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1/Scope/"/>
    </mc:Choice>
  </mc:AlternateContent>
  <xr:revisionPtr revIDLastSave="0" documentId="13_ncr:1_{AB06C981-B0F4-426B-82FD-4FD3B66C776A}" xr6:coauthVersionLast="45" xr6:coauthVersionMax="45" xr10:uidLastSave="{00000000-0000-0000-0000-000000000000}"/>
  <bookViews>
    <workbookView xWindow="28680" yWindow="-120" windowWidth="29040" windowHeight="17640"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30" r:id="rId6"/>
    <sheet name="Disclaimer" sheetId="13" r:id="rId7"/>
    <sheet name="D. Insert Nat Trans Templ" sheetId="31" r:id="rId8"/>
    <sheet name="F1. Optional Sustainable M data" sheetId="39" r:id="rId9"/>
    <sheet name="Green" sheetId="34" r:id="rId10"/>
    <sheet name="Yearly Impact Reporting" sheetId="35" r:id="rId11"/>
    <sheet name="Strat tables Cover Pool" sheetId="32" r:id="rId12"/>
    <sheet name="Strat tables Cover Pool_Green" sheetId="28" r:id="rId13"/>
    <sheet name="Funding and substitute assets" sheetId="33" r:id="rId14"/>
    <sheet name="D_CoverPool" sheetId="36" r:id="rId15"/>
    <sheet name="E.g. General" sheetId="37" r:id="rId16"/>
    <sheet name="E.g. Other" sheetId="38" r:id="rId17"/>
  </sheets>
  <externalReferences>
    <externalReference r:id="rId18"/>
    <externalReference r:id="rId19"/>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4"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5" hidden="1">{"framside",#N/A,FALSE,"Framside";"hovedtall",#N/A,FALSE,"Hovedtall";"Resultat",#N/A,FALSE,"Resultat";"Balanse",#N/A,FALSE,"Balanse";"Nøkkeltall",#N/A,FALSE,"Nøkkeltall"}</definedName>
    <definedName name="b" localSheetId="7"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7">#REF!</definedName>
    <definedName name="bg_AIRB_retail_SMB">#REF!</definedName>
    <definedName name="bg_AIRB_retail_SME" localSheetId="7">#REF!</definedName>
    <definedName name="bg_AIRB_retail_SME">#REF!</definedName>
    <definedName name="bg_IRB_andre" localSheetId="7">#REF!</definedName>
    <definedName name="bg_IRB_andre">#REF!</definedName>
    <definedName name="bg_IRB_corepskjema_equity" localSheetId="7">#REF!</definedName>
    <definedName name="bg_IRB_corepskjema_equity">#REF!</definedName>
    <definedName name="bg_IRB_foretak_mindre" localSheetId="7">#REF!</definedName>
    <definedName name="bg_IRB_foretak_mindre">#REF!</definedName>
    <definedName name="bg_IRB_foretak_store" localSheetId="7">#REF!</definedName>
    <definedName name="bg_IRB_foretak_store">#REF!</definedName>
    <definedName name="bg_IRB_inst" localSheetId="7">#REF!</definedName>
    <definedName name="bg_IRB_inst">#REF!</definedName>
    <definedName name="bg_IRB_retail_pers_andre" localSheetId="7">#REF!</definedName>
    <definedName name="bg_IRB_retail_pers_andre">#REF!</definedName>
    <definedName name="bg_IRB_retail_pers_eiendom" localSheetId="7">#REF!</definedName>
    <definedName name="bg_IRB_retail_pers_eiendom">#REF!</definedName>
    <definedName name="bg_IRB_retail_pers_QRR" localSheetId="7">#REF!</definedName>
    <definedName name="bg_IRB_retail_pers_QRR">#REF!</definedName>
    <definedName name="bg_IRB_retail_SMB" localSheetId="7">#REF!</definedName>
    <definedName name="bg_IRB_retail_SMB">#REF!</definedName>
    <definedName name="bg_IRB_retail_SME" localSheetId="7">#REF!</definedName>
    <definedName name="bg_IRB_retail_SME">#REF!</definedName>
    <definedName name="bg_IRB_SL" localSheetId="7">#REF!</definedName>
    <definedName name="bg_IRB_SL">#REF!</definedName>
    <definedName name="bg_IRB_stat" localSheetId="7">#REF!</definedName>
    <definedName name="bg_IRB_stat">#REF!</definedName>
    <definedName name="bg_retail_pers_annet" localSheetId="7">#REF!</definedName>
    <definedName name="bg_retail_pers_annet">#REF!</definedName>
    <definedName name="bg_retail_pers_eiendom" localSheetId="7">#REF!</definedName>
    <definedName name="bg_retail_pers_eiendom">#REF!</definedName>
    <definedName name="bg_retail_pers_QRR" localSheetId="7">#REF!</definedName>
    <definedName name="bg_retail_pers_QRR">#REF!</definedName>
    <definedName name="bg_retail_QRR" localSheetId="7">#REF!</definedName>
    <definedName name="bg_retail_QRR">#REF!</definedName>
    <definedName name="bg_unntak_andre" localSheetId="7">#REF!</definedName>
    <definedName name="bg_unntak_andre">#REF!</definedName>
    <definedName name="bg_unntak_ek" localSheetId="7">#REF!</definedName>
    <definedName name="bg_unntak_ek">#REF!</definedName>
    <definedName name="bg_unntak_inst" localSheetId="7">#REF!</definedName>
    <definedName name="bg_unntak_inst">#REF!</definedName>
    <definedName name="bg_unntak_stat" localSheetId="7">#REF!</definedName>
    <definedName name="bg_unntak_stat">#REF!</definedName>
    <definedName name="CalcDate" localSheetId="7">#REF!</definedName>
    <definedName name="CalcDate">#REF!</definedName>
    <definedName name="CHF" localSheetId="7">#REF!</definedName>
    <definedName name="CHF">#REF!</definedName>
    <definedName name="D" localSheetId="5">{"framside",#N/A,FALSE,"Framside";"hovedtall",#N/A,FALSE,"Hovedtall";"Resultat",#N/A,FALSE,"Resultat";"Balanse",#N/A,FALSE,"Balanse";"Nøkkeltall",#N/A,FALSE,"Nøkkeltall"}</definedName>
    <definedName name="D" localSheetId="7">{"framside",#N/A,FALSE,"Framside";"hovedtall",#N/A,FALSE,"Hovedtall";"Resultat",#N/A,FALSE,"Resultat";"Balanse",#N/A,FALSE,"Balanse";"Nøkkeltall",#N/A,FALSE,"Nøkkeltall"}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7">#REF!</definedName>
    <definedName name="Database_MI">#REF!</definedName>
    <definedName name="DKK" localSheetId="7">#REF!</definedName>
    <definedName name="DKK">#REF!</definedName>
    <definedName name="EAD_AIRB_retail_SMB" localSheetId="7">#REF!</definedName>
    <definedName name="EAD_AIRB_retail_SMB">#REF!</definedName>
    <definedName name="EAD_IRB_andre" localSheetId="7">#REF!</definedName>
    <definedName name="EAD_IRB_andre">#REF!</definedName>
    <definedName name="EAD_IRB_corepskjema_equity" localSheetId="7">#REF!</definedName>
    <definedName name="EAD_IRB_corepskjema_equity">#REF!</definedName>
    <definedName name="EAD_IRB_foretak_mindre" localSheetId="7">#REF!</definedName>
    <definedName name="EAD_IRB_foretak_mindre">#REF!</definedName>
    <definedName name="EAD_IRB_foretak_store" localSheetId="7">#REF!</definedName>
    <definedName name="EAD_IRB_foretak_store">#REF!</definedName>
    <definedName name="EAD_IRB_inst" localSheetId="7">#REF!</definedName>
    <definedName name="EAD_IRB_inst">#REF!</definedName>
    <definedName name="EAD_IRB_retail_pers_andre" localSheetId="7">#REF!</definedName>
    <definedName name="EAD_IRB_retail_pers_andre">#REF!</definedName>
    <definedName name="EAD_IRB_retail_pers_eiendom" localSheetId="7">#REF!</definedName>
    <definedName name="EAD_IRB_retail_pers_eiendom">#REF!</definedName>
    <definedName name="EAD_IRB_retail_pers_QRR" localSheetId="7">#REF!</definedName>
    <definedName name="EAD_IRB_retail_pers_QRR">#REF!</definedName>
    <definedName name="EAD_IRB_retail_SMB" localSheetId="7">#REF!</definedName>
    <definedName name="EAD_IRB_retail_SMB">#REF!</definedName>
    <definedName name="EAD_IRB_SL" localSheetId="7">#REF!</definedName>
    <definedName name="EAD_IRB_SL">#REF!</definedName>
    <definedName name="EAD_IRB_stat" localSheetId="7">#REF!</definedName>
    <definedName name="EAD_IRB_stat">#REF!</definedName>
    <definedName name="EAD_unntak_andre" localSheetId="7">#REF!</definedName>
    <definedName name="EAD_unntak_andre">#REF!</definedName>
    <definedName name="EAD_unntak_ek" localSheetId="7">#REF!</definedName>
    <definedName name="EAD_unntak_ek">#REF!</definedName>
    <definedName name="EAD_unntak_inst" localSheetId="7">#REF!</definedName>
    <definedName name="EAD_unntak_inst">#REF!</definedName>
    <definedName name="EAD_unntak_stat" localSheetId="7">#REF!</definedName>
    <definedName name="EAD_unntak_stat">#REF!</definedName>
    <definedName name="ELA_AIRB_retail_SMB" localSheetId="7">#REF!</definedName>
    <definedName name="ELA_AIRB_retail_SMB">#REF!</definedName>
    <definedName name="ELA_IRB_corepskjema_equity" localSheetId="7">#REF!</definedName>
    <definedName name="ELA_IRB_corepskjema_equity">#REF!</definedName>
    <definedName name="ELA_IRB_foretak_mindre" localSheetId="7">#REF!</definedName>
    <definedName name="ELA_IRB_foretak_mindre">#REF!</definedName>
    <definedName name="ELA_IRB_foretak_store" localSheetId="7">#REF!</definedName>
    <definedName name="ELA_IRB_foretak_store">#REF!</definedName>
    <definedName name="ELA_IRB_inst" localSheetId="7">#REF!</definedName>
    <definedName name="ELA_IRB_inst">#REF!</definedName>
    <definedName name="ELA_IRB_retail_pers_andre" localSheetId="7">#REF!</definedName>
    <definedName name="ELA_IRB_retail_pers_andre">#REF!</definedName>
    <definedName name="ELA_IRB_retail_pers_annet" localSheetId="7">#REF!</definedName>
    <definedName name="ELA_IRB_retail_pers_annet">#REF!</definedName>
    <definedName name="ELA_IRB_retail_pers_eiendom" localSheetId="7">#REF!</definedName>
    <definedName name="ELA_IRB_retail_pers_eiendom">#REF!</definedName>
    <definedName name="ELA_IRB_retail_pers_QRR" localSheetId="7">#REF!</definedName>
    <definedName name="ELA_IRB_retail_pers_QRR">#REF!</definedName>
    <definedName name="ELA_IRB_retail_SMB" localSheetId="7">#REF!</definedName>
    <definedName name="ELA_IRB_retail_SMB">#REF!</definedName>
    <definedName name="ELA_IRB_SL" localSheetId="7">#REF!</definedName>
    <definedName name="ELA_IRB_SL">#REF!</definedName>
    <definedName name="ELA_IRB_stat" localSheetId="7">#REF!</definedName>
    <definedName name="ELA_IRB_stat">#REF!</definedName>
    <definedName name="epsilon" localSheetId="7">#REF!</definedName>
    <definedName name="epsilon">#REF!</definedName>
    <definedName name="EUR" localSheetId="7">#REF!</definedName>
    <definedName name="EUR">#REF!</definedName>
    <definedName name="feilmargin" localSheetId="7">#REF!</definedName>
    <definedName name="feilmargin">#REF!</definedName>
    <definedName name="Forv.prov." localSheetId="7">#REF!</definedName>
    <definedName name="Forv.prov.">#REF!</definedName>
    <definedName name="GBP" localSheetId="7">#REF!</definedName>
    <definedName name="GBP">#REF!</definedName>
    <definedName name="general_tc" localSheetId="6">Disclaimer!$A$61</definedName>
    <definedName name="GEVINSTER">'[1]AKS-94'!$X$52:$AD$68</definedName>
    <definedName name="ghfdgf" localSheetId="5" hidden="1">{"framside",#N/A,FALSE,"Framside";"hovedtall",#N/A,FALSE,"Hovedtall";"Resultat",#N/A,FALSE,"Resultat";"Balanse",#N/A,FALSE,"Balanse";"Nøkkeltall",#N/A,FALSE,"Nøkkeltall"}</definedName>
    <definedName name="ghfdgf" localSheetId="7"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 localSheetId="7">#REF!</definedName>
    <definedName name="JPY">#REF!</definedName>
    <definedName name="KURVE">'[1]AKS-94'!$C$369:$N$394</definedName>
    <definedName name="L">'[1]AKS-94'!#REF!</definedName>
    <definedName name="LIK">'[1]AKS-94'!$J$64</definedName>
    <definedName name="nedskr_AIRB_retail_SMB">#REF!</definedName>
    <definedName name="nedskr_IRB_andre" localSheetId="7">#REF!</definedName>
    <definedName name="nedskr_IRB_andre">#REF!</definedName>
    <definedName name="nedskr_IRB_corepskjema_equity" localSheetId="7">#REF!</definedName>
    <definedName name="nedskr_IRB_corepskjema_equity">#REF!</definedName>
    <definedName name="nedskr_IRB_foretak_mindre" localSheetId="7">#REF!</definedName>
    <definedName name="nedskr_IRB_foretak_mindre">#REF!</definedName>
    <definedName name="nedskr_IRB_foretak_store" localSheetId="7">#REF!</definedName>
    <definedName name="nedskr_IRB_foretak_store">#REF!</definedName>
    <definedName name="nedskr_IRB_inst" localSheetId="7">#REF!</definedName>
    <definedName name="nedskr_IRB_inst">#REF!</definedName>
    <definedName name="nedskr_IRB_retail_pers_andre" localSheetId="7">#REF!</definedName>
    <definedName name="nedskr_IRB_retail_pers_andre">#REF!</definedName>
    <definedName name="nedskr_IRB_retail_pers_eiendom" localSheetId="7">#REF!</definedName>
    <definedName name="nedskr_IRB_retail_pers_eiendom">#REF!</definedName>
    <definedName name="nedskr_IRB_retail_pers_QRR" localSheetId="7">#REF!</definedName>
    <definedName name="nedskr_IRB_retail_pers_QRR">#REF!</definedName>
    <definedName name="nedskr_IRB_retail_SMB" localSheetId="7">#REF!</definedName>
    <definedName name="nedskr_IRB_retail_SMB">#REF!</definedName>
    <definedName name="nedskr_IRB_SL" localSheetId="7">#REF!</definedName>
    <definedName name="nedskr_IRB_SL">#REF!</definedName>
    <definedName name="nedskr_IRB_stat" localSheetId="7">#REF!</definedName>
    <definedName name="nedskr_IRB_stat">#REF!</definedName>
    <definedName name="nedskr_unntak_andre" localSheetId="7">#REF!</definedName>
    <definedName name="nedskr_unntak_andre">#REF!</definedName>
    <definedName name="nedskr_unntak_ek" localSheetId="7">#REF!</definedName>
    <definedName name="nedskr_unntak_ek">#REF!</definedName>
    <definedName name="nedskr_unntak_inst" localSheetId="7">#REF!</definedName>
    <definedName name="nedskr_unntak_inst">#REF!</definedName>
    <definedName name="nedskr_unntak_stat" localSheetId="7">#REF!</definedName>
    <definedName name="nedskr_unntak_stat">#REF!</definedName>
    <definedName name="OBLIGASJ" localSheetId="7">#REF!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 localSheetId="7">#REF!</definedName>
    <definedName name="Sert_CalcDate">#REF!</definedName>
    <definedName name="USD" localSheetId="7">#REF!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 localSheetId="7">#REF!</definedName>
    <definedName name="_xlnm.Extract">#REF!</definedName>
    <definedName name="varetall" localSheetId="7">#REF!</definedName>
    <definedName name="varetall">#REF!</definedName>
    <definedName name="Velg_ut_MI" localSheetId="7">#REF!</definedName>
    <definedName name="Velg_ut_MI">#REF!</definedName>
    <definedName name="Vilkår_MI" localSheetId="7">#REF!</definedName>
    <definedName name="Vilkår_MI">#REF!</definedName>
    <definedName name="wrn.Årsregnskap." localSheetId="5" hidden="1">{"framside",#N/A,FALSE,"Framside";"hovedtall",#N/A,FALSE,"Hovedtall";"Resultat",#N/A,FALSE,"Resultat";"Balanse",#N/A,FALSE,"Balanse";"Nøkkeltall",#N/A,FALSE,"Nøkkeltall"}</definedName>
    <definedName name="wrn.Årsregnskap." localSheetId="7"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0" i="39" l="1"/>
  <c r="C50" i="39"/>
  <c r="F16" i="39"/>
  <c r="B311" i="39" l="1"/>
  <c r="B310" i="39"/>
  <c r="B309" i="39"/>
  <c r="D263" i="39"/>
  <c r="D241" i="39"/>
  <c r="G263" i="39"/>
  <c r="F263" i="39"/>
  <c r="G241" i="39"/>
  <c r="F241" i="39"/>
  <c r="G212" i="39"/>
  <c r="F212" i="39"/>
  <c r="D212" i="39"/>
  <c r="G187" i="9"/>
  <c r="F187" i="9"/>
  <c r="C193" i="8"/>
  <c r="C39" i="8"/>
  <c r="D13" i="28" l="1"/>
  <c r="F132" i="39" l="1"/>
  <c r="F131" i="39"/>
  <c r="C122" i="39"/>
  <c r="C123" i="39"/>
  <c r="C124" i="39"/>
  <c r="C125" i="39"/>
  <c r="C126" i="39"/>
  <c r="C127" i="39"/>
  <c r="C128" i="39"/>
  <c r="C129" i="39"/>
  <c r="C130" i="39"/>
  <c r="C131" i="39"/>
  <c r="C132" i="39"/>
  <c r="C121" i="39"/>
  <c r="C177" i="8" l="1"/>
  <c r="C36" i="9" l="1"/>
  <c r="C16" i="39"/>
  <c r="C19" i="39" s="1"/>
  <c r="D16" i="39"/>
  <c r="G16" i="39" s="1"/>
  <c r="G19" i="39" s="1"/>
  <c r="F19" i="39"/>
  <c r="D19" i="39"/>
  <c r="C27" i="39"/>
  <c r="C30" i="39"/>
  <c r="F35" i="39" s="1"/>
  <c r="F33" i="39"/>
  <c r="C58" i="39"/>
  <c r="F58" i="39" s="1"/>
  <c r="C66" i="39"/>
  <c r="D66" i="39"/>
  <c r="F66" i="39"/>
  <c r="C94" i="39"/>
  <c r="D94" i="39"/>
  <c r="F94" i="39"/>
  <c r="C98" i="39"/>
  <c r="D98" i="39"/>
  <c r="F98" i="39"/>
  <c r="F121" i="39"/>
  <c r="F122" i="39"/>
  <c r="F123" i="39"/>
  <c r="F124" i="39"/>
  <c r="F125" i="39"/>
  <c r="F126" i="39"/>
  <c r="F127" i="39"/>
  <c r="F128" i="39"/>
  <c r="F129" i="39"/>
  <c r="F130" i="39"/>
  <c r="F172" i="39"/>
  <c r="F173" i="39"/>
  <c r="F174" i="39"/>
  <c r="C182" i="39"/>
  <c r="F182" i="39" s="1"/>
  <c r="F184" i="39"/>
  <c r="C192" i="39"/>
  <c r="F192" i="39" s="1"/>
  <c r="C193" i="39"/>
  <c r="F193" i="39" s="1"/>
  <c r="C194" i="39"/>
  <c r="F194" i="39" s="1"/>
  <c r="C195" i="39"/>
  <c r="F195" i="39" s="1"/>
  <c r="C196" i="39"/>
  <c r="F196" i="39" s="1"/>
  <c r="C212" i="39"/>
  <c r="C216" i="39"/>
  <c r="C215" i="39" s="1"/>
  <c r="D216" i="39"/>
  <c r="C217" i="39"/>
  <c r="F217" i="39" s="1"/>
  <c r="D217" i="39"/>
  <c r="C218" i="39"/>
  <c r="D218" i="39"/>
  <c r="C219" i="39"/>
  <c r="D219" i="39"/>
  <c r="C220" i="39"/>
  <c r="D220" i="39"/>
  <c r="C221" i="39"/>
  <c r="D221" i="39"/>
  <c r="C241" i="39"/>
  <c r="C244" i="39"/>
  <c r="D244" i="39"/>
  <c r="C245" i="39"/>
  <c r="C252" i="39" s="1"/>
  <c r="D245" i="39"/>
  <c r="C246" i="39"/>
  <c r="D246" i="39"/>
  <c r="C247" i="39"/>
  <c r="D247" i="39"/>
  <c r="C248" i="39"/>
  <c r="D248" i="39"/>
  <c r="C249" i="39"/>
  <c r="D249" i="39"/>
  <c r="C250" i="39"/>
  <c r="D250" i="39"/>
  <c r="C251" i="39"/>
  <c r="D251" i="39"/>
  <c r="C263" i="39"/>
  <c r="C266" i="39"/>
  <c r="D266" i="39"/>
  <c r="C267" i="39"/>
  <c r="D267" i="39"/>
  <c r="C268" i="39"/>
  <c r="C274" i="39" s="1"/>
  <c r="D268" i="39"/>
  <c r="C269" i="39"/>
  <c r="D269" i="39"/>
  <c r="C270" i="39"/>
  <c r="D270" i="39"/>
  <c r="C271" i="39"/>
  <c r="D271" i="39"/>
  <c r="C272" i="39"/>
  <c r="D272" i="39"/>
  <c r="C273" i="39"/>
  <c r="D273" i="39"/>
  <c r="D274" i="39"/>
  <c r="G266" i="39" s="1"/>
  <c r="C309" i="39"/>
  <c r="D309" i="39"/>
  <c r="C310" i="39"/>
  <c r="D310" i="39"/>
  <c r="C311" i="39"/>
  <c r="C327" i="39" s="1"/>
  <c r="F312" i="39" s="1"/>
  <c r="D311" i="39"/>
  <c r="F354" i="39"/>
  <c r="G354" i="39"/>
  <c r="F355" i="39"/>
  <c r="G355" i="39"/>
  <c r="F356" i="39"/>
  <c r="G356" i="39"/>
  <c r="F357" i="39"/>
  <c r="G357" i="39"/>
  <c r="F358" i="39"/>
  <c r="G358" i="39"/>
  <c r="F359" i="39"/>
  <c r="G359" i="39"/>
  <c r="F360" i="39"/>
  <c r="G360" i="39"/>
  <c r="F361" i="39"/>
  <c r="G361" i="39"/>
  <c r="F362" i="39"/>
  <c r="G362" i="39"/>
  <c r="F363" i="39"/>
  <c r="G363" i="39"/>
  <c r="C367" i="39"/>
  <c r="C374" i="39" s="1"/>
  <c r="F368" i="39" s="1"/>
  <c r="D367" i="39"/>
  <c r="C368" i="39"/>
  <c r="D368" i="39"/>
  <c r="C370" i="39"/>
  <c r="D370" i="39"/>
  <c r="F437" i="39"/>
  <c r="G437" i="39"/>
  <c r="F438" i="39"/>
  <c r="G438" i="39"/>
  <c r="F439" i="39"/>
  <c r="G439" i="39"/>
  <c r="F440" i="39"/>
  <c r="G440" i="39"/>
  <c r="F441" i="39"/>
  <c r="G441" i="39"/>
  <c r="F442" i="39"/>
  <c r="G442" i="39"/>
  <c r="F443" i="39"/>
  <c r="G443" i="39"/>
  <c r="F444" i="39"/>
  <c r="G444" i="39"/>
  <c r="F445" i="39"/>
  <c r="G445" i="39"/>
  <c r="F446" i="39"/>
  <c r="G446" i="39"/>
  <c r="F447" i="39"/>
  <c r="G447" i="39"/>
  <c r="F448" i="39"/>
  <c r="G448" i="39"/>
  <c r="F449" i="39"/>
  <c r="G449" i="39"/>
  <c r="F450" i="39"/>
  <c r="G450" i="39"/>
  <c r="F451" i="39"/>
  <c r="G451" i="39"/>
  <c r="F452" i="39"/>
  <c r="G452" i="39"/>
  <c r="F453" i="39"/>
  <c r="G453" i="39"/>
  <c r="F454" i="39"/>
  <c r="G454" i="39"/>
  <c r="F455" i="39"/>
  <c r="G455" i="39"/>
  <c r="F456" i="39"/>
  <c r="G456" i="39"/>
  <c r="F457" i="39"/>
  <c r="G457" i="39"/>
  <c r="F458" i="39"/>
  <c r="G458" i="39"/>
  <c r="F459" i="39"/>
  <c r="G459" i="39"/>
  <c r="F460" i="39"/>
  <c r="G460" i="39"/>
  <c r="F466" i="39"/>
  <c r="G466" i="39"/>
  <c r="F467" i="39"/>
  <c r="G467" i="39"/>
  <c r="F468" i="39"/>
  <c r="G468" i="39"/>
  <c r="F469" i="39"/>
  <c r="G469" i="39"/>
  <c r="F470" i="39"/>
  <c r="G470" i="39"/>
  <c r="F471" i="39"/>
  <c r="G471" i="39"/>
  <c r="F472" i="39"/>
  <c r="G472" i="39"/>
  <c r="F473" i="39"/>
  <c r="G473" i="39"/>
  <c r="F488" i="39"/>
  <c r="G488" i="39"/>
  <c r="F489" i="39"/>
  <c r="G489" i="39"/>
  <c r="F490" i="39"/>
  <c r="G490" i="39"/>
  <c r="F491" i="39"/>
  <c r="G491" i="39"/>
  <c r="F492" i="39"/>
  <c r="G492" i="39"/>
  <c r="F493" i="39"/>
  <c r="G493" i="39"/>
  <c r="F494" i="39"/>
  <c r="G494" i="39"/>
  <c r="F495" i="39"/>
  <c r="G495" i="39"/>
  <c r="F535" i="39"/>
  <c r="G535" i="39"/>
  <c r="F536" i="39"/>
  <c r="G536" i="39"/>
  <c r="F537" i="39"/>
  <c r="G537" i="39"/>
  <c r="F538" i="39"/>
  <c r="G538" i="39"/>
  <c r="F539" i="39"/>
  <c r="G539" i="39"/>
  <c r="F540" i="39"/>
  <c r="G540" i="39"/>
  <c r="F541" i="39"/>
  <c r="G541" i="39"/>
  <c r="F542" i="39"/>
  <c r="G542" i="39"/>
  <c r="F543" i="39"/>
  <c r="G543" i="39"/>
  <c r="F544" i="39"/>
  <c r="G544" i="39"/>
  <c r="F545" i="39"/>
  <c r="G545" i="39"/>
  <c r="F546" i="39"/>
  <c r="G546" i="39"/>
  <c r="F547" i="39"/>
  <c r="G547" i="39"/>
  <c r="F548" i="39"/>
  <c r="G548" i="39"/>
  <c r="F549" i="39"/>
  <c r="G549" i="39"/>
  <c r="F550" i="39"/>
  <c r="G550" i="39"/>
  <c r="F551" i="39"/>
  <c r="G551" i="39"/>
  <c r="F552" i="39"/>
  <c r="G552" i="39"/>
  <c r="F558" i="39"/>
  <c r="F559" i="39"/>
  <c r="F561" i="39"/>
  <c r="F562" i="39"/>
  <c r="F563" i="39"/>
  <c r="F565" i="39"/>
  <c r="F567" i="39"/>
  <c r="F569" i="39"/>
  <c r="F570" i="39"/>
  <c r="F571" i="39"/>
  <c r="F573" i="39"/>
  <c r="F574" i="39"/>
  <c r="F575" i="39"/>
  <c r="C576" i="39"/>
  <c r="F572" i="39" s="1"/>
  <c r="D576" i="39"/>
  <c r="G558" i="39" s="1"/>
  <c r="F585" i="39"/>
  <c r="C588" i="39"/>
  <c r="F580" i="39" s="1"/>
  <c r="D588" i="39"/>
  <c r="G578" i="39" s="1"/>
  <c r="C595" i="39"/>
  <c r="F591" i="39" s="1"/>
  <c r="F595" i="39" s="1"/>
  <c r="D595" i="39"/>
  <c r="G592" i="39" s="1"/>
  <c r="B23" i="35"/>
  <c r="C23" i="35"/>
  <c r="D23" i="35"/>
  <c r="B38" i="35"/>
  <c r="C38" i="35"/>
  <c r="D38" i="35"/>
  <c r="D40" i="35" s="1"/>
  <c r="B40" i="35"/>
  <c r="C40" i="35"/>
  <c r="B9" i="34"/>
  <c r="C9" i="34"/>
  <c r="D9" i="34"/>
  <c r="E9" i="34"/>
  <c r="B11" i="34"/>
  <c r="C11" i="34"/>
  <c r="D11" i="34"/>
  <c r="E11" i="34"/>
  <c r="B24" i="34"/>
  <c r="C24" i="34"/>
  <c r="D24" i="34"/>
  <c r="E24" i="34"/>
  <c r="C34" i="34"/>
  <c r="C39" i="34" s="1"/>
  <c r="D34" i="34"/>
  <c r="E34" i="34"/>
  <c r="F34" i="34"/>
  <c r="C38" i="34"/>
  <c r="D38" i="34"/>
  <c r="E38" i="34"/>
  <c r="F38" i="34"/>
  <c r="D39" i="34"/>
  <c r="E39" i="34"/>
  <c r="F39" i="34"/>
  <c r="N5" i="33"/>
  <c r="N6" i="33"/>
  <c r="N7" i="33"/>
  <c r="N8" i="33"/>
  <c r="N9" i="33"/>
  <c r="N10" i="33"/>
  <c r="Q8" i="33" s="1"/>
  <c r="N11" i="33"/>
  <c r="N12" i="33"/>
  <c r="N13" i="33"/>
  <c r="N14" i="33"/>
  <c r="N15" i="33"/>
  <c r="N16" i="33"/>
  <c r="E17" i="33"/>
  <c r="F17" i="33"/>
  <c r="G17" i="33"/>
  <c r="I17" i="33" s="1"/>
  <c r="C46" i="33"/>
  <c r="H46" i="33"/>
  <c r="B53" i="33"/>
  <c r="C53" i="33"/>
  <c r="B54" i="33"/>
  <c r="C54" i="33"/>
  <c r="B13" i="32"/>
  <c r="C13" i="32"/>
  <c r="D13" i="32"/>
  <c r="E13" i="32"/>
  <c r="B17" i="32"/>
  <c r="C17" i="32"/>
  <c r="D17" i="32"/>
  <c r="E17" i="32"/>
  <c r="B27" i="32"/>
  <c r="C27" i="32"/>
  <c r="D27" i="32"/>
  <c r="E27" i="32"/>
  <c r="B40" i="32"/>
  <c r="D40" i="32"/>
  <c r="B52" i="32"/>
  <c r="D52" i="32"/>
  <c r="B65" i="32"/>
  <c r="D65" i="32"/>
  <c r="B75" i="32"/>
  <c r="D75" i="32"/>
  <c r="B84" i="32"/>
  <c r="C84" i="32"/>
  <c r="D84" i="32"/>
  <c r="E84" i="32"/>
  <c r="B93" i="32"/>
  <c r="D93" i="32"/>
  <c r="B104" i="32"/>
  <c r="D104" i="32"/>
  <c r="B114" i="32"/>
  <c r="D114" i="32"/>
  <c r="B137" i="32"/>
  <c r="C137" i="32"/>
  <c r="D137" i="32"/>
  <c r="E137" i="32"/>
  <c r="B146" i="32"/>
  <c r="C146" i="32"/>
  <c r="D146" i="32"/>
  <c r="E146" i="32"/>
  <c r="B161" i="32"/>
  <c r="C161" i="32"/>
  <c r="D161" i="32"/>
  <c r="E161" i="32"/>
  <c r="C187" i="9"/>
  <c r="C160" i="9"/>
  <c r="C161" i="9" s="1"/>
  <c r="F267" i="39" l="1"/>
  <c r="C350" i="39"/>
  <c r="F216" i="39"/>
  <c r="F221" i="39"/>
  <c r="F219" i="39"/>
  <c r="F250" i="39"/>
  <c r="F245" i="39"/>
  <c r="F248" i="39"/>
  <c r="F251" i="39"/>
  <c r="F244" i="39"/>
  <c r="F247" i="39"/>
  <c r="F246" i="39"/>
  <c r="F249" i="39"/>
  <c r="D327" i="39"/>
  <c r="G316" i="39" s="1"/>
  <c r="F581" i="39"/>
  <c r="D374" i="39"/>
  <c r="G371" i="39" s="1"/>
  <c r="G364" i="39"/>
  <c r="G461" i="39"/>
  <c r="F583" i="39"/>
  <c r="F474" i="39"/>
  <c r="F582" i="39"/>
  <c r="G474" i="39"/>
  <c r="F364" i="39"/>
  <c r="D215" i="39"/>
  <c r="D239" i="39" s="1"/>
  <c r="G234" i="39" s="1"/>
  <c r="F579" i="39"/>
  <c r="F578" i="39"/>
  <c r="F553" i="39"/>
  <c r="F587" i="39"/>
  <c r="G553" i="39"/>
  <c r="G496" i="39"/>
  <c r="G221" i="39"/>
  <c r="F37" i="39"/>
  <c r="F586" i="39"/>
  <c r="F566" i="39"/>
  <c r="F496" i="39"/>
  <c r="F461" i="39"/>
  <c r="D252" i="39"/>
  <c r="G246" i="39" s="1"/>
  <c r="F34" i="39"/>
  <c r="G217" i="39"/>
  <c r="G368" i="39"/>
  <c r="G367" i="39"/>
  <c r="G373" i="39"/>
  <c r="G370" i="39"/>
  <c r="G244" i="39"/>
  <c r="G247" i="39"/>
  <c r="G249" i="39"/>
  <c r="G251" i="39"/>
  <c r="G312" i="39"/>
  <c r="G324" i="39"/>
  <c r="G310" i="39"/>
  <c r="G313" i="39"/>
  <c r="G317" i="39"/>
  <c r="G321" i="39"/>
  <c r="G325" i="39"/>
  <c r="G318" i="39"/>
  <c r="G322" i="39"/>
  <c r="G326" i="39"/>
  <c r="G311" i="39"/>
  <c r="G315" i="39"/>
  <c r="G319" i="39"/>
  <c r="G222" i="39"/>
  <c r="G226" i="39"/>
  <c r="G224" i="39"/>
  <c r="G228" i="39"/>
  <c r="G585" i="39"/>
  <c r="G581" i="39"/>
  <c r="G573" i="39"/>
  <c r="G569" i="39"/>
  <c r="G565" i="39"/>
  <c r="G561" i="39"/>
  <c r="F272" i="39"/>
  <c r="F270" i="39"/>
  <c r="F268" i="39"/>
  <c r="F266" i="39"/>
  <c r="F323" i="39"/>
  <c r="F319" i="39"/>
  <c r="F315" i="39"/>
  <c r="F311" i="39"/>
  <c r="F370" i="39"/>
  <c r="G564" i="39"/>
  <c r="G580" i="39"/>
  <c r="G572" i="39"/>
  <c r="F568" i="39"/>
  <c r="F564" i="39"/>
  <c r="F560" i="39"/>
  <c r="F576" i="39" s="1"/>
  <c r="F373" i="39"/>
  <c r="F367" i="39"/>
  <c r="F326" i="39"/>
  <c r="F322" i="39"/>
  <c r="F318" i="39"/>
  <c r="F314" i="39"/>
  <c r="F309" i="39"/>
  <c r="G273" i="39"/>
  <c r="G271" i="39"/>
  <c r="G269" i="39"/>
  <c r="G267" i="39"/>
  <c r="F39" i="39"/>
  <c r="C32" i="39"/>
  <c r="F32" i="39" s="1"/>
  <c r="G584" i="39"/>
  <c r="G568" i="39"/>
  <c r="G560" i="39"/>
  <c r="G594" i="39"/>
  <c r="F584" i="39"/>
  <c r="G593" i="39"/>
  <c r="G587" i="39"/>
  <c r="G583" i="39"/>
  <c r="G579" i="39"/>
  <c r="G575" i="39"/>
  <c r="G571" i="39"/>
  <c r="G567" i="39"/>
  <c r="G563" i="39"/>
  <c r="G559" i="39"/>
  <c r="D350" i="39"/>
  <c r="F273" i="39"/>
  <c r="F271" i="39"/>
  <c r="F269" i="39"/>
  <c r="C239" i="39"/>
  <c r="F220" i="39"/>
  <c r="F218" i="39"/>
  <c r="F38" i="39"/>
  <c r="F31" i="39"/>
  <c r="F325" i="39"/>
  <c r="F317" i="39"/>
  <c r="C381" i="39"/>
  <c r="F372" i="39"/>
  <c r="F369" i="39"/>
  <c r="F321" i="39"/>
  <c r="F313" i="39"/>
  <c r="G591" i="39"/>
  <c r="G586" i="39"/>
  <c r="G582" i="39"/>
  <c r="G574" i="39"/>
  <c r="G570" i="39"/>
  <c r="G566" i="39"/>
  <c r="G562" i="39"/>
  <c r="F310" i="39"/>
  <c r="C183" i="39"/>
  <c r="F183" i="39" s="1"/>
  <c r="F36" i="39"/>
  <c r="F27" i="39"/>
  <c r="F371" i="39"/>
  <c r="F324" i="39"/>
  <c r="F320" i="39"/>
  <c r="F316" i="39"/>
  <c r="G272" i="39"/>
  <c r="G270" i="39"/>
  <c r="G268" i="39"/>
  <c r="B52" i="33"/>
  <c r="C52" i="33" s="1"/>
  <c r="Q11" i="33"/>
  <c r="Q9" i="33"/>
  <c r="Q7" i="33"/>
  <c r="D17" i="33"/>
  <c r="Q6" i="33"/>
  <c r="Q10" i="33"/>
  <c r="K17" i="33"/>
  <c r="Q5" i="33"/>
  <c r="G219" i="39" l="1"/>
  <c r="G230" i="39"/>
  <c r="G237" i="39"/>
  <c r="G233" i="39"/>
  <c r="D381" i="39"/>
  <c r="G223" i="39"/>
  <c r="G250" i="39"/>
  <c r="G372" i="39"/>
  <c r="G218" i="39"/>
  <c r="G239" i="39" s="1"/>
  <c r="F588" i="39"/>
  <c r="G274" i="39"/>
  <c r="G236" i="39"/>
  <c r="G238" i="39"/>
  <c r="G225" i="39"/>
  <c r="G314" i="39"/>
  <c r="G320" i="39"/>
  <c r="G248" i="39"/>
  <c r="G369" i="39"/>
  <c r="G588" i="39"/>
  <c r="G235" i="39"/>
  <c r="G231" i="39"/>
  <c r="G227" i="39"/>
  <c r="G245" i="39"/>
  <c r="G252" i="39" s="1"/>
  <c r="G576" i="39"/>
  <c r="G216" i="39"/>
  <c r="G229" i="39"/>
  <c r="F374" i="39"/>
  <c r="G232" i="39"/>
  <c r="G323" i="39"/>
  <c r="G309" i="39"/>
  <c r="G220" i="39"/>
  <c r="G327" i="39"/>
  <c r="F327" i="39"/>
  <c r="G595" i="39"/>
  <c r="F274" i="39"/>
  <c r="F222" i="39"/>
  <c r="F226" i="39"/>
  <c r="F230" i="39"/>
  <c r="F234" i="39"/>
  <c r="F238" i="39"/>
  <c r="F223" i="39"/>
  <c r="F227" i="39"/>
  <c r="F231" i="39"/>
  <c r="F235" i="39"/>
  <c r="F224" i="39"/>
  <c r="F228" i="39"/>
  <c r="F232" i="39"/>
  <c r="F236" i="39"/>
  <c r="F225" i="39"/>
  <c r="F229" i="39"/>
  <c r="F233" i="39"/>
  <c r="F237" i="39"/>
  <c r="G374" i="39"/>
  <c r="Q12" i="33"/>
  <c r="F239" i="39" l="1"/>
  <c r="B13" i="28" l="1"/>
  <c r="C13" i="28"/>
  <c r="E13" i="28"/>
  <c r="B25" i="28"/>
  <c r="C25" i="28"/>
  <c r="D25" i="28"/>
  <c r="E25" i="28"/>
  <c r="B36" i="28"/>
  <c r="C36" i="28"/>
  <c r="D36" i="28"/>
  <c r="E36" i="28"/>
  <c r="B46" i="28"/>
  <c r="C46" i="28"/>
  <c r="D46" i="28"/>
  <c r="E46" i="28"/>
  <c r="B58" i="28"/>
  <c r="C58" i="28"/>
  <c r="D58" i="28"/>
  <c r="E58" i="28"/>
  <c r="B64" i="28"/>
  <c r="C64" i="28"/>
  <c r="D64" i="28"/>
  <c r="E64" i="28"/>
  <c r="B70" i="28"/>
  <c r="C70" i="28"/>
  <c r="D70" i="28"/>
  <c r="E70" i="28"/>
  <c r="B78" i="28"/>
  <c r="C78" i="28"/>
  <c r="D78" i="28"/>
  <c r="E78" i="28"/>
  <c r="B86" i="28"/>
  <c r="C86" i="28"/>
  <c r="D86" i="28"/>
  <c r="E86" i="28"/>
  <c r="B97" i="28"/>
  <c r="C97" i="28"/>
  <c r="D97" i="28"/>
  <c r="E97" i="28"/>
  <c r="B112" i="28"/>
  <c r="C112" i="28"/>
  <c r="D112" i="28"/>
  <c r="E112" i="28"/>
  <c r="B120" i="28"/>
  <c r="C120" i="28"/>
  <c r="D120" i="28"/>
  <c r="E120" i="28"/>
  <c r="B128" i="28"/>
  <c r="C128" i="28"/>
  <c r="D128" i="28"/>
  <c r="E128" i="28"/>
  <c r="B137" i="28"/>
  <c r="C137" i="28"/>
  <c r="D137" i="28"/>
  <c r="E137" i="28"/>
  <c r="C352" i="9" l="1"/>
  <c r="C349" i="9"/>
  <c r="C347" i="9"/>
  <c r="C346" i="9"/>
  <c r="C304" i="9"/>
  <c r="C293" i="9"/>
  <c r="C292" i="9"/>
  <c r="C291" i="9"/>
  <c r="C290" i="9"/>
  <c r="C289" i="9"/>
  <c r="C288" i="9"/>
  <c r="C287" i="9"/>
  <c r="C265" i="9"/>
  <c r="C264" i="9"/>
  <c r="C260" i="9" s="1"/>
  <c r="C261" i="9"/>
  <c r="D248" i="9"/>
  <c r="C248" i="9"/>
  <c r="D247" i="9"/>
  <c r="C247" i="9"/>
  <c r="D246" i="9"/>
  <c r="C246" i="9"/>
  <c r="D245" i="9"/>
  <c r="C245" i="9"/>
  <c r="D244" i="9"/>
  <c r="C244" i="9"/>
  <c r="D243" i="9"/>
  <c r="C243" i="9"/>
  <c r="D242" i="9"/>
  <c r="C242" i="9"/>
  <c r="D241" i="9"/>
  <c r="C241" i="9"/>
  <c r="D226" i="9"/>
  <c r="C226" i="9"/>
  <c r="D225" i="9"/>
  <c r="C225" i="9"/>
  <c r="D224" i="9"/>
  <c r="C224" i="9"/>
  <c r="D223" i="9"/>
  <c r="C223" i="9"/>
  <c r="D222" i="9"/>
  <c r="C222" i="9"/>
  <c r="D221" i="9"/>
  <c r="C221" i="9"/>
  <c r="D220" i="9"/>
  <c r="C220" i="9"/>
  <c r="D219" i="9"/>
  <c r="C219" i="9"/>
  <c r="D196" i="9"/>
  <c r="C196" i="9"/>
  <c r="D195" i="9"/>
  <c r="C195" i="9"/>
  <c r="D194" i="9"/>
  <c r="C194" i="9"/>
  <c r="D193" i="9"/>
  <c r="C193" i="9"/>
  <c r="D192" i="9"/>
  <c r="C192" i="9"/>
  <c r="D191" i="9"/>
  <c r="C191" i="9"/>
  <c r="C174" i="9"/>
  <c r="C173" i="9"/>
  <c r="C172" i="9"/>
  <c r="C171" i="9"/>
  <c r="C170" i="9"/>
  <c r="C111" i="9"/>
  <c r="C110" i="9"/>
  <c r="C109" i="9"/>
  <c r="C108" i="9"/>
  <c r="C107" i="9"/>
  <c r="C106" i="9"/>
  <c r="C104" i="9"/>
  <c r="C103" i="9"/>
  <c r="C102" i="9"/>
  <c r="C101" i="9"/>
  <c r="C100" i="9"/>
  <c r="C99" i="9"/>
  <c r="C76" i="8"/>
  <c r="C75" i="8"/>
  <c r="C74" i="8"/>
  <c r="C73" i="8"/>
  <c r="C72" i="8"/>
  <c r="C71" i="8"/>
  <c r="C70" i="8"/>
  <c r="C238" i="9"/>
  <c r="J12" i="31" s="1"/>
  <c r="C216" i="9"/>
  <c r="C29" i="9"/>
  <c r="C28" i="9"/>
  <c r="D187" i="9" s="1"/>
  <c r="C66" i="8"/>
  <c r="C53" i="8"/>
  <c r="J13" i="31" s="1"/>
  <c r="C175" i="8"/>
  <c r="C174" i="8"/>
  <c r="C165" i="8"/>
  <c r="C99" i="8"/>
  <c r="C98" i="8"/>
  <c r="C97" i="8"/>
  <c r="C96" i="8"/>
  <c r="C95" i="8"/>
  <c r="C94" i="8"/>
  <c r="C93" i="8"/>
  <c r="C89" i="8"/>
  <c r="C56" i="8"/>
  <c r="C17" i="8"/>
  <c r="F9" i="5" s="1"/>
  <c r="C12" i="9"/>
  <c r="C38" i="8" l="1"/>
  <c r="J11" i="31" s="1"/>
  <c r="F10" i="5"/>
  <c r="L11" i="31"/>
  <c r="K11" i="31"/>
  <c r="M11" i="31"/>
  <c r="F180" i="9" l="1"/>
  <c r="F174" i="9"/>
  <c r="F173" i="9"/>
  <c r="F172" i="9"/>
  <c r="F171" i="9"/>
  <c r="F170" i="9"/>
  <c r="F162" i="9"/>
  <c r="F161" i="9"/>
  <c r="F151" i="9"/>
  <c r="F150" i="9"/>
  <c r="F101" i="9"/>
  <c r="F100" i="9"/>
  <c r="F99" i="9"/>
  <c r="F111" i="9"/>
  <c r="F110" i="9"/>
  <c r="F109" i="9"/>
  <c r="F108" i="9"/>
  <c r="F107" i="9"/>
  <c r="F106" i="9"/>
  <c r="F105" i="9"/>
  <c r="F104" i="9"/>
  <c r="F103" i="9"/>
  <c r="F102" i="9"/>
  <c r="F75" i="9"/>
  <c r="F36" i="9"/>
  <c r="F29" i="9"/>
  <c r="C194" i="8"/>
  <c r="C207" i="8" s="1"/>
  <c r="C104" i="8"/>
  <c r="D96" i="8"/>
  <c r="D97" i="8"/>
  <c r="D98" i="8"/>
  <c r="D99" i="8"/>
  <c r="C58" i="8"/>
  <c r="D95" i="8"/>
  <c r="D94" i="8"/>
  <c r="D89" i="8"/>
  <c r="F224" i="8"/>
  <c r="F44" i="9"/>
  <c r="D44" i="9"/>
  <c r="C44" i="9"/>
  <c r="G357" i="9"/>
  <c r="G358" i="9"/>
  <c r="G359" i="9"/>
  <c r="D360" i="9"/>
  <c r="G356" i="9" s="1"/>
  <c r="G360" i="9" s="1"/>
  <c r="C360" i="9"/>
  <c r="F358" i="9" s="1"/>
  <c r="F356" i="9"/>
  <c r="D353" i="9"/>
  <c r="G351" i="9" s="1"/>
  <c r="G348" i="9"/>
  <c r="C353" i="9"/>
  <c r="F348" i="9" s="1"/>
  <c r="D328" i="9"/>
  <c r="G310" i="9" s="1"/>
  <c r="G328" i="9" s="1"/>
  <c r="C328" i="9"/>
  <c r="F310" i="9" s="1"/>
  <c r="F328" i="9" s="1"/>
  <c r="G349" i="9"/>
  <c r="G346" i="9"/>
  <c r="G352" i="9"/>
  <c r="G350" i="9"/>
  <c r="D577" i="9"/>
  <c r="G573" i="9" s="1"/>
  <c r="G577" i="9" s="1"/>
  <c r="C577" i="9"/>
  <c r="F573" i="9" s="1"/>
  <c r="G575" i="9"/>
  <c r="G574" i="9"/>
  <c r="G576" i="9"/>
  <c r="D555" i="9"/>
  <c r="C555" i="9"/>
  <c r="F547" i="9" s="1"/>
  <c r="F538" i="9"/>
  <c r="F546" i="9"/>
  <c r="F554" i="9"/>
  <c r="F539" i="9"/>
  <c r="F540" i="9"/>
  <c r="F548" i="9"/>
  <c r="F541" i="9"/>
  <c r="F549" i="9"/>
  <c r="F543" i="9"/>
  <c r="F544" i="9"/>
  <c r="F550" i="9"/>
  <c r="F551" i="9"/>
  <c r="F552" i="9"/>
  <c r="F545" i="9"/>
  <c r="G549" i="9"/>
  <c r="G538" i="9"/>
  <c r="G542" i="9"/>
  <c r="G546" i="9"/>
  <c r="G550" i="9"/>
  <c r="G554" i="9"/>
  <c r="G537" i="9"/>
  <c r="G555" i="9" s="1"/>
  <c r="G545" i="9"/>
  <c r="G553" i="9"/>
  <c r="G539" i="9"/>
  <c r="G543" i="9"/>
  <c r="G547" i="9"/>
  <c r="G551" i="9"/>
  <c r="G548" i="9"/>
  <c r="G540" i="9"/>
  <c r="G544" i="9"/>
  <c r="G552" i="9"/>
  <c r="G541" i="9"/>
  <c r="D570" i="9"/>
  <c r="G561" i="9" s="1"/>
  <c r="C570" i="9"/>
  <c r="F568" i="9" s="1"/>
  <c r="D532" i="9"/>
  <c r="G514" i="9" s="1"/>
  <c r="C532" i="9"/>
  <c r="F522" i="9" s="1"/>
  <c r="D343" i="9"/>
  <c r="G333" i="9" s="1"/>
  <c r="C343" i="9"/>
  <c r="F333" i="9" s="1"/>
  <c r="G289" i="9"/>
  <c r="C305" i="9"/>
  <c r="F292" i="9" s="1"/>
  <c r="F28" i="9"/>
  <c r="F339" i="9"/>
  <c r="F341" i="9"/>
  <c r="G334" i="9"/>
  <c r="G337" i="9"/>
  <c r="G341" i="9"/>
  <c r="G530" i="9"/>
  <c r="G515" i="9"/>
  <c r="G523" i="9"/>
  <c r="G531" i="9"/>
  <c r="G524" i="9"/>
  <c r="G519" i="9"/>
  <c r="G520" i="9"/>
  <c r="G529" i="9"/>
  <c r="G518" i="9"/>
  <c r="G521" i="9"/>
  <c r="F528" i="9"/>
  <c r="F521" i="9"/>
  <c r="F529" i="9"/>
  <c r="F531" i="9"/>
  <c r="F518" i="9"/>
  <c r="F516" i="9"/>
  <c r="F527" i="9"/>
  <c r="G562" i="9"/>
  <c r="G568" i="9"/>
  <c r="G565" i="9"/>
  <c r="F566" i="9"/>
  <c r="F561" i="9"/>
  <c r="F569" i="9"/>
  <c r="F562" i="9"/>
  <c r="F560" i="9"/>
  <c r="F563" i="9"/>
  <c r="G227" i="8"/>
  <c r="F227" i="8"/>
  <c r="G225" i="8"/>
  <c r="G223" i="8"/>
  <c r="F223" i="8"/>
  <c r="F222" i="8"/>
  <c r="G221" i="8"/>
  <c r="F221" i="8"/>
  <c r="C288" i="8"/>
  <c r="D475" i="9"/>
  <c r="G471" i="9" s="1"/>
  <c r="G480" i="9"/>
  <c r="C475" i="9"/>
  <c r="F481" i="9" s="1"/>
  <c r="D453" i="9"/>
  <c r="G459" i="9" s="1"/>
  <c r="C453" i="9"/>
  <c r="F449" i="9" s="1"/>
  <c r="D440" i="9"/>
  <c r="G432" i="9" s="1"/>
  <c r="C440" i="9"/>
  <c r="F416" i="9" s="1"/>
  <c r="F76" i="9"/>
  <c r="D76" i="9"/>
  <c r="C76" i="9"/>
  <c r="F72" i="9"/>
  <c r="D72" i="9"/>
  <c r="C72" i="9"/>
  <c r="C15" i="9"/>
  <c r="F13" i="9" s="1"/>
  <c r="C299" i="8"/>
  <c r="C298" i="8"/>
  <c r="C297" i="8"/>
  <c r="C296" i="8"/>
  <c r="C295" i="8"/>
  <c r="C294" i="8"/>
  <c r="C291" i="8"/>
  <c r="C289" i="8"/>
  <c r="D77" i="8"/>
  <c r="G80" i="8"/>
  <c r="F428" i="9"/>
  <c r="F424" i="9"/>
  <c r="G73" i="8"/>
  <c r="G82" i="8"/>
  <c r="G75" i="8"/>
  <c r="G71" i="8"/>
  <c r="G78" i="8"/>
  <c r="F432" i="9"/>
  <c r="F439" i="9"/>
  <c r="F437" i="9"/>
  <c r="F435" i="9"/>
  <c r="F427" i="9"/>
  <c r="F425" i="9"/>
  <c r="F423" i="9"/>
  <c r="F421" i="9"/>
  <c r="F419" i="9"/>
  <c r="F430" i="9"/>
  <c r="F426" i="9"/>
  <c r="F422" i="9"/>
  <c r="F418" i="9"/>
  <c r="G86" i="8"/>
  <c r="G81" i="8"/>
  <c r="G79" i="8"/>
  <c r="G76" i="8"/>
  <c r="G74" i="8"/>
  <c r="G72" i="8"/>
  <c r="G70" i="8"/>
  <c r="G77" i="8"/>
  <c r="G87" i="8"/>
  <c r="G433" i="9"/>
  <c r="G417" i="9"/>
  <c r="G469" i="9"/>
  <c r="G473" i="9"/>
  <c r="G446" i="9"/>
  <c r="G477" i="9"/>
  <c r="G474" i="9"/>
  <c r="G472" i="9"/>
  <c r="C300" i="8"/>
  <c r="D292" i="8"/>
  <c r="C293" i="8"/>
  <c r="D300" i="8"/>
  <c r="F292" i="8"/>
  <c r="D290" i="8"/>
  <c r="D293" i="8"/>
  <c r="C292" i="8"/>
  <c r="C290" i="8"/>
  <c r="G467" i="9" l="1"/>
  <c r="F14" i="9"/>
  <c r="F17" i="9"/>
  <c r="F22" i="9"/>
  <c r="F468" i="9"/>
  <c r="F470" i="9"/>
  <c r="F472" i="9"/>
  <c r="F471" i="9"/>
  <c r="G478" i="9"/>
  <c r="F479" i="9"/>
  <c r="G470" i="9"/>
  <c r="F478" i="9"/>
  <c r="G476" i="9"/>
  <c r="F469" i="9"/>
  <c r="F476" i="9"/>
  <c r="G479" i="9"/>
  <c r="F474" i="9"/>
  <c r="G481" i="9"/>
  <c r="F477" i="9"/>
  <c r="F480" i="9"/>
  <c r="F467" i="9"/>
  <c r="F473" i="9"/>
  <c r="G468" i="9"/>
  <c r="G475" i="9" s="1"/>
  <c r="F429" i="9"/>
  <c r="F436" i="9"/>
  <c r="F438" i="9"/>
  <c r="F431" i="9"/>
  <c r="F434" i="9"/>
  <c r="F420" i="9"/>
  <c r="F417" i="9"/>
  <c r="F440" i="9" s="1"/>
  <c r="F433" i="9"/>
  <c r="F576" i="9"/>
  <c r="F574" i="9"/>
  <c r="F577" i="9" s="1"/>
  <c r="F575" i="9"/>
  <c r="G564" i="9"/>
  <c r="G567" i="9"/>
  <c r="G566" i="9"/>
  <c r="F567" i="9"/>
  <c r="G560" i="9"/>
  <c r="G570" i="9" s="1"/>
  <c r="G563" i="9"/>
  <c r="F565" i="9"/>
  <c r="G569" i="9"/>
  <c r="F564" i="9"/>
  <c r="F570" i="9" s="1"/>
  <c r="F542" i="9"/>
  <c r="F537" i="9"/>
  <c r="F553" i="9"/>
  <c r="F523" i="9"/>
  <c r="F520" i="9"/>
  <c r="F519" i="9"/>
  <c r="G528" i="9"/>
  <c r="G517" i="9"/>
  <c r="G522" i="9"/>
  <c r="F526" i="9"/>
  <c r="F514" i="9"/>
  <c r="F530" i="9"/>
  <c r="G527" i="9"/>
  <c r="G516" i="9"/>
  <c r="G532" i="9" s="1"/>
  <c r="F525" i="9"/>
  <c r="F517" i="9"/>
  <c r="F515" i="9"/>
  <c r="G525" i="9"/>
  <c r="F524" i="9"/>
  <c r="G526" i="9"/>
  <c r="G448" i="9"/>
  <c r="F459" i="9"/>
  <c r="G456" i="9"/>
  <c r="F458" i="9"/>
  <c r="G452" i="9"/>
  <c r="F451" i="9"/>
  <c r="G454" i="9"/>
  <c r="F456" i="9"/>
  <c r="G445" i="9"/>
  <c r="G450" i="9"/>
  <c r="F448" i="9"/>
  <c r="F454" i="9"/>
  <c r="G449" i="9"/>
  <c r="G458" i="9"/>
  <c r="F445" i="9"/>
  <c r="G455" i="9"/>
  <c r="F452" i="9"/>
  <c r="G451" i="9"/>
  <c r="F447" i="9"/>
  <c r="G457" i="9"/>
  <c r="F455" i="9"/>
  <c r="G447" i="9"/>
  <c r="F446" i="9"/>
  <c r="F450" i="9"/>
  <c r="F457" i="9"/>
  <c r="G419" i="9"/>
  <c r="G421" i="9"/>
  <c r="G423" i="9"/>
  <c r="G439" i="9"/>
  <c r="G420" i="9"/>
  <c r="G416" i="9"/>
  <c r="G428" i="9"/>
  <c r="G438" i="9"/>
  <c r="G430" i="9"/>
  <c r="G435" i="9"/>
  <c r="G437" i="9"/>
  <c r="G425" i="9"/>
  <c r="G427" i="9"/>
  <c r="G422" i="9"/>
  <c r="G436" i="9"/>
  <c r="G429" i="9"/>
  <c r="G424" i="9"/>
  <c r="G434" i="9"/>
  <c r="G431" i="9"/>
  <c r="G418" i="9"/>
  <c r="G426" i="9"/>
  <c r="D249" i="9"/>
  <c r="D238" i="9" s="1"/>
  <c r="F225" i="8"/>
  <c r="F24" i="9"/>
  <c r="F23" i="9"/>
  <c r="F20" i="9"/>
  <c r="F219" i="8"/>
  <c r="F226" i="8"/>
  <c r="F349" i="9"/>
  <c r="F351" i="9"/>
  <c r="F346" i="9"/>
  <c r="F352" i="9"/>
  <c r="F347" i="9"/>
  <c r="F350" i="9"/>
  <c r="C77" i="8"/>
  <c r="F70" i="8" s="1"/>
  <c r="D214" i="9"/>
  <c r="G201" i="9" s="1"/>
  <c r="C227" i="9"/>
  <c r="F230" i="9" s="1"/>
  <c r="F224" i="9"/>
  <c r="F229" i="9"/>
  <c r="F232" i="9"/>
  <c r="F219" i="9"/>
  <c r="F55" i="8"/>
  <c r="F53" i="8"/>
  <c r="F63" i="8"/>
  <c r="F60" i="8"/>
  <c r="F54" i="8"/>
  <c r="C123" i="8"/>
  <c r="D123" i="8" s="1"/>
  <c r="D129" i="8" s="1"/>
  <c r="G131" i="8" s="1"/>
  <c r="F57" i="8"/>
  <c r="G246" i="9"/>
  <c r="G254" i="9"/>
  <c r="G245" i="9"/>
  <c r="F18" i="9"/>
  <c r="G251" i="9"/>
  <c r="F21" i="9"/>
  <c r="G250" i="9"/>
  <c r="G253" i="9"/>
  <c r="D45" i="8"/>
  <c r="G252" i="9"/>
  <c r="C179" i="8"/>
  <c r="F180" i="8" s="1"/>
  <c r="C214" i="9"/>
  <c r="F213" i="9" s="1"/>
  <c r="D227" i="9"/>
  <c r="G219" i="9" s="1"/>
  <c r="C249" i="9"/>
  <c r="F252" i="9" s="1"/>
  <c r="F304" i="9"/>
  <c r="F287" i="9"/>
  <c r="F294" i="9"/>
  <c r="F301" i="9"/>
  <c r="F296" i="9"/>
  <c r="F288" i="9"/>
  <c r="F303" i="9"/>
  <c r="F299" i="9"/>
  <c r="F295" i="9"/>
  <c r="F291" i="9"/>
  <c r="F300" i="9"/>
  <c r="F293" i="9"/>
  <c r="F289" i="9"/>
  <c r="F302" i="9"/>
  <c r="F298" i="9"/>
  <c r="F297" i="9"/>
  <c r="F290" i="9"/>
  <c r="F359" i="9"/>
  <c r="F357" i="9"/>
  <c r="F360" i="9" s="1"/>
  <c r="F340" i="9"/>
  <c r="F338" i="9"/>
  <c r="F335" i="9"/>
  <c r="F336" i="9"/>
  <c r="F334" i="9"/>
  <c r="F343" i="9" s="1"/>
  <c r="F337" i="9"/>
  <c r="F342" i="9"/>
  <c r="G347" i="9"/>
  <c r="G353" i="9" s="1"/>
  <c r="G342" i="9"/>
  <c r="G340" i="9"/>
  <c r="G339" i="9"/>
  <c r="G338" i="9"/>
  <c r="G335" i="9"/>
  <c r="G343" i="9" s="1"/>
  <c r="G336" i="9"/>
  <c r="D93" i="8"/>
  <c r="D100" i="8" s="1"/>
  <c r="C100" i="8"/>
  <c r="J14" i="31" s="1"/>
  <c r="C208" i="8"/>
  <c r="C218" i="8"/>
  <c r="F218" i="8" s="1"/>
  <c r="F59" i="8"/>
  <c r="F16" i="9"/>
  <c r="F231" i="9"/>
  <c r="F19" i="9"/>
  <c r="F26" i="9"/>
  <c r="F62" i="8"/>
  <c r="F221" i="9"/>
  <c r="G222" i="8"/>
  <c r="G226" i="8"/>
  <c r="F61" i="8"/>
  <c r="F64" i="8"/>
  <c r="F233" i="9"/>
  <c r="F12" i="9"/>
  <c r="F15" i="9" s="1"/>
  <c r="F220" i="9"/>
  <c r="C217" i="8"/>
  <c r="F160" i="9"/>
  <c r="F226" i="9"/>
  <c r="F56" i="8"/>
  <c r="F25" i="9"/>
  <c r="F225" i="9"/>
  <c r="G219" i="8"/>
  <c r="G224" i="8"/>
  <c r="F228" i="9"/>
  <c r="G300" i="9"/>
  <c r="G303" i="9"/>
  <c r="G296" i="9"/>
  <c r="G299" i="9"/>
  <c r="G298" i="9"/>
  <c r="G294" i="9"/>
  <c r="G288" i="9"/>
  <c r="G291" i="9"/>
  <c r="G301" i="9"/>
  <c r="G302" i="9"/>
  <c r="G292" i="9"/>
  <c r="G297" i="9"/>
  <c r="G290" i="9"/>
  <c r="G293" i="9"/>
  <c r="G287" i="9"/>
  <c r="G295" i="9"/>
  <c r="G304" i="9"/>
  <c r="G123" i="8" l="1"/>
  <c r="G118" i="8"/>
  <c r="G134" i="8"/>
  <c r="G133" i="8"/>
  <c r="G114" i="8"/>
  <c r="C129" i="8"/>
  <c r="F118" i="8" s="1"/>
  <c r="G130" i="8"/>
  <c r="G124" i="8"/>
  <c r="G126" i="8"/>
  <c r="G128" i="8"/>
  <c r="G132" i="8"/>
  <c r="G120" i="8"/>
  <c r="G117" i="8"/>
  <c r="L14" i="31"/>
  <c r="L15" i="31" s="1"/>
  <c r="K14" i="31"/>
  <c r="K15" i="31" s="1"/>
  <c r="M14" i="31"/>
  <c r="M15" i="31" s="1"/>
  <c r="J15" i="31"/>
  <c r="G121" i="8"/>
  <c r="G113" i="8"/>
  <c r="G119" i="8"/>
  <c r="G136" i="8"/>
  <c r="G115" i="8"/>
  <c r="G127" i="8"/>
  <c r="G125" i="8"/>
  <c r="G122" i="8"/>
  <c r="G112" i="8"/>
  <c r="G242" i="9"/>
  <c r="G244" i="9"/>
  <c r="G243" i="9"/>
  <c r="G247" i="9"/>
  <c r="F75" i="8"/>
  <c r="G255" i="9"/>
  <c r="G241" i="9"/>
  <c r="G248" i="9"/>
  <c r="G249" i="9" s="1"/>
  <c r="F475" i="9"/>
  <c r="F555" i="9"/>
  <c r="F532" i="9"/>
  <c r="G453" i="9"/>
  <c r="F453" i="9"/>
  <c r="G440" i="9"/>
  <c r="F86" i="8"/>
  <c r="F74" i="8"/>
  <c r="G218" i="8"/>
  <c r="F82" i="8"/>
  <c r="F81" i="8"/>
  <c r="F78" i="8"/>
  <c r="F200" i="9"/>
  <c r="G135" i="8"/>
  <c r="F87" i="8"/>
  <c r="F206" i="9"/>
  <c r="F207" i="9"/>
  <c r="F71" i="8"/>
  <c r="G116" i="8"/>
  <c r="F184" i="8"/>
  <c r="F73" i="8"/>
  <c r="F80" i="8"/>
  <c r="G193" i="9"/>
  <c r="G206" i="9"/>
  <c r="G199" i="9"/>
  <c r="G194" i="9"/>
  <c r="G198" i="9"/>
  <c r="G190" i="9"/>
  <c r="G195" i="9"/>
  <c r="G203" i="9"/>
  <c r="G205" i="9"/>
  <c r="F79" i="8"/>
  <c r="F76" i="8"/>
  <c r="G202" i="9"/>
  <c r="G211" i="9"/>
  <c r="G191" i="9"/>
  <c r="G208" i="9"/>
  <c r="G204" i="9"/>
  <c r="G212" i="9"/>
  <c r="F72" i="8"/>
  <c r="G213" i="9"/>
  <c r="G196" i="9"/>
  <c r="G207" i="9"/>
  <c r="G200" i="9"/>
  <c r="G209" i="9"/>
  <c r="G210" i="9"/>
  <c r="F353" i="9"/>
  <c r="F196" i="9"/>
  <c r="F210" i="9"/>
  <c r="G222" i="9"/>
  <c r="F203" i="9"/>
  <c r="F208" i="9"/>
  <c r="G229" i="9"/>
  <c r="F197" i="9"/>
  <c r="G224" i="9"/>
  <c r="G231" i="9"/>
  <c r="F194" i="9"/>
  <c r="G228" i="9"/>
  <c r="F223" i="9"/>
  <c r="G233" i="9"/>
  <c r="F212" i="9"/>
  <c r="F246" i="9"/>
  <c r="F193" i="9"/>
  <c r="F199" i="9"/>
  <c r="F243" i="9"/>
  <c r="F191" i="9"/>
  <c r="F190" i="9"/>
  <c r="G192" i="9"/>
  <c r="G197" i="9"/>
  <c r="F222" i="9"/>
  <c r="F244" i="9"/>
  <c r="F253" i="9"/>
  <c r="F245" i="9"/>
  <c r="G221" i="9"/>
  <c r="F247" i="9"/>
  <c r="G223" i="9"/>
  <c r="F251" i="9"/>
  <c r="F250" i="9"/>
  <c r="F242" i="9"/>
  <c r="F248" i="9"/>
  <c r="G225" i="9"/>
  <c r="D216" i="9"/>
  <c r="F204" i="9"/>
  <c r="F192" i="9"/>
  <c r="F255" i="9"/>
  <c r="G226" i="9"/>
  <c r="G232" i="9"/>
  <c r="F198" i="9"/>
  <c r="F205" i="9"/>
  <c r="G230" i="9"/>
  <c r="G220" i="9"/>
  <c r="F211" i="9"/>
  <c r="F58" i="8"/>
  <c r="F181" i="8"/>
  <c r="F178" i="8"/>
  <c r="F174" i="8"/>
  <c r="F175" i="8"/>
  <c r="F185" i="8"/>
  <c r="F241" i="9"/>
  <c r="F254" i="9"/>
  <c r="F177" i="8"/>
  <c r="F182" i="8"/>
  <c r="F183" i="8"/>
  <c r="F187" i="8"/>
  <c r="F186" i="8"/>
  <c r="F202" i="9"/>
  <c r="F209" i="9"/>
  <c r="F201" i="9"/>
  <c r="F195" i="9"/>
  <c r="F305" i="9"/>
  <c r="C220" i="8"/>
  <c r="F217" i="8"/>
  <c r="F220" i="8" s="1"/>
  <c r="G217" i="8"/>
  <c r="G220" i="8" s="1"/>
  <c r="F210" i="8"/>
  <c r="F204" i="8"/>
  <c r="F202" i="8"/>
  <c r="F214" i="8"/>
  <c r="F213" i="8"/>
  <c r="F198" i="8"/>
  <c r="F194" i="8"/>
  <c r="F199" i="8"/>
  <c r="F200" i="8"/>
  <c r="F193" i="8"/>
  <c r="F206" i="8"/>
  <c r="F209" i="8"/>
  <c r="F201" i="8"/>
  <c r="F215" i="8"/>
  <c r="F203" i="8"/>
  <c r="F197" i="8"/>
  <c r="F211" i="8"/>
  <c r="F195" i="8"/>
  <c r="F205" i="8"/>
  <c r="F196" i="8"/>
  <c r="F212" i="8"/>
  <c r="F123" i="8"/>
  <c r="F119" i="8"/>
  <c r="F122" i="8"/>
  <c r="F103" i="8"/>
  <c r="F101" i="8"/>
  <c r="F99" i="8"/>
  <c r="F98" i="8"/>
  <c r="F104" i="8"/>
  <c r="F94" i="8"/>
  <c r="F95" i="8"/>
  <c r="F105" i="8"/>
  <c r="F96" i="8"/>
  <c r="F93" i="8"/>
  <c r="F102" i="8"/>
  <c r="C149" i="8"/>
  <c r="F97" i="8"/>
  <c r="G94" i="8"/>
  <c r="G103" i="8"/>
  <c r="G101" i="8"/>
  <c r="G102" i="8"/>
  <c r="G96" i="8"/>
  <c r="G104" i="8"/>
  <c r="G93" i="8"/>
  <c r="G95" i="8"/>
  <c r="G97" i="8"/>
  <c r="G98" i="8"/>
  <c r="G105" i="8"/>
  <c r="G99" i="8"/>
  <c r="G305" i="9"/>
  <c r="F116" i="8" l="1"/>
  <c r="F128" i="8"/>
  <c r="F117" i="8"/>
  <c r="F135" i="8"/>
  <c r="F113" i="8"/>
  <c r="F120" i="8"/>
  <c r="F121" i="8"/>
  <c r="F136" i="8"/>
  <c r="F124" i="8"/>
  <c r="F126" i="8"/>
  <c r="F132" i="8"/>
  <c r="F112" i="8"/>
  <c r="F125" i="8"/>
  <c r="F131" i="8"/>
  <c r="F133" i="8"/>
  <c r="F127" i="8"/>
  <c r="F114" i="8"/>
  <c r="F115" i="8"/>
  <c r="F130" i="8"/>
  <c r="F134" i="8"/>
  <c r="G129" i="8"/>
  <c r="F227" i="9"/>
  <c r="F77" i="8"/>
  <c r="G214" i="9"/>
  <c r="G227" i="9"/>
  <c r="F249" i="9"/>
  <c r="F214" i="9"/>
  <c r="F179" i="8"/>
  <c r="G100" i="8"/>
  <c r="C155" i="8"/>
  <c r="D149" i="8"/>
  <c r="D155" i="8" s="1"/>
  <c r="F208" i="8"/>
  <c r="F100" i="8"/>
  <c r="F129" i="8" l="1"/>
  <c r="G141" i="8"/>
  <c r="G140" i="8"/>
  <c r="G148" i="8"/>
  <c r="G160" i="8"/>
  <c r="G153" i="8"/>
  <c r="G139" i="8"/>
  <c r="G138" i="8"/>
  <c r="G147" i="8"/>
  <c r="G162" i="8"/>
  <c r="G157" i="8"/>
  <c r="D165" i="8"/>
  <c r="D167" i="8" s="1"/>
  <c r="G151" i="8"/>
  <c r="G152" i="8"/>
  <c r="G161" i="8"/>
  <c r="G149" i="8"/>
  <c r="G158" i="8"/>
  <c r="G159" i="8"/>
  <c r="G154" i="8"/>
  <c r="G145" i="8"/>
  <c r="G144" i="8"/>
  <c r="G150" i="8"/>
  <c r="G156" i="8"/>
  <c r="G146" i="8"/>
  <c r="G143" i="8"/>
  <c r="G142" i="8"/>
  <c r="F151" i="8"/>
  <c r="F141" i="8"/>
  <c r="F161" i="8"/>
  <c r="F144" i="8"/>
  <c r="F142" i="8"/>
  <c r="F159" i="8"/>
  <c r="F157" i="8"/>
  <c r="F146" i="8"/>
  <c r="F140" i="8"/>
  <c r="F152" i="8"/>
  <c r="F162" i="8"/>
  <c r="F138" i="8"/>
  <c r="F153" i="8"/>
  <c r="F150" i="8"/>
  <c r="F156" i="8"/>
  <c r="F143" i="8"/>
  <c r="F148" i="8"/>
  <c r="F160" i="8"/>
  <c r="F158" i="8"/>
  <c r="F149" i="8"/>
  <c r="F139" i="8"/>
  <c r="F154" i="8"/>
  <c r="F147" i="8"/>
  <c r="F145" i="8"/>
  <c r="C164" i="8"/>
  <c r="C167" i="8" s="1"/>
  <c r="G155" i="8" l="1"/>
  <c r="G164" i="8"/>
  <c r="G165" i="8"/>
  <c r="G166" i="8"/>
  <c r="F165" i="8"/>
  <c r="F164" i="8"/>
  <c r="F166" i="8"/>
  <c r="F155" i="8"/>
  <c r="F167" i="8" l="1"/>
  <c r="G167" i="8"/>
  <c r="F252" i="39"/>
</calcChain>
</file>

<file path=xl/sharedStrings.xml><?xml version="1.0" encoding="utf-8"?>
<sst xmlns="http://schemas.openxmlformats.org/spreadsheetml/2006/main" count="4297" uniqueCount="2397">
  <si>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</si>
  <si>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</si>
  <si>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</si>
  <si>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</si>
  <si>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</si>
  <si>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</si>
  <si>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</si>
  <si>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</si>
  <si>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</si>
  <si>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</si>
  <si>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</si>
  <si>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</si>
  <si>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</si>
  <si>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</si>
  <si>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</si>
  <si>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</si>
  <si>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</si>
  <si>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</si>
  <si>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</si>
  <si>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</si>
  <si>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</si>
  <si>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</si>
  <si>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</si>
  <si>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</si>
  <si>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</si>
  <si>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</si>
  <si>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</si>
  <si>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</si>
  <si>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</si>
  <si>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</si>
  <si>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</si>
  <si>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</si>
  <si>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</si>
  <si>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</si>
  <si>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</si>
  <si>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</si>
  <si>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</si>
  <si>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</si>
  <si>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</si>
  <si>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</si>
  <si>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</si>
  <si>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</si>
  <si>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</si>
  <si>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</si>
  <si>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</si>
  <si>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</si>
  <si>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</si>
  <si>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</si>
  <si>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</si>
  <si>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</si>
  <si>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</si>
  <si>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</si>
  <si>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</si>
  <si>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</si>
  <si>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</si>
  <si>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</si>
  <si>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</si>
  <si>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</si>
  <si>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</si>
  <si>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</si>
  <si>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</si>
  <si>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</si>
  <si>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</si>
  <si>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</si>
  <si>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</si>
  <si>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</si>
  <si>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</si>
  <si>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</si>
  <si>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</si>
  <si>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</si>
  <si>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</si>
  <si>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</si>
  <si>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</si>
  <si>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</si>
  <si>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</si>
  <si>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</si>
  <si>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</si>
  <si>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</si>
  <si>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</si>
  <si>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</si>
  <si>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</si>
  <si>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</si>
  <si>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</si>
  <si>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</si>
  <si>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</si>
  <si>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</si>
  <si>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</si>
  <si>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</si>
  <si>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</si>
  <si>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</si>
  <si>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</si>
  <si>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</si>
  <si>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</si>
  <si>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</si>
  <si>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</si>
  <si>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</si>
  <si>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</si>
  <si>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</si>
  <si>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</si>
  <si>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</si>
  <si>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</si>
  <si>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</si>
  <si>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</si>
  <si>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</si>
  <si>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</si>
  <si>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</si>
  <si>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</si>
  <si>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</si>
  <si>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</si>
  <si>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</si>
  <si>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</si>
  <si>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</si>
  <si>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</si>
  <si>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</si>
  <si>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</si>
  <si>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</si>
  <si>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</si>
  <si>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</si>
  <si>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</si>
  <si>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</si>
  <si>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</si>
  <si>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</si>
  <si>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</si>
  <si>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</si>
  <si>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</si>
  <si>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</si>
  <si>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</si>
  <si>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</si>
  <si>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</si>
  <si>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</si>
  <si>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</si>
  <si>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</si>
  <si>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</si>
  <si>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</si>
  <si>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</si>
  <si>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</si>
  <si>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</si>
  <si>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</si>
  <si>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</si>
  <si>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</si>
  <si>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</si>
  <si>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</si>
  <si>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</si>
  <si>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</si>
  <si>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</si>
  <si>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</si>
  <si>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</si>
  <si>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</si>
  <si>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</si>
  <si>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</si>
  <si>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</si>
  <si>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</si>
  <si>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</si>
  <si>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</si>
  <si>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</si>
  <si>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</si>
  <si>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</si>
  <si>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</si>
  <si>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</si>
  <si>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</si>
  <si>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</si>
  <si>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</si>
  <si>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</si>
  <si>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</si>
  <si>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</si>
  <si>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</si>
  <si>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</si>
  <si>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</si>
  <si>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</si>
  <si>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</si>
  <si>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</si>
  <si>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</si>
  <si>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</si>
  <si>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</si>
  <si>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</si>
  <si>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</si>
  <si>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</si>
  <si>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</si>
  <si>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</si>
  <si>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</si>
  <si>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</si>
  <si>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</si>
  <si>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</si>
  <si>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</si>
  <si>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</si>
  <si>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</si>
  <si>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</si>
  <si>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</si>
  <si>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</si>
  <si>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</si>
  <si>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</si>
  <si>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</si>
  <si>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</si>
  <si>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</si>
  <si>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</si>
  <si>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</si>
  <si>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</si>
  <si>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</si>
  <si>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</si>
  <si>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</si>
  <si>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</si>
  <si>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</si>
  <si>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</si>
  <si>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</si>
  <si>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</si>
  <si>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</si>
  <si>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</si>
  <si>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</si>
  <si>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</si>
  <si>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</si>
  <si>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</si>
  <si>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</si>
  <si>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</si>
  <si>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</si>
  <si>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</si>
  <si>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</si>
  <si>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</si>
  <si>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</si>
  <si>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</si>
  <si>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</si>
  <si>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</si>
  <si>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</si>
  <si>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</si>
  <si>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</si>
  <si>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</si>
  <si>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</si>
  <si>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</si>
  <si>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</si>
  <si>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</si>
  <si>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</si>
  <si>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</si>
  <si>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</si>
  <si>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</si>
  <si>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</si>
  <si>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</si>
  <si>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</si>
  <si>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</si>
  <si>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</si>
  <si>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</si>
  <si>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</si>
  <si>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</si>
  <si>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</si>
  <si>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</si>
  <si>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</si>
  <si>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</si>
  <si>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</si>
  <si>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</si>
  <si>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</si>
  <si>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</si>
  <si>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</si>
  <si>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</si>
  <si>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</si>
  <si>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</si>
  <si>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</si>
  <si>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</si>
  <si>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</si>
  <si>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</si>
  <si>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</si>
  <si>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</si>
  <si>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</si>
  <si>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</si>
  <si>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</si>
  <si>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</si>
  <si>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</si>
  <si>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</si>
  <si>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</si>
  <si>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</si>
  <si>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</si>
  <si>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</si>
  <si>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</si>
  <si>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</si>
  <si>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</si>
  <si>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</si>
  <si>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</si>
  <si>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</si>
  <si>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</si>
  <si>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</si>
  <si>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</si>
  <si>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</si>
  <si>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</si>
  <si>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</si>
  <si>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</si>
  <si>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</si>
  <si>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</si>
  <si>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</si>
  <si>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</si>
  <si>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</si>
  <si>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</si>
  <si>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</si>
  <si>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</si>
  <si>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</si>
  <si>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</si>
  <si>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</si>
  <si>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</si>
  <si>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</si>
  <si>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</si>
  <si>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</si>
  <si>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</si>
  <si>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</si>
  <si>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</si>
  <si>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</si>
  <si>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</si>
  <si>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</si>
  <si>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</si>
  <si>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</si>
  <si>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</si>
  <si>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</si>
  <si>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</si>
  <si>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</si>
  <si>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</si>
  <si>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</si>
  <si>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</si>
  <si>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</si>
  <si>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</si>
  <si>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</si>
  <si>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</si>
  <si>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</si>
  <si>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</si>
  <si>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</si>
  <si>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</si>
  <si>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</si>
  <si>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</si>
  <si>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</si>
  <si>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</si>
  <si>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</si>
  <si>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</si>
  <si>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</si>
  <si>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</si>
  <si>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</si>
  <si>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</si>
  <si>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</si>
  <si>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</si>
  <si>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</si>
  <si>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</si>
  <si>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</si>
  <si>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</si>
  <si>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</si>
  <si>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</si>
  <si>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</si>
  <si>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</si>
  <si>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</si>
  <si>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</si>
  <si>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</si>
  <si>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</si>
  <si>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</si>
  <si>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</si>
  <si>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</si>
  <si>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</si>
  <si>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</si>
  <si>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</si>
  <si>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</si>
  <si>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</si>
  <si>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</si>
  <si>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</si>
  <si>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</si>
  <si>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</si>
  <si>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</si>
  <si>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</si>
  <si>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</si>
  <si>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</si>
  <si>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</si>
  <si>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</si>
  <si>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</si>
  <si>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</si>
  <si>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</si>
  <si>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</si>
  <si>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</si>
  <si>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</si>
  <si>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</si>
  <si>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</si>
  <si>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</si>
  <si>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</si>
  <si>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</si>
  <si>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</si>
  <si>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</si>
  <si>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</si>
  <si>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</si>
  <si>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</si>
  <si>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</si>
  <si>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</si>
  <si>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</si>
  <si>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</si>
  <si>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</si>
  <si>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</si>
  <si>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</si>
  <si>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</si>
  <si>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</si>
  <si>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</si>
  <si>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</si>
  <si>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</si>
  <si>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</si>
  <si>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</si>
  <si>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</si>
  <si>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</si>
  <si>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</si>
  <si>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</si>
  <si>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</si>
  <si>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</si>
  <si>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</si>
  <si>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</si>
  <si>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</si>
  <si>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</si>
  <si>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</si>
  <si>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</si>
  <si>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</si>
  <si>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</si>
  <si>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</si>
  <si>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</si>
  <si>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</si>
  <si>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</si>
  <si>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</si>
  <si>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</si>
  <si>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</si>
  <si>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</si>
  <si>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</si>
  <si>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</si>
  <si>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</si>
  <si>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</si>
  <si>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</si>
  <si>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</si>
  <si>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</si>
  <si>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</si>
  <si>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</si>
  <si>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</si>
  <si>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</si>
  <si>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</si>
  <si>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</si>
  <si>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</si>
  <si>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</si>
  <si>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</si>
  <si>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</si>
  <si>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</si>
  <si>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</si>
  <si>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</si>
  <si>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</si>
  <si>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</si>
  <si>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</si>
  <si>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</si>
  <si>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</si>
  <si>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</si>
  <si>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</si>
  <si>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</si>
  <si>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</si>
  <si>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</si>
  <si>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</si>
  <si>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</si>
  <si>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</si>
  <si>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</si>
  <si>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</si>
  <si>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</si>
  <si>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</si>
  <si>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</si>
  <si>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</si>
  <si>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</si>
  <si>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</si>
  <si>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</si>
  <si>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</si>
  <si>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</si>
  <si>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</si>
  <si>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</si>
  <si>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</si>
  <si>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</si>
  <si>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</si>
  <si>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</si>
  <si>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</si>
  <si>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</si>
  <si>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</si>
  <si>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</si>
  <si>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</si>
  <si>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</si>
  <si>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</si>
  <si>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</si>
  <si>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</si>
  <si>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</si>
  <si>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</si>
  <si>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</si>
  <si>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</si>
  <si>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</si>
  <si>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</si>
  <si>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</si>
  <si>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</si>
  <si>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</si>
  <si>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</si>
  <si>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</si>
  <si>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</si>
  <si>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</si>
  <si>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</si>
  <si>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</si>
  <si>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</si>
  <si>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</si>
  <si>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</si>
  <si>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</si>
  <si>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</si>
  <si>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</si>
  <si>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</si>
  <si>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</si>
  <si>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</si>
  <si>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</si>
  <si>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</si>
  <si>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</si>
  <si>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</si>
  <si>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</si>
  <si>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</si>
  <si>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</si>
  <si>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</si>
  <si>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</si>
  <si>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</si>
  <si>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</si>
  <si>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</si>
  <si>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</si>
  <si>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</si>
  <si>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</si>
  <si>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</si>
  <si>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</si>
  <si>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</si>
  <si>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</si>
  <si>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</si>
  <si>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</si>
  <si>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</si>
  <si>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</si>
  <si>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</si>
  <si>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</si>
  <si>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</si>
  <si>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</si>
  <si>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</si>
  <si>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</si>
  <si>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</si>
  <si>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</si>
  <si>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</si>
  <si>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</si>
  <si>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</si>
  <si>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</si>
  <si>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</si>
  <si>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</si>
  <si>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</si>
  <si>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</si>
  <si>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</si>
  <si>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</si>
  <si>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</si>
  <si>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</si>
  <si>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</si>
  <si>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</si>
  <si>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</si>
  <si>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</si>
  <si>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</si>
  <si>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</si>
  <si>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</si>
  <si>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</si>
  <si>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</si>
  <si>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</si>
  <si>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</si>
  <si>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</si>
  <si>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</si>
  <si>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</si>
  <si>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</si>
  <si>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</si>
  <si>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</si>
  <si>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</si>
  <si>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</si>
  <si>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</si>
  <si>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</si>
  <si>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</si>
  <si>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</si>
  <si>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</si>
  <si>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</si>
  <si>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</si>
  <si>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</si>
  <si>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</si>
  <si>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</si>
  <si>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</si>
  <si>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</si>
  <si>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</si>
  <si>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</si>
  <si>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</si>
  <si>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</si>
  <si>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</si>
  <si>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</si>
  <si>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</si>
  <si>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</si>
  <si>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</si>
  <si>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</si>
  <si>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</si>
  <si>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</si>
  <si>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</si>
  <si>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</si>
  <si>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</si>
  <si>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</si>
  <si>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</si>
  <si>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</si>
  <si>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</si>
  <si>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</si>
  <si>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</si>
  <si>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</si>
  <si>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</si>
  <si>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</si>
  <si>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</si>
  <si>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</si>
  <si>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</si>
  <si>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</si>
  <si>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</si>
  <si>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</si>
  <si>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</si>
  <si>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</si>
  <si>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</si>
  <si>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</si>
  <si>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</si>
  <si>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</si>
  <si>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</si>
  <si>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</si>
  <si>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</si>
  <si>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</si>
  <si>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</si>
  <si>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</si>
  <si>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</si>
  <si>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</si>
  <si>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</si>
  <si>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</si>
  <si>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</si>
  <si>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</si>
  <si>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</si>
  <si>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</si>
  <si>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</si>
  <si>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</si>
  <si>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</si>
  <si>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</si>
  <si>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</si>
  <si>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</si>
  <si>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</si>
  <si>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</si>
  <si>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</si>
  <si>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</si>
  <si>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</si>
  <si>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</si>
  <si>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</si>
  <si>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</si>
  <si>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</si>
  <si>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</si>
  <si>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</si>
  <si>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</si>
  <si>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</si>
  <si>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</si>
  <si>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</si>
  <si>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</si>
  <si>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</si>
  <si>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</si>
  <si>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</si>
  <si>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</si>
  <si>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</si>
  <si>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</si>
  <si>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</si>
  <si>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</si>
  <si>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</si>
  <si>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</si>
  <si>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</si>
  <si>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</si>
  <si>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</si>
  <si>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</si>
  <si>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</si>
  <si>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</si>
  <si>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</si>
  <si>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</si>
  <si>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</si>
  <si>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</si>
  <si>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</si>
  <si>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</si>
  <si>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</si>
  <si>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</si>
  <si>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</si>
  <si>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</si>
  <si>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</si>
  <si>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</si>
  <si>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</si>
  <si>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</si>
  <si>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</si>
  <si>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</si>
  <si>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</si>
  <si>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</si>
  <si>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</si>
  <si>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</si>
  <si>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</si>
  <si>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</si>
  <si>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</si>
  <si>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</si>
  <si>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</si>
  <si>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</si>
  <si>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</si>
  <si>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</si>
  <si>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</si>
  <si>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</si>
  <si>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</si>
  <si>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</si>
  <si>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</si>
  <si>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</si>
  <si>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</si>
  <si>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</si>
  <si>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</si>
  <si>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</si>
  <si>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</si>
  <si>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</si>
  <si>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</si>
  <si>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</si>
  <si>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</si>
  <si>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</si>
  <si>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</si>
  <si>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</si>
  <si>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</si>
  <si>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</si>
  <si>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</si>
  <si>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</si>
  <si>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</si>
  <si>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</si>
  <si>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</si>
  <si>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</si>
  <si>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</si>
  <si>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</si>
  <si>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</si>
  <si>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</si>
  <si>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</si>
  <si>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</si>
  <si>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</si>
  <si>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</si>
  <si>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</si>
  <si>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</si>
  <si>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</si>
  <si>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</si>
  <si>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</si>
  <si>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</si>
  <si>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</si>
  <si>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</si>
  <si>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</si>
  <si>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</si>
  <si>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</si>
  <si>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</si>
  <si>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</si>
  <si>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</si>
  <si>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</si>
  <si>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</si>
  <si>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</si>
  <si>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</si>
  <si>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</si>
  <si>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</si>
  <si>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</si>
  <si>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</si>
  <si>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</si>
  <si>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</si>
  <si>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</si>
  <si>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</si>
  <si>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</si>
  <si>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</si>
  <si>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</si>
  <si>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</si>
  <si>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</si>
  <si>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</si>
  <si>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</si>
  <si>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</si>
  <si>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</si>
  <si>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</si>
  <si>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</si>
  <si>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</si>
  <si>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</si>
  <si>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</si>
  <si>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</si>
  <si>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</si>
  <si>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</si>
  <si>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</si>
  <si>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</si>
  <si>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</si>
  <si>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</si>
  <si>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</si>
  <si>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</si>
  <si>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</si>
  <si>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</si>
  <si>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</si>
  <si>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</si>
  <si>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</si>
  <si>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</si>
  <si>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</si>
  <si>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</si>
  <si>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</si>
  <si>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</si>
  <si>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</si>
  <si>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</si>
  <si>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</si>
  <si>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</si>
  <si>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</si>
  <si>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</si>
  <si>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</si>
  <si>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</si>
  <si>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</si>
  <si>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</si>
  <si>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</si>
  <si>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</si>
  <si>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</si>
  <si>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</si>
  <si>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</si>
  <si>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</si>
  <si>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</si>
  <si>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</si>
  <si>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</si>
  <si>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</si>
  <si>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</si>
  <si>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</si>
  <si>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</si>
  <si>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</si>
  <si>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</si>
  <si>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</si>
  <si>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</si>
  <si>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</si>
  <si>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</si>
  <si>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</si>
  <si>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</si>
  <si>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</si>
  <si>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</si>
  <si>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</si>
  <si>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</si>
  <si>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</si>
  <si>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</si>
  <si>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</si>
  <si>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</si>
  <si>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</si>
  <si>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</si>
  <si>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</si>
  <si>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</si>
  <si>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</si>
  <si>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</si>
  <si>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</si>
  <si>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</si>
  <si>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</si>
  <si>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</si>
  <si>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</si>
  <si>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</si>
  <si>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</si>
  <si>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</si>
  <si>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</si>
  <si>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</si>
  <si>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</si>
  <si>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</si>
  <si>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</si>
  <si>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</si>
  <si>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</si>
  <si>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</si>
  <si>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</si>
  <si>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</si>
  <si>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</si>
  <si>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</si>
  <si>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</si>
  <si>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</si>
  <si>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</si>
  <si>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</si>
  <si>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</si>
  <si>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</si>
  <si>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</si>
  <si>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</si>
  <si>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</si>
  <si>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</si>
  <si>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</si>
  <si>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</si>
  <si>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</si>
  <si>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</si>
  <si>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</si>
  <si>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</si>
  <si>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</si>
  <si>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</si>
  <si>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</si>
  <si>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</si>
  <si>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</si>
  <si>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</si>
  <si>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</si>
  <si>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</si>
  <si>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</si>
  <si>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</si>
  <si>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</si>
  <si>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</si>
  <si>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</si>
  <si>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</si>
  <si>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</si>
  <si>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</si>
  <si>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</si>
  <si>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</si>
  <si>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</si>
  <si>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</si>
  <si>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</si>
  <si>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</si>
  <si>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</si>
  <si>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</si>
  <si>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</si>
  <si>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</si>
  <si>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</si>
  <si>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</si>
  <si>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</si>
  <si>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</si>
  <si>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</si>
  <si>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</si>
  <si>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</si>
  <si>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</si>
  <si>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</si>
  <si>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</si>
  <si>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</si>
  <si>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</si>
  <si>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</si>
  <si>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</si>
  <si>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</si>
  <si>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</si>
  <si>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</si>
  <si>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</si>
  <si>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</si>
  <si>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</si>
  <si>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</si>
  <si>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</si>
  <si>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</si>
  <si>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</si>
  <si>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</si>
  <si>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</si>
  <si>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</si>
  <si>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</si>
  <si>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</si>
  <si>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</si>
  <si>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</si>
  <si>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</si>
  <si>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</si>
  <si>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</si>
  <si>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</si>
  <si>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</si>
  <si>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</si>
  <si>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</si>
  <si>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</si>
  <si>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</si>
  <si>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</si>
  <si>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</si>
  <si>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</si>
  <si>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</si>
  <si>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</si>
  <si>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</si>
  <si>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</si>
  <si>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</si>
  <si>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</si>
  <si>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</si>
  <si>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</si>
  <si>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</si>
  <si>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</si>
  <si>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</si>
  <si>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</si>
  <si>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</si>
  <si>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</si>
  <si>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</si>
  <si>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</si>
  <si>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</si>
  <si>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</si>
  <si>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</si>
  <si>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</si>
  <si>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</si>
  <si>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</si>
  <si>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</si>
  <si>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</si>
  <si>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</si>
  <si>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</si>
  <si>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</si>
  <si>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</si>
  <si>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</si>
  <si>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</si>
  <si>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</si>
  <si>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</si>
  <si>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</si>
  <si>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</si>
  <si>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</si>
  <si>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</si>
  <si>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</si>
  <si>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</si>
  <si>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</si>
  <si>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</si>
  <si>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</si>
  <si>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</si>
  <si>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</si>
  <si>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</si>
  <si>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</si>
  <si>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</si>
  <si>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</si>
  <si>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</si>
  <si>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</si>
  <si>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</si>
  <si>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</si>
  <si>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</si>
  <si>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</si>
  <si>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</si>
  <si>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</si>
  <si>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</si>
  <si>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</si>
  <si>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</si>
  <si>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</si>
  <si>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</si>
  <si>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</si>
  <si>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</si>
  <si>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</si>
  <si>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</si>
  <si>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</si>
  <si>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</si>
  <si>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</si>
  <si>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</si>
  <si>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</si>
  <si>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</si>
  <si>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</si>
  <si>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</si>
  <si>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</si>
  <si>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</si>
  <si>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</si>
  <si>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</si>
  <si>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</si>
  <si>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</si>
  <si>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</si>
  <si>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</si>
  <si>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</si>
  <si>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</si>
  <si>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</si>
  <si>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</si>
  <si>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</si>
  <si>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</si>
  <si>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</si>
  <si>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</si>
  <si>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</si>
  <si>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</si>
  <si>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</si>
  <si>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</si>
  <si>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</si>
  <si>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</si>
  <si>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</si>
  <si>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</si>
  <si>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</si>
  <si>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</si>
  <si>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</si>
  <si>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</si>
  <si>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</si>
  <si>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</si>
  <si>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</si>
  <si>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</si>
  <si>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</si>
  <si>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</si>
  <si>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</si>
  <si>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</si>
  <si>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</si>
  <si>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</si>
  <si>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</si>
  <si>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</si>
  <si>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</si>
  <si>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</si>
  <si>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</si>
  <si>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</si>
  <si>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</si>
  <si>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</si>
  <si>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</si>
  <si>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</si>
  <si>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</si>
  <si>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</si>
  <si>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</si>
  <si>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</si>
  <si>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</si>
  <si>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</si>
  <si>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</si>
  <si>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</si>
  <si>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</si>
  <si>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</si>
  <si>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</si>
  <si>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</si>
  <si>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</si>
  <si>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</si>
  <si>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</si>
  <si>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</si>
  <si>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</si>
  <si>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</si>
  <si>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</si>
  <si>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</si>
  <si>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</si>
  <si>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</si>
  <si>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</si>
  <si>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</si>
  <si>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</si>
  <si>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</si>
  <si>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</si>
  <si>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</si>
  <si>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</si>
  <si>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</si>
  <si>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</si>
  <si>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</si>
  <si>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</si>
  <si>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</si>
  <si>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</si>
  <si>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</si>
  <si>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</si>
  <si>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</si>
  <si>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</si>
  <si>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</si>
  <si>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</si>
  <si>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</si>
  <si>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</si>
  <si>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</si>
  <si>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</si>
  <si>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</si>
  <si>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</si>
  <si>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</si>
  <si>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</si>
  <si>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</si>
  <si>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</si>
  <si>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</si>
  <si>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</si>
  <si>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</si>
  <si>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</si>
  <si>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</si>
  <si>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</si>
  <si>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</si>
  <si>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</si>
  <si>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</si>
  <si>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</si>
  <si>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</si>
  <si>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</si>
  <si>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</si>
  <si>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</si>
  <si>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</si>
  <si>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</si>
  <si>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</si>
  <si>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</si>
  <si>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</si>
  <si>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</si>
  <si>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</si>
  <si>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</si>
  <si>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</si>
  <si>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</si>
  <si>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</si>
  <si>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</si>
  <si>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</si>
  <si>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</si>
  <si>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</si>
  <si>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</si>
  <si>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</si>
  <si>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</si>
  <si>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</si>
  <si>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</si>
  <si>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</si>
  <si>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</si>
  <si>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</si>
  <si>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</si>
  <si>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</si>
  <si>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</si>
  <si>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</si>
  <si>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</si>
  <si>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</si>
  <si>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</si>
  <si>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</si>
  <si>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</si>
  <si>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</si>
  <si>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</si>
  <si>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</si>
  <si>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</si>
  <si>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</si>
  <si>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</si>
  <si>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</si>
  <si>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</si>
  <si>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</si>
  <si>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</si>
  <si>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</si>
  <si>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</si>
  <si>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</si>
  <si>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</si>
  <si>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</si>
  <si>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</si>
  <si>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</si>
  <si>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</si>
  <si>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</si>
  <si>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</si>
  <si>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</si>
  <si>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</si>
  <si>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</si>
  <si>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</si>
  <si>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</si>
  <si>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</si>
  <si>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</si>
  <si>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</si>
  <si>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</si>
  <si>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</si>
  <si>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</si>
  <si>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</si>
  <si>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</si>
  <si>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</si>
  <si>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</si>
  <si>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</si>
  <si>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</si>
  <si>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</si>
  <si>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</si>
  <si>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</si>
  <si>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</si>
  <si>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</si>
  <si>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</si>
  <si>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</si>
  <si>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</si>
  <si>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</si>
  <si>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</si>
  <si>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</si>
  <si>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</si>
  <si>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</si>
  <si>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</si>
  <si>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</si>
  <si>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</si>
  <si>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</si>
  <si>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</si>
  <si>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</si>
  <si>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</si>
  <si>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</si>
  <si>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</si>
  <si>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</si>
  <si>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</si>
  <si>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</si>
  <si>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</si>
  <si>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</si>
  <si>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</si>
  <si>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</si>
  <si>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</si>
  <si>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</si>
  <si>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</si>
  <si>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</si>
  <si>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</si>
  <si>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</si>
  <si>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</si>
  <si>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</si>
  <si>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</si>
  <si>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</si>
  <si>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</si>
  <si>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</si>
  <si>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</si>
  <si>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</si>
  <si>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</si>
  <si>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</si>
  <si>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</si>
  <si>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</si>
  <si>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</si>
  <si>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</si>
  <si>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</si>
  <si>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</si>
  <si>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</si>
  <si>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</si>
  <si>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</si>
  <si>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</si>
  <si>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</si>
  <si>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</si>
  <si>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</si>
  <si>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</si>
  <si>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</si>
  <si>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</si>
  <si>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</si>
  <si>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</si>
  <si>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</si>
  <si>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</si>
  <si>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</si>
  <si>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</si>
  <si>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</si>
  <si>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</si>
  <si>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</si>
  <si>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</si>
  <si>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</si>
  <si>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</si>
  <si>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</si>
  <si>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</si>
  <si>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</si>
  <si>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</si>
  <si>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</si>
  <si>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</si>
  <si>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</si>
  <si>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</si>
  <si>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</si>
  <si>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</si>
  <si>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</si>
  <si>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</si>
  <si>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</si>
  <si>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</si>
  <si>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</si>
  <si>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</si>
  <si>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</si>
  <si>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</si>
  <si>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</si>
  <si>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</si>
  <si>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</si>
  <si>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</si>
  <si>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</si>
  <si>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</si>
  <si>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</si>
  <si>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</si>
  <si>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</si>
  <si>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</si>
  <si>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</si>
  <si>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</si>
  <si>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</si>
  <si>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</si>
  <si>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</si>
  <si>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</si>
  <si>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</si>
  <si>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</si>
  <si>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</si>
  <si>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</si>
  <si>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</si>
  <si>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</si>
  <si>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</si>
  <si>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</si>
  <si>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</si>
  <si>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</si>
  <si>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</si>
  <si>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</si>
  <si>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</si>
  <si>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</si>
  <si>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</si>
  <si>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</si>
  <si>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</si>
  <si>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</si>
  <si>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</si>
  <si>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</si>
  <si>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</si>
  <si>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</si>
  <si>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</si>
  <si>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</si>
  <si>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</si>
  <si>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</si>
  <si>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</si>
  <si>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</si>
  <si>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</si>
  <si>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</si>
  <si>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</si>
  <si>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</si>
  <si>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</si>
  <si>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</si>
  <si>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</si>
  <si>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</si>
  <si>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</si>
  <si>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</si>
  <si>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</si>
  <si>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</si>
  <si>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</si>
  <si>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</si>
  <si>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</si>
  <si>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</si>
  <si>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</si>
  <si>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</si>
  <si>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</si>
  <si>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</si>
  <si>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</si>
  <si>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</si>
  <si>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</si>
  <si>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</si>
  <si>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</si>
  <si>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</si>
  <si>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</si>
  <si>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</si>
  <si>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</si>
  <si>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</si>
  <si>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</si>
  <si>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</si>
  <si>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</si>
  <si>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</si>
  <si>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</si>
  <si>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</si>
  <si>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</si>
  <si>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</si>
  <si>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</si>
  <si>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</si>
  <si>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</si>
  <si>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</si>
  <si>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</si>
  <si>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</si>
  <si>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</si>
  <si>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</si>
  <si>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</si>
  <si>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</si>
  <si>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</si>
  <si>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</si>
  <si>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</si>
  <si>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</si>
  <si>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</si>
  <si>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</si>
  <si>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</si>
  <si>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</si>
  <si>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</si>
  <si>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</si>
  <si>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</si>
  <si>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</si>
  <si>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</si>
  <si>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</si>
  <si>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</si>
  <si>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</si>
  <si>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</si>
  <si>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</si>
  <si>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</si>
  <si>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</si>
  <si>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</si>
  <si>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</si>
  <si>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</si>
  <si>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</si>
  <si>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</si>
  <si>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</si>
  <si>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</si>
  <si>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</si>
  <si>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</si>
  <si>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</si>
  <si>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</si>
  <si>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</si>
  <si>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</si>
  <si>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</si>
  <si>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</si>
  <si>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</si>
  <si>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</si>
  <si>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</si>
  <si>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</si>
  <si>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</si>
  <si>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</si>
  <si>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</si>
  <si>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</si>
  <si>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</si>
  <si>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</si>
  <si>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</si>
  <si>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</si>
  <si>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</si>
  <si>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</si>
  <si>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</si>
  <si>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</si>
  <si>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</si>
  <si>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</si>
  <si>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</si>
  <si>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</si>
  <si>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</si>
  <si>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</si>
  <si>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</si>
  <si>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</si>
  <si>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</si>
  <si>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</si>
  <si>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</si>
  <si>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</si>
  <si>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</si>
  <si>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</si>
  <si>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</si>
  <si>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</si>
  <si>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</si>
  <si>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</si>
  <si>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</si>
  <si>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</si>
  <si>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</si>
  <si>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</si>
  <si>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</si>
  <si>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</si>
  <si>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</si>
  <si>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</si>
  <si>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</si>
  <si>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</si>
  <si>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</si>
  <si>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</si>
  <si>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</si>
  <si>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</si>
  <si>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</si>
  <si>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</si>
  <si>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</si>
  <si>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</si>
  <si>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</si>
  <si>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</si>
  <si>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</si>
  <si>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</si>
  <si>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</si>
  <si>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</si>
  <si>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</si>
  <si>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</si>
  <si>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</si>
  <si>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</si>
  <si>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</si>
  <si>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</si>
  <si>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</si>
  <si>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</si>
  <si>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</si>
  <si>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</si>
  <si>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</si>
  <si>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</si>
  <si>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</si>
  <si>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</si>
  <si>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</si>
  <si>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</si>
  <si>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</si>
  <si>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</si>
  <si>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</si>
  <si>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</si>
  <si>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</si>
  <si>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</si>
  <si>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</si>
  <si>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</si>
  <si>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</si>
  <si>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</si>
  <si>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</si>
  <si>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</si>
  <si>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</si>
  <si>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</si>
  <si>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</si>
  <si>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</si>
  <si>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</si>
  <si>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</si>
  <si>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</si>
  <si>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</si>
  <si>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</si>
  <si>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</si>
  <si>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</si>
  <si>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</si>
  <si>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</si>
  <si>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</si>
  <si>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</si>
  <si>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</si>
  <si>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</si>
  <si>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</si>
  <si>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</si>
  <si>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</si>
  <si>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</si>
  <si>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</si>
  <si>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</si>
  <si>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</si>
  <si>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</si>
  <si>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</si>
  <si>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</si>
  <si>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</si>
  <si>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</si>
  <si>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</si>
  <si>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</si>
  <si>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</si>
  <si>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</si>
  <si>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</si>
  <si>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</si>
  <si>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</si>
  <si>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</si>
  <si>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</si>
  <si>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</si>
  <si>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</si>
  <si>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</si>
  <si>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</si>
  <si>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</si>
  <si>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</si>
  <si>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</si>
  <si>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</si>
  <si>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</si>
  <si>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</si>
  <si>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</si>
  <si>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</si>
  <si>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</si>
  <si>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</si>
  <si>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</si>
  <si>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</si>
  <si>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</si>
  <si>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</si>
  <si>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</si>
  <si>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</si>
  <si>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</si>
  <si>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</si>
  <si>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</si>
  <si>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</si>
  <si>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</si>
  <si>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</si>
  <si>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</si>
  <si>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</si>
  <si>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</si>
  <si>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</si>
  <si>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</si>
  <si>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</si>
  <si>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</si>
  <si>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</si>
  <si>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</si>
  <si>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</si>
  <si>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</si>
  <si>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</si>
  <si>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</si>
  <si>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</si>
  <si>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</si>
  <si>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</si>
  <si>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</si>
  <si>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</si>
  <si>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</si>
  <si>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</si>
  <si>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</si>
  <si>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</si>
  <si>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</si>
  <si>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</si>
  <si>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</si>
  <si>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</si>
  <si>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</si>
  <si>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</si>
  <si>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</si>
  <si>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</si>
  <si>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</si>
  <si>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</si>
  <si>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</si>
  <si>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</si>
  <si>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</si>
  <si>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</si>
  <si>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</si>
  <si>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</si>
  <si>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</si>
  <si>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</si>
  <si>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</si>
  <si>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</si>
  <si>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</si>
  <si>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</si>
  <si>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</si>
  <si>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</si>
  <si>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</si>
  <si>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</si>
  <si>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</si>
  <si>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</si>
  <si>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</si>
  <si>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</si>
  <si>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</si>
  <si>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</si>
  <si>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</si>
  <si>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</si>
  <si>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</si>
  <si>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</si>
  <si>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</si>
  <si>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</si>
  <si>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</si>
  <si>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</si>
  <si>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</si>
  <si>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</si>
  <si>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</si>
  <si>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</si>
  <si>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</si>
  <si>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</si>
  <si>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</si>
  <si>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</si>
  <si>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</si>
  <si>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</si>
  <si>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</si>
  <si>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</si>
  <si>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</si>
  <si>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</si>
  <si>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</si>
  <si>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</si>
  <si>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</si>
  <si>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</si>
  <si>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</si>
  <si>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</si>
  <si>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</si>
  <si>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</si>
  <si>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</si>
  <si>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</si>
  <si>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</si>
  <si>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</si>
  <si>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</si>
  <si>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</si>
  <si>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</si>
  <si>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</si>
  <si>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</si>
  <si>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</si>
  <si>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</si>
  <si>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</si>
  <si>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</si>
  <si>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</si>
  <si>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</si>
  <si>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</si>
  <si>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</si>
  <si>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</si>
  <si>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</si>
  <si>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</si>
  <si>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</si>
  <si>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</si>
  <si>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</si>
  <si>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</si>
  <si>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</si>
  <si>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</si>
  <si>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</si>
  <si>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</si>
  <si>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</si>
  <si>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</si>
  <si>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</si>
  <si>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</si>
  <si>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</si>
  <si>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</si>
  <si>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</si>
  <si>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</si>
  <si>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</si>
  <si>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</si>
  <si>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</si>
  <si>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</si>
  <si>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</si>
  <si>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</si>
  <si>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</si>
  <si>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</si>
  <si>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</si>
  <si>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</si>
  <si>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</si>
  <si>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</si>
  <si>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</si>
  <si>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</si>
  <si>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</si>
  <si>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</si>
  <si>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</si>
  <si>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</si>
  <si>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</si>
  <si>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</si>
  <si>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</si>
  <si>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</si>
  <si>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</si>
  <si>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</si>
  <si>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</si>
  <si>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</si>
  <si>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</si>
  <si>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</si>
  <si>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</si>
  <si>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</si>
  <si>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</si>
  <si>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</si>
  <si>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</si>
  <si>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</si>
  <si>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</si>
  <si>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</si>
  <si>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</si>
  <si>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</si>
  <si>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</si>
  <si>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</si>
  <si>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</si>
  <si>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</si>
  <si>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</si>
  <si>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</si>
  <si>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</si>
  <si>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</si>
  <si>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</si>
  <si>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</si>
  <si>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</si>
  <si>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</si>
  <si>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</si>
  <si>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</si>
  <si>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</si>
  <si>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</si>
  <si>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</si>
  <si>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</si>
  <si>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</si>
  <si>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</si>
  <si>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</si>
  <si>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</si>
  <si>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</si>
  <si>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</si>
  <si>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</si>
  <si>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</si>
  <si>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</si>
  <si>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</si>
  <si>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</si>
  <si>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</si>
  <si>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</si>
  <si>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</si>
  <si>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</si>
  <si>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</si>
  <si>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</si>
  <si>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</si>
  <si>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</si>
  <si>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</si>
  <si>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</si>
  <si>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</si>
  <si>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</si>
  <si>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</si>
  <si>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</si>
  <si>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</si>
  <si>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</si>
  <si>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</si>
  <si>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</si>
  <si>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</si>
  <si>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</si>
  <si>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</si>
  <si>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</si>
  <si>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</si>
  <si>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</si>
  <si>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</si>
  <si>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</si>
  <si>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</si>
  <si>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</si>
  <si>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</si>
  <si>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</si>
  <si>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</si>
  <si>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</si>
  <si>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</si>
  <si>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</si>
  <si>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</si>
  <si>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</si>
  <si>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</si>
  <si>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</si>
  <si>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</si>
  <si>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</si>
  <si>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</si>
  <si>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</si>
  <si>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</si>
  <si>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</si>
  <si>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</si>
  <si>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</si>
  <si>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</si>
  <si>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</si>
  <si>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</si>
  <si>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</si>
  <si>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</si>
  <si>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</si>
  <si>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</si>
  <si>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</si>
  <si>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</si>
  <si>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</si>
  <si>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</si>
  <si>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</si>
  <si>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</si>
  <si>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</si>
  <si>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</si>
  <si>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</si>
  <si>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</si>
  <si>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</si>
  <si>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</si>
  <si>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</si>
  <si>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</si>
  <si>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</si>
  <si>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</si>
  <si>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</si>
  <si>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</si>
  <si>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</si>
  <si>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</si>
  <si>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</si>
  <si>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</si>
  <si>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</si>
  <si>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</si>
  <si>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</si>
  <si>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</si>
  <si>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</si>
  <si>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</si>
  <si>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</si>
  <si>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</si>
  <si>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</si>
  <si>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</si>
  <si>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</si>
  <si>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</si>
  <si>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</si>
  <si>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</si>
  <si>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</si>
  <si>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</si>
  <si>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</si>
  <si>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</si>
  <si>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</si>
  <si>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</si>
  <si>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</si>
  <si>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</si>
  <si>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</si>
  <si>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</si>
  <si>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</si>
  <si>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</si>
  <si>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</si>
  <si>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</si>
  <si>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</si>
  <si>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</si>
  <si>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</si>
  <si>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</si>
  <si>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</si>
  <si>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</si>
  <si>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</si>
  <si>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</si>
  <si>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</si>
  <si>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</si>
  <si>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</si>
  <si>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</si>
  <si>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</si>
  <si>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</si>
  <si>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</si>
  <si>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</si>
  <si>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</si>
  <si>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</si>
  <si>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</si>
  <si>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</si>
  <si>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</si>
  <si>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</si>
  <si>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</si>
  <si>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</si>
  <si>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</si>
  <si>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</si>
  <si>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</si>
  <si>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</si>
  <si>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</si>
  <si>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</si>
  <si>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</si>
  <si>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</si>
  <si>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</si>
  <si>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</si>
  <si>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</si>
  <si>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</si>
  <si>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</si>
  <si>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</si>
  <si>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</si>
  <si>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</si>
  <si>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</si>
  <si>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</si>
  <si>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</si>
  <si>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</si>
  <si>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</si>
  <si>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</si>
  <si>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</si>
  <si>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</si>
  <si>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</si>
  <si>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</si>
  <si>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</si>
  <si>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</si>
  <si>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</si>
  <si>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</si>
  <si>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</si>
  <si>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</si>
  <si>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</si>
  <si>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</si>
  <si>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</si>
  <si>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</si>
  <si>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</si>
  <si>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</si>
  <si>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</si>
  <si>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</si>
  <si>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</si>
  <si>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</si>
  <si>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</si>
  <si>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</si>
  <si>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</si>
  <si>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</si>
  <si>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</si>
  <si>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</si>
  <si>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</si>
  <si>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</si>
  <si>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</si>
  <si>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</si>
  <si>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</si>
  <si>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</si>
  <si>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</si>
  <si>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</si>
  <si>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</si>
  <si>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</si>
  <si>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</si>
  <si>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</si>
  <si>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</si>
  <si>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</si>
  <si>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</si>
  <si>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</si>
  <si>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</si>
  <si>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</si>
  <si>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</si>
  <si>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</si>
  <si>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</si>
  <si>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</si>
  <si>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</si>
  <si>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</si>
  <si>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</si>
  <si>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</si>
  <si>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</si>
  <si>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</si>
  <si>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</si>
  <si>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</si>
  <si>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</si>
  <si>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</si>
  <si>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</si>
  <si>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</si>
  <si>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</si>
  <si>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</si>
  <si>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</si>
  <si>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</si>
  <si>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</si>
  <si>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</si>
  <si>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</si>
  <si>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</si>
  <si>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</si>
  <si>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</si>
  <si>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</si>
  <si>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</si>
  <si>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</si>
  <si>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</si>
  <si>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</si>
  <si>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</si>
  <si>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</si>
  <si>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</si>
  <si>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</si>
  <si>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</si>
  <si>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</si>
  <si>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</si>
  <si>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</si>
  <si>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</si>
  <si>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</si>
  <si>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</si>
  <si>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</si>
  <si>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</si>
  <si>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</si>
  <si>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</si>
  <si>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</si>
  <si>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</si>
  <si>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</si>
  <si>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</si>
  <si>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</si>
  <si>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</si>
  <si>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</si>
  <si>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</si>
  <si>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</si>
  <si>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</si>
  <si>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</si>
  <si>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</si>
  <si>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</si>
  <si>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</si>
  <si>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</si>
  <si>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</si>
  <si>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</si>
  <si>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</si>
  <si>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</si>
  <si>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</si>
  <si>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</si>
  <si>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</si>
  <si>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</si>
  <si>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</si>
  <si>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</si>
  <si>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</si>
  <si>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</si>
  <si>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</si>
  <si>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</si>
  <si>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</si>
  <si>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</si>
  <si>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</si>
  <si>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</si>
  <si>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</si>
  <si>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</si>
  <si>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</si>
  <si>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</si>
  <si>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</si>
  <si>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</si>
  <si>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</si>
  <si>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</si>
  <si>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</si>
  <si>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</si>
  <si>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</si>
  <si>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</si>
  <si>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</si>
  <si>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</si>
  <si>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</si>
  <si>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</si>
  <si>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</si>
  <si>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</si>
  <si>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</si>
  <si>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</si>
  <si>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</si>
  <si>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</si>
  <si>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</si>
  <si>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</si>
  <si>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</si>
  <si>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</si>
  <si>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</si>
  <si>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</si>
  <si>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</si>
  <si>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</si>
  <si>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</si>
  <si>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</si>
  <si>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</si>
  <si>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</si>
  <si>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</si>
  <si>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</si>
  <si>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</si>
  <si>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</si>
  <si>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</si>
  <si>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</si>
  <si>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</si>
  <si>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</si>
  <si>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</si>
  <si>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</si>
  <si>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</si>
  <si>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</si>
  <si>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</si>
  <si>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</si>
  <si>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</si>
  <si>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</si>
  <si>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</si>
  <si>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</si>
  <si>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</si>
  <si>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</si>
  <si>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</si>
  <si>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</si>
  <si>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</si>
  <si>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</si>
  <si>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</si>
  <si>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</si>
  <si>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</si>
  <si>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</si>
  <si>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</si>
  <si>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</si>
  <si>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</si>
  <si>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</si>
  <si>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</si>
  <si>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</si>
  <si>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</si>
  <si>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</si>
  <si>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</si>
  <si>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</si>
  <si>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</si>
  <si>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</si>
  <si>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</si>
  <si>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</si>
  <si>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</si>
  <si>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</si>
  <si>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</si>
  <si>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</si>
  <si>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</si>
  <si>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</si>
  <si>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</si>
  <si>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</si>
  <si>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SSB Boligkreditt</t>
  </si>
  <si>
    <t>SSB Boligkreditt AS</t>
  </si>
  <si>
    <t>SSB Boligkreditt Investor Relations</t>
  </si>
  <si>
    <t>Carl Hjelle, CEO</t>
  </si>
  <si>
    <t>Sandnes Sparebank</t>
  </si>
  <si>
    <t>Y</t>
  </si>
  <si>
    <t>Non LCR issue/L2A issue (non-covered bond label)</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</si>
  <si>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</si>
  <si>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</si>
  <si>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</si>
  <si>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</si>
  <si>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</si>
  <si>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</si>
  <si>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</si>
  <si>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</si>
  <si>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</si>
  <si>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</si>
  <si>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</si>
  <si>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</si>
  <si>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</si>
  <si>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</si>
  <si>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</si>
  <si>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</si>
  <si>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</si>
  <si>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</si>
  <si>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</si>
  <si>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</si>
  <si>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</si>
  <si>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</si>
  <si>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</si>
  <si>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</si>
  <si>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</si>
  <si>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</si>
  <si>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Both</t>
  </si>
  <si>
    <t>Energy Class</t>
  </si>
  <si>
    <t>LTV, indexed</t>
  </si>
  <si>
    <t>A 0 - 40</t>
  </si>
  <si>
    <t>B 40 - 50</t>
  </si>
  <si>
    <t>C 50 - 60</t>
  </si>
  <si>
    <t>D 60 - 70</t>
  </si>
  <si>
    <t>E 70 - 80</t>
  </si>
  <si>
    <t>F 80 - 90</t>
  </si>
  <si>
    <t>G 90 - 100</t>
  </si>
  <si>
    <t>H 100 +</t>
  </si>
  <si>
    <t>Totalsum</t>
  </si>
  <si>
    <t>LTV, original</t>
  </si>
  <si>
    <t>H &gt; 100</t>
  </si>
  <si>
    <t>A &lt; 1 mill</t>
  </si>
  <si>
    <t>B 1-2 mill</t>
  </si>
  <si>
    <t>C 2-3 mill</t>
  </si>
  <si>
    <t>D 3-4 mill</t>
  </si>
  <si>
    <t>E 4-5 mill</t>
  </si>
  <si>
    <t>F &gt;5 mill</t>
  </si>
  <si>
    <t>(tom)</t>
  </si>
  <si>
    <t>Seasoning</t>
  </si>
  <si>
    <t>A &lt; 1</t>
  </si>
  <si>
    <t>B 1-2</t>
  </si>
  <si>
    <t>C 2-3</t>
  </si>
  <si>
    <t>D 3-5</t>
  </si>
  <si>
    <t>E 5 +</t>
  </si>
  <si>
    <t>TTM</t>
  </si>
  <si>
    <t>A 0 - 1 Y</t>
  </si>
  <si>
    <t>B 1 - 2 Y</t>
  </si>
  <si>
    <t>C 2 - 3 Y</t>
  </si>
  <si>
    <t>D 3 - 4 Y</t>
  </si>
  <si>
    <t>E 4 - 5 Y</t>
  </si>
  <si>
    <t>F 5 - 10 Y</t>
  </si>
  <si>
    <t>G 10+ Y</t>
  </si>
  <si>
    <t>Employed</t>
  </si>
  <si>
    <t>annuity</t>
  </si>
  <si>
    <t>flexible loan</t>
  </si>
  <si>
    <t>linear</t>
  </si>
  <si>
    <t>Single family house</t>
  </si>
  <si>
    <t>Apartment</t>
  </si>
  <si>
    <t>Terraced house</t>
  </si>
  <si>
    <t>Troms og Finnmar</t>
  </si>
  <si>
    <t>Vestfold og Tele</t>
  </si>
  <si>
    <t>Well functioning</t>
  </si>
  <si>
    <t>Limited transactions</t>
  </si>
  <si>
    <t>non-functioning</t>
  </si>
  <si>
    <t>A</t>
  </si>
  <si>
    <t>B</t>
  </si>
  <si>
    <t>C</t>
  </si>
  <si>
    <t>2009 and onwards</t>
  </si>
  <si>
    <t>Before 2009</t>
  </si>
  <si>
    <t>Volume</t>
  </si>
  <si>
    <t>% of volume</t>
  </si>
  <si>
    <t>Number</t>
  </si>
  <si>
    <t>% of number</t>
  </si>
  <si>
    <t>Loan Size</t>
  </si>
  <si>
    <t>Time to Maturity</t>
  </si>
  <si>
    <t>Employment status</t>
  </si>
  <si>
    <t>Delinquencies, days</t>
  </si>
  <si>
    <t>31til60</t>
  </si>
  <si>
    <t>Loan type</t>
  </si>
  <si>
    <t>Collateral type</t>
  </si>
  <si>
    <t>Holiday house</t>
  </si>
  <si>
    <t>Geography</t>
  </si>
  <si>
    <t>Residential Market_score</t>
  </si>
  <si>
    <t>N/A</t>
  </si>
  <si>
    <t>EPC Information</t>
  </si>
  <si>
    <t>D</t>
  </si>
  <si>
    <t>E</t>
  </si>
  <si>
    <t>F</t>
  </si>
  <si>
    <t>G</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</si>
  <si>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</si>
  <si>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</si>
  <si>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</si>
  <si>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</si>
  <si>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</si>
  <si>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</si>
  <si>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</si>
  <si>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</si>
  <si>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</si>
  <si>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</si>
  <si>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</si>
  <si>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</si>
  <si>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</si>
  <si>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</si>
  <si>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</si>
  <si>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</si>
  <si>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</si>
  <si>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</si>
  <si>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</si>
  <si>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FAST</t>
  </si>
  <si>
    <t>SSBB17</t>
  </si>
  <si>
    <t>NO0010822398</t>
  </si>
  <si>
    <t>Fast</t>
  </si>
  <si>
    <t>SSBB13</t>
  </si>
  <si>
    <t>NO0010833254</t>
  </si>
  <si>
    <t>SSBB14</t>
  </si>
  <si>
    <t>NO0010886237</t>
  </si>
  <si>
    <t>SSBB20</t>
  </si>
  <si>
    <t>NO0010753320</t>
  </si>
  <si>
    <t>SSBB12</t>
  </si>
  <si>
    <t>NO0010834070</t>
  </si>
  <si>
    <t>SSBB15</t>
  </si>
  <si>
    <t>NO0010849847</t>
  </si>
  <si>
    <t>SSBB16</t>
  </si>
  <si>
    <t>NO0010868706</t>
  </si>
  <si>
    <t>SSBB18</t>
  </si>
  <si>
    <t>NO0010952872</t>
  </si>
  <si>
    <t>SSBB21</t>
  </si>
  <si>
    <t>SUM</t>
  </si>
  <si>
    <t>ISIN</t>
  </si>
  <si>
    <t>Issuer</t>
  </si>
  <si>
    <t>Coupon</t>
  </si>
  <si>
    <t>Rating</t>
  </si>
  <si>
    <t>Year</t>
  </si>
  <si>
    <t>NO0010802960</t>
  </si>
  <si>
    <t>DNB BOLIGKREDITT FRN 17/22</t>
  </si>
  <si>
    <t>AAA</t>
  </si>
  <si>
    <t>NO0010840697</t>
  </si>
  <si>
    <t>DNB BOLIGKREDITT FRN 19/22</t>
  </si>
  <si>
    <t>NO0010816762</t>
  </si>
  <si>
    <t>EIB FRN 18/23</t>
  </si>
  <si>
    <t>NO0010895493</t>
  </si>
  <si>
    <t>EIB FRN 20/25</t>
  </si>
  <si>
    <t>NO0010794308</t>
  </si>
  <si>
    <t>EIKA BOLIGKREDITT AS FRN 17/22</t>
  </si>
  <si>
    <t>NO0010813884</t>
  </si>
  <si>
    <t>Municipality Finance FRN 18/23</t>
  </si>
  <si>
    <t>NO0010759632</t>
  </si>
  <si>
    <t>Nordea Eiendomskreditt FRN 16/22</t>
  </si>
  <si>
    <t>NO0010843626</t>
  </si>
  <si>
    <t>NORDEA EIENDOMSKREDITT FRN 19/24</t>
  </si>
  <si>
    <t>NO0010786999</t>
  </si>
  <si>
    <t>Skandiabanken BK FRN 17/22</t>
  </si>
  <si>
    <t>NO0010805179</t>
  </si>
  <si>
    <t>SPAREBANKEN VEST BK 17/23</t>
  </si>
  <si>
    <t>NO0010798044</t>
  </si>
  <si>
    <t>SPAREBANKEN VEST BK FRN 17/22</t>
  </si>
  <si>
    <t>NO0010860745</t>
  </si>
  <si>
    <t>SPB1 BK AS FRN 19/24</t>
  </si>
  <si>
    <t>NO0010875164</t>
  </si>
  <si>
    <t>SPB1 BK AS FRN 20/25</t>
  </si>
  <si>
    <t>NO0010823255</t>
  </si>
  <si>
    <t>SR BOLIGKREDITT AS FRN 18/23</t>
  </si>
  <si>
    <t>NO0010820368</t>
  </si>
  <si>
    <t>Stadshypotek AB FRN 18/23</t>
  </si>
  <si>
    <t>NO0010873177</t>
  </si>
  <si>
    <t>STOREBRAND BOLIGKREDITT FRN 20/24</t>
  </si>
  <si>
    <t>Deposits with parent bank</t>
  </si>
  <si>
    <t>A-</t>
  </si>
  <si>
    <t>O/N</t>
  </si>
  <si>
    <t>Exposure</t>
  </si>
  <si>
    <t>SSA (0 RW)</t>
  </si>
  <si>
    <t>Deposits held with financial institutions</t>
  </si>
  <si>
    <t>SSB Boligkreditt Green Covered Bond Cover Pool Reporting</t>
  </si>
  <si>
    <t>Reporting date:</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</si>
  <si>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</si>
  <si>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</si>
  <si>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</si>
  <si>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</si>
  <si>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</si>
  <si>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</si>
  <si>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</si>
  <si>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</si>
  <si>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</si>
  <si>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</si>
  <si>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</si>
  <si>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</si>
  <si>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</si>
  <si>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Year_buildt</t>
  </si>
  <si>
    <t>SSB Boligkreditt Green Covered Bond Impact Reporting</t>
  </si>
  <si>
    <t>Impact measurement:</t>
  </si>
  <si>
    <t xml:space="preserve">Eligible Project Category
</t>
  </si>
  <si>
    <t>Area</t>
  </si>
  <si>
    <t xml:space="preserve">Reduced energy compared to baseline </t>
  </si>
  <si>
    <t>Reduced CO2-emissions compared to baseline</t>
  </si>
  <si>
    <t>Eligible buildings in portfolio</t>
  </si>
  <si>
    <t>130.429 m2</t>
  </si>
  <si>
    <t>16 GWh/year</t>
  </si>
  <si>
    <t>2,046 tons CO2/year</t>
  </si>
  <si>
    <t>Eligible buildings in portfolio scaled by issuer engagement</t>
  </si>
  <si>
    <t>8 GWh/year</t>
  </si>
  <si>
    <t>971 tons CO2/year</t>
  </si>
  <si>
    <t>Green Covered Bonds</t>
  </si>
  <si>
    <t>Criterion 1, Building Code</t>
  </si>
  <si>
    <t>Type of dwelling</t>
  </si>
  <si>
    <t>Number of objects</t>
  </si>
  <si>
    <t>Area total [m2]</t>
  </si>
  <si>
    <t>Scaled area [m2]</t>
  </si>
  <si>
    <t>Apartments</t>
  </si>
  <si>
    <t xml:space="preserve">Undetached houses/ terraced </t>
  </si>
  <si>
    <t>Detached houses (single-family houses)</t>
  </si>
  <si>
    <t>Total criterion 1</t>
  </si>
  <si>
    <t>Criterion 2, ESP</t>
  </si>
  <si>
    <t>Energikarakter B</t>
  </si>
  <si>
    <t>Energikarakter C</t>
  </si>
  <si>
    <t>Undetached houses</t>
  </si>
  <si>
    <t>Energikarakter A</t>
  </si>
  <si>
    <t>Detached houses</t>
  </si>
  <si>
    <t>Total criterion 2</t>
  </si>
  <si>
    <t>Total criterion 1+2</t>
  </si>
  <si>
    <t>SNPST_DT</t>
  </si>
  <si>
    <t>Total Loan Blance</t>
  </si>
  <si>
    <t>Avg Loan Size</t>
  </si>
  <si>
    <t>No Loans</t>
  </si>
  <si>
    <t>No of Borrowers</t>
  </si>
  <si>
    <t>LTV_orig</t>
  </si>
  <si>
    <t>LTV_coverpool</t>
  </si>
  <si>
    <t>Coverpool_balance</t>
  </si>
  <si>
    <t>(within 75% LTV)</t>
  </si>
  <si>
    <t>time_to_maturity</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</si>
  <si>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</si>
  <si>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</si>
  <si>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</si>
  <si>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</si>
  <si>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</si>
  <si>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</si>
  <si>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</si>
  <si>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</si>
  <si>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</si>
  <si>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</si>
  <si>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</si>
  <si>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</si>
  <si>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</si>
  <si>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</si>
  <si>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</si>
  <si>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</si>
  <si>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</si>
  <si>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</si>
  <si>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</si>
  <si>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</si>
  <si>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</si>
  <si>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</si>
  <si>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</si>
  <si>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</si>
  <si>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</si>
  <si>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</si>
  <si>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</si>
  <si>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</si>
  <si>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</si>
  <si>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</si>
  <si>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</si>
  <si>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</si>
  <si>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</si>
  <si>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</si>
  <si>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</si>
  <si>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</si>
  <si>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</si>
  <si>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Loan Seasoning</t>
  </si>
  <si>
    <t>No of properties</t>
  </si>
  <si>
    <t>WALT_ORIG</t>
  </si>
  <si>
    <t>WALTV_INDEX</t>
  </si>
  <si>
    <t>Snitt</t>
  </si>
  <si>
    <t>10største%</t>
  </si>
  <si>
    <t>10 største</t>
  </si>
  <si>
    <t>Energy Performance info</t>
  </si>
  <si>
    <t>≤ 10</t>
  </si>
  <si>
    <t>&gt;10 ≤ 30</t>
  </si>
  <si>
    <t>&gt;30 ≤ 50</t>
  </si>
  <si>
    <t>&gt;50 ≤ 100</t>
  </si>
  <si>
    <t>&gt;100 ≤ 200</t>
  </si>
  <si>
    <t>&gt; 200 ≤ 500</t>
  </si>
  <si>
    <t>&gt; 500 ≤ 750</t>
  </si>
  <si>
    <t>&gt; 750 ≤ 1000</t>
  </si>
  <si>
    <t>&gt; 1000</t>
  </si>
  <si>
    <t>SSB Boligkreditt Green Bond Framework</t>
  </si>
  <si>
    <t>H</t>
  </si>
  <si>
    <t>Green residential properties as defined in the issuer's green covered bond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</si>
</sst>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0.0%"/>
    <numFmt numFmtId="165" formatCode="#,##0.0"/>
    <numFmt numFmtId="166" formatCode="0.0"/>
    <numFmt numFmtId="167" formatCode="_ * #,##0_ ;_ * \-#,##0_ ;_ * &quot;-&quot;??_ ;_ @_ "/>
    <numFmt numFmtId="168" formatCode="_(* #,##0.000_);_(* \(#,##0.000\);_(* &quot;-&quot;??_);_(@_)"/>
    <numFmt numFmtId="169" formatCode="_-* #,##0.00_-;\-* #,##0.00_-;_-* &quot;-&quot;??_-;_-@_-"/>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NOK]\ #,##0;[$NOK]\ \-#,##0"/>
    <numFmt numFmtId="177" formatCode="[$-409]ddmmmyyyy"/>
    <numFmt numFmtId="178" formatCode="0.000%_);\(0.000%\)"/>
    <numFmt numFmtId="179" formatCode="0.00000"/>
    <numFmt numFmtId="180" formatCode="_-* #,##0.0_-;\-* #,##0.0_-;_-* &quot;-&quot;??_-;_-@_-"/>
    <numFmt numFmtId="181" formatCode="0.0\ %"/>
  </numFmts>
  <fonts count="7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b/>
      <sz val="14"/>
      <name val="Times New Roman"/>
      <family val="1"/>
    </font>
    <font>
      <b/>
      <sz val="12"/>
      <name val="Calibri"/>
      <family val="2"/>
      <scheme val="minor"/>
    </font>
    <font>
      <b/>
      <sz val="14"/>
      <color rgb="FFFF0000"/>
      <name val="Calibri"/>
      <family val="2"/>
      <scheme val="minor"/>
    </font>
    <font>
      <b/>
      <sz val="11"/>
      <name val="Calibri"/>
      <family val="2"/>
    </font>
    <font>
      <sz val="11"/>
      <name val="Calibri"/>
      <family val="2"/>
    </font>
    <font>
      <b/>
      <sz val="14"/>
      <color theme="1"/>
      <name val="Times New Roman"/>
      <family val="1"/>
    </font>
    <font>
      <b/>
      <sz val="12"/>
      <color theme="1"/>
      <name val="Calibri"/>
      <family val="2"/>
      <scheme val="minor"/>
    </font>
    <font>
      <b/>
      <sz val="11"/>
      <color theme="1"/>
      <name val="Times New Roman"/>
      <family val="1"/>
    </font>
    <font>
      <sz val="11"/>
      <color rgb="FF000000"/>
      <name val="Calibri"/>
      <family val="2"/>
    </font>
    <font>
      <b/>
      <sz val="11"/>
      <color rgb="FF000000"/>
      <name val="Calibri"/>
      <family val="2"/>
    </font>
    <font>
      <b/>
      <sz val="12"/>
      <color rgb="FF000000"/>
      <name val="Calibri"/>
      <family val="2"/>
    </font>
    <font>
      <sz val="10"/>
      <color theme="1"/>
      <name val="Times New Roman"/>
      <family val="1"/>
    </font>
    <font>
      <sz val="11"/>
      <color rgb="FF9C0006"/>
      <name val="Calibri"/>
      <family val="2"/>
      <scheme val="minor"/>
    </font>
    <font>
      <sz val="11"/>
      <color rgb="FF006100"/>
      <name val="Calibri"/>
      <family val="2"/>
      <scheme val="minor"/>
    </font>
    <font>
      <sz val="10"/>
      <color rgb="FF0061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u/>
      <sz val="10"/>
      <name val="Arial"/>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50" fillId="10" borderId="0" applyNumberFormat="0" applyBorder="0" applyAlignment="0" applyProtection="0"/>
    <xf numFmtId="43" fontId="4" fillId="0" borderId="0" applyFont="0" applyFill="0" applyBorder="0" applyAlignment="0" applyProtection="0"/>
    <xf numFmtId="169" fontId="4" fillId="0" borderId="0" applyFont="0" applyFill="0" applyBorder="0" applyAlignment="0" applyProtection="0"/>
    <xf numFmtId="0" fontId="28" fillId="0" borderId="0"/>
    <xf numFmtId="43" fontId="28"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cellStyleXfs>
  <cellXfs count="569">
    <xf numFmtId="0" fontId="0" fillId="0" borderId="0" xfId="0"/>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165" fontId="2"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6"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xf>
    <xf numFmtId="0" fontId="44"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4" fontId="2" fillId="0" borderId="0" xfId="0" quotePrefix="1" applyNumberFormat="1" applyFont="1" applyFill="1" applyBorder="1" applyAlignment="1">
      <alignment horizontal="center" vertical="center" wrapText="1"/>
    </xf>
    <xf numFmtId="164" fontId="2" fillId="0" borderId="0" xfId="1" quotePrefix="1" applyNumberFormat="1" applyFont="1" applyFill="1" applyBorder="1" applyAlignment="1">
      <alignment horizontal="center" vertical="center" wrapText="1"/>
    </xf>
    <xf numFmtId="164" fontId="0" fillId="0" borderId="0" xfId="1" quotePrefix="1"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65" fontId="24" fillId="0" borderId="0" xfId="0" quotePrefix="1" applyNumberFormat="1" applyFont="1" applyFill="1" applyBorder="1" applyAlignment="1">
      <alignment horizontal="right" vertical="center" wrapText="1"/>
    </xf>
    <xf numFmtId="166" fontId="23" fillId="0" borderId="0" xfId="0" applyNumberFormat="1" applyFont="1" applyFill="1" applyBorder="1" applyAlignment="1">
      <alignment horizontal="center" vertical="center" wrapText="1"/>
    </xf>
    <xf numFmtId="164" fontId="3" fillId="0" borderId="0" xfId="0" quotePrefix="1" applyNumberFormat="1"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5" fontId="26" fillId="0" borderId="0" xfId="0" applyNumberFormat="1" applyFont="1" applyFill="1" applyBorder="1" applyAlignment="1" applyProtection="1">
      <alignment horizontal="center" vertical="center" wrapText="1"/>
    </xf>
    <xf numFmtId="164"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4" fontId="26" fillId="0" borderId="0" xfId="1" applyNumberFormat="1" applyFont="1" applyFill="1" applyBorder="1" applyAlignment="1" applyProtection="1">
      <alignment horizontal="center" vertical="center" wrapText="1"/>
    </xf>
    <xf numFmtId="0" fontId="0" fillId="0" borderId="0" xfId="0"/>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164" fontId="3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4" fontId="2" fillId="0" borderId="0" xfId="1" applyNumberFormat="1" applyFont="1" applyAlignment="1">
      <alignment horizontal="center" vertical="center" wrapText="1"/>
    </xf>
    <xf numFmtId="164" fontId="2" fillId="0" borderId="0" xfId="0" quotePrefix="1" applyNumberFormat="1" applyFont="1" applyAlignment="1">
      <alignment horizontal="center" vertical="center" wrapText="1"/>
    </xf>
    <xf numFmtId="0" fontId="0" fillId="0" borderId="0" xfId="0"/>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0" xfId="2" quotePrefix="1" applyFill="1" applyBorder="1" applyAlignment="1">
      <alignment horizontal="center" vertical="center" wrapText="1"/>
    </xf>
    <xf numFmtId="0" fontId="6" fillId="0" borderId="0" xfId="2" applyFont="1" applyAlignment="1"/>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4" fontId="2" fillId="0" borderId="0" xfId="1" applyNumberFormat="1" applyFont="1" applyFill="1" applyBorder="1" applyAlignment="1" applyProtection="1">
      <alignment horizontal="center" vertical="center" wrapText="1"/>
      <protection locked="0"/>
    </xf>
    <xf numFmtId="164" fontId="26" fillId="0" borderId="0" xfId="1" applyNumberFormat="1"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5" fontId="2" fillId="0" borderId="0" xfId="0" applyNumberFormat="1" applyFont="1" applyAlignment="1" applyProtection="1">
      <alignment horizontal="center" vertical="center" wrapText="1"/>
    </xf>
    <xf numFmtId="3"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165" fontId="2" fillId="0" borderId="0" xfId="0" quotePrefix="1" applyNumberFormat="1" applyFont="1" applyAlignment="1" applyProtection="1">
      <alignment horizontal="center" vertical="center" wrapText="1"/>
    </xf>
    <xf numFmtId="0" fontId="0" fillId="4" borderId="0" xfId="0" applyFill="1"/>
    <xf numFmtId="167" fontId="0" fillId="4" borderId="0" xfId="9" applyNumberFormat="1" applyFont="1" applyFill="1"/>
    <xf numFmtId="10" fontId="0" fillId="4" borderId="0" xfId="1" applyNumberFormat="1" applyFont="1" applyFill="1"/>
    <xf numFmtId="0" fontId="0" fillId="4" borderId="0" xfId="0" applyFill="1" applyAlignment="1">
      <alignment horizontal="left"/>
    </xf>
    <xf numFmtId="43" fontId="0" fillId="4" borderId="0" xfId="9" applyFont="1" applyFill="1"/>
    <xf numFmtId="167" fontId="47" fillId="4" borderId="0" xfId="9" applyNumberFormat="1" applyFont="1" applyFill="1"/>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0" fontId="0" fillId="0" borderId="0" xfId="0" applyAlignment="1">
      <alignment horizontal="right"/>
    </xf>
    <xf numFmtId="167" fontId="0" fillId="0" borderId="0" xfId="0" applyNumberFormat="1"/>
    <xf numFmtId="0" fontId="0" fillId="0" borderId="0" xfId="0" applyAlignment="1">
      <alignment horizontal="left"/>
    </xf>
    <xf numFmtId="10" fontId="0" fillId="0" borderId="0" xfId="0" applyNumberFormat="1"/>
    <xf numFmtId="167" fontId="0" fillId="0" borderId="0" xfId="0" applyNumberFormat="1" applyAlignment="1">
      <alignment horizontal="right"/>
    </xf>
    <xf numFmtId="10" fontId="0" fillId="0" borderId="0" xfId="0" applyNumberFormat="1" applyAlignment="1">
      <alignment horizontal="right"/>
    </xf>
    <xf numFmtId="0" fontId="0" fillId="0" borderId="24" xfId="0" applyBorder="1" applyAlignment="1">
      <alignment horizontal="left"/>
    </xf>
    <xf numFmtId="167" fontId="0" fillId="0" borderId="24" xfId="0" applyNumberFormat="1" applyBorder="1" applyAlignment="1">
      <alignment horizontal="right"/>
    </xf>
    <xf numFmtId="9" fontId="0" fillId="0" borderId="24" xfId="1" applyFont="1" applyBorder="1" applyAlignment="1">
      <alignment horizontal="right"/>
    </xf>
    <xf numFmtId="0" fontId="0" fillId="0" borderId="24" xfId="0" applyBorder="1" applyAlignment="1">
      <alignment horizontal="right"/>
    </xf>
    <xf numFmtId="167" fontId="0" fillId="7" borderId="0" xfId="0" applyNumberFormat="1" applyFill="1" applyAlignment="1">
      <alignment horizontal="right"/>
    </xf>
    <xf numFmtId="0" fontId="0" fillId="7" borderId="0" xfId="0" applyFill="1" applyAlignment="1">
      <alignment horizontal="right"/>
    </xf>
    <xf numFmtId="10" fontId="0" fillId="0" borderId="24" xfId="0" applyNumberFormat="1" applyBorder="1" applyAlignment="1">
      <alignment horizontal="right"/>
    </xf>
    <xf numFmtId="0" fontId="3" fillId="7" borderId="0" xfId="0" applyFont="1" applyFill="1" applyAlignment="1">
      <alignment horizontal="left"/>
    </xf>
    <xf numFmtId="14" fontId="48" fillId="0" borderId="13" xfId="4" applyNumberFormat="1" applyFont="1" applyBorder="1"/>
    <xf numFmtId="0" fontId="49" fillId="12" borderId="25" xfId="4" applyFont="1" applyFill="1" applyBorder="1"/>
    <xf numFmtId="0" fontId="28" fillId="0" borderId="0" xfId="4"/>
    <xf numFmtId="0" fontId="48" fillId="11" borderId="26" xfId="4" applyFont="1" applyFill="1" applyBorder="1"/>
    <xf numFmtId="0" fontId="48" fillId="11" borderId="27" xfId="4" applyFont="1" applyFill="1" applyBorder="1"/>
    <xf numFmtId="0" fontId="48" fillId="11" borderId="28" xfId="4" applyFont="1" applyFill="1" applyBorder="1" applyAlignment="1">
      <alignment horizontal="center"/>
    </xf>
    <xf numFmtId="0" fontId="48" fillId="11" borderId="29" xfId="4" applyFont="1" applyFill="1" applyBorder="1" applyAlignment="1">
      <alignment horizontal="center"/>
    </xf>
    <xf numFmtId="0" fontId="48" fillId="11" borderId="30" xfId="4" applyFont="1" applyFill="1" applyBorder="1" applyAlignment="1">
      <alignment horizontal="center" wrapText="1"/>
    </xf>
    <xf numFmtId="0" fontId="48" fillId="11" borderId="28" xfId="4" applyFont="1" applyFill="1" applyBorder="1" applyAlignment="1">
      <alignment horizontal="center" wrapText="1"/>
    </xf>
    <xf numFmtId="0" fontId="48" fillId="11" borderId="30" xfId="4" applyFont="1" applyFill="1" applyBorder="1" applyAlignment="1">
      <alignment horizontal="center"/>
    </xf>
    <xf numFmtId="0" fontId="48" fillId="11" borderId="31" xfId="4" applyFont="1" applyFill="1" applyBorder="1" applyAlignment="1">
      <alignment horizontal="center"/>
    </xf>
    <xf numFmtId="0" fontId="48" fillId="11" borderId="0" xfId="4" applyFont="1" applyFill="1" applyAlignment="1">
      <alignment horizontal="center"/>
    </xf>
    <xf numFmtId="2" fontId="28" fillId="4" borderId="32" xfId="10" applyNumberFormat="1" applyFont="1" applyFill="1" applyBorder="1"/>
    <xf numFmtId="2" fontId="28" fillId="4" borderId="33" xfId="10" applyNumberFormat="1" applyFont="1" applyFill="1" applyBorder="1"/>
    <xf numFmtId="2" fontId="28" fillId="4" borderId="34" xfId="10" applyNumberFormat="1" applyFont="1" applyFill="1" applyBorder="1"/>
    <xf numFmtId="168" fontId="28" fillId="4" borderId="35" xfId="11" applyNumberFormat="1" applyFont="1" applyFill="1" applyBorder="1"/>
    <xf numFmtId="3" fontId="28" fillId="4" borderId="25" xfId="4" applyNumberFormat="1" applyFill="1" applyBorder="1"/>
    <xf numFmtId="3" fontId="28" fillId="4" borderId="35" xfId="4" applyNumberFormat="1" applyFill="1" applyBorder="1"/>
    <xf numFmtId="167" fontId="0" fillId="4" borderId="33" xfId="11" applyNumberFormat="1" applyFont="1" applyFill="1" applyBorder="1" applyAlignment="1">
      <alignment horizontal="right"/>
    </xf>
    <xf numFmtId="14" fontId="28" fillId="0" borderId="0" xfId="4" applyNumberFormat="1" applyAlignment="1">
      <alignment horizontal="right"/>
    </xf>
    <xf numFmtId="2" fontId="28" fillId="13" borderId="36" xfId="4" applyNumberFormat="1" applyFill="1" applyBorder="1"/>
    <xf numFmtId="0" fontId="0" fillId="0" borderId="0" xfId="0" quotePrefix="1" applyAlignment="1">
      <alignment horizontal="center" vertical="center" wrapText="1"/>
    </xf>
    <xf numFmtId="170" fontId="0" fillId="0" borderId="0" xfId="12" applyNumberFormat="1" applyFont="1"/>
    <xf numFmtId="168" fontId="28" fillId="4" borderId="33" xfId="11" applyNumberFormat="1" applyFont="1" applyFill="1" applyBorder="1"/>
    <xf numFmtId="3" fontId="28" fillId="4" borderId="34" xfId="4" applyNumberFormat="1" applyFill="1" applyBorder="1"/>
    <xf numFmtId="3" fontId="28" fillId="4" borderId="33" xfId="4" applyNumberFormat="1" applyFill="1" applyBorder="1"/>
    <xf numFmtId="170" fontId="0" fillId="0" borderId="37" xfId="12" applyNumberFormat="1" applyFont="1" applyBorder="1"/>
    <xf numFmtId="170" fontId="3" fillId="0" borderId="0" xfId="0" applyNumberFormat="1" applyFont="1"/>
    <xf numFmtId="2" fontId="28" fillId="4" borderId="4" xfId="10" applyNumberFormat="1" applyFont="1" applyFill="1" applyBorder="1"/>
    <xf numFmtId="2" fontId="28" fillId="4" borderId="0" xfId="10" applyNumberFormat="1" applyFont="1" applyFill="1"/>
    <xf numFmtId="14" fontId="0" fillId="0" borderId="33" xfId="0" applyNumberFormat="1" applyBorder="1" applyAlignment="1">
      <alignment horizontal="right"/>
    </xf>
    <xf numFmtId="0" fontId="48" fillId="11" borderId="6" xfId="4" applyFont="1" applyFill="1" applyBorder="1"/>
    <xf numFmtId="0" fontId="48" fillId="11" borderId="38" xfId="4" applyFont="1" applyFill="1" applyBorder="1"/>
    <xf numFmtId="0" fontId="48" fillId="11" borderId="7" xfId="4" applyFont="1" applyFill="1" applyBorder="1"/>
    <xf numFmtId="171" fontId="48" fillId="11" borderId="38" xfId="4" applyNumberFormat="1" applyFont="1" applyFill="1" applyBorder="1"/>
    <xf numFmtId="3" fontId="48" fillId="11" borderId="38" xfId="4" applyNumberFormat="1" applyFont="1" applyFill="1" applyBorder="1"/>
    <xf numFmtId="3" fontId="48" fillId="11" borderId="39" xfId="4" applyNumberFormat="1" applyFont="1" applyFill="1" applyBorder="1"/>
    <xf numFmtId="14" fontId="48" fillId="11" borderId="38" xfId="4" applyNumberFormat="1" applyFont="1" applyFill="1" applyBorder="1"/>
    <xf numFmtId="43" fontId="23" fillId="11" borderId="40" xfId="11" applyFont="1" applyFill="1" applyBorder="1"/>
    <xf numFmtId="172" fontId="4" fillId="0" borderId="0" xfId="11" applyNumberFormat="1"/>
    <xf numFmtId="172" fontId="0" fillId="0" borderId="0" xfId="11" applyNumberFormat="1" applyFont="1"/>
    <xf numFmtId="3" fontId="28" fillId="0" borderId="0" xfId="4" applyNumberFormat="1"/>
    <xf numFmtId="173" fontId="28" fillId="0" borderId="0" xfId="4" applyNumberFormat="1"/>
    <xf numFmtId="14" fontId="28" fillId="0" borderId="0" xfId="4" applyNumberFormat="1"/>
    <xf numFmtId="0" fontId="48" fillId="11" borderId="41" xfId="4" applyFont="1" applyFill="1" applyBorder="1"/>
    <xf numFmtId="3" fontId="48" fillId="11" borderId="30" xfId="4" applyNumberFormat="1" applyFont="1" applyFill="1" applyBorder="1" applyAlignment="1">
      <alignment horizontal="center"/>
    </xf>
    <xf numFmtId="0" fontId="48" fillId="11" borderId="42" xfId="4" applyFont="1" applyFill="1" applyBorder="1" applyAlignment="1">
      <alignment horizontal="center"/>
    </xf>
    <xf numFmtId="0" fontId="48" fillId="11" borderId="26" xfId="4" applyFont="1" applyFill="1" applyBorder="1" applyAlignment="1">
      <alignment horizontal="center"/>
    </xf>
    <xf numFmtId="0" fontId="28" fillId="0" borderId="0" xfId="13"/>
    <xf numFmtId="0" fontId="51" fillId="0" borderId="33" xfId="4" applyFont="1" applyBorder="1"/>
    <xf numFmtId="3" fontId="51" fillId="0" borderId="33" xfId="4" applyNumberFormat="1" applyFont="1" applyBorder="1"/>
    <xf numFmtId="168" fontId="51" fillId="0" borderId="43" xfId="14" applyNumberFormat="1" applyFont="1" applyBorder="1"/>
    <xf numFmtId="0" fontId="50" fillId="4" borderId="35" xfId="10" applyFill="1" applyBorder="1"/>
    <xf numFmtId="14" fontId="51" fillId="0" borderId="0" xfId="14" applyNumberFormat="1" applyFont="1"/>
    <xf numFmtId="43" fontId="51" fillId="0" borderId="44" xfId="14" applyFont="1" applyBorder="1"/>
    <xf numFmtId="43" fontId="0" fillId="0" borderId="0" xfId="0" applyNumberFormat="1"/>
    <xf numFmtId="43" fontId="0" fillId="0" borderId="0" xfId="11" applyFont="1"/>
    <xf numFmtId="0" fontId="50" fillId="4" borderId="33" xfId="10" applyFill="1" applyBorder="1"/>
    <xf numFmtId="168" fontId="51" fillId="0" borderId="0" xfId="14" applyNumberFormat="1" applyFont="1"/>
    <xf numFmtId="0" fontId="28" fillId="0" borderId="32" xfId="13" applyBorder="1"/>
    <xf numFmtId="43" fontId="51" fillId="0" borderId="43" xfId="11" applyFont="1" applyBorder="1" applyAlignment="1">
      <alignment horizontal="right"/>
    </xf>
    <xf numFmtId="174" fontId="51" fillId="0" borderId="34" xfId="11" applyNumberFormat="1" applyFont="1" applyBorder="1" applyAlignment="1">
      <alignment horizontal="left"/>
    </xf>
    <xf numFmtId="175" fontId="0" fillId="0" borderId="44" xfId="11" applyNumberFormat="1" applyFont="1" applyBorder="1"/>
    <xf numFmtId="0" fontId="0" fillId="0" borderId="32" xfId="0" applyBorder="1"/>
    <xf numFmtId="0" fontId="0" fillId="0" borderId="33" xfId="0" applyBorder="1"/>
    <xf numFmtId="0" fontId="0" fillId="0" borderId="34" xfId="0" applyBorder="1"/>
    <xf numFmtId="43" fontId="0" fillId="0" borderId="44" xfId="11" applyFont="1" applyBorder="1"/>
    <xf numFmtId="0" fontId="48" fillId="11" borderId="45" xfId="4" applyFont="1" applyFill="1" applyBorder="1"/>
    <xf numFmtId="0" fontId="48" fillId="11" borderId="46" xfId="4" applyFont="1" applyFill="1" applyBorder="1"/>
    <xf numFmtId="3" fontId="48" fillId="11" borderId="47" xfId="4" applyNumberFormat="1" applyFont="1" applyFill="1" applyBorder="1"/>
    <xf numFmtId="14" fontId="48" fillId="11" borderId="47" xfId="4" applyNumberFormat="1" applyFont="1" applyFill="1" applyBorder="1"/>
    <xf numFmtId="43" fontId="3" fillId="11" borderId="47" xfId="11" applyFont="1" applyFill="1" applyBorder="1"/>
    <xf numFmtId="43" fontId="48" fillId="11" borderId="48" xfId="11" applyFont="1" applyFill="1" applyBorder="1"/>
    <xf numFmtId="0" fontId="48" fillId="0" borderId="0" xfId="4" applyFont="1"/>
    <xf numFmtId="167" fontId="28" fillId="0" borderId="0" xfId="11" applyNumberFormat="1" applyFont="1"/>
    <xf numFmtId="9" fontId="28" fillId="0" borderId="0" xfId="1" applyFont="1"/>
    <xf numFmtId="0" fontId="52" fillId="4" borderId="0" xfId="0" applyFont="1" applyFill="1" applyAlignment="1">
      <alignment vertical="center"/>
    </xf>
    <xf numFmtId="0" fontId="35" fillId="4" borderId="0" xfId="0" applyFont="1" applyFill="1"/>
    <xf numFmtId="0" fontId="53" fillId="4" borderId="0" xfId="0" applyFont="1" applyFill="1" applyAlignment="1">
      <alignment horizontal="right"/>
    </xf>
    <xf numFmtId="14" fontId="53" fillId="4" borderId="0" xfId="0" applyNumberFormat="1" applyFont="1" applyFill="1" applyAlignment="1">
      <alignment horizontal="right"/>
    </xf>
    <xf numFmtId="0" fontId="54" fillId="4" borderId="0" xfId="0" applyFont="1" applyFill="1"/>
    <xf numFmtId="0" fontId="47" fillId="4" borderId="0" xfId="0" applyFont="1" applyFill="1"/>
    <xf numFmtId="14" fontId="47" fillId="4" borderId="0" xfId="0" applyNumberFormat="1" applyFont="1" applyFill="1"/>
    <xf numFmtId="0" fontId="47" fillId="4" borderId="0" xfId="0" applyFont="1" applyFill="1" applyAlignment="1">
      <alignment horizontal="right"/>
    </xf>
    <xf numFmtId="0" fontId="43" fillId="4" borderId="0" xfId="0" applyFont="1" applyFill="1"/>
    <xf numFmtId="14" fontId="43" fillId="4" borderId="0" xfId="0" applyNumberFormat="1" applyFont="1" applyFill="1"/>
    <xf numFmtId="0" fontId="23" fillId="4" borderId="49" xfId="0" applyFont="1" applyFill="1" applyBorder="1"/>
    <xf numFmtId="0" fontId="23" fillId="4" borderId="49" xfId="0" applyFont="1" applyFill="1" applyBorder="1" applyAlignment="1">
      <alignment horizontal="right"/>
    </xf>
    <xf numFmtId="0" fontId="23" fillId="4" borderId="50" xfId="0" applyFont="1" applyFill="1" applyBorder="1"/>
    <xf numFmtId="167" fontId="2" fillId="4" borderId="50" xfId="0" applyNumberFormat="1" applyFont="1" applyFill="1" applyBorder="1" applyAlignment="1">
      <alignment horizontal="right"/>
    </xf>
    <xf numFmtId="10" fontId="2" fillId="4" borderId="50" xfId="0" applyNumberFormat="1" applyFont="1" applyFill="1" applyBorder="1" applyAlignment="1">
      <alignment horizontal="right"/>
    </xf>
    <xf numFmtId="0" fontId="23" fillId="14" borderId="49" xfId="0" applyFont="1" applyFill="1" applyBorder="1"/>
    <xf numFmtId="167" fontId="23" fillId="14" borderId="49" xfId="0" applyNumberFormat="1" applyFont="1" applyFill="1" applyBorder="1" applyAlignment="1">
      <alignment horizontal="right"/>
    </xf>
    <xf numFmtId="10" fontId="23" fillId="14" borderId="49" xfId="0" applyNumberFormat="1" applyFont="1" applyFill="1" applyBorder="1" applyAlignment="1">
      <alignment horizontal="right"/>
    </xf>
    <xf numFmtId="0" fontId="2" fillId="4" borderId="0" xfId="0" applyFont="1" applyFill="1"/>
    <xf numFmtId="0" fontId="2" fillId="4" borderId="0" xfId="0" applyFont="1" applyFill="1" applyAlignment="1">
      <alignment horizontal="right"/>
    </xf>
    <xf numFmtId="167" fontId="43" fillId="4" borderId="24" xfId="11" applyNumberFormat="1" applyFont="1" applyFill="1" applyBorder="1" applyAlignment="1">
      <alignment horizontal="right"/>
    </xf>
    <xf numFmtId="9" fontId="43" fillId="4" borderId="24" xfId="1" applyFont="1" applyFill="1" applyBorder="1" applyAlignment="1">
      <alignment horizontal="right"/>
    </xf>
    <xf numFmtId="0" fontId="23" fillId="4" borderId="24" xfId="0" applyFont="1" applyFill="1" applyBorder="1" applyAlignment="1">
      <alignment horizontal="left"/>
    </xf>
    <xf numFmtId="167" fontId="23" fillId="4" borderId="24" xfId="0" applyNumberFormat="1" applyFont="1" applyFill="1" applyBorder="1" applyAlignment="1">
      <alignment horizontal="right"/>
    </xf>
    <xf numFmtId="9" fontId="23" fillId="4" borderId="24" xfId="1" applyFont="1" applyFill="1" applyBorder="1" applyAlignment="1">
      <alignment horizontal="right"/>
    </xf>
    <xf numFmtId="167" fontId="23" fillId="4" borderId="24" xfId="11" applyNumberFormat="1" applyFont="1" applyFill="1" applyBorder="1" applyAlignment="1">
      <alignment horizontal="right"/>
    </xf>
    <xf numFmtId="0" fontId="23" fillId="4" borderId="0" xfId="0" applyFont="1" applyFill="1" applyAlignment="1">
      <alignment horizontal="left"/>
    </xf>
    <xf numFmtId="167" fontId="23" fillId="4" borderId="0" xfId="0" applyNumberFormat="1" applyFont="1" applyFill="1" applyAlignment="1">
      <alignment horizontal="right"/>
    </xf>
    <xf numFmtId="9" fontId="23" fillId="4" borderId="0" xfId="1" applyFont="1" applyFill="1" applyBorder="1" applyAlignment="1">
      <alignment horizontal="right"/>
    </xf>
    <xf numFmtId="167" fontId="23" fillId="4" borderId="0" xfId="11" applyNumberFormat="1" applyFont="1" applyFill="1" applyBorder="1" applyAlignment="1">
      <alignment horizontal="right"/>
    </xf>
    <xf numFmtId="167" fontId="23" fillId="4" borderId="0" xfId="11" applyNumberFormat="1" applyFont="1" applyFill="1" applyBorder="1" applyAlignment="1">
      <alignment horizontal="center"/>
    </xf>
    <xf numFmtId="9" fontId="23" fillId="4" borderId="0" xfId="1" applyFont="1" applyFill="1" applyBorder="1" applyAlignment="1">
      <alignment horizontal="right" wrapText="1"/>
    </xf>
    <xf numFmtId="167" fontId="23" fillId="4" borderId="24" xfId="11" applyNumberFormat="1" applyFont="1" applyFill="1" applyBorder="1" applyAlignment="1">
      <alignment horizontal="center"/>
    </xf>
    <xf numFmtId="0" fontId="55" fillId="4" borderId="51" xfId="0" applyFont="1" applyFill="1" applyBorder="1"/>
    <xf numFmtId="0" fontId="55" fillId="4" borderId="51" xfId="0" applyFont="1" applyFill="1" applyBorder="1" applyAlignment="1">
      <alignment horizontal="right"/>
    </xf>
    <xf numFmtId="0" fontId="55" fillId="4" borderId="52" xfId="0" applyFont="1" applyFill="1" applyBorder="1"/>
    <xf numFmtId="167" fontId="56" fillId="4" borderId="52" xfId="0" applyNumberFormat="1" applyFont="1" applyFill="1" applyBorder="1" applyAlignment="1">
      <alignment horizontal="right"/>
    </xf>
    <xf numFmtId="10" fontId="56" fillId="4" borderId="52" xfId="0" applyNumberFormat="1" applyFont="1" applyFill="1" applyBorder="1" applyAlignment="1">
      <alignment horizontal="right"/>
    </xf>
    <xf numFmtId="0" fontId="55" fillId="4" borderId="53" xfId="0" applyFont="1" applyFill="1" applyBorder="1"/>
    <xf numFmtId="167" fontId="56" fillId="4" borderId="53" xfId="0" applyNumberFormat="1" applyFont="1" applyFill="1" applyBorder="1" applyAlignment="1">
      <alignment horizontal="right"/>
    </xf>
    <xf numFmtId="10" fontId="56" fillId="4" borderId="53" xfId="0" applyNumberFormat="1" applyFont="1" applyFill="1" applyBorder="1" applyAlignment="1">
      <alignment horizontal="right"/>
    </xf>
    <xf numFmtId="0" fontId="55" fillId="15" borderId="51" xfId="0" applyFont="1" applyFill="1" applyBorder="1"/>
    <xf numFmtId="167" fontId="55" fillId="15" borderId="51" xfId="0" applyNumberFormat="1" applyFont="1" applyFill="1" applyBorder="1" applyAlignment="1">
      <alignment horizontal="right"/>
    </xf>
    <xf numFmtId="10" fontId="55" fillId="15" borderId="51" xfId="0" applyNumberFormat="1" applyFont="1" applyFill="1" applyBorder="1" applyAlignment="1">
      <alignment horizontal="right"/>
    </xf>
    <xf numFmtId="0" fontId="56" fillId="4" borderId="52" xfId="0" applyFont="1" applyFill="1" applyBorder="1"/>
    <xf numFmtId="167" fontId="55" fillId="4" borderId="52" xfId="0" applyNumberFormat="1" applyFont="1" applyFill="1" applyBorder="1" applyAlignment="1">
      <alignment horizontal="right"/>
    </xf>
    <xf numFmtId="10" fontId="55" fillId="4" borderId="52" xfId="0" applyNumberFormat="1" applyFont="1" applyFill="1" applyBorder="1" applyAlignment="1">
      <alignment horizontal="right"/>
    </xf>
    <xf numFmtId="0" fontId="47" fillId="4" borderId="0" xfId="0" applyFont="1" applyFill="1" applyAlignment="1">
      <alignment vertical="center"/>
    </xf>
    <xf numFmtId="0" fontId="57" fillId="4" borderId="0" xfId="0" applyFont="1" applyFill="1" applyAlignment="1">
      <alignment vertical="center"/>
    </xf>
    <xf numFmtId="0" fontId="8" fillId="0" borderId="0" xfId="0" applyFont="1"/>
    <xf numFmtId="14" fontId="58" fillId="0" borderId="0" xfId="0" applyNumberFormat="1" applyFont="1" applyAlignment="1">
      <alignment horizontal="right"/>
    </xf>
    <xf numFmtId="0" fontId="0" fillId="4" borderId="0" xfId="0" applyFill="1" applyAlignment="1">
      <alignment horizontal="right"/>
    </xf>
    <xf numFmtId="0" fontId="8" fillId="4" borderId="0" xfId="0" applyFont="1" applyFill="1"/>
    <xf numFmtId="14" fontId="0" fillId="4" borderId="0" xfId="0" applyNumberFormat="1" applyFill="1"/>
    <xf numFmtId="0" fontId="0" fillId="4" borderId="0" xfId="0" applyFill="1" applyAlignment="1">
      <alignment vertical="center"/>
    </xf>
    <xf numFmtId="0" fontId="58" fillId="4" borderId="0" xfId="0" applyFont="1" applyFill="1" applyAlignment="1">
      <alignment vertical="center"/>
    </xf>
    <xf numFmtId="0" fontId="59" fillId="4" borderId="12" xfId="0" applyFont="1" applyFill="1" applyBorder="1" applyAlignment="1">
      <alignment vertical="center" wrapText="1"/>
    </xf>
    <xf numFmtId="0" fontId="59" fillId="4" borderId="12" xfId="0" applyFont="1" applyFill="1" applyBorder="1" applyAlignment="1">
      <alignment horizontal="right" vertical="center" wrapText="1"/>
    </xf>
    <xf numFmtId="0" fontId="60" fillId="4" borderId="0" xfId="0" applyFont="1" applyFill="1" applyAlignment="1">
      <alignment horizontal="right" vertical="center"/>
    </xf>
    <xf numFmtId="0" fontId="60" fillId="4" borderId="54" xfId="0" applyFont="1" applyFill="1" applyBorder="1" applyAlignment="1">
      <alignment vertical="center"/>
    </xf>
    <xf numFmtId="0" fontId="60" fillId="4" borderId="54" xfId="0" applyFont="1" applyFill="1" applyBorder="1" applyAlignment="1">
      <alignment horizontal="right" vertical="center"/>
    </xf>
    <xf numFmtId="0" fontId="61" fillId="4" borderId="12" xfId="0" applyFont="1" applyFill="1" applyBorder="1" applyAlignment="1">
      <alignment vertical="center"/>
    </xf>
    <xf numFmtId="0" fontId="3" fillId="4" borderId="12" xfId="0" applyFont="1" applyFill="1" applyBorder="1" applyAlignment="1">
      <alignment horizontal="right"/>
    </xf>
    <xf numFmtId="0" fontId="61" fillId="4" borderId="54" xfId="0" applyFont="1" applyFill="1" applyBorder="1" applyAlignment="1">
      <alignment vertical="center"/>
    </xf>
    <xf numFmtId="176" fontId="60" fillId="4" borderId="54" xfId="11" applyNumberFormat="1" applyFont="1" applyFill="1" applyBorder="1" applyAlignment="1">
      <alignment horizontal="right" vertical="center"/>
    </xf>
    <xf numFmtId="9" fontId="60" fillId="4" borderId="54" xfId="1" applyFont="1" applyFill="1" applyBorder="1" applyAlignment="1">
      <alignment horizontal="right" vertical="center"/>
    </xf>
    <xf numFmtId="0" fontId="3" fillId="4" borderId="0" xfId="0" applyFont="1" applyFill="1" applyAlignment="1">
      <alignment horizontal="left"/>
    </xf>
    <xf numFmtId="167" fontId="3" fillId="4" borderId="0" xfId="0" applyNumberFormat="1" applyFont="1" applyFill="1" applyAlignment="1">
      <alignment horizontal="right"/>
    </xf>
    <xf numFmtId="9" fontId="3" fillId="4" borderId="0" xfId="1" applyFont="1" applyFill="1" applyBorder="1" applyAlignment="1">
      <alignment horizontal="right"/>
    </xf>
    <xf numFmtId="167" fontId="3" fillId="4" borderId="0" xfId="11" applyNumberFormat="1" applyFont="1" applyFill="1" applyBorder="1" applyAlignment="1">
      <alignment horizontal="right"/>
    </xf>
    <xf numFmtId="0" fontId="62" fillId="4" borderId="0" xfId="0" applyFont="1" applyFill="1" applyAlignment="1">
      <alignment vertical="center"/>
    </xf>
    <xf numFmtId="0" fontId="63" fillId="4" borderId="0" xfId="0" applyFont="1" applyFill="1"/>
    <xf numFmtId="0" fontId="61" fillId="4" borderId="12" xfId="0" applyFont="1" applyFill="1" applyBorder="1" applyAlignment="1">
      <alignment horizontal="right" vertical="center"/>
    </xf>
    <xf numFmtId="0" fontId="60" fillId="4" borderId="55" xfId="0" applyFont="1" applyFill="1" applyBorder="1" applyAlignment="1">
      <alignment vertical="center"/>
    </xf>
    <xf numFmtId="0" fontId="60" fillId="4" borderId="55" xfId="0" applyFont="1" applyFill="1" applyBorder="1" applyAlignment="1">
      <alignment horizontal="right" vertical="center"/>
    </xf>
    <xf numFmtId="170" fontId="60" fillId="4" borderId="55" xfId="12" applyNumberFormat="1" applyFont="1" applyFill="1" applyBorder="1" applyAlignment="1">
      <alignment horizontal="right" vertical="center"/>
    </xf>
    <xf numFmtId="0" fontId="60" fillId="4" borderId="56" xfId="0" applyFont="1" applyFill="1" applyBorder="1" applyAlignment="1">
      <alignment vertical="center"/>
    </xf>
    <xf numFmtId="0" fontId="60" fillId="4" borderId="56" xfId="0" applyFont="1" applyFill="1" applyBorder="1" applyAlignment="1">
      <alignment horizontal="right" vertical="center"/>
    </xf>
    <xf numFmtId="170" fontId="60" fillId="4" borderId="56" xfId="12" applyNumberFormat="1" applyFont="1" applyFill="1" applyBorder="1" applyAlignment="1">
      <alignment horizontal="right" vertical="center"/>
    </xf>
    <xf numFmtId="170" fontId="60" fillId="4" borderId="0" xfId="12" applyNumberFormat="1" applyFont="1" applyFill="1" applyAlignment="1">
      <alignment horizontal="right" vertical="center"/>
    </xf>
    <xf numFmtId="170" fontId="61" fillId="4" borderId="12" xfId="0" applyNumberFormat="1" applyFont="1" applyFill="1" applyBorder="1" applyAlignment="1">
      <alignment horizontal="right" vertical="center"/>
    </xf>
    <xf numFmtId="0" fontId="61" fillId="4" borderId="55" xfId="0" applyFont="1" applyFill="1" applyBorder="1" applyAlignment="1">
      <alignment vertical="center"/>
    </xf>
    <xf numFmtId="170" fontId="60" fillId="4" borderId="54" xfId="12" applyNumberFormat="1" applyFont="1" applyFill="1" applyBorder="1" applyAlignment="1">
      <alignment horizontal="right" vertical="center"/>
    </xf>
    <xf numFmtId="0" fontId="61" fillId="4" borderId="56" xfId="0" applyFont="1" applyFill="1" applyBorder="1" applyAlignment="1">
      <alignment vertical="center"/>
    </xf>
    <xf numFmtId="170" fontId="60" fillId="4" borderId="56" xfId="12" applyNumberFormat="1" applyFont="1" applyFill="1" applyBorder="1" applyAlignment="1">
      <alignment vertical="center"/>
    </xf>
    <xf numFmtId="170" fontId="61" fillId="4" borderId="12" xfId="12" applyNumberFormat="1" applyFont="1" applyFill="1" applyBorder="1" applyAlignment="1">
      <alignment horizontal="right" vertical="center"/>
    </xf>
    <xf numFmtId="0" fontId="61" fillId="4" borderId="24" xfId="0" applyFont="1" applyFill="1" applyBorder="1" applyAlignment="1">
      <alignment vertical="center"/>
    </xf>
    <xf numFmtId="170" fontId="61" fillId="4" borderId="24" xfId="12" applyNumberFormat="1" applyFont="1" applyFill="1" applyBorder="1" applyAlignment="1">
      <alignment horizontal="right" vertical="center"/>
    </xf>
    <xf numFmtId="10" fontId="0" fillId="0" borderId="0" xfId="1" applyNumberFormat="1" applyFont="1"/>
    <xf numFmtId="167" fontId="0" fillId="0" borderId="0" xfId="11" applyNumberFormat="1" applyFont="1"/>
    <xf numFmtId="1" fontId="0" fillId="0" borderId="0" xfId="0" applyNumberFormat="1"/>
    <xf numFmtId="14" fontId="0" fillId="0" borderId="0" xfId="0" applyNumberFormat="1"/>
    <xf numFmtId="167" fontId="2" fillId="0" borderId="0" xfId="15"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7" fontId="2" fillId="0" borderId="0" xfId="16" applyNumberFormat="1" applyFont="1" applyFill="1" applyAlignment="1">
      <alignment horizontal="right"/>
    </xf>
    <xf numFmtId="167" fontId="2" fillId="0" borderId="0" xfId="17" applyNumberFormat="1" applyFont="1" applyFill="1" applyAlignment="1">
      <alignment horizontal="right"/>
    </xf>
    <xf numFmtId="10" fontId="2" fillId="0" borderId="0" xfId="17" applyNumberFormat="1" applyFont="1" applyFill="1" applyAlignment="1">
      <alignment horizontal="right"/>
    </xf>
    <xf numFmtId="10" fontId="2" fillId="0" borderId="0" xfId="16" applyNumberFormat="1" applyFont="1" applyFill="1" applyAlignment="1">
      <alignment horizontal="right"/>
    </xf>
    <xf numFmtId="43" fontId="2" fillId="0" borderId="0" xfId="16" applyNumberFormat="1" applyFont="1" applyFill="1"/>
    <xf numFmtId="0" fontId="0" fillId="0" borderId="57" xfId="0" applyBorder="1"/>
    <xf numFmtId="0" fontId="0" fillId="0" borderId="59" xfId="0" applyBorder="1"/>
    <xf numFmtId="0" fontId="0" fillId="0" borderId="60" xfId="0" applyBorder="1"/>
    <xf numFmtId="0" fontId="68" fillId="0" borderId="0" xfId="0" applyFont="1"/>
    <xf numFmtId="0" fontId="0" fillId="0" borderId="61" xfId="0" applyBorder="1"/>
    <xf numFmtId="0" fontId="0" fillId="0" borderId="62" xfId="0" applyBorder="1"/>
    <xf numFmtId="0" fontId="0" fillId="4" borderId="62" xfId="0" applyFill="1" applyBorder="1"/>
    <xf numFmtId="0" fontId="70" fillId="0" borderId="62" xfId="0" applyFont="1" applyBorder="1"/>
    <xf numFmtId="0" fontId="71" fillId="0" borderId="62" xfId="0" applyFont="1" applyBorder="1"/>
    <xf numFmtId="0" fontId="3" fillId="4" borderId="37" xfId="0" applyFont="1" applyFill="1" applyBorder="1" applyAlignment="1">
      <alignment vertical="center"/>
    </xf>
    <xf numFmtId="9" fontId="3" fillId="4" borderId="37" xfId="1" applyFont="1" applyFill="1" applyBorder="1" applyAlignment="1">
      <alignment vertical="center"/>
    </xf>
    <xf numFmtId="180" fontId="2" fillId="4" borderId="66" xfId="12" applyNumberFormat="1" applyFont="1" applyFill="1" applyBorder="1" applyAlignment="1">
      <alignment vertical="center"/>
    </xf>
    <xf numFmtId="167" fontId="0" fillId="4" borderId="67" xfId="12" applyNumberFormat="1" applyFont="1" applyFill="1" applyBorder="1" applyAlignment="1">
      <alignment vertical="center"/>
    </xf>
    <xf numFmtId="181" fontId="2" fillId="4" borderId="71" xfId="1" applyNumberFormat="1" applyFont="1" applyFill="1" applyBorder="1" applyAlignment="1">
      <alignment vertical="center"/>
    </xf>
    <xf numFmtId="180" fontId="2" fillId="4" borderId="71" xfId="12" applyNumberFormat="1" applyFont="1" applyFill="1" applyBorder="1" applyAlignment="1">
      <alignment vertical="center"/>
    </xf>
    <xf numFmtId="10" fontId="0" fillId="4" borderId="0" xfId="0" applyNumberFormat="1" applyFill="1" applyAlignment="1">
      <alignment horizontal="right"/>
    </xf>
    <xf numFmtId="167" fontId="0" fillId="4" borderId="0" xfId="0" applyNumberFormat="1" applyFill="1" applyAlignment="1">
      <alignment horizontal="right"/>
    </xf>
    <xf numFmtId="10" fontId="0" fillId="4" borderId="24" xfId="0" applyNumberFormat="1" applyFill="1" applyBorder="1" applyAlignment="1">
      <alignment horizontal="right"/>
    </xf>
    <xf numFmtId="0" fontId="0" fillId="4" borderId="24" xfId="0" applyFill="1" applyBorder="1" applyAlignment="1">
      <alignment horizontal="right"/>
    </xf>
    <xf numFmtId="167" fontId="0" fillId="4" borderId="24" xfId="0" applyNumberFormat="1" applyFill="1" applyBorder="1" applyAlignment="1">
      <alignment horizontal="right"/>
    </xf>
    <xf numFmtId="0" fontId="0" fillId="4" borderId="24" xfId="0" applyFill="1" applyBorder="1" applyAlignment="1">
      <alignment horizontal="left"/>
    </xf>
    <xf numFmtId="0" fontId="14" fillId="0" borderId="0" xfId="2" quotePrefix="1" applyFill="1" applyBorder="1" applyAlignment="1">
      <alignment horizontal="center" vertical="center" wrapText="1"/>
    </xf>
    <xf numFmtId="0" fontId="0" fillId="0" borderId="0" xfId="0" applyAlignment="1">
      <alignment horizontal="center"/>
    </xf>
    <xf numFmtId="0" fontId="60" fillId="4" borderId="0" xfId="0" applyFont="1" applyFill="1" applyAlignment="1">
      <alignment vertical="center"/>
    </xf>
    <xf numFmtId="0" fontId="2" fillId="0" borderId="0" xfId="0" applyFont="1" applyAlignment="1" applyProtection="1">
      <alignment horizontal="center" vertical="center" wrapText="1"/>
      <protection locked="0"/>
    </xf>
    <xf numFmtId="0" fontId="23" fillId="6" borderId="0" xfId="0" applyFont="1" applyFill="1" applyAlignment="1">
      <alignment horizontal="center" vertical="center" wrapText="1"/>
    </xf>
    <xf numFmtId="3" fontId="2" fillId="0" borderId="0" xfId="0" applyNumberFormat="1" applyFont="1" applyAlignment="1" applyProtection="1">
      <alignment horizontal="center" vertical="center" wrapText="1"/>
      <protection locked="0"/>
    </xf>
    <xf numFmtId="165" fontId="2" fillId="0" borderId="0" xfId="0" applyNumberFormat="1" applyFont="1" applyAlignment="1" applyProtection="1">
      <alignment horizontal="center" vertical="center" wrapText="1"/>
      <protection locked="0"/>
    </xf>
    <xf numFmtId="0" fontId="24" fillId="0" borderId="0" xfId="0" applyFont="1" applyAlignment="1">
      <alignment horizontal="right" vertical="center" wrapText="1"/>
    </xf>
    <xf numFmtId="0" fontId="2" fillId="0" borderId="0" xfId="0" quotePrefix="1" applyFont="1" applyAlignment="1">
      <alignment horizontal="right" vertical="center" wrapText="1"/>
    </xf>
    <xf numFmtId="10"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3" fillId="0" borderId="0" xfId="0"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166" fontId="2" fillId="0" borderId="0" xfId="0" quotePrefix="1" applyNumberFormat="1" applyFont="1" applyAlignment="1">
      <alignment horizontal="center" vertical="center" wrapText="1"/>
    </xf>
    <xf numFmtId="0" fontId="20" fillId="0" borderId="0" xfId="0" quotePrefix="1" applyFont="1" applyAlignment="1">
      <alignment horizontal="center" vertical="center" wrapText="1"/>
    </xf>
    <xf numFmtId="0" fontId="20" fillId="5" borderId="0" xfId="0" applyFont="1" applyFill="1" applyAlignment="1">
      <alignment horizontal="center" vertical="center" wrapText="1"/>
    </xf>
    <xf numFmtId="0" fontId="24" fillId="0" borderId="0" xfId="0"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32" fillId="0" borderId="0" xfId="0" applyFont="1" applyAlignment="1">
      <alignment horizontal="center" vertical="center" wrapText="1"/>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6" fillId="0" borderId="0" xfId="0" applyFont="1" applyAlignment="1">
      <alignment horizontal="center" vertical="center" wrapText="1"/>
    </xf>
    <xf numFmtId="165" fontId="26" fillId="0" borderId="0" xfId="0" applyNumberFormat="1" applyFont="1" applyAlignment="1" applyProtection="1">
      <alignment horizontal="center" vertical="center" wrapText="1"/>
      <protection locked="0"/>
    </xf>
    <xf numFmtId="0" fontId="2" fillId="0" borderId="0" xfId="0" applyFont="1" applyAlignment="1">
      <alignment horizontal="right" vertical="center" wrapText="1"/>
    </xf>
    <xf numFmtId="0" fontId="18" fillId="2" borderId="0" xfId="0" applyFont="1" applyFill="1" applyAlignment="1">
      <alignment horizontal="center" vertical="center" wrapText="1"/>
    </xf>
    <xf numFmtId="165"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vertical="center" wrapText="1"/>
    </xf>
    <xf numFmtId="0" fontId="2" fillId="0" borderId="15" xfId="0" applyFont="1" applyBorder="1" applyAlignment="1">
      <alignment horizontal="center" vertical="center" wrapText="1"/>
    </xf>
    <xf numFmtId="0" fontId="18" fillId="3" borderId="0" xfId="0" applyFont="1" applyFill="1" applyAlignment="1">
      <alignment horizontal="center" vertical="center" wrapText="1"/>
    </xf>
    <xf numFmtId="0" fontId="0" fillId="0" borderId="14" xfId="0" applyBorder="1" applyAlignment="1">
      <alignment horizontal="center" vertical="center" wrapText="1"/>
    </xf>
    <xf numFmtId="0" fontId="44" fillId="0" borderId="0" xfId="0" applyFont="1" applyAlignment="1">
      <alignment horizontal="center" vertical="center"/>
    </xf>
    <xf numFmtId="0" fontId="9" fillId="0" borderId="0" xfId="0" applyFont="1" applyAlignment="1">
      <alignment horizontal="left" vertical="center"/>
    </xf>
    <xf numFmtId="0" fontId="2" fillId="7" borderId="0" xfId="0" quotePrefix="1" applyFont="1" applyFill="1" applyAlignment="1">
      <alignment horizontal="center" vertical="center" wrapText="1"/>
    </xf>
    <xf numFmtId="0" fontId="23" fillId="0" borderId="0" xfId="0" quotePrefix="1" applyFont="1" applyAlignment="1">
      <alignment horizontal="center" vertical="center" wrapText="1"/>
    </xf>
    <xf numFmtId="0" fontId="22" fillId="0" borderId="0" xfId="0" quotePrefix="1" applyFont="1" applyAlignment="1">
      <alignment horizontal="center" vertical="center" wrapText="1"/>
    </xf>
    <xf numFmtId="0" fontId="5" fillId="2" borderId="0" xfId="0" applyFont="1" applyFill="1" applyAlignment="1">
      <alignment horizontal="center"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58" fillId="4" borderId="0" xfId="0" applyFont="1" applyFill="1" applyAlignment="1">
      <alignment horizontal="right"/>
    </xf>
    <xf numFmtId="164" fontId="3" fillId="0" borderId="0" xfId="0" applyNumberFormat="1" applyFont="1" applyAlignment="1" applyProtection="1">
      <alignment horizontal="center" vertical="center" wrapText="1"/>
    </xf>
    <xf numFmtId="0" fontId="2" fillId="0" borderId="0" xfId="0" applyFont="1" applyAlignment="1">
      <alignment horizontal="left" vertical="center" wrapText="1"/>
    </xf>
    <xf numFmtId="0" fontId="2" fillId="0" borderId="0" xfId="0" applyFont="1" applyFill="1" applyAlignment="1" applyProtection="1">
      <alignment horizontal="center" vertical="center" wrapText="1"/>
    </xf>
    <xf numFmtId="164" fontId="3" fillId="0" borderId="0" xfId="0" applyNumberFormat="1" applyFont="1" applyAlignment="1">
      <alignment horizontal="center" vertical="center" wrapText="1"/>
    </xf>
    <xf numFmtId="0" fontId="14" fillId="0" borderId="0" xfId="2" applyAlignment="1" applyProtection="1">
      <alignment horizontal="center" vertical="center" wrapText="1"/>
    </xf>
    <xf numFmtId="9" fontId="2" fillId="0" borderId="0" xfId="1" applyFont="1" applyAlignment="1" applyProtection="1">
      <alignment horizontal="center" vertical="center" wrapText="1"/>
      <protection locked="0"/>
    </xf>
    <xf numFmtId="0" fontId="6" fillId="3" borderId="0" xfId="2" applyFont="1" applyFill="1" applyBorder="1" applyAlignment="1">
      <alignment horizontal="center"/>
    </xf>
    <xf numFmtId="0" fontId="6" fillId="0" borderId="0" xfId="2" applyFont="1" applyAlignment="1"/>
    <xf numFmtId="0" fontId="44"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49" fontId="0" fillId="4" borderId="68" xfId="0" quotePrefix="1"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49" fontId="0" fillId="4" borderId="68" xfId="0" applyNumberFormat="1" applyFill="1" applyBorder="1" applyAlignment="1">
      <alignment horizontal="left" vertical="center"/>
    </xf>
    <xf numFmtId="0" fontId="0" fillId="0" borderId="60" xfId="0" applyBorder="1" applyAlignment="1">
      <alignment horizontal="center"/>
    </xf>
    <xf numFmtId="0" fontId="0" fillId="0" borderId="0" xfId="0" applyAlignment="1">
      <alignment horizontal="center"/>
    </xf>
    <xf numFmtId="0" fontId="0" fillId="0" borderId="61" xfId="0" applyBorder="1" applyAlignment="1">
      <alignment horizontal="center"/>
    </xf>
    <xf numFmtId="0" fontId="0" fillId="0" borderId="72" xfId="0" applyBorder="1" applyAlignment="1">
      <alignment horizontal="center"/>
    </xf>
    <xf numFmtId="0" fontId="0" fillId="0" borderId="62" xfId="0" applyBorder="1" applyAlignment="1">
      <alignment horizontal="center"/>
    </xf>
    <xf numFmtId="0" fontId="0" fillId="0" borderId="73" xfId="0"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0" fontId="67" fillId="0" borderId="58" xfId="0" applyFont="1" applyBorder="1" applyAlignment="1">
      <alignment horizontal="center"/>
    </xf>
    <xf numFmtId="0" fontId="69" fillId="0" borderId="0" xfId="0" applyFont="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xf numFmtId="0" fontId="60" fillId="4" borderId="0" xfId="0" applyFont="1" applyFill="1" applyAlignment="1">
      <alignment vertical="center"/>
    </xf>
    <xf numFmtId="0" fontId="0" fillId="11" borderId="0" xfId="0" applyFill="1" applyAlignment="1">
      <alignment horizontal="center"/>
    </xf>
  </cellXfs>
  <cellStyles count="18">
    <cellStyle name="Bad" xfId="15" xr:uid="{F07D0395-5F8C-4389-B3D1-A803188C3C91}"/>
    <cellStyle name="Comma 2" xfId="3" xr:uid="{00000000-0005-0000-0000-000000000000}"/>
    <cellStyle name="God 2" xfId="17" xr:uid="{FB209CA4-E6D4-4A59-AB59-9C5CBD5987A7}"/>
    <cellStyle name="Good" xfId="16" xr:uid="{D34362F6-D01F-4E04-9D3D-41578F9CBC73}"/>
    <cellStyle name="Hyperkobling" xfId="2" builtinId="8"/>
    <cellStyle name="Komma" xfId="9" builtinId="3"/>
    <cellStyle name="Komma 2" xfId="11" xr:uid="{79BAF5C0-1AD3-4E26-89E8-2EFD161CB162}"/>
    <cellStyle name="Komma 3" xfId="12" xr:uid="{CBF6576F-EE06-422E-A55B-21634AD6833A}"/>
    <cellStyle name="Komma 7" xfId="14" xr:uid="{C8736E73-F538-42DB-8317-0356738F956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3" xr:uid="{93D18D3B-DAD2-43EC-92D0-889A198C9BE4}"/>
    <cellStyle name="Nøytral 2" xfId="10" xr:uid="{4BCF4947-110B-42D9-A69E-1AD2185F8D2A}"/>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C36EEF3F-984C-423F-ABC0-97846DAF8A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68810" y="6362307"/>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sandnes-sparebank.no/investor-relations/gronn-obligasjon"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1"/>
    <col min="2" max="10" width="12.42578125" style="1" customWidth="1"/>
    <col min="11" max="18" width="9.140625" style="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6"/>
      <c r="E6" s="528" t="s">
        <v>1566</v>
      </c>
      <c r="F6" s="528"/>
      <c r="G6" s="528"/>
      <c r="H6" s="6"/>
      <c r="I6" s="6"/>
      <c r="J6" s="7"/>
    </row>
    <row r="7" spans="2:10" ht="26.25" x14ac:dyDescent="0.25">
      <c r="B7" s="5"/>
      <c r="C7" s="6"/>
      <c r="D7" s="6"/>
      <c r="E7" s="6"/>
      <c r="F7" s="239" t="s">
        <v>2</v>
      </c>
      <c r="G7" s="6"/>
      <c r="H7" s="6"/>
      <c r="I7" s="6"/>
      <c r="J7" s="7"/>
    </row>
    <row r="8" spans="2:10" ht="26.25" x14ac:dyDescent="0.25">
      <c r="B8" s="5"/>
      <c r="C8" s="6"/>
      <c r="D8" s="6"/>
      <c r="E8" s="6"/>
      <c r="F8" s="239" t="s">
        <v>2095</v>
      </c>
      <c r="G8" s="6"/>
      <c r="H8" s="6"/>
      <c r="I8" s="6"/>
      <c r="J8" s="7"/>
    </row>
    <row r="9" spans="2:10" ht="21" x14ac:dyDescent="0.25">
      <c r="B9" s="5"/>
      <c r="C9" s="6"/>
      <c r="D9" s="6"/>
      <c r="E9" s="6"/>
      <c r="F9" s="240" t="str">
        <f>"Reporting Date: "&amp;TEXT('A. HTT General'!C17,"dd.mm.åååå")</f>
        <v>Reporting Date: 31.03.2021</v>
      </c>
      <c r="G9" s="6"/>
      <c r="H9" s="6"/>
      <c r="I9" s="6"/>
      <c r="J9" s="7"/>
    </row>
    <row r="10" spans="2:10" ht="21" x14ac:dyDescent="0.25">
      <c r="B10" s="5"/>
      <c r="C10" s="6"/>
      <c r="D10" s="6"/>
      <c r="E10" s="6"/>
      <c r="F10" s="240" t="str">
        <f>"Cut-off Date: "&amp;TEXT('A. HTT General'!C17,"dd.mm.åååå")</f>
        <v>Cut-off Date: 31.03.2021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31" t="s">
        <v>15</v>
      </c>
      <c r="E24" s="527" t="s">
        <v>16</v>
      </c>
      <c r="F24" s="527"/>
      <c r="G24" s="527"/>
      <c r="H24" s="527"/>
      <c r="I24" s="6"/>
      <c r="J24" s="7"/>
    </row>
    <row r="25" spans="2:10" x14ac:dyDescent="0.25">
      <c r="B25" s="5"/>
      <c r="C25" s="6"/>
      <c r="D25" s="6"/>
      <c r="E25" s="15"/>
      <c r="F25" s="15"/>
      <c r="G25" s="15"/>
      <c r="H25" s="6"/>
      <c r="I25" s="6"/>
      <c r="J25" s="7"/>
    </row>
    <row r="26" spans="2:10" x14ac:dyDescent="0.25">
      <c r="B26" s="5"/>
      <c r="C26" s="6"/>
      <c r="D26" s="531" t="s">
        <v>17</v>
      </c>
      <c r="E26" s="527"/>
      <c r="F26" s="527"/>
      <c r="G26" s="527"/>
      <c r="H26" s="527"/>
      <c r="I26" s="6"/>
      <c r="J26" s="7"/>
    </row>
    <row r="27" spans="2:10" x14ac:dyDescent="0.25">
      <c r="B27" s="5"/>
      <c r="C27" s="6"/>
      <c r="D27" s="16"/>
      <c r="E27" s="16"/>
      <c r="F27" s="16"/>
      <c r="G27" s="16"/>
      <c r="H27" s="16"/>
      <c r="I27" s="6"/>
      <c r="J27" s="7"/>
    </row>
    <row r="28" spans="2:10" x14ac:dyDescent="0.25">
      <c r="B28" s="5"/>
      <c r="C28" s="6"/>
      <c r="D28" s="531" t="s">
        <v>18</v>
      </c>
      <c r="E28" s="527" t="s">
        <v>16</v>
      </c>
      <c r="F28" s="527"/>
      <c r="G28" s="527"/>
      <c r="H28" s="527"/>
      <c r="I28" s="6"/>
      <c r="J28" s="7"/>
    </row>
    <row r="29" spans="2:10" x14ac:dyDescent="0.25">
      <c r="B29" s="5"/>
      <c r="C29" s="6"/>
      <c r="D29" s="16"/>
      <c r="E29" s="16"/>
      <c r="F29" s="16"/>
      <c r="G29" s="16"/>
      <c r="H29" s="16"/>
      <c r="I29" s="6"/>
      <c r="J29" s="7"/>
    </row>
    <row r="30" spans="2:10" x14ac:dyDescent="0.25">
      <c r="B30" s="5"/>
      <c r="C30" s="6"/>
      <c r="D30" s="531" t="s">
        <v>19</v>
      </c>
      <c r="E30" s="527" t="s">
        <v>16</v>
      </c>
      <c r="F30" s="527"/>
      <c r="G30" s="527"/>
      <c r="H30" s="527"/>
      <c r="I30" s="6"/>
      <c r="J30" s="7"/>
    </row>
    <row r="31" spans="2:10" x14ac:dyDescent="0.25">
      <c r="B31" s="5"/>
      <c r="C31" s="6"/>
      <c r="D31" s="16"/>
      <c r="E31" s="16"/>
      <c r="F31" s="16"/>
      <c r="G31" s="16"/>
      <c r="H31" s="16"/>
      <c r="I31" s="6"/>
      <c r="J31" s="7"/>
    </row>
    <row r="32" spans="2:10" x14ac:dyDescent="0.25">
      <c r="B32" s="5"/>
      <c r="C32" s="6"/>
      <c r="D32" s="531" t="s">
        <v>20</v>
      </c>
      <c r="E32" s="527" t="s">
        <v>16</v>
      </c>
      <c r="F32" s="527"/>
      <c r="G32" s="527"/>
      <c r="H32" s="527"/>
      <c r="I32" s="6"/>
      <c r="J32" s="7"/>
    </row>
    <row r="33" spans="1:18" x14ac:dyDescent="0.25">
      <c r="B33" s="5"/>
      <c r="C33" s="6"/>
      <c r="D33" s="15"/>
      <c r="E33" s="15"/>
      <c r="F33" s="15"/>
      <c r="G33" s="15"/>
      <c r="H33" s="15"/>
      <c r="I33" s="6"/>
      <c r="J33" s="7"/>
    </row>
    <row r="34" spans="1:18" x14ac:dyDescent="0.25">
      <c r="B34" s="5"/>
      <c r="C34" s="6"/>
      <c r="D34" s="531" t="s">
        <v>21</v>
      </c>
      <c r="E34" s="527" t="s">
        <v>16</v>
      </c>
      <c r="F34" s="527"/>
      <c r="G34" s="527"/>
      <c r="H34" s="527"/>
      <c r="I34" s="6"/>
      <c r="J34" s="7"/>
    </row>
    <row r="35" spans="1:18" x14ac:dyDescent="0.25">
      <c r="B35" s="5"/>
      <c r="C35" s="6"/>
      <c r="D35" s="6"/>
      <c r="E35" s="6"/>
      <c r="F35" s="6"/>
      <c r="G35" s="6"/>
      <c r="H35" s="6"/>
      <c r="I35" s="6"/>
      <c r="J35" s="7"/>
    </row>
    <row r="36" spans="1:18" x14ac:dyDescent="0.25">
      <c r="B36" s="5"/>
      <c r="C36" s="6"/>
      <c r="D36" s="529" t="s">
        <v>22</v>
      </c>
      <c r="E36" s="530"/>
      <c r="F36" s="530"/>
      <c r="G36" s="530"/>
      <c r="H36" s="530"/>
      <c r="I36" s="6"/>
      <c r="J36" s="7"/>
    </row>
    <row r="37" spans="1:18" x14ac:dyDescent="0.25">
      <c r="B37" s="5"/>
      <c r="C37" s="6"/>
      <c r="D37" s="6"/>
      <c r="E37" s="6"/>
      <c r="F37" s="14"/>
      <c r="G37" s="6"/>
      <c r="H37" s="6"/>
      <c r="I37" s="6"/>
      <c r="J37" s="7"/>
    </row>
    <row r="38" spans="1:18" x14ac:dyDescent="0.25">
      <c r="B38" s="5"/>
      <c r="C38" s="6"/>
      <c r="D38" s="529" t="s">
        <v>1042</v>
      </c>
      <c r="E38" s="530"/>
      <c r="F38" s="530"/>
      <c r="G38" s="530"/>
      <c r="H38" s="530"/>
      <c r="I38" s="6"/>
      <c r="J38" s="7"/>
    </row>
    <row r="39" spans="1:18" x14ac:dyDescent="0.25">
      <c r="B39" s="5"/>
      <c r="C39" s="6"/>
      <c r="D39" s="127"/>
      <c r="E39" s="127"/>
      <c r="F39" s="127"/>
      <c r="G39" s="127"/>
      <c r="H39" s="127"/>
      <c r="I39" s="6"/>
      <c r="J39" s="7"/>
    </row>
    <row r="40" spans="1:18" s="217" customFormat="1" x14ac:dyDescent="0.25">
      <c r="A40" s="1"/>
      <c r="B40" s="5"/>
      <c r="C40" s="6"/>
      <c r="D40" s="526" t="s">
        <v>1975</v>
      </c>
      <c r="E40" s="527" t="s">
        <v>16</v>
      </c>
      <c r="F40" s="527"/>
      <c r="G40" s="527"/>
      <c r="H40" s="527"/>
      <c r="I40" s="6"/>
      <c r="J40" s="7"/>
      <c r="K40" s="1"/>
      <c r="L40" s="1"/>
      <c r="M40" s="1"/>
      <c r="N40" s="1"/>
      <c r="O40" s="1"/>
      <c r="P40" s="1"/>
      <c r="Q40" s="1"/>
      <c r="R40" s="1"/>
    </row>
    <row r="41" spans="1:18" s="217" customFormat="1" x14ac:dyDescent="0.25">
      <c r="A41" s="1"/>
      <c r="B41" s="5"/>
      <c r="C41" s="6"/>
      <c r="D41" s="6"/>
      <c r="E41" s="234"/>
      <c r="F41" s="234"/>
      <c r="G41" s="234"/>
      <c r="H41" s="234"/>
      <c r="I41" s="6"/>
      <c r="J41" s="7"/>
      <c r="K41" s="1"/>
      <c r="L41" s="1"/>
      <c r="M41" s="1"/>
      <c r="N41" s="1"/>
      <c r="O41" s="1"/>
      <c r="P41" s="1"/>
      <c r="Q41" s="1"/>
      <c r="R41" s="1"/>
    </row>
    <row r="42" spans="1:18" s="217" customFormat="1" x14ac:dyDescent="0.25">
      <c r="A42" s="1"/>
      <c r="B42" s="5"/>
      <c r="C42" s="6"/>
      <c r="D42" s="526" t="s">
        <v>2083</v>
      </c>
      <c r="E42" s="527"/>
      <c r="F42" s="527"/>
      <c r="G42" s="527"/>
      <c r="H42" s="527"/>
      <c r="I42" s="6"/>
      <c r="J42" s="7"/>
      <c r="K42" s="1"/>
      <c r="L42" s="1"/>
      <c r="M42" s="1"/>
      <c r="N42" s="1"/>
      <c r="O42" s="1"/>
      <c r="P42" s="1"/>
      <c r="Q42" s="1"/>
      <c r="R42" s="1"/>
    </row>
    <row r="43" spans="1:18" ht="15.75" thickBot="1" x14ac:dyDescent="0.3">
      <c r="B43" s="17"/>
      <c r="C43" s="18"/>
      <c r="D43" s="18"/>
      <c r="E43" s="18"/>
      <c r="F43" s="18"/>
      <c r="G43" s="18"/>
      <c r="H43" s="18"/>
      <c r="I43" s="18"/>
      <c r="J43" s="19"/>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17DC-C064-4BE4-84A7-2DABED726EEE}">
  <dimension ref="A1:W59"/>
  <sheetViews>
    <sheetView workbookViewId="0"/>
  </sheetViews>
  <sheetFormatPr baseColWidth="10" defaultRowHeight="15" x14ac:dyDescent="0.25"/>
  <cols>
    <col min="1" max="1" width="37" style="353" bestFit="1" customWidth="1"/>
    <col min="2" max="2" width="19.28515625" style="355" bestFit="1" customWidth="1"/>
    <col min="3" max="4" width="18" style="355" bestFit="1" customWidth="1"/>
    <col min="5" max="5" width="16.7109375" style="355" bestFit="1" customWidth="1"/>
    <col min="6" max="7" width="12.28515625" style="353" bestFit="1" customWidth="1"/>
    <col min="8" max="12" width="11.42578125" style="353"/>
    <col min="13" max="13" width="41.42578125" style="353" bestFit="1" customWidth="1"/>
    <col min="14" max="14" width="37" style="353" bestFit="1" customWidth="1"/>
    <col min="15" max="15" width="31" style="353" bestFit="1" customWidth="1"/>
    <col min="16" max="16" width="14.28515625" style="353" bestFit="1" customWidth="1"/>
    <col min="17" max="17" width="16.7109375" style="353" bestFit="1" customWidth="1"/>
    <col min="18" max="18" width="11.42578125" style="353"/>
    <col min="19" max="19" width="16.140625" style="353" bestFit="1" customWidth="1"/>
    <col min="20" max="20" width="26.5703125" style="353" bestFit="1" customWidth="1"/>
    <col min="21" max="21" width="15" style="353" bestFit="1" customWidth="1"/>
    <col min="22" max="22" width="9.7109375" style="353" bestFit="1" customWidth="1"/>
    <col min="23" max="23" width="12.28515625" style="353" bestFit="1" customWidth="1"/>
    <col min="24" max="16384" width="11.42578125" style="353"/>
  </cols>
  <sheetData>
    <row r="1" spans="1:23" ht="18.75" x14ac:dyDescent="0.3">
      <c r="A1" s="348" t="s">
        <v>2283</v>
      </c>
      <c r="B1" s="349"/>
      <c r="C1" s="349"/>
      <c r="D1" s="350" t="s">
        <v>2284</v>
      </c>
      <c r="E1" s="351">
        <v>44286</v>
      </c>
      <c r="F1" s="352"/>
      <c r="G1" s="352"/>
      <c r="L1" s="354"/>
    </row>
    <row r="2" spans="1:23" x14ac:dyDescent="0.25">
      <c r="T2" s="355"/>
      <c r="U2" s="355"/>
      <c r="V2" s="355"/>
      <c r="W2" s="355"/>
    </row>
    <row r="3" spans="1:23" x14ac:dyDescent="0.25">
      <c r="A3" s="356"/>
      <c r="B3" s="357"/>
    </row>
    <row r="4" spans="1:23" x14ac:dyDescent="0.25">
      <c r="A4" s="358" t="s">
        <v>2129</v>
      </c>
      <c r="B4" s="359" t="s">
        <v>2285</v>
      </c>
      <c r="C4" s="359" t="s">
        <v>2286</v>
      </c>
      <c r="D4" s="359" t="s">
        <v>2287</v>
      </c>
      <c r="E4" s="359" t="s">
        <v>2288</v>
      </c>
    </row>
    <row r="5" spans="1:23" x14ac:dyDescent="0.25">
      <c r="A5" s="360" t="s">
        <v>2175</v>
      </c>
      <c r="B5" s="361">
        <v>34274265.439999998</v>
      </c>
      <c r="C5" s="362">
        <v>3.7015534617669699E-3</v>
      </c>
      <c r="D5" s="361">
        <v>19</v>
      </c>
      <c r="E5" s="362">
        <v>3.2590051457975985E-3</v>
      </c>
    </row>
    <row r="6" spans="1:23" x14ac:dyDescent="0.25">
      <c r="A6" s="360" t="s">
        <v>2176</v>
      </c>
      <c r="B6" s="361">
        <v>338634428.038903</v>
      </c>
      <c r="C6" s="362">
        <v>3.6571854226174171E-2</v>
      </c>
      <c r="D6" s="361">
        <v>176</v>
      </c>
      <c r="E6" s="362">
        <v>3.0188679245283019E-2</v>
      </c>
    </row>
    <row r="7" spans="1:23" x14ac:dyDescent="0.25">
      <c r="A7" s="360" t="s">
        <v>2177</v>
      </c>
      <c r="B7" s="361">
        <v>1600189060.8103127</v>
      </c>
      <c r="C7" s="362">
        <v>0.17281728088069712</v>
      </c>
      <c r="D7" s="361">
        <v>829</v>
      </c>
      <c r="E7" s="362">
        <v>0.14219554030874787</v>
      </c>
    </row>
    <row r="8" spans="1:23" x14ac:dyDescent="0.25">
      <c r="A8" s="360" t="s">
        <v>2289</v>
      </c>
      <c r="B8" s="361">
        <v>7286329616.9526005</v>
      </c>
      <c r="C8" s="362">
        <v>0.78690931143136122</v>
      </c>
      <c r="D8" s="361">
        <v>4806</v>
      </c>
      <c r="E8" s="362">
        <v>0.82435677530017148</v>
      </c>
    </row>
    <row r="9" spans="1:23" x14ac:dyDescent="0.25">
      <c r="A9" s="363" t="s">
        <v>2290</v>
      </c>
      <c r="B9" s="364">
        <f>SUM(B5:B8)</f>
        <v>9259427371.2418156</v>
      </c>
      <c r="C9" s="365">
        <f>SUM(C5:C8)</f>
        <v>0.99999999999999944</v>
      </c>
      <c r="D9" s="364">
        <f>SUM(D5:D8)</f>
        <v>5830</v>
      </c>
      <c r="E9" s="365">
        <f>SUM(E5:E8)</f>
        <v>1</v>
      </c>
    </row>
    <row r="10" spans="1:23" ht="15.75" thickBot="1" x14ac:dyDescent="0.3">
      <c r="A10" s="366"/>
      <c r="B10" s="367"/>
      <c r="C10" s="367"/>
      <c r="D10" s="367"/>
      <c r="E10" s="367"/>
      <c r="V10" s="368"/>
      <c r="W10" s="369"/>
    </row>
    <row r="11" spans="1:23" ht="15.75" thickBot="1" x14ac:dyDescent="0.3">
      <c r="A11" s="370" t="s">
        <v>2291</v>
      </c>
      <c r="B11" s="371">
        <f>+SUM(B5:B7)</f>
        <v>1973097754.2892158</v>
      </c>
      <c r="C11" s="372">
        <f>+SUM(C5:C7)</f>
        <v>0.21309068856863825</v>
      </c>
      <c r="D11" s="373">
        <f>+SUM(D5:D7)</f>
        <v>1024</v>
      </c>
      <c r="E11" s="372">
        <f>+SUM(E5:E7)</f>
        <v>0.17564322469982849</v>
      </c>
    </row>
    <row r="12" spans="1:23" x14ac:dyDescent="0.25">
      <c r="A12" s="374"/>
      <c r="B12" s="375"/>
      <c r="C12" s="376"/>
      <c r="D12" s="377"/>
      <c r="E12" s="376"/>
    </row>
    <row r="13" spans="1:23" x14ac:dyDescent="0.25">
      <c r="A13" s="374"/>
      <c r="B13" s="375"/>
      <c r="C13" s="376"/>
      <c r="D13" s="377"/>
      <c r="E13" s="376"/>
    </row>
    <row r="14" spans="1:23" ht="30" x14ac:dyDescent="0.25">
      <c r="A14" s="374"/>
      <c r="B14" s="375" t="s">
        <v>2292</v>
      </c>
      <c r="C14" s="376" t="s">
        <v>2293</v>
      </c>
      <c r="D14" s="378" t="s">
        <v>2239</v>
      </c>
      <c r="E14" s="379" t="s">
        <v>2294</v>
      </c>
    </row>
    <row r="15" spans="1:23" ht="15.75" thickBot="1" x14ac:dyDescent="0.3">
      <c r="A15" s="370" t="s">
        <v>2295</v>
      </c>
      <c r="B15" s="371">
        <v>300000000</v>
      </c>
      <c r="C15" s="372" t="s">
        <v>215</v>
      </c>
      <c r="D15" s="380" t="s">
        <v>2226</v>
      </c>
      <c r="E15" s="372">
        <v>1</v>
      </c>
    </row>
    <row r="16" spans="1:23" ht="15" hidden="1" customHeight="1" x14ac:dyDescent="0.25"/>
    <row r="17" spans="1:6" ht="15" customHeight="1" x14ac:dyDescent="0.25"/>
    <row r="20" spans="1:6" x14ac:dyDescent="0.25">
      <c r="A20" s="381" t="s">
        <v>2296</v>
      </c>
      <c r="B20" s="382" t="s">
        <v>2285</v>
      </c>
      <c r="C20" s="382" t="s">
        <v>2286</v>
      </c>
      <c r="D20" s="382" t="s">
        <v>2287</v>
      </c>
      <c r="E20" s="382" t="s">
        <v>2288</v>
      </c>
    </row>
    <row r="21" spans="1:6" x14ac:dyDescent="0.25">
      <c r="A21" s="383" t="s">
        <v>2168</v>
      </c>
      <c r="B21" s="384">
        <v>541577387.26000023</v>
      </c>
      <c r="C21" s="385">
        <v>0.27448076816401629</v>
      </c>
      <c r="D21" s="384">
        <v>390</v>
      </c>
      <c r="E21" s="385">
        <v>0.380859375</v>
      </c>
    </row>
    <row r="22" spans="1:6" x14ac:dyDescent="0.25">
      <c r="A22" s="383" t="s">
        <v>2167</v>
      </c>
      <c r="B22" s="384">
        <v>1070509503.4103123</v>
      </c>
      <c r="C22" s="385">
        <v>0.54255269465650402</v>
      </c>
      <c r="D22" s="384">
        <v>439</v>
      </c>
      <c r="E22" s="385">
        <v>0.4287109375</v>
      </c>
    </row>
    <row r="23" spans="1:6" x14ac:dyDescent="0.25">
      <c r="A23" s="386" t="s">
        <v>2169</v>
      </c>
      <c r="B23" s="387">
        <v>361010863.6189028</v>
      </c>
      <c r="C23" s="388">
        <v>0.18296653717947797</v>
      </c>
      <c r="D23" s="387">
        <v>195</v>
      </c>
      <c r="E23" s="388">
        <v>0.1904296875</v>
      </c>
    </row>
    <row r="24" spans="1:6" x14ac:dyDescent="0.25">
      <c r="A24" s="389" t="s">
        <v>2297</v>
      </c>
      <c r="B24" s="390">
        <f>SUM(B21:B23)</f>
        <v>1973097754.2892151</v>
      </c>
      <c r="C24" s="391">
        <f>SUM(C21:C23)</f>
        <v>0.99999999999999822</v>
      </c>
      <c r="D24" s="390">
        <f>SUM(D21:D23)</f>
        <v>1024</v>
      </c>
      <c r="E24" s="391">
        <f>SUM(E21:E23)</f>
        <v>1</v>
      </c>
    </row>
    <row r="26" spans="1:6" ht="12.75" customHeight="1" x14ac:dyDescent="0.25"/>
    <row r="28" spans="1:6" x14ac:dyDescent="0.25">
      <c r="B28" s="353"/>
    </row>
    <row r="30" spans="1:6" x14ac:dyDescent="0.25">
      <c r="A30" s="381" t="s">
        <v>2298</v>
      </c>
      <c r="B30" s="381" t="s">
        <v>2296</v>
      </c>
      <c r="C30" s="382" t="s">
        <v>2285</v>
      </c>
      <c r="D30" s="382" t="s">
        <v>2286</v>
      </c>
      <c r="E30" s="382" t="s">
        <v>2287</v>
      </c>
      <c r="F30" s="382" t="s">
        <v>2288</v>
      </c>
    </row>
    <row r="31" spans="1:6" x14ac:dyDescent="0.25">
      <c r="A31" s="383" t="s">
        <v>2179</v>
      </c>
      <c r="B31" s="392" t="s">
        <v>2168</v>
      </c>
      <c r="C31" s="384">
        <v>41383581.289999999</v>
      </c>
      <c r="D31" s="385">
        <v>2.0973913329959598E-2</v>
      </c>
      <c r="E31" s="384">
        <v>36</v>
      </c>
      <c r="F31" s="385">
        <v>3.519061583577713E-2</v>
      </c>
    </row>
    <row r="32" spans="1:6" x14ac:dyDescent="0.25">
      <c r="A32" s="383"/>
      <c r="B32" s="392" t="s">
        <v>2167</v>
      </c>
      <c r="C32" s="384">
        <v>184897860.52000001</v>
      </c>
      <c r="D32" s="385">
        <v>9.3709427279038637E-2</v>
      </c>
      <c r="E32" s="384">
        <v>78</v>
      </c>
      <c r="F32" s="385">
        <v>7.6246334310850442E-2</v>
      </c>
    </row>
    <row r="33" spans="1:6" x14ac:dyDescent="0.25">
      <c r="A33" s="383"/>
      <c r="B33" s="392" t="s">
        <v>2169</v>
      </c>
      <c r="C33" s="384">
        <v>45475000.439999998</v>
      </c>
      <c r="D33" s="385">
        <v>2.3047515178173085E-2</v>
      </c>
      <c r="E33" s="384">
        <v>30</v>
      </c>
      <c r="F33" s="385">
        <v>2.932551319648094E-2</v>
      </c>
    </row>
    <row r="34" spans="1:6" x14ac:dyDescent="0.25">
      <c r="A34" s="383" t="s">
        <v>2238</v>
      </c>
      <c r="B34" s="383"/>
      <c r="C34" s="393">
        <f>SUM(C31:C33)</f>
        <v>271756442.25</v>
      </c>
      <c r="D34" s="394">
        <f>SUM(D31:D33)</f>
        <v>0.13773085578717131</v>
      </c>
      <c r="E34" s="393">
        <f>SUM(E31:E33)</f>
        <v>144</v>
      </c>
      <c r="F34" s="394">
        <f>SUM(F31:F33)</f>
        <v>0.14076246334310852</v>
      </c>
    </row>
    <row r="35" spans="1:6" x14ac:dyDescent="0.25">
      <c r="A35" s="383" t="s">
        <v>2178</v>
      </c>
      <c r="B35" s="392" t="s">
        <v>2168</v>
      </c>
      <c r="C35" s="384">
        <v>500193805.96999997</v>
      </c>
      <c r="D35" s="385">
        <v>0.25350685483405655</v>
      </c>
      <c r="E35" s="384">
        <v>353</v>
      </c>
      <c r="F35" s="385">
        <v>0.34506353861192574</v>
      </c>
    </row>
    <row r="36" spans="1:6" ht="12.75" customHeight="1" x14ac:dyDescent="0.25">
      <c r="A36" s="383"/>
      <c r="B36" s="392" t="s">
        <v>2167</v>
      </c>
      <c r="C36" s="384">
        <v>885611642.89031267</v>
      </c>
      <c r="D36" s="385">
        <v>0.44884326737746555</v>
      </c>
      <c r="E36" s="384">
        <v>361</v>
      </c>
      <c r="F36" s="385">
        <v>0.35288367546432065</v>
      </c>
    </row>
    <row r="37" spans="1:6" x14ac:dyDescent="0.25">
      <c r="A37" s="383"/>
      <c r="B37" s="392" t="s">
        <v>2169</v>
      </c>
      <c r="C37" s="384">
        <v>315535863.17890292</v>
      </c>
      <c r="D37" s="385">
        <v>0.15991902200130492</v>
      </c>
      <c r="E37" s="384">
        <v>165</v>
      </c>
      <c r="F37" s="385">
        <v>0.16129032258064516</v>
      </c>
    </row>
    <row r="38" spans="1:6" x14ac:dyDescent="0.25">
      <c r="A38" s="383" t="s">
        <v>2238</v>
      </c>
      <c r="B38" s="383"/>
      <c r="C38" s="393">
        <f>SUM(C35:C37)</f>
        <v>1701341312.0392156</v>
      </c>
      <c r="D38" s="394">
        <f>SUM(D35:D37)</f>
        <v>0.86226914421282697</v>
      </c>
      <c r="E38" s="393">
        <f>SUM(E35:E37)</f>
        <v>879</v>
      </c>
      <c r="F38" s="394">
        <f>SUM(F35:F37)</f>
        <v>0.85923753665689151</v>
      </c>
    </row>
    <row r="39" spans="1:6" x14ac:dyDescent="0.25">
      <c r="A39" s="389" t="s">
        <v>2297</v>
      </c>
      <c r="B39" s="389"/>
      <c r="C39" s="390">
        <f>SUM(C38,C34)</f>
        <v>1973097754.2892156</v>
      </c>
      <c r="D39" s="391">
        <f>SUM(D38,D34)</f>
        <v>0.99999999999999822</v>
      </c>
      <c r="E39" s="390">
        <f>SUM(E38,E34)</f>
        <v>1023</v>
      </c>
      <c r="F39" s="391">
        <f>SUM(F38,F34)</f>
        <v>1</v>
      </c>
    </row>
    <row r="40" spans="1:6" x14ac:dyDescent="0.25">
      <c r="B40" s="353"/>
      <c r="C40" s="353"/>
      <c r="D40" s="353"/>
      <c r="E40" s="353"/>
    </row>
    <row r="41" spans="1:6" x14ac:dyDescent="0.25">
      <c r="B41" s="353"/>
      <c r="C41" s="353"/>
      <c r="D41" s="353"/>
      <c r="E41" s="353"/>
    </row>
    <row r="42" spans="1:6" x14ac:dyDescent="0.25">
      <c r="A42" s="395"/>
      <c r="B42" s="353"/>
      <c r="C42" s="353"/>
      <c r="D42" s="353"/>
      <c r="E42" s="353"/>
    </row>
    <row r="43" spans="1:6" x14ac:dyDescent="0.25">
      <c r="B43" s="353"/>
      <c r="C43" s="353"/>
      <c r="D43" s="353"/>
      <c r="E43" s="353"/>
    </row>
    <row r="44" spans="1:6" x14ac:dyDescent="0.25">
      <c r="B44" s="353"/>
      <c r="C44" s="353"/>
      <c r="D44" s="353"/>
      <c r="E44" s="353"/>
    </row>
    <row r="45" spans="1:6" x14ac:dyDescent="0.25">
      <c r="B45" s="353"/>
      <c r="C45" s="353"/>
      <c r="D45" s="353"/>
      <c r="E45" s="353"/>
    </row>
    <row r="46" spans="1:6" x14ac:dyDescent="0.25">
      <c r="B46" s="353"/>
      <c r="C46" s="353"/>
      <c r="D46" s="353"/>
      <c r="E46" s="353"/>
    </row>
    <row r="47" spans="1:6" x14ac:dyDescent="0.25">
      <c r="B47" s="353"/>
      <c r="C47" s="353"/>
      <c r="D47" s="353"/>
      <c r="E47" s="353"/>
    </row>
    <row r="48" spans="1:6" x14ac:dyDescent="0.25">
      <c r="B48" s="353"/>
      <c r="C48" s="353"/>
      <c r="D48" s="353"/>
      <c r="E48" s="353"/>
    </row>
    <row r="49" spans="2:5" x14ac:dyDescent="0.25">
      <c r="B49" s="353"/>
      <c r="C49" s="353"/>
      <c r="D49" s="353"/>
      <c r="E49" s="353"/>
    </row>
    <row r="50" spans="2:5" x14ac:dyDescent="0.25">
      <c r="B50" s="353"/>
      <c r="C50" s="353"/>
      <c r="D50" s="353"/>
      <c r="E50" s="353"/>
    </row>
    <row r="51" spans="2:5" x14ac:dyDescent="0.25">
      <c r="B51" s="353"/>
      <c r="C51" s="353"/>
      <c r="D51" s="353"/>
      <c r="E51" s="353"/>
    </row>
    <row r="52" spans="2:5" x14ac:dyDescent="0.25">
      <c r="B52" s="353"/>
      <c r="C52" s="353"/>
      <c r="D52" s="353"/>
      <c r="E52" s="353"/>
    </row>
    <row r="53" spans="2:5" x14ac:dyDescent="0.25">
      <c r="B53" s="353"/>
      <c r="C53" s="353"/>
      <c r="D53" s="353"/>
      <c r="E53" s="353"/>
    </row>
    <row r="54" spans="2:5" x14ac:dyDescent="0.25">
      <c r="B54" s="353"/>
      <c r="C54" s="353"/>
      <c r="D54" s="353"/>
      <c r="E54" s="353"/>
    </row>
    <row r="55" spans="2:5" x14ac:dyDescent="0.25">
      <c r="B55" s="353"/>
      <c r="C55" s="353"/>
      <c r="D55" s="353"/>
      <c r="E55" s="353"/>
    </row>
    <row r="56" spans="2:5" x14ac:dyDescent="0.25">
      <c r="B56" s="353"/>
      <c r="C56" s="353"/>
      <c r="D56" s="353"/>
      <c r="E56" s="353"/>
    </row>
    <row r="57" spans="2:5" x14ac:dyDescent="0.25">
      <c r="B57" s="353"/>
      <c r="C57" s="353"/>
      <c r="D57" s="353"/>
      <c r="E57" s="353"/>
    </row>
    <row r="58" spans="2:5" x14ac:dyDescent="0.25">
      <c r="B58" s="353"/>
      <c r="C58" s="353"/>
      <c r="D58" s="353"/>
      <c r="E58" s="353"/>
    </row>
    <row r="59" spans="2:5" x14ac:dyDescent="0.25">
      <c r="B59" s="353"/>
      <c r="C59" s="353"/>
      <c r="D59" s="353"/>
      <c r="E59" s="35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2E588-ABF0-404C-98A1-7A6164598C09}">
  <dimension ref="A1:W63"/>
  <sheetViews>
    <sheetView workbookViewId="0"/>
  </sheetViews>
  <sheetFormatPr baseColWidth="10" defaultRowHeight="15" x14ac:dyDescent="0.25"/>
  <cols>
    <col min="1" max="1" width="60.140625" style="249" bestFit="1" customWidth="1"/>
    <col min="2" max="2" width="22.85546875" style="399" customWidth="1"/>
    <col min="3" max="3" width="22.5703125" style="399" customWidth="1"/>
    <col min="4" max="4" width="24.7109375" style="399" customWidth="1"/>
    <col min="5" max="5" width="16.7109375" style="399" bestFit="1" customWidth="1"/>
    <col min="6" max="7" width="12.28515625" style="249" bestFit="1" customWidth="1"/>
    <col min="8" max="12" width="11.42578125" style="249"/>
    <col min="13" max="13" width="41.42578125" style="249" bestFit="1" customWidth="1"/>
    <col min="14" max="14" width="37" style="249" bestFit="1" customWidth="1"/>
    <col min="15" max="15" width="31" style="249" bestFit="1" customWidth="1"/>
    <col min="16" max="16" width="14.28515625" style="249" bestFit="1" customWidth="1"/>
    <col min="17" max="17" width="16.7109375" style="249" bestFit="1" customWidth="1"/>
    <col min="18" max="18" width="11.42578125" style="249"/>
    <col min="19" max="19" width="16.140625" style="249" bestFit="1" customWidth="1"/>
    <col min="20" max="20" width="26.5703125" style="249" bestFit="1" customWidth="1"/>
    <col min="21" max="21" width="15" style="249" bestFit="1" customWidth="1"/>
    <col min="22" max="22" width="9.7109375" style="249" bestFit="1" customWidth="1"/>
    <col min="23" max="23" width="12.28515625" style="249" bestFit="1" customWidth="1"/>
    <col min="24" max="16384" width="11.42578125" style="249"/>
  </cols>
  <sheetData>
    <row r="1" spans="1:23" ht="18.75" x14ac:dyDescent="0.3">
      <c r="A1" s="396" t="s">
        <v>2299</v>
      </c>
      <c r="B1" s="397"/>
      <c r="C1" s="519" t="s">
        <v>2284</v>
      </c>
      <c r="D1" s="398">
        <v>44196</v>
      </c>
      <c r="F1" s="400"/>
      <c r="G1" s="400"/>
      <c r="L1" s="401"/>
    </row>
    <row r="2" spans="1:23" x14ac:dyDescent="0.25">
      <c r="T2" s="399"/>
      <c r="U2" s="399"/>
      <c r="V2" s="399"/>
      <c r="W2" s="399"/>
    </row>
    <row r="3" spans="1:23" x14ac:dyDescent="0.25">
      <c r="A3" s="402"/>
      <c r="B3" s="249"/>
      <c r="C3" s="249"/>
      <c r="D3" s="249"/>
      <c r="E3" s="249"/>
    </row>
    <row r="4" spans="1:23" ht="15.75" x14ac:dyDescent="0.25">
      <c r="A4" s="403" t="s">
        <v>2300</v>
      </c>
      <c r="B4" s="249"/>
      <c r="C4" s="249"/>
      <c r="D4" s="249"/>
      <c r="E4" s="249"/>
    </row>
    <row r="5" spans="1:23" ht="28.5" x14ac:dyDescent="0.25">
      <c r="A5" s="404" t="s">
        <v>2301</v>
      </c>
      <c r="B5" s="405" t="s">
        <v>2302</v>
      </c>
      <c r="C5" s="405" t="s">
        <v>2303</v>
      </c>
      <c r="D5" s="405" t="s">
        <v>2304</v>
      </c>
      <c r="E5" s="249"/>
    </row>
    <row r="6" spans="1:23" x14ac:dyDescent="0.25">
      <c r="A6" s="474" t="s">
        <v>2305</v>
      </c>
      <c r="B6" s="406" t="s">
        <v>2306</v>
      </c>
      <c r="C6" s="406" t="s">
        <v>2307</v>
      </c>
      <c r="D6" s="406" t="s">
        <v>2308</v>
      </c>
      <c r="E6" s="249"/>
    </row>
    <row r="7" spans="1:23" x14ac:dyDescent="0.25">
      <c r="A7" s="407" t="s">
        <v>2309</v>
      </c>
      <c r="B7" s="408"/>
      <c r="C7" s="408" t="s">
        <v>2310</v>
      </c>
      <c r="D7" s="408" t="s">
        <v>2311</v>
      </c>
      <c r="E7" s="249"/>
    </row>
    <row r="8" spans="1:23" x14ac:dyDescent="0.25">
      <c r="A8" s="474"/>
      <c r="B8" s="406"/>
      <c r="C8" s="406"/>
      <c r="D8" s="406"/>
      <c r="E8" s="249"/>
    </row>
    <row r="9" spans="1:23" x14ac:dyDescent="0.25">
      <c r="A9" s="474"/>
      <c r="B9" s="406"/>
      <c r="C9" s="406"/>
      <c r="D9" s="406"/>
      <c r="E9" s="249"/>
    </row>
    <row r="10" spans="1:23" x14ac:dyDescent="0.25">
      <c r="A10" s="409" t="s">
        <v>2297</v>
      </c>
      <c r="B10" s="410" t="s">
        <v>2285</v>
      </c>
      <c r="C10" s="410" t="s">
        <v>2286</v>
      </c>
      <c r="D10" s="410" t="s">
        <v>2287</v>
      </c>
      <c r="E10" s="249"/>
    </row>
    <row r="11" spans="1:23" x14ac:dyDescent="0.25">
      <c r="A11" s="411" t="s">
        <v>2291</v>
      </c>
      <c r="B11" s="412">
        <v>1873112149.5739493</v>
      </c>
      <c r="C11" s="413">
        <v>0.21093833287871483</v>
      </c>
      <c r="D11" s="408">
        <v>997</v>
      </c>
      <c r="E11" s="249"/>
    </row>
    <row r="12" spans="1:23" x14ac:dyDescent="0.25">
      <c r="A12" s="414"/>
      <c r="B12" s="415"/>
      <c r="C12" s="416"/>
      <c r="D12" s="417"/>
      <c r="E12" s="416"/>
    </row>
    <row r="13" spans="1:23" x14ac:dyDescent="0.25">
      <c r="A13" s="414"/>
      <c r="B13" s="415"/>
      <c r="C13" s="416"/>
      <c r="D13" s="417"/>
      <c r="E13" s="416"/>
    </row>
    <row r="14" spans="1:23" x14ac:dyDescent="0.25">
      <c r="A14" s="409" t="s">
        <v>2312</v>
      </c>
      <c r="B14" s="410" t="s">
        <v>2292</v>
      </c>
      <c r="C14" s="410" t="s">
        <v>2239</v>
      </c>
      <c r="D14" s="410" t="s">
        <v>2294</v>
      </c>
      <c r="E14" s="249"/>
    </row>
    <row r="15" spans="1:23" x14ac:dyDescent="0.25">
      <c r="A15" s="411" t="s">
        <v>2295</v>
      </c>
      <c r="B15" s="412">
        <v>300000000</v>
      </c>
      <c r="C15" s="413" t="s">
        <v>2226</v>
      </c>
      <c r="D15" s="413">
        <v>1</v>
      </c>
      <c r="E15" s="249"/>
    </row>
    <row r="16" spans="1:23" x14ac:dyDescent="0.25">
      <c r="A16" s="474"/>
      <c r="B16" s="249"/>
      <c r="C16" s="249"/>
      <c r="D16" s="249"/>
      <c r="E16" s="249"/>
    </row>
    <row r="17" spans="1:5" x14ac:dyDescent="0.25">
      <c r="A17" s="474"/>
      <c r="B17" s="249"/>
      <c r="C17" s="249"/>
      <c r="D17" s="249"/>
      <c r="E17" s="249"/>
    </row>
    <row r="18" spans="1:5" ht="15.75" x14ac:dyDescent="0.25">
      <c r="A18" s="418" t="s">
        <v>2313</v>
      </c>
      <c r="B18" s="419"/>
      <c r="C18" s="419"/>
      <c r="D18" s="419"/>
      <c r="E18" s="249"/>
    </row>
    <row r="19" spans="1:5" x14ac:dyDescent="0.25">
      <c r="A19" s="409" t="s">
        <v>2314</v>
      </c>
      <c r="B19" s="420" t="s">
        <v>2315</v>
      </c>
      <c r="C19" s="420" t="s">
        <v>2316</v>
      </c>
      <c r="D19" s="420" t="s">
        <v>2317</v>
      </c>
      <c r="E19" s="249"/>
    </row>
    <row r="20" spans="1:5" x14ac:dyDescent="0.25">
      <c r="A20" s="421" t="s">
        <v>2318</v>
      </c>
      <c r="B20" s="422">
        <v>335</v>
      </c>
      <c r="C20" s="423">
        <v>26152</v>
      </c>
      <c r="D20" s="423">
        <v>12055</v>
      </c>
      <c r="E20" s="249"/>
    </row>
    <row r="21" spans="1:5" x14ac:dyDescent="0.25">
      <c r="A21" s="424" t="s">
        <v>2319</v>
      </c>
      <c r="B21" s="425">
        <v>145</v>
      </c>
      <c r="C21" s="426">
        <v>19185</v>
      </c>
      <c r="D21" s="426">
        <v>10491</v>
      </c>
      <c r="E21" s="249"/>
    </row>
    <row r="22" spans="1:5" x14ac:dyDescent="0.25">
      <c r="A22" s="474" t="s">
        <v>2320</v>
      </c>
      <c r="B22" s="406">
        <v>317</v>
      </c>
      <c r="C22" s="427">
        <v>67175</v>
      </c>
      <c r="D22" s="427">
        <v>30539</v>
      </c>
      <c r="E22" s="249"/>
    </row>
    <row r="23" spans="1:5" x14ac:dyDescent="0.25">
      <c r="A23" s="409" t="s">
        <v>2321</v>
      </c>
      <c r="B23" s="420">
        <f>SUM(B20:B22)</f>
        <v>797</v>
      </c>
      <c r="C23" s="428">
        <f>SUM(C20:C22)</f>
        <v>112512</v>
      </c>
      <c r="D23" s="428">
        <f>SUM(D20:D22)</f>
        <v>53085</v>
      </c>
      <c r="E23" s="249"/>
    </row>
    <row r="24" spans="1:5" x14ac:dyDescent="0.25">
      <c r="A24" s="419"/>
      <c r="B24" s="419"/>
      <c r="C24" s="419"/>
      <c r="D24" s="419"/>
      <c r="E24" s="249"/>
    </row>
    <row r="25" spans="1:5" x14ac:dyDescent="0.25">
      <c r="A25" s="567"/>
      <c r="B25" s="567"/>
      <c r="C25" s="419"/>
      <c r="D25" s="419"/>
      <c r="E25" s="249"/>
    </row>
    <row r="26" spans="1:5" ht="15.75" x14ac:dyDescent="0.25">
      <c r="A26" s="418" t="s">
        <v>2322</v>
      </c>
      <c r="E26" s="249"/>
    </row>
    <row r="27" spans="1:5" x14ac:dyDescent="0.25">
      <c r="A27" s="409" t="s">
        <v>2314</v>
      </c>
      <c r="B27" s="409" t="s">
        <v>2315</v>
      </c>
      <c r="C27" s="420" t="s">
        <v>2316</v>
      </c>
      <c r="D27" s="420" t="s">
        <v>2317</v>
      </c>
      <c r="E27" s="249"/>
    </row>
    <row r="28" spans="1:5" x14ac:dyDescent="0.25">
      <c r="A28" s="429" t="s">
        <v>2318</v>
      </c>
      <c r="B28" s="421"/>
      <c r="C28" s="421"/>
      <c r="D28" s="421"/>
      <c r="E28" s="249"/>
    </row>
    <row r="29" spans="1:5" x14ac:dyDescent="0.25">
      <c r="A29" s="474" t="s">
        <v>2323</v>
      </c>
      <c r="B29" s="427">
        <v>2</v>
      </c>
      <c r="C29" s="427">
        <v>140</v>
      </c>
      <c r="D29" s="427">
        <v>72</v>
      </c>
      <c r="E29" s="249"/>
    </row>
    <row r="30" spans="1:5" x14ac:dyDescent="0.25">
      <c r="A30" s="407" t="s">
        <v>2324</v>
      </c>
      <c r="B30" s="430">
        <v>51</v>
      </c>
      <c r="C30" s="430">
        <v>3605</v>
      </c>
      <c r="D30" s="430">
        <v>1867</v>
      </c>
      <c r="E30" s="249"/>
    </row>
    <row r="31" spans="1:5" x14ac:dyDescent="0.25">
      <c r="A31" s="431" t="s">
        <v>2325</v>
      </c>
      <c r="B31" s="432"/>
      <c r="C31" s="432"/>
      <c r="D31" s="432"/>
      <c r="E31" s="249"/>
    </row>
    <row r="32" spans="1:5" x14ac:dyDescent="0.25">
      <c r="A32" s="407" t="s">
        <v>2326</v>
      </c>
      <c r="B32" s="430">
        <v>1</v>
      </c>
      <c r="C32" s="430">
        <v>125</v>
      </c>
      <c r="D32" s="430">
        <v>84</v>
      </c>
      <c r="E32" s="249"/>
    </row>
    <row r="33" spans="1:5" x14ac:dyDescent="0.25">
      <c r="A33" s="424" t="s">
        <v>2323</v>
      </c>
      <c r="B33" s="426">
        <v>1</v>
      </c>
      <c r="C33" s="426">
        <v>165</v>
      </c>
      <c r="D33" s="426">
        <v>113</v>
      </c>
      <c r="E33" s="249"/>
    </row>
    <row r="34" spans="1:5" x14ac:dyDescent="0.25">
      <c r="A34" s="424" t="s">
        <v>2324</v>
      </c>
      <c r="B34" s="426">
        <v>18</v>
      </c>
      <c r="C34" s="426">
        <v>2100</v>
      </c>
      <c r="D34" s="426">
        <v>1151</v>
      </c>
      <c r="E34" s="249"/>
    </row>
    <row r="35" spans="1:5" x14ac:dyDescent="0.25">
      <c r="A35" s="431" t="s">
        <v>2327</v>
      </c>
      <c r="B35" s="432"/>
      <c r="C35" s="432"/>
      <c r="D35" s="432"/>
      <c r="E35" s="249"/>
    </row>
    <row r="36" spans="1:5" x14ac:dyDescent="0.25">
      <c r="A36" s="407" t="s">
        <v>2323</v>
      </c>
      <c r="B36" s="430">
        <v>9</v>
      </c>
      <c r="C36" s="430">
        <v>1955</v>
      </c>
      <c r="D36" s="430">
        <v>1013</v>
      </c>
      <c r="E36" s="249"/>
    </row>
    <row r="37" spans="1:5" x14ac:dyDescent="0.25">
      <c r="A37" s="474" t="s">
        <v>2324</v>
      </c>
      <c r="B37" s="427">
        <v>55</v>
      </c>
      <c r="C37" s="427">
        <v>9827</v>
      </c>
      <c r="D37" s="427">
        <v>4729</v>
      </c>
      <c r="E37" s="249"/>
    </row>
    <row r="38" spans="1:5" x14ac:dyDescent="0.25">
      <c r="A38" s="409" t="s">
        <v>2328</v>
      </c>
      <c r="B38" s="433">
        <f>SUM(B29:B37)</f>
        <v>137</v>
      </c>
      <c r="C38" s="433">
        <f>SUM(C29:C37)</f>
        <v>17917</v>
      </c>
      <c r="D38" s="433">
        <f>SUM(D29:D37)</f>
        <v>9029</v>
      </c>
      <c r="E38" s="249"/>
    </row>
    <row r="39" spans="1:5" x14ac:dyDescent="0.25">
      <c r="A39" s="474"/>
      <c r="B39" s="427"/>
      <c r="C39" s="427"/>
      <c r="D39" s="427"/>
      <c r="E39" s="249"/>
    </row>
    <row r="40" spans="1:5" ht="15.75" thickBot="1" x14ac:dyDescent="0.3">
      <c r="A40" s="434" t="s">
        <v>2329</v>
      </c>
      <c r="B40" s="435">
        <f>SUM(B38,B23)</f>
        <v>934</v>
      </c>
      <c r="C40" s="435">
        <f>SUM(C38,C23)</f>
        <v>130429</v>
      </c>
      <c r="D40" s="435">
        <f>SUM(D38,D23)</f>
        <v>62114</v>
      </c>
      <c r="E40" s="249"/>
    </row>
    <row r="41" spans="1:5" x14ac:dyDescent="0.25">
      <c r="B41" s="249"/>
      <c r="C41" s="249"/>
      <c r="D41" s="249"/>
      <c r="E41" s="249"/>
    </row>
    <row r="42" spans="1:5" x14ac:dyDescent="0.25">
      <c r="B42" s="249"/>
      <c r="C42" s="249"/>
      <c r="D42" s="249"/>
      <c r="E42" s="249"/>
    </row>
    <row r="43" spans="1:5" x14ac:dyDescent="0.25">
      <c r="B43" s="249"/>
      <c r="C43" s="249"/>
      <c r="D43" s="249"/>
      <c r="E43" s="249"/>
    </row>
    <row r="44" spans="1:5" x14ac:dyDescent="0.25">
      <c r="B44" s="249"/>
      <c r="C44" s="249"/>
      <c r="D44" s="249"/>
      <c r="E44" s="249"/>
    </row>
    <row r="45" spans="1:5" x14ac:dyDescent="0.25">
      <c r="B45" s="249"/>
      <c r="C45" s="249"/>
      <c r="D45" s="249"/>
      <c r="E45" s="249"/>
    </row>
    <row r="46" spans="1:5" x14ac:dyDescent="0.25">
      <c r="B46" s="249"/>
      <c r="C46" s="249"/>
      <c r="D46" s="249"/>
      <c r="E46" s="249"/>
    </row>
    <row r="47" spans="1:5" x14ac:dyDescent="0.25">
      <c r="B47" s="249"/>
      <c r="C47" s="249"/>
      <c r="D47" s="249"/>
      <c r="E47" s="249"/>
    </row>
    <row r="48" spans="1:5" x14ac:dyDescent="0.25">
      <c r="B48" s="249"/>
      <c r="C48" s="249"/>
      <c r="D48" s="249"/>
      <c r="E48" s="249"/>
    </row>
    <row r="49" spans="2:5" x14ac:dyDescent="0.25">
      <c r="B49" s="249"/>
      <c r="C49" s="249"/>
      <c r="D49" s="249"/>
      <c r="E49" s="249"/>
    </row>
    <row r="50" spans="2:5" x14ac:dyDescent="0.25">
      <c r="B50" s="249"/>
      <c r="C50" s="249"/>
      <c r="D50" s="249"/>
      <c r="E50" s="249"/>
    </row>
    <row r="51" spans="2:5" x14ac:dyDescent="0.25">
      <c r="B51" s="249"/>
      <c r="C51" s="249"/>
      <c r="D51" s="249"/>
      <c r="E51" s="249"/>
    </row>
    <row r="52" spans="2:5" x14ac:dyDescent="0.25">
      <c r="B52" s="249"/>
      <c r="C52" s="249"/>
      <c r="D52" s="249"/>
      <c r="E52" s="249"/>
    </row>
    <row r="53" spans="2:5" x14ac:dyDescent="0.25">
      <c r="B53" s="249"/>
      <c r="C53" s="249"/>
      <c r="D53" s="249"/>
      <c r="E53" s="249"/>
    </row>
    <row r="54" spans="2:5" x14ac:dyDescent="0.25">
      <c r="B54" s="249"/>
      <c r="C54" s="249"/>
      <c r="D54" s="249"/>
      <c r="E54" s="249"/>
    </row>
    <row r="55" spans="2:5" x14ac:dyDescent="0.25">
      <c r="B55" s="249"/>
      <c r="C55" s="249"/>
      <c r="D55" s="249"/>
      <c r="E55" s="249"/>
    </row>
    <row r="56" spans="2:5" x14ac:dyDescent="0.25">
      <c r="B56" s="249"/>
      <c r="C56" s="249"/>
      <c r="D56" s="249"/>
      <c r="E56" s="249"/>
    </row>
    <row r="57" spans="2:5" x14ac:dyDescent="0.25">
      <c r="B57" s="249"/>
      <c r="C57" s="249"/>
      <c r="D57" s="249"/>
      <c r="E57" s="249"/>
    </row>
    <row r="58" spans="2:5" x14ac:dyDescent="0.25">
      <c r="B58" s="249"/>
      <c r="C58" s="249"/>
      <c r="D58" s="249"/>
      <c r="E58" s="249"/>
    </row>
    <row r="59" spans="2:5" x14ac:dyDescent="0.25">
      <c r="B59" s="249"/>
      <c r="C59" s="249"/>
      <c r="D59" s="249"/>
      <c r="E59" s="249"/>
    </row>
    <row r="60" spans="2:5" x14ac:dyDescent="0.25">
      <c r="B60" s="249"/>
      <c r="C60" s="249"/>
      <c r="D60" s="249"/>
      <c r="E60" s="249"/>
    </row>
    <row r="61" spans="2:5" x14ac:dyDescent="0.25">
      <c r="B61" s="249"/>
      <c r="C61" s="249"/>
      <c r="D61" s="249"/>
      <c r="E61" s="249"/>
    </row>
    <row r="62" spans="2:5" x14ac:dyDescent="0.25">
      <c r="B62" s="249"/>
      <c r="C62" s="249"/>
      <c r="D62" s="249"/>
      <c r="E62" s="249"/>
    </row>
    <row r="63" spans="2:5" x14ac:dyDescent="0.25">
      <c r="B63" s="249"/>
      <c r="C63" s="249"/>
      <c r="D63" s="249"/>
      <c r="E63" s="249"/>
    </row>
  </sheetData>
  <mergeCells count="1">
    <mergeCell ref="A25:B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38557-5175-40E7-9EEF-6D3CD4516DDA}">
  <dimension ref="A1:L199"/>
  <sheetViews>
    <sheetView showGridLines="0" zoomScale="85" zoomScaleNormal="85" workbookViewId="0"/>
  </sheetViews>
  <sheetFormatPr baseColWidth="10" defaultRowHeight="15" x14ac:dyDescent="0.25"/>
  <cols>
    <col min="1" max="1" width="23.7109375" style="217" bestFit="1" customWidth="1"/>
    <col min="2" max="2" width="30.5703125" style="217" customWidth="1"/>
    <col min="3" max="3" width="29.7109375" style="217" customWidth="1"/>
    <col min="4" max="4" width="26.5703125" style="217" customWidth="1"/>
    <col min="5" max="5" width="27.5703125" style="217" customWidth="1"/>
    <col min="6" max="6" width="11.42578125" style="217"/>
    <col min="7" max="7" width="14.42578125" style="217" customWidth="1"/>
    <col min="8" max="8" width="30.5703125" style="217" customWidth="1"/>
    <col min="9" max="9" width="29.7109375" style="217" customWidth="1"/>
    <col min="10" max="10" width="26.5703125" style="217" customWidth="1"/>
    <col min="11" max="11" width="27.5703125" style="217" bestFit="1" customWidth="1"/>
    <col min="12" max="16384" width="11.42578125" style="217"/>
  </cols>
  <sheetData>
    <row r="1" spans="1:12" x14ac:dyDescent="0.25">
      <c r="B1" s="258"/>
      <c r="C1" s="258"/>
      <c r="D1" s="258"/>
      <c r="E1" s="258"/>
    </row>
    <row r="2" spans="1:12" x14ac:dyDescent="0.25">
      <c r="B2" s="258"/>
      <c r="C2" s="258"/>
      <c r="D2" s="258"/>
      <c r="E2" s="258"/>
    </row>
    <row r="3" spans="1:12" x14ac:dyDescent="0.25">
      <c r="B3" s="258"/>
      <c r="C3" s="258"/>
      <c r="D3" s="258"/>
      <c r="E3" s="258"/>
      <c r="H3" s="45"/>
    </row>
    <row r="4" spans="1:12" x14ac:dyDescent="0.25">
      <c r="A4" s="255" t="s">
        <v>2130</v>
      </c>
      <c r="B4" s="256" t="s">
        <v>2180</v>
      </c>
      <c r="C4" s="256" t="s">
        <v>2181</v>
      </c>
      <c r="D4" s="257" t="s">
        <v>2182</v>
      </c>
      <c r="E4" s="256" t="s">
        <v>2183</v>
      </c>
      <c r="H4" s="259"/>
    </row>
    <row r="5" spans="1:12" x14ac:dyDescent="0.25">
      <c r="A5" s="260" t="s">
        <v>2131</v>
      </c>
      <c r="B5" s="259">
        <v>1831335302.8099997</v>
      </c>
      <c r="C5" s="261">
        <v>0.19778062177989655</v>
      </c>
      <c r="D5" s="217">
        <v>2096</v>
      </c>
      <c r="E5" s="261">
        <v>0.35951972555746142</v>
      </c>
      <c r="G5" s="260"/>
      <c r="H5" s="259"/>
      <c r="I5" s="261"/>
      <c r="K5" s="261"/>
      <c r="L5" s="261"/>
    </row>
    <row r="6" spans="1:12" x14ac:dyDescent="0.25">
      <c r="A6" s="260" t="s">
        <v>2132</v>
      </c>
      <c r="B6" s="259">
        <v>1200203182.9199982</v>
      </c>
      <c r="C6" s="261">
        <v>0.12961959036987772</v>
      </c>
      <c r="D6" s="217">
        <v>732</v>
      </c>
      <c r="E6" s="261">
        <v>0.12555746140651802</v>
      </c>
      <c r="G6" s="260"/>
      <c r="H6" s="259"/>
      <c r="I6" s="261"/>
      <c r="K6" s="261"/>
      <c r="L6" s="261"/>
    </row>
    <row r="7" spans="1:12" x14ac:dyDescent="0.25">
      <c r="A7" s="260" t="s">
        <v>2133</v>
      </c>
      <c r="B7" s="259">
        <v>1689196514.3300006</v>
      </c>
      <c r="C7" s="261">
        <v>0.18242991133300029</v>
      </c>
      <c r="D7" s="217">
        <v>833</v>
      </c>
      <c r="E7" s="261">
        <v>0.14288164665523156</v>
      </c>
      <c r="G7" s="260"/>
      <c r="H7" s="259"/>
      <c r="I7" s="261"/>
      <c r="K7" s="261"/>
      <c r="L7" s="261"/>
    </row>
    <row r="8" spans="1:12" x14ac:dyDescent="0.25">
      <c r="A8" s="260" t="s">
        <v>2134</v>
      </c>
      <c r="B8" s="259">
        <v>3030775356.6199946</v>
      </c>
      <c r="C8" s="261">
        <v>0.32731779570225472</v>
      </c>
      <c r="D8" s="217">
        <v>1390</v>
      </c>
      <c r="E8" s="261">
        <v>0.23842195540308747</v>
      </c>
      <c r="G8" s="260"/>
      <c r="H8" s="259"/>
      <c r="I8" s="261"/>
      <c r="K8" s="261"/>
      <c r="L8" s="261"/>
    </row>
    <row r="9" spans="1:12" x14ac:dyDescent="0.25">
      <c r="A9" s="260" t="s">
        <v>2135</v>
      </c>
      <c r="B9" s="259">
        <v>1311262129.6255729</v>
      </c>
      <c r="C9" s="261">
        <v>0.1416137388471912</v>
      </c>
      <c r="D9" s="217">
        <v>680</v>
      </c>
      <c r="E9" s="261">
        <v>0.11663807890222985</v>
      </c>
      <c r="G9" s="260"/>
      <c r="H9" s="259"/>
      <c r="I9" s="261"/>
      <c r="K9" s="261"/>
      <c r="L9" s="261"/>
    </row>
    <row r="10" spans="1:12" x14ac:dyDescent="0.25">
      <c r="A10" s="260" t="s">
        <v>2136</v>
      </c>
      <c r="B10" s="259">
        <v>157627362.2439447</v>
      </c>
      <c r="C10" s="261">
        <v>1.7023446043057486E-2</v>
      </c>
      <c r="D10" s="217">
        <v>71</v>
      </c>
      <c r="E10" s="261">
        <v>1.2178387650085764E-2</v>
      </c>
      <c r="G10" s="260"/>
      <c r="H10" s="259"/>
      <c r="I10" s="261"/>
      <c r="K10" s="261"/>
      <c r="L10" s="261"/>
    </row>
    <row r="11" spans="1:12" x14ac:dyDescent="0.25">
      <c r="A11" s="260" t="s">
        <v>2138</v>
      </c>
      <c r="B11" s="259">
        <v>39027522.692299567</v>
      </c>
      <c r="C11" s="261">
        <v>4.2148959247212533E-3</v>
      </c>
      <c r="D11" s="217">
        <v>28</v>
      </c>
      <c r="E11" s="261">
        <v>4.8027444253859351E-3</v>
      </c>
      <c r="G11" s="260"/>
      <c r="H11" s="259"/>
      <c r="I11" s="261"/>
      <c r="K11" s="261"/>
      <c r="L11" s="261"/>
    </row>
    <row r="12" spans="1:12" x14ac:dyDescent="0.25">
      <c r="A12" s="260"/>
      <c r="B12" s="262"/>
      <c r="C12" s="263">
        <v>0</v>
      </c>
      <c r="D12" s="258"/>
      <c r="E12" s="263">
        <v>0</v>
      </c>
      <c r="G12" s="260"/>
      <c r="H12" s="259"/>
      <c r="I12" s="261"/>
      <c r="K12" s="261"/>
      <c r="L12" s="261"/>
    </row>
    <row r="13" spans="1:12" ht="15.75" thickBot="1" x14ac:dyDescent="0.3">
      <c r="A13" s="264" t="s">
        <v>2139</v>
      </c>
      <c r="B13" s="265">
        <f>SUM(B5:B12)</f>
        <v>9259427371.2418079</v>
      </c>
      <c r="C13" s="266">
        <f>SUM(C5:C12)</f>
        <v>0.99999999999999922</v>
      </c>
      <c r="D13" s="267">
        <f>SUM(D5:D12)</f>
        <v>5830</v>
      </c>
      <c r="E13" s="266">
        <f>SUM(E5:E12)</f>
        <v>1</v>
      </c>
      <c r="G13" s="260"/>
      <c r="H13" s="259"/>
      <c r="I13" s="261"/>
      <c r="K13" s="261"/>
      <c r="L13" s="261"/>
    </row>
    <row r="14" spans="1:12" x14ac:dyDescent="0.25">
      <c r="B14" s="258"/>
      <c r="C14" s="258"/>
      <c r="D14" s="258"/>
      <c r="E14" s="258"/>
      <c r="L14" s="261"/>
    </row>
    <row r="15" spans="1:12" x14ac:dyDescent="0.25">
      <c r="B15" s="258"/>
      <c r="C15" s="258"/>
      <c r="D15" s="258"/>
      <c r="E15" s="258"/>
      <c r="L15" s="261"/>
    </row>
    <row r="16" spans="1:12" x14ac:dyDescent="0.25">
      <c r="B16" s="258"/>
      <c r="C16" s="258"/>
      <c r="D16" s="258"/>
      <c r="E16" s="258"/>
      <c r="L16" s="261"/>
    </row>
    <row r="17" spans="1:12" x14ac:dyDescent="0.25">
      <c r="A17" s="255" t="s">
        <v>2140</v>
      </c>
      <c r="B17" s="268" t="str">
        <f>+B4</f>
        <v>Volume</v>
      </c>
      <c r="C17" s="268" t="str">
        <f>+C4</f>
        <v>% of volume</v>
      </c>
      <c r="D17" s="269" t="str">
        <f>+D4</f>
        <v>Number</v>
      </c>
      <c r="E17" s="268" t="str">
        <f>+E4</f>
        <v>% of number</v>
      </c>
      <c r="L17" s="261"/>
    </row>
    <row r="18" spans="1:12" x14ac:dyDescent="0.25">
      <c r="A18" s="260" t="s">
        <v>2131</v>
      </c>
      <c r="B18" s="259">
        <v>1265478067.9699998</v>
      </c>
      <c r="C18" s="261">
        <v>0.1366691499628106</v>
      </c>
      <c r="D18" s="217">
        <v>1602</v>
      </c>
      <c r="E18" s="261">
        <v>0.27478559176672385</v>
      </c>
      <c r="L18" s="261"/>
    </row>
    <row r="19" spans="1:12" x14ac:dyDescent="0.25">
      <c r="A19" s="260" t="s">
        <v>2132</v>
      </c>
      <c r="B19" s="259">
        <v>945650609.59000063</v>
      </c>
      <c r="C19" s="261">
        <v>0.10212841158266753</v>
      </c>
      <c r="D19" s="217">
        <v>647</v>
      </c>
      <c r="E19" s="261">
        <v>0.11097770154373927</v>
      </c>
      <c r="L19" s="261"/>
    </row>
    <row r="20" spans="1:12" x14ac:dyDescent="0.25">
      <c r="A20" s="260" t="s">
        <v>2133</v>
      </c>
      <c r="B20" s="259">
        <v>1466316240.4140029</v>
      </c>
      <c r="C20" s="261">
        <v>0.15835927877874278</v>
      </c>
      <c r="D20" s="217">
        <v>806</v>
      </c>
      <c r="E20" s="261">
        <v>0.13825042881646654</v>
      </c>
      <c r="L20" s="261"/>
    </row>
    <row r="21" spans="1:12" x14ac:dyDescent="0.25">
      <c r="A21" s="260" t="s">
        <v>2134</v>
      </c>
      <c r="B21" s="259">
        <v>3082528052.6586699</v>
      </c>
      <c r="C21" s="261">
        <v>0.33290698539657787</v>
      </c>
      <c r="D21" s="217">
        <v>1380</v>
      </c>
      <c r="E21" s="261">
        <v>0.23670668953687821</v>
      </c>
      <c r="L21" s="261"/>
    </row>
    <row r="22" spans="1:12" x14ac:dyDescent="0.25">
      <c r="A22" s="260" t="s">
        <v>2135</v>
      </c>
      <c r="B22" s="259">
        <v>1712740253.1280379</v>
      </c>
      <c r="C22" s="261">
        <v>0.18497258895809424</v>
      </c>
      <c r="D22" s="217">
        <v>871</v>
      </c>
      <c r="E22" s="261">
        <v>0.14939965694682675</v>
      </c>
      <c r="L22" s="261"/>
    </row>
    <row r="23" spans="1:12" x14ac:dyDescent="0.25">
      <c r="A23" s="260" t="s">
        <v>2136</v>
      </c>
      <c r="B23" s="259">
        <v>447834379.76152623</v>
      </c>
      <c r="C23" s="261">
        <v>4.8365234890488253E-2</v>
      </c>
      <c r="D23" s="217">
        <v>311</v>
      </c>
      <c r="E23" s="261">
        <v>5.3344768439108063E-2</v>
      </c>
      <c r="L23" s="261"/>
    </row>
    <row r="24" spans="1:12" x14ac:dyDescent="0.25">
      <c r="A24" s="260" t="s">
        <v>2137</v>
      </c>
      <c r="B24" s="259">
        <v>135463534.20000005</v>
      </c>
      <c r="C24" s="261">
        <v>1.4629796073645606E-2</v>
      </c>
      <c r="D24" s="217">
        <v>86</v>
      </c>
      <c r="E24" s="261">
        <v>1.4751286449399657E-2</v>
      </c>
      <c r="L24" s="261"/>
    </row>
    <row r="25" spans="1:12" x14ac:dyDescent="0.25">
      <c r="A25" s="260" t="s">
        <v>2141</v>
      </c>
      <c r="B25" s="259">
        <v>203416233.51957667</v>
      </c>
      <c r="C25" s="261">
        <v>2.1968554356973799E-2</v>
      </c>
      <c r="D25" s="217">
        <v>127</v>
      </c>
      <c r="E25" s="261">
        <v>2.1783876500857634E-2</v>
      </c>
      <c r="L25" s="261"/>
    </row>
    <row r="26" spans="1:12" x14ac:dyDescent="0.25">
      <c r="A26" s="260"/>
      <c r="B26" s="262"/>
      <c r="C26" s="263">
        <v>0</v>
      </c>
      <c r="D26" s="258"/>
      <c r="E26" s="263">
        <v>0</v>
      </c>
      <c r="L26" s="261"/>
    </row>
    <row r="27" spans="1:12" ht="15.75" thickBot="1" x14ac:dyDescent="0.3">
      <c r="A27" s="264" t="s">
        <v>2139</v>
      </c>
      <c r="B27" s="265">
        <f>SUM(B18:B26)</f>
        <v>9259427371.2418156</v>
      </c>
      <c r="C27" s="266">
        <f>SUM(C18:C26)</f>
        <v>1.0000000000000007</v>
      </c>
      <c r="D27" s="267">
        <f>SUM(D18:D26)</f>
        <v>5830</v>
      </c>
      <c r="E27" s="266">
        <f>SUM(E18:E26)</f>
        <v>1</v>
      </c>
      <c r="L27" s="261"/>
    </row>
    <row r="28" spans="1:12" x14ac:dyDescent="0.25">
      <c r="B28" s="258"/>
      <c r="C28" s="258"/>
      <c r="D28" s="258"/>
      <c r="E28" s="258"/>
    </row>
    <row r="29" spans="1:12" x14ac:dyDescent="0.25">
      <c r="B29" s="258"/>
      <c r="C29" s="258"/>
      <c r="D29" s="258"/>
      <c r="E29" s="258"/>
    </row>
    <row r="30" spans="1:12" x14ac:dyDescent="0.25">
      <c r="B30" s="258"/>
      <c r="C30" s="258"/>
      <c r="D30" s="258"/>
      <c r="E30" s="258"/>
    </row>
    <row r="31" spans="1:12" x14ac:dyDescent="0.25">
      <c r="B31" s="258"/>
      <c r="C31" s="258"/>
      <c r="D31" s="258"/>
      <c r="E31" s="258"/>
    </row>
    <row r="32" spans="1:12" x14ac:dyDescent="0.25">
      <c r="A32" s="255" t="s">
        <v>2184</v>
      </c>
      <c r="B32" s="268" t="s">
        <v>2180</v>
      </c>
      <c r="C32" s="269" t="s">
        <v>2181</v>
      </c>
      <c r="D32" s="269" t="s">
        <v>2182</v>
      </c>
      <c r="E32" s="269" t="s">
        <v>2183</v>
      </c>
    </row>
    <row r="33" spans="1:11" x14ac:dyDescent="0.25">
      <c r="A33" s="260" t="s">
        <v>2142</v>
      </c>
      <c r="B33" s="259">
        <v>970295314.54391313</v>
      </c>
      <c r="C33" s="261">
        <v>0.10478999139379645</v>
      </c>
      <c r="D33" s="217">
        <v>2230</v>
      </c>
      <c r="E33" s="261">
        <v>0.38250428816466553</v>
      </c>
    </row>
    <row r="34" spans="1:11" x14ac:dyDescent="0.25">
      <c r="A34" s="260" t="s">
        <v>2143</v>
      </c>
      <c r="B34" s="259">
        <v>2653122007.5796828</v>
      </c>
      <c r="C34" s="261">
        <v>0.28653197451710916</v>
      </c>
      <c r="D34" s="217">
        <v>1756</v>
      </c>
      <c r="E34" s="261">
        <v>0.30120068610634648</v>
      </c>
    </row>
    <row r="35" spans="1:11" x14ac:dyDescent="0.25">
      <c r="A35" s="260" t="s">
        <v>2144</v>
      </c>
      <c r="B35" s="259">
        <v>2754783492.2927074</v>
      </c>
      <c r="C35" s="261">
        <v>0.2975112155259827</v>
      </c>
      <c r="D35" s="217">
        <v>1120</v>
      </c>
      <c r="E35" s="261">
        <v>0.19210977701543738</v>
      </c>
    </row>
    <row r="36" spans="1:11" x14ac:dyDescent="0.25">
      <c r="A36" s="260" t="s">
        <v>2145</v>
      </c>
      <c r="B36" s="259">
        <v>1611136356.9399571</v>
      </c>
      <c r="C36" s="261">
        <v>0.17399956739699354</v>
      </c>
      <c r="D36" s="217">
        <v>474</v>
      </c>
      <c r="E36" s="261">
        <v>8.1303602058319033E-2</v>
      </c>
    </row>
    <row r="37" spans="1:11" x14ac:dyDescent="0.25">
      <c r="A37" s="260" t="s">
        <v>2146</v>
      </c>
      <c r="B37" s="259">
        <v>686087569.08555448</v>
      </c>
      <c r="C37" s="261">
        <v>7.4096112165253775E-2</v>
      </c>
      <c r="D37" s="217">
        <v>156</v>
      </c>
      <c r="E37" s="261">
        <v>2.6758147512864493E-2</v>
      </c>
    </row>
    <row r="38" spans="1:11" x14ac:dyDescent="0.25">
      <c r="A38" s="260" t="s">
        <v>2147</v>
      </c>
      <c r="B38" s="259">
        <v>584002630.80000019</v>
      </c>
      <c r="C38" s="261">
        <v>6.3071139000864307E-2</v>
      </c>
      <c r="D38" s="217">
        <v>94</v>
      </c>
      <c r="E38" s="261">
        <v>1.6123499142367066E-2</v>
      </c>
    </row>
    <row r="39" spans="1:11" x14ac:dyDescent="0.25">
      <c r="A39" s="260"/>
      <c r="B39" s="262"/>
      <c r="C39" s="263"/>
      <c r="D39" s="258"/>
      <c r="E39" s="263"/>
    </row>
    <row r="40" spans="1:11" ht="15.75" thickBot="1" x14ac:dyDescent="0.3">
      <c r="A40" s="264" t="s">
        <v>2139</v>
      </c>
      <c r="B40" s="265">
        <f>SUM(B33:B39)</f>
        <v>9259427371.2418137</v>
      </c>
      <c r="C40" s="270">
        <v>1</v>
      </c>
      <c r="D40" s="267">
        <f>SUM(D33:D39)</f>
        <v>5830</v>
      </c>
      <c r="E40" s="270">
        <v>1</v>
      </c>
    </row>
    <row r="41" spans="1:11" x14ac:dyDescent="0.25">
      <c r="B41" s="258"/>
      <c r="C41" s="258"/>
      <c r="D41" s="258"/>
      <c r="E41" s="258"/>
    </row>
    <row r="42" spans="1:11" x14ac:dyDescent="0.25">
      <c r="B42" s="258"/>
      <c r="C42" s="258"/>
      <c r="D42" s="258"/>
      <c r="E42" s="258"/>
    </row>
    <row r="43" spans="1:11" x14ac:dyDescent="0.25">
      <c r="B43" s="258"/>
      <c r="C43" s="258"/>
      <c r="D43" s="258"/>
      <c r="E43" s="258"/>
    </row>
    <row r="44" spans="1:11" x14ac:dyDescent="0.25">
      <c r="B44" s="258"/>
      <c r="C44" s="258"/>
      <c r="D44" s="258"/>
      <c r="E44" s="258"/>
    </row>
    <row r="45" spans="1:11" x14ac:dyDescent="0.25">
      <c r="A45" s="255" t="s">
        <v>2149</v>
      </c>
      <c r="B45" s="268" t="s">
        <v>2180</v>
      </c>
      <c r="C45" s="269" t="s">
        <v>2181</v>
      </c>
      <c r="D45" s="269" t="s">
        <v>2182</v>
      </c>
      <c r="E45" s="269" t="s">
        <v>2183</v>
      </c>
      <c r="H45" s="259"/>
    </row>
    <row r="46" spans="1:11" x14ac:dyDescent="0.25">
      <c r="A46" s="260" t="s">
        <v>2150</v>
      </c>
      <c r="B46" s="259">
        <v>1039030589.8427459</v>
      </c>
      <c r="C46" s="261">
        <v>0.1122132663483921</v>
      </c>
      <c r="D46" s="217">
        <v>516</v>
      </c>
      <c r="E46" s="261">
        <v>8.8507718696397938E-2</v>
      </c>
      <c r="G46" s="260"/>
      <c r="H46" s="259"/>
      <c r="I46" s="261"/>
      <c r="K46" s="261"/>
    </row>
    <row r="47" spans="1:11" x14ac:dyDescent="0.25">
      <c r="A47" s="260" t="s">
        <v>2151</v>
      </c>
      <c r="B47" s="259">
        <v>1356383874.4889896</v>
      </c>
      <c r="C47" s="261">
        <v>0.14648679881670537</v>
      </c>
      <c r="D47" s="217">
        <v>742</v>
      </c>
      <c r="E47" s="261">
        <v>0.12727272727272726</v>
      </c>
      <c r="G47" s="260"/>
      <c r="H47" s="259"/>
      <c r="I47" s="261"/>
      <c r="K47" s="261"/>
    </row>
    <row r="48" spans="1:11" x14ac:dyDescent="0.25">
      <c r="A48" s="260" t="s">
        <v>2152</v>
      </c>
      <c r="B48" s="259">
        <v>1312974907.0969391</v>
      </c>
      <c r="C48" s="261">
        <v>0.14179871545564662</v>
      </c>
      <c r="D48" s="217">
        <v>721</v>
      </c>
      <c r="E48" s="261">
        <v>0.12367066895368782</v>
      </c>
      <c r="G48" s="260"/>
      <c r="H48" s="259"/>
      <c r="I48" s="261"/>
      <c r="K48" s="261"/>
    </row>
    <row r="49" spans="1:11" x14ac:dyDescent="0.25">
      <c r="A49" s="260" t="s">
        <v>2153</v>
      </c>
      <c r="B49" s="259">
        <v>1361510124.6803167</v>
      </c>
      <c r="C49" s="261">
        <v>0.14704042378570165</v>
      </c>
      <c r="D49" s="217">
        <v>815</v>
      </c>
      <c r="E49" s="261">
        <v>0.13979416809605488</v>
      </c>
      <c r="G49" s="260"/>
      <c r="H49" s="259"/>
      <c r="I49" s="261"/>
      <c r="K49" s="261"/>
    </row>
    <row r="50" spans="1:11" x14ac:dyDescent="0.25">
      <c r="A50" s="260" t="s">
        <v>2154</v>
      </c>
      <c r="B50" s="259">
        <v>4189527875.1328206</v>
      </c>
      <c r="C50" s="261">
        <v>0.45246079559355779</v>
      </c>
      <c r="D50" s="217">
        <v>3036</v>
      </c>
      <c r="E50" s="261">
        <v>0.52075471698113207</v>
      </c>
      <c r="G50" s="260"/>
      <c r="H50" s="259"/>
      <c r="I50" s="261"/>
      <c r="K50" s="261"/>
    </row>
    <row r="51" spans="1:11" x14ac:dyDescent="0.25">
      <c r="A51" s="260"/>
      <c r="B51" s="262"/>
      <c r="C51" s="263"/>
      <c r="D51" s="258"/>
      <c r="E51" s="263"/>
      <c r="G51" s="260"/>
      <c r="H51" s="259"/>
      <c r="I51" s="261"/>
      <c r="K51" s="261"/>
    </row>
    <row r="52" spans="1:11" ht="15.75" thickBot="1" x14ac:dyDescent="0.3">
      <c r="A52" s="264" t="s">
        <v>2139</v>
      </c>
      <c r="B52" s="265">
        <f>SUM(B46:B51)</f>
        <v>9259427371.2418118</v>
      </c>
      <c r="C52" s="270">
        <v>1</v>
      </c>
      <c r="D52" s="267">
        <f>SUM(D46:D51)</f>
        <v>5830</v>
      </c>
      <c r="E52" s="270">
        <v>1</v>
      </c>
      <c r="G52" s="260"/>
      <c r="H52" s="259"/>
      <c r="I52" s="261"/>
      <c r="K52" s="261"/>
    </row>
    <row r="53" spans="1:11" x14ac:dyDescent="0.25">
      <c r="A53" s="260"/>
      <c r="B53" s="262"/>
      <c r="C53" s="263"/>
      <c r="D53" s="258"/>
      <c r="E53" s="263"/>
    </row>
    <row r="54" spans="1:11" x14ac:dyDescent="0.25">
      <c r="A54" s="260"/>
      <c r="B54" s="262"/>
      <c r="C54" s="263"/>
      <c r="D54" s="258"/>
      <c r="E54" s="263"/>
    </row>
    <row r="55" spans="1:11" x14ac:dyDescent="0.25">
      <c r="B55" s="258"/>
      <c r="C55" s="258"/>
      <c r="D55" s="258"/>
      <c r="E55" s="258"/>
    </row>
    <row r="56" spans="1:11" x14ac:dyDescent="0.25">
      <c r="A56" s="271" t="s">
        <v>2185</v>
      </c>
      <c r="B56" s="268" t="s">
        <v>2180</v>
      </c>
      <c r="C56" s="269" t="s">
        <v>2181</v>
      </c>
      <c r="D56" s="269" t="s">
        <v>2182</v>
      </c>
      <c r="E56" s="269" t="s">
        <v>2183</v>
      </c>
    </row>
    <row r="57" spans="1:11" x14ac:dyDescent="0.25">
      <c r="A57" s="260" t="s">
        <v>2156</v>
      </c>
      <c r="B57" s="259">
        <v>18131786.020000007</v>
      </c>
      <c r="C57" s="261">
        <v>1.9581973369448623E-3</v>
      </c>
      <c r="D57" s="217">
        <v>71</v>
      </c>
      <c r="E57" s="261">
        <v>1.2178387650085764E-2</v>
      </c>
    </row>
    <row r="58" spans="1:11" x14ac:dyDescent="0.25">
      <c r="A58" s="260" t="s">
        <v>2157</v>
      </c>
      <c r="B58" s="259">
        <v>201491939.30760166</v>
      </c>
      <c r="C58" s="261">
        <v>2.1760734355280087E-2</v>
      </c>
      <c r="D58" s="217">
        <v>391</v>
      </c>
      <c r="E58" s="261">
        <v>6.7066895368782159E-2</v>
      </c>
    </row>
    <row r="59" spans="1:11" x14ac:dyDescent="0.25">
      <c r="A59" s="260" t="s">
        <v>2158</v>
      </c>
      <c r="B59" s="259">
        <v>80621327.72852391</v>
      </c>
      <c r="C59" s="261">
        <v>8.7069453105620993E-3</v>
      </c>
      <c r="D59" s="217">
        <v>187</v>
      </c>
      <c r="E59" s="261">
        <v>3.2075471698113207E-2</v>
      </c>
    </row>
    <row r="60" spans="1:11" x14ac:dyDescent="0.25">
      <c r="A60" s="260" t="s">
        <v>2159</v>
      </c>
      <c r="B60" s="259">
        <v>122898860.88989644</v>
      </c>
      <c r="C60" s="261">
        <v>1.3272835993249394E-2</v>
      </c>
      <c r="D60" s="217">
        <v>173</v>
      </c>
      <c r="E60" s="261">
        <v>2.9674099485420241E-2</v>
      </c>
    </row>
    <row r="61" spans="1:11" x14ac:dyDescent="0.25">
      <c r="A61" s="260" t="s">
        <v>2160</v>
      </c>
      <c r="B61" s="259">
        <v>160463586.60199869</v>
      </c>
      <c r="C61" s="261">
        <v>1.7329752712394682E-2</v>
      </c>
      <c r="D61" s="217">
        <v>210</v>
      </c>
      <c r="E61" s="261">
        <v>3.6020583190394515E-2</v>
      </c>
    </row>
    <row r="62" spans="1:11" x14ac:dyDescent="0.25">
      <c r="A62" s="260" t="s">
        <v>2161</v>
      </c>
      <c r="B62" s="259">
        <v>1212529086.9678283</v>
      </c>
      <c r="C62" s="261">
        <v>0.13095076383813323</v>
      </c>
      <c r="D62" s="217">
        <v>1016</v>
      </c>
      <c r="E62" s="261">
        <v>0.17427101200686107</v>
      </c>
    </row>
    <row r="63" spans="1:11" x14ac:dyDescent="0.25">
      <c r="A63" s="260" t="s">
        <v>2162</v>
      </c>
      <c r="B63" s="259">
        <v>7463290783.7259512</v>
      </c>
      <c r="C63" s="261">
        <v>0.80602077045343856</v>
      </c>
      <c r="D63" s="217">
        <v>3782</v>
      </c>
      <c r="E63" s="261">
        <v>0.64871355060034308</v>
      </c>
    </row>
    <row r="64" spans="1:11" x14ac:dyDescent="0.25">
      <c r="A64" s="260"/>
      <c r="B64" s="262"/>
      <c r="C64" s="263"/>
      <c r="D64" s="258"/>
      <c r="E64" s="263"/>
    </row>
    <row r="65" spans="1:5" ht="15.75" thickBot="1" x14ac:dyDescent="0.3">
      <c r="A65" s="264" t="s">
        <v>2139</v>
      </c>
      <c r="B65" s="265">
        <f>SUM(B57:B64)</f>
        <v>9259427371.2418003</v>
      </c>
      <c r="C65" s="270">
        <v>1</v>
      </c>
      <c r="D65" s="267">
        <f>SUM(D57:D64)</f>
        <v>5830</v>
      </c>
      <c r="E65" s="270">
        <v>1</v>
      </c>
    </row>
    <row r="66" spans="1:5" x14ac:dyDescent="0.25">
      <c r="B66" s="258"/>
      <c r="C66" s="258"/>
      <c r="D66" s="258"/>
      <c r="E66" s="258"/>
    </row>
    <row r="67" spans="1:5" x14ac:dyDescent="0.25">
      <c r="B67" s="258"/>
      <c r="C67" s="258"/>
      <c r="D67" s="258"/>
      <c r="E67" s="258"/>
    </row>
    <row r="68" spans="1:5" x14ac:dyDescent="0.25">
      <c r="B68" s="258"/>
      <c r="C68" s="258"/>
      <c r="D68" s="258"/>
      <c r="E68" s="258"/>
    </row>
    <row r="69" spans="1:5" x14ac:dyDescent="0.25">
      <c r="B69" s="258"/>
      <c r="C69" s="258"/>
      <c r="D69" s="258"/>
      <c r="E69" s="258"/>
    </row>
    <row r="70" spans="1:5" x14ac:dyDescent="0.25">
      <c r="B70" s="258"/>
      <c r="C70" s="258"/>
      <c r="D70" s="258"/>
      <c r="E70" s="258"/>
    </row>
    <row r="71" spans="1:5" x14ac:dyDescent="0.25">
      <c r="A71" s="271" t="s">
        <v>2186</v>
      </c>
      <c r="B71" s="268" t="s">
        <v>2180</v>
      </c>
      <c r="C71" s="269" t="s">
        <v>2181</v>
      </c>
      <c r="D71" s="269" t="s">
        <v>2182</v>
      </c>
      <c r="E71" s="269" t="s">
        <v>2183</v>
      </c>
    </row>
    <row r="72" spans="1:5" x14ac:dyDescent="0.25">
      <c r="A72" s="260" t="s">
        <v>2163</v>
      </c>
      <c r="B72" s="259">
        <v>9259427371.2418041</v>
      </c>
      <c r="C72" s="261">
        <v>1</v>
      </c>
      <c r="D72" s="217">
        <v>5830</v>
      </c>
      <c r="E72" s="261">
        <v>1</v>
      </c>
    </row>
    <row r="73" spans="1:5" x14ac:dyDescent="0.25">
      <c r="A73" s="260"/>
      <c r="B73" s="259"/>
      <c r="C73" s="261"/>
      <c r="E73" s="261"/>
    </row>
    <row r="74" spans="1:5" x14ac:dyDescent="0.25">
      <c r="A74" s="260"/>
      <c r="B74" s="262"/>
      <c r="C74" s="263"/>
      <c r="D74" s="258"/>
      <c r="E74" s="263"/>
    </row>
    <row r="75" spans="1:5" ht="15.75" thickBot="1" x14ac:dyDescent="0.3">
      <c r="A75" s="264" t="s">
        <v>2139</v>
      </c>
      <c r="B75" s="265">
        <f>SUM(B72:B74)</f>
        <v>9259427371.2418041</v>
      </c>
      <c r="C75" s="270">
        <v>1</v>
      </c>
      <c r="D75" s="267">
        <f>SUM(D72:D74)</f>
        <v>5830</v>
      </c>
      <c r="E75" s="270">
        <v>1</v>
      </c>
    </row>
    <row r="76" spans="1:5" x14ac:dyDescent="0.25">
      <c r="B76" s="258"/>
      <c r="C76" s="258"/>
      <c r="D76" s="258"/>
      <c r="E76" s="258"/>
    </row>
    <row r="77" spans="1:5" x14ac:dyDescent="0.25">
      <c r="B77" s="258"/>
      <c r="C77" s="258"/>
      <c r="D77" s="258"/>
      <c r="E77" s="258"/>
    </row>
    <row r="78" spans="1:5" x14ac:dyDescent="0.25">
      <c r="B78" s="258"/>
      <c r="C78" s="258"/>
      <c r="D78" s="258"/>
      <c r="E78" s="258"/>
    </row>
    <row r="79" spans="1:5" x14ac:dyDescent="0.25">
      <c r="B79" s="258"/>
      <c r="C79" s="258"/>
      <c r="D79" s="258"/>
      <c r="E79" s="258"/>
    </row>
    <row r="80" spans="1:5" x14ac:dyDescent="0.25">
      <c r="A80" s="255" t="s">
        <v>2187</v>
      </c>
      <c r="B80" s="268" t="s">
        <v>2180</v>
      </c>
      <c r="C80" s="269" t="s">
        <v>2181</v>
      </c>
      <c r="D80" s="269" t="s">
        <v>2182</v>
      </c>
      <c r="E80" s="269" t="s">
        <v>2183</v>
      </c>
    </row>
    <row r="81" spans="1:5" x14ac:dyDescent="0.25">
      <c r="A81" s="260" t="s">
        <v>2188</v>
      </c>
      <c r="B81" s="259">
        <v>0</v>
      </c>
      <c r="C81" s="261">
        <v>0</v>
      </c>
      <c r="D81" s="217">
        <v>0</v>
      </c>
      <c r="E81" s="261">
        <v>0</v>
      </c>
    </row>
    <row r="82" spans="1:5" x14ac:dyDescent="0.25">
      <c r="A82" s="260"/>
      <c r="B82" s="259"/>
      <c r="C82" s="261"/>
      <c r="E82" s="261"/>
    </row>
    <row r="83" spans="1:5" x14ac:dyDescent="0.25">
      <c r="A83" s="260"/>
      <c r="B83" s="262"/>
      <c r="C83" s="263"/>
      <c r="D83" s="258"/>
      <c r="E83" s="263"/>
    </row>
    <row r="84" spans="1:5" ht="15.75" thickBot="1" x14ac:dyDescent="0.3">
      <c r="A84" s="264" t="s">
        <v>2139</v>
      </c>
      <c r="B84" s="265">
        <f>SUM(B81:B83)</f>
        <v>0</v>
      </c>
      <c r="C84" s="270">
        <f>SUM(C81:C83)</f>
        <v>0</v>
      </c>
      <c r="D84" s="267">
        <f>SUM(D81:D83)</f>
        <v>0</v>
      </c>
      <c r="E84" s="270">
        <f>SUM(E81:E83)</f>
        <v>0</v>
      </c>
    </row>
    <row r="85" spans="1:5" x14ac:dyDescent="0.25">
      <c r="B85" s="258"/>
      <c r="C85" s="258"/>
      <c r="D85" s="258"/>
      <c r="E85" s="258"/>
    </row>
    <row r="86" spans="1:5" x14ac:dyDescent="0.25">
      <c r="B86" s="258"/>
      <c r="C86" s="258"/>
      <c r="D86" s="258"/>
      <c r="E86" s="258"/>
    </row>
    <row r="87" spans="1:5" x14ac:dyDescent="0.25">
      <c r="B87" s="258"/>
      <c r="C87" s="258"/>
      <c r="D87" s="258"/>
      <c r="E87" s="258"/>
    </row>
    <row r="88" spans="1:5" x14ac:dyDescent="0.25">
      <c r="A88" s="255" t="s">
        <v>2189</v>
      </c>
      <c r="B88" s="268" t="s">
        <v>2180</v>
      </c>
      <c r="C88" s="269" t="s">
        <v>2181</v>
      </c>
      <c r="D88" s="269" t="s">
        <v>2182</v>
      </c>
      <c r="E88" s="269" t="s">
        <v>2183</v>
      </c>
    </row>
    <row r="89" spans="1:5" x14ac:dyDescent="0.25">
      <c r="A89" s="260" t="s">
        <v>2164</v>
      </c>
      <c r="B89" s="262">
        <v>7118725888.5385437</v>
      </c>
      <c r="C89" s="263">
        <v>0.76880843740381999</v>
      </c>
      <c r="D89" s="258">
        <v>4130</v>
      </c>
      <c r="E89" s="263">
        <v>0.70840480274442541</v>
      </c>
    </row>
    <row r="90" spans="1:5" x14ac:dyDescent="0.25">
      <c r="A90" s="260" t="s">
        <v>2165</v>
      </c>
      <c r="B90" s="262">
        <v>2067282621.0232568</v>
      </c>
      <c r="C90" s="263">
        <v>0.22326246949610412</v>
      </c>
      <c r="D90" s="258">
        <v>1644</v>
      </c>
      <c r="E90" s="263">
        <v>0.28198970840480275</v>
      </c>
    </row>
    <row r="91" spans="1:5" x14ac:dyDescent="0.25">
      <c r="A91" s="260" t="s">
        <v>2166</v>
      </c>
      <c r="B91" s="262">
        <v>73418861.680000007</v>
      </c>
      <c r="C91" s="263">
        <v>7.929093100079462E-3</v>
      </c>
      <c r="D91" s="258">
        <v>56</v>
      </c>
      <c r="E91" s="263">
        <v>9.6054888507718702E-3</v>
      </c>
    </row>
    <row r="92" spans="1:5" x14ac:dyDescent="0.25">
      <c r="A92" s="260"/>
      <c r="B92" s="262"/>
      <c r="C92" s="263"/>
      <c r="D92" s="258"/>
      <c r="E92" s="263"/>
    </row>
    <row r="93" spans="1:5" ht="15.75" thickBot="1" x14ac:dyDescent="0.3">
      <c r="A93" s="264" t="s">
        <v>2139</v>
      </c>
      <c r="B93" s="265">
        <f>SUM(B89:B92)</f>
        <v>9259427371.2418003</v>
      </c>
      <c r="C93" s="270">
        <v>1</v>
      </c>
      <c r="D93" s="267">
        <f>SUM(D89:D92)</f>
        <v>5830</v>
      </c>
      <c r="E93" s="270">
        <v>1</v>
      </c>
    </row>
    <row r="94" spans="1:5" x14ac:dyDescent="0.25">
      <c r="B94" s="258"/>
      <c r="C94" s="258"/>
      <c r="D94" s="258"/>
      <c r="E94" s="258"/>
    </row>
    <row r="95" spans="1:5" x14ac:dyDescent="0.25">
      <c r="B95" s="258"/>
      <c r="C95" s="258"/>
      <c r="D95" s="258"/>
      <c r="E95" s="258"/>
    </row>
    <row r="96" spans="1:5" x14ac:dyDescent="0.25">
      <c r="B96" s="258"/>
      <c r="C96" s="258"/>
      <c r="D96" s="258"/>
      <c r="E96" s="258"/>
    </row>
    <row r="97" spans="1:5" x14ac:dyDescent="0.25">
      <c r="B97" s="258"/>
      <c r="C97" s="258"/>
      <c r="D97" s="258"/>
      <c r="E97" s="258"/>
    </row>
    <row r="98" spans="1:5" x14ac:dyDescent="0.25">
      <c r="A98" s="255" t="s">
        <v>2190</v>
      </c>
      <c r="B98" s="268" t="s">
        <v>2180</v>
      </c>
      <c r="C98" s="269" t="s">
        <v>2181</v>
      </c>
      <c r="D98" s="269" t="s">
        <v>2182</v>
      </c>
      <c r="E98" s="269" t="s">
        <v>2183</v>
      </c>
    </row>
    <row r="99" spans="1:5" x14ac:dyDescent="0.25">
      <c r="A99" s="260" t="s">
        <v>2167</v>
      </c>
      <c r="B99" s="259">
        <v>6441756218.8009691</v>
      </c>
      <c r="C99" s="261">
        <v>0.69569704048956515</v>
      </c>
      <c r="D99" s="217">
        <v>3597</v>
      </c>
      <c r="E99" s="261">
        <v>0.61698113207547167</v>
      </c>
    </row>
    <row r="100" spans="1:5" x14ac:dyDescent="0.25">
      <c r="A100" s="260" t="s">
        <v>2168</v>
      </c>
      <c r="B100" s="259">
        <v>1837867384.5650864</v>
      </c>
      <c r="C100" s="261">
        <v>0.19848607380119376</v>
      </c>
      <c r="D100" s="217">
        <v>1575</v>
      </c>
      <c r="E100" s="261">
        <v>0.27015437392795882</v>
      </c>
    </row>
    <row r="101" spans="1:5" x14ac:dyDescent="0.25">
      <c r="A101" s="260" t="s">
        <v>2169</v>
      </c>
      <c r="B101" s="259">
        <v>969579494.00573063</v>
      </c>
      <c r="C101" s="261">
        <v>0.10471268417927039</v>
      </c>
      <c r="D101" s="217">
        <v>652</v>
      </c>
      <c r="E101" s="261">
        <v>0.11183533447684391</v>
      </c>
    </row>
    <row r="102" spans="1:5" x14ac:dyDescent="0.25">
      <c r="A102" s="260" t="s">
        <v>144</v>
      </c>
      <c r="B102" s="259">
        <v>7244782.2300000004</v>
      </c>
      <c r="C102" s="261">
        <v>7.8242227510753903E-4</v>
      </c>
      <c r="D102" s="217">
        <v>5</v>
      </c>
      <c r="E102" s="261">
        <v>8.576329331046312E-4</v>
      </c>
    </row>
    <row r="103" spans="1:5" x14ac:dyDescent="0.25">
      <c r="A103" s="260" t="s">
        <v>2191</v>
      </c>
      <c r="B103" s="262">
        <v>2979491.64</v>
      </c>
      <c r="C103" s="263">
        <v>3.2177925486556584E-4</v>
      </c>
      <c r="D103" s="258">
        <v>1</v>
      </c>
      <c r="E103" s="263">
        <v>1.7152658662092623E-4</v>
      </c>
    </row>
    <row r="104" spans="1:5" ht="15.75" thickBot="1" x14ac:dyDescent="0.3">
      <c r="A104" s="264" t="s">
        <v>2139</v>
      </c>
      <c r="B104" s="265">
        <f>SUM(B99:B103)</f>
        <v>9259427371.241785</v>
      </c>
      <c r="C104" s="270">
        <v>1</v>
      </c>
      <c r="D104" s="267">
        <f>SUM(D99:D103)</f>
        <v>5830</v>
      </c>
      <c r="E104" s="270">
        <v>1</v>
      </c>
    </row>
    <row r="105" spans="1:5" x14ac:dyDescent="0.25">
      <c r="B105" s="258"/>
      <c r="C105" s="258"/>
      <c r="D105" s="258"/>
      <c r="E105" s="258"/>
    </row>
    <row r="106" spans="1:5" x14ac:dyDescent="0.25">
      <c r="B106" s="258"/>
      <c r="C106" s="258"/>
      <c r="D106" s="258"/>
      <c r="E106" s="258"/>
    </row>
    <row r="107" spans="1:5" x14ac:dyDescent="0.25">
      <c r="A107" s="255" t="s">
        <v>2192</v>
      </c>
      <c r="B107" s="268" t="s">
        <v>2180</v>
      </c>
      <c r="C107" s="269" t="s">
        <v>2181</v>
      </c>
      <c r="D107" s="269" t="s">
        <v>2182</v>
      </c>
      <c r="E107" s="269" t="s">
        <v>2183</v>
      </c>
    </row>
    <row r="108" spans="1:5" x14ac:dyDescent="0.25">
      <c r="A108" s="260" t="s">
        <v>2107</v>
      </c>
      <c r="B108" s="262">
        <v>8134987689.9912395</v>
      </c>
      <c r="C108" s="263">
        <v>0.87856271925163754</v>
      </c>
      <c r="D108" s="258">
        <v>5225</v>
      </c>
      <c r="E108" s="263">
        <v>0.89622641509433965</v>
      </c>
    </row>
    <row r="109" spans="1:5" x14ac:dyDescent="0.25">
      <c r="A109" s="260" t="s">
        <v>2106</v>
      </c>
      <c r="B109" s="262">
        <v>462730550.09000027</v>
      </c>
      <c r="C109" s="263">
        <v>4.9973992077216589E-2</v>
      </c>
      <c r="D109" s="258">
        <v>215</v>
      </c>
      <c r="E109" s="263">
        <v>3.687821612349914E-2</v>
      </c>
    </row>
    <row r="110" spans="1:5" x14ac:dyDescent="0.25">
      <c r="A110" s="260" t="s">
        <v>2113</v>
      </c>
      <c r="B110" s="262">
        <v>373802869.3499999</v>
      </c>
      <c r="C110" s="263">
        <v>4.0369976928699466E-2</v>
      </c>
      <c r="D110" s="258">
        <v>178</v>
      </c>
      <c r="E110" s="263">
        <v>3.053173241852487E-2</v>
      </c>
    </row>
    <row r="111" spans="1:5" x14ac:dyDescent="0.25">
      <c r="A111" s="260" t="s">
        <v>2112</v>
      </c>
      <c r="B111" s="262">
        <v>156467996.65899411</v>
      </c>
      <c r="C111" s="263">
        <v>1.689823683319305E-2</v>
      </c>
      <c r="D111" s="258">
        <v>103</v>
      </c>
      <c r="E111" s="263">
        <v>1.7667238421955403E-2</v>
      </c>
    </row>
    <row r="112" spans="1:5" x14ac:dyDescent="0.25">
      <c r="A112" s="260" t="s">
        <v>144</v>
      </c>
      <c r="B112" s="262">
        <v>131438265.15157139</v>
      </c>
      <c r="C112" s="263">
        <v>1.4195074909253693E-2</v>
      </c>
      <c r="D112" s="258">
        <v>109</v>
      </c>
      <c r="E112" s="263">
        <v>1.8696397941680959E-2</v>
      </c>
    </row>
    <row r="113" spans="1:5" x14ac:dyDescent="0.25">
      <c r="A113" s="260"/>
      <c r="B113" s="262"/>
      <c r="C113" s="263"/>
      <c r="D113" s="258"/>
      <c r="E113" s="263"/>
    </row>
    <row r="114" spans="1:5" ht="15.75" thickBot="1" x14ac:dyDescent="0.3">
      <c r="A114" s="264" t="s">
        <v>2139</v>
      </c>
      <c r="B114" s="265">
        <f>SUM(B108:B113)</f>
        <v>9259427371.241806</v>
      </c>
      <c r="C114" s="270">
        <v>1</v>
      </c>
      <c r="D114" s="267">
        <f>SUM(D108:D113)</f>
        <v>5830</v>
      </c>
      <c r="E114" s="270">
        <v>1</v>
      </c>
    </row>
    <row r="115" spans="1:5" x14ac:dyDescent="0.25">
      <c r="B115" s="258"/>
      <c r="C115" s="258"/>
      <c r="D115" s="258"/>
      <c r="E115" s="258"/>
    </row>
    <row r="116" spans="1:5" x14ac:dyDescent="0.25">
      <c r="A116" s="260"/>
      <c r="B116" s="258"/>
      <c r="C116" s="258"/>
      <c r="D116" s="258"/>
      <c r="E116" s="258"/>
    </row>
    <row r="117" spans="1:5" x14ac:dyDescent="0.25">
      <c r="A117" s="255" t="s">
        <v>2192</v>
      </c>
      <c r="B117" s="268" t="s">
        <v>2180</v>
      </c>
      <c r="C117" s="269" t="s">
        <v>2181</v>
      </c>
      <c r="D117" s="269" t="s">
        <v>2182</v>
      </c>
      <c r="E117" s="269" t="s">
        <v>2183</v>
      </c>
    </row>
    <row r="118" spans="1:5" x14ac:dyDescent="0.25">
      <c r="A118" s="260" t="s">
        <v>2107</v>
      </c>
      <c r="B118" s="259">
        <v>8134987689.9912395</v>
      </c>
      <c r="C118" s="261">
        <v>0.87856271925163898</v>
      </c>
      <c r="D118" s="217">
        <v>5225</v>
      </c>
      <c r="E118" s="261">
        <v>0.89622641509433965</v>
      </c>
    </row>
    <row r="119" spans="1:5" x14ac:dyDescent="0.25">
      <c r="A119" s="260" t="s">
        <v>2106</v>
      </c>
      <c r="B119" s="259">
        <v>462730550.09000027</v>
      </c>
      <c r="C119" s="261">
        <v>4.9973992077216672E-2</v>
      </c>
      <c r="D119" s="217">
        <v>215</v>
      </c>
      <c r="E119" s="261">
        <v>3.687821612349914E-2</v>
      </c>
    </row>
    <row r="120" spans="1:5" x14ac:dyDescent="0.25">
      <c r="A120" s="260" t="s">
        <v>2113</v>
      </c>
      <c r="B120" s="259">
        <v>373802869.3499999</v>
      </c>
      <c r="C120" s="261">
        <v>4.0369976928699536E-2</v>
      </c>
      <c r="D120" s="217">
        <v>178</v>
      </c>
      <c r="E120" s="261">
        <v>3.053173241852487E-2</v>
      </c>
    </row>
    <row r="121" spans="1:5" x14ac:dyDescent="0.25">
      <c r="A121" s="260" t="s">
        <v>2112</v>
      </c>
      <c r="B121" s="259">
        <v>156467996.65899411</v>
      </c>
      <c r="C121" s="261">
        <v>1.6898236833193078E-2</v>
      </c>
      <c r="D121" s="217">
        <v>103</v>
      </c>
      <c r="E121" s="261">
        <v>1.7667238421955403E-2</v>
      </c>
    </row>
    <row r="122" spans="1:5" x14ac:dyDescent="0.25">
      <c r="A122" s="260" t="s">
        <v>2102</v>
      </c>
      <c r="B122" s="259">
        <v>48840557.871571422</v>
      </c>
      <c r="C122" s="261">
        <v>5.2746844824618335E-3</v>
      </c>
      <c r="D122" s="217">
        <v>40</v>
      </c>
      <c r="E122" s="261">
        <v>6.8610634648370496E-3</v>
      </c>
    </row>
    <row r="123" spans="1:5" x14ac:dyDescent="0.25">
      <c r="A123" s="260" t="s">
        <v>2110</v>
      </c>
      <c r="B123" s="259">
        <v>22074866.399999999</v>
      </c>
      <c r="C123" s="261">
        <v>2.3840422863038802E-3</v>
      </c>
      <c r="D123" s="217">
        <v>12</v>
      </c>
      <c r="E123" s="261">
        <v>2.058319039451115E-3</v>
      </c>
    </row>
    <row r="124" spans="1:5" x14ac:dyDescent="0.25">
      <c r="A124" s="260" t="s">
        <v>2171</v>
      </c>
      <c r="B124" s="259">
        <v>20991696.120000001</v>
      </c>
      <c r="C124" s="261">
        <v>2.2670620199686056E-3</v>
      </c>
      <c r="D124" s="217">
        <v>18</v>
      </c>
      <c r="E124" s="261">
        <v>3.0874785591766723E-3</v>
      </c>
    </row>
    <row r="125" spans="1:5" x14ac:dyDescent="0.25">
      <c r="A125" s="260" t="s">
        <v>2103</v>
      </c>
      <c r="B125" s="259">
        <v>15896102.699999997</v>
      </c>
      <c r="C125" s="261">
        <v>1.7167479221631566E-3</v>
      </c>
      <c r="D125" s="217">
        <v>17</v>
      </c>
      <c r="E125" s="261">
        <v>2.915951972555746E-3</v>
      </c>
    </row>
    <row r="126" spans="1:5" x14ac:dyDescent="0.25">
      <c r="A126" s="260" t="s">
        <v>2170</v>
      </c>
      <c r="B126" s="259">
        <v>13262134.929999996</v>
      </c>
      <c r="C126" s="261">
        <v>1.4322845677465909E-3</v>
      </c>
      <c r="D126" s="217">
        <v>10</v>
      </c>
      <c r="E126" s="261">
        <v>1.7152658662092624E-3</v>
      </c>
    </row>
    <row r="127" spans="1:5" x14ac:dyDescent="0.25">
      <c r="A127" s="260" t="s">
        <v>2104</v>
      </c>
      <c r="B127" s="259">
        <v>7045199.8499999996</v>
      </c>
      <c r="C127" s="261">
        <v>7.608677694131709E-4</v>
      </c>
      <c r="D127" s="217">
        <v>8</v>
      </c>
      <c r="E127" s="261">
        <v>1.3722126929674098E-3</v>
      </c>
    </row>
    <row r="128" spans="1:5" x14ac:dyDescent="0.25">
      <c r="A128" s="260" t="s">
        <v>2105</v>
      </c>
      <c r="B128" s="259">
        <v>3327707.28</v>
      </c>
      <c r="C128" s="261">
        <v>3.593858611964812E-4</v>
      </c>
      <c r="D128" s="217">
        <v>4</v>
      </c>
      <c r="E128" s="261">
        <v>6.8610634648370492E-4</v>
      </c>
    </row>
    <row r="129" spans="1:5" x14ac:dyDescent="0.25">
      <c r="A129" s="260"/>
      <c r="B129" s="259"/>
      <c r="C129" s="261"/>
      <c r="E129" s="261"/>
    </row>
    <row r="130" spans="1:5" x14ac:dyDescent="0.25">
      <c r="A130" s="260"/>
      <c r="B130" s="259"/>
      <c r="C130" s="261"/>
      <c r="E130" s="261"/>
    </row>
    <row r="131" spans="1:5" x14ac:dyDescent="0.25">
      <c r="A131" s="260"/>
      <c r="B131" s="259"/>
      <c r="C131" s="261"/>
      <c r="E131" s="261"/>
    </row>
    <row r="132" spans="1:5" x14ac:dyDescent="0.25">
      <c r="A132" s="260"/>
      <c r="B132" s="259"/>
      <c r="C132" s="261"/>
      <c r="E132" s="261"/>
    </row>
    <row r="133" spans="1:5" x14ac:dyDescent="0.25">
      <c r="A133" s="260"/>
      <c r="B133" s="259"/>
      <c r="C133" s="261"/>
      <c r="E133" s="261"/>
    </row>
    <row r="134" spans="1:5" x14ac:dyDescent="0.25">
      <c r="A134" s="260"/>
      <c r="B134" s="259"/>
      <c r="C134" s="261"/>
      <c r="E134" s="261"/>
    </row>
    <row r="135" spans="1:5" x14ac:dyDescent="0.25">
      <c r="A135" s="260"/>
      <c r="B135" s="259"/>
      <c r="C135" s="261"/>
      <c r="E135" s="261"/>
    </row>
    <row r="136" spans="1:5" x14ac:dyDescent="0.25">
      <c r="A136" s="260"/>
      <c r="B136" s="262"/>
      <c r="C136" s="263"/>
      <c r="D136" s="258"/>
      <c r="E136" s="263"/>
    </row>
    <row r="137" spans="1:5" ht="15.75" thickBot="1" x14ac:dyDescent="0.3">
      <c r="A137" s="264" t="s">
        <v>2139</v>
      </c>
      <c r="B137" s="265">
        <f>SUM(B118:B136)</f>
        <v>9259427371.2418079</v>
      </c>
      <c r="C137" s="270">
        <f>SUM(C118:C136)</f>
        <v>1.000000000000002</v>
      </c>
      <c r="D137" s="267">
        <f>SUM(D118:D136)</f>
        <v>5830</v>
      </c>
      <c r="E137" s="270">
        <f>SUM(E118:E136)</f>
        <v>1.0000000000000002</v>
      </c>
    </row>
    <row r="138" spans="1:5" x14ac:dyDescent="0.25">
      <c r="B138" s="258"/>
      <c r="C138" s="258"/>
      <c r="D138" s="258"/>
      <c r="E138" s="258"/>
    </row>
    <row r="139" spans="1:5" x14ac:dyDescent="0.25">
      <c r="A139" s="260"/>
      <c r="B139" s="258"/>
      <c r="C139" s="258"/>
      <c r="D139" s="258"/>
      <c r="E139" s="258"/>
    </row>
    <row r="140" spans="1:5" x14ac:dyDescent="0.25">
      <c r="A140" s="255" t="s">
        <v>2193</v>
      </c>
      <c r="B140" s="268" t="s">
        <v>2180</v>
      </c>
      <c r="C140" s="269" t="s">
        <v>2181</v>
      </c>
      <c r="D140" s="269" t="s">
        <v>2182</v>
      </c>
      <c r="E140" s="269" t="s">
        <v>2183</v>
      </c>
    </row>
    <row r="141" spans="1:5" x14ac:dyDescent="0.25">
      <c r="A141" s="260" t="s">
        <v>2172</v>
      </c>
      <c r="B141" s="262">
        <v>9205094769.6218052</v>
      </c>
      <c r="C141" s="263">
        <v>0.9941321855616313</v>
      </c>
      <c r="D141" s="258">
        <v>5786</v>
      </c>
      <c r="E141" s="263">
        <v>0.99245283018867925</v>
      </c>
    </row>
    <row r="142" spans="1:5" x14ac:dyDescent="0.25">
      <c r="A142" s="260" t="s">
        <v>2173</v>
      </c>
      <c r="B142" s="262">
        <v>34469023.900000006</v>
      </c>
      <c r="C142" s="263">
        <v>3.722586993560195E-3</v>
      </c>
      <c r="D142" s="258">
        <v>28</v>
      </c>
      <c r="E142" s="263">
        <v>4.8027444253859351E-3</v>
      </c>
    </row>
    <row r="143" spans="1:5" x14ac:dyDescent="0.25">
      <c r="A143" s="260" t="s">
        <v>2174</v>
      </c>
      <c r="B143" s="262">
        <v>19690626.07</v>
      </c>
      <c r="C143" s="263">
        <v>2.1265490057361123E-3</v>
      </c>
      <c r="D143" s="258">
        <v>15</v>
      </c>
      <c r="E143" s="263">
        <v>2.5728987993138938E-3</v>
      </c>
    </row>
    <row r="144" spans="1:5" x14ac:dyDescent="0.25">
      <c r="A144" s="260" t="s">
        <v>2194</v>
      </c>
      <c r="B144" s="262">
        <v>172951.65</v>
      </c>
      <c r="C144" s="263">
        <v>1.867843907250228E-5</v>
      </c>
      <c r="D144" s="258">
        <v>1</v>
      </c>
      <c r="E144" s="263">
        <v>1.7152658662092623E-4</v>
      </c>
    </row>
    <row r="145" spans="1:5" x14ac:dyDescent="0.25">
      <c r="A145" s="260"/>
      <c r="B145" s="262"/>
      <c r="C145" s="263"/>
      <c r="D145" s="258"/>
      <c r="E145" s="263"/>
    </row>
    <row r="146" spans="1:5" ht="15.75" thickBot="1" x14ac:dyDescent="0.3">
      <c r="A146" s="264" t="s">
        <v>2139</v>
      </c>
      <c r="B146" s="265">
        <f>SUM(B141:B145)</f>
        <v>9259427371.2418041</v>
      </c>
      <c r="C146" s="270">
        <f>SUM(C141:C145)</f>
        <v>1.0000000000000002</v>
      </c>
      <c r="D146" s="267">
        <f>SUM(D141:D144)</f>
        <v>5830</v>
      </c>
      <c r="E146" s="270">
        <f>SUM(E141:E145)</f>
        <v>1</v>
      </c>
    </row>
    <row r="151" spans="1:5" x14ac:dyDescent="0.25">
      <c r="A151" s="255" t="s">
        <v>2195</v>
      </c>
      <c r="B151" s="268" t="s">
        <v>2180</v>
      </c>
      <c r="C151" s="269" t="s">
        <v>2181</v>
      </c>
      <c r="D151" s="269" t="s">
        <v>2182</v>
      </c>
      <c r="E151" s="269" t="s">
        <v>2183</v>
      </c>
    </row>
    <row r="152" spans="1:5" x14ac:dyDescent="0.25">
      <c r="A152" s="260" t="s">
        <v>2175</v>
      </c>
      <c r="B152" s="262">
        <v>34274265.439999998</v>
      </c>
      <c r="C152" s="263">
        <v>3.7015534617669838E-3</v>
      </c>
      <c r="D152" s="258">
        <v>19</v>
      </c>
      <c r="E152" s="263">
        <v>3.2590051457975985E-3</v>
      </c>
    </row>
    <row r="153" spans="1:5" x14ac:dyDescent="0.25">
      <c r="A153" s="260" t="s">
        <v>2176</v>
      </c>
      <c r="B153" s="262">
        <v>338634428.038903</v>
      </c>
      <c r="C153" s="263">
        <v>3.6571854226174309E-2</v>
      </c>
      <c r="D153" s="258">
        <v>176</v>
      </c>
      <c r="E153" s="263">
        <v>3.0188679245283019E-2</v>
      </c>
    </row>
    <row r="154" spans="1:5" x14ac:dyDescent="0.25">
      <c r="A154" s="260" t="s">
        <v>2177</v>
      </c>
      <c r="B154" s="262">
        <v>1600189060.8103127</v>
      </c>
      <c r="C154" s="263">
        <v>0.17281728088069775</v>
      </c>
      <c r="D154" s="258">
        <v>829</v>
      </c>
      <c r="E154" s="263">
        <v>0.14219554030874787</v>
      </c>
    </row>
    <row r="155" spans="1:5" x14ac:dyDescent="0.25">
      <c r="A155" s="260" t="s">
        <v>2196</v>
      </c>
      <c r="B155" s="262">
        <v>714614697.16060281</v>
      </c>
      <c r="C155" s="263">
        <v>7.7176986060722833E-2</v>
      </c>
      <c r="D155" s="258">
        <v>482</v>
      </c>
      <c r="E155" s="263">
        <v>8.267581475128645E-2</v>
      </c>
    </row>
    <row r="156" spans="1:5" x14ac:dyDescent="0.25">
      <c r="A156" s="260" t="s">
        <v>2197</v>
      </c>
      <c r="B156" s="262">
        <v>686796395.87932241</v>
      </c>
      <c r="C156" s="263">
        <v>7.4172664069097366E-2</v>
      </c>
      <c r="D156" s="258">
        <v>388</v>
      </c>
      <c r="E156" s="263">
        <v>6.6552315608919388E-2</v>
      </c>
    </row>
    <row r="157" spans="1:5" x14ac:dyDescent="0.25">
      <c r="A157" s="260" t="s">
        <v>2198</v>
      </c>
      <c r="B157" s="262">
        <v>653242287.57926345</v>
      </c>
      <c r="C157" s="263">
        <v>7.0548886166343652E-2</v>
      </c>
      <c r="D157" s="258">
        <v>365</v>
      </c>
      <c r="E157" s="263">
        <v>6.2607204116638074E-2</v>
      </c>
    </row>
    <row r="158" spans="1:5" x14ac:dyDescent="0.25">
      <c r="A158" s="260" t="s">
        <v>2199</v>
      </c>
      <c r="B158" s="262">
        <v>753616578.43730581</v>
      </c>
      <c r="C158" s="263">
        <v>8.1389112762837931E-2</v>
      </c>
      <c r="D158" s="258">
        <v>415</v>
      </c>
      <c r="E158" s="263">
        <v>7.1183533447684397E-2</v>
      </c>
    </row>
    <row r="159" spans="1:5" x14ac:dyDescent="0.25">
      <c r="A159" s="260"/>
      <c r="B159" s="262">
        <v>4478059657.896102</v>
      </c>
      <c r="C159" s="263">
        <v>0.48362166237236187</v>
      </c>
      <c r="D159" s="258">
        <v>3156</v>
      </c>
      <c r="E159" s="263">
        <v>0.54133790737564325</v>
      </c>
    </row>
    <row r="160" spans="1:5" x14ac:dyDescent="0.25">
      <c r="A160" s="260"/>
      <c r="B160" s="262"/>
      <c r="C160" s="263"/>
      <c r="D160" s="258"/>
      <c r="E160" s="263"/>
    </row>
    <row r="161" spans="1:5" ht="15.75" thickBot="1" x14ac:dyDescent="0.3">
      <c r="A161" s="264" t="s">
        <v>2139</v>
      </c>
      <c r="B161" s="265">
        <f>SUM(B152:B160)</f>
        <v>9259427371.2418118</v>
      </c>
      <c r="C161" s="270">
        <f>SUM(C152:C160)</f>
        <v>1.0000000000000027</v>
      </c>
      <c r="D161" s="267">
        <f>SUM(D152:D159)</f>
        <v>5830</v>
      </c>
      <c r="E161" s="270">
        <f>SUM(E152:E160)</f>
        <v>1</v>
      </c>
    </row>
    <row r="199" spans="4:4" x14ac:dyDescent="0.25">
      <c r="D199" s="217">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FBB81-926B-427A-9C28-77680D4C2AC7}">
  <sheetPr>
    <tabColor theme="6" tint="-0.249977111117893"/>
  </sheetPr>
  <dimension ref="A1:XFD168"/>
  <sheetViews>
    <sheetView zoomScale="85" zoomScaleNormal="85" workbookViewId="0"/>
  </sheetViews>
  <sheetFormatPr baseColWidth="10" defaultRowHeight="15" outlineLevelCol="1" x14ac:dyDescent="0.25"/>
  <cols>
    <col min="1" max="1" width="17.85546875" style="249" bestFit="1" customWidth="1"/>
    <col min="2" max="2" width="30.5703125" style="250" bestFit="1" customWidth="1"/>
    <col min="3" max="3" width="29.7109375" style="251" bestFit="1" customWidth="1"/>
    <col min="4" max="4" width="26.5703125" style="250" bestFit="1" customWidth="1"/>
    <col min="5" max="5" width="27.5703125" style="251" customWidth="1"/>
    <col min="6" max="6" width="11.42578125" style="249"/>
    <col min="7" max="7" width="14.42578125" style="249" customWidth="1"/>
    <col min="8" max="8" width="16.140625" style="249" hidden="1" customWidth="1" outlineLevel="1"/>
    <col min="9" max="10" width="0" style="249" hidden="1" customWidth="1" outlineLevel="1"/>
    <col min="11" max="11" width="13.7109375" style="249" hidden="1" customWidth="1" outlineLevel="1"/>
    <col min="12" max="12" width="0" style="249" hidden="1" customWidth="1" outlineLevel="1"/>
    <col min="13" max="13" width="12.7109375" style="249" hidden="1" customWidth="1" outlineLevel="1"/>
    <col min="14" max="15" width="0" style="249" hidden="1" customWidth="1" outlineLevel="1"/>
    <col min="16" max="16" width="11.42578125" style="249" collapsed="1"/>
    <col min="17" max="16384" width="11.42578125" style="249"/>
  </cols>
  <sheetData>
    <row r="1" spans="1:16384" x14ac:dyDescent="0.25">
      <c r="H1" s="249" t="s">
        <v>2333</v>
      </c>
      <c r="I1" s="250">
        <v>1024</v>
      </c>
      <c r="K1" s="249" t="s">
        <v>2383</v>
      </c>
      <c r="L1" s="249" t="s">
        <v>2382</v>
      </c>
      <c r="M1" s="249" t="s">
        <v>2381</v>
      </c>
      <c r="N1" s="249" t="s">
        <v>2380</v>
      </c>
      <c r="O1" s="249" t="s">
        <v>2379</v>
      </c>
    </row>
    <row r="2" spans="1:16384" x14ac:dyDescent="0.25">
      <c r="H2" s="249" t="s">
        <v>2334</v>
      </c>
      <c r="I2" s="250">
        <v>905</v>
      </c>
      <c r="K2" s="250">
        <v>83324600.620000005</v>
      </c>
      <c r="L2" s="251">
        <v>4.2230345880666542E-2</v>
      </c>
      <c r="M2" s="250">
        <v>1935053.2105180866</v>
      </c>
      <c r="N2" s="251">
        <v>0.5653612101378287</v>
      </c>
      <c r="O2" s="251">
        <v>0.62571227505307792</v>
      </c>
    </row>
    <row r="3" spans="1:16384" x14ac:dyDescent="0.25">
      <c r="H3" s="249" t="s">
        <v>2378</v>
      </c>
      <c r="I3" s="250">
        <v>892</v>
      </c>
    </row>
    <row r="4" spans="1:16384" x14ac:dyDescent="0.25">
      <c r="A4" s="255" t="s">
        <v>2130</v>
      </c>
      <c r="B4" s="256" t="s">
        <v>2180</v>
      </c>
      <c r="C4" s="256" t="s">
        <v>2181</v>
      </c>
      <c r="D4" s="257" t="s">
        <v>2182</v>
      </c>
      <c r="E4" s="256" t="s">
        <v>2183</v>
      </c>
    </row>
    <row r="5" spans="1:16384" x14ac:dyDescent="0.25">
      <c r="A5" s="249" t="s">
        <v>2131</v>
      </c>
      <c r="B5" s="250">
        <v>297982958.77000004</v>
      </c>
      <c r="C5" s="251">
        <v>0.15102290706186763</v>
      </c>
      <c r="D5" s="250">
        <v>281</v>
      </c>
      <c r="E5" s="251">
        <v>0.2744140625</v>
      </c>
      <c r="G5" s="252"/>
    </row>
    <row r="6" spans="1:16384" x14ac:dyDescent="0.25">
      <c r="A6" s="249" t="s">
        <v>2132</v>
      </c>
      <c r="B6" s="250">
        <v>219973106.62999985</v>
      </c>
      <c r="C6" s="251">
        <v>0.11148616745004732</v>
      </c>
      <c r="D6" s="250">
        <v>104</v>
      </c>
      <c r="E6" s="251">
        <v>0.1015625</v>
      </c>
      <c r="G6" s="252"/>
    </row>
    <row r="7" spans="1:16384" x14ac:dyDescent="0.25">
      <c r="A7" s="249" t="s">
        <v>2133</v>
      </c>
      <c r="B7" s="250">
        <v>293971987.29999983</v>
      </c>
      <c r="C7" s="251">
        <v>0.14899007748650528</v>
      </c>
      <c r="D7" s="250">
        <v>126</v>
      </c>
      <c r="E7" s="251">
        <v>0.123046875</v>
      </c>
      <c r="G7" s="252"/>
    </row>
    <row r="8" spans="1:16384" x14ac:dyDescent="0.25">
      <c r="A8" s="249" t="s">
        <v>2134</v>
      </c>
      <c r="B8" s="250">
        <v>790422872.30000031</v>
      </c>
      <c r="C8" s="251">
        <v>0.40059995536548587</v>
      </c>
      <c r="D8" s="250">
        <v>334</v>
      </c>
      <c r="E8" s="251">
        <v>0.326171875</v>
      </c>
      <c r="G8" s="252"/>
    </row>
    <row r="9" spans="1:16384" x14ac:dyDescent="0.25">
      <c r="A9" s="249" t="s">
        <v>2135</v>
      </c>
      <c r="B9" s="250">
        <v>318911806.36999989</v>
      </c>
      <c r="C9" s="251">
        <v>0.16163000828353985</v>
      </c>
      <c r="D9" s="250">
        <v>157</v>
      </c>
      <c r="E9" s="251">
        <v>0.1533203125</v>
      </c>
      <c r="G9" s="252"/>
    </row>
    <row r="10" spans="1:16384" x14ac:dyDescent="0.25">
      <c r="A10" s="249" t="s">
        <v>2136</v>
      </c>
      <c r="B10" s="250">
        <v>51240577.608903095</v>
      </c>
      <c r="C10" s="251">
        <v>2.5969609208420532E-2</v>
      </c>
      <c r="D10" s="250">
        <v>21</v>
      </c>
      <c r="E10" s="251">
        <v>2.05078125E-2</v>
      </c>
      <c r="G10" s="252"/>
    </row>
    <row r="11" spans="1:16384" x14ac:dyDescent="0.25">
      <c r="A11" s="249" t="s">
        <v>2137</v>
      </c>
      <c r="C11" s="251">
        <v>0</v>
      </c>
      <c r="E11" s="251">
        <v>0</v>
      </c>
      <c r="G11" s="252"/>
    </row>
    <row r="12" spans="1:16384" x14ac:dyDescent="0.25">
      <c r="A12" s="249" t="s">
        <v>2138</v>
      </c>
      <c r="B12" s="250">
        <v>594445.31031278195</v>
      </c>
      <c r="C12" s="251">
        <v>3.0127514413340534E-4</v>
      </c>
      <c r="D12" s="250">
        <v>1</v>
      </c>
      <c r="E12" s="251">
        <v>9.765625E-4</v>
      </c>
      <c r="G12" s="252"/>
    </row>
    <row r="13" spans="1:16384" ht="15.75" thickBot="1" x14ac:dyDescent="0.3">
      <c r="A13" s="471" t="s">
        <v>2139</v>
      </c>
      <c r="B13" s="470">
        <f>SUM(B5:B12)</f>
        <v>1973097754.2892158</v>
      </c>
      <c r="C13" s="468">
        <f>SUM(C5:C12)</f>
        <v>0.99999999999999978</v>
      </c>
      <c r="D13" s="470">
        <f>SUM(D5:D12)</f>
        <v>1024</v>
      </c>
      <c r="E13" s="468">
        <f>SUM(E5:E12)</f>
        <v>1</v>
      </c>
      <c r="F13" s="252"/>
      <c r="G13" s="467"/>
      <c r="H13" s="466"/>
      <c r="I13" s="399"/>
      <c r="J13" s="466"/>
      <c r="K13" s="252"/>
      <c r="L13" s="467"/>
      <c r="M13" s="466"/>
      <c r="N13" s="399"/>
      <c r="O13" s="466"/>
      <c r="P13" s="252"/>
      <c r="Q13" s="467"/>
      <c r="R13" s="466"/>
      <c r="S13" s="399"/>
      <c r="T13" s="466"/>
      <c r="U13" s="252"/>
      <c r="V13" s="467"/>
      <c r="W13" s="466"/>
      <c r="X13" s="399"/>
      <c r="Y13" s="466"/>
      <c r="Z13" s="252"/>
      <c r="AA13" s="467"/>
      <c r="AB13" s="466"/>
      <c r="AC13" s="399"/>
      <c r="AD13" s="466"/>
      <c r="AE13" s="252"/>
      <c r="AF13" s="467"/>
      <c r="AG13" s="466"/>
      <c r="AH13" s="399"/>
      <c r="AI13" s="466"/>
      <c r="AJ13" s="252"/>
      <c r="AK13" s="467"/>
      <c r="AL13" s="466"/>
      <c r="AM13" s="399"/>
      <c r="AN13" s="466"/>
      <c r="AO13" s="252"/>
      <c r="AP13" s="467"/>
      <c r="AQ13" s="466"/>
      <c r="AR13" s="399"/>
      <c r="AS13" s="466"/>
      <c r="AT13" s="252"/>
      <c r="AU13" s="467"/>
      <c r="AV13" s="466"/>
      <c r="AW13" s="399"/>
      <c r="AX13" s="466"/>
      <c r="AY13" s="252"/>
      <c r="AZ13" s="467"/>
      <c r="BA13" s="466"/>
      <c r="BB13" s="399"/>
      <c r="BC13" s="466"/>
      <c r="BD13" s="252"/>
      <c r="BE13" s="467"/>
      <c r="BF13" s="466"/>
      <c r="BG13" s="399"/>
      <c r="BH13" s="466"/>
      <c r="BI13" s="252"/>
      <c r="BJ13" s="467"/>
      <c r="BK13" s="466"/>
      <c r="BL13" s="399"/>
      <c r="BM13" s="466"/>
      <c r="BN13" s="252"/>
      <c r="BO13" s="467"/>
      <c r="BP13" s="466"/>
      <c r="BQ13" s="399"/>
      <c r="BR13" s="466"/>
      <c r="BS13" s="252"/>
      <c r="BT13" s="467"/>
      <c r="BU13" s="466"/>
      <c r="BV13" s="399"/>
      <c r="BW13" s="466"/>
      <c r="BX13" s="252"/>
      <c r="BY13" s="467"/>
      <c r="BZ13" s="466"/>
      <c r="CA13" s="399"/>
      <c r="CB13" s="466"/>
      <c r="CC13" s="252"/>
      <c r="CD13" s="467"/>
      <c r="CE13" s="466"/>
      <c r="CF13" s="399"/>
      <c r="CG13" s="466"/>
      <c r="CH13" s="252"/>
      <c r="CI13" s="467"/>
      <c r="CJ13" s="466"/>
      <c r="CK13" s="399"/>
      <c r="CL13" s="466"/>
      <c r="CM13" s="252"/>
      <c r="CN13" s="467"/>
      <c r="CO13" s="466"/>
      <c r="CP13" s="399"/>
      <c r="CQ13" s="466"/>
      <c r="CR13" s="252"/>
      <c r="CS13" s="467"/>
      <c r="CT13" s="466"/>
      <c r="CU13" s="399"/>
      <c r="CV13" s="466"/>
      <c r="CW13" s="252"/>
      <c r="CX13" s="467"/>
      <c r="CY13" s="466"/>
      <c r="CZ13" s="399"/>
      <c r="DA13" s="466"/>
      <c r="DB13" s="252"/>
      <c r="DC13" s="467"/>
      <c r="DD13" s="466"/>
      <c r="DE13" s="399"/>
      <c r="DF13" s="466"/>
      <c r="DG13" s="252"/>
      <c r="DH13" s="467"/>
      <c r="DI13" s="466"/>
      <c r="DJ13" s="399"/>
      <c r="DK13" s="466"/>
      <c r="DL13" s="252"/>
      <c r="DM13" s="467"/>
      <c r="DN13" s="466"/>
      <c r="DO13" s="399"/>
      <c r="DP13" s="466"/>
      <c r="DQ13" s="252"/>
      <c r="DR13" s="467"/>
      <c r="DS13" s="466"/>
      <c r="DT13" s="399"/>
      <c r="DU13" s="466"/>
      <c r="DV13" s="252"/>
      <c r="DW13" s="467"/>
      <c r="DX13" s="466"/>
      <c r="DY13" s="399"/>
      <c r="DZ13" s="466"/>
      <c r="EA13" s="252"/>
      <c r="EB13" s="467"/>
      <c r="EC13" s="466"/>
      <c r="ED13" s="399"/>
      <c r="EE13" s="466"/>
      <c r="EF13" s="252"/>
      <c r="EG13" s="467"/>
      <c r="EH13" s="466"/>
      <c r="EI13" s="399"/>
      <c r="EJ13" s="466"/>
      <c r="EK13" s="252"/>
      <c r="EL13" s="467"/>
      <c r="EM13" s="466"/>
      <c r="EN13" s="399"/>
      <c r="EO13" s="466"/>
      <c r="EP13" s="252"/>
      <c r="EQ13" s="467"/>
      <c r="ER13" s="466"/>
      <c r="ES13" s="399"/>
      <c r="ET13" s="466"/>
      <c r="EU13" s="252"/>
      <c r="EV13" s="467"/>
      <c r="EW13" s="466"/>
      <c r="EX13" s="399"/>
      <c r="EY13" s="466"/>
      <c r="EZ13" s="252"/>
      <c r="FA13" s="467"/>
      <c r="FB13" s="466"/>
      <c r="FC13" s="399"/>
      <c r="FD13" s="466"/>
      <c r="FE13" s="252"/>
      <c r="FF13" s="467"/>
      <c r="FG13" s="466"/>
      <c r="FH13" s="399"/>
      <c r="FI13" s="466"/>
      <c r="FJ13" s="252"/>
      <c r="FK13" s="467"/>
      <c r="FL13" s="466"/>
      <c r="FM13" s="399"/>
      <c r="FN13" s="466"/>
      <c r="FO13" s="252"/>
      <c r="FP13" s="467"/>
      <c r="FQ13" s="466"/>
      <c r="FR13" s="399"/>
      <c r="FS13" s="466"/>
      <c r="FT13" s="252"/>
      <c r="FU13" s="467"/>
      <c r="FV13" s="466"/>
      <c r="FW13" s="399"/>
      <c r="FX13" s="466"/>
      <c r="FY13" s="252"/>
      <c r="FZ13" s="467"/>
      <c r="GA13" s="466"/>
      <c r="GB13" s="399"/>
      <c r="GC13" s="466"/>
      <c r="GD13" s="252"/>
      <c r="GE13" s="467"/>
      <c r="GF13" s="466"/>
      <c r="GG13" s="399"/>
      <c r="GH13" s="466"/>
      <c r="GI13" s="252"/>
      <c r="GJ13" s="467"/>
      <c r="GK13" s="466"/>
      <c r="GL13" s="399"/>
      <c r="GM13" s="466"/>
      <c r="GN13" s="252"/>
      <c r="GO13" s="467"/>
      <c r="GP13" s="466"/>
      <c r="GQ13" s="399"/>
      <c r="GR13" s="466"/>
      <c r="GS13" s="252"/>
      <c r="GT13" s="467"/>
      <c r="GU13" s="466"/>
      <c r="GV13" s="399"/>
      <c r="GW13" s="466"/>
      <c r="GX13" s="252"/>
      <c r="GY13" s="467"/>
      <c r="GZ13" s="466"/>
      <c r="HA13" s="399"/>
      <c r="HB13" s="466"/>
      <c r="HC13" s="252"/>
      <c r="HD13" s="467"/>
      <c r="HE13" s="466"/>
      <c r="HF13" s="399"/>
      <c r="HG13" s="466"/>
      <c r="HH13" s="252"/>
      <c r="HI13" s="467"/>
      <c r="HJ13" s="466"/>
      <c r="HK13" s="399"/>
      <c r="HL13" s="466"/>
      <c r="HM13" s="252"/>
      <c r="HN13" s="467"/>
      <c r="HO13" s="466"/>
      <c r="HP13" s="399"/>
      <c r="HQ13" s="466"/>
      <c r="HR13" s="252"/>
      <c r="HS13" s="467"/>
      <c r="HT13" s="466"/>
      <c r="HU13" s="399"/>
      <c r="HV13" s="466"/>
      <c r="HW13" s="252"/>
      <c r="HX13" s="467"/>
      <c r="HY13" s="466"/>
      <c r="HZ13" s="399"/>
      <c r="IA13" s="466"/>
      <c r="IB13" s="252"/>
      <c r="IC13" s="467"/>
      <c r="ID13" s="466"/>
      <c r="IE13" s="399"/>
      <c r="IF13" s="466"/>
      <c r="IG13" s="252"/>
      <c r="IH13" s="467"/>
      <c r="II13" s="466"/>
      <c r="IJ13" s="399"/>
      <c r="IK13" s="466"/>
      <c r="IL13" s="252"/>
      <c r="IM13" s="467"/>
      <c r="IN13" s="466"/>
      <c r="IO13" s="399"/>
      <c r="IP13" s="466"/>
      <c r="IQ13" s="252"/>
      <c r="IR13" s="467"/>
      <c r="IS13" s="466"/>
      <c r="IT13" s="399"/>
      <c r="IU13" s="466"/>
      <c r="IV13" s="252"/>
      <c r="IW13" s="467"/>
      <c r="IX13" s="466"/>
      <c r="IY13" s="399"/>
      <c r="IZ13" s="466"/>
      <c r="JA13" s="252"/>
      <c r="JB13" s="467"/>
      <c r="JC13" s="466"/>
      <c r="JD13" s="399"/>
      <c r="JE13" s="466"/>
      <c r="JF13" s="252"/>
      <c r="JG13" s="467"/>
      <c r="JH13" s="466"/>
      <c r="JI13" s="399"/>
      <c r="JJ13" s="466"/>
      <c r="JK13" s="252"/>
      <c r="JL13" s="467"/>
      <c r="JM13" s="466"/>
      <c r="JN13" s="399"/>
      <c r="JO13" s="466"/>
      <c r="JP13" s="252"/>
      <c r="JQ13" s="467"/>
      <c r="JR13" s="466"/>
      <c r="JS13" s="399"/>
      <c r="JT13" s="466"/>
      <c r="JU13" s="252"/>
      <c r="JV13" s="467"/>
      <c r="JW13" s="466"/>
      <c r="JX13" s="399"/>
      <c r="JY13" s="466"/>
      <c r="JZ13" s="252"/>
      <c r="KA13" s="467"/>
      <c r="KB13" s="466"/>
      <c r="KC13" s="399"/>
      <c r="KD13" s="466"/>
      <c r="KE13" s="252"/>
      <c r="KF13" s="467"/>
      <c r="KG13" s="466"/>
      <c r="KH13" s="399"/>
      <c r="KI13" s="466"/>
      <c r="KJ13" s="252"/>
      <c r="KK13" s="467"/>
      <c r="KL13" s="466"/>
      <c r="KM13" s="399"/>
      <c r="KN13" s="466"/>
      <c r="KO13" s="252"/>
      <c r="KP13" s="467"/>
      <c r="KQ13" s="466"/>
      <c r="KR13" s="399"/>
      <c r="KS13" s="466"/>
      <c r="KT13" s="252"/>
      <c r="KU13" s="467"/>
      <c r="KV13" s="466"/>
      <c r="KW13" s="399"/>
      <c r="KX13" s="466"/>
      <c r="KY13" s="252"/>
      <c r="KZ13" s="467"/>
      <c r="LA13" s="466"/>
      <c r="LB13" s="399"/>
      <c r="LC13" s="466"/>
      <c r="LD13" s="252"/>
      <c r="LE13" s="467"/>
      <c r="LF13" s="466"/>
      <c r="LG13" s="399"/>
      <c r="LH13" s="466"/>
      <c r="LI13" s="252"/>
      <c r="LJ13" s="467"/>
      <c r="LK13" s="466"/>
      <c r="LL13" s="399"/>
      <c r="LM13" s="466"/>
      <c r="LN13" s="252"/>
      <c r="LO13" s="467"/>
      <c r="LP13" s="466"/>
      <c r="LQ13" s="399"/>
      <c r="LR13" s="466"/>
      <c r="LS13" s="252"/>
      <c r="LT13" s="467"/>
      <c r="LU13" s="466"/>
      <c r="LV13" s="399"/>
      <c r="LW13" s="466"/>
      <c r="LX13" s="252"/>
      <c r="LY13" s="467"/>
      <c r="LZ13" s="466"/>
      <c r="MA13" s="399"/>
      <c r="MB13" s="466"/>
      <c r="MC13" s="252"/>
      <c r="MD13" s="467"/>
      <c r="ME13" s="466"/>
      <c r="MF13" s="399"/>
      <c r="MG13" s="466"/>
      <c r="MH13" s="252"/>
      <c r="MI13" s="467"/>
      <c r="MJ13" s="466"/>
      <c r="MK13" s="399"/>
      <c r="ML13" s="466"/>
      <c r="MM13" s="252"/>
      <c r="MN13" s="467"/>
      <c r="MO13" s="466"/>
      <c r="MP13" s="399"/>
      <c r="MQ13" s="466"/>
      <c r="MR13" s="252"/>
      <c r="MS13" s="467"/>
      <c r="MT13" s="466"/>
      <c r="MU13" s="399"/>
      <c r="MV13" s="466"/>
      <c r="MW13" s="252"/>
      <c r="MX13" s="467"/>
      <c r="MY13" s="466"/>
      <c r="MZ13" s="399"/>
      <c r="NA13" s="466"/>
      <c r="NB13" s="252"/>
      <c r="NC13" s="467"/>
      <c r="ND13" s="466"/>
      <c r="NE13" s="399"/>
      <c r="NF13" s="466"/>
      <c r="NG13" s="252"/>
      <c r="NH13" s="467"/>
      <c r="NI13" s="466"/>
      <c r="NJ13" s="399"/>
      <c r="NK13" s="466"/>
      <c r="NL13" s="252"/>
      <c r="NM13" s="467"/>
      <c r="NN13" s="466"/>
      <c r="NO13" s="399"/>
      <c r="NP13" s="466"/>
      <c r="NQ13" s="252"/>
      <c r="NR13" s="467"/>
      <c r="NS13" s="466"/>
      <c r="NT13" s="399"/>
      <c r="NU13" s="466"/>
      <c r="NV13" s="252"/>
      <c r="NW13" s="467"/>
      <c r="NX13" s="466"/>
      <c r="NY13" s="399"/>
      <c r="NZ13" s="466"/>
      <c r="OA13" s="252"/>
      <c r="OB13" s="467"/>
      <c r="OC13" s="466"/>
      <c r="OD13" s="399"/>
      <c r="OE13" s="466"/>
      <c r="OF13" s="252"/>
      <c r="OG13" s="467"/>
      <c r="OH13" s="466"/>
      <c r="OI13" s="399"/>
      <c r="OJ13" s="466"/>
      <c r="OK13" s="252"/>
      <c r="OL13" s="467"/>
      <c r="OM13" s="466"/>
      <c r="ON13" s="399"/>
      <c r="OO13" s="466"/>
      <c r="OP13" s="252"/>
      <c r="OQ13" s="467"/>
      <c r="OR13" s="466"/>
      <c r="OS13" s="399"/>
      <c r="OT13" s="466"/>
      <c r="OU13" s="252"/>
      <c r="OV13" s="467"/>
      <c r="OW13" s="466"/>
      <c r="OX13" s="399"/>
      <c r="OY13" s="466"/>
      <c r="OZ13" s="252"/>
      <c r="PA13" s="467"/>
      <c r="PB13" s="466"/>
      <c r="PC13" s="399"/>
      <c r="PD13" s="466"/>
      <c r="PE13" s="252"/>
      <c r="PF13" s="467"/>
      <c r="PG13" s="466"/>
      <c r="PH13" s="399"/>
      <c r="PI13" s="466"/>
      <c r="PJ13" s="252"/>
      <c r="PK13" s="467"/>
      <c r="PL13" s="466"/>
      <c r="PM13" s="399"/>
      <c r="PN13" s="466"/>
      <c r="PO13" s="252"/>
      <c r="PP13" s="467"/>
      <c r="PQ13" s="466"/>
      <c r="PR13" s="399"/>
      <c r="PS13" s="466"/>
      <c r="PT13" s="252"/>
      <c r="PU13" s="467"/>
      <c r="PV13" s="466"/>
      <c r="PW13" s="399"/>
      <c r="PX13" s="466"/>
      <c r="PY13" s="252"/>
      <c r="PZ13" s="467"/>
      <c r="QA13" s="466"/>
      <c r="QB13" s="399"/>
      <c r="QC13" s="466"/>
      <c r="QD13" s="252"/>
      <c r="QE13" s="467"/>
      <c r="QF13" s="466"/>
      <c r="QG13" s="399"/>
      <c r="QH13" s="466"/>
      <c r="QI13" s="252"/>
      <c r="QJ13" s="467"/>
      <c r="QK13" s="466"/>
      <c r="QL13" s="399"/>
      <c r="QM13" s="466"/>
      <c r="QN13" s="252"/>
      <c r="QO13" s="467"/>
      <c r="QP13" s="466"/>
      <c r="QQ13" s="399"/>
      <c r="QR13" s="466"/>
      <c r="QS13" s="252"/>
      <c r="QT13" s="467"/>
      <c r="QU13" s="466"/>
      <c r="QV13" s="399"/>
      <c r="QW13" s="466"/>
      <c r="QX13" s="252"/>
      <c r="QY13" s="467"/>
      <c r="QZ13" s="466"/>
      <c r="RA13" s="399"/>
      <c r="RB13" s="466"/>
      <c r="RC13" s="252"/>
      <c r="RD13" s="467"/>
      <c r="RE13" s="466"/>
      <c r="RF13" s="399"/>
      <c r="RG13" s="466"/>
      <c r="RH13" s="252"/>
      <c r="RI13" s="467"/>
      <c r="RJ13" s="466"/>
      <c r="RK13" s="399"/>
      <c r="RL13" s="466"/>
      <c r="RM13" s="252"/>
      <c r="RN13" s="467"/>
      <c r="RO13" s="466"/>
      <c r="RP13" s="399"/>
      <c r="RQ13" s="466"/>
      <c r="RR13" s="252"/>
      <c r="RS13" s="467"/>
      <c r="RT13" s="466"/>
      <c r="RU13" s="399"/>
      <c r="RV13" s="466"/>
      <c r="RW13" s="252"/>
      <c r="RX13" s="467"/>
      <c r="RY13" s="466"/>
      <c r="RZ13" s="399"/>
      <c r="SA13" s="466"/>
      <c r="SB13" s="252"/>
      <c r="SC13" s="467"/>
      <c r="SD13" s="466"/>
      <c r="SE13" s="399"/>
      <c r="SF13" s="466"/>
      <c r="SG13" s="252"/>
      <c r="SH13" s="467"/>
      <c r="SI13" s="466"/>
      <c r="SJ13" s="399"/>
      <c r="SK13" s="466"/>
      <c r="SL13" s="252"/>
      <c r="SM13" s="467"/>
      <c r="SN13" s="466"/>
      <c r="SO13" s="399"/>
      <c r="SP13" s="466"/>
      <c r="SQ13" s="252"/>
      <c r="SR13" s="467"/>
      <c r="SS13" s="466"/>
      <c r="ST13" s="399"/>
      <c r="SU13" s="466"/>
      <c r="SV13" s="252"/>
      <c r="SW13" s="467"/>
      <c r="SX13" s="466"/>
      <c r="SY13" s="399"/>
      <c r="SZ13" s="466"/>
      <c r="TA13" s="252"/>
      <c r="TB13" s="467"/>
      <c r="TC13" s="466"/>
      <c r="TD13" s="399"/>
      <c r="TE13" s="466"/>
      <c r="TF13" s="252"/>
      <c r="TG13" s="467"/>
      <c r="TH13" s="466"/>
      <c r="TI13" s="399"/>
      <c r="TJ13" s="466"/>
      <c r="TK13" s="252"/>
      <c r="TL13" s="467"/>
      <c r="TM13" s="466"/>
      <c r="TN13" s="399"/>
      <c r="TO13" s="466"/>
      <c r="TP13" s="252"/>
      <c r="TQ13" s="467"/>
      <c r="TR13" s="466"/>
      <c r="TS13" s="399"/>
      <c r="TT13" s="466"/>
      <c r="TU13" s="252"/>
      <c r="TV13" s="467"/>
      <c r="TW13" s="466"/>
      <c r="TX13" s="399"/>
      <c r="TY13" s="466"/>
      <c r="TZ13" s="252"/>
      <c r="UA13" s="467"/>
      <c r="UB13" s="466"/>
      <c r="UC13" s="399"/>
      <c r="UD13" s="466"/>
      <c r="UE13" s="252"/>
      <c r="UF13" s="467"/>
      <c r="UG13" s="466"/>
      <c r="UH13" s="399"/>
      <c r="UI13" s="466"/>
      <c r="UJ13" s="252"/>
      <c r="UK13" s="467"/>
      <c r="UL13" s="466"/>
      <c r="UM13" s="399"/>
      <c r="UN13" s="466"/>
      <c r="UO13" s="252"/>
      <c r="UP13" s="467"/>
      <c r="UQ13" s="466"/>
      <c r="UR13" s="399"/>
      <c r="US13" s="466"/>
      <c r="UT13" s="252"/>
      <c r="UU13" s="467"/>
      <c r="UV13" s="466"/>
      <c r="UW13" s="399"/>
      <c r="UX13" s="466"/>
      <c r="UY13" s="252"/>
      <c r="UZ13" s="467"/>
      <c r="VA13" s="466"/>
      <c r="VB13" s="399"/>
      <c r="VC13" s="466"/>
      <c r="VD13" s="252"/>
      <c r="VE13" s="467"/>
      <c r="VF13" s="466"/>
      <c r="VG13" s="399"/>
      <c r="VH13" s="466"/>
      <c r="VI13" s="252"/>
      <c r="VJ13" s="467"/>
      <c r="VK13" s="466"/>
      <c r="VL13" s="399"/>
      <c r="VM13" s="466"/>
      <c r="VN13" s="252"/>
      <c r="VO13" s="467"/>
      <c r="VP13" s="466"/>
      <c r="VQ13" s="399"/>
      <c r="VR13" s="466"/>
      <c r="VS13" s="252"/>
      <c r="VT13" s="467"/>
      <c r="VU13" s="466"/>
      <c r="VV13" s="399"/>
      <c r="VW13" s="466"/>
      <c r="VX13" s="252"/>
      <c r="VY13" s="467"/>
      <c r="VZ13" s="466"/>
      <c r="WA13" s="399"/>
      <c r="WB13" s="466"/>
      <c r="WC13" s="252"/>
      <c r="WD13" s="467"/>
      <c r="WE13" s="466"/>
      <c r="WF13" s="399"/>
      <c r="WG13" s="466"/>
      <c r="WH13" s="252"/>
      <c r="WI13" s="467"/>
      <c r="WJ13" s="466"/>
      <c r="WK13" s="399"/>
      <c r="WL13" s="466"/>
      <c r="WM13" s="252"/>
      <c r="WN13" s="467"/>
      <c r="WO13" s="466"/>
      <c r="WP13" s="399"/>
      <c r="WQ13" s="466"/>
      <c r="WR13" s="252"/>
      <c r="WS13" s="467"/>
      <c r="WT13" s="466"/>
      <c r="WU13" s="399"/>
      <c r="WV13" s="466"/>
      <c r="WW13" s="252"/>
      <c r="WX13" s="467"/>
      <c r="WY13" s="466"/>
      <c r="WZ13" s="399"/>
      <c r="XA13" s="466"/>
      <c r="XB13" s="252"/>
      <c r="XC13" s="467"/>
      <c r="XD13" s="466"/>
      <c r="XE13" s="399"/>
      <c r="XF13" s="466"/>
      <c r="XG13" s="252"/>
      <c r="XH13" s="467"/>
      <c r="XI13" s="466"/>
      <c r="XJ13" s="399"/>
      <c r="XK13" s="466"/>
      <c r="XL13" s="252"/>
      <c r="XM13" s="467"/>
      <c r="XN13" s="466"/>
      <c r="XO13" s="399"/>
      <c r="XP13" s="466"/>
      <c r="XQ13" s="252"/>
      <c r="XR13" s="467"/>
      <c r="XS13" s="466"/>
      <c r="XT13" s="399"/>
      <c r="XU13" s="466"/>
      <c r="XV13" s="252"/>
      <c r="XW13" s="467"/>
      <c r="XX13" s="466"/>
      <c r="XY13" s="399"/>
      <c r="XZ13" s="466"/>
      <c r="YA13" s="252"/>
      <c r="YB13" s="467"/>
      <c r="YC13" s="466"/>
      <c r="YD13" s="399"/>
      <c r="YE13" s="466"/>
      <c r="YF13" s="252"/>
      <c r="YG13" s="467"/>
      <c r="YH13" s="466"/>
      <c r="YI13" s="399"/>
      <c r="YJ13" s="466"/>
      <c r="YK13" s="252"/>
      <c r="YL13" s="467"/>
      <c r="YM13" s="466"/>
      <c r="YN13" s="399"/>
      <c r="YO13" s="466"/>
      <c r="YP13" s="252"/>
      <c r="YQ13" s="467"/>
      <c r="YR13" s="466"/>
      <c r="YS13" s="399"/>
      <c r="YT13" s="466"/>
      <c r="YU13" s="252"/>
      <c r="YV13" s="467"/>
      <c r="YW13" s="466"/>
      <c r="YX13" s="399"/>
      <c r="YY13" s="466"/>
      <c r="YZ13" s="252"/>
      <c r="ZA13" s="467"/>
      <c r="ZB13" s="466"/>
      <c r="ZC13" s="399"/>
      <c r="ZD13" s="466"/>
      <c r="ZE13" s="252"/>
      <c r="ZF13" s="467"/>
      <c r="ZG13" s="466"/>
      <c r="ZH13" s="399"/>
      <c r="ZI13" s="466"/>
      <c r="ZJ13" s="252"/>
      <c r="ZK13" s="467"/>
      <c r="ZL13" s="466"/>
      <c r="ZM13" s="399"/>
      <c r="ZN13" s="466"/>
      <c r="ZO13" s="252"/>
      <c r="ZP13" s="467"/>
      <c r="ZQ13" s="466"/>
      <c r="ZR13" s="399"/>
      <c r="ZS13" s="466"/>
      <c r="ZT13" s="252"/>
      <c r="ZU13" s="467"/>
      <c r="ZV13" s="466"/>
      <c r="ZW13" s="399"/>
      <c r="ZX13" s="466"/>
      <c r="ZY13" s="252"/>
      <c r="ZZ13" s="467"/>
      <c r="AAA13" s="466"/>
      <c r="AAB13" s="399"/>
      <c r="AAC13" s="466"/>
      <c r="AAD13" s="252"/>
      <c r="AAE13" s="467"/>
      <c r="AAF13" s="466"/>
      <c r="AAG13" s="399"/>
      <c r="AAH13" s="466"/>
      <c r="AAI13" s="252"/>
      <c r="AAJ13" s="467"/>
      <c r="AAK13" s="466"/>
      <c r="AAL13" s="399"/>
      <c r="AAM13" s="466"/>
      <c r="AAN13" s="252"/>
      <c r="AAO13" s="467"/>
      <c r="AAP13" s="466"/>
      <c r="AAQ13" s="399"/>
      <c r="AAR13" s="466"/>
      <c r="AAS13" s="252"/>
      <c r="AAT13" s="467"/>
      <c r="AAU13" s="466"/>
      <c r="AAV13" s="399"/>
      <c r="AAW13" s="466"/>
      <c r="AAX13" s="252"/>
      <c r="AAY13" s="467"/>
      <c r="AAZ13" s="466"/>
      <c r="ABA13" s="399"/>
      <c r="ABB13" s="466"/>
      <c r="ABC13" s="252"/>
      <c r="ABD13" s="467"/>
      <c r="ABE13" s="466"/>
      <c r="ABF13" s="399"/>
      <c r="ABG13" s="466"/>
      <c r="ABH13" s="252"/>
      <c r="ABI13" s="467"/>
      <c r="ABJ13" s="466"/>
      <c r="ABK13" s="399"/>
      <c r="ABL13" s="466"/>
      <c r="ABM13" s="252"/>
      <c r="ABN13" s="467"/>
      <c r="ABO13" s="466"/>
      <c r="ABP13" s="399"/>
      <c r="ABQ13" s="466"/>
      <c r="ABR13" s="252"/>
      <c r="ABS13" s="467"/>
      <c r="ABT13" s="466"/>
      <c r="ABU13" s="399"/>
      <c r="ABV13" s="466"/>
      <c r="ABW13" s="252"/>
      <c r="ABX13" s="467"/>
      <c r="ABY13" s="466"/>
      <c r="ABZ13" s="399"/>
      <c r="ACA13" s="466"/>
      <c r="ACB13" s="252"/>
      <c r="ACC13" s="467"/>
      <c r="ACD13" s="466"/>
      <c r="ACE13" s="399"/>
      <c r="ACF13" s="466"/>
      <c r="ACG13" s="252"/>
      <c r="ACH13" s="467"/>
      <c r="ACI13" s="466"/>
      <c r="ACJ13" s="399"/>
      <c r="ACK13" s="466"/>
      <c r="ACL13" s="252"/>
      <c r="ACM13" s="467"/>
      <c r="ACN13" s="466"/>
      <c r="ACO13" s="399"/>
      <c r="ACP13" s="466"/>
      <c r="ACQ13" s="252"/>
      <c r="ACR13" s="467"/>
      <c r="ACS13" s="466"/>
      <c r="ACT13" s="399"/>
      <c r="ACU13" s="466"/>
      <c r="ACV13" s="252"/>
      <c r="ACW13" s="467"/>
      <c r="ACX13" s="466"/>
      <c r="ACY13" s="399"/>
      <c r="ACZ13" s="466"/>
      <c r="ADA13" s="252"/>
      <c r="ADB13" s="467"/>
      <c r="ADC13" s="466"/>
      <c r="ADD13" s="399"/>
      <c r="ADE13" s="466"/>
      <c r="ADF13" s="252"/>
      <c r="ADG13" s="467"/>
      <c r="ADH13" s="466"/>
      <c r="ADI13" s="399"/>
      <c r="ADJ13" s="466"/>
      <c r="ADK13" s="252"/>
      <c r="ADL13" s="467"/>
      <c r="ADM13" s="466"/>
      <c r="ADN13" s="399"/>
      <c r="ADO13" s="466"/>
      <c r="ADP13" s="252"/>
      <c r="ADQ13" s="467"/>
      <c r="ADR13" s="466"/>
      <c r="ADS13" s="399"/>
      <c r="ADT13" s="466"/>
      <c r="ADU13" s="252"/>
      <c r="ADV13" s="467"/>
      <c r="ADW13" s="466"/>
      <c r="ADX13" s="399"/>
      <c r="ADY13" s="466"/>
      <c r="ADZ13" s="252"/>
      <c r="AEA13" s="467"/>
      <c r="AEB13" s="466"/>
      <c r="AEC13" s="399"/>
      <c r="AED13" s="466"/>
      <c r="AEE13" s="252"/>
      <c r="AEF13" s="467"/>
      <c r="AEG13" s="466"/>
      <c r="AEH13" s="399"/>
      <c r="AEI13" s="466"/>
      <c r="AEJ13" s="252"/>
      <c r="AEK13" s="467"/>
      <c r="AEL13" s="466"/>
      <c r="AEM13" s="399"/>
      <c r="AEN13" s="466"/>
      <c r="AEO13" s="252"/>
      <c r="AEP13" s="467"/>
      <c r="AEQ13" s="466"/>
      <c r="AER13" s="399"/>
      <c r="AES13" s="466"/>
      <c r="AET13" s="252"/>
      <c r="AEU13" s="467"/>
      <c r="AEV13" s="466"/>
      <c r="AEW13" s="399"/>
      <c r="AEX13" s="466"/>
      <c r="AEY13" s="252"/>
      <c r="AEZ13" s="467"/>
      <c r="AFA13" s="466"/>
      <c r="AFB13" s="399"/>
      <c r="AFC13" s="466"/>
      <c r="AFD13" s="252"/>
      <c r="AFE13" s="467"/>
      <c r="AFF13" s="466"/>
      <c r="AFG13" s="399"/>
      <c r="AFH13" s="466"/>
      <c r="AFI13" s="252"/>
      <c r="AFJ13" s="467"/>
      <c r="AFK13" s="466"/>
      <c r="AFL13" s="399"/>
      <c r="AFM13" s="466"/>
      <c r="AFN13" s="252"/>
      <c r="AFO13" s="467"/>
      <c r="AFP13" s="466"/>
      <c r="AFQ13" s="399"/>
      <c r="AFR13" s="466"/>
      <c r="AFS13" s="252"/>
      <c r="AFT13" s="467"/>
      <c r="AFU13" s="466"/>
      <c r="AFV13" s="399"/>
      <c r="AFW13" s="466"/>
      <c r="AFX13" s="252"/>
      <c r="AFY13" s="467"/>
      <c r="AFZ13" s="466"/>
      <c r="AGA13" s="399"/>
      <c r="AGB13" s="466"/>
      <c r="AGC13" s="252"/>
      <c r="AGD13" s="467"/>
      <c r="AGE13" s="466"/>
      <c r="AGF13" s="399"/>
      <c r="AGG13" s="466"/>
      <c r="AGH13" s="252"/>
      <c r="AGI13" s="467"/>
      <c r="AGJ13" s="466"/>
      <c r="AGK13" s="399"/>
      <c r="AGL13" s="466"/>
      <c r="AGM13" s="252"/>
      <c r="AGN13" s="467"/>
      <c r="AGO13" s="466"/>
      <c r="AGP13" s="399"/>
      <c r="AGQ13" s="466"/>
      <c r="AGR13" s="252"/>
      <c r="AGS13" s="467"/>
      <c r="AGT13" s="466"/>
      <c r="AGU13" s="399"/>
      <c r="AGV13" s="466"/>
      <c r="AGW13" s="252"/>
      <c r="AGX13" s="467"/>
      <c r="AGY13" s="466"/>
      <c r="AGZ13" s="399"/>
      <c r="AHA13" s="466"/>
      <c r="AHB13" s="252"/>
      <c r="AHC13" s="467"/>
      <c r="AHD13" s="466"/>
      <c r="AHE13" s="399"/>
      <c r="AHF13" s="466"/>
      <c r="AHG13" s="252"/>
      <c r="AHH13" s="467"/>
      <c r="AHI13" s="466"/>
      <c r="AHJ13" s="399"/>
      <c r="AHK13" s="466"/>
      <c r="AHL13" s="252"/>
      <c r="AHM13" s="467"/>
      <c r="AHN13" s="466"/>
      <c r="AHO13" s="399"/>
      <c r="AHP13" s="466"/>
      <c r="AHQ13" s="252"/>
      <c r="AHR13" s="467"/>
      <c r="AHS13" s="466"/>
      <c r="AHT13" s="399"/>
      <c r="AHU13" s="466"/>
      <c r="AHV13" s="252"/>
      <c r="AHW13" s="467"/>
      <c r="AHX13" s="466"/>
      <c r="AHY13" s="399"/>
      <c r="AHZ13" s="466"/>
      <c r="AIA13" s="252"/>
      <c r="AIB13" s="467"/>
      <c r="AIC13" s="466"/>
      <c r="AID13" s="399"/>
      <c r="AIE13" s="466"/>
      <c r="AIF13" s="252"/>
      <c r="AIG13" s="467"/>
      <c r="AIH13" s="466"/>
      <c r="AII13" s="399"/>
      <c r="AIJ13" s="466"/>
      <c r="AIK13" s="252"/>
      <c r="AIL13" s="467"/>
      <c r="AIM13" s="466"/>
      <c r="AIN13" s="399"/>
      <c r="AIO13" s="466"/>
      <c r="AIP13" s="252"/>
      <c r="AIQ13" s="467"/>
      <c r="AIR13" s="466"/>
      <c r="AIS13" s="399"/>
      <c r="AIT13" s="466"/>
      <c r="AIU13" s="252"/>
      <c r="AIV13" s="467"/>
      <c r="AIW13" s="466"/>
      <c r="AIX13" s="399"/>
      <c r="AIY13" s="466"/>
      <c r="AIZ13" s="252"/>
      <c r="AJA13" s="467"/>
      <c r="AJB13" s="466"/>
      <c r="AJC13" s="399"/>
      <c r="AJD13" s="466"/>
      <c r="AJE13" s="252"/>
      <c r="AJF13" s="467"/>
      <c r="AJG13" s="466"/>
      <c r="AJH13" s="399"/>
      <c r="AJI13" s="466"/>
      <c r="AJJ13" s="252"/>
      <c r="AJK13" s="467"/>
      <c r="AJL13" s="466"/>
      <c r="AJM13" s="399"/>
      <c r="AJN13" s="466"/>
      <c r="AJO13" s="252"/>
      <c r="AJP13" s="467"/>
      <c r="AJQ13" s="466"/>
      <c r="AJR13" s="399"/>
      <c r="AJS13" s="466"/>
      <c r="AJT13" s="252"/>
      <c r="AJU13" s="467"/>
      <c r="AJV13" s="466"/>
      <c r="AJW13" s="399"/>
      <c r="AJX13" s="466"/>
      <c r="AJY13" s="252"/>
      <c r="AJZ13" s="467"/>
      <c r="AKA13" s="466"/>
      <c r="AKB13" s="399"/>
      <c r="AKC13" s="466"/>
      <c r="AKD13" s="252"/>
      <c r="AKE13" s="467"/>
      <c r="AKF13" s="466"/>
      <c r="AKG13" s="399"/>
      <c r="AKH13" s="466"/>
      <c r="AKI13" s="252"/>
      <c r="AKJ13" s="467"/>
      <c r="AKK13" s="466"/>
      <c r="AKL13" s="399"/>
      <c r="AKM13" s="466"/>
      <c r="AKN13" s="252"/>
      <c r="AKO13" s="467"/>
      <c r="AKP13" s="466"/>
      <c r="AKQ13" s="399"/>
      <c r="AKR13" s="466"/>
      <c r="AKS13" s="252"/>
      <c r="AKT13" s="467"/>
      <c r="AKU13" s="466"/>
      <c r="AKV13" s="399"/>
      <c r="AKW13" s="466"/>
      <c r="AKX13" s="252"/>
      <c r="AKY13" s="467"/>
      <c r="AKZ13" s="466"/>
      <c r="ALA13" s="399"/>
      <c r="ALB13" s="466"/>
      <c r="ALC13" s="252"/>
      <c r="ALD13" s="467"/>
      <c r="ALE13" s="466"/>
      <c r="ALF13" s="399"/>
      <c r="ALG13" s="466"/>
      <c r="ALH13" s="252"/>
      <c r="ALI13" s="467"/>
      <c r="ALJ13" s="466"/>
      <c r="ALK13" s="399"/>
      <c r="ALL13" s="466"/>
      <c r="ALM13" s="252"/>
      <c r="ALN13" s="467"/>
      <c r="ALO13" s="466"/>
      <c r="ALP13" s="399"/>
      <c r="ALQ13" s="466"/>
      <c r="ALR13" s="252"/>
      <c r="ALS13" s="467"/>
      <c r="ALT13" s="466"/>
      <c r="ALU13" s="399"/>
      <c r="ALV13" s="466"/>
      <c r="ALW13" s="252"/>
      <c r="ALX13" s="467"/>
      <c r="ALY13" s="466"/>
      <c r="ALZ13" s="399"/>
      <c r="AMA13" s="466"/>
      <c r="AMB13" s="252"/>
      <c r="AMC13" s="467"/>
      <c r="AMD13" s="466"/>
      <c r="AME13" s="399"/>
      <c r="AMF13" s="466"/>
      <c r="AMG13" s="252"/>
      <c r="AMH13" s="467"/>
      <c r="AMI13" s="466"/>
      <c r="AMJ13" s="399"/>
      <c r="AMK13" s="466"/>
      <c r="AML13" s="252"/>
      <c r="AMM13" s="467"/>
      <c r="AMN13" s="466"/>
      <c r="AMO13" s="399"/>
      <c r="AMP13" s="466"/>
      <c r="AMQ13" s="252"/>
      <c r="AMR13" s="467"/>
      <c r="AMS13" s="466"/>
      <c r="AMT13" s="399"/>
      <c r="AMU13" s="466"/>
      <c r="AMV13" s="252"/>
      <c r="AMW13" s="467"/>
      <c r="AMX13" s="466"/>
      <c r="AMY13" s="399"/>
      <c r="AMZ13" s="466"/>
      <c r="ANA13" s="252"/>
      <c r="ANB13" s="467"/>
      <c r="ANC13" s="466"/>
      <c r="AND13" s="399"/>
      <c r="ANE13" s="466"/>
      <c r="ANF13" s="252"/>
      <c r="ANG13" s="467"/>
      <c r="ANH13" s="466"/>
      <c r="ANI13" s="399"/>
      <c r="ANJ13" s="466"/>
      <c r="ANK13" s="252"/>
      <c r="ANL13" s="467"/>
      <c r="ANM13" s="466"/>
      <c r="ANN13" s="399"/>
      <c r="ANO13" s="466"/>
      <c r="ANP13" s="252"/>
      <c r="ANQ13" s="467"/>
      <c r="ANR13" s="466"/>
      <c r="ANS13" s="399"/>
      <c r="ANT13" s="466"/>
      <c r="ANU13" s="252"/>
      <c r="ANV13" s="467"/>
      <c r="ANW13" s="466"/>
      <c r="ANX13" s="399"/>
      <c r="ANY13" s="466"/>
      <c r="ANZ13" s="252"/>
      <c r="AOA13" s="467"/>
      <c r="AOB13" s="466"/>
      <c r="AOC13" s="399"/>
      <c r="AOD13" s="466"/>
      <c r="AOE13" s="252"/>
      <c r="AOF13" s="467"/>
      <c r="AOG13" s="466"/>
      <c r="AOH13" s="399"/>
      <c r="AOI13" s="466"/>
      <c r="AOJ13" s="252"/>
      <c r="AOK13" s="467"/>
      <c r="AOL13" s="466"/>
      <c r="AOM13" s="399"/>
      <c r="AON13" s="466"/>
      <c r="AOO13" s="252"/>
      <c r="AOP13" s="467"/>
      <c r="AOQ13" s="466"/>
      <c r="AOR13" s="399"/>
      <c r="AOS13" s="466"/>
      <c r="AOT13" s="252"/>
      <c r="AOU13" s="467"/>
      <c r="AOV13" s="466"/>
      <c r="AOW13" s="399"/>
      <c r="AOX13" s="466"/>
      <c r="AOY13" s="252"/>
      <c r="AOZ13" s="467"/>
      <c r="APA13" s="466"/>
      <c r="APB13" s="399"/>
      <c r="APC13" s="466"/>
      <c r="APD13" s="252"/>
      <c r="APE13" s="467"/>
      <c r="APF13" s="466"/>
      <c r="APG13" s="399"/>
      <c r="APH13" s="466"/>
      <c r="API13" s="252"/>
      <c r="APJ13" s="467"/>
      <c r="APK13" s="466"/>
      <c r="APL13" s="399"/>
      <c r="APM13" s="466"/>
      <c r="APN13" s="252"/>
      <c r="APO13" s="467"/>
      <c r="APP13" s="466"/>
      <c r="APQ13" s="399"/>
      <c r="APR13" s="466"/>
      <c r="APS13" s="252"/>
      <c r="APT13" s="467"/>
      <c r="APU13" s="466"/>
      <c r="APV13" s="399"/>
      <c r="APW13" s="466"/>
      <c r="APX13" s="252"/>
      <c r="APY13" s="467"/>
      <c r="APZ13" s="466"/>
      <c r="AQA13" s="399"/>
      <c r="AQB13" s="466"/>
      <c r="AQC13" s="252"/>
      <c r="AQD13" s="467"/>
      <c r="AQE13" s="466"/>
      <c r="AQF13" s="399"/>
      <c r="AQG13" s="466"/>
      <c r="AQH13" s="252"/>
      <c r="AQI13" s="467"/>
      <c r="AQJ13" s="466"/>
      <c r="AQK13" s="399"/>
      <c r="AQL13" s="466"/>
      <c r="AQM13" s="252"/>
      <c r="AQN13" s="467"/>
      <c r="AQO13" s="466"/>
      <c r="AQP13" s="399"/>
      <c r="AQQ13" s="466"/>
      <c r="AQR13" s="252"/>
      <c r="AQS13" s="467"/>
      <c r="AQT13" s="466"/>
      <c r="AQU13" s="399"/>
      <c r="AQV13" s="466"/>
      <c r="AQW13" s="252"/>
      <c r="AQX13" s="467"/>
      <c r="AQY13" s="466"/>
      <c r="AQZ13" s="399"/>
      <c r="ARA13" s="466"/>
      <c r="ARB13" s="252"/>
      <c r="ARC13" s="467"/>
      <c r="ARD13" s="466"/>
      <c r="ARE13" s="399"/>
      <c r="ARF13" s="466"/>
      <c r="ARG13" s="252"/>
      <c r="ARH13" s="467"/>
      <c r="ARI13" s="466"/>
      <c r="ARJ13" s="399"/>
      <c r="ARK13" s="466"/>
      <c r="ARL13" s="252"/>
      <c r="ARM13" s="467"/>
      <c r="ARN13" s="466"/>
      <c r="ARO13" s="399"/>
      <c r="ARP13" s="466"/>
      <c r="ARQ13" s="252"/>
      <c r="ARR13" s="467"/>
      <c r="ARS13" s="466"/>
      <c r="ART13" s="399"/>
      <c r="ARU13" s="466"/>
      <c r="ARV13" s="252"/>
      <c r="ARW13" s="467"/>
      <c r="ARX13" s="466"/>
      <c r="ARY13" s="399"/>
      <c r="ARZ13" s="466"/>
      <c r="ASA13" s="252"/>
      <c r="ASB13" s="467"/>
      <c r="ASC13" s="466"/>
      <c r="ASD13" s="399"/>
      <c r="ASE13" s="466"/>
      <c r="ASF13" s="252"/>
      <c r="ASG13" s="467"/>
      <c r="ASH13" s="466"/>
      <c r="ASI13" s="399"/>
      <c r="ASJ13" s="466"/>
      <c r="ASK13" s="252"/>
      <c r="ASL13" s="467"/>
      <c r="ASM13" s="466"/>
      <c r="ASN13" s="399"/>
      <c r="ASO13" s="466"/>
      <c r="ASP13" s="252"/>
      <c r="ASQ13" s="467"/>
      <c r="ASR13" s="466"/>
      <c r="ASS13" s="399"/>
      <c r="AST13" s="466"/>
      <c r="ASU13" s="252"/>
      <c r="ASV13" s="467"/>
      <c r="ASW13" s="466"/>
      <c r="ASX13" s="399"/>
      <c r="ASY13" s="466"/>
      <c r="ASZ13" s="252"/>
      <c r="ATA13" s="467"/>
      <c r="ATB13" s="466"/>
      <c r="ATC13" s="399"/>
      <c r="ATD13" s="466"/>
      <c r="ATE13" s="252"/>
      <c r="ATF13" s="467"/>
      <c r="ATG13" s="466"/>
      <c r="ATH13" s="399"/>
      <c r="ATI13" s="466"/>
      <c r="ATJ13" s="252"/>
      <c r="ATK13" s="467"/>
      <c r="ATL13" s="466"/>
      <c r="ATM13" s="399"/>
      <c r="ATN13" s="466"/>
      <c r="ATO13" s="252"/>
      <c r="ATP13" s="467"/>
      <c r="ATQ13" s="466"/>
      <c r="ATR13" s="399"/>
      <c r="ATS13" s="466"/>
      <c r="ATT13" s="252"/>
      <c r="ATU13" s="467"/>
      <c r="ATV13" s="466"/>
      <c r="ATW13" s="399"/>
      <c r="ATX13" s="466"/>
      <c r="ATY13" s="252"/>
      <c r="ATZ13" s="467"/>
      <c r="AUA13" s="466"/>
      <c r="AUB13" s="399"/>
      <c r="AUC13" s="466"/>
      <c r="AUD13" s="252"/>
      <c r="AUE13" s="467"/>
      <c r="AUF13" s="466"/>
      <c r="AUG13" s="399"/>
      <c r="AUH13" s="466"/>
      <c r="AUI13" s="252"/>
      <c r="AUJ13" s="467"/>
      <c r="AUK13" s="466"/>
      <c r="AUL13" s="399"/>
      <c r="AUM13" s="466"/>
      <c r="AUN13" s="252"/>
      <c r="AUO13" s="467"/>
      <c r="AUP13" s="466"/>
      <c r="AUQ13" s="399"/>
      <c r="AUR13" s="466"/>
      <c r="AUS13" s="252"/>
      <c r="AUT13" s="467"/>
      <c r="AUU13" s="466"/>
      <c r="AUV13" s="399"/>
      <c r="AUW13" s="466"/>
      <c r="AUX13" s="252"/>
      <c r="AUY13" s="467"/>
      <c r="AUZ13" s="466"/>
      <c r="AVA13" s="399"/>
      <c r="AVB13" s="466"/>
      <c r="AVC13" s="252"/>
      <c r="AVD13" s="467"/>
      <c r="AVE13" s="466"/>
      <c r="AVF13" s="399"/>
      <c r="AVG13" s="466"/>
      <c r="AVH13" s="252"/>
      <c r="AVI13" s="467"/>
      <c r="AVJ13" s="466"/>
      <c r="AVK13" s="399"/>
      <c r="AVL13" s="466"/>
      <c r="AVM13" s="252"/>
      <c r="AVN13" s="467"/>
      <c r="AVO13" s="466"/>
      <c r="AVP13" s="399"/>
      <c r="AVQ13" s="466"/>
      <c r="AVR13" s="252"/>
      <c r="AVS13" s="467"/>
      <c r="AVT13" s="466"/>
      <c r="AVU13" s="399"/>
      <c r="AVV13" s="466"/>
      <c r="AVW13" s="252"/>
      <c r="AVX13" s="467"/>
      <c r="AVY13" s="466"/>
      <c r="AVZ13" s="399"/>
      <c r="AWA13" s="466"/>
      <c r="AWB13" s="252"/>
      <c r="AWC13" s="467"/>
      <c r="AWD13" s="466"/>
      <c r="AWE13" s="399"/>
      <c r="AWF13" s="466"/>
      <c r="AWG13" s="252"/>
      <c r="AWH13" s="467"/>
      <c r="AWI13" s="466"/>
      <c r="AWJ13" s="399"/>
      <c r="AWK13" s="466"/>
      <c r="AWL13" s="252"/>
      <c r="AWM13" s="467"/>
      <c r="AWN13" s="466"/>
      <c r="AWO13" s="399"/>
      <c r="AWP13" s="466"/>
      <c r="AWQ13" s="252"/>
      <c r="AWR13" s="467"/>
      <c r="AWS13" s="466"/>
      <c r="AWT13" s="399"/>
      <c r="AWU13" s="466"/>
      <c r="AWV13" s="252"/>
      <c r="AWW13" s="467"/>
      <c r="AWX13" s="466"/>
      <c r="AWY13" s="399"/>
      <c r="AWZ13" s="466"/>
      <c r="AXA13" s="252"/>
      <c r="AXB13" s="467"/>
      <c r="AXC13" s="466"/>
      <c r="AXD13" s="399"/>
      <c r="AXE13" s="466"/>
      <c r="AXF13" s="252"/>
      <c r="AXG13" s="467"/>
      <c r="AXH13" s="466"/>
      <c r="AXI13" s="399"/>
      <c r="AXJ13" s="466"/>
      <c r="AXK13" s="252"/>
      <c r="AXL13" s="467"/>
      <c r="AXM13" s="466"/>
      <c r="AXN13" s="399"/>
      <c r="AXO13" s="466"/>
      <c r="AXP13" s="252"/>
      <c r="AXQ13" s="467"/>
      <c r="AXR13" s="466"/>
      <c r="AXS13" s="399"/>
      <c r="AXT13" s="466"/>
      <c r="AXU13" s="252"/>
      <c r="AXV13" s="467"/>
      <c r="AXW13" s="466"/>
      <c r="AXX13" s="399"/>
      <c r="AXY13" s="466"/>
      <c r="AXZ13" s="252"/>
      <c r="AYA13" s="467"/>
      <c r="AYB13" s="466"/>
      <c r="AYC13" s="399"/>
      <c r="AYD13" s="466"/>
      <c r="AYE13" s="252"/>
      <c r="AYF13" s="467"/>
      <c r="AYG13" s="466"/>
      <c r="AYH13" s="399"/>
      <c r="AYI13" s="466"/>
      <c r="AYJ13" s="252"/>
      <c r="AYK13" s="467"/>
      <c r="AYL13" s="466"/>
      <c r="AYM13" s="399"/>
      <c r="AYN13" s="466"/>
      <c r="AYO13" s="252"/>
      <c r="AYP13" s="467"/>
      <c r="AYQ13" s="466"/>
      <c r="AYR13" s="399"/>
      <c r="AYS13" s="466"/>
      <c r="AYT13" s="252"/>
      <c r="AYU13" s="467"/>
      <c r="AYV13" s="466"/>
      <c r="AYW13" s="399"/>
      <c r="AYX13" s="466"/>
      <c r="AYY13" s="252"/>
      <c r="AYZ13" s="467"/>
      <c r="AZA13" s="466"/>
      <c r="AZB13" s="399"/>
      <c r="AZC13" s="466"/>
      <c r="AZD13" s="252"/>
      <c r="AZE13" s="467"/>
      <c r="AZF13" s="466"/>
      <c r="AZG13" s="399"/>
      <c r="AZH13" s="466"/>
      <c r="AZI13" s="252"/>
      <c r="AZJ13" s="467"/>
      <c r="AZK13" s="466"/>
      <c r="AZL13" s="399"/>
      <c r="AZM13" s="466"/>
      <c r="AZN13" s="252"/>
      <c r="AZO13" s="467"/>
      <c r="AZP13" s="466"/>
      <c r="AZQ13" s="399"/>
      <c r="AZR13" s="466"/>
      <c r="AZS13" s="252"/>
      <c r="AZT13" s="467"/>
      <c r="AZU13" s="466"/>
      <c r="AZV13" s="399"/>
      <c r="AZW13" s="466"/>
      <c r="AZX13" s="252"/>
      <c r="AZY13" s="467"/>
      <c r="AZZ13" s="466"/>
      <c r="BAA13" s="399"/>
      <c r="BAB13" s="466"/>
      <c r="BAC13" s="252"/>
      <c r="BAD13" s="467"/>
      <c r="BAE13" s="466"/>
      <c r="BAF13" s="399"/>
      <c r="BAG13" s="466"/>
      <c r="BAH13" s="252"/>
      <c r="BAI13" s="467"/>
      <c r="BAJ13" s="466"/>
      <c r="BAK13" s="399"/>
      <c r="BAL13" s="466"/>
      <c r="BAM13" s="252"/>
      <c r="BAN13" s="467"/>
      <c r="BAO13" s="466"/>
      <c r="BAP13" s="399"/>
      <c r="BAQ13" s="466"/>
      <c r="BAR13" s="252"/>
      <c r="BAS13" s="467"/>
      <c r="BAT13" s="466"/>
      <c r="BAU13" s="399"/>
      <c r="BAV13" s="466"/>
      <c r="BAW13" s="252"/>
      <c r="BAX13" s="467"/>
      <c r="BAY13" s="466"/>
      <c r="BAZ13" s="399"/>
      <c r="BBA13" s="466"/>
      <c r="BBB13" s="252"/>
      <c r="BBC13" s="467"/>
      <c r="BBD13" s="466"/>
      <c r="BBE13" s="399"/>
      <c r="BBF13" s="466"/>
      <c r="BBG13" s="252"/>
      <c r="BBH13" s="467"/>
      <c r="BBI13" s="466"/>
      <c r="BBJ13" s="399"/>
      <c r="BBK13" s="466"/>
      <c r="BBL13" s="252"/>
      <c r="BBM13" s="467"/>
      <c r="BBN13" s="466"/>
      <c r="BBO13" s="399"/>
      <c r="BBP13" s="466"/>
      <c r="BBQ13" s="252"/>
      <c r="BBR13" s="467"/>
      <c r="BBS13" s="466"/>
      <c r="BBT13" s="399"/>
      <c r="BBU13" s="466"/>
      <c r="BBV13" s="252"/>
      <c r="BBW13" s="467"/>
      <c r="BBX13" s="466"/>
      <c r="BBY13" s="399"/>
      <c r="BBZ13" s="466"/>
      <c r="BCA13" s="252"/>
      <c r="BCB13" s="467"/>
      <c r="BCC13" s="466"/>
      <c r="BCD13" s="399"/>
      <c r="BCE13" s="466"/>
      <c r="BCF13" s="252"/>
      <c r="BCG13" s="467"/>
      <c r="BCH13" s="466"/>
      <c r="BCI13" s="399"/>
      <c r="BCJ13" s="466"/>
      <c r="BCK13" s="252"/>
      <c r="BCL13" s="467"/>
      <c r="BCM13" s="466"/>
      <c r="BCN13" s="399"/>
      <c r="BCO13" s="466"/>
      <c r="BCP13" s="252"/>
      <c r="BCQ13" s="467"/>
      <c r="BCR13" s="466"/>
      <c r="BCS13" s="399"/>
      <c r="BCT13" s="466"/>
      <c r="BCU13" s="252"/>
      <c r="BCV13" s="467"/>
      <c r="BCW13" s="466"/>
      <c r="BCX13" s="399"/>
      <c r="BCY13" s="466"/>
      <c r="BCZ13" s="252"/>
      <c r="BDA13" s="467"/>
      <c r="BDB13" s="466"/>
      <c r="BDC13" s="399"/>
      <c r="BDD13" s="466"/>
      <c r="BDE13" s="252"/>
      <c r="BDF13" s="467"/>
      <c r="BDG13" s="466"/>
      <c r="BDH13" s="399"/>
      <c r="BDI13" s="466"/>
      <c r="BDJ13" s="252"/>
      <c r="BDK13" s="467"/>
      <c r="BDL13" s="466"/>
      <c r="BDM13" s="399"/>
      <c r="BDN13" s="466"/>
      <c r="BDO13" s="252"/>
      <c r="BDP13" s="467"/>
      <c r="BDQ13" s="466"/>
      <c r="BDR13" s="399"/>
      <c r="BDS13" s="466"/>
      <c r="BDT13" s="252"/>
      <c r="BDU13" s="467"/>
      <c r="BDV13" s="466"/>
      <c r="BDW13" s="399"/>
      <c r="BDX13" s="466"/>
      <c r="BDY13" s="252"/>
      <c r="BDZ13" s="467"/>
      <c r="BEA13" s="466"/>
      <c r="BEB13" s="399"/>
      <c r="BEC13" s="466"/>
      <c r="BED13" s="252"/>
      <c r="BEE13" s="467"/>
      <c r="BEF13" s="466"/>
      <c r="BEG13" s="399"/>
      <c r="BEH13" s="466"/>
      <c r="BEI13" s="252"/>
      <c r="BEJ13" s="467"/>
      <c r="BEK13" s="466"/>
      <c r="BEL13" s="399"/>
      <c r="BEM13" s="466"/>
      <c r="BEN13" s="252"/>
      <c r="BEO13" s="467"/>
      <c r="BEP13" s="466"/>
      <c r="BEQ13" s="399"/>
      <c r="BER13" s="466"/>
      <c r="BES13" s="252"/>
      <c r="BET13" s="467"/>
      <c r="BEU13" s="466"/>
      <c r="BEV13" s="399"/>
      <c r="BEW13" s="466"/>
      <c r="BEX13" s="252"/>
      <c r="BEY13" s="467"/>
      <c r="BEZ13" s="466"/>
      <c r="BFA13" s="399"/>
      <c r="BFB13" s="466"/>
      <c r="BFC13" s="252"/>
      <c r="BFD13" s="467"/>
      <c r="BFE13" s="466"/>
      <c r="BFF13" s="399"/>
      <c r="BFG13" s="466"/>
      <c r="BFH13" s="252"/>
      <c r="BFI13" s="467"/>
      <c r="BFJ13" s="466"/>
      <c r="BFK13" s="399"/>
      <c r="BFL13" s="466"/>
      <c r="BFM13" s="252"/>
      <c r="BFN13" s="467"/>
      <c r="BFO13" s="466"/>
      <c r="BFP13" s="399"/>
      <c r="BFQ13" s="466"/>
      <c r="BFR13" s="252"/>
      <c r="BFS13" s="467"/>
      <c r="BFT13" s="466"/>
      <c r="BFU13" s="399"/>
      <c r="BFV13" s="466"/>
      <c r="BFW13" s="252"/>
      <c r="BFX13" s="467"/>
      <c r="BFY13" s="466"/>
      <c r="BFZ13" s="399"/>
      <c r="BGA13" s="466"/>
      <c r="BGB13" s="252"/>
      <c r="BGC13" s="467"/>
      <c r="BGD13" s="466"/>
      <c r="BGE13" s="399"/>
      <c r="BGF13" s="466"/>
      <c r="BGG13" s="252"/>
      <c r="BGH13" s="467"/>
      <c r="BGI13" s="466"/>
      <c r="BGJ13" s="399"/>
      <c r="BGK13" s="466"/>
      <c r="BGL13" s="252"/>
      <c r="BGM13" s="467"/>
      <c r="BGN13" s="466"/>
      <c r="BGO13" s="399"/>
      <c r="BGP13" s="466"/>
      <c r="BGQ13" s="252"/>
      <c r="BGR13" s="467"/>
      <c r="BGS13" s="466"/>
      <c r="BGT13" s="399"/>
      <c r="BGU13" s="466"/>
      <c r="BGV13" s="252"/>
      <c r="BGW13" s="467"/>
      <c r="BGX13" s="466"/>
      <c r="BGY13" s="399"/>
      <c r="BGZ13" s="466"/>
      <c r="BHA13" s="252"/>
      <c r="BHB13" s="467"/>
      <c r="BHC13" s="466"/>
      <c r="BHD13" s="399"/>
      <c r="BHE13" s="466"/>
      <c r="BHF13" s="252"/>
      <c r="BHG13" s="467"/>
      <c r="BHH13" s="466"/>
      <c r="BHI13" s="399"/>
      <c r="BHJ13" s="466"/>
      <c r="BHK13" s="252"/>
      <c r="BHL13" s="467"/>
      <c r="BHM13" s="466"/>
      <c r="BHN13" s="399"/>
      <c r="BHO13" s="466"/>
      <c r="BHP13" s="252"/>
      <c r="BHQ13" s="467"/>
      <c r="BHR13" s="466"/>
      <c r="BHS13" s="399"/>
      <c r="BHT13" s="466"/>
      <c r="BHU13" s="252"/>
      <c r="BHV13" s="467"/>
      <c r="BHW13" s="466"/>
      <c r="BHX13" s="399"/>
      <c r="BHY13" s="466"/>
      <c r="BHZ13" s="252"/>
      <c r="BIA13" s="467"/>
      <c r="BIB13" s="466"/>
      <c r="BIC13" s="399"/>
      <c r="BID13" s="466"/>
      <c r="BIE13" s="252"/>
      <c r="BIF13" s="467"/>
      <c r="BIG13" s="466"/>
      <c r="BIH13" s="399"/>
      <c r="BII13" s="466"/>
      <c r="BIJ13" s="252"/>
      <c r="BIK13" s="467"/>
      <c r="BIL13" s="466"/>
      <c r="BIM13" s="399"/>
      <c r="BIN13" s="466"/>
      <c r="BIO13" s="252"/>
      <c r="BIP13" s="467"/>
      <c r="BIQ13" s="466"/>
      <c r="BIR13" s="399"/>
      <c r="BIS13" s="466"/>
      <c r="BIT13" s="252"/>
      <c r="BIU13" s="467"/>
      <c r="BIV13" s="466"/>
      <c r="BIW13" s="399"/>
      <c r="BIX13" s="466"/>
      <c r="BIY13" s="252"/>
      <c r="BIZ13" s="467"/>
      <c r="BJA13" s="466"/>
      <c r="BJB13" s="399"/>
      <c r="BJC13" s="466"/>
      <c r="BJD13" s="252"/>
      <c r="BJE13" s="467"/>
      <c r="BJF13" s="466"/>
      <c r="BJG13" s="399"/>
      <c r="BJH13" s="466"/>
      <c r="BJI13" s="252"/>
      <c r="BJJ13" s="467"/>
      <c r="BJK13" s="466"/>
      <c r="BJL13" s="399"/>
      <c r="BJM13" s="466"/>
      <c r="BJN13" s="252"/>
      <c r="BJO13" s="467"/>
      <c r="BJP13" s="466"/>
      <c r="BJQ13" s="399"/>
      <c r="BJR13" s="466"/>
      <c r="BJS13" s="252"/>
      <c r="BJT13" s="467"/>
      <c r="BJU13" s="466"/>
      <c r="BJV13" s="399"/>
      <c r="BJW13" s="466"/>
      <c r="BJX13" s="252"/>
      <c r="BJY13" s="467"/>
      <c r="BJZ13" s="466"/>
      <c r="BKA13" s="399"/>
      <c r="BKB13" s="466"/>
      <c r="BKC13" s="252"/>
      <c r="BKD13" s="467"/>
      <c r="BKE13" s="466"/>
      <c r="BKF13" s="399"/>
      <c r="BKG13" s="466"/>
      <c r="BKH13" s="252"/>
      <c r="BKI13" s="467"/>
      <c r="BKJ13" s="466"/>
      <c r="BKK13" s="399"/>
      <c r="BKL13" s="466"/>
      <c r="BKM13" s="252"/>
      <c r="BKN13" s="467"/>
      <c r="BKO13" s="466"/>
      <c r="BKP13" s="399"/>
      <c r="BKQ13" s="466"/>
      <c r="BKR13" s="252"/>
      <c r="BKS13" s="467"/>
      <c r="BKT13" s="466"/>
      <c r="BKU13" s="399"/>
      <c r="BKV13" s="466"/>
      <c r="BKW13" s="252"/>
      <c r="BKX13" s="467"/>
      <c r="BKY13" s="466"/>
      <c r="BKZ13" s="399"/>
      <c r="BLA13" s="466"/>
      <c r="BLB13" s="252"/>
      <c r="BLC13" s="467"/>
      <c r="BLD13" s="466"/>
      <c r="BLE13" s="399"/>
      <c r="BLF13" s="466"/>
      <c r="BLG13" s="252"/>
      <c r="BLH13" s="467"/>
      <c r="BLI13" s="466"/>
      <c r="BLJ13" s="399"/>
      <c r="BLK13" s="466"/>
      <c r="BLL13" s="252"/>
      <c r="BLM13" s="467"/>
      <c r="BLN13" s="466"/>
      <c r="BLO13" s="399"/>
      <c r="BLP13" s="466"/>
      <c r="BLQ13" s="252"/>
      <c r="BLR13" s="467"/>
      <c r="BLS13" s="466"/>
      <c r="BLT13" s="399"/>
      <c r="BLU13" s="466"/>
      <c r="BLV13" s="252"/>
      <c r="BLW13" s="467"/>
      <c r="BLX13" s="466"/>
      <c r="BLY13" s="399"/>
      <c r="BLZ13" s="466"/>
      <c r="BMA13" s="252"/>
      <c r="BMB13" s="467"/>
      <c r="BMC13" s="466"/>
      <c r="BMD13" s="399"/>
      <c r="BME13" s="466"/>
      <c r="BMF13" s="252"/>
      <c r="BMG13" s="467"/>
      <c r="BMH13" s="466"/>
      <c r="BMI13" s="399"/>
      <c r="BMJ13" s="466"/>
      <c r="BMK13" s="252"/>
      <c r="BML13" s="467"/>
      <c r="BMM13" s="466"/>
      <c r="BMN13" s="399"/>
      <c r="BMO13" s="466"/>
      <c r="BMP13" s="252"/>
      <c r="BMQ13" s="467"/>
      <c r="BMR13" s="466"/>
      <c r="BMS13" s="399"/>
      <c r="BMT13" s="466"/>
      <c r="BMU13" s="252"/>
      <c r="BMV13" s="467"/>
      <c r="BMW13" s="466"/>
      <c r="BMX13" s="399"/>
      <c r="BMY13" s="466"/>
      <c r="BMZ13" s="252"/>
      <c r="BNA13" s="467"/>
      <c r="BNB13" s="466"/>
      <c r="BNC13" s="399"/>
      <c r="BND13" s="466"/>
      <c r="BNE13" s="252"/>
      <c r="BNF13" s="467"/>
      <c r="BNG13" s="466"/>
      <c r="BNH13" s="399"/>
      <c r="BNI13" s="466"/>
      <c r="BNJ13" s="252"/>
      <c r="BNK13" s="467"/>
      <c r="BNL13" s="466"/>
      <c r="BNM13" s="399"/>
      <c r="BNN13" s="466"/>
      <c r="BNO13" s="252"/>
      <c r="BNP13" s="467"/>
      <c r="BNQ13" s="466"/>
      <c r="BNR13" s="399"/>
      <c r="BNS13" s="466"/>
      <c r="BNT13" s="252"/>
      <c r="BNU13" s="467"/>
      <c r="BNV13" s="466"/>
      <c r="BNW13" s="399"/>
      <c r="BNX13" s="466"/>
      <c r="BNY13" s="252"/>
      <c r="BNZ13" s="467"/>
      <c r="BOA13" s="466"/>
      <c r="BOB13" s="399"/>
      <c r="BOC13" s="466"/>
      <c r="BOD13" s="252"/>
      <c r="BOE13" s="467"/>
      <c r="BOF13" s="466"/>
      <c r="BOG13" s="399"/>
      <c r="BOH13" s="466"/>
      <c r="BOI13" s="252"/>
      <c r="BOJ13" s="467"/>
      <c r="BOK13" s="466"/>
      <c r="BOL13" s="399"/>
      <c r="BOM13" s="466"/>
      <c r="BON13" s="252"/>
      <c r="BOO13" s="467"/>
      <c r="BOP13" s="466"/>
      <c r="BOQ13" s="399"/>
      <c r="BOR13" s="466"/>
      <c r="BOS13" s="252"/>
      <c r="BOT13" s="467"/>
      <c r="BOU13" s="466"/>
      <c r="BOV13" s="399"/>
      <c r="BOW13" s="466"/>
      <c r="BOX13" s="252"/>
      <c r="BOY13" s="467"/>
      <c r="BOZ13" s="466"/>
      <c r="BPA13" s="399"/>
      <c r="BPB13" s="466"/>
      <c r="BPC13" s="252"/>
      <c r="BPD13" s="467"/>
      <c r="BPE13" s="466"/>
      <c r="BPF13" s="399"/>
      <c r="BPG13" s="466"/>
      <c r="BPH13" s="252"/>
      <c r="BPI13" s="467"/>
      <c r="BPJ13" s="466"/>
      <c r="BPK13" s="399"/>
      <c r="BPL13" s="466"/>
      <c r="BPM13" s="252"/>
      <c r="BPN13" s="467"/>
      <c r="BPO13" s="466"/>
      <c r="BPP13" s="399"/>
      <c r="BPQ13" s="466"/>
      <c r="BPR13" s="252"/>
      <c r="BPS13" s="467"/>
      <c r="BPT13" s="466"/>
      <c r="BPU13" s="399"/>
      <c r="BPV13" s="466"/>
      <c r="BPW13" s="252"/>
      <c r="BPX13" s="467"/>
      <c r="BPY13" s="466"/>
      <c r="BPZ13" s="399"/>
      <c r="BQA13" s="466"/>
      <c r="BQB13" s="252"/>
      <c r="BQC13" s="467"/>
      <c r="BQD13" s="466"/>
      <c r="BQE13" s="399"/>
      <c r="BQF13" s="466"/>
      <c r="BQG13" s="252"/>
      <c r="BQH13" s="467"/>
      <c r="BQI13" s="466"/>
      <c r="BQJ13" s="399"/>
      <c r="BQK13" s="466"/>
      <c r="BQL13" s="252"/>
      <c r="BQM13" s="467"/>
      <c r="BQN13" s="466"/>
      <c r="BQO13" s="399"/>
      <c r="BQP13" s="466"/>
      <c r="BQQ13" s="252"/>
      <c r="BQR13" s="467"/>
      <c r="BQS13" s="466"/>
      <c r="BQT13" s="399"/>
      <c r="BQU13" s="466"/>
      <c r="BQV13" s="252"/>
      <c r="BQW13" s="467"/>
      <c r="BQX13" s="466"/>
      <c r="BQY13" s="399"/>
      <c r="BQZ13" s="466"/>
      <c r="BRA13" s="252"/>
      <c r="BRB13" s="467"/>
      <c r="BRC13" s="466"/>
      <c r="BRD13" s="399"/>
      <c r="BRE13" s="466"/>
      <c r="BRF13" s="252"/>
      <c r="BRG13" s="467"/>
      <c r="BRH13" s="466"/>
      <c r="BRI13" s="399"/>
      <c r="BRJ13" s="466"/>
      <c r="BRK13" s="252"/>
      <c r="BRL13" s="467"/>
      <c r="BRM13" s="466"/>
      <c r="BRN13" s="399"/>
      <c r="BRO13" s="466"/>
      <c r="BRP13" s="252"/>
      <c r="BRQ13" s="467"/>
      <c r="BRR13" s="466"/>
      <c r="BRS13" s="399"/>
      <c r="BRT13" s="466"/>
      <c r="BRU13" s="252"/>
      <c r="BRV13" s="467"/>
      <c r="BRW13" s="466"/>
      <c r="BRX13" s="399"/>
      <c r="BRY13" s="466"/>
      <c r="BRZ13" s="252"/>
      <c r="BSA13" s="467"/>
      <c r="BSB13" s="466"/>
      <c r="BSC13" s="399"/>
      <c r="BSD13" s="466"/>
      <c r="BSE13" s="252"/>
      <c r="BSF13" s="467"/>
      <c r="BSG13" s="466"/>
      <c r="BSH13" s="399"/>
      <c r="BSI13" s="466"/>
      <c r="BSJ13" s="252"/>
      <c r="BSK13" s="467"/>
      <c r="BSL13" s="466"/>
      <c r="BSM13" s="399"/>
      <c r="BSN13" s="466"/>
      <c r="BSO13" s="252"/>
      <c r="BSP13" s="467"/>
      <c r="BSQ13" s="466"/>
      <c r="BSR13" s="399"/>
      <c r="BSS13" s="466"/>
      <c r="BST13" s="252"/>
      <c r="BSU13" s="467"/>
      <c r="BSV13" s="466"/>
      <c r="BSW13" s="399"/>
      <c r="BSX13" s="466"/>
      <c r="BSY13" s="252"/>
      <c r="BSZ13" s="467"/>
      <c r="BTA13" s="466"/>
      <c r="BTB13" s="399"/>
      <c r="BTC13" s="466"/>
      <c r="BTD13" s="252"/>
      <c r="BTE13" s="467"/>
      <c r="BTF13" s="466"/>
      <c r="BTG13" s="399"/>
      <c r="BTH13" s="466"/>
      <c r="BTI13" s="252"/>
      <c r="BTJ13" s="467"/>
      <c r="BTK13" s="466"/>
      <c r="BTL13" s="399"/>
      <c r="BTM13" s="466"/>
      <c r="BTN13" s="252"/>
      <c r="BTO13" s="467"/>
      <c r="BTP13" s="466"/>
      <c r="BTQ13" s="399"/>
      <c r="BTR13" s="466"/>
      <c r="BTS13" s="252"/>
      <c r="BTT13" s="467"/>
      <c r="BTU13" s="466"/>
      <c r="BTV13" s="399"/>
      <c r="BTW13" s="466"/>
      <c r="BTX13" s="252"/>
      <c r="BTY13" s="467"/>
      <c r="BTZ13" s="466"/>
      <c r="BUA13" s="399"/>
      <c r="BUB13" s="466"/>
      <c r="BUC13" s="252"/>
      <c r="BUD13" s="467"/>
      <c r="BUE13" s="466"/>
      <c r="BUF13" s="399"/>
      <c r="BUG13" s="466"/>
      <c r="BUH13" s="252"/>
      <c r="BUI13" s="467"/>
      <c r="BUJ13" s="466"/>
      <c r="BUK13" s="399"/>
      <c r="BUL13" s="466"/>
      <c r="BUM13" s="252"/>
      <c r="BUN13" s="467"/>
      <c r="BUO13" s="466"/>
      <c r="BUP13" s="399"/>
      <c r="BUQ13" s="466"/>
      <c r="BUR13" s="252"/>
      <c r="BUS13" s="467"/>
      <c r="BUT13" s="466"/>
      <c r="BUU13" s="399"/>
      <c r="BUV13" s="466"/>
      <c r="BUW13" s="252"/>
      <c r="BUX13" s="467"/>
      <c r="BUY13" s="466"/>
      <c r="BUZ13" s="399"/>
      <c r="BVA13" s="466"/>
      <c r="BVB13" s="252"/>
      <c r="BVC13" s="467"/>
      <c r="BVD13" s="466"/>
      <c r="BVE13" s="399"/>
      <c r="BVF13" s="466"/>
      <c r="BVG13" s="252"/>
      <c r="BVH13" s="467"/>
      <c r="BVI13" s="466"/>
      <c r="BVJ13" s="399"/>
      <c r="BVK13" s="466"/>
      <c r="BVL13" s="252"/>
      <c r="BVM13" s="467"/>
      <c r="BVN13" s="466"/>
      <c r="BVO13" s="399"/>
      <c r="BVP13" s="466"/>
      <c r="BVQ13" s="252"/>
      <c r="BVR13" s="467"/>
      <c r="BVS13" s="466"/>
      <c r="BVT13" s="399"/>
      <c r="BVU13" s="466"/>
      <c r="BVV13" s="252"/>
      <c r="BVW13" s="467"/>
      <c r="BVX13" s="466"/>
      <c r="BVY13" s="399"/>
      <c r="BVZ13" s="466"/>
      <c r="BWA13" s="252"/>
      <c r="BWB13" s="467"/>
      <c r="BWC13" s="466"/>
      <c r="BWD13" s="399"/>
      <c r="BWE13" s="466"/>
      <c r="BWF13" s="252"/>
      <c r="BWG13" s="467"/>
      <c r="BWH13" s="466"/>
      <c r="BWI13" s="399"/>
      <c r="BWJ13" s="466"/>
      <c r="BWK13" s="252"/>
      <c r="BWL13" s="467"/>
      <c r="BWM13" s="466"/>
      <c r="BWN13" s="399"/>
      <c r="BWO13" s="466"/>
      <c r="BWP13" s="252"/>
      <c r="BWQ13" s="467"/>
      <c r="BWR13" s="466"/>
      <c r="BWS13" s="399"/>
      <c r="BWT13" s="466"/>
      <c r="BWU13" s="252"/>
      <c r="BWV13" s="467"/>
      <c r="BWW13" s="466"/>
      <c r="BWX13" s="399"/>
      <c r="BWY13" s="466"/>
      <c r="BWZ13" s="252"/>
      <c r="BXA13" s="467"/>
      <c r="BXB13" s="466"/>
      <c r="BXC13" s="399"/>
      <c r="BXD13" s="466"/>
      <c r="BXE13" s="252"/>
      <c r="BXF13" s="467"/>
      <c r="BXG13" s="466"/>
      <c r="BXH13" s="399"/>
      <c r="BXI13" s="466"/>
      <c r="BXJ13" s="252"/>
      <c r="BXK13" s="467"/>
      <c r="BXL13" s="466"/>
      <c r="BXM13" s="399"/>
      <c r="BXN13" s="466"/>
      <c r="BXO13" s="252"/>
      <c r="BXP13" s="467"/>
      <c r="BXQ13" s="466"/>
      <c r="BXR13" s="399"/>
      <c r="BXS13" s="466"/>
      <c r="BXT13" s="252"/>
      <c r="BXU13" s="467"/>
      <c r="BXV13" s="466"/>
      <c r="BXW13" s="399"/>
      <c r="BXX13" s="466"/>
      <c r="BXY13" s="252"/>
      <c r="BXZ13" s="467"/>
      <c r="BYA13" s="466"/>
      <c r="BYB13" s="399"/>
      <c r="BYC13" s="466"/>
      <c r="BYD13" s="252"/>
      <c r="BYE13" s="467"/>
      <c r="BYF13" s="466"/>
      <c r="BYG13" s="399"/>
      <c r="BYH13" s="466"/>
      <c r="BYI13" s="252"/>
      <c r="BYJ13" s="467"/>
      <c r="BYK13" s="466"/>
      <c r="BYL13" s="399"/>
      <c r="BYM13" s="466"/>
      <c r="BYN13" s="252"/>
      <c r="BYO13" s="467"/>
      <c r="BYP13" s="466"/>
      <c r="BYQ13" s="399"/>
      <c r="BYR13" s="466"/>
      <c r="BYS13" s="252"/>
      <c r="BYT13" s="467"/>
      <c r="BYU13" s="466"/>
      <c r="BYV13" s="399"/>
      <c r="BYW13" s="466"/>
      <c r="BYX13" s="252"/>
      <c r="BYY13" s="467"/>
      <c r="BYZ13" s="466"/>
      <c r="BZA13" s="399"/>
      <c r="BZB13" s="466"/>
      <c r="BZC13" s="252"/>
      <c r="BZD13" s="467"/>
      <c r="BZE13" s="466"/>
      <c r="BZF13" s="399"/>
      <c r="BZG13" s="466"/>
      <c r="BZH13" s="252"/>
      <c r="BZI13" s="467"/>
      <c r="BZJ13" s="466"/>
      <c r="BZK13" s="399"/>
      <c r="BZL13" s="466"/>
      <c r="BZM13" s="252"/>
      <c r="BZN13" s="467"/>
      <c r="BZO13" s="466"/>
      <c r="BZP13" s="399"/>
      <c r="BZQ13" s="466"/>
      <c r="BZR13" s="252"/>
      <c r="BZS13" s="467"/>
      <c r="BZT13" s="466"/>
      <c r="BZU13" s="399"/>
      <c r="BZV13" s="466"/>
      <c r="BZW13" s="252"/>
      <c r="BZX13" s="467"/>
      <c r="BZY13" s="466"/>
      <c r="BZZ13" s="399"/>
      <c r="CAA13" s="466"/>
      <c r="CAB13" s="252"/>
      <c r="CAC13" s="467"/>
      <c r="CAD13" s="466"/>
      <c r="CAE13" s="399"/>
      <c r="CAF13" s="466"/>
      <c r="CAG13" s="252"/>
      <c r="CAH13" s="467"/>
      <c r="CAI13" s="466"/>
      <c r="CAJ13" s="399"/>
      <c r="CAK13" s="466"/>
      <c r="CAL13" s="252"/>
      <c r="CAM13" s="467"/>
      <c r="CAN13" s="466"/>
      <c r="CAO13" s="399"/>
      <c r="CAP13" s="466"/>
      <c r="CAQ13" s="252"/>
      <c r="CAR13" s="467"/>
      <c r="CAS13" s="466"/>
      <c r="CAT13" s="399"/>
      <c r="CAU13" s="466"/>
      <c r="CAV13" s="252"/>
      <c r="CAW13" s="467"/>
      <c r="CAX13" s="466"/>
      <c r="CAY13" s="399"/>
      <c r="CAZ13" s="466"/>
      <c r="CBA13" s="252"/>
      <c r="CBB13" s="467"/>
      <c r="CBC13" s="466"/>
      <c r="CBD13" s="399"/>
      <c r="CBE13" s="466"/>
      <c r="CBF13" s="252"/>
      <c r="CBG13" s="467"/>
      <c r="CBH13" s="466"/>
      <c r="CBI13" s="399"/>
      <c r="CBJ13" s="466"/>
      <c r="CBK13" s="252"/>
      <c r="CBL13" s="467"/>
      <c r="CBM13" s="466"/>
      <c r="CBN13" s="399"/>
      <c r="CBO13" s="466"/>
      <c r="CBP13" s="252"/>
      <c r="CBQ13" s="467"/>
      <c r="CBR13" s="466"/>
      <c r="CBS13" s="399"/>
      <c r="CBT13" s="466"/>
      <c r="CBU13" s="252"/>
      <c r="CBV13" s="467"/>
      <c r="CBW13" s="466"/>
      <c r="CBX13" s="399"/>
      <c r="CBY13" s="466"/>
      <c r="CBZ13" s="252"/>
      <c r="CCA13" s="467"/>
      <c r="CCB13" s="466"/>
      <c r="CCC13" s="399"/>
      <c r="CCD13" s="466"/>
      <c r="CCE13" s="252"/>
      <c r="CCF13" s="467"/>
      <c r="CCG13" s="466"/>
      <c r="CCH13" s="399"/>
      <c r="CCI13" s="466"/>
      <c r="CCJ13" s="252"/>
      <c r="CCK13" s="467"/>
      <c r="CCL13" s="466"/>
      <c r="CCM13" s="399"/>
      <c r="CCN13" s="466"/>
      <c r="CCO13" s="252"/>
      <c r="CCP13" s="467"/>
      <c r="CCQ13" s="466"/>
      <c r="CCR13" s="399"/>
      <c r="CCS13" s="466"/>
      <c r="CCT13" s="252"/>
      <c r="CCU13" s="467"/>
      <c r="CCV13" s="466"/>
      <c r="CCW13" s="399"/>
      <c r="CCX13" s="466"/>
      <c r="CCY13" s="252"/>
      <c r="CCZ13" s="467"/>
      <c r="CDA13" s="466"/>
      <c r="CDB13" s="399"/>
      <c r="CDC13" s="466"/>
      <c r="CDD13" s="252"/>
      <c r="CDE13" s="467"/>
      <c r="CDF13" s="466"/>
      <c r="CDG13" s="399"/>
      <c r="CDH13" s="466"/>
      <c r="CDI13" s="252"/>
      <c r="CDJ13" s="467"/>
      <c r="CDK13" s="466"/>
      <c r="CDL13" s="399"/>
      <c r="CDM13" s="466"/>
      <c r="CDN13" s="252"/>
      <c r="CDO13" s="467"/>
      <c r="CDP13" s="466"/>
      <c r="CDQ13" s="399"/>
      <c r="CDR13" s="466"/>
      <c r="CDS13" s="252"/>
      <c r="CDT13" s="467"/>
      <c r="CDU13" s="466"/>
      <c r="CDV13" s="399"/>
      <c r="CDW13" s="466"/>
      <c r="CDX13" s="252"/>
      <c r="CDY13" s="467"/>
      <c r="CDZ13" s="466"/>
      <c r="CEA13" s="399"/>
      <c r="CEB13" s="466"/>
      <c r="CEC13" s="252"/>
      <c r="CED13" s="467"/>
      <c r="CEE13" s="466"/>
      <c r="CEF13" s="399"/>
      <c r="CEG13" s="466"/>
      <c r="CEH13" s="252"/>
      <c r="CEI13" s="467"/>
      <c r="CEJ13" s="466"/>
      <c r="CEK13" s="399"/>
      <c r="CEL13" s="466"/>
      <c r="CEM13" s="252"/>
      <c r="CEN13" s="467"/>
      <c r="CEO13" s="466"/>
      <c r="CEP13" s="399"/>
      <c r="CEQ13" s="466"/>
      <c r="CER13" s="252"/>
      <c r="CES13" s="467"/>
      <c r="CET13" s="466"/>
      <c r="CEU13" s="399"/>
      <c r="CEV13" s="466"/>
      <c r="CEW13" s="252"/>
      <c r="CEX13" s="467"/>
      <c r="CEY13" s="466"/>
      <c r="CEZ13" s="399"/>
      <c r="CFA13" s="466"/>
      <c r="CFB13" s="252"/>
      <c r="CFC13" s="467"/>
      <c r="CFD13" s="466"/>
      <c r="CFE13" s="399"/>
      <c r="CFF13" s="466"/>
      <c r="CFG13" s="252"/>
      <c r="CFH13" s="467"/>
      <c r="CFI13" s="466"/>
      <c r="CFJ13" s="399"/>
      <c r="CFK13" s="466"/>
      <c r="CFL13" s="252"/>
      <c r="CFM13" s="467"/>
      <c r="CFN13" s="466"/>
      <c r="CFO13" s="399"/>
      <c r="CFP13" s="466"/>
      <c r="CFQ13" s="252"/>
      <c r="CFR13" s="467"/>
      <c r="CFS13" s="466"/>
      <c r="CFT13" s="399"/>
      <c r="CFU13" s="466"/>
      <c r="CFV13" s="252"/>
      <c r="CFW13" s="467"/>
      <c r="CFX13" s="466"/>
      <c r="CFY13" s="399"/>
      <c r="CFZ13" s="466"/>
      <c r="CGA13" s="252"/>
      <c r="CGB13" s="467"/>
      <c r="CGC13" s="466"/>
      <c r="CGD13" s="399"/>
      <c r="CGE13" s="466"/>
      <c r="CGF13" s="252"/>
      <c r="CGG13" s="467"/>
      <c r="CGH13" s="466"/>
      <c r="CGI13" s="399"/>
      <c r="CGJ13" s="466"/>
      <c r="CGK13" s="252"/>
      <c r="CGL13" s="467"/>
      <c r="CGM13" s="466"/>
      <c r="CGN13" s="399"/>
      <c r="CGO13" s="466"/>
      <c r="CGP13" s="252"/>
      <c r="CGQ13" s="467"/>
      <c r="CGR13" s="466"/>
      <c r="CGS13" s="399"/>
      <c r="CGT13" s="466"/>
      <c r="CGU13" s="252"/>
      <c r="CGV13" s="467"/>
      <c r="CGW13" s="466"/>
      <c r="CGX13" s="399"/>
      <c r="CGY13" s="466"/>
      <c r="CGZ13" s="252"/>
      <c r="CHA13" s="467"/>
      <c r="CHB13" s="466"/>
      <c r="CHC13" s="399"/>
      <c r="CHD13" s="466"/>
      <c r="CHE13" s="252"/>
      <c r="CHF13" s="467"/>
      <c r="CHG13" s="466"/>
      <c r="CHH13" s="399"/>
      <c r="CHI13" s="466"/>
      <c r="CHJ13" s="252"/>
      <c r="CHK13" s="467"/>
      <c r="CHL13" s="466"/>
      <c r="CHM13" s="399"/>
      <c r="CHN13" s="466"/>
      <c r="CHO13" s="252"/>
      <c r="CHP13" s="467"/>
      <c r="CHQ13" s="466"/>
      <c r="CHR13" s="399"/>
      <c r="CHS13" s="466"/>
      <c r="CHT13" s="252"/>
      <c r="CHU13" s="467"/>
      <c r="CHV13" s="466"/>
      <c r="CHW13" s="399"/>
      <c r="CHX13" s="466"/>
      <c r="CHY13" s="252"/>
      <c r="CHZ13" s="467"/>
      <c r="CIA13" s="466"/>
      <c r="CIB13" s="399"/>
      <c r="CIC13" s="466"/>
      <c r="CID13" s="252"/>
      <c r="CIE13" s="467"/>
      <c r="CIF13" s="466"/>
      <c r="CIG13" s="399"/>
      <c r="CIH13" s="466"/>
      <c r="CII13" s="252"/>
      <c r="CIJ13" s="467"/>
      <c r="CIK13" s="466"/>
      <c r="CIL13" s="399"/>
      <c r="CIM13" s="466"/>
      <c r="CIN13" s="252"/>
      <c r="CIO13" s="467"/>
      <c r="CIP13" s="466"/>
      <c r="CIQ13" s="399"/>
      <c r="CIR13" s="466"/>
      <c r="CIS13" s="252"/>
      <c r="CIT13" s="467"/>
      <c r="CIU13" s="466"/>
      <c r="CIV13" s="399"/>
      <c r="CIW13" s="466"/>
      <c r="CIX13" s="252"/>
      <c r="CIY13" s="467"/>
      <c r="CIZ13" s="466"/>
      <c r="CJA13" s="399"/>
      <c r="CJB13" s="466"/>
      <c r="CJC13" s="252"/>
      <c r="CJD13" s="467"/>
      <c r="CJE13" s="466"/>
      <c r="CJF13" s="399"/>
      <c r="CJG13" s="466"/>
      <c r="CJH13" s="252"/>
      <c r="CJI13" s="467"/>
      <c r="CJJ13" s="466"/>
      <c r="CJK13" s="399"/>
      <c r="CJL13" s="466"/>
      <c r="CJM13" s="252"/>
      <c r="CJN13" s="467"/>
      <c r="CJO13" s="466"/>
      <c r="CJP13" s="399"/>
      <c r="CJQ13" s="466"/>
      <c r="CJR13" s="252"/>
      <c r="CJS13" s="467"/>
      <c r="CJT13" s="466"/>
      <c r="CJU13" s="399"/>
      <c r="CJV13" s="466"/>
      <c r="CJW13" s="252"/>
      <c r="CJX13" s="467"/>
      <c r="CJY13" s="466"/>
      <c r="CJZ13" s="399"/>
      <c r="CKA13" s="466"/>
      <c r="CKB13" s="252"/>
      <c r="CKC13" s="467"/>
      <c r="CKD13" s="466"/>
      <c r="CKE13" s="399"/>
      <c r="CKF13" s="466"/>
      <c r="CKG13" s="252"/>
      <c r="CKH13" s="467"/>
      <c r="CKI13" s="466"/>
      <c r="CKJ13" s="399"/>
      <c r="CKK13" s="466"/>
      <c r="CKL13" s="252"/>
      <c r="CKM13" s="467"/>
      <c r="CKN13" s="466"/>
      <c r="CKO13" s="399"/>
      <c r="CKP13" s="466"/>
      <c r="CKQ13" s="252"/>
      <c r="CKR13" s="467"/>
      <c r="CKS13" s="466"/>
      <c r="CKT13" s="399"/>
      <c r="CKU13" s="466"/>
      <c r="CKV13" s="252"/>
      <c r="CKW13" s="467"/>
      <c r="CKX13" s="466"/>
      <c r="CKY13" s="399"/>
      <c r="CKZ13" s="466"/>
      <c r="CLA13" s="252"/>
      <c r="CLB13" s="467"/>
      <c r="CLC13" s="466"/>
      <c r="CLD13" s="399"/>
      <c r="CLE13" s="466"/>
      <c r="CLF13" s="252"/>
      <c r="CLG13" s="467"/>
      <c r="CLH13" s="466"/>
      <c r="CLI13" s="399"/>
      <c r="CLJ13" s="466"/>
      <c r="CLK13" s="252"/>
      <c r="CLL13" s="467"/>
      <c r="CLM13" s="466"/>
      <c r="CLN13" s="399"/>
      <c r="CLO13" s="466"/>
      <c r="CLP13" s="252"/>
      <c r="CLQ13" s="467"/>
      <c r="CLR13" s="466"/>
      <c r="CLS13" s="399"/>
      <c r="CLT13" s="466"/>
      <c r="CLU13" s="252"/>
      <c r="CLV13" s="467"/>
      <c r="CLW13" s="466"/>
      <c r="CLX13" s="399"/>
      <c r="CLY13" s="466"/>
      <c r="CLZ13" s="252"/>
      <c r="CMA13" s="467"/>
      <c r="CMB13" s="466"/>
      <c r="CMC13" s="399"/>
      <c r="CMD13" s="466"/>
      <c r="CME13" s="252"/>
      <c r="CMF13" s="467"/>
      <c r="CMG13" s="466"/>
      <c r="CMH13" s="399"/>
      <c r="CMI13" s="466"/>
      <c r="CMJ13" s="252"/>
      <c r="CMK13" s="467"/>
      <c r="CML13" s="466"/>
      <c r="CMM13" s="399"/>
      <c r="CMN13" s="466"/>
      <c r="CMO13" s="252"/>
      <c r="CMP13" s="467"/>
      <c r="CMQ13" s="466"/>
      <c r="CMR13" s="399"/>
      <c r="CMS13" s="466"/>
      <c r="CMT13" s="252"/>
      <c r="CMU13" s="467"/>
      <c r="CMV13" s="466"/>
      <c r="CMW13" s="399"/>
      <c r="CMX13" s="466"/>
      <c r="CMY13" s="252"/>
      <c r="CMZ13" s="467"/>
      <c r="CNA13" s="466"/>
      <c r="CNB13" s="399"/>
      <c r="CNC13" s="466"/>
      <c r="CND13" s="252"/>
      <c r="CNE13" s="467"/>
      <c r="CNF13" s="466"/>
      <c r="CNG13" s="399"/>
      <c r="CNH13" s="466"/>
      <c r="CNI13" s="252"/>
      <c r="CNJ13" s="467"/>
      <c r="CNK13" s="466"/>
      <c r="CNL13" s="399"/>
      <c r="CNM13" s="466"/>
      <c r="CNN13" s="252"/>
      <c r="CNO13" s="467"/>
      <c r="CNP13" s="466"/>
      <c r="CNQ13" s="399"/>
      <c r="CNR13" s="466"/>
      <c r="CNS13" s="252"/>
      <c r="CNT13" s="467"/>
      <c r="CNU13" s="466"/>
      <c r="CNV13" s="399"/>
      <c r="CNW13" s="466"/>
      <c r="CNX13" s="252"/>
      <c r="CNY13" s="467"/>
      <c r="CNZ13" s="466"/>
      <c r="COA13" s="399"/>
      <c r="COB13" s="466"/>
      <c r="COC13" s="252"/>
      <c r="COD13" s="467"/>
      <c r="COE13" s="466"/>
      <c r="COF13" s="399"/>
      <c r="COG13" s="466"/>
      <c r="COH13" s="252"/>
      <c r="COI13" s="467"/>
      <c r="COJ13" s="466"/>
      <c r="COK13" s="399"/>
      <c r="COL13" s="466"/>
      <c r="COM13" s="252"/>
      <c r="CON13" s="467"/>
      <c r="COO13" s="466"/>
      <c r="COP13" s="399"/>
      <c r="COQ13" s="466"/>
      <c r="COR13" s="252"/>
      <c r="COS13" s="467"/>
      <c r="COT13" s="466"/>
      <c r="COU13" s="399"/>
      <c r="COV13" s="466"/>
      <c r="COW13" s="252"/>
      <c r="COX13" s="467"/>
      <c r="COY13" s="466"/>
      <c r="COZ13" s="399"/>
      <c r="CPA13" s="466"/>
      <c r="CPB13" s="252"/>
      <c r="CPC13" s="467"/>
      <c r="CPD13" s="466"/>
      <c r="CPE13" s="399"/>
      <c r="CPF13" s="466"/>
      <c r="CPG13" s="252"/>
      <c r="CPH13" s="467"/>
      <c r="CPI13" s="466"/>
      <c r="CPJ13" s="399"/>
      <c r="CPK13" s="466"/>
      <c r="CPL13" s="252"/>
      <c r="CPM13" s="467"/>
      <c r="CPN13" s="466"/>
      <c r="CPO13" s="399"/>
      <c r="CPP13" s="466"/>
      <c r="CPQ13" s="252"/>
      <c r="CPR13" s="467"/>
      <c r="CPS13" s="466"/>
      <c r="CPT13" s="399"/>
      <c r="CPU13" s="466"/>
      <c r="CPV13" s="252"/>
      <c r="CPW13" s="467"/>
      <c r="CPX13" s="466"/>
      <c r="CPY13" s="399"/>
      <c r="CPZ13" s="466"/>
      <c r="CQA13" s="252"/>
      <c r="CQB13" s="467"/>
      <c r="CQC13" s="466"/>
      <c r="CQD13" s="399"/>
      <c r="CQE13" s="466"/>
      <c r="CQF13" s="252"/>
      <c r="CQG13" s="467"/>
      <c r="CQH13" s="466"/>
      <c r="CQI13" s="399"/>
      <c r="CQJ13" s="466"/>
      <c r="CQK13" s="252"/>
      <c r="CQL13" s="467"/>
      <c r="CQM13" s="466"/>
      <c r="CQN13" s="399"/>
      <c r="CQO13" s="466"/>
      <c r="CQP13" s="252"/>
      <c r="CQQ13" s="467"/>
      <c r="CQR13" s="466"/>
      <c r="CQS13" s="399"/>
      <c r="CQT13" s="466"/>
      <c r="CQU13" s="252"/>
      <c r="CQV13" s="467"/>
      <c r="CQW13" s="466"/>
      <c r="CQX13" s="399"/>
      <c r="CQY13" s="466"/>
      <c r="CQZ13" s="252"/>
      <c r="CRA13" s="467"/>
      <c r="CRB13" s="466"/>
      <c r="CRC13" s="399"/>
      <c r="CRD13" s="466"/>
      <c r="CRE13" s="252"/>
      <c r="CRF13" s="467"/>
      <c r="CRG13" s="466"/>
      <c r="CRH13" s="399"/>
      <c r="CRI13" s="466"/>
      <c r="CRJ13" s="252"/>
      <c r="CRK13" s="467"/>
      <c r="CRL13" s="466"/>
      <c r="CRM13" s="399"/>
      <c r="CRN13" s="466"/>
      <c r="CRO13" s="252"/>
      <c r="CRP13" s="467"/>
      <c r="CRQ13" s="466"/>
      <c r="CRR13" s="399"/>
      <c r="CRS13" s="466"/>
      <c r="CRT13" s="252"/>
      <c r="CRU13" s="467"/>
      <c r="CRV13" s="466"/>
      <c r="CRW13" s="399"/>
      <c r="CRX13" s="466"/>
      <c r="CRY13" s="252"/>
      <c r="CRZ13" s="467"/>
      <c r="CSA13" s="466"/>
      <c r="CSB13" s="399"/>
      <c r="CSC13" s="466"/>
      <c r="CSD13" s="252"/>
      <c r="CSE13" s="467"/>
      <c r="CSF13" s="466"/>
      <c r="CSG13" s="399"/>
      <c r="CSH13" s="466"/>
      <c r="CSI13" s="252"/>
      <c r="CSJ13" s="467"/>
      <c r="CSK13" s="466"/>
      <c r="CSL13" s="399"/>
      <c r="CSM13" s="466"/>
      <c r="CSN13" s="252"/>
      <c r="CSO13" s="467"/>
      <c r="CSP13" s="466"/>
      <c r="CSQ13" s="399"/>
      <c r="CSR13" s="466"/>
      <c r="CSS13" s="252"/>
      <c r="CST13" s="467"/>
      <c r="CSU13" s="466"/>
      <c r="CSV13" s="399"/>
      <c r="CSW13" s="466"/>
      <c r="CSX13" s="252"/>
      <c r="CSY13" s="467"/>
      <c r="CSZ13" s="466"/>
      <c r="CTA13" s="399"/>
      <c r="CTB13" s="466"/>
      <c r="CTC13" s="252"/>
      <c r="CTD13" s="467"/>
      <c r="CTE13" s="466"/>
      <c r="CTF13" s="399"/>
      <c r="CTG13" s="466"/>
      <c r="CTH13" s="252"/>
      <c r="CTI13" s="467"/>
      <c r="CTJ13" s="466"/>
      <c r="CTK13" s="399"/>
      <c r="CTL13" s="466"/>
      <c r="CTM13" s="252"/>
      <c r="CTN13" s="467"/>
      <c r="CTO13" s="466"/>
      <c r="CTP13" s="399"/>
      <c r="CTQ13" s="466"/>
      <c r="CTR13" s="252"/>
      <c r="CTS13" s="467"/>
      <c r="CTT13" s="466"/>
      <c r="CTU13" s="399"/>
      <c r="CTV13" s="466"/>
      <c r="CTW13" s="252"/>
      <c r="CTX13" s="467"/>
      <c r="CTY13" s="466"/>
      <c r="CTZ13" s="399"/>
      <c r="CUA13" s="466"/>
      <c r="CUB13" s="252"/>
      <c r="CUC13" s="467"/>
      <c r="CUD13" s="466"/>
      <c r="CUE13" s="399"/>
      <c r="CUF13" s="466"/>
      <c r="CUG13" s="252"/>
      <c r="CUH13" s="467"/>
      <c r="CUI13" s="466"/>
      <c r="CUJ13" s="399"/>
      <c r="CUK13" s="466"/>
      <c r="CUL13" s="252"/>
      <c r="CUM13" s="467"/>
      <c r="CUN13" s="466"/>
      <c r="CUO13" s="399"/>
      <c r="CUP13" s="466"/>
      <c r="CUQ13" s="252"/>
      <c r="CUR13" s="467"/>
      <c r="CUS13" s="466"/>
      <c r="CUT13" s="399"/>
      <c r="CUU13" s="466"/>
      <c r="CUV13" s="252"/>
      <c r="CUW13" s="467"/>
      <c r="CUX13" s="466"/>
      <c r="CUY13" s="399"/>
      <c r="CUZ13" s="466"/>
      <c r="CVA13" s="252"/>
      <c r="CVB13" s="467"/>
      <c r="CVC13" s="466"/>
      <c r="CVD13" s="399"/>
      <c r="CVE13" s="466"/>
      <c r="CVF13" s="252"/>
      <c r="CVG13" s="467"/>
      <c r="CVH13" s="466"/>
      <c r="CVI13" s="399"/>
      <c r="CVJ13" s="466"/>
      <c r="CVK13" s="252"/>
      <c r="CVL13" s="467"/>
      <c r="CVM13" s="466"/>
      <c r="CVN13" s="399"/>
      <c r="CVO13" s="466"/>
      <c r="CVP13" s="252"/>
      <c r="CVQ13" s="467"/>
      <c r="CVR13" s="466"/>
      <c r="CVS13" s="399"/>
      <c r="CVT13" s="466"/>
      <c r="CVU13" s="252"/>
      <c r="CVV13" s="467"/>
      <c r="CVW13" s="466"/>
      <c r="CVX13" s="399"/>
      <c r="CVY13" s="466"/>
      <c r="CVZ13" s="252"/>
      <c r="CWA13" s="467"/>
      <c r="CWB13" s="466"/>
      <c r="CWC13" s="399"/>
      <c r="CWD13" s="466"/>
      <c r="CWE13" s="252"/>
      <c r="CWF13" s="467"/>
      <c r="CWG13" s="466"/>
      <c r="CWH13" s="399"/>
      <c r="CWI13" s="466"/>
      <c r="CWJ13" s="252"/>
      <c r="CWK13" s="467"/>
      <c r="CWL13" s="466"/>
      <c r="CWM13" s="399"/>
      <c r="CWN13" s="466"/>
      <c r="CWO13" s="252"/>
      <c r="CWP13" s="467"/>
      <c r="CWQ13" s="466"/>
      <c r="CWR13" s="399"/>
      <c r="CWS13" s="466"/>
      <c r="CWT13" s="252"/>
      <c r="CWU13" s="467"/>
      <c r="CWV13" s="466"/>
      <c r="CWW13" s="399"/>
      <c r="CWX13" s="466"/>
      <c r="CWY13" s="252"/>
      <c r="CWZ13" s="467"/>
      <c r="CXA13" s="466"/>
      <c r="CXB13" s="399"/>
      <c r="CXC13" s="466"/>
      <c r="CXD13" s="252"/>
      <c r="CXE13" s="467"/>
      <c r="CXF13" s="466"/>
      <c r="CXG13" s="399"/>
      <c r="CXH13" s="466"/>
      <c r="CXI13" s="252"/>
      <c r="CXJ13" s="467"/>
      <c r="CXK13" s="466"/>
      <c r="CXL13" s="399"/>
      <c r="CXM13" s="466"/>
      <c r="CXN13" s="252"/>
      <c r="CXO13" s="467"/>
      <c r="CXP13" s="466"/>
      <c r="CXQ13" s="399"/>
      <c r="CXR13" s="466"/>
      <c r="CXS13" s="252"/>
      <c r="CXT13" s="467"/>
      <c r="CXU13" s="466"/>
      <c r="CXV13" s="399"/>
      <c r="CXW13" s="466"/>
      <c r="CXX13" s="252"/>
      <c r="CXY13" s="467"/>
      <c r="CXZ13" s="466"/>
      <c r="CYA13" s="399"/>
      <c r="CYB13" s="466"/>
      <c r="CYC13" s="252"/>
      <c r="CYD13" s="467"/>
      <c r="CYE13" s="466"/>
      <c r="CYF13" s="399"/>
      <c r="CYG13" s="466"/>
      <c r="CYH13" s="252"/>
      <c r="CYI13" s="467"/>
      <c r="CYJ13" s="466"/>
      <c r="CYK13" s="399"/>
      <c r="CYL13" s="466"/>
      <c r="CYM13" s="252"/>
      <c r="CYN13" s="467"/>
      <c r="CYO13" s="466"/>
      <c r="CYP13" s="399"/>
      <c r="CYQ13" s="466"/>
      <c r="CYR13" s="252"/>
      <c r="CYS13" s="467"/>
      <c r="CYT13" s="466"/>
      <c r="CYU13" s="399"/>
      <c r="CYV13" s="466"/>
      <c r="CYW13" s="252"/>
      <c r="CYX13" s="467"/>
      <c r="CYY13" s="466"/>
      <c r="CYZ13" s="399"/>
      <c r="CZA13" s="466"/>
      <c r="CZB13" s="252"/>
      <c r="CZC13" s="467"/>
      <c r="CZD13" s="466"/>
      <c r="CZE13" s="399"/>
      <c r="CZF13" s="466"/>
      <c r="CZG13" s="252"/>
      <c r="CZH13" s="467"/>
      <c r="CZI13" s="466"/>
      <c r="CZJ13" s="399"/>
      <c r="CZK13" s="466"/>
      <c r="CZL13" s="252"/>
      <c r="CZM13" s="467"/>
      <c r="CZN13" s="466"/>
      <c r="CZO13" s="399"/>
      <c r="CZP13" s="466"/>
      <c r="CZQ13" s="252"/>
      <c r="CZR13" s="467"/>
      <c r="CZS13" s="466"/>
      <c r="CZT13" s="399"/>
      <c r="CZU13" s="466"/>
      <c r="CZV13" s="252"/>
      <c r="CZW13" s="467"/>
      <c r="CZX13" s="466"/>
      <c r="CZY13" s="399"/>
      <c r="CZZ13" s="466"/>
      <c r="DAA13" s="252"/>
      <c r="DAB13" s="467"/>
      <c r="DAC13" s="466"/>
      <c r="DAD13" s="399"/>
      <c r="DAE13" s="466"/>
      <c r="DAF13" s="252"/>
      <c r="DAG13" s="467"/>
      <c r="DAH13" s="466"/>
      <c r="DAI13" s="399"/>
      <c r="DAJ13" s="466"/>
      <c r="DAK13" s="252"/>
      <c r="DAL13" s="467"/>
      <c r="DAM13" s="466"/>
      <c r="DAN13" s="399"/>
      <c r="DAO13" s="466"/>
      <c r="DAP13" s="252"/>
      <c r="DAQ13" s="467"/>
      <c r="DAR13" s="466"/>
      <c r="DAS13" s="399"/>
      <c r="DAT13" s="466"/>
      <c r="DAU13" s="252"/>
      <c r="DAV13" s="467"/>
      <c r="DAW13" s="466"/>
      <c r="DAX13" s="399"/>
      <c r="DAY13" s="466"/>
      <c r="DAZ13" s="252"/>
      <c r="DBA13" s="467"/>
      <c r="DBB13" s="466"/>
      <c r="DBC13" s="399"/>
      <c r="DBD13" s="466"/>
      <c r="DBE13" s="252"/>
      <c r="DBF13" s="467"/>
      <c r="DBG13" s="466"/>
      <c r="DBH13" s="399"/>
      <c r="DBI13" s="466"/>
      <c r="DBJ13" s="252"/>
      <c r="DBK13" s="467"/>
      <c r="DBL13" s="466"/>
      <c r="DBM13" s="399"/>
      <c r="DBN13" s="466"/>
      <c r="DBO13" s="252"/>
      <c r="DBP13" s="467"/>
      <c r="DBQ13" s="466"/>
      <c r="DBR13" s="399"/>
      <c r="DBS13" s="466"/>
      <c r="DBT13" s="252"/>
      <c r="DBU13" s="467"/>
      <c r="DBV13" s="466"/>
      <c r="DBW13" s="399"/>
      <c r="DBX13" s="466"/>
      <c r="DBY13" s="252"/>
      <c r="DBZ13" s="467"/>
      <c r="DCA13" s="466"/>
      <c r="DCB13" s="399"/>
      <c r="DCC13" s="466"/>
      <c r="DCD13" s="252"/>
      <c r="DCE13" s="467"/>
      <c r="DCF13" s="466"/>
      <c r="DCG13" s="399"/>
      <c r="DCH13" s="466"/>
      <c r="DCI13" s="252"/>
      <c r="DCJ13" s="467"/>
      <c r="DCK13" s="466"/>
      <c r="DCL13" s="399"/>
      <c r="DCM13" s="466"/>
      <c r="DCN13" s="252"/>
      <c r="DCO13" s="467"/>
      <c r="DCP13" s="466"/>
      <c r="DCQ13" s="399"/>
      <c r="DCR13" s="466"/>
      <c r="DCS13" s="252"/>
      <c r="DCT13" s="467"/>
      <c r="DCU13" s="466"/>
      <c r="DCV13" s="399"/>
      <c r="DCW13" s="466"/>
      <c r="DCX13" s="252"/>
      <c r="DCY13" s="467"/>
      <c r="DCZ13" s="466"/>
      <c r="DDA13" s="399"/>
      <c r="DDB13" s="466"/>
      <c r="DDC13" s="252"/>
      <c r="DDD13" s="467"/>
      <c r="DDE13" s="466"/>
      <c r="DDF13" s="399"/>
      <c r="DDG13" s="466"/>
      <c r="DDH13" s="252"/>
      <c r="DDI13" s="467"/>
      <c r="DDJ13" s="466"/>
      <c r="DDK13" s="399"/>
      <c r="DDL13" s="466"/>
      <c r="DDM13" s="252"/>
      <c r="DDN13" s="467"/>
      <c r="DDO13" s="466"/>
      <c r="DDP13" s="399"/>
      <c r="DDQ13" s="466"/>
      <c r="DDR13" s="252"/>
      <c r="DDS13" s="467"/>
      <c r="DDT13" s="466"/>
      <c r="DDU13" s="399"/>
      <c r="DDV13" s="466"/>
      <c r="DDW13" s="252"/>
      <c r="DDX13" s="467"/>
      <c r="DDY13" s="466"/>
      <c r="DDZ13" s="399"/>
      <c r="DEA13" s="466"/>
      <c r="DEB13" s="252"/>
      <c r="DEC13" s="467"/>
      <c r="DED13" s="466"/>
      <c r="DEE13" s="399"/>
      <c r="DEF13" s="466"/>
      <c r="DEG13" s="252"/>
      <c r="DEH13" s="467"/>
      <c r="DEI13" s="466"/>
      <c r="DEJ13" s="399"/>
      <c r="DEK13" s="466"/>
      <c r="DEL13" s="252"/>
      <c r="DEM13" s="467"/>
      <c r="DEN13" s="466"/>
      <c r="DEO13" s="399"/>
      <c r="DEP13" s="466"/>
      <c r="DEQ13" s="252"/>
      <c r="DER13" s="467"/>
      <c r="DES13" s="466"/>
      <c r="DET13" s="399"/>
      <c r="DEU13" s="466"/>
      <c r="DEV13" s="252"/>
      <c r="DEW13" s="467"/>
      <c r="DEX13" s="466"/>
      <c r="DEY13" s="399"/>
      <c r="DEZ13" s="466"/>
      <c r="DFA13" s="252"/>
      <c r="DFB13" s="467"/>
      <c r="DFC13" s="466"/>
      <c r="DFD13" s="399"/>
      <c r="DFE13" s="466"/>
      <c r="DFF13" s="252"/>
      <c r="DFG13" s="467"/>
      <c r="DFH13" s="466"/>
      <c r="DFI13" s="399"/>
      <c r="DFJ13" s="466"/>
      <c r="DFK13" s="252"/>
      <c r="DFL13" s="467"/>
      <c r="DFM13" s="466"/>
      <c r="DFN13" s="399"/>
      <c r="DFO13" s="466"/>
      <c r="DFP13" s="252"/>
      <c r="DFQ13" s="467"/>
      <c r="DFR13" s="466"/>
      <c r="DFS13" s="399"/>
      <c r="DFT13" s="466"/>
      <c r="DFU13" s="252"/>
      <c r="DFV13" s="467"/>
      <c r="DFW13" s="466"/>
      <c r="DFX13" s="399"/>
      <c r="DFY13" s="466"/>
      <c r="DFZ13" s="252"/>
      <c r="DGA13" s="467"/>
      <c r="DGB13" s="466"/>
      <c r="DGC13" s="399"/>
      <c r="DGD13" s="466"/>
      <c r="DGE13" s="252"/>
      <c r="DGF13" s="467"/>
      <c r="DGG13" s="466"/>
      <c r="DGH13" s="399"/>
      <c r="DGI13" s="466"/>
      <c r="DGJ13" s="252"/>
      <c r="DGK13" s="467"/>
      <c r="DGL13" s="466"/>
      <c r="DGM13" s="399"/>
      <c r="DGN13" s="466"/>
      <c r="DGO13" s="252"/>
      <c r="DGP13" s="467"/>
      <c r="DGQ13" s="466"/>
      <c r="DGR13" s="399"/>
      <c r="DGS13" s="466"/>
      <c r="DGT13" s="252"/>
      <c r="DGU13" s="467"/>
      <c r="DGV13" s="466"/>
      <c r="DGW13" s="399"/>
      <c r="DGX13" s="466"/>
      <c r="DGY13" s="252"/>
      <c r="DGZ13" s="467"/>
      <c r="DHA13" s="466"/>
      <c r="DHB13" s="399"/>
      <c r="DHC13" s="466"/>
      <c r="DHD13" s="252"/>
      <c r="DHE13" s="467"/>
      <c r="DHF13" s="466"/>
      <c r="DHG13" s="399"/>
      <c r="DHH13" s="466"/>
      <c r="DHI13" s="252"/>
      <c r="DHJ13" s="467"/>
      <c r="DHK13" s="466"/>
      <c r="DHL13" s="399"/>
      <c r="DHM13" s="466"/>
      <c r="DHN13" s="252"/>
      <c r="DHO13" s="467"/>
      <c r="DHP13" s="466"/>
      <c r="DHQ13" s="399"/>
      <c r="DHR13" s="466"/>
      <c r="DHS13" s="252"/>
      <c r="DHT13" s="467"/>
      <c r="DHU13" s="466"/>
      <c r="DHV13" s="399"/>
      <c r="DHW13" s="466"/>
      <c r="DHX13" s="252"/>
      <c r="DHY13" s="467"/>
      <c r="DHZ13" s="466"/>
      <c r="DIA13" s="399"/>
      <c r="DIB13" s="466"/>
      <c r="DIC13" s="252"/>
      <c r="DID13" s="467"/>
      <c r="DIE13" s="466"/>
      <c r="DIF13" s="399"/>
      <c r="DIG13" s="466"/>
      <c r="DIH13" s="252"/>
      <c r="DII13" s="467"/>
      <c r="DIJ13" s="466"/>
      <c r="DIK13" s="399"/>
      <c r="DIL13" s="466"/>
      <c r="DIM13" s="252"/>
      <c r="DIN13" s="467"/>
      <c r="DIO13" s="466"/>
      <c r="DIP13" s="399"/>
      <c r="DIQ13" s="466"/>
      <c r="DIR13" s="252"/>
      <c r="DIS13" s="467"/>
      <c r="DIT13" s="466"/>
      <c r="DIU13" s="399"/>
      <c r="DIV13" s="466"/>
      <c r="DIW13" s="252"/>
      <c r="DIX13" s="467"/>
      <c r="DIY13" s="466"/>
      <c r="DIZ13" s="399"/>
      <c r="DJA13" s="466"/>
      <c r="DJB13" s="252"/>
      <c r="DJC13" s="467"/>
      <c r="DJD13" s="466"/>
      <c r="DJE13" s="399"/>
      <c r="DJF13" s="466"/>
      <c r="DJG13" s="252"/>
      <c r="DJH13" s="467"/>
      <c r="DJI13" s="466"/>
      <c r="DJJ13" s="399"/>
      <c r="DJK13" s="466"/>
      <c r="DJL13" s="252"/>
      <c r="DJM13" s="467"/>
      <c r="DJN13" s="466"/>
      <c r="DJO13" s="399"/>
      <c r="DJP13" s="466"/>
      <c r="DJQ13" s="252"/>
      <c r="DJR13" s="467"/>
      <c r="DJS13" s="466"/>
      <c r="DJT13" s="399"/>
      <c r="DJU13" s="466"/>
      <c r="DJV13" s="252"/>
      <c r="DJW13" s="467"/>
      <c r="DJX13" s="466"/>
      <c r="DJY13" s="399"/>
      <c r="DJZ13" s="466"/>
      <c r="DKA13" s="252"/>
      <c r="DKB13" s="467"/>
      <c r="DKC13" s="466"/>
      <c r="DKD13" s="399"/>
      <c r="DKE13" s="466"/>
      <c r="DKF13" s="252"/>
      <c r="DKG13" s="467"/>
      <c r="DKH13" s="466"/>
      <c r="DKI13" s="399"/>
      <c r="DKJ13" s="466"/>
      <c r="DKK13" s="252"/>
      <c r="DKL13" s="467"/>
      <c r="DKM13" s="466"/>
      <c r="DKN13" s="399"/>
      <c r="DKO13" s="466"/>
      <c r="DKP13" s="252"/>
      <c r="DKQ13" s="467"/>
      <c r="DKR13" s="466"/>
      <c r="DKS13" s="399"/>
      <c r="DKT13" s="466"/>
      <c r="DKU13" s="252"/>
      <c r="DKV13" s="467"/>
      <c r="DKW13" s="466"/>
      <c r="DKX13" s="399"/>
      <c r="DKY13" s="466"/>
      <c r="DKZ13" s="252"/>
      <c r="DLA13" s="467"/>
      <c r="DLB13" s="466"/>
      <c r="DLC13" s="399"/>
      <c r="DLD13" s="466"/>
      <c r="DLE13" s="252"/>
      <c r="DLF13" s="467"/>
      <c r="DLG13" s="466"/>
      <c r="DLH13" s="399"/>
      <c r="DLI13" s="466"/>
      <c r="DLJ13" s="252"/>
      <c r="DLK13" s="467"/>
      <c r="DLL13" s="466"/>
      <c r="DLM13" s="399"/>
      <c r="DLN13" s="466"/>
      <c r="DLO13" s="252"/>
      <c r="DLP13" s="467"/>
      <c r="DLQ13" s="466"/>
      <c r="DLR13" s="399"/>
      <c r="DLS13" s="466"/>
      <c r="DLT13" s="252"/>
      <c r="DLU13" s="467"/>
      <c r="DLV13" s="466"/>
      <c r="DLW13" s="399"/>
      <c r="DLX13" s="466"/>
      <c r="DLY13" s="252"/>
      <c r="DLZ13" s="467"/>
      <c r="DMA13" s="466"/>
      <c r="DMB13" s="399"/>
      <c r="DMC13" s="466"/>
      <c r="DMD13" s="252"/>
      <c r="DME13" s="467"/>
      <c r="DMF13" s="466"/>
      <c r="DMG13" s="399"/>
      <c r="DMH13" s="466"/>
      <c r="DMI13" s="252"/>
      <c r="DMJ13" s="467"/>
      <c r="DMK13" s="466"/>
      <c r="DML13" s="399"/>
      <c r="DMM13" s="466"/>
      <c r="DMN13" s="252"/>
      <c r="DMO13" s="467"/>
      <c r="DMP13" s="466"/>
      <c r="DMQ13" s="399"/>
      <c r="DMR13" s="466"/>
      <c r="DMS13" s="252"/>
      <c r="DMT13" s="467"/>
      <c r="DMU13" s="466"/>
      <c r="DMV13" s="399"/>
      <c r="DMW13" s="466"/>
      <c r="DMX13" s="252"/>
      <c r="DMY13" s="467"/>
      <c r="DMZ13" s="466"/>
      <c r="DNA13" s="399"/>
      <c r="DNB13" s="466"/>
      <c r="DNC13" s="252"/>
      <c r="DND13" s="467"/>
      <c r="DNE13" s="466"/>
      <c r="DNF13" s="399"/>
      <c r="DNG13" s="466"/>
      <c r="DNH13" s="252"/>
      <c r="DNI13" s="467"/>
      <c r="DNJ13" s="466"/>
      <c r="DNK13" s="399"/>
      <c r="DNL13" s="466"/>
      <c r="DNM13" s="252"/>
      <c r="DNN13" s="467"/>
      <c r="DNO13" s="466"/>
      <c r="DNP13" s="399"/>
      <c r="DNQ13" s="466"/>
      <c r="DNR13" s="252"/>
      <c r="DNS13" s="467"/>
      <c r="DNT13" s="466"/>
      <c r="DNU13" s="399"/>
      <c r="DNV13" s="466"/>
      <c r="DNW13" s="252"/>
      <c r="DNX13" s="467"/>
      <c r="DNY13" s="466"/>
      <c r="DNZ13" s="399"/>
      <c r="DOA13" s="466"/>
      <c r="DOB13" s="252"/>
      <c r="DOC13" s="467"/>
      <c r="DOD13" s="466"/>
      <c r="DOE13" s="399"/>
      <c r="DOF13" s="466"/>
      <c r="DOG13" s="252"/>
      <c r="DOH13" s="467"/>
      <c r="DOI13" s="466"/>
      <c r="DOJ13" s="399"/>
      <c r="DOK13" s="466"/>
      <c r="DOL13" s="252"/>
      <c r="DOM13" s="467"/>
      <c r="DON13" s="466"/>
      <c r="DOO13" s="399"/>
      <c r="DOP13" s="466"/>
      <c r="DOQ13" s="252"/>
      <c r="DOR13" s="467"/>
      <c r="DOS13" s="466"/>
      <c r="DOT13" s="399"/>
      <c r="DOU13" s="466"/>
      <c r="DOV13" s="252"/>
      <c r="DOW13" s="467"/>
      <c r="DOX13" s="466"/>
      <c r="DOY13" s="399"/>
      <c r="DOZ13" s="466"/>
      <c r="DPA13" s="252"/>
      <c r="DPB13" s="467"/>
      <c r="DPC13" s="466"/>
      <c r="DPD13" s="399"/>
      <c r="DPE13" s="466"/>
      <c r="DPF13" s="252"/>
      <c r="DPG13" s="467"/>
      <c r="DPH13" s="466"/>
      <c r="DPI13" s="399"/>
      <c r="DPJ13" s="466"/>
      <c r="DPK13" s="252"/>
      <c r="DPL13" s="467"/>
      <c r="DPM13" s="466"/>
      <c r="DPN13" s="399"/>
      <c r="DPO13" s="466"/>
      <c r="DPP13" s="252"/>
      <c r="DPQ13" s="467"/>
      <c r="DPR13" s="466"/>
      <c r="DPS13" s="399"/>
      <c r="DPT13" s="466"/>
      <c r="DPU13" s="252"/>
      <c r="DPV13" s="467"/>
      <c r="DPW13" s="466"/>
      <c r="DPX13" s="399"/>
      <c r="DPY13" s="466"/>
      <c r="DPZ13" s="252"/>
      <c r="DQA13" s="467"/>
      <c r="DQB13" s="466"/>
      <c r="DQC13" s="399"/>
      <c r="DQD13" s="466"/>
      <c r="DQE13" s="252"/>
      <c r="DQF13" s="467"/>
      <c r="DQG13" s="466"/>
      <c r="DQH13" s="399"/>
      <c r="DQI13" s="466"/>
      <c r="DQJ13" s="252"/>
      <c r="DQK13" s="467"/>
      <c r="DQL13" s="466"/>
      <c r="DQM13" s="399"/>
      <c r="DQN13" s="466"/>
      <c r="DQO13" s="252"/>
      <c r="DQP13" s="467"/>
      <c r="DQQ13" s="466"/>
      <c r="DQR13" s="399"/>
      <c r="DQS13" s="466"/>
      <c r="DQT13" s="252"/>
      <c r="DQU13" s="467"/>
      <c r="DQV13" s="466"/>
      <c r="DQW13" s="399"/>
      <c r="DQX13" s="466"/>
      <c r="DQY13" s="252"/>
      <c r="DQZ13" s="467"/>
      <c r="DRA13" s="466"/>
      <c r="DRB13" s="399"/>
      <c r="DRC13" s="466"/>
      <c r="DRD13" s="252"/>
      <c r="DRE13" s="467"/>
      <c r="DRF13" s="466"/>
      <c r="DRG13" s="399"/>
      <c r="DRH13" s="466"/>
      <c r="DRI13" s="252"/>
      <c r="DRJ13" s="467"/>
      <c r="DRK13" s="466"/>
      <c r="DRL13" s="399"/>
      <c r="DRM13" s="466"/>
      <c r="DRN13" s="252"/>
      <c r="DRO13" s="467"/>
      <c r="DRP13" s="466"/>
      <c r="DRQ13" s="399"/>
      <c r="DRR13" s="466"/>
      <c r="DRS13" s="252"/>
      <c r="DRT13" s="467"/>
      <c r="DRU13" s="466"/>
      <c r="DRV13" s="399"/>
      <c r="DRW13" s="466"/>
      <c r="DRX13" s="252"/>
      <c r="DRY13" s="467"/>
      <c r="DRZ13" s="466"/>
      <c r="DSA13" s="399"/>
      <c r="DSB13" s="466"/>
      <c r="DSC13" s="252"/>
      <c r="DSD13" s="467"/>
      <c r="DSE13" s="466"/>
      <c r="DSF13" s="399"/>
      <c r="DSG13" s="466"/>
      <c r="DSH13" s="252"/>
      <c r="DSI13" s="467"/>
      <c r="DSJ13" s="466"/>
      <c r="DSK13" s="399"/>
      <c r="DSL13" s="466"/>
      <c r="DSM13" s="252"/>
      <c r="DSN13" s="467"/>
      <c r="DSO13" s="466"/>
      <c r="DSP13" s="399"/>
      <c r="DSQ13" s="466"/>
      <c r="DSR13" s="252"/>
      <c r="DSS13" s="467"/>
      <c r="DST13" s="466"/>
      <c r="DSU13" s="399"/>
      <c r="DSV13" s="466"/>
      <c r="DSW13" s="252"/>
      <c r="DSX13" s="467"/>
      <c r="DSY13" s="466"/>
      <c r="DSZ13" s="399"/>
      <c r="DTA13" s="466"/>
      <c r="DTB13" s="252"/>
      <c r="DTC13" s="467"/>
      <c r="DTD13" s="466"/>
      <c r="DTE13" s="399"/>
      <c r="DTF13" s="466"/>
      <c r="DTG13" s="252"/>
      <c r="DTH13" s="467"/>
      <c r="DTI13" s="466"/>
      <c r="DTJ13" s="399"/>
      <c r="DTK13" s="466"/>
      <c r="DTL13" s="252"/>
      <c r="DTM13" s="467"/>
      <c r="DTN13" s="466"/>
      <c r="DTO13" s="399"/>
      <c r="DTP13" s="466"/>
      <c r="DTQ13" s="252"/>
      <c r="DTR13" s="467"/>
      <c r="DTS13" s="466"/>
      <c r="DTT13" s="399"/>
      <c r="DTU13" s="466"/>
      <c r="DTV13" s="252"/>
      <c r="DTW13" s="467"/>
      <c r="DTX13" s="466"/>
      <c r="DTY13" s="399"/>
      <c r="DTZ13" s="466"/>
      <c r="DUA13" s="252"/>
      <c r="DUB13" s="467"/>
      <c r="DUC13" s="466"/>
      <c r="DUD13" s="399"/>
      <c r="DUE13" s="466"/>
      <c r="DUF13" s="252"/>
      <c r="DUG13" s="467"/>
      <c r="DUH13" s="466"/>
      <c r="DUI13" s="399"/>
      <c r="DUJ13" s="466"/>
      <c r="DUK13" s="252"/>
      <c r="DUL13" s="467"/>
      <c r="DUM13" s="466"/>
      <c r="DUN13" s="399"/>
      <c r="DUO13" s="466"/>
      <c r="DUP13" s="252"/>
      <c r="DUQ13" s="467"/>
      <c r="DUR13" s="466"/>
      <c r="DUS13" s="399"/>
      <c r="DUT13" s="466"/>
      <c r="DUU13" s="252"/>
      <c r="DUV13" s="467"/>
      <c r="DUW13" s="466"/>
      <c r="DUX13" s="399"/>
      <c r="DUY13" s="466"/>
      <c r="DUZ13" s="252"/>
      <c r="DVA13" s="467"/>
      <c r="DVB13" s="466"/>
      <c r="DVC13" s="399"/>
      <c r="DVD13" s="466"/>
      <c r="DVE13" s="252"/>
      <c r="DVF13" s="467"/>
      <c r="DVG13" s="466"/>
      <c r="DVH13" s="399"/>
      <c r="DVI13" s="466"/>
      <c r="DVJ13" s="252"/>
      <c r="DVK13" s="467"/>
      <c r="DVL13" s="466"/>
      <c r="DVM13" s="399"/>
      <c r="DVN13" s="466"/>
      <c r="DVO13" s="252"/>
      <c r="DVP13" s="467"/>
      <c r="DVQ13" s="466"/>
      <c r="DVR13" s="399"/>
      <c r="DVS13" s="466"/>
      <c r="DVT13" s="252"/>
      <c r="DVU13" s="467"/>
      <c r="DVV13" s="466"/>
      <c r="DVW13" s="399"/>
      <c r="DVX13" s="466"/>
      <c r="DVY13" s="252"/>
      <c r="DVZ13" s="467"/>
      <c r="DWA13" s="466"/>
      <c r="DWB13" s="399"/>
      <c r="DWC13" s="466"/>
      <c r="DWD13" s="252"/>
      <c r="DWE13" s="467"/>
      <c r="DWF13" s="466"/>
      <c r="DWG13" s="399"/>
      <c r="DWH13" s="466"/>
      <c r="DWI13" s="252"/>
      <c r="DWJ13" s="467"/>
      <c r="DWK13" s="466"/>
      <c r="DWL13" s="399"/>
      <c r="DWM13" s="466"/>
      <c r="DWN13" s="252"/>
      <c r="DWO13" s="467"/>
      <c r="DWP13" s="466"/>
      <c r="DWQ13" s="399"/>
      <c r="DWR13" s="466"/>
      <c r="DWS13" s="252"/>
      <c r="DWT13" s="467"/>
      <c r="DWU13" s="466"/>
      <c r="DWV13" s="399"/>
      <c r="DWW13" s="466"/>
      <c r="DWX13" s="252"/>
      <c r="DWY13" s="467"/>
      <c r="DWZ13" s="466"/>
      <c r="DXA13" s="399"/>
      <c r="DXB13" s="466"/>
      <c r="DXC13" s="252"/>
      <c r="DXD13" s="467"/>
      <c r="DXE13" s="466"/>
      <c r="DXF13" s="399"/>
      <c r="DXG13" s="466"/>
      <c r="DXH13" s="252"/>
      <c r="DXI13" s="467"/>
      <c r="DXJ13" s="466"/>
      <c r="DXK13" s="399"/>
      <c r="DXL13" s="466"/>
      <c r="DXM13" s="252"/>
      <c r="DXN13" s="467"/>
      <c r="DXO13" s="466"/>
      <c r="DXP13" s="399"/>
      <c r="DXQ13" s="466"/>
      <c r="DXR13" s="252"/>
      <c r="DXS13" s="467"/>
      <c r="DXT13" s="466"/>
      <c r="DXU13" s="399"/>
      <c r="DXV13" s="466"/>
      <c r="DXW13" s="252"/>
      <c r="DXX13" s="467"/>
      <c r="DXY13" s="466"/>
      <c r="DXZ13" s="399"/>
      <c r="DYA13" s="466"/>
      <c r="DYB13" s="252"/>
      <c r="DYC13" s="467"/>
      <c r="DYD13" s="466"/>
      <c r="DYE13" s="399"/>
      <c r="DYF13" s="466"/>
      <c r="DYG13" s="252"/>
      <c r="DYH13" s="467"/>
      <c r="DYI13" s="466"/>
      <c r="DYJ13" s="399"/>
      <c r="DYK13" s="466"/>
      <c r="DYL13" s="252"/>
      <c r="DYM13" s="467"/>
      <c r="DYN13" s="466"/>
      <c r="DYO13" s="399"/>
      <c r="DYP13" s="466"/>
      <c r="DYQ13" s="252"/>
      <c r="DYR13" s="467"/>
      <c r="DYS13" s="466"/>
      <c r="DYT13" s="399"/>
      <c r="DYU13" s="466"/>
      <c r="DYV13" s="252"/>
      <c r="DYW13" s="467"/>
      <c r="DYX13" s="466"/>
      <c r="DYY13" s="399"/>
      <c r="DYZ13" s="466"/>
      <c r="DZA13" s="252"/>
      <c r="DZB13" s="467"/>
      <c r="DZC13" s="466"/>
      <c r="DZD13" s="399"/>
      <c r="DZE13" s="466"/>
      <c r="DZF13" s="252"/>
      <c r="DZG13" s="467"/>
      <c r="DZH13" s="466"/>
      <c r="DZI13" s="399"/>
      <c r="DZJ13" s="466"/>
      <c r="DZK13" s="252"/>
      <c r="DZL13" s="467"/>
      <c r="DZM13" s="466"/>
      <c r="DZN13" s="399"/>
      <c r="DZO13" s="466"/>
      <c r="DZP13" s="252"/>
      <c r="DZQ13" s="467"/>
      <c r="DZR13" s="466"/>
      <c r="DZS13" s="399"/>
      <c r="DZT13" s="466"/>
      <c r="DZU13" s="252"/>
      <c r="DZV13" s="467"/>
      <c r="DZW13" s="466"/>
      <c r="DZX13" s="399"/>
      <c r="DZY13" s="466"/>
      <c r="DZZ13" s="252"/>
      <c r="EAA13" s="467"/>
      <c r="EAB13" s="466"/>
      <c r="EAC13" s="399"/>
      <c r="EAD13" s="466"/>
      <c r="EAE13" s="252"/>
      <c r="EAF13" s="467"/>
      <c r="EAG13" s="466"/>
      <c r="EAH13" s="399"/>
      <c r="EAI13" s="466"/>
      <c r="EAJ13" s="252"/>
      <c r="EAK13" s="467"/>
      <c r="EAL13" s="466"/>
      <c r="EAM13" s="399"/>
      <c r="EAN13" s="466"/>
      <c r="EAO13" s="252"/>
      <c r="EAP13" s="467"/>
      <c r="EAQ13" s="466"/>
      <c r="EAR13" s="399"/>
      <c r="EAS13" s="466"/>
      <c r="EAT13" s="252"/>
      <c r="EAU13" s="467"/>
      <c r="EAV13" s="466"/>
      <c r="EAW13" s="399"/>
      <c r="EAX13" s="466"/>
      <c r="EAY13" s="252"/>
      <c r="EAZ13" s="467"/>
      <c r="EBA13" s="466"/>
      <c r="EBB13" s="399"/>
      <c r="EBC13" s="466"/>
      <c r="EBD13" s="252"/>
      <c r="EBE13" s="467"/>
      <c r="EBF13" s="466"/>
      <c r="EBG13" s="399"/>
      <c r="EBH13" s="466"/>
      <c r="EBI13" s="252"/>
      <c r="EBJ13" s="467"/>
      <c r="EBK13" s="466"/>
      <c r="EBL13" s="399"/>
      <c r="EBM13" s="466"/>
      <c r="EBN13" s="252"/>
      <c r="EBO13" s="467"/>
      <c r="EBP13" s="466"/>
      <c r="EBQ13" s="399"/>
      <c r="EBR13" s="466"/>
      <c r="EBS13" s="252"/>
      <c r="EBT13" s="467"/>
      <c r="EBU13" s="466"/>
      <c r="EBV13" s="399"/>
      <c r="EBW13" s="466"/>
      <c r="EBX13" s="252"/>
      <c r="EBY13" s="467"/>
      <c r="EBZ13" s="466"/>
      <c r="ECA13" s="399"/>
      <c r="ECB13" s="466"/>
      <c r="ECC13" s="252"/>
      <c r="ECD13" s="467"/>
      <c r="ECE13" s="466"/>
      <c r="ECF13" s="399"/>
      <c r="ECG13" s="466"/>
      <c r="ECH13" s="252"/>
      <c r="ECI13" s="467"/>
      <c r="ECJ13" s="466"/>
      <c r="ECK13" s="399"/>
      <c r="ECL13" s="466"/>
      <c r="ECM13" s="252"/>
      <c r="ECN13" s="467"/>
      <c r="ECO13" s="466"/>
      <c r="ECP13" s="399"/>
      <c r="ECQ13" s="466"/>
      <c r="ECR13" s="252"/>
      <c r="ECS13" s="467"/>
      <c r="ECT13" s="466"/>
      <c r="ECU13" s="399"/>
      <c r="ECV13" s="466"/>
      <c r="ECW13" s="252"/>
      <c r="ECX13" s="467"/>
      <c r="ECY13" s="466"/>
      <c r="ECZ13" s="399"/>
      <c r="EDA13" s="466"/>
      <c r="EDB13" s="252"/>
      <c r="EDC13" s="467"/>
      <c r="EDD13" s="466"/>
      <c r="EDE13" s="399"/>
      <c r="EDF13" s="466"/>
      <c r="EDG13" s="252"/>
      <c r="EDH13" s="467"/>
      <c r="EDI13" s="466"/>
      <c r="EDJ13" s="399"/>
      <c r="EDK13" s="466"/>
      <c r="EDL13" s="252"/>
      <c r="EDM13" s="467"/>
      <c r="EDN13" s="466"/>
      <c r="EDO13" s="399"/>
      <c r="EDP13" s="466"/>
      <c r="EDQ13" s="252"/>
      <c r="EDR13" s="467"/>
      <c r="EDS13" s="466"/>
      <c r="EDT13" s="399"/>
      <c r="EDU13" s="466"/>
      <c r="EDV13" s="252"/>
      <c r="EDW13" s="467"/>
      <c r="EDX13" s="466"/>
      <c r="EDY13" s="399"/>
      <c r="EDZ13" s="466"/>
      <c r="EEA13" s="252"/>
      <c r="EEB13" s="467"/>
      <c r="EEC13" s="466"/>
      <c r="EED13" s="399"/>
      <c r="EEE13" s="466"/>
      <c r="EEF13" s="252"/>
      <c r="EEG13" s="467"/>
      <c r="EEH13" s="466"/>
      <c r="EEI13" s="399"/>
      <c r="EEJ13" s="466"/>
      <c r="EEK13" s="252"/>
      <c r="EEL13" s="467"/>
      <c r="EEM13" s="466"/>
      <c r="EEN13" s="399"/>
      <c r="EEO13" s="466"/>
      <c r="EEP13" s="252"/>
      <c r="EEQ13" s="467"/>
      <c r="EER13" s="466"/>
      <c r="EES13" s="399"/>
      <c r="EET13" s="466"/>
      <c r="EEU13" s="252"/>
      <c r="EEV13" s="467"/>
      <c r="EEW13" s="466"/>
      <c r="EEX13" s="399"/>
      <c r="EEY13" s="466"/>
      <c r="EEZ13" s="252"/>
      <c r="EFA13" s="467"/>
      <c r="EFB13" s="466"/>
      <c r="EFC13" s="399"/>
      <c r="EFD13" s="466"/>
      <c r="EFE13" s="252"/>
      <c r="EFF13" s="467"/>
      <c r="EFG13" s="466"/>
      <c r="EFH13" s="399"/>
      <c r="EFI13" s="466"/>
      <c r="EFJ13" s="252"/>
      <c r="EFK13" s="467"/>
      <c r="EFL13" s="466"/>
      <c r="EFM13" s="399"/>
      <c r="EFN13" s="466"/>
      <c r="EFO13" s="252"/>
      <c r="EFP13" s="467"/>
      <c r="EFQ13" s="466"/>
      <c r="EFR13" s="399"/>
      <c r="EFS13" s="466"/>
      <c r="EFT13" s="252"/>
      <c r="EFU13" s="467"/>
      <c r="EFV13" s="466"/>
      <c r="EFW13" s="399"/>
      <c r="EFX13" s="466"/>
      <c r="EFY13" s="252"/>
      <c r="EFZ13" s="467"/>
      <c r="EGA13" s="466"/>
      <c r="EGB13" s="399"/>
      <c r="EGC13" s="466"/>
      <c r="EGD13" s="252"/>
      <c r="EGE13" s="467"/>
      <c r="EGF13" s="466"/>
      <c r="EGG13" s="399"/>
      <c r="EGH13" s="466"/>
      <c r="EGI13" s="252"/>
      <c r="EGJ13" s="467"/>
      <c r="EGK13" s="466"/>
      <c r="EGL13" s="399"/>
      <c r="EGM13" s="466"/>
      <c r="EGN13" s="252"/>
      <c r="EGO13" s="467"/>
      <c r="EGP13" s="466"/>
      <c r="EGQ13" s="399"/>
      <c r="EGR13" s="466"/>
      <c r="EGS13" s="252"/>
      <c r="EGT13" s="467"/>
      <c r="EGU13" s="466"/>
      <c r="EGV13" s="399"/>
      <c r="EGW13" s="466"/>
      <c r="EGX13" s="252"/>
      <c r="EGY13" s="467"/>
      <c r="EGZ13" s="466"/>
      <c r="EHA13" s="399"/>
      <c r="EHB13" s="466"/>
      <c r="EHC13" s="252"/>
      <c r="EHD13" s="467"/>
      <c r="EHE13" s="466"/>
      <c r="EHF13" s="399"/>
      <c r="EHG13" s="466"/>
      <c r="EHH13" s="252"/>
      <c r="EHI13" s="467"/>
      <c r="EHJ13" s="466"/>
      <c r="EHK13" s="399"/>
      <c r="EHL13" s="466"/>
      <c r="EHM13" s="252"/>
      <c r="EHN13" s="467"/>
      <c r="EHO13" s="466"/>
      <c r="EHP13" s="399"/>
      <c r="EHQ13" s="466"/>
      <c r="EHR13" s="252"/>
      <c r="EHS13" s="467"/>
      <c r="EHT13" s="466"/>
      <c r="EHU13" s="399"/>
      <c r="EHV13" s="466"/>
      <c r="EHW13" s="252"/>
      <c r="EHX13" s="467"/>
      <c r="EHY13" s="466"/>
      <c r="EHZ13" s="399"/>
      <c r="EIA13" s="466"/>
      <c r="EIB13" s="252"/>
      <c r="EIC13" s="467"/>
      <c r="EID13" s="466"/>
      <c r="EIE13" s="399"/>
      <c r="EIF13" s="466"/>
      <c r="EIG13" s="252"/>
      <c r="EIH13" s="467"/>
      <c r="EII13" s="466"/>
      <c r="EIJ13" s="399"/>
      <c r="EIK13" s="466"/>
      <c r="EIL13" s="252"/>
      <c r="EIM13" s="467"/>
      <c r="EIN13" s="466"/>
      <c r="EIO13" s="399"/>
      <c r="EIP13" s="466"/>
      <c r="EIQ13" s="252"/>
      <c r="EIR13" s="467"/>
      <c r="EIS13" s="466"/>
      <c r="EIT13" s="399"/>
      <c r="EIU13" s="466"/>
      <c r="EIV13" s="252"/>
      <c r="EIW13" s="467"/>
      <c r="EIX13" s="466"/>
      <c r="EIY13" s="399"/>
      <c r="EIZ13" s="466"/>
      <c r="EJA13" s="252"/>
      <c r="EJB13" s="467"/>
      <c r="EJC13" s="466"/>
      <c r="EJD13" s="399"/>
      <c r="EJE13" s="466"/>
      <c r="EJF13" s="252"/>
      <c r="EJG13" s="467"/>
      <c r="EJH13" s="466"/>
      <c r="EJI13" s="399"/>
      <c r="EJJ13" s="466"/>
      <c r="EJK13" s="252"/>
      <c r="EJL13" s="467"/>
      <c r="EJM13" s="466"/>
      <c r="EJN13" s="399"/>
      <c r="EJO13" s="466"/>
      <c r="EJP13" s="252"/>
      <c r="EJQ13" s="467"/>
      <c r="EJR13" s="466"/>
      <c r="EJS13" s="399"/>
      <c r="EJT13" s="466"/>
      <c r="EJU13" s="252"/>
      <c r="EJV13" s="467"/>
      <c r="EJW13" s="466"/>
      <c r="EJX13" s="399"/>
      <c r="EJY13" s="466"/>
      <c r="EJZ13" s="252"/>
      <c r="EKA13" s="467"/>
      <c r="EKB13" s="466"/>
      <c r="EKC13" s="399"/>
      <c r="EKD13" s="466"/>
      <c r="EKE13" s="252"/>
      <c r="EKF13" s="467"/>
      <c r="EKG13" s="466"/>
      <c r="EKH13" s="399"/>
      <c r="EKI13" s="466"/>
      <c r="EKJ13" s="252"/>
      <c r="EKK13" s="467"/>
      <c r="EKL13" s="466"/>
      <c r="EKM13" s="399"/>
      <c r="EKN13" s="466"/>
      <c r="EKO13" s="252"/>
      <c r="EKP13" s="467"/>
      <c r="EKQ13" s="466"/>
      <c r="EKR13" s="399"/>
      <c r="EKS13" s="466"/>
      <c r="EKT13" s="252"/>
      <c r="EKU13" s="467"/>
      <c r="EKV13" s="466"/>
      <c r="EKW13" s="399"/>
      <c r="EKX13" s="466"/>
      <c r="EKY13" s="252"/>
      <c r="EKZ13" s="467"/>
      <c r="ELA13" s="466"/>
      <c r="ELB13" s="399"/>
      <c r="ELC13" s="466"/>
      <c r="ELD13" s="252"/>
      <c r="ELE13" s="467"/>
      <c r="ELF13" s="466"/>
      <c r="ELG13" s="399"/>
      <c r="ELH13" s="466"/>
      <c r="ELI13" s="252"/>
      <c r="ELJ13" s="467"/>
      <c r="ELK13" s="466"/>
      <c r="ELL13" s="399"/>
      <c r="ELM13" s="466"/>
      <c r="ELN13" s="252"/>
      <c r="ELO13" s="467"/>
      <c r="ELP13" s="466"/>
      <c r="ELQ13" s="399"/>
      <c r="ELR13" s="466"/>
      <c r="ELS13" s="252"/>
      <c r="ELT13" s="467"/>
      <c r="ELU13" s="466"/>
      <c r="ELV13" s="399"/>
      <c r="ELW13" s="466"/>
      <c r="ELX13" s="252"/>
      <c r="ELY13" s="467"/>
      <c r="ELZ13" s="466"/>
      <c r="EMA13" s="399"/>
      <c r="EMB13" s="466"/>
      <c r="EMC13" s="252"/>
      <c r="EMD13" s="467"/>
      <c r="EME13" s="466"/>
      <c r="EMF13" s="399"/>
      <c r="EMG13" s="466"/>
      <c r="EMH13" s="252"/>
      <c r="EMI13" s="467"/>
      <c r="EMJ13" s="466"/>
      <c r="EMK13" s="399"/>
      <c r="EML13" s="466"/>
      <c r="EMM13" s="252"/>
      <c r="EMN13" s="467"/>
      <c r="EMO13" s="466"/>
      <c r="EMP13" s="399"/>
      <c r="EMQ13" s="466"/>
      <c r="EMR13" s="252"/>
      <c r="EMS13" s="467"/>
      <c r="EMT13" s="466"/>
      <c r="EMU13" s="399"/>
      <c r="EMV13" s="466"/>
      <c r="EMW13" s="252"/>
      <c r="EMX13" s="467"/>
      <c r="EMY13" s="466"/>
      <c r="EMZ13" s="399"/>
      <c r="ENA13" s="466"/>
      <c r="ENB13" s="252"/>
      <c r="ENC13" s="467"/>
      <c r="END13" s="466"/>
      <c r="ENE13" s="399"/>
      <c r="ENF13" s="466"/>
      <c r="ENG13" s="252"/>
      <c r="ENH13" s="467"/>
      <c r="ENI13" s="466"/>
      <c r="ENJ13" s="399"/>
      <c r="ENK13" s="466"/>
      <c r="ENL13" s="252"/>
      <c r="ENM13" s="467"/>
      <c r="ENN13" s="466"/>
      <c r="ENO13" s="399"/>
      <c r="ENP13" s="466"/>
      <c r="ENQ13" s="252"/>
      <c r="ENR13" s="467"/>
      <c r="ENS13" s="466"/>
      <c r="ENT13" s="399"/>
      <c r="ENU13" s="466"/>
      <c r="ENV13" s="252"/>
      <c r="ENW13" s="467"/>
      <c r="ENX13" s="466"/>
      <c r="ENY13" s="399"/>
      <c r="ENZ13" s="466"/>
      <c r="EOA13" s="252"/>
      <c r="EOB13" s="467"/>
      <c r="EOC13" s="466"/>
      <c r="EOD13" s="399"/>
      <c r="EOE13" s="466"/>
      <c r="EOF13" s="252"/>
      <c r="EOG13" s="467"/>
      <c r="EOH13" s="466"/>
      <c r="EOI13" s="399"/>
      <c r="EOJ13" s="466"/>
      <c r="EOK13" s="252"/>
      <c r="EOL13" s="467"/>
      <c r="EOM13" s="466"/>
      <c r="EON13" s="399"/>
      <c r="EOO13" s="466"/>
      <c r="EOP13" s="252"/>
      <c r="EOQ13" s="467"/>
      <c r="EOR13" s="466"/>
      <c r="EOS13" s="399"/>
      <c r="EOT13" s="466"/>
      <c r="EOU13" s="252"/>
      <c r="EOV13" s="467"/>
      <c r="EOW13" s="466"/>
      <c r="EOX13" s="399"/>
      <c r="EOY13" s="466"/>
      <c r="EOZ13" s="252"/>
      <c r="EPA13" s="467"/>
      <c r="EPB13" s="466"/>
      <c r="EPC13" s="399"/>
      <c r="EPD13" s="466"/>
      <c r="EPE13" s="252"/>
      <c r="EPF13" s="467"/>
      <c r="EPG13" s="466"/>
      <c r="EPH13" s="399"/>
      <c r="EPI13" s="466"/>
      <c r="EPJ13" s="252"/>
      <c r="EPK13" s="467"/>
      <c r="EPL13" s="466"/>
      <c r="EPM13" s="399"/>
      <c r="EPN13" s="466"/>
      <c r="EPO13" s="252"/>
      <c r="EPP13" s="467"/>
      <c r="EPQ13" s="466"/>
      <c r="EPR13" s="399"/>
      <c r="EPS13" s="466"/>
      <c r="EPT13" s="252"/>
      <c r="EPU13" s="467"/>
      <c r="EPV13" s="466"/>
      <c r="EPW13" s="399"/>
      <c r="EPX13" s="466"/>
      <c r="EPY13" s="252"/>
      <c r="EPZ13" s="467"/>
      <c r="EQA13" s="466"/>
      <c r="EQB13" s="399"/>
      <c r="EQC13" s="466"/>
      <c r="EQD13" s="252"/>
      <c r="EQE13" s="467"/>
      <c r="EQF13" s="466"/>
      <c r="EQG13" s="399"/>
      <c r="EQH13" s="466"/>
      <c r="EQI13" s="252"/>
      <c r="EQJ13" s="467"/>
      <c r="EQK13" s="466"/>
      <c r="EQL13" s="399"/>
      <c r="EQM13" s="466"/>
      <c r="EQN13" s="252"/>
      <c r="EQO13" s="467"/>
      <c r="EQP13" s="466"/>
      <c r="EQQ13" s="399"/>
      <c r="EQR13" s="466"/>
      <c r="EQS13" s="252"/>
      <c r="EQT13" s="467"/>
      <c r="EQU13" s="466"/>
      <c r="EQV13" s="399"/>
      <c r="EQW13" s="466"/>
      <c r="EQX13" s="252"/>
      <c r="EQY13" s="467"/>
      <c r="EQZ13" s="466"/>
      <c r="ERA13" s="399"/>
      <c r="ERB13" s="466"/>
      <c r="ERC13" s="252"/>
      <c r="ERD13" s="467"/>
      <c r="ERE13" s="466"/>
      <c r="ERF13" s="399"/>
      <c r="ERG13" s="466"/>
      <c r="ERH13" s="252"/>
      <c r="ERI13" s="467"/>
      <c r="ERJ13" s="466"/>
      <c r="ERK13" s="399"/>
      <c r="ERL13" s="466"/>
      <c r="ERM13" s="252"/>
      <c r="ERN13" s="467"/>
      <c r="ERO13" s="466"/>
      <c r="ERP13" s="399"/>
      <c r="ERQ13" s="466"/>
      <c r="ERR13" s="252"/>
      <c r="ERS13" s="467"/>
      <c r="ERT13" s="466"/>
      <c r="ERU13" s="399"/>
      <c r="ERV13" s="466"/>
      <c r="ERW13" s="252"/>
      <c r="ERX13" s="467"/>
      <c r="ERY13" s="466"/>
      <c r="ERZ13" s="399"/>
      <c r="ESA13" s="466"/>
      <c r="ESB13" s="252"/>
      <c r="ESC13" s="467"/>
      <c r="ESD13" s="466"/>
      <c r="ESE13" s="399"/>
      <c r="ESF13" s="466"/>
      <c r="ESG13" s="252"/>
      <c r="ESH13" s="467"/>
      <c r="ESI13" s="466"/>
      <c r="ESJ13" s="399"/>
      <c r="ESK13" s="466"/>
      <c r="ESL13" s="252"/>
      <c r="ESM13" s="467"/>
      <c r="ESN13" s="466"/>
      <c r="ESO13" s="399"/>
      <c r="ESP13" s="466"/>
      <c r="ESQ13" s="252"/>
      <c r="ESR13" s="467"/>
      <c r="ESS13" s="466"/>
      <c r="EST13" s="399"/>
      <c r="ESU13" s="466"/>
      <c r="ESV13" s="252"/>
      <c r="ESW13" s="467"/>
      <c r="ESX13" s="466"/>
      <c r="ESY13" s="399"/>
      <c r="ESZ13" s="466"/>
      <c r="ETA13" s="252"/>
      <c r="ETB13" s="467"/>
      <c r="ETC13" s="466"/>
      <c r="ETD13" s="399"/>
      <c r="ETE13" s="466"/>
      <c r="ETF13" s="252"/>
      <c r="ETG13" s="467"/>
      <c r="ETH13" s="466"/>
      <c r="ETI13" s="399"/>
      <c r="ETJ13" s="466"/>
      <c r="ETK13" s="252"/>
      <c r="ETL13" s="467"/>
      <c r="ETM13" s="466"/>
      <c r="ETN13" s="399"/>
      <c r="ETO13" s="466"/>
      <c r="ETP13" s="252"/>
      <c r="ETQ13" s="467"/>
      <c r="ETR13" s="466"/>
      <c r="ETS13" s="399"/>
      <c r="ETT13" s="466"/>
      <c r="ETU13" s="252"/>
      <c r="ETV13" s="467"/>
      <c r="ETW13" s="466"/>
      <c r="ETX13" s="399"/>
      <c r="ETY13" s="466"/>
      <c r="ETZ13" s="252"/>
      <c r="EUA13" s="467"/>
      <c r="EUB13" s="466"/>
      <c r="EUC13" s="399"/>
      <c r="EUD13" s="466"/>
      <c r="EUE13" s="252"/>
      <c r="EUF13" s="467"/>
      <c r="EUG13" s="466"/>
      <c r="EUH13" s="399"/>
      <c r="EUI13" s="466"/>
      <c r="EUJ13" s="252"/>
      <c r="EUK13" s="467"/>
      <c r="EUL13" s="466"/>
      <c r="EUM13" s="399"/>
      <c r="EUN13" s="466"/>
      <c r="EUO13" s="252"/>
      <c r="EUP13" s="467"/>
      <c r="EUQ13" s="466"/>
      <c r="EUR13" s="399"/>
      <c r="EUS13" s="466"/>
      <c r="EUT13" s="252"/>
      <c r="EUU13" s="467"/>
      <c r="EUV13" s="466"/>
      <c r="EUW13" s="399"/>
      <c r="EUX13" s="466"/>
      <c r="EUY13" s="252"/>
      <c r="EUZ13" s="467"/>
      <c r="EVA13" s="466"/>
      <c r="EVB13" s="399"/>
      <c r="EVC13" s="466"/>
      <c r="EVD13" s="252"/>
      <c r="EVE13" s="467"/>
      <c r="EVF13" s="466"/>
      <c r="EVG13" s="399"/>
      <c r="EVH13" s="466"/>
      <c r="EVI13" s="252"/>
      <c r="EVJ13" s="467"/>
      <c r="EVK13" s="466"/>
      <c r="EVL13" s="399"/>
      <c r="EVM13" s="466"/>
      <c r="EVN13" s="252"/>
      <c r="EVO13" s="467"/>
      <c r="EVP13" s="466"/>
      <c r="EVQ13" s="399"/>
      <c r="EVR13" s="466"/>
      <c r="EVS13" s="252"/>
      <c r="EVT13" s="467"/>
      <c r="EVU13" s="466"/>
      <c r="EVV13" s="399"/>
      <c r="EVW13" s="466"/>
      <c r="EVX13" s="252"/>
      <c r="EVY13" s="467"/>
      <c r="EVZ13" s="466"/>
      <c r="EWA13" s="399"/>
      <c r="EWB13" s="466"/>
      <c r="EWC13" s="252"/>
      <c r="EWD13" s="467"/>
      <c r="EWE13" s="466"/>
      <c r="EWF13" s="399"/>
      <c r="EWG13" s="466"/>
      <c r="EWH13" s="252"/>
      <c r="EWI13" s="467"/>
      <c r="EWJ13" s="466"/>
      <c r="EWK13" s="399"/>
      <c r="EWL13" s="466"/>
      <c r="EWM13" s="252"/>
      <c r="EWN13" s="467"/>
      <c r="EWO13" s="466"/>
      <c r="EWP13" s="399"/>
      <c r="EWQ13" s="466"/>
      <c r="EWR13" s="252"/>
      <c r="EWS13" s="467"/>
      <c r="EWT13" s="466"/>
      <c r="EWU13" s="399"/>
      <c r="EWV13" s="466"/>
      <c r="EWW13" s="252"/>
      <c r="EWX13" s="467"/>
      <c r="EWY13" s="466"/>
      <c r="EWZ13" s="399"/>
      <c r="EXA13" s="466"/>
      <c r="EXB13" s="252"/>
      <c r="EXC13" s="467"/>
      <c r="EXD13" s="466"/>
      <c r="EXE13" s="399"/>
      <c r="EXF13" s="466"/>
      <c r="EXG13" s="252"/>
      <c r="EXH13" s="467"/>
      <c r="EXI13" s="466"/>
      <c r="EXJ13" s="399"/>
      <c r="EXK13" s="466"/>
      <c r="EXL13" s="252"/>
      <c r="EXM13" s="467"/>
      <c r="EXN13" s="466"/>
      <c r="EXO13" s="399"/>
      <c r="EXP13" s="466"/>
      <c r="EXQ13" s="252"/>
      <c r="EXR13" s="467"/>
      <c r="EXS13" s="466"/>
      <c r="EXT13" s="399"/>
      <c r="EXU13" s="466"/>
      <c r="EXV13" s="252"/>
      <c r="EXW13" s="467"/>
      <c r="EXX13" s="466"/>
      <c r="EXY13" s="399"/>
      <c r="EXZ13" s="466"/>
      <c r="EYA13" s="252"/>
      <c r="EYB13" s="467"/>
      <c r="EYC13" s="466"/>
      <c r="EYD13" s="399"/>
      <c r="EYE13" s="466"/>
      <c r="EYF13" s="252"/>
      <c r="EYG13" s="467"/>
      <c r="EYH13" s="466"/>
      <c r="EYI13" s="399"/>
      <c r="EYJ13" s="466"/>
      <c r="EYK13" s="252"/>
      <c r="EYL13" s="467"/>
      <c r="EYM13" s="466"/>
      <c r="EYN13" s="399"/>
      <c r="EYO13" s="466"/>
      <c r="EYP13" s="252"/>
      <c r="EYQ13" s="467"/>
      <c r="EYR13" s="466"/>
      <c r="EYS13" s="399"/>
      <c r="EYT13" s="466"/>
      <c r="EYU13" s="252"/>
      <c r="EYV13" s="467"/>
      <c r="EYW13" s="466"/>
      <c r="EYX13" s="399"/>
      <c r="EYY13" s="466"/>
      <c r="EYZ13" s="252"/>
      <c r="EZA13" s="467"/>
      <c r="EZB13" s="466"/>
      <c r="EZC13" s="399"/>
      <c r="EZD13" s="466"/>
      <c r="EZE13" s="252"/>
      <c r="EZF13" s="467"/>
      <c r="EZG13" s="466"/>
      <c r="EZH13" s="399"/>
      <c r="EZI13" s="466"/>
      <c r="EZJ13" s="252"/>
      <c r="EZK13" s="467"/>
      <c r="EZL13" s="466"/>
      <c r="EZM13" s="399"/>
      <c r="EZN13" s="466"/>
      <c r="EZO13" s="252"/>
      <c r="EZP13" s="467"/>
      <c r="EZQ13" s="466"/>
      <c r="EZR13" s="399"/>
      <c r="EZS13" s="466"/>
      <c r="EZT13" s="252"/>
      <c r="EZU13" s="467"/>
      <c r="EZV13" s="466"/>
      <c r="EZW13" s="399"/>
      <c r="EZX13" s="466"/>
      <c r="EZY13" s="252"/>
      <c r="EZZ13" s="467"/>
      <c r="FAA13" s="466"/>
      <c r="FAB13" s="399"/>
      <c r="FAC13" s="466"/>
      <c r="FAD13" s="252"/>
      <c r="FAE13" s="467"/>
      <c r="FAF13" s="466"/>
      <c r="FAG13" s="399"/>
      <c r="FAH13" s="466"/>
      <c r="FAI13" s="252"/>
      <c r="FAJ13" s="467"/>
      <c r="FAK13" s="466"/>
      <c r="FAL13" s="399"/>
      <c r="FAM13" s="466"/>
      <c r="FAN13" s="252"/>
      <c r="FAO13" s="467"/>
      <c r="FAP13" s="466"/>
      <c r="FAQ13" s="399"/>
      <c r="FAR13" s="466"/>
      <c r="FAS13" s="252"/>
      <c r="FAT13" s="467"/>
      <c r="FAU13" s="466"/>
      <c r="FAV13" s="399"/>
      <c r="FAW13" s="466"/>
      <c r="FAX13" s="252"/>
      <c r="FAY13" s="467"/>
      <c r="FAZ13" s="466"/>
      <c r="FBA13" s="399"/>
      <c r="FBB13" s="466"/>
      <c r="FBC13" s="252"/>
      <c r="FBD13" s="467"/>
      <c r="FBE13" s="466"/>
      <c r="FBF13" s="399"/>
      <c r="FBG13" s="466"/>
      <c r="FBH13" s="252"/>
      <c r="FBI13" s="467"/>
      <c r="FBJ13" s="466"/>
      <c r="FBK13" s="399"/>
      <c r="FBL13" s="466"/>
      <c r="FBM13" s="252"/>
      <c r="FBN13" s="467"/>
      <c r="FBO13" s="466"/>
      <c r="FBP13" s="399"/>
      <c r="FBQ13" s="466"/>
      <c r="FBR13" s="252"/>
      <c r="FBS13" s="467"/>
      <c r="FBT13" s="466"/>
      <c r="FBU13" s="399"/>
      <c r="FBV13" s="466"/>
      <c r="FBW13" s="252"/>
      <c r="FBX13" s="467"/>
      <c r="FBY13" s="466"/>
      <c r="FBZ13" s="399"/>
      <c r="FCA13" s="466"/>
      <c r="FCB13" s="252"/>
      <c r="FCC13" s="467"/>
      <c r="FCD13" s="466"/>
      <c r="FCE13" s="399"/>
      <c r="FCF13" s="466"/>
      <c r="FCG13" s="252"/>
      <c r="FCH13" s="467"/>
      <c r="FCI13" s="466"/>
      <c r="FCJ13" s="399"/>
      <c r="FCK13" s="466"/>
      <c r="FCL13" s="252"/>
      <c r="FCM13" s="467"/>
      <c r="FCN13" s="466"/>
      <c r="FCO13" s="399"/>
      <c r="FCP13" s="466"/>
      <c r="FCQ13" s="252"/>
      <c r="FCR13" s="467"/>
      <c r="FCS13" s="466"/>
      <c r="FCT13" s="399"/>
      <c r="FCU13" s="466"/>
      <c r="FCV13" s="252"/>
      <c r="FCW13" s="467"/>
      <c r="FCX13" s="466"/>
      <c r="FCY13" s="399"/>
      <c r="FCZ13" s="466"/>
      <c r="FDA13" s="252"/>
      <c r="FDB13" s="467"/>
      <c r="FDC13" s="466"/>
      <c r="FDD13" s="399"/>
      <c r="FDE13" s="466"/>
      <c r="FDF13" s="252"/>
      <c r="FDG13" s="467"/>
      <c r="FDH13" s="466"/>
      <c r="FDI13" s="399"/>
      <c r="FDJ13" s="466"/>
      <c r="FDK13" s="252"/>
      <c r="FDL13" s="467"/>
      <c r="FDM13" s="466"/>
      <c r="FDN13" s="399"/>
      <c r="FDO13" s="466"/>
      <c r="FDP13" s="252"/>
      <c r="FDQ13" s="467"/>
      <c r="FDR13" s="466"/>
      <c r="FDS13" s="399"/>
      <c r="FDT13" s="466"/>
      <c r="FDU13" s="252"/>
      <c r="FDV13" s="467"/>
      <c r="FDW13" s="466"/>
      <c r="FDX13" s="399"/>
      <c r="FDY13" s="466"/>
      <c r="FDZ13" s="252"/>
      <c r="FEA13" s="467"/>
      <c r="FEB13" s="466"/>
      <c r="FEC13" s="399"/>
      <c r="FED13" s="466"/>
      <c r="FEE13" s="252"/>
      <c r="FEF13" s="467"/>
      <c r="FEG13" s="466"/>
      <c r="FEH13" s="399"/>
      <c r="FEI13" s="466"/>
      <c r="FEJ13" s="252"/>
      <c r="FEK13" s="467"/>
      <c r="FEL13" s="466"/>
      <c r="FEM13" s="399"/>
      <c r="FEN13" s="466"/>
      <c r="FEO13" s="252"/>
      <c r="FEP13" s="467"/>
      <c r="FEQ13" s="466"/>
      <c r="FER13" s="399"/>
      <c r="FES13" s="466"/>
      <c r="FET13" s="252"/>
      <c r="FEU13" s="467"/>
      <c r="FEV13" s="466"/>
      <c r="FEW13" s="399"/>
      <c r="FEX13" s="466"/>
      <c r="FEY13" s="252"/>
      <c r="FEZ13" s="467"/>
      <c r="FFA13" s="466"/>
      <c r="FFB13" s="399"/>
      <c r="FFC13" s="466"/>
      <c r="FFD13" s="252"/>
      <c r="FFE13" s="467"/>
      <c r="FFF13" s="466"/>
      <c r="FFG13" s="399"/>
      <c r="FFH13" s="466"/>
      <c r="FFI13" s="252"/>
      <c r="FFJ13" s="467"/>
      <c r="FFK13" s="466"/>
      <c r="FFL13" s="399"/>
      <c r="FFM13" s="466"/>
      <c r="FFN13" s="252"/>
      <c r="FFO13" s="467"/>
      <c r="FFP13" s="466"/>
      <c r="FFQ13" s="399"/>
      <c r="FFR13" s="466"/>
      <c r="FFS13" s="252"/>
      <c r="FFT13" s="467"/>
      <c r="FFU13" s="466"/>
      <c r="FFV13" s="399"/>
      <c r="FFW13" s="466"/>
      <c r="FFX13" s="252"/>
      <c r="FFY13" s="467"/>
      <c r="FFZ13" s="466"/>
      <c r="FGA13" s="399"/>
      <c r="FGB13" s="466"/>
      <c r="FGC13" s="252"/>
      <c r="FGD13" s="467"/>
      <c r="FGE13" s="466"/>
      <c r="FGF13" s="399"/>
      <c r="FGG13" s="466"/>
      <c r="FGH13" s="252"/>
      <c r="FGI13" s="467"/>
      <c r="FGJ13" s="466"/>
      <c r="FGK13" s="399"/>
      <c r="FGL13" s="466"/>
      <c r="FGM13" s="252"/>
      <c r="FGN13" s="467"/>
      <c r="FGO13" s="466"/>
      <c r="FGP13" s="399"/>
      <c r="FGQ13" s="466"/>
      <c r="FGR13" s="252"/>
      <c r="FGS13" s="467"/>
      <c r="FGT13" s="466"/>
      <c r="FGU13" s="399"/>
      <c r="FGV13" s="466"/>
      <c r="FGW13" s="252"/>
      <c r="FGX13" s="467"/>
      <c r="FGY13" s="466"/>
      <c r="FGZ13" s="399"/>
      <c r="FHA13" s="466"/>
      <c r="FHB13" s="252"/>
      <c r="FHC13" s="467"/>
      <c r="FHD13" s="466"/>
      <c r="FHE13" s="399"/>
      <c r="FHF13" s="466"/>
      <c r="FHG13" s="252"/>
      <c r="FHH13" s="467"/>
      <c r="FHI13" s="466"/>
      <c r="FHJ13" s="399"/>
      <c r="FHK13" s="466"/>
      <c r="FHL13" s="252"/>
      <c r="FHM13" s="467"/>
      <c r="FHN13" s="466"/>
      <c r="FHO13" s="399"/>
      <c r="FHP13" s="466"/>
      <c r="FHQ13" s="252"/>
      <c r="FHR13" s="467"/>
      <c r="FHS13" s="466"/>
      <c r="FHT13" s="399"/>
      <c r="FHU13" s="466"/>
      <c r="FHV13" s="252"/>
      <c r="FHW13" s="467"/>
      <c r="FHX13" s="466"/>
      <c r="FHY13" s="399"/>
      <c r="FHZ13" s="466"/>
      <c r="FIA13" s="252"/>
      <c r="FIB13" s="467"/>
      <c r="FIC13" s="466"/>
      <c r="FID13" s="399"/>
      <c r="FIE13" s="466"/>
      <c r="FIF13" s="252"/>
      <c r="FIG13" s="467"/>
      <c r="FIH13" s="466"/>
      <c r="FII13" s="399"/>
      <c r="FIJ13" s="466"/>
      <c r="FIK13" s="252"/>
      <c r="FIL13" s="467"/>
      <c r="FIM13" s="466"/>
      <c r="FIN13" s="399"/>
      <c r="FIO13" s="466"/>
      <c r="FIP13" s="252"/>
      <c r="FIQ13" s="467"/>
      <c r="FIR13" s="466"/>
      <c r="FIS13" s="399"/>
      <c r="FIT13" s="466"/>
      <c r="FIU13" s="252"/>
      <c r="FIV13" s="467"/>
      <c r="FIW13" s="466"/>
      <c r="FIX13" s="399"/>
      <c r="FIY13" s="466"/>
      <c r="FIZ13" s="252"/>
      <c r="FJA13" s="467"/>
      <c r="FJB13" s="466"/>
      <c r="FJC13" s="399"/>
      <c r="FJD13" s="466"/>
      <c r="FJE13" s="252"/>
      <c r="FJF13" s="467"/>
      <c r="FJG13" s="466"/>
      <c r="FJH13" s="399"/>
      <c r="FJI13" s="466"/>
      <c r="FJJ13" s="252"/>
      <c r="FJK13" s="467"/>
      <c r="FJL13" s="466"/>
      <c r="FJM13" s="399"/>
      <c r="FJN13" s="466"/>
      <c r="FJO13" s="252"/>
      <c r="FJP13" s="467"/>
      <c r="FJQ13" s="466"/>
      <c r="FJR13" s="399"/>
      <c r="FJS13" s="466"/>
      <c r="FJT13" s="252"/>
      <c r="FJU13" s="467"/>
      <c r="FJV13" s="466"/>
      <c r="FJW13" s="399"/>
      <c r="FJX13" s="466"/>
      <c r="FJY13" s="252"/>
      <c r="FJZ13" s="467"/>
      <c r="FKA13" s="466"/>
      <c r="FKB13" s="399"/>
      <c r="FKC13" s="466"/>
      <c r="FKD13" s="252"/>
      <c r="FKE13" s="467"/>
      <c r="FKF13" s="466"/>
      <c r="FKG13" s="399"/>
      <c r="FKH13" s="466"/>
      <c r="FKI13" s="252"/>
      <c r="FKJ13" s="467"/>
      <c r="FKK13" s="466"/>
      <c r="FKL13" s="399"/>
      <c r="FKM13" s="466"/>
      <c r="FKN13" s="252"/>
      <c r="FKO13" s="467"/>
      <c r="FKP13" s="466"/>
      <c r="FKQ13" s="399"/>
      <c r="FKR13" s="466"/>
      <c r="FKS13" s="252"/>
      <c r="FKT13" s="467"/>
      <c r="FKU13" s="466"/>
      <c r="FKV13" s="399"/>
      <c r="FKW13" s="466"/>
      <c r="FKX13" s="252"/>
      <c r="FKY13" s="467"/>
      <c r="FKZ13" s="466"/>
      <c r="FLA13" s="399"/>
      <c r="FLB13" s="466"/>
      <c r="FLC13" s="252"/>
      <c r="FLD13" s="467"/>
      <c r="FLE13" s="466"/>
      <c r="FLF13" s="399"/>
      <c r="FLG13" s="466"/>
      <c r="FLH13" s="252"/>
      <c r="FLI13" s="467"/>
      <c r="FLJ13" s="466"/>
      <c r="FLK13" s="399"/>
      <c r="FLL13" s="466"/>
      <c r="FLM13" s="252"/>
      <c r="FLN13" s="467"/>
      <c r="FLO13" s="466"/>
      <c r="FLP13" s="399"/>
      <c r="FLQ13" s="466"/>
      <c r="FLR13" s="252"/>
      <c r="FLS13" s="467"/>
      <c r="FLT13" s="466"/>
      <c r="FLU13" s="399"/>
      <c r="FLV13" s="466"/>
      <c r="FLW13" s="252"/>
      <c r="FLX13" s="467"/>
      <c r="FLY13" s="466"/>
      <c r="FLZ13" s="399"/>
      <c r="FMA13" s="466"/>
      <c r="FMB13" s="252"/>
      <c r="FMC13" s="467"/>
      <c r="FMD13" s="466"/>
      <c r="FME13" s="399"/>
      <c r="FMF13" s="466"/>
      <c r="FMG13" s="252"/>
      <c r="FMH13" s="467"/>
      <c r="FMI13" s="466"/>
      <c r="FMJ13" s="399"/>
      <c r="FMK13" s="466"/>
      <c r="FML13" s="252"/>
      <c r="FMM13" s="467"/>
      <c r="FMN13" s="466"/>
      <c r="FMO13" s="399"/>
      <c r="FMP13" s="466"/>
      <c r="FMQ13" s="252"/>
      <c r="FMR13" s="467"/>
      <c r="FMS13" s="466"/>
      <c r="FMT13" s="399"/>
      <c r="FMU13" s="466"/>
      <c r="FMV13" s="252"/>
      <c r="FMW13" s="467"/>
      <c r="FMX13" s="466"/>
      <c r="FMY13" s="399"/>
      <c r="FMZ13" s="466"/>
      <c r="FNA13" s="252"/>
      <c r="FNB13" s="467"/>
      <c r="FNC13" s="466"/>
      <c r="FND13" s="399"/>
      <c r="FNE13" s="466"/>
      <c r="FNF13" s="252"/>
      <c r="FNG13" s="467"/>
      <c r="FNH13" s="466"/>
      <c r="FNI13" s="399"/>
      <c r="FNJ13" s="466"/>
      <c r="FNK13" s="252"/>
      <c r="FNL13" s="467"/>
      <c r="FNM13" s="466"/>
      <c r="FNN13" s="399"/>
      <c r="FNO13" s="466"/>
      <c r="FNP13" s="252"/>
      <c r="FNQ13" s="467"/>
      <c r="FNR13" s="466"/>
      <c r="FNS13" s="399"/>
      <c r="FNT13" s="466"/>
      <c r="FNU13" s="252"/>
      <c r="FNV13" s="467"/>
      <c r="FNW13" s="466"/>
      <c r="FNX13" s="399"/>
      <c r="FNY13" s="466"/>
      <c r="FNZ13" s="252"/>
      <c r="FOA13" s="467"/>
      <c r="FOB13" s="466"/>
      <c r="FOC13" s="399"/>
      <c r="FOD13" s="466"/>
      <c r="FOE13" s="252"/>
      <c r="FOF13" s="467"/>
      <c r="FOG13" s="466"/>
      <c r="FOH13" s="399"/>
      <c r="FOI13" s="466"/>
      <c r="FOJ13" s="252"/>
      <c r="FOK13" s="467"/>
      <c r="FOL13" s="466"/>
      <c r="FOM13" s="399"/>
      <c r="FON13" s="466"/>
      <c r="FOO13" s="252"/>
      <c r="FOP13" s="467"/>
      <c r="FOQ13" s="466"/>
      <c r="FOR13" s="399"/>
      <c r="FOS13" s="466"/>
      <c r="FOT13" s="252"/>
      <c r="FOU13" s="467"/>
      <c r="FOV13" s="466"/>
      <c r="FOW13" s="399"/>
      <c r="FOX13" s="466"/>
      <c r="FOY13" s="252"/>
      <c r="FOZ13" s="467"/>
      <c r="FPA13" s="466"/>
      <c r="FPB13" s="399"/>
      <c r="FPC13" s="466"/>
      <c r="FPD13" s="252"/>
      <c r="FPE13" s="467"/>
      <c r="FPF13" s="466"/>
      <c r="FPG13" s="399"/>
      <c r="FPH13" s="466"/>
      <c r="FPI13" s="252"/>
      <c r="FPJ13" s="467"/>
      <c r="FPK13" s="466"/>
      <c r="FPL13" s="399"/>
      <c r="FPM13" s="466"/>
      <c r="FPN13" s="252"/>
      <c r="FPO13" s="467"/>
      <c r="FPP13" s="466"/>
      <c r="FPQ13" s="399"/>
      <c r="FPR13" s="466"/>
      <c r="FPS13" s="252"/>
      <c r="FPT13" s="467"/>
      <c r="FPU13" s="466"/>
      <c r="FPV13" s="399"/>
      <c r="FPW13" s="466"/>
      <c r="FPX13" s="252"/>
      <c r="FPY13" s="467"/>
      <c r="FPZ13" s="466"/>
      <c r="FQA13" s="399"/>
      <c r="FQB13" s="466"/>
      <c r="FQC13" s="252"/>
      <c r="FQD13" s="467"/>
      <c r="FQE13" s="466"/>
      <c r="FQF13" s="399"/>
      <c r="FQG13" s="466"/>
      <c r="FQH13" s="252"/>
      <c r="FQI13" s="467"/>
      <c r="FQJ13" s="466"/>
      <c r="FQK13" s="399"/>
      <c r="FQL13" s="466"/>
      <c r="FQM13" s="252"/>
      <c r="FQN13" s="467"/>
      <c r="FQO13" s="466"/>
      <c r="FQP13" s="399"/>
      <c r="FQQ13" s="466"/>
      <c r="FQR13" s="252"/>
      <c r="FQS13" s="467"/>
      <c r="FQT13" s="466"/>
      <c r="FQU13" s="399"/>
      <c r="FQV13" s="466"/>
      <c r="FQW13" s="252"/>
      <c r="FQX13" s="467"/>
      <c r="FQY13" s="466"/>
      <c r="FQZ13" s="399"/>
      <c r="FRA13" s="466"/>
      <c r="FRB13" s="252"/>
      <c r="FRC13" s="467"/>
      <c r="FRD13" s="466"/>
      <c r="FRE13" s="399"/>
      <c r="FRF13" s="466"/>
      <c r="FRG13" s="252"/>
      <c r="FRH13" s="467"/>
      <c r="FRI13" s="466"/>
      <c r="FRJ13" s="399"/>
      <c r="FRK13" s="466"/>
      <c r="FRL13" s="252"/>
      <c r="FRM13" s="467"/>
      <c r="FRN13" s="466"/>
      <c r="FRO13" s="399"/>
      <c r="FRP13" s="466"/>
      <c r="FRQ13" s="252"/>
      <c r="FRR13" s="467"/>
      <c r="FRS13" s="466"/>
      <c r="FRT13" s="399"/>
      <c r="FRU13" s="466"/>
      <c r="FRV13" s="252"/>
      <c r="FRW13" s="467"/>
      <c r="FRX13" s="466"/>
      <c r="FRY13" s="399"/>
      <c r="FRZ13" s="466"/>
      <c r="FSA13" s="252"/>
      <c r="FSB13" s="467"/>
      <c r="FSC13" s="466"/>
      <c r="FSD13" s="399"/>
      <c r="FSE13" s="466"/>
      <c r="FSF13" s="252"/>
      <c r="FSG13" s="467"/>
      <c r="FSH13" s="466"/>
      <c r="FSI13" s="399"/>
      <c r="FSJ13" s="466"/>
      <c r="FSK13" s="252"/>
      <c r="FSL13" s="467"/>
      <c r="FSM13" s="466"/>
      <c r="FSN13" s="399"/>
      <c r="FSO13" s="466"/>
      <c r="FSP13" s="252"/>
      <c r="FSQ13" s="467"/>
      <c r="FSR13" s="466"/>
      <c r="FSS13" s="399"/>
      <c r="FST13" s="466"/>
      <c r="FSU13" s="252"/>
      <c r="FSV13" s="467"/>
      <c r="FSW13" s="466"/>
      <c r="FSX13" s="399"/>
      <c r="FSY13" s="466"/>
      <c r="FSZ13" s="252"/>
      <c r="FTA13" s="467"/>
      <c r="FTB13" s="466"/>
      <c r="FTC13" s="399"/>
      <c r="FTD13" s="466"/>
      <c r="FTE13" s="252"/>
      <c r="FTF13" s="467"/>
      <c r="FTG13" s="466"/>
      <c r="FTH13" s="399"/>
      <c r="FTI13" s="466"/>
      <c r="FTJ13" s="252"/>
      <c r="FTK13" s="467"/>
      <c r="FTL13" s="466"/>
      <c r="FTM13" s="399"/>
      <c r="FTN13" s="466"/>
      <c r="FTO13" s="252"/>
      <c r="FTP13" s="467"/>
      <c r="FTQ13" s="466"/>
      <c r="FTR13" s="399"/>
      <c r="FTS13" s="466"/>
      <c r="FTT13" s="252"/>
      <c r="FTU13" s="467"/>
      <c r="FTV13" s="466"/>
      <c r="FTW13" s="399"/>
      <c r="FTX13" s="466"/>
      <c r="FTY13" s="252"/>
      <c r="FTZ13" s="467"/>
      <c r="FUA13" s="466"/>
      <c r="FUB13" s="399"/>
      <c r="FUC13" s="466"/>
      <c r="FUD13" s="252"/>
      <c r="FUE13" s="467"/>
      <c r="FUF13" s="466"/>
      <c r="FUG13" s="399"/>
      <c r="FUH13" s="466"/>
      <c r="FUI13" s="252"/>
      <c r="FUJ13" s="467"/>
      <c r="FUK13" s="466"/>
      <c r="FUL13" s="399"/>
      <c r="FUM13" s="466"/>
      <c r="FUN13" s="252"/>
      <c r="FUO13" s="467"/>
      <c r="FUP13" s="466"/>
      <c r="FUQ13" s="399"/>
      <c r="FUR13" s="466"/>
      <c r="FUS13" s="252"/>
      <c r="FUT13" s="467"/>
      <c r="FUU13" s="466"/>
      <c r="FUV13" s="399"/>
      <c r="FUW13" s="466"/>
      <c r="FUX13" s="252"/>
      <c r="FUY13" s="467"/>
      <c r="FUZ13" s="466"/>
      <c r="FVA13" s="399"/>
      <c r="FVB13" s="466"/>
      <c r="FVC13" s="252"/>
      <c r="FVD13" s="467"/>
      <c r="FVE13" s="466"/>
      <c r="FVF13" s="399"/>
      <c r="FVG13" s="466"/>
      <c r="FVH13" s="252"/>
      <c r="FVI13" s="467"/>
      <c r="FVJ13" s="466"/>
      <c r="FVK13" s="399"/>
      <c r="FVL13" s="466"/>
      <c r="FVM13" s="252"/>
      <c r="FVN13" s="467"/>
      <c r="FVO13" s="466"/>
      <c r="FVP13" s="399"/>
      <c r="FVQ13" s="466"/>
      <c r="FVR13" s="252"/>
      <c r="FVS13" s="467"/>
      <c r="FVT13" s="466"/>
      <c r="FVU13" s="399"/>
      <c r="FVV13" s="466"/>
      <c r="FVW13" s="252"/>
      <c r="FVX13" s="467"/>
      <c r="FVY13" s="466"/>
      <c r="FVZ13" s="399"/>
      <c r="FWA13" s="466"/>
      <c r="FWB13" s="252"/>
      <c r="FWC13" s="467"/>
      <c r="FWD13" s="466"/>
      <c r="FWE13" s="399"/>
      <c r="FWF13" s="466"/>
      <c r="FWG13" s="252"/>
      <c r="FWH13" s="467"/>
      <c r="FWI13" s="466"/>
      <c r="FWJ13" s="399"/>
      <c r="FWK13" s="466"/>
      <c r="FWL13" s="252"/>
      <c r="FWM13" s="467"/>
      <c r="FWN13" s="466"/>
      <c r="FWO13" s="399"/>
      <c r="FWP13" s="466"/>
      <c r="FWQ13" s="252"/>
      <c r="FWR13" s="467"/>
      <c r="FWS13" s="466"/>
      <c r="FWT13" s="399"/>
      <c r="FWU13" s="466"/>
      <c r="FWV13" s="252"/>
      <c r="FWW13" s="467"/>
      <c r="FWX13" s="466"/>
      <c r="FWY13" s="399"/>
      <c r="FWZ13" s="466"/>
      <c r="FXA13" s="252"/>
      <c r="FXB13" s="467"/>
      <c r="FXC13" s="466"/>
      <c r="FXD13" s="399"/>
      <c r="FXE13" s="466"/>
      <c r="FXF13" s="252"/>
      <c r="FXG13" s="467"/>
      <c r="FXH13" s="466"/>
      <c r="FXI13" s="399"/>
      <c r="FXJ13" s="466"/>
      <c r="FXK13" s="252"/>
      <c r="FXL13" s="467"/>
      <c r="FXM13" s="466"/>
      <c r="FXN13" s="399"/>
      <c r="FXO13" s="466"/>
      <c r="FXP13" s="252"/>
      <c r="FXQ13" s="467"/>
      <c r="FXR13" s="466"/>
      <c r="FXS13" s="399"/>
      <c r="FXT13" s="466"/>
      <c r="FXU13" s="252"/>
      <c r="FXV13" s="467"/>
      <c r="FXW13" s="466"/>
      <c r="FXX13" s="399"/>
      <c r="FXY13" s="466"/>
      <c r="FXZ13" s="252"/>
      <c r="FYA13" s="467"/>
      <c r="FYB13" s="466"/>
      <c r="FYC13" s="399"/>
      <c r="FYD13" s="466"/>
      <c r="FYE13" s="252"/>
      <c r="FYF13" s="467"/>
      <c r="FYG13" s="466"/>
      <c r="FYH13" s="399"/>
      <c r="FYI13" s="466"/>
      <c r="FYJ13" s="252"/>
      <c r="FYK13" s="467"/>
      <c r="FYL13" s="466"/>
      <c r="FYM13" s="399"/>
      <c r="FYN13" s="466"/>
      <c r="FYO13" s="252"/>
      <c r="FYP13" s="467"/>
      <c r="FYQ13" s="466"/>
      <c r="FYR13" s="399"/>
      <c r="FYS13" s="466"/>
      <c r="FYT13" s="252"/>
      <c r="FYU13" s="467"/>
      <c r="FYV13" s="466"/>
      <c r="FYW13" s="399"/>
      <c r="FYX13" s="466"/>
      <c r="FYY13" s="252"/>
      <c r="FYZ13" s="467"/>
      <c r="FZA13" s="466"/>
      <c r="FZB13" s="399"/>
      <c r="FZC13" s="466"/>
      <c r="FZD13" s="252"/>
      <c r="FZE13" s="467"/>
      <c r="FZF13" s="466"/>
      <c r="FZG13" s="399"/>
      <c r="FZH13" s="466"/>
      <c r="FZI13" s="252"/>
      <c r="FZJ13" s="467"/>
      <c r="FZK13" s="466"/>
      <c r="FZL13" s="399"/>
      <c r="FZM13" s="466"/>
      <c r="FZN13" s="252"/>
      <c r="FZO13" s="467"/>
      <c r="FZP13" s="466"/>
      <c r="FZQ13" s="399"/>
      <c r="FZR13" s="466"/>
      <c r="FZS13" s="252"/>
      <c r="FZT13" s="467"/>
      <c r="FZU13" s="466"/>
      <c r="FZV13" s="399"/>
      <c r="FZW13" s="466"/>
      <c r="FZX13" s="252"/>
      <c r="FZY13" s="467"/>
      <c r="FZZ13" s="466"/>
      <c r="GAA13" s="399"/>
      <c r="GAB13" s="466"/>
      <c r="GAC13" s="252"/>
      <c r="GAD13" s="467"/>
      <c r="GAE13" s="466"/>
      <c r="GAF13" s="399"/>
      <c r="GAG13" s="466"/>
      <c r="GAH13" s="252"/>
      <c r="GAI13" s="467"/>
      <c r="GAJ13" s="466"/>
      <c r="GAK13" s="399"/>
      <c r="GAL13" s="466"/>
      <c r="GAM13" s="252"/>
      <c r="GAN13" s="467"/>
      <c r="GAO13" s="466"/>
      <c r="GAP13" s="399"/>
      <c r="GAQ13" s="466"/>
      <c r="GAR13" s="252"/>
      <c r="GAS13" s="467"/>
      <c r="GAT13" s="466"/>
      <c r="GAU13" s="399"/>
      <c r="GAV13" s="466"/>
      <c r="GAW13" s="252"/>
      <c r="GAX13" s="467"/>
      <c r="GAY13" s="466"/>
      <c r="GAZ13" s="399"/>
      <c r="GBA13" s="466"/>
      <c r="GBB13" s="252"/>
      <c r="GBC13" s="467"/>
      <c r="GBD13" s="466"/>
      <c r="GBE13" s="399"/>
      <c r="GBF13" s="466"/>
      <c r="GBG13" s="252"/>
      <c r="GBH13" s="467"/>
      <c r="GBI13" s="466"/>
      <c r="GBJ13" s="399"/>
      <c r="GBK13" s="466"/>
      <c r="GBL13" s="252"/>
      <c r="GBM13" s="467"/>
      <c r="GBN13" s="466"/>
      <c r="GBO13" s="399"/>
      <c r="GBP13" s="466"/>
      <c r="GBQ13" s="252"/>
      <c r="GBR13" s="467"/>
      <c r="GBS13" s="466"/>
      <c r="GBT13" s="399"/>
      <c r="GBU13" s="466"/>
      <c r="GBV13" s="252"/>
      <c r="GBW13" s="467"/>
      <c r="GBX13" s="466"/>
      <c r="GBY13" s="399"/>
      <c r="GBZ13" s="466"/>
      <c r="GCA13" s="252"/>
      <c r="GCB13" s="467"/>
      <c r="GCC13" s="466"/>
      <c r="GCD13" s="399"/>
      <c r="GCE13" s="466"/>
      <c r="GCF13" s="252"/>
      <c r="GCG13" s="467"/>
      <c r="GCH13" s="466"/>
      <c r="GCI13" s="399"/>
      <c r="GCJ13" s="466"/>
      <c r="GCK13" s="252"/>
      <c r="GCL13" s="467"/>
      <c r="GCM13" s="466"/>
      <c r="GCN13" s="399"/>
      <c r="GCO13" s="466"/>
      <c r="GCP13" s="252"/>
      <c r="GCQ13" s="467"/>
      <c r="GCR13" s="466"/>
      <c r="GCS13" s="399"/>
      <c r="GCT13" s="466"/>
      <c r="GCU13" s="252"/>
      <c r="GCV13" s="467"/>
      <c r="GCW13" s="466"/>
      <c r="GCX13" s="399"/>
      <c r="GCY13" s="466"/>
      <c r="GCZ13" s="252"/>
      <c r="GDA13" s="467"/>
      <c r="GDB13" s="466"/>
      <c r="GDC13" s="399"/>
      <c r="GDD13" s="466"/>
      <c r="GDE13" s="252"/>
      <c r="GDF13" s="467"/>
      <c r="GDG13" s="466"/>
      <c r="GDH13" s="399"/>
      <c r="GDI13" s="466"/>
      <c r="GDJ13" s="252"/>
      <c r="GDK13" s="467"/>
      <c r="GDL13" s="466"/>
      <c r="GDM13" s="399"/>
      <c r="GDN13" s="466"/>
      <c r="GDO13" s="252"/>
      <c r="GDP13" s="467"/>
      <c r="GDQ13" s="466"/>
      <c r="GDR13" s="399"/>
      <c r="GDS13" s="466"/>
      <c r="GDT13" s="252"/>
      <c r="GDU13" s="467"/>
      <c r="GDV13" s="466"/>
      <c r="GDW13" s="399"/>
      <c r="GDX13" s="466"/>
      <c r="GDY13" s="252"/>
      <c r="GDZ13" s="467"/>
      <c r="GEA13" s="466"/>
      <c r="GEB13" s="399"/>
      <c r="GEC13" s="466"/>
      <c r="GED13" s="252"/>
      <c r="GEE13" s="467"/>
      <c r="GEF13" s="466"/>
      <c r="GEG13" s="399"/>
      <c r="GEH13" s="466"/>
      <c r="GEI13" s="252"/>
      <c r="GEJ13" s="467"/>
      <c r="GEK13" s="466"/>
      <c r="GEL13" s="399"/>
      <c r="GEM13" s="466"/>
      <c r="GEN13" s="252"/>
      <c r="GEO13" s="467"/>
      <c r="GEP13" s="466"/>
      <c r="GEQ13" s="399"/>
      <c r="GER13" s="466"/>
      <c r="GES13" s="252"/>
      <c r="GET13" s="467"/>
      <c r="GEU13" s="466"/>
      <c r="GEV13" s="399"/>
      <c r="GEW13" s="466"/>
      <c r="GEX13" s="252"/>
      <c r="GEY13" s="467"/>
      <c r="GEZ13" s="466"/>
      <c r="GFA13" s="399"/>
      <c r="GFB13" s="466"/>
      <c r="GFC13" s="252"/>
      <c r="GFD13" s="467"/>
      <c r="GFE13" s="466"/>
      <c r="GFF13" s="399"/>
      <c r="GFG13" s="466"/>
      <c r="GFH13" s="252"/>
      <c r="GFI13" s="467"/>
      <c r="GFJ13" s="466"/>
      <c r="GFK13" s="399"/>
      <c r="GFL13" s="466"/>
      <c r="GFM13" s="252"/>
      <c r="GFN13" s="467"/>
      <c r="GFO13" s="466"/>
      <c r="GFP13" s="399"/>
      <c r="GFQ13" s="466"/>
      <c r="GFR13" s="252"/>
      <c r="GFS13" s="467"/>
      <c r="GFT13" s="466"/>
      <c r="GFU13" s="399"/>
      <c r="GFV13" s="466"/>
      <c r="GFW13" s="252"/>
      <c r="GFX13" s="467"/>
      <c r="GFY13" s="466"/>
      <c r="GFZ13" s="399"/>
      <c r="GGA13" s="466"/>
      <c r="GGB13" s="252"/>
      <c r="GGC13" s="467"/>
      <c r="GGD13" s="466"/>
      <c r="GGE13" s="399"/>
      <c r="GGF13" s="466"/>
      <c r="GGG13" s="252"/>
      <c r="GGH13" s="467"/>
      <c r="GGI13" s="466"/>
      <c r="GGJ13" s="399"/>
      <c r="GGK13" s="466"/>
      <c r="GGL13" s="252"/>
      <c r="GGM13" s="467"/>
      <c r="GGN13" s="466"/>
      <c r="GGO13" s="399"/>
      <c r="GGP13" s="466"/>
      <c r="GGQ13" s="252"/>
      <c r="GGR13" s="467"/>
      <c r="GGS13" s="466"/>
      <c r="GGT13" s="399"/>
      <c r="GGU13" s="466"/>
      <c r="GGV13" s="252"/>
      <c r="GGW13" s="467"/>
      <c r="GGX13" s="466"/>
      <c r="GGY13" s="399"/>
      <c r="GGZ13" s="466"/>
      <c r="GHA13" s="252"/>
      <c r="GHB13" s="467"/>
      <c r="GHC13" s="466"/>
      <c r="GHD13" s="399"/>
      <c r="GHE13" s="466"/>
      <c r="GHF13" s="252"/>
      <c r="GHG13" s="467"/>
      <c r="GHH13" s="466"/>
      <c r="GHI13" s="399"/>
      <c r="GHJ13" s="466"/>
      <c r="GHK13" s="252"/>
      <c r="GHL13" s="467"/>
      <c r="GHM13" s="466"/>
      <c r="GHN13" s="399"/>
      <c r="GHO13" s="466"/>
      <c r="GHP13" s="252"/>
      <c r="GHQ13" s="467"/>
      <c r="GHR13" s="466"/>
      <c r="GHS13" s="399"/>
      <c r="GHT13" s="466"/>
      <c r="GHU13" s="252"/>
      <c r="GHV13" s="467"/>
      <c r="GHW13" s="466"/>
      <c r="GHX13" s="399"/>
      <c r="GHY13" s="466"/>
      <c r="GHZ13" s="252"/>
      <c r="GIA13" s="467"/>
      <c r="GIB13" s="466"/>
      <c r="GIC13" s="399"/>
      <c r="GID13" s="466"/>
      <c r="GIE13" s="252"/>
      <c r="GIF13" s="467"/>
      <c r="GIG13" s="466"/>
      <c r="GIH13" s="399"/>
      <c r="GII13" s="466"/>
      <c r="GIJ13" s="252"/>
      <c r="GIK13" s="467"/>
      <c r="GIL13" s="466"/>
      <c r="GIM13" s="399"/>
      <c r="GIN13" s="466"/>
      <c r="GIO13" s="252"/>
      <c r="GIP13" s="467"/>
      <c r="GIQ13" s="466"/>
      <c r="GIR13" s="399"/>
      <c r="GIS13" s="466"/>
      <c r="GIT13" s="252"/>
      <c r="GIU13" s="467"/>
      <c r="GIV13" s="466"/>
      <c r="GIW13" s="399"/>
      <c r="GIX13" s="466"/>
      <c r="GIY13" s="252"/>
      <c r="GIZ13" s="467"/>
      <c r="GJA13" s="466"/>
      <c r="GJB13" s="399"/>
      <c r="GJC13" s="466"/>
      <c r="GJD13" s="252"/>
      <c r="GJE13" s="467"/>
      <c r="GJF13" s="466"/>
      <c r="GJG13" s="399"/>
      <c r="GJH13" s="466"/>
      <c r="GJI13" s="252"/>
      <c r="GJJ13" s="467"/>
      <c r="GJK13" s="466"/>
      <c r="GJL13" s="399"/>
      <c r="GJM13" s="466"/>
      <c r="GJN13" s="252"/>
      <c r="GJO13" s="467"/>
      <c r="GJP13" s="466"/>
      <c r="GJQ13" s="399"/>
      <c r="GJR13" s="466"/>
      <c r="GJS13" s="252"/>
      <c r="GJT13" s="467"/>
      <c r="GJU13" s="466"/>
      <c r="GJV13" s="399"/>
      <c r="GJW13" s="466"/>
      <c r="GJX13" s="252"/>
      <c r="GJY13" s="467"/>
      <c r="GJZ13" s="466"/>
      <c r="GKA13" s="399"/>
      <c r="GKB13" s="466"/>
      <c r="GKC13" s="252"/>
      <c r="GKD13" s="467"/>
      <c r="GKE13" s="466"/>
      <c r="GKF13" s="399"/>
      <c r="GKG13" s="466"/>
      <c r="GKH13" s="252"/>
      <c r="GKI13" s="467"/>
      <c r="GKJ13" s="466"/>
      <c r="GKK13" s="399"/>
      <c r="GKL13" s="466"/>
      <c r="GKM13" s="252"/>
      <c r="GKN13" s="467"/>
      <c r="GKO13" s="466"/>
      <c r="GKP13" s="399"/>
      <c r="GKQ13" s="466"/>
      <c r="GKR13" s="252"/>
      <c r="GKS13" s="467"/>
      <c r="GKT13" s="466"/>
      <c r="GKU13" s="399"/>
      <c r="GKV13" s="466"/>
      <c r="GKW13" s="252"/>
      <c r="GKX13" s="467"/>
      <c r="GKY13" s="466"/>
      <c r="GKZ13" s="399"/>
      <c r="GLA13" s="466"/>
      <c r="GLB13" s="252"/>
      <c r="GLC13" s="467"/>
      <c r="GLD13" s="466"/>
      <c r="GLE13" s="399"/>
      <c r="GLF13" s="466"/>
      <c r="GLG13" s="252"/>
      <c r="GLH13" s="467"/>
      <c r="GLI13" s="466"/>
      <c r="GLJ13" s="399"/>
      <c r="GLK13" s="466"/>
      <c r="GLL13" s="252"/>
      <c r="GLM13" s="467"/>
      <c r="GLN13" s="466"/>
      <c r="GLO13" s="399"/>
      <c r="GLP13" s="466"/>
      <c r="GLQ13" s="252"/>
      <c r="GLR13" s="467"/>
      <c r="GLS13" s="466"/>
      <c r="GLT13" s="399"/>
      <c r="GLU13" s="466"/>
      <c r="GLV13" s="252"/>
      <c r="GLW13" s="467"/>
      <c r="GLX13" s="466"/>
      <c r="GLY13" s="399"/>
      <c r="GLZ13" s="466"/>
      <c r="GMA13" s="252"/>
      <c r="GMB13" s="467"/>
      <c r="GMC13" s="466"/>
      <c r="GMD13" s="399"/>
      <c r="GME13" s="466"/>
      <c r="GMF13" s="252"/>
      <c r="GMG13" s="467"/>
      <c r="GMH13" s="466"/>
      <c r="GMI13" s="399"/>
      <c r="GMJ13" s="466"/>
      <c r="GMK13" s="252"/>
      <c r="GML13" s="467"/>
      <c r="GMM13" s="466"/>
      <c r="GMN13" s="399"/>
      <c r="GMO13" s="466"/>
      <c r="GMP13" s="252"/>
      <c r="GMQ13" s="467"/>
      <c r="GMR13" s="466"/>
      <c r="GMS13" s="399"/>
      <c r="GMT13" s="466"/>
      <c r="GMU13" s="252"/>
      <c r="GMV13" s="467"/>
      <c r="GMW13" s="466"/>
      <c r="GMX13" s="399"/>
      <c r="GMY13" s="466"/>
      <c r="GMZ13" s="252"/>
      <c r="GNA13" s="467"/>
      <c r="GNB13" s="466"/>
      <c r="GNC13" s="399"/>
      <c r="GND13" s="466"/>
      <c r="GNE13" s="252"/>
      <c r="GNF13" s="467"/>
      <c r="GNG13" s="466"/>
      <c r="GNH13" s="399"/>
      <c r="GNI13" s="466"/>
      <c r="GNJ13" s="252"/>
      <c r="GNK13" s="467"/>
      <c r="GNL13" s="466"/>
      <c r="GNM13" s="399"/>
      <c r="GNN13" s="466"/>
      <c r="GNO13" s="252"/>
      <c r="GNP13" s="467"/>
      <c r="GNQ13" s="466"/>
      <c r="GNR13" s="399"/>
      <c r="GNS13" s="466"/>
      <c r="GNT13" s="252"/>
      <c r="GNU13" s="467"/>
      <c r="GNV13" s="466"/>
      <c r="GNW13" s="399"/>
      <c r="GNX13" s="466"/>
      <c r="GNY13" s="252"/>
      <c r="GNZ13" s="467"/>
      <c r="GOA13" s="466"/>
      <c r="GOB13" s="399"/>
      <c r="GOC13" s="466"/>
      <c r="GOD13" s="252"/>
      <c r="GOE13" s="467"/>
      <c r="GOF13" s="466"/>
      <c r="GOG13" s="399"/>
      <c r="GOH13" s="466"/>
      <c r="GOI13" s="252"/>
      <c r="GOJ13" s="467"/>
      <c r="GOK13" s="466"/>
      <c r="GOL13" s="399"/>
      <c r="GOM13" s="466"/>
      <c r="GON13" s="252"/>
      <c r="GOO13" s="467"/>
      <c r="GOP13" s="466"/>
      <c r="GOQ13" s="399"/>
      <c r="GOR13" s="466"/>
      <c r="GOS13" s="252"/>
      <c r="GOT13" s="467"/>
      <c r="GOU13" s="466"/>
      <c r="GOV13" s="399"/>
      <c r="GOW13" s="466"/>
      <c r="GOX13" s="252"/>
      <c r="GOY13" s="467"/>
      <c r="GOZ13" s="466"/>
      <c r="GPA13" s="399"/>
      <c r="GPB13" s="466"/>
      <c r="GPC13" s="252"/>
      <c r="GPD13" s="467"/>
      <c r="GPE13" s="466"/>
      <c r="GPF13" s="399"/>
      <c r="GPG13" s="466"/>
      <c r="GPH13" s="252"/>
      <c r="GPI13" s="467"/>
      <c r="GPJ13" s="466"/>
      <c r="GPK13" s="399"/>
      <c r="GPL13" s="466"/>
      <c r="GPM13" s="252"/>
      <c r="GPN13" s="467"/>
      <c r="GPO13" s="466"/>
      <c r="GPP13" s="399"/>
      <c r="GPQ13" s="466"/>
      <c r="GPR13" s="252"/>
      <c r="GPS13" s="467"/>
      <c r="GPT13" s="466"/>
      <c r="GPU13" s="399"/>
      <c r="GPV13" s="466"/>
      <c r="GPW13" s="252"/>
      <c r="GPX13" s="467"/>
      <c r="GPY13" s="466"/>
      <c r="GPZ13" s="399"/>
      <c r="GQA13" s="466"/>
      <c r="GQB13" s="252"/>
      <c r="GQC13" s="467"/>
      <c r="GQD13" s="466"/>
      <c r="GQE13" s="399"/>
      <c r="GQF13" s="466"/>
      <c r="GQG13" s="252"/>
      <c r="GQH13" s="467"/>
      <c r="GQI13" s="466"/>
      <c r="GQJ13" s="399"/>
      <c r="GQK13" s="466"/>
      <c r="GQL13" s="252"/>
      <c r="GQM13" s="467"/>
      <c r="GQN13" s="466"/>
      <c r="GQO13" s="399"/>
      <c r="GQP13" s="466"/>
      <c r="GQQ13" s="252"/>
      <c r="GQR13" s="467"/>
      <c r="GQS13" s="466"/>
      <c r="GQT13" s="399"/>
      <c r="GQU13" s="466"/>
      <c r="GQV13" s="252"/>
      <c r="GQW13" s="467"/>
      <c r="GQX13" s="466"/>
      <c r="GQY13" s="399"/>
      <c r="GQZ13" s="466"/>
      <c r="GRA13" s="252"/>
      <c r="GRB13" s="467"/>
      <c r="GRC13" s="466"/>
      <c r="GRD13" s="399"/>
      <c r="GRE13" s="466"/>
      <c r="GRF13" s="252"/>
      <c r="GRG13" s="467"/>
      <c r="GRH13" s="466"/>
      <c r="GRI13" s="399"/>
      <c r="GRJ13" s="466"/>
      <c r="GRK13" s="252"/>
      <c r="GRL13" s="467"/>
      <c r="GRM13" s="466"/>
      <c r="GRN13" s="399"/>
      <c r="GRO13" s="466"/>
      <c r="GRP13" s="252"/>
      <c r="GRQ13" s="467"/>
      <c r="GRR13" s="466"/>
      <c r="GRS13" s="399"/>
      <c r="GRT13" s="466"/>
      <c r="GRU13" s="252"/>
      <c r="GRV13" s="467"/>
      <c r="GRW13" s="466"/>
      <c r="GRX13" s="399"/>
      <c r="GRY13" s="466"/>
      <c r="GRZ13" s="252"/>
      <c r="GSA13" s="467"/>
      <c r="GSB13" s="466"/>
      <c r="GSC13" s="399"/>
      <c r="GSD13" s="466"/>
      <c r="GSE13" s="252"/>
      <c r="GSF13" s="467"/>
      <c r="GSG13" s="466"/>
      <c r="GSH13" s="399"/>
      <c r="GSI13" s="466"/>
      <c r="GSJ13" s="252"/>
      <c r="GSK13" s="467"/>
      <c r="GSL13" s="466"/>
      <c r="GSM13" s="399"/>
      <c r="GSN13" s="466"/>
      <c r="GSO13" s="252"/>
      <c r="GSP13" s="467"/>
      <c r="GSQ13" s="466"/>
      <c r="GSR13" s="399"/>
      <c r="GSS13" s="466"/>
      <c r="GST13" s="252"/>
      <c r="GSU13" s="467"/>
      <c r="GSV13" s="466"/>
      <c r="GSW13" s="399"/>
      <c r="GSX13" s="466"/>
      <c r="GSY13" s="252"/>
      <c r="GSZ13" s="467"/>
      <c r="GTA13" s="466"/>
      <c r="GTB13" s="399"/>
      <c r="GTC13" s="466"/>
      <c r="GTD13" s="252"/>
      <c r="GTE13" s="467"/>
      <c r="GTF13" s="466"/>
      <c r="GTG13" s="399"/>
      <c r="GTH13" s="466"/>
      <c r="GTI13" s="252"/>
      <c r="GTJ13" s="467"/>
      <c r="GTK13" s="466"/>
      <c r="GTL13" s="399"/>
      <c r="GTM13" s="466"/>
      <c r="GTN13" s="252"/>
      <c r="GTO13" s="467"/>
      <c r="GTP13" s="466"/>
      <c r="GTQ13" s="399"/>
      <c r="GTR13" s="466"/>
      <c r="GTS13" s="252"/>
      <c r="GTT13" s="467"/>
      <c r="GTU13" s="466"/>
      <c r="GTV13" s="399"/>
      <c r="GTW13" s="466"/>
      <c r="GTX13" s="252"/>
      <c r="GTY13" s="467"/>
      <c r="GTZ13" s="466"/>
      <c r="GUA13" s="399"/>
      <c r="GUB13" s="466"/>
      <c r="GUC13" s="252"/>
      <c r="GUD13" s="467"/>
      <c r="GUE13" s="466"/>
      <c r="GUF13" s="399"/>
      <c r="GUG13" s="466"/>
      <c r="GUH13" s="252"/>
      <c r="GUI13" s="467"/>
      <c r="GUJ13" s="466"/>
      <c r="GUK13" s="399"/>
      <c r="GUL13" s="466"/>
      <c r="GUM13" s="252"/>
      <c r="GUN13" s="467"/>
      <c r="GUO13" s="466"/>
      <c r="GUP13" s="399"/>
      <c r="GUQ13" s="466"/>
      <c r="GUR13" s="252"/>
      <c r="GUS13" s="467"/>
      <c r="GUT13" s="466"/>
      <c r="GUU13" s="399"/>
      <c r="GUV13" s="466"/>
      <c r="GUW13" s="252"/>
      <c r="GUX13" s="467"/>
      <c r="GUY13" s="466"/>
      <c r="GUZ13" s="399"/>
      <c r="GVA13" s="466"/>
      <c r="GVB13" s="252"/>
      <c r="GVC13" s="467"/>
      <c r="GVD13" s="466"/>
      <c r="GVE13" s="399"/>
      <c r="GVF13" s="466"/>
      <c r="GVG13" s="252"/>
      <c r="GVH13" s="467"/>
      <c r="GVI13" s="466"/>
      <c r="GVJ13" s="399"/>
      <c r="GVK13" s="466"/>
      <c r="GVL13" s="252"/>
      <c r="GVM13" s="467"/>
      <c r="GVN13" s="466"/>
      <c r="GVO13" s="399"/>
      <c r="GVP13" s="466"/>
      <c r="GVQ13" s="252"/>
      <c r="GVR13" s="467"/>
      <c r="GVS13" s="466"/>
      <c r="GVT13" s="399"/>
      <c r="GVU13" s="466"/>
      <c r="GVV13" s="252"/>
      <c r="GVW13" s="467"/>
      <c r="GVX13" s="466"/>
      <c r="GVY13" s="399"/>
      <c r="GVZ13" s="466"/>
      <c r="GWA13" s="252"/>
      <c r="GWB13" s="467"/>
      <c r="GWC13" s="466"/>
      <c r="GWD13" s="399"/>
      <c r="GWE13" s="466"/>
      <c r="GWF13" s="252"/>
      <c r="GWG13" s="467"/>
      <c r="GWH13" s="466"/>
      <c r="GWI13" s="399"/>
      <c r="GWJ13" s="466"/>
      <c r="GWK13" s="252"/>
      <c r="GWL13" s="467"/>
      <c r="GWM13" s="466"/>
      <c r="GWN13" s="399"/>
      <c r="GWO13" s="466"/>
      <c r="GWP13" s="252"/>
      <c r="GWQ13" s="467"/>
      <c r="GWR13" s="466"/>
      <c r="GWS13" s="399"/>
      <c r="GWT13" s="466"/>
      <c r="GWU13" s="252"/>
      <c r="GWV13" s="467"/>
      <c r="GWW13" s="466"/>
      <c r="GWX13" s="399"/>
      <c r="GWY13" s="466"/>
      <c r="GWZ13" s="252"/>
      <c r="GXA13" s="467"/>
      <c r="GXB13" s="466"/>
      <c r="GXC13" s="399"/>
      <c r="GXD13" s="466"/>
      <c r="GXE13" s="252"/>
      <c r="GXF13" s="467"/>
      <c r="GXG13" s="466"/>
      <c r="GXH13" s="399"/>
      <c r="GXI13" s="466"/>
      <c r="GXJ13" s="252"/>
      <c r="GXK13" s="467"/>
      <c r="GXL13" s="466"/>
      <c r="GXM13" s="399"/>
      <c r="GXN13" s="466"/>
      <c r="GXO13" s="252"/>
      <c r="GXP13" s="467"/>
      <c r="GXQ13" s="466"/>
      <c r="GXR13" s="399"/>
      <c r="GXS13" s="466"/>
      <c r="GXT13" s="252"/>
      <c r="GXU13" s="467"/>
      <c r="GXV13" s="466"/>
      <c r="GXW13" s="399"/>
      <c r="GXX13" s="466"/>
      <c r="GXY13" s="252"/>
      <c r="GXZ13" s="467"/>
      <c r="GYA13" s="466"/>
      <c r="GYB13" s="399"/>
      <c r="GYC13" s="466"/>
      <c r="GYD13" s="252"/>
      <c r="GYE13" s="467"/>
      <c r="GYF13" s="466"/>
      <c r="GYG13" s="399"/>
      <c r="GYH13" s="466"/>
      <c r="GYI13" s="252"/>
      <c r="GYJ13" s="467"/>
      <c r="GYK13" s="466"/>
      <c r="GYL13" s="399"/>
      <c r="GYM13" s="466"/>
      <c r="GYN13" s="252"/>
      <c r="GYO13" s="467"/>
      <c r="GYP13" s="466"/>
      <c r="GYQ13" s="399"/>
      <c r="GYR13" s="466"/>
      <c r="GYS13" s="252"/>
      <c r="GYT13" s="467"/>
      <c r="GYU13" s="466"/>
      <c r="GYV13" s="399"/>
      <c r="GYW13" s="466"/>
      <c r="GYX13" s="252"/>
      <c r="GYY13" s="467"/>
      <c r="GYZ13" s="466"/>
      <c r="GZA13" s="399"/>
      <c r="GZB13" s="466"/>
      <c r="GZC13" s="252"/>
      <c r="GZD13" s="467"/>
      <c r="GZE13" s="466"/>
      <c r="GZF13" s="399"/>
      <c r="GZG13" s="466"/>
      <c r="GZH13" s="252"/>
      <c r="GZI13" s="467"/>
      <c r="GZJ13" s="466"/>
      <c r="GZK13" s="399"/>
      <c r="GZL13" s="466"/>
      <c r="GZM13" s="252"/>
      <c r="GZN13" s="467"/>
      <c r="GZO13" s="466"/>
      <c r="GZP13" s="399"/>
      <c r="GZQ13" s="466"/>
      <c r="GZR13" s="252"/>
      <c r="GZS13" s="467"/>
      <c r="GZT13" s="466"/>
      <c r="GZU13" s="399"/>
      <c r="GZV13" s="466"/>
      <c r="GZW13" s="252"/>
      <c r="GZX13" s="467"/>
      <c r="GZY13" s="466"/>
      <c r="GZZ13" s="399"/>
      <c r="HAA13" s="466"/>
      <c r="HAB13" s="252"/>
      <c r="HAC13" s="467"/>
      <c r="HAD13" s="466"/>
      <c r="HAE13" s="399"/>
      <c r="HAF13" s="466"/>
      <c r="HAG13" s="252"/>
      <c r="HAH13" s="467"/>
      <c r="HAI13" s="466"/>
      <c r="HAJ13" s="399"/>
      <c r="HAK13" s="466"/>
      <c r="HAL13" s="252"/>
      <c r="HAM13" s="467"/>
      <c r="HAN13" s="466"/>
      <c r="HAO13" s="399"/>
      <c r="HAP13" s="466"/>
      <c r="HAQ13" s="252"/>
      <c r="HAR13" s="467"/>
      <c r="HAS13" s="466"/>
      <c r="HAT13" s="399"/>
      <c r="HAU13" s="466"/>
      <c r="HAV13" s="252"/>
      <c r="HAW13" s="467"/>
      <c r="HAX13" s="466"/>
      <c r="HAY13" s="399"/>
      <c r="HAZ13" s="466"/>
      <c r="HBA13" s="252"/>
      <c r="HBB13" s="467"/>
      <c r="HBC13" s="466"/>
      <c r="HBD13" s="399"/>
      <c r="HBE13" s="466"/>
      <c r="HBF13" s="252"/>
      <c r="HBG13" s="467"/>
      <c r="HBH13" s="466"/>
      <c r="HBI13" s="399"/>
      <c r="HBJ13" s="466"/>
      <c r="HBK13" s="252"/>
      <c r="HBL13" s="467"/>
      <c r="HBM13" s="466"/>
      <c r="HBN13" s="399"/>
      <c r="HBO13" s="466"/>
      <c r="HBP13" s="252"/>
      <c r="HBQ13" s="467"/>
      <c r="HBR13" s="466"/>
      <c r="HBS13" s="399"/>
      <c r="HBT13" s="466"/>
      <c r="HBU13" s="252"/>
      <c r="HBV13" s="467"/>
      <c r="HBW13" s="466"/>
      <c r="HBX13" s="399"/>
      <c r="HBY13" s="466"/>
      <c r="HBZ13" s="252"/>
      <c r="HCA13" s="467"/>
      <c r="HCB13" s="466"/>
      <c r="HCC13" s="399"/>
      <c r="HCD13" s="466"/>
      <c r="HCE13" s="252"/>
      <c r="HCF13" s="467"/>
      <c r="HCG13" s="466"/>
      <c r="HCH13" s="399"/>
      <c r="HCI13" s="466"/>
      <c r="HCJ13" s="252"/>
      <c r="HCK13" s="467"/>
      <c r="HCL13" s="466"/>
      <c r="HCM13" s="399"/>
      <c r="HCN13" s="466"/>
      <c r="HCO13" s="252"/>
      <c r="HCP13" s="467"/>
      <c r="HCQ13" s="466"/>
      <c r="HCR13" s="399"/>
      <c r="HCS13" s="466"/>
      <c r="HCT13" s="252"/>
      <c r="HCU13" s="467"/>
      <c r="HCV13" s="466"/>
      <c r="HCW13" s="399"/>
      <c r="HCX13" s="466"/>
      <c r="HCY13" s="252"/>
      <c r="HCZ13" s="467"/>
      <c r="HDA13" s="466"/>
      <c r="HDB13" s="399"/>
      <c r="HDC13" s="466"/>
      <c r="HDD13" s="252"/>
      <c r="HDE13" s="467"/>
      <c r="HDF13" s="466"/>
      <c r="HDG13" s="399"/>
      <c r="HDH13" s="466"/>
      <c r="HDI13" s="252"/>
      <c r="HDJ13" s="467"/>
      <c r="HDK13" s="466"/>
      <c r="HDL13" s="399"/>
      <c r="HDM13" s="466"/>
      <c r="HDN13" s="252"/>
      <c r="HDO13" s="467"/>
      <c r="HDP13" s="466"/>
      <c r="HDQ13" s="399"/>
      <c r="HDR13" s="466"/>
      <c r="HDS13" s="252"/>
      <c r="HDT13" s="467"/>
      <c r="HDU13" s="466"/>
      <c r="HDV13" s="399"/>
      <c r="HDW13" s="466"/>
      <c r="HDX13" s="252"/>
      <c r="HDY13" s="467"/>
      <c r="HDZ13" s="466"/>
      <c r="HEA13" s="399"/>
      <c r="HEB13" s="466"/>
      <c r="HEC13" s="252"/>
      <c r="HED13" s="467"/>
      <c r="HEE13" s="466"/>
      <c r="HEF13" s="399"/>
      <c r="HEG13" s="466"/>
      <c r="HEH13" s="252"/>
      <c r="HEI13" s="467"/>
      <c r="HEJ13" s="466"/>
      <c r="HEK13" s="399"/>
      <c r="HEL13" s="466"/>
      <c r="HEM13" s="252"/>
      <c r="HEN13" s="467"/>
      <c r="HEO13" s="466"/>
      <c r="HEP13" s="399"/>
      <c r="HEQ13" s="466"/>
      <c r="HER13" s="252"/>
      <c r="HES13" s="467"/>
      <c r="HET13" s="466"/>
      <c r="HEU13" s="399"/>
      <c r="HEV13" s="466"/>
      <c r="HEW13" s="252"/>
      <c r="HEX13" s="467"/>
      <c r="HEY13" s="466"/>
      <c r="HEZ13" s="399"/>
      <c r="HFA13" s="466"/>
      <c r="HFB13" s="252"/>
      <c r="HFC13" s="467"/>
      <c r="HFD13" s="466"/>
      <c r="HFE13" s="399"/>
      <c r="HFF13" s="466"/>
      <c r="HFG13" s="252"/>
      <c r="HFH13" s="467"/>
      <c r="HFI13" s="466"/>
      <c r="HFJ13" s="399"/>
      <c r="HFK13" s="466"/>
      <c r="HFL13" s="252"/>
      <c r="HFM13" s="467"/>
      <c r="HFN13" s="466"/>
      <c r="HFO13" s="399"/>
      <c r="HFP13" s="466"/>
      <c r="HFQ13" s="252"/>
      <c r="HFR13" s="467"/>
      <c r="HFS13" s="466"/>
      <c r="HFT13" s="399"/>
      <c r="HFU13" s="466"/>
      <c r="HFV13" s="252"/>
      <c r="HFW13" s="467"/>
      <c r="HFX13" s="466"/>
      <c r="HFY13" s="399"/>
      <c r="HFZ13" s="466"/>
      <c r="HGA13" s="252"/>
      <c r="HGB13" s="467"/>
      <c r="HGC13" s="466"/>
      <c r="HGD13" s="399"/>
      <c r="HGE13" s="466"/>
      <c r="HGF13" s="252"/>
      <c r="HGG13" s="467"/>
      <c r="HGH13" s="466"/>
      <c r="HGI13" s="399"/>
      <c r="HGJ13" s="466"/>
      <c r="HGK13" s="252"/>
      <c r="HGL13" s="467"/>
      <c r="HGM13" s="466"/>
      <c r="HGN13" s="399"/>
      <c r="HGO13" s="466"/>
      <c r="HGP13" s="252"/>
      <c r="HGQ13" s="467"/>
      <c r="HGR13" s="466"/>
      <c r="HGS13" s="399"/>
      <c r="HGT13" s="466"/>
      <c r="HGU13" s="252"/>
      <c r="HGV13" s="467"/>
      <c r="HGW13" s="466"/>
      <c r="HGX13" s="399"/>
      <c r="HGY13" s="466"/>
      <c r="HGZ13" s="252"/>
      <c r="HHA13" s="467"/>
      <c r="HHB13" s="466"/>
      <c r="HHC13" s="399"/>
      <c r="HHD13" s="466"/>
      <c r="HHE13" s="252"/>
      <c r="HHF13" s="467"/>
      <c r="HHG13" s="466"/>
      <c r="HHH13" s="399"/>
      <c r="HHI13" s="466"/>
      <c r="HHJ13" s="252"/>
      <c r="HHK13" s="467"/>
      <c r="HHL13" s="466"/>
      <c r="HHM13" s="399"/>
      <c r="HHN13" s="466"/>
      <c r="HHO13" s="252"/>
      <c r="HHP13" s="467"/>
      <c r="HHQ13" s="466"/>
      <c r="HHR13" s="399"/>
      <c r="HHS13" s="466"/>
      <c r="HHT13" s="252"/>
      <c r="HHU13" s="467"/>
      <c r="HHV13" s="466"/>
      <c r="HHW13" s="399"/>
      <c r="HHX13" s="466"/>
      <c r="HHY13" s="252"/>
      <c r="HHZ13" s="467"/>
      <c r="HIA13" s="466"/>
      <c r="HIB13" s="399"/>
      <c r="HIC13" s="466"/>
      <c r="HID13" s="252"/>
      <c r="HIE13" s="467"/>
      <c r="HIF13" s="466"/>
      <c r="HIG13" s="399"/>
      <c r="HIH13" s="466"/>
      <c r="HII13" s="252"/>
      <c r="HIJ13" s="467"/>
      <c r="HIK13" s="466"/>
      <c r="HIL13" s="399"/>
      <c r="HIM13" s="466"/>
      <c r="HIN13" s="252"/>
      <c r="HIO13" s="467"/>
      <c r="HIP13" s="466"/>
      <c r="HIQ13" s="399"/>
      <c r="HIR13" s="466"/>
      <c r="HIS13" s="252"/>
      <c r="HIT13" s="467"/>
      <c r="HIU13" s="466"/>
      <c r="HIV13" s="399"/>
      <c r="HIW13" s="466"/>
      <c r="HIX13" s="252"/>
      <c r="HIY13" s="467"/>
      <c r="HIZ13" s="466"/>
      <c r="HJA13" s="399"/>
      <c r="HJB13" s="466"/>
      <c r="HJC13" s="252"/>
      <c r="HJD13" s="467"/>
      <c r="HJE13" s="466"/>
      <c r="HJF13" s="399"/>
      <c r="HJG13" s="466"/>
      <c r="HJH13" s="252"/>
      <c r="HJI13" s="467"/>
      <c r="HJJ13" s="466"/>
      <c r="HJK13" s="399"/>
      <c r="HJL13" s="466"/>
      <c r="HJM13" s="252"/>
      <c r="HJN13" s="467"/>
      <c r="HJO13" s="466"/>
      <c r="HJP13" s="399"/>
      <c r="HJQ13" s="466"/>
      <c r="HJR13" s="252"/>
      <c r="HJS13" s="467"/>
      <c r="HJT13" s="466"/>
      <c r="HJU13" s="399"/>
      <c r="HJV13" s="466"/>
      <c r="HJW13" s="252"/>
      <c r="HJX13" s="467"/>
      <c r="HJY13" s="466"/>
      <c r="HJZ13" s="399"/>
      <c r="HKA13" s="466"/>
      <c r="HKB13" s="252"/>
      <c r="HKC13" s="467"/>
      <c r="HKD13" s="466"/>
      <c r="HKE13" s="399"/>
      <c r="HKF13" s="466"/>
      <c r="HKG13" s="252"/>
      <c r="HKH13" s="467"/>
      <c r="HKI13" s="466"/>
      <c r="HKJ13" s="399"/>
      <c r="HKK13" s="466"/>
      <c r="HKL13" s="252"/>
      <c r="HKM13" s="467"/>
      <c r="HKN13" s="466"/>
      <c r="HKO13" s="399"/>
      <c r="HKP13" s="466"/>
      <c r="HKQ13" s="252"/>
      <c r="HKR13" s="467"/>
      <c r="HKS13" s="466"/>
      <c r="HKT13" s="399"/>
      <c r="HKU13" s="466"/>
      <c r="HKV13" s="252"/>
      <c r="HKW13" s="467"/>
      <c r="HKX13" s="466"/>
      <c r="HKY13" s="399"/>
      <c r="HKZ13" s="466"/>
      <c r="HLA13" s="252"/>
      <c r="HLB13" s="467"/>
      <c r="HLC13" s="466"/>
      <c r="HLD13" s="399"/>
      <c r="HLE13" s="466"/>
      <c r="HLF13" s="252"/>
      <c r="HLG13" s="467"/>
      <c r="HLH13" s="466"/>
      <c r="HLI13" s="399"/>
      <c r="HLJ13" s="466"/>
      <c r="HLK13" s="252"/>
      <c r="HLL13" s="467"/>
      <c r="HLM13" s="466"/>
      <c r="HLN13" s="399"/>
      <c r="HLO13" s="466"/>
      <c r="HLP13" s="252"/>
      <c r="HLQ13" s="467"/>
      <c r="HLR13" s="466"/>
      <c r="HLS13" s="399"/>
      <c r="HLT13" s="466"/>
      <c r="HLU13" s="252"/>
      <c r="HLV13" s="467"/>
      <c r="HLW13" s="466"/>
      <c r="HLX13" s="399"/>
      <c r="HLY13" s="466"/>
      <c r="HLZ13" s="252"/>
      <c r="HMA13" s="467"/>
      <c r="HMB13" s="466"/>
      <c r="HMC13" s="399"/>
      <c r="HMD13" s="466"/>
      <c r="HME13" s="252"/>
      <c r="HMF13" s="467"/>
      <c r="HMG13" s="466"/>
      <c r="HMH13" s="399"/>
      <c r="HMI13" s="466"/>
      <c r="HMJ13" s="252"/>
      <c r="HMK13" s="467"/>
      <c r="HML13" s="466"/>
      <c r="HMM13" s="399"/>
      <c r="HMN13" s="466"/>
      <c r="HMO13" s="252"/>
      <c r="HMP13" s="467"/>
      <c r="HMQ13" s="466"/>
      <c r="HMR13" s="399"/>
      <c r="HMS13" s="466"/>
      <c r="HMT13" s="252"/>
      <c r="HMU13" s="467"/>
      <c r="HMV13" s="466"/>
      <c r="HMW13" s="399"/>
      <c r="HMX13" s="466"/>
      <c r="HMY13" s="252"/>
      <c r="HMZ13" s="467"/>
      <c r="HNA13" s="466"/>
      <c r="HNB13" s="399"/>
      <c r="HNC13" s="466"/>
      <c r="HND13" s="252"/>
      <c r="HNE13" s="467"/>
      <c r="HNF13" s="466"/>
      <c r="HNG13" s="399"/>
      <c r="HNH13" s="466"/>
      <c r="HNI13" s="252"/>
      <c r="HNJ13" s="467"/>
      <c r="HNK13" s="466"/>
      <c r="HNL13" s="399"/>
      <c r="HNM13" s="466"/>
      <c r="HNN13" s="252"/>
      <c r="HNO13" s="467"/>
      <c r="HNP13" s="466"/>
      <c r="HNQ13" s="399"/>
      <c r="HNR13" s="466"/>
      <c r="HNS13" s="252"/>
      <c r="HNT13" s="467"/>
      <c r="HNU13" s="466"/>
      <c r="HNV13" s="399"/>
      <c r="HNW13" s="466"/>
      <c r="HNX13" s="252"/>
      <c r="HNY13" s="467"/>
      <c r="HNZ13" s="466"/>
      <c r="HOA13" s="399"/>
      <c r="HOB13" s="466"/>
      <c r="HOC13" s="252"/>
      <c r="HOD13" s="467"/>
      <c r="HOE13" s="466"/>
      <c r="HOF13" s="399"/>
      <c r="HOG13" s="466"/>
      <c r="HOH13" s="252"/>
      <c r="HOI13" s="467"/>
      <c r="HOJ13" s="466"/>
      <c r="HOK13" s="399"/>
      <c r="HOL13" s="466"/>
      <c r="HOM13" s="252"/>
      <c r="HON13" s="467"/>
      <c r="HOO13" s="466"/>
      <c r="HOP13" s="399"/>
      <c r="HOQ13" s="466"/>
      <c r="HOR13" s="252"/>
      <c r="HOS13" s="467"/>
      <c r="HOT13" s="466"/>
      <c r="HOU13" s="399"/>
      <c r="HOV13" s="466"/>
      <c r="HOW13" s="252"/>
      <c r="HOX13" s="467"/>
      <c r="HOY13" s="466"/>
      <c r="HOZ13" s="399"/>
      <c r="HPA13" s="466"/>
      <c r="HPB13" s="252"/>
      <c r="HPC13" s="467"/>
      <c r="HPD13" s="466"/>
      <c r="HPE13" s="399"/>
      <c r="HPF13" s="466"/>
      <c r="HPG13" s="252"/>
      <c r="HPH13" s="467"/>
      <c r="HPI13" s="466"/>
      <c r="HPJ13" s="399"/>
      <c r="HPK13" s="466"/>
      <c r="HPL13" s="252"/>
      <c r="HPM13" s="467"/>
      <c r="HPN13" s="466"/>
      <c r="HPO13" s="399"/>
      <c r="HPP13" s="466"/>
      <c r="HPQ13" s="252"/>
      <c r="HPR13" s="467"/>
      <c r="HPS13" s="466"/>
      <c r="HPT13" s="399"/>
      <c r="HPU13" s="466"/>
      <c r="HPV13" s="252"/>
      <c r="HPW13" s="467"/>
      <c r="HPX13" s="466"/>
      <c r="HPY13" s="399"/>
      <c r="HPZ13" s="466"/>
      <c r="HQA13" s="252"/>
      <c r="HQB13" s="467"/>
      <c r="HQC13" s="466"/>
      <c r="HQD13" s="399"/>
      <c r="HQE13" s="466"/>
      <c r="HQF13" s="252"/>
      <c r="HQG13" s="467"/>
      <c r="HQH13" s="466"/>
      <c r="HQI13" s="399"/>
      <c r="HQJ13" s="466"/>
      <c r="HQK13" s="252"/>
      <c r="HQL13" s="467"/>
      <c r="HQM13" s="466"/>
      <c r="HQN13" s="399"/>
      <c r="HQO13" s="466"/>
      <c r="HQP13" s="252"/>
      <c r="HQQ13" s="467"/>
      <c r="HQR13" s="466"/>
      <c r="HQS13" s="399"/>
      <c r="HQT13" s="466"/>
      <c r="HQU13" s="252"/>
      <c r="HQV13" s="467"/>
      <c r="HQW13" s="466"/>
      <c r="HQX13" s="399"/>
      <c r="HQY13" s="466"/>
      <c r="HQZ13" s="252"/>
      <c r="HRA13" s="467"/>
      <c r="HRB13" s="466"/>
      <c r="HRC13" s="399"/>
      <c r="HRD13" s="466"/>
      <c r="HRE13" s="252"/>
      <c r="HRF13" s="467"/>
      <c r="HRG13" s="466"/>
      <c r="HRH13" s="399"/>
      <c r="HRI13" s="466"/>
      <c r="HRJ13" s="252"/>
      <c r="HRK13" s="467"/>
      <c r="HRL13" s="466"/>
      <c r="HRM13" s="399"/>
      <c r="HRN13" s="466"/>
      <c r="HRO13" s="252"/>
      <c r="HRP13" s="467"/>
      <c r="HRQ13" s="466"/>
      <c r="HRR13" s="399"/>
      <c r="HRS13" s="466"/>
      <c r="HRT13" s="252"/>
      <c r="HRU13" s="467"/>
      <c r="HRV13" s="466"/>
      <c r="HRW13" s="399"/>
      <c r="HRX13" s="466"/>
      <c r="HRY13" s="252"/>
      <c r="HRZ13" s="467"/>
      <c r="HSA13" s="466"/>
      <c r="HSB13" s="399"/>
      <c r="HSC13" s="466"/>
      <c r="HSD13" s="252"/>
      <c r="HSE13" s="467"/>
      <c r="HSF13" s="466"/>
      <c r="HSG13" s="399"/>
      <c r="HSH13" s="466"/>
      <c r="HSI13" s="252"/>
      <c r="HSJ13" s="467"/>
      <c r="HSK13" s="466"/>
      <c r="HSL13" s="399"/>
      <c r="HSM13" s="466"/>
      <c r="HSN13" s="252"/>
      <c r="HSO13" s="467"/>
      <c r="HSP13" s="466"/>
      <c r="HSQ13" s="399"/>
      <c r="HSR13" s="466"/>
      <c r="HSS13" s="252"/>
      <c r="HST13" s="467"/>
      <c r="HSU13" s="466"/>
      <c r="HSV13" s="399"/>
      <c r="HSW13" s="466"/>
      <c r="HSX13" s="252"/>
      <c r="HSY13" s="467"/>
      <c r="HSZ13" s="466"/>
      <c r="HTA13" s="399"/>
      <c r="HTB13" s="466"/>
      <c r="HTC13" s="252"/>
      <c r="HTD13" s="467"/>
      <c r="HTE13" s="466"/>
      <c r="HTF13" s="399"/>
      <c r="HTG13" s="466"/>
      <c r="HTH13" s="252"/>
      <c r="HTI13" s="467"/>
      <c r="HTJ13" s="466"/>
      <c r="HTK13" s="399"/>
      <c r="HTL13" s="466"/>
      <c r="HTM13" s="252"/>
      <c r="HTN13" s="467"/>
      <c r="HTO13" s="466"/>
      <c r="HTP13" s="399"/>
      <c r="HTQ13" s="466"/>
      <c r="HTR13" s="252"/>
      <c r="HTS13" s="467"/>
      <c r="HTT13" s="466"/>
      <c r="HTU13" s="399"/>
      <c r="HTV13" s="466"/>
      <c r="HTW13" s="252"/>
      <c r="HTX13" s="467"/>
      <c r="HTY13" s="466"/>
      <c r="HTZ13" s="399"/>
      <c r="HUA13" s="466"/>
      <c r="HUB13" s="252"/>
      <c r="HUC13" s="467"/>
      <c r="HUD13" s="466"/>
      <c r="HUE13" s="399"/>
      <c r="HUF13" s="466"/>
      <c r="HUG13" s="252"/>
      <c r="HUH13" s="467"/>
      <c r="HUI13" s="466"/>
      <c r="HUJ13" s="399"/>
      <c r="HUK13" s="466"/>
      <c r="HUL13" s="252"/>
      <c r="HUM13" s="467"/>
      <c r="HUN13" s="466"/>
      <c r="HUO13" s="399"/>
      <c r="HUP13" s="466"/>
      <c r="HUQ13" s="252"/>
      <c r="HUR13" s="467"/>
      <c r="HUS13" s="466"/>
      <c r="HUT13" s="399"/>
      <c r="HUU13" s="466"/>
      <c r="HUV13" s="252"/>
      <c r="HUW13" s="467"/>
      <c r="HUX13" s="466"/>
      <c r="HUY13" s="399"/>
      <c r="HUZ13" s="466"/>
      <c r="HVA13" s="252"/>
      <c r="HVB13" s="467"/>
      <c r="HVC13" s="466"/>
      <c r="HVD13" s="399"/>
      <c r="HVE13" s="466"/>
      <c r="HVF13" s="252"/>
      <c r="HVG13" s="467"/>
      <c r="HVH13" s="466"/>
      <c r="HVI13" s="399"/>
      <c r="HVJ13" s="466"/>
      <c r="HVK13" s="252"/>
      <c r="HVL13" s="467"/>
      <c r="HVM13" s="466"/>
      <c r="HVN13" s="399"/>
      <c r="HVO13" s="466"/>
      <c r="HVP13" s="252"/>
      <c r="HVQ13" s="467"/>
      <c r="HVR13" s="466"/>
      <c r="HVS13" s="399"/>
      <c r="HVT13" s="466"/>
      <c r="HVU13" s="252"/>
      <c r="HVV13" s="467"/>
      <c r="HVW13" s="466"/>
      <c r="HVX13" s="399"/>
      <c r="HVY13" s="466"/>
      <c r="HVZ13" s="252"/>
      <c r="HWA13" s="467"/>
      <c r="HWB13" s="466"/>
      <c r="HWC13" s="399"/>
      <c r="HWD13" s="466"/>
      <c r="HWE13" s="252"/>
      <c r="HWF13" s="467"/>
      <c r="HWG13" s="466"/>
      <c r="HWH13" s="399"/>
      <c r="HWI13" s="466"/>
      <c r="HWJ13" s="252"/>
      <c r="HWK13" s="467"/>
      <c r="HWL13" s="466"/>
      <c r="HWM13" s="399"/>
      <c r="HWN13" s="466"/>
      <c r="HWO13" s="252"/>
      <c r="HWP13" s="467"/>
      <c r="HWQ13" s="466"/>
      <c r="HWR13" s="399"/>
      <c r="HWS13" s="466"/>
      <c r="HWT13" s="252"/>
      <c r="HWU13" s="467"/>
      <c r="HWV13" s="466"/>
      <c r="HWW13" s="399"/>
      <c r="HWX13" s="466"/>
      <c r="HWY13" s="252"/>
      <c r="HWZ13" s="467"/>
      <c r="HXA13" s="466"/>
      <c r="HXB13" s="399"/>
      <c r="HXC13" s="466"/>
      <c r="HXD13" s="252"/>
      <c r="HXE13" s="467"/>
      <c r="HXF13" s="466"/>
      <c r="HXG13" s="399"/>
      <c r="HXH13" s="466"/>
      <c r="HXI13" s="252"/>
      <c r="HXJ13" s="467"/>
      <c r="HXK13" s="466"/>
      <c r="HXL13" s="399"/>
      <c r="HXM13" s="466"/>
      <c r="HXN13" s="252"/>
      <c r="HXO13" s="467"/>
      <c r="HXP13" s="466"/>
      <c r="HXQ13" s="399"/>
      <c r="HXR13" s="466"/>
      <c r="HXS13" s="252"/>
      <c r="HXT13" s="467"/>
      <c r="HXU13" s="466"/>
      <c r="HXV13" s="399"/>
      <c r="HXW13" s="466"/>
      <c r="HXX13" s="252"/>
      <c r="HXY13" s="467"/>
      <c r="HXZ13" s="466"/>
      <c r="HYA13" s="399"/>
      <c r="HYB13" s="466"/>
      <c r="HYC13" s="252"/>
      <c r="HYD13" s="467"/>
      <c r="HYE13" s="466"/>
      <c r="HYF13" s="399"/>
      <c r="HYG13" s="466"/>
      <c r="HYH13" s="252"/>
      <c r="HYI13" s="467"/>
      <c r="HYJ13" s="466"/>
      <c r="HYK13" s="399"/>
      <c r="HYL13" s="466"/>
      <c r="HYM13" s="252"/>
      <c r="HYN13" s="467"/>
      <c r="HYO13" s="466"/>
      <c r="HYP13" s="399"/>
      <c r="HYQ13" s="466"/>
      <c r="HYR13" s="252"/>
      <c r="HYS13" s="467"/>
      <c r="HYT13" s="466"/>
      <c r="HYU13" s="399"/>
      <c r="HYV13" s="466"/>
      <c r="HYW13" s="252"/>
      <c r="HYX13" s="467"/>
      <c r="HYY13" s="466"/>
      <c r="HYZ13" s="399"/>
      <c r="HZA13" s="466"/>
      <c r="HZB13" s="252"/>
      <c r="HZC13" s="467"/>
      <c r="HZD13" s="466"/>
      <c r="HZE13" s="399"/>
      <c r="HZF13" s="466"/>
      <c r="HZG13" s="252"/>
      <c r="HZH13" s="467"/>
      <c r="HZI13" s="466"/>
      <c r="HZJ13" s="399"/>
      <c r="HZK13" s="466"/>
      <c r="HZL13" s="252"/>
      <c r="HZM13" s="467"/>
      <c r="HZN13" s="466"/>
      <c r="HZO13" s="399"/>
      <c r="HZP13" s="466"/>
      <c r="HZQ13" s="252"/>
      <c r="HZR13" s="467"/>
      <c r="HZS13" s="466"/>
      <c r="HZT13" s="399"/>
      <c r="HZU13" s="466"/>
      <c r="HZV13" s="252"/>
      <c r="HZW13" s="467"/>
      <c r="HZX13" s="466"/>
      <c r="HZY13" s="399"/>
      <c r="HZZ13" s="466"/>
      <c r="IAA13" s="252"/>
      <c r="IAB13" s="467"/>
      <c r="IAC13" s="466"/>
      <c r="IAD13" s="399"/>
      <c r="IAE13" s="466"/>
      <c r="IAF13" s="252"/>
      <c r="IAG13" s="467"/>
      <c r="IAH13" s="466"/>
      <c r="IAI13" s="399"/>
      <c r="IAJ13" s="466"/>
      <c r="IAK13" s="252"/>
      <c r="IAL13" s="467"/>
      <c r="IAM13" s="466"/>
      <c r="IAN13" s="399"/>
      <c r="IAO13" s="466"/>
      <c r="IAP13" s="252"/>
      <c r="IAQ13" s="467"/>
      <c r="IAR13" s="466"/>
      <c r="IAS13" s="399"/>
      <c r="IAT13" s="466"/>
      <c r="IAU13" s="252"/>
      <c r="IAV13" s="467"/>
      <c r="IAW13" s="466"/>
      <c r="IAX13" s="399"/>
      <c r="IAY13" s="466"/>
      <c r="IAZ13" s="252"/>
      <c r="IBA13" s="467"/>
      <c r="IBB13" s="466"/>
      <c r="IBC13" s="399"/>
      <c r="IBD13" s="466"/>
      <c r="IBE13" s="252"/>
      <c r="IBF13" s="467"/>
      <c r="IBG13" s="466"/>
      <c r="IBH13" s="399"/>
      <c r="IBI13" s="466"/>
      <c r="IBJ13" s="252"/>
      <c r="IBK13" s="467"/>
      <c r="IBL13" s="466"/>
      <c r="IBM13" s="399"/>
      <c r="IBN13" s="466"/>
      <c r="IBO13" s="252"/>
      <c r="IBP13" s="467"/>
      <c r="IBQ13" s="466"/>
      <c r="IBR13" s="399"/>
      <c r="IBS13" s="466"/>
      <c r="IBT13" s="252"/>
      <c r="IBU13" s="467"/>
      <c r="IBV13" s="466"/>
      <c r="IBW13" s="399"/>
      <c r="IBX13" s="466"/>
      <c r="IBY13" s="252"/>
      <c r="IBZ13" s="467"/>
      <c r="ICA13" s="466"/>
      <c r="ICB13" s="399"/>
      <c r="ICC13" s="466"/>
      <c r="ICD13" s="252"/>
      <c r="ICE13" s="467"/>
      <c r="ICF13" s="466"/>
      <c r="ICG13" s="399"/>
      <c r="ICH13" s="466"/>
      <c r="ICI13" s="252"/>
      <c r="ICJ13" s="467"/>
      <c r="ICK13" s="466"/>
      <c r="ICL13" s="399"/>
      <c r="ICM13" s="466"/>
      <c r="ICN13" s="252"/>
      <c r="ICO13" s="467"/>
      <c r="ICP13" s="466"/>
      <c r="ICQ13" s="399"/>
      <c r="ICR13" s="466"/>
      <c r="ICS13" s="252"/>
      <c r="ICT13" s="467"/>
      <c r="ICU13" s="466"/>
      <c r="ICV13" s="399"/>
      <c r="ICW13" s="466"/>
      <c r="ICX13" s="252"/>
      <c r="ICY13" s="467"/>
      <c r="ICZ13" s="466"/>
      <c r="IDA13" s="399"/>
      <c r="IDB13" s="466"/>
      <c r="IDC13" s="252"/>
      <c r="IDD13" s="467"/>
      <c r="IDE13" s="466"/>
      <c r="IDF13" s="399"/>
      <c r="IDG13" s="466"/>
      <c r="IDH13" s="252"/>
      <c r="IDI13" s="467"/>
      <c r="IDJ13" s="466"/>
      <c r="IDK13" s="399"/>
      <c r="IDL13" s="466"/>
      <c r="IDM13" s="252"/>
      <c r="IDN13" s="467"/>
      <c r="IDO13" s="466"/>
      <c r="IDP13" s="399"/>
      <c r="IDQ13" s="466"/>
      <c r="IDR13" s="252"/>
      <c r="IDS13" s="467"/>
      <c r="IDT13" s="466"/>
      <c r="IDU13" s="399"/>
      <c r="IDV13" s="466"/>
      <c r="IDW13" s="252"/>
      <c r="IDX13" s="467"/>
      <c r="IDY13" s="466"/>
      <c r="IDZ13" s="399"/>
      <c r="IEA13" s="466"/>
      <c r="IEB13" s="252"/>
      <c r="IEC13" s="467"/>
      <c r="IED13" s="466"/>
      <c r="IEE13" s="399"/>
      <c r="IEF13" s="466"/>
      <c r="IEG13" s="252"/>
      <c r="IEH13" s="467"/>
      <c r="IEI13" s="466"/>
      <c r="IEJ13" s="399"/>
      <c r="IEK13" s="466"/>
      <c r="IEL13" s="252"/>
      <c r="IEM13" s="467"/>
      <c r="IEN13" s="466"/>
      <c r="IEO13" s="399"/>
      <c r="IEP13" s="466"/>
      <c r="IEQ13" s="252"/>
      <c r="IER13" s="467"/>
      <c r="IES13" s="466"/>
      <c r="IET13" s="399"/>
      <c r="IEU13" s="466"/>
      <c r="IEV13" s="252"/>
      <c r="IEW13" s="467"/>
      <c r="IEX13" s="466"/>
      <c r="IEY13" s="399"/>
      <c r="IEZ13" s="466"/>
      <c r="IFA13" s="252"/>
      <c r="IFB13" s="467"/>
      <c r="IFC13" s="466"/>
      <c r="IFD13" s="399"/>
      <c r="IFE13" s="466"/>
      <c r="IFF13" s="252"/>
      <c r="IFG13" s="467"/>
      <c r="IFH13" s="466"/>
      <c r="IFI13" s="399"/>
      <c r="IFJ13" s="466"/>
      <c r="IFK13" s="252"/>
      <c r="IFL13" s="467"/>
      <c r="IFM13" s="466"/>
      <c r="IFN13" s="399"/>
      <c r="IFO13" s="466"/>
      <c r="IFP13" s="252"/>
      <c r="IFQ13" s="467"/>
      <c r="IFR13" s="466"/>
      <c r="IFS13" s="399"/>
      <c r="IFT13" s="466"/>
      <c r="IFU13" s="252"/>
      <c r="IFV13" s="467"/>
      <c r="IFW13" s="466"/>
      <c r="IFX13" s="399"/>
      <c r="IFY13" s="466"/>
      <c r="IFZ13" s="252"/>
      <c r="IGA13" s="467"/>
      <c r="IGB13" s="466"/>
      <c r="IGC13" s="399"/>
      <c r="IGD13" s="466"/>
      <c r="IGE13" s="252"/>
      <c r="IGF13" s="467"/>
      <c r="IGG13" s="466"/>
      <c r="IGH13" s="399"/>
      <c r="IGI13" s="466"/>
      <c r="IGJ13" s="252"/>
      <c r="IGK13" s="467"/>
      <c r="IGL13" s="466"/>
      <c r="IGM13" s="399"/>
      <c r="IGN13" s="466"/>
      <c r="IGO13" s="252"/>
      <c r="IGP13" s="467"/>
      <c r="IGQ13" s="466"/>
      <c r="IGR13" s="399"/>
      <c r="IGS13" s="466"/>
      <c r="IGT13" s="252"/>
      <c r="IGU13" s="467"/>
      <c r="IGV13" s="466"/>
      <c r="IGW13" s="399"/>
      <c r="IGX13" s="466"/>
      <c r="IGY13" s="252"/>
      <c r="IGZ13" s="467"/>
      <c r="IHA13" s="466"/>
      <c r="IHB13" s="399"/>
      <c r="IHC13" s="466"/>
      <c r="IHD13" s="252"/>
      <c r="IHE13" s="467"/>
      <c r="IHF13" s="466"/>
      <c r="IHG13" s="399"/>
      <c r="IHH13" s="466"/>
      <c r="IHI13" s="252"/>
      <c r="IHJ13" s="467"/>
      <c r="IHK13" s="466"/>
      <c r="IHL13" s="399"/>
      <c r="IHM13" s="466"/>
      <c r="IHN13" s="252"/>
      <c r="IHO13" s="467"/>
      <c r="IHP13" s="466"/>
      <c r="IHQ13" s="399"/>
      <c r="IHR13" s="466"/>
      <c r="IHS13" s="252"/>
      <c r="IHT13" s="467"/>
      <c r="IHU13" s="466"/>
      <c r="IHV13" s="399"/>
      <c r="IHW13" s="466"/>
      <c r="IHX13" s="252"/>
      <c r="IHY13" s="467"/>
      <c r="IHZ13" s="466"/>
      <c r="IIA13" s="399"/>
      <c r="IIB13" s="466"/>
      <c r="IIC13" s="252"/>
      <c r="IID13" s="467"/>
      <c r="IIE13" s="466"/>
      <c r="IIF13" s="399"/>
      <c r="IIG13" s="466"/>
      <c r="IIH13" s="252"/>
      <c r="III13" s="467"/>
      <c r="IIJ13" s="466"/>
      <c r="IIK13" s="399"/>
      <c r="IIL13" s="466"/>
      <c r="IIM13" s="252"/>
      <c r="IIN13" s="467"/>
      <c r="IIO13" s="466"/>
      <c r="IIP13" s="399"/>
      <c r="IIQ13" s="466"/>
      <c r="IIR13" s="252"/>
      <c r="IIS13" s="467"/>
      <c r="IIT13" s="466"/>
      <c r="IIU13" s="399"/>
      <c r="IIV13" s="466"/>
      <c r="IIW13" s="252"/>
      <c r="IIX13" s="467"/>
      <c r="IIY13" s="466"/>
      <c r="IIZ13" s="399"/>
      <c r="IJA13" s="466"/>
      <c r="IJB13" s="252"/>
      <c r="IJC13" s="467"/>
      <c r="IJD13" s="466"/>
      <c r="IJE13" s="399"/>
      <c r="IJF13" s="466"/>
      <c r="IJG13" s="252"/>
      <c r="IJH13" s="467"/>
      <c r="IJI13" s="466"/>
      <c r="IJJ13" s="399"/>
      <c r="IJK13" s="466"/>
      <c r="IJL13" s="252"/>
      <c r="IJM13" s="467"/>
      <c r="IJN13" s="466"/>
      <c r="IJO13" s="399"/>
      <c r="IJP13" s="466"/>
      <c r="IJQ13" s="252"/>
      <c r="IJR13" s="467"/>
      <c r="IJS13" s="466"/>
      <c r="IJT13" s="399"/>
      <c r="IJU13" s="466"/>
      <c r="IJV13" s="252"/>
      <c r="IJW13" s="467"/>
      <c r="IJX13" s="466"/>
      <c r="IJY13" s="399"/>
      <c r="IJZ13" s="466"/>
      <c r="IKA13" s="252"/>
      <c r="IKB13" s="467"/>
      <c r="IKC13" s="466"/>
      <c r="IKD13" s="399"/>
      <c r="IKE13" s="466"/>
      <c r="IKF13" s="252"/>
      <c r="IKG13" s="467"/>
      <c r="IKH13" s="466"/>
      <c r="IKI13" s="399"/>
      <c r="IKJ13" s="466"/>
      <c r="IKK13" s="252"/>
      <c r="IKL13" s="467"/>
      <c r="IKM13" s="466"/>
      <c r="IKN13" s="399"/>
      <c r="IKO13" s="466"/>
      <c r="IKP13" s="252"/>
      <c r="IKQ13" s="467"/>
      <c r="IKR13" s="466"/>
      <c r="IKS13" s="399"/>
      <c r="IKT13" s="466"/>
      <c r="IKU13" s="252"/>
      <c r="IKV13" s="467"/>
      <c r="IKW13" s="466"/>
      <c r="IKX13" s="399"/>
      <c r="IKY13" s="466"/>
      <c r="IKZ13" s="252"/>
      <c r="ILA13" s="467"/>
      <c r="ILB13" s="466"/>
      <c r="ILC13" s="399"/>
      <c r="ILD13" s="466"/>
      <c r="ILE13" s="252"/>
      <c r="ILF13" s="467"/>
      <c r="ILG13" s="466"/>
      <c r="ILH13" s="399"/>
      <c r="ILI13" s="466"/>
      <c r="ILJ13" s="252"/>
      <c r="ILK13" s="467"/>
      <c r="ILL13" s="466"/>
      <c r="ILM13" s="399"/>
      <c r="ILN13" s="466"/>
      <c r="ILO13" s="252"/>
      <c r="ILP13" s="467"/>
      <c r="ILQ13" s="466"/>
      <c r="ILR13" s="399"/>
      <c r="ILS13" s="466"/>
      <c r="ILT13" s="252"/>
      <c r="ILU13" s="467"/>
      <c r="ILV13" s="466"/>
      <c r="ILW13" s="399"/>
      <c r="ILX13" s="466"/>
      <c r="ILY13" s="252"/>
      <c r="ILZ13" s="467"/>
      <c r="IMA13" s="466"/>
      <c r="IMB13" s="399"/>
      <c r="IMC13" s="466"/>
      <c r="IMD13" s="252"/>
      <c r="IME13" s="467"/>
      <c r="IMF13" s="466"/>
      <c r="IMG13" s="399"/>
      <c r="IMH13" s="466"/>
      <c r="IMI13" s="252"/>
      <c r="IMJ13" s="467"/>
      <c r="IMK13" s="466"/>
      <c r="IML13" s="399"/>
      <c r="IMM13" s="466"/>
      <c r="IMN13" s="252"/>
      <c r="IMO13" s="467"/>
      <c r="IMP13" s="466"/>
      <c r="IMQ13" s="399"/>
      <c r="IMR13" s="466"/>
      <c r="IMS13" s="252"/>
      <c r="IMT13" s="467"/>
      <c r="IMU13" s="466"/>
      <c r="IMV13" s="399"/>
      <c r="IMW13" s="466"/>
      <c r="IMX13" s="252"/>
      <c r="IMY13" s="467"/>
      <c r="IMZ13" s="466"/>
      <c r="INA13" s="399"/>
      <c r="INB13" s="466"/>
      <c r="INC13" s="252"/>
      <c r="IND13" s="467"/>
      <c r="INE13" s="466"/>
      <c r="INF13" s="399"/>
      <c r="ING13" s="466"/>
      <c r="INH13" s="252"/>
      <c r="INI13" s="467"/>
      <c r="INJ13" s="466"/>
      <c r="INK13" s="399"/>
      <c r="INL13" s="466"/>
      <c r="INM13" s="252"/>
      <c r="INN13" s="467"/>
      <c r="INO13" s="466"/>
      <c r="INP13" s="399"/>
      <c r="INQ13" s="466"/>
      <c r="INR13" s="252"/>
      <c r="INS13" s="467"/>
      <c r="INT13" s="466"/>
      <c r="INU13" s="399"/>
      <c r="INV13" s="466"/>
      <c r="INW13" s="252"/>
      <c r="INX13" s="467"/>
      <c r="INY13" s="466"/>
      <c r="INZ13" s="399"/>
      <c r="IOA13" s="466"/>
      <c r="IOB13" s="252"/>
      <c r="IOC13" s="467"/>
      <c r="IOD13" s="466"/>
      <c r="IOE13" s="399"/>
      <c r="IOF13" s="466"/>
      <c r="IOG13" s="252"/>
      <c r="IOH13" s="467"/>
      <c r="IOI13" s="466"/>
      <c r="IOJ13" s="399"/>
      <c r="IOK13" s="466"/>
      <c r="IOL13" s="252"/>
      <c r="IOM13" s="467"/>
      <c r="ION13" s="466"/>
      <c r="IOO13" s="399"/>
      <c r="IOP13" s="466"/>
      <c r="IOQ13" s="252"/>
      <c r="IOR13" s="467"/>
      <c r="IOS13" s="466"/>
      <c r="IOT13" s="399"/>
      <c r="IOU13" s="466"/>
      <c r="IOV13" s="252"/>
      <c r="IOW13" s="467"/>
      <c r="IOX13" s="466"/>
      <c r="IOY13" s="399"/>
      <c r="IOZ13" s="466"/>
      <c r="IPA13" s="252"/>
      <c r="IPB13" s="467"/>
      <c r="IPC13" s="466"/>
      <c r="IPD13" s="399"/>
      <c r="IPE13" s="466"/>
      <c r="IPF13" s="252"/>
      <c r="IPG13" s="467"/>
      <c r="IPH13" s="466"/>
      <c r="IPI13" s="399"/>
      <c r="IPJ13" s="466"/>
      <c r="IPK13" s="252"/>
      <c r="IPL13" s="467"/>
      <c r="IPM13" s="466"/>
      <c r="IPN13" s="399"/>
      <c r="IPO13" s="466"/>
      <c r="IPP13" s="252"/>
      <c r="IPQ13" s="467"/>
      <c r="IPR13" s="466"/>
      <c r="IPS13" s="399"/>
      <c r="IPT13" s="466"/>
      <c r="IPU13" s="252"/>
      <c r="IPV13" s="467"/>
      <c r="IPW13" s="466"/>
      <c r="IPX13" s="399"/>
      <c r="IPY13" s="466"/>
      <c r="IPZ13" s="252"/>
      <c r="IQA13" s="467"/>
      <c r="IQB13" s="466"/>
      <c r="IQC13" s="399"/>
      <c r="IQD13" s="466"/>
      <c r="IQE13" s="252"/>
      <c r="IQF13" s="467"/>
      <c r="IQG13" s="466"/>
      <c r="IQH13" s="399"/>
      <c r="IQI13" s="466"/>
      <c r="IQJ13" s="252"/>
      <c r="IQK13" s="467"/>
      <c r="IQL13" s="466"/>
      <c r="IQM13" s="399"/>
      <c r="IQN13" s="466"/>
      <c r="IQO13" s="252"/>
      <c r="IQP13" s="467"/>
      <c r="IQQ13" s="466"/>
      <c r="IQR13" s="399"/>
      <c r="IQS13" s="466"/>
      <c r="IQT13" s="252"/>
      <c r="IQU13" s="467"/>
      <c r="IQV13" s="466"/>
      <c r="IQW13" s="399"/>
      <c r="IQX13" s="466"/>
      <c r="IQY13" s="252"/>
      <c r="IQZ13" s="467"/>
      <c r="IRA13" s="466"/>
      <c r="IRB13" s="399"/>
      <c r="IRC13" s="466"/>
      <c r="IRD13" s="252"/>
      <c r="IRE13" s="467"/>
      <c r="IRF13" s="466"/>
      <c r="IRG13" s="399"/>
      <c r="IRH13" s="466"/>
      <c r="IRI13" s="252"/>
      <c r="IRJ13" s="467"/>
      <c r="IRK13" s="466"/>
      <c r="IRL13" s="399"/>
      <c r="IRM13" s="466"/>
      <c r="IRN13" s="252"/>
      <c r="IRO13" s="467"/>
      <c r="IRP13" s="466"/>
      <c r="IRQ13" s="399"/>
      <c r="IRR13" s="466"/>
      <c r="IRS13" s="252"/>
      <c r="IRT13" s="467"/>
      <c r="IRU13" s="466"/>
      <c r="IRV13" s="399"/>
      <c r="IRW13" s="466"/>
      <c r="IRX13" s="252"/>
      <c r="IRY13" s="467"/>
      <c r="IRZ13" s="466"/>
      <c r="ISA13" s="399"/>
      <c r="ISB13" s="466"/>
      <c r="ISC13" s="252"/>
      <c r="ISD13" s="467"/>
      <c r="ISE13" s="466"/>
      <c r="ISF13" s="399"/>
      <c r="ISG13" s="466"/>
      <c r="ISH13" s="252"/>
      <c r="ISI13" s="467"/>
      <c r="ISJ13" s="466"/>
      <c r="ISK13" s="399"/>
      <c r="ISL13" s="466"/>
      <c r="ISM13" s="252"/>
      <c r="ISN13" s="467"/>
      <c r="ISO13" s="466"/>
      <c r="ISP13" s="399"/>
      <c r="ISQ13" s="466"/>
      <c r="ISR13" s="252"/>
      <c r="ISS13" s="467"/>
      <c r="IST13" s="466"/>
      <c r="ISU13" s="399"/>
      <c r="ISV13" s="466"/>
      <c r="ISW13" s="252"/>
      <c r="ISX13" s="467"/>
      <c r="ISY13" s="466"/>
      <c r="ISZ13" s="399"/>
      <c r="ITA13" s="466"/>
      <c r="ITB13" s="252"/>
      <c r="ITC13" s="467"/>
      <c r="ITD13" s="466"/>
      <c r="ITE13" s="399"/>
      <c r="ITF13" s="466"/>
      <c r="ITG13" s="252"/>
      <c r="ITH13" s="467"/>
      <c r="ITI13" s="466"/>
      <c r="ITJ13" s="399"/>
      <c r="ITK13" s="466"/>
      <c r="ITL13" s="252"/>
      <c r="ITM13" s="467"/>
      <c r="ITN13" s="466"/>
      <c r="ITO13" s="399"/>
      <c r="ITP13" s="466"/>
      <c r="ITQ13" s="252"/>
      <c r="ITR13" s="467"/>
      <c r="ITS13" s="466"/>
      <c r="ITT13" s="399"/>
      <c r="ITU13" s="466"/>
      <c r="ITV13" s="252"/>
      <c r="ITW13" s="467"/>
      <c r="ITX13" s="466"/>
      <c r="ITY13" s="399"/>
      <c r="ITZ13" s="466"/>
      <c r="IUA13" s="252"/>
      <c r="IUB13" s="467"/>
      <c r="IUC13" s="466"/>
      <c r="IUD13" s="399"/>
      <c r="IUE13" s="466"/>
      <c r="IUF13" s="252"/>
      <c r="IUG13" s="467"/>
      <c r="IUH13" s="466"/>
      <c r="IUI13" s="399"/>
      <c r="IUJ13" s="466"/>
      <c r="IUK13" s="252"/>
      <c r="IUL13" s="467"/>
      <c r="IUM13" s="466"/>
      <c r="IUN13" s="399"/>
      <c r="IUO13" s="466"/>
      <c r="IUP13" s="252"/>
      <c r="IUQ13" s="467"/>
      <c r="IUR13" s="466"/>
      <c r="IUS13" s="399"/>
      <c r="IUT13" s="466"/>
      <c r="IUU13" s="252"/>
      <c r="IUV13" s="467"/>
      <c r="IUW13" s="466"/>
      <c r="IUX13" s="399"/>
      <c r="IUY13" s="466"/>
      <c r="IUZ13" s="252"/>
      <c r="IVA13" s="467"/>
      <c r="IVB13" s="466"/>
      <c r="IVC13" s="399"/>
      <c r="IVD13" s="466"/>
      <c r="IVE13" s="252"/>
      <c r="IVF13" s="467"/>
      <c r="IVG13" s="466"/>
      <c r="IVH13" s="399"/>
      <c r="IVI13" s="466"/>
      <c r="IVJ13" s="252"/>
      <c r="IVK13" s="467"/>
      <c r="IVL13" s="466"/>
      <c r="IVM13" s="399"/>
      <c r="IVN13" s="466"/>
      <c r="IVO13" s="252"/>
      <c r="IVP13" s="467"/>
      <c r="IVQ13" s="466"/>
      <c r="IVR13" s="399"/>
      <c r="IVS13" s="466"/>
      <c r="IVT13" s="252"/>
      <c r="IVU13" s="467"/>
      <c r="IVV13" s="466"/>
      <c r="IVW13" s="399"/>
      <c r="IVX13" s="466"/>
      <c r="IVY13" s="252"/>
      <c r="IVZ13" s="467"/>
      <c r="IWA13" s="466"/>
      <c r="IWB13" s="399"/>
      <c r="IWC13" s="466"/>
      <c r="IWD13" s="252"/>
      <c r="IWE13" s="467"/>
      <c r="IWF13" s="466"/>
      <c r="IWG13" s="399"/>
      <c r="IWH13" s="466"/>
      <c r="IWI13" s="252"/>
      <c r="IWJ13" s="467"/>
      <c r="IWK13" s="466"/>
      <c r="IWL13" s="399"/>
      <c r="IWM13" s="466"/>
      <c r="IWN13" s="252"/>
      <c r="IWO13" s="467"/>
      <c r="IWP13" s="466"/>
      <c r="IWQ13" s="399"/>
      <c r="IWR13" s="466"/>
      <c r="IWS13" s="252"/>
      <c r="IWT13" s="467"/>
      <c r="IWU13" s="466"/>
      <c r="IWV13" s="399"/>
      <c r="IWW13" s="466"/>
      <c r="IWX13" s="252"/>
      <c r="IWY13" s="467"/>
      <c r="IWZ13" s="466"/>
      <c r="IXA13" s="399"/>
      <c r="IXB13" s="466"/>
      <c r="IXC13" s="252"/>
      <c r="IXD13" s="467"/>
      <c r="IXE13" s="466"/>
      <c r="IXF13" s="399"/>
      <c r="IXG13" s="466"/>
      <c r="IXH13" s="252"/>
      <c r="IXI13" s="467"/>
      <c r="IXJ13" s="466"/>
      <c r="IXK13" s="399"/>
      <c r="IXL13" s="466"/>
      <c r="IXM13" s="252"/>
      <c r="IXN13" s="467"/>
      <c r="IXO13" s="466"/>
      <c r="IXP13" s="399"/>
      <c r="IXQ13" s="466"/>
      <c r="IXR13" s="252"/>
      <c r="IXS13" s="467"/>
      <c r="IXT13" s="466"/>
      <c r="IXU13" s="399"/>
      <c r="IXV13" s="466"/>
      <c r="IXW13" s="252"/>
      <c r="IXX13" s="467"/>
      <c r="IXY13" s="466"/>
      <c r="IXZ13" s="399"/>
      <c r="IYA13" s="466"/>
      <c r="IYB13" s="252"/>
      <c r="IYC13" s="467"/>
      <c r="IYD13" s="466"/>
      <c r="IYE13" s="399"/>
      <c r="IYF13" s="466"/>
      <c r="IYG13" s="252"/>
      <c r="IYH13" s="467"/>
      <c r="IYI13" s="466"/>
      <c r="IYJ13" s="399"/>
      <c r="IYK13" s="466"/>
      <c r="IYL13" s="252"/>
      <c r="IYM13" s="467"/>
      <c r="IYN13" s="466"/>
      <c r="IYO13" s="399"/>
      <c r="IYP13" s="466"/>
      <c r="IYQ13" s="252"/>
      <c r="IYR13" s="467"/>
      <c r="IYS13" s="466"/>
      <c r="IYT13" s="399"/>
      <c r="IYU13" s="466"/>
      <c r="IYV13" s="252"/>
      <c r="IYW13" s="467"/>
      <c r="IYX13" s="466"/>
      <c r="IYY13" s="399"/>
      <c r="IYZ13" s="466"/>
      <c r="IZA13" s="252"/>
      <c r="IZB13" s="467"/>
      <c r="IZC13" s="466"/>
      <c r="IZD13" s="399"/>
      <c r="IZE13" s="466"/>
      <c r="IZF13" s="252"/>
      <c r="IZG13" s="467"/>
      <c r="IZH13" s="466"/>
      <c r="IZI13" s="399"/>
      <c r="IZJ13" s="466"/>
      <c r="IZK13" s="252"/>
      <c r="IZL13" s="467"/>
      <c r="IZM13" s="466"/>
      <c r="IZN13" s="399"/>
      <c r="IZO13" s="466"/>
      <c r="IZP13" s="252"/>
      <c r="IZQ13" s="467"/>
      <c r="IZR13" s="466"/>
      <c r="IZS13" s="399"/>
      <c r="IZT13" s="466"/>
      <c r="IZU13" s="252"/>
      <c r="IZV13" s="467"/>
      <c r="IZW13" s="466"/>
      <c r="IZX13" s="399"/>
      <c r="IZY13" s="466"/>
      <c r="IZZ13" s="252"/>
      <c r="JAA13" s="467"/>
      <c r="JAB13" s="466"/>
      <c r="JAC13" s="399"/>
      <c r="JAD13" s="466"/>
      <c r="JAE13" s="252"/>
      <c r="JAF13" s="467"/>
      <c r="JAG13" s="466"/>
      <c r="JAH13" s="399"/>
      <c r="JAI13" s="466"/>
      <c r="JAJ13" s="252"/>
      <c r="JAK13" s="467"/>
      <c r="JAL13" s="466"/>
      <c r="JAM13" s="399"/>
      <c r="JAN13" s="466"/>
      <c r="JAO13" s="252"/>
      <c r="JAP13" s="467"/>
      <c r="JAQ13" s="466"/>
      <c r="JAR13" s="399"/>
      <c r="JAS13" s="466"/>
      <c r="JAT13" s="252"/>
      <c r="JAU13" s="467"/>
      <c r="JAV13" s="466"/>
      <c r="JAW13" s="399"/>
      <c r="JAX13" s="466"/>
      <c r="JAY13" s="252"/>
      <c r="JAZ13" s="467"/>
      <c r="JBA13" s="466"/>
      <c r="JBB13" s="399"/>
      <c r="JBC13" s="466"/>
      <c r="JBD13" s="252"/>
      <c r="JBE13" s="467"/>
      <c r="JBF13" s="466"/>
      <c r="JBG13" s="399"/>
      <c r="JBH13" s="466"/>
      <c r="JBI13" s="252"/>
      <c r="JBJ13" s="467"/>
      <c r="JBK13" s="466"/>
      <c r="JBL13" s="399"/>
      <c r="JBM13" s="466"/>
      <c r="JBN13" s="252"/>
      <c r="JBO13" s="467"/>
      <c r="JBP13" s="466"/>
      <c r="JBQ13" s="399"/>
      <c r="JBR13" s="466"/>
      <c r="JBS13" s="252"/>
      <c r="JBT13" s="467"/>
      <c r="JBU13" s="466"/>
      <c r="JBV13" s="399"/>
      <c r="JBW13" s="466"/>
      <c r="JBX13" s="252"/>
      <c r="JBY13" s="467"/>
      <c r="JBZ13" s="466"/>
      <c r="JCA13" s="399"/>
      <c r="JCB13" s="466"/>
      <c r="JCC13" s="252"/>
      <c r="JCD13" s="467"/>
      <c r="JCE13" s="466"/>
      <c r="JCF13" s="399"/>
      <c r="JCG13" s="466"/>
      <c r="JCH13" s="252"/>
      <c r="JCI13" s="467"/>
      <c r="JCJ13" s="466"/>
      <c r="JCK13" s="399"/>
      <c r="JCL13" s="466"/>
      <c r="JCM13" s="252"/>
      <c r="JCN13" s="467"/>
      <c r="JCO13" s="466"/>
      <c r="JCP13" s="399"/>
      <c r="JCQ13" s="466"/>
      <c r="JCR13" s="252"/>
      <c r="JCS13" s="467"/>
      <c r="JCT13" s="466"/>
      <c r="JCU13" s="399"/>
      <c r="JCV13" s="466"/>
      <c r="JCW13" s="252"/>
      <c r="JCX13" s="467"/>
      <c r="JCY13" s="466"/>
      <c r="JCZ13" s="399"/>
      <c r="JDA13" s="466"/>
      <c r="JDB13" s="252"/>
      <c r="JDC13" s="467"/>
      <c r="JDD13" s="466"/>
      <c r="JDE13" s="399"/>
      <c r="JDF13" s="466"/>
      <c r="JDG13" s="252"/>
      <c r="JDH13" s="467"/>
      <c r="JDI13" s="466"/>
      <c r="JDJ13" s="399"/>
      <c r="JDK13" s="466"/>
      <c r="JDL13" s="252"/>
      <c r="JDM13" s="467"/>
      <c r="JDN13" s="466"/>
      <c r="JDO13" s="399"/>
      <c r="JDP13" s="466"/>
      <c r="JDQ13" s="252"/>
      <c r="JDR13" s="467"/>
      <c r="JDS13" s="466"/>
      <c r="JDT13" s="399"/>
      <c r="JDU13" s="466"/>
      <c r="JDV13" s="252"/>
      <c r="JDW13" s="467"/>
      <c r="JDX13" s="466"/>
      <c r="JDY13" s="399"/>
      <c r="JDZ13" s="466"/>
      <c r="JEA13" s="252"/>
      <c r="JEB13" s="467"/>
      <c r="JEC13" s="466"/>
      <c r="JED13" s="399"/>
      <c r="JEE13" s="466"/>
      <c r="JEF13" s="252"/>
      <c r="JEG13" s="467"/>
      <c r="JEH13" s="466"/>
      <c r="JEI13" s="399"/>
      <c r="JEJ13" s="466"/>
      <c r="JEK13" s="252"/>
      <c r="JEL13" s="467"/>
      <c r="JEM13" s="466"/>
      <c r="JEN13" s="399"/>
      <c r="JEO13" s="466"/>
      <c r="JEP13" s="252"/>
      <c r="JEQ13" s="467"/>
      <c r="JER13" s="466"/>
      <c r="JES13" s="399"/>
      <c r="JET13" s="466"/>
      <c r="JEU13" s="252"/>
      <c r="JEV13" s="467"/>
      <c r="JEW13" s="466"/>
      <c r="JEX13" s="399"/>
      <c r="JEY13" s="466"/>
      <c r="JEZ13" s="252"/>
      <c r="JFA13" s="467"/>
      <c r="JFB13" s="466"/>
      <c r="JFC13" s="399"/>
      <c r="JFD13" s="466"/>
      <c r="JFE13" s="252"/>
      <c r="JFF13" s="467"/>
      <c r="JFG13" s="466"/>
      <c r="JFH13" s="399"/>
      <c r="JFI13" s="466"/>
      <c r="JFJ13" s="252"/>
      <c r="JFK13" s="467"/>
      <c r="JFL13" s="466"/>
      <c r="JFM13" s="399"/>
      <c r="JFN13" s="466"/>
      <c r="JFO13" s="252"/>
      <c r="JFP13" s="467"/>
      <c r="JFQ13" s="466"/>
      <c r="JFR13" s="399"/>
      <c r="JFS13" s="466"/>
      <c r="JFT13" s="252"/>
      <c r="JFU13" s="467"/>
      <c r="JFV13" s="466"/>
      <c r="JFW13" s="399"/>
      <c r="JFX13" s="466"/>
      <c r="JFY13" s="252"/>
      <c r="JFZ13" s="467"/>
      <c r="JGA13" s="466"/>
      <c r="JGB13" s="399"/>
      <c r="JGC13" s="466"/>
      <c r="JGD13" s="252"/>
      <c r="JGE13" s="467"/>
      <c r="JGF13" s="466"/>
      <c r="JGG13" s="399"/>
      <c r="JGH13" s="466"/>
      <c r="JGI13" s="252"/>
      <c r="JGJ13" s="467"/>
      <c r="JGK13" s="466"/>
      <c r="JGL13" s="399"/>
      <c r="JGM13" s="466"/>
      <c r="JGN13" s="252"/>
      <c r="JGO13" s="467"/>
      <c r="JGP13" s="466"/>
      <c r="JGQ13" s="399"/>
      <c r="JGR13" s="466"/>
      <c r="JGS13" s="252"/>
      <c r="JGT13" s="467"/>
      <c r="JGU13" s="466"/>
      <c r="JGV13" s="399"/>
      <c r="JGW13" s="466"/>
      <c r="JGX13" s="252"/>
      <c r="JGY13" s="467"/>
      <c r="JGZ13" s="466"/>
      <c r="JHA13" s="399"/>
      <c r="JHB13" s="466"/>
      <c r="JHC13" s="252"/>
      <c r="JHD13" s="467"/>
      <c r="JHE13" s="466"/>
      <c r="JHF13" s="399"/>
      <c r="JHG13" s="466"/>
      <c r="JHH13" s="252"/>
      <c r="JHI13" s="467"/>
      <c r="JHJ13" s="466"/>
      <c r="JHK13" s="399"/>
      <c r="JHL13" s="466"/>
      <c r="JHM13" s="252"/>
      <c r="JHN13" s="467"/>
      <c r="JHO13" s="466"/>
      <c r="JHP13" s="399"/>
      <c r="JHQ13" s="466"/>
      <c r="JHR13" s="252"/>
      <c r="JHS13" s="467"/>
      <c r="JHT13" s="466"/>
      <c r="JHU13" s="399"/>
      <c r="JHV13" s="466"/>
      <c r="JHW13" s="252"/>
      <c r="JHX13" s="467"/>
      <c r="JHY13" s="466"/>
      <c r="JHZ13" s="399"/>
      <c r="JIA13" s="466"/>
      <c r="JIB13" s="252"/>
      <c r="JIC13" s="467"/>
      <c r="JID13" s="466"/>
      <c r="JIE13" s="399"/>
      <c r="JIF13" s="466"/>
      <c r="JIG13" s="252"/>
      <c r="JIH13" s="467"/>
      <c r="JII13" s="466"/>
      <c r="JIJ13" s="399"/>
      <c r="JIK13" s="466"/>
      <c r="JIL13" s="252"/>
      <c r="JIM13" s="467"/>
      <c r="JIN13" s="466"/>
      <c r="JIO13" s="399"/>
      <c r="JIP13" s="466"/>
      <c r="JIQ13" s="252"/>
      <c r="JIR13" s="467"/>
      <c r="JIS13" s="466"/>
      <c r="JIT13" s="399"/>
      <c r="JIU13" s="466"/>
      <c r="JIV13" s="252"/>
      <c r="JIW13" s="467"/>
      <c r="JIX13" s="466"/>
      <c r="JIY13" s="399"/>
      <c r="JIZ13" s="466"/>
      <c r="JJA13" s="252"/>
      <c r="JJB13" s="467"/>
      <c r="JJC13" s="466"/>
      <c r="JJD13" s="399"/>
      <c r="JJE13" s="466"/>
      <c r="JJF13" s="252"/>
      <c r="JJG13" s="467"/>
      <c r="JJH13" s="466"/>
      <c r="JJI13" s="399"/>
      <c r="JJJ13" s="466"/>
      <c r="JJK13" s="252"/>
      <c r="JJL13" s="467"/>
      <c r="JJM13" s="466"/>
      <c r="JJN13" s="399"/>
      <c r="JJO13" s="466"/>
      <c r="JJP13" s="252"/>
      <c r="JJQ13" s="467"/>
      <c r="JJR13" s="466"/>
      <c r="JJS13" s="399"/>
      <c r="JJT13" s="466"/>
      <c r="JJU13" s="252"/>
      <c r="JJV13" s="467"/>
      <c r="JJW13" s="466"/>
      <c r="JJX13" s="399"/>
      <c r="JJY13" s="466"/>
      <c r="JJZ13" s="252"/>
      <c r="JKA13" s="467"/>
      <c r="JKB13" s="466"/>
      <c r="JKC13" s="399"/>
      <c r="JKD13" s="466"/>
      <c r="JKE13" s="252"/>
      <c r="JKF13" s="467"/>
      <c r="JKG13" s="466"/>
      <c r="JKH13" s="399"/>
      <c r="JKI13" s="466"/>
      <c r="JKJ13" s="252"/>
      <c r="JKK13" s="467"/>
      <c r="JKL13" s="466"/>
      <c r="JKM13" s="399"/>
      <c r="JKN13" s="466"/>
      <c r="JKO13" s="252"/>
      <c r="JKP13" s="467"/>
      <c r="JKQ13" s="466"/>
      <c r="JKR13" s="399"/>
      <c r="JKS13" s="466"/>
      <c r="JKT13" s="252"/>
      <c r="JKU13" s="467"/>
      <c r="JKV13" s="466"/>
      <c r="JKW13" s="399"/>
      <c r="JKX13" s="466"/>
      <c r="JKY13" s="252"/>
      <c r="JKZ13" s="467"/>
      <c r="JLA13" s="466"/>
      <c r="JLB13" s="399"/>
      <c r="JLC13" s="466"/>
      <c r="JLD13" s="252"/>
      <c r="JLE13" s="467"/>
      <c r="JLF13" s="466"/>
      <c r="JLG13" s="399"/>
      <c r="JLH13" s="466"/>
      <c r="JLI13" s="252"/>
      <c r="JLJ13" s="467"/>
      <c r="JLK13" s="466"/>
      <c r="JLL13" s="399"/>
      <c r="JLM13" s="466"/>
      <c r="JLN13" s="252"/>
      <c r="JLO13" s="467"/>
      <c r="JLP13" s="466"/>
      <c r="JLQ13" s="399"/>
      <c r="JLR13" s="466"/>
      <c r="JLS13" s="252"/>
      <c r="JLT13" s="467"/>
      <c r="JLU13" s="466"/>
      <c r="JLV13" s="399"/>
      <c r="JLW13" s="466"/>
      <c r="JLX13" s="252"/>
      <c r="JLY13" s="467"/>
      <c r="JLZ13" s="466"/>
      <c r="JMA13" s="399"/>
      <c r="JMB13" s="466"/>
      <c r="JMC13" s="252"/>
      <c r="JMD13" s="467"/>
      <c r="JME13" s="466"/>
      <c r="JMF13" s="399"/>
      <c r="JMG13" s="466"/>
      <c r="JMH13" s="252"/>
      <c r="JMI13" s="467"/>
      <c r="JMJ13" s="466"/>
      <c r="JMK13" s="399"/>
      <c r="JML13" s="466"/>
      <c r="JMM13" s="252"/>
      <c r="JMN13" s="467"/>
      <c r="JMO13" s="466"/>
      <c r="JMP13" s="399"/>
      <c r="JMQ13" s="466"/>
      <c r="JMR13" s="252"/>
      <c r="JMS13" s="467"/>
      <c r="JMT13" s="466"/>
      <c r="JMU13" s="399"/>
      <c r="JMV13" s="466"/>
      <c r="JMW13" s="252"/>
      <c r="JMX13" s="467"/>
      <c r="JMY13" s="466"/>
      <c r="JMZ13" s="399"/>
      <c r="JNA13" s="466"/>
      <c r="JNB13" s="252"/>
      <c r="JNC13" s="467"/>
      <c r="JND13" s="466"/>
      <c r="JNE13" s="399"/>
      <c r="JNF13" s="466"/>
      <c r="JNG13" s="252"/>
      <c r="JNH13" s="467"/>
      <c r="JNI13" s="466"/>
      <c r="JNJ13" s="399"/>
      <c r="JNK13" s="466"/>
      <c r="JNL13" s="252"/>
      <c r="JNM13" s="467"/>
      <c r="JNN13" s="466"/>
      <c r="JNO13" s="399"/>
      <c r="JNP13" s="466"/>
      <c r="JNQ13" s="252"/>
      <c r="JNR13" s="467"/>
      <c r="JNS13" s="466"/>
      <c r="JNT13" s="399"/>
      <c r="JNU13" s="466"/>
      <c r="JNV13" s="252"/>
      <c r="JNW13" s="467"/>
      <c r="JNX13" s="466"/>
      <c r="JNY13" s="399"/>
      <c r="JNZ13" s="466"/>
      <c r="JOA13" s="252"/>
      <c r="JOB13" s="467"/>
      <c r="JOC13" s="466"/>
      <c r="JOD13" s="399"/>
      <c r="JOE13" s="466"/>
      <c r="JOF13" s="252"/>
      <c r="JOG13" s="467"/>
      <c r="JOH13" s="466"/>
      <c r="JOI13" s="399"/>
      <c r="JOJ13" s="466"/>
      <c r="JOK13" s="252"/>
      <c r="JOL13" s="467"/>
      <c r="JOM13" s="466"/>
      <c r="JON13" s="399"/>
      <c r="JOO13" s="466"/>
      <c r="JOP13" s="252"/>
      <c r="JOQ13" s="467"/>
      <c r="JOR13" s="466"/>
      <c r="JOS13" s="399"/>
      <c r="JOT13" s="466"/>
      <c r="JOU13" s="252"/>
      <c r="JOV13" s="467"/>
      <c r="JOW13" s="466"/>
      <c r="JOX13" s="399"/>
      <c r="JOY13" s="466"/>
      <c r="JOZ13" s="252"/>
      <c r="JPA13" s="467"/>
      <c r="JPB13" s="466"/>
      <c r="JPC13" s="399"/>
      <c r="JPD13" s="466"/>
      <c r="JPE13" s="252"/>
      <c r="JPF13" s="467"/>
      <c r="JPG13" s="466"/>
      <c r="JPH13" s="399"/>
      <c r="JPI13" s="466"/>
      <c r="JPJ13" s="252"/>
      <c r="JPK13" s="467"/>
      <c r="JPL13" s="466"/>
      <c r="JPM13" s="399"/>
      <c r="JPN13" s="466"/>
      <c r="JPO13" s="252"/>
      <c r="JPP13" s="467"/>
      <c r="JPQ13" s="466"/>
      <c r="JPR13" s="399"/>
      <c r="JPS13" s="466"/>
      <c r="JPT13" s="252"/>
      <c r="JPU13" s="467"/>
      <c r="JPV13" s="466"/>
      <c r="JPW13" s="399"/>
      <c r="JPX13" s="466"/>
      <c r="JPY13" s="252"/>
      <c r="JPZ13" s="467"/>
      <c r="JQA13" s="466"/>
      <c r="JQB13" s="399"/>
      <c r="JQC13" s="466"/>
      <c r="JQD13" s="252"/>
      <c r="JQE13" s="467"/>
      <c r="JQF13" s="466"/>
      <c r="JQG13" s="399"/>
      <c r="JQH13" s="466"/>
      <c r="JQI13" s="252"/>
      <c r="JQJ13" s="467"/>
      <c r="JQK13" s="466"/>
      <c r="JQL13" s="399"/>
      <c r="JQM13" s="466"/>
      <c r="JQN13" s="252"/>
      <c r="JQO13" s="467"/>
      <c r="JQP13" s="466"/>
      <c r="JQQ13" s="399"/>
      <c r="JQR13" s="466"/>
      <c r="JQS13" s="252"/>
      <c r="JQT13" s="467"/>
      <c r="JQU13" s="466"/>
      <c r="JQV13" s="399"/>
      <c r="JQW13" s="466"/>
      <c r="JQX13" s="252"/>
      <c r="JQY13" s="467"/>
      <c r="JQZ13" s="466"/>
      <c r="JRA13" s="399"/>
      <c r="JRB13" s="466"/>
      <c r="JRC13" s="252"/>
      <c r="JRD13" s="467"/>
      <c r="JRE13" s="466"/>
      <c r="JRF13" s="399"/>
      <c r="JRG13" s="466"/>
      <c r="JRH13" s="252"/>
      <c r="JRI13" s="467"/>
      <c r="JRJ13" s="466"/>
      <c r="JRK13" s="399"/>
      <c r="JRL13" s="466"/>
      <c r="JRM13" s="252"/>
      <c r="JRN13" s="467"/>
      <c r="JRO13" s="466"/>
      <c r="JRP13" s="399"/>
      <c r="JRQ13" s="466"/>
      <c r="JRR13" s="252"/>
      <c r="JRS13" s="467"/>
      <c r="JRT13" s="466"/>
      <c r="JRU13" s="399"/>
      <c r="JRV13" s="466"/>
      <c r="JRW13" s="252"/>
      <c r="JRX13" s="467"/>
      <c r="JRY13" s="466"/>
      <c r="JRZ13" s="399"/>
      <c r="JSA13" s="466"/>
      <c r="JSB13" s="252"/>
      <c r="JSC13" s="467"/>
      <c r="JSD13" s="466"/>
      <c r="JSE13" s="399"/>
      <c r="JSF13" s="466"/>
      <c r="JSG13" s="252"/>
      <c r="JSH13" s="467"/>
      <c r="JSI13" s="466"/>
      <c r="JSJ13" s="399"/>
      <c r="JSK13" s="466"/>
      <c r="JSL13" s="252"/>
      <c r="JSM13" s="467"/>
      <c r="JSN13" s="466"/>
      <c r="JSO13" s="399"/>
      <c r="JSP13" s="466"/>
      <c r="JSQ13" s="252"/>
      <c r="JSR13" s="467"/>
      <c r="JSS13" s="466"/>
      <c r="JST13" s="399"/>
      <c r="JSU13" s="466"/>
      <c r="JSV13" s="252"/>
      <c r="JSW13" s="467"/>
      <c r="JSX13" s="466"/>
      <c r="JSY13" s="399"/>
      <c r="JSZ13" s="466"/>
      <c r="JTA13" s="252"/>
      <c r="JTB13" s="467"/>
      <c r="JTC13" s="466"/>
      <c r="JTD13" s="399"/>
      <c r="JTE13" s="466"/>
      <c r="JTF13" s="252"/>
      <c r="JTG13" s="467"/>
      <c r="JTH13" s="466"/>
      <c r="JTI13" s="399"/>
      <c r="JTJ13" s="466"/>
      <c r="JTK13" s="252"/>
      <c r="JTL13" s="467"/>
      <c r="JTM13" s="466"/>
      <c r="JTN13" s="399"/>
      <c r="JTO13" s="466"/>
      <c r="JTP13" s="252"/>
      <c r="JTQ13" s="467"/>
      <c r="JTR13" s="466"/>
      <c r="JTS13" s="399"/>
      <c r="JTT13" s="466"/>
      <c r="JTU13" s="252"/>
      <c r="JTV13" s="467"/>
      <c r="JTW13" s="466"/>
      <c r="JTX13" s="399"/>
      <c r="JTY13" s="466"/>
      <c r="JTZ13" s="252"/>
      <c r="JUA13" s="467"/>
      <c r="JUB13" s="466"/>
      <c r="JUC13" s="399"/>
      <c r="JUD13" s="466"/>
      <c r="JUE13" s="252"/>
      <c r="JUF13" s="467"/>
      <c r="JUG13" s="466"/>
      <c r="JUH13" s="399"/>
      <c r="JUI13" s="466"/>
      <c r="JUJ13" s="252"/>
      <c r="JUK13" s="467"/>
      <c r="JUL13" s="466"/>
      <c r="JUM13" s="399"/>
      <c r="JUN13" s="466"/>
      <c r="JUO13" s="252"/>
      <c r="JUP13" s="467"/>
      <c r="JUQ13" s="466"/>
      <c r="JUR13" s="399"/>
      <c r="JUS13" s="466"/>
      <c r="JUT13" s="252"/>
      <c r="JUU13" s="467"/>
      <c r="JUV13" s="466"/>
      <c r="JUW13" s="399"/>
      <c r="JUX13" s="466"/>
      <c r="JUY13" s="252"/>
      <c r="JUZ13" s="467"/>
      <c r="JVA13" s="466"/>
      <c r="JVB13" s="399"/>
      <c r="JVC13" s="466"/>
      <c r="JVD13" s="252"/>
      <c r="JVE13" s="467"/>
      <c r="JVF13" s="466"/>
      <c r="JVG13" s="399"/>
      <c r="JVH13" s="466"/>
      <c r="JVI13" s="252"/>
      <c r="JVJ13" s="467"/>
      <c r="JVK13" s="466"/>
      <c r="JVL13" s="399"/>
      <c r="JVM13" s="466"/>
      <c r="JVN13" s="252"/>
      <c r="JVO13" s="467"/>
      <c r="JVP13" s="466"/>
      <c r="JVQ13" s="399"/>
      <c r="JVR13" s="466"/>
      <c r="JVS13" s="252"/>
      <c r="JVT13" s="467"/>
      <c r="JVU13" s="466"/>
      <c r="JVV13" s="399"/>
      <c r="JVW13" s="466"/>
      <c r="JVX13" s="252"/>
      <c r="JVY13" s="467"/>
      <c r="JVZ13" s="466"/>
      <c r="JWA13" s="399"/>
      <c r="JWB13" s="466"/>
      <c r="JWC13" s="252"/>
      <c r="JWD13" s="467"/>
      <c r="JWE13" s="466"/>
      <c r="JWF13" s="399"/>
      <c r="JWG13" s="466"/>
      <c r="JWH13" s="252"/>
      <c r="JWI13" s="467"/>
      <c r="JWJ13" s="466"/>
      <c r="JWK13" s="399"/>
      <c r="JWL13" s="466"/>
      <c r="JWM13" s="252"/>
      <c r="JWN13" s="467"/>
      <c r="JWO13" s="466"/>
      <c r="JWP13" s="399"/>
      <c r="JWQ13" s="466"/>
      <c r="JWR13" s="252"/>
      <c r="JWS13" s="467"/>
      <c r="JWT13" s="466"/>
      <c r="JWU13" s="399"/>
      <c r="JWV13" s="466"/>
      <c r="JWW13" s="252"/>
      <c r="JWX13" s="467"/>
      <c r="JWY13" s="466"/>
      <c r="JWZ13" s="399"/>
      <c r="JXA13" s="466"/>
      <c r="JXB13" s="252"/>
      <c r="JXC13" s="467"/>
      <c r="JXD13" s="466"/>
      <c r="JXE13" s="399"/>
      <c r="JXF13" s="466"/>
      <c r="JXG13" s="252"/>
      <c r="JXH13" s="467"/>
      <c r="JXI13" s="466"/>
      <c r="JXJ13" s="399"/>
      <c r="JXK13" s="466"/>
      <c r="JXL13" s="252"/>
      <c r="JXM13" s="467"/>
      <c r="JXN13" s="466"/>
      <c r="JXO13" s="399"/>
      <c r="JXP13" s="466"/>
      <c r="JXQ13" s="252"/>
      <c r="JXR13" s="467"/>
      <c r="JXS13" s="466"/>
      <c r="JXT13" s="399"/>
      <c r="JXU13" s="466"/>
      <c r="JXV13" s="252"/>
      <c r="JXW13" s="467"/>
      <c r="JXX13" s="466"/>
      <c r="JXY13" s="399"/>
      <c r="JXZ13" s="466"/>
      <c r="JYA13" s="252"/>
      <c r="JYB13" s="467"/>
      <c r="JYC13" s="466"/>
      <c r="JYD13" s="399"/>
      <c r="JYE13" s="466"/>
      <c r="JYF13" s="252"/>
      <c r="JYG13" s="467"/>
      <c r="JYH13" s="466"/>
      <c r="JYI13" s="399"/>
      <c r="JYJ13" s="466"/>
      <c r="JYK13" s="252"/>
      <c r="JYL13" s="467"/>
      <c r="JYM13" s="466"/>
      <c r="JYN13" s="399"/>
      <c r="JYO13" s="466"/>
      <c r="JYP13" s="252"/>
      <c r="JYQ13" s="467"/>
      <c r="JYR13" s="466"/>
      <c r="JYS13" s="399"/>
      <c r="JYT13" s="466"/>
      <c r="JYU13" s="252"/>
      <c r="JYV13" s="467"/>
      <c r="JYW13" s="466"/>
      <c r="JYX13" s="399"/>
      <c r="JYY13" s="466"/>
      <c r="JYZ13" s="252"/>
      <c r="JZA13" s="467"/>
      <c r="JZB13" s="466"/>
      <c r="JZC13" s="399"/>
      <c r="JZD13" s="466"/>
      <c r="JZE13" s="252"/>
      <c r="JZF13" s="467"/>
      <c r="JZG13" s="466"/>
      <c r="JZH13" s="399"/>
      <c r="JZI13" s="466"/>
      <c r="JZJ13" s="252"/>
      <c r="JZK13" s="467"/>
      <c r="JZL13" s="466"/>
      <c r="JZM13" s="399"/>
      <c r="JZN13" s="466"/>
      <c r="JZO13" s="252"/>
      <c r="JZP13" s="467"/>
      <c r="JZQ13" s="466"/>
      <c r="JZR13" s="399"/>
      <c r="JZS13" s="466"/>
      <c r="JZT13" s="252"/>
      <c r="JZU13" s="467"/>
      <c r="JZV13" s="466"/>
      <c r="JZW13" s="399"/>
      <c r="JZX13" s="466"/>
      <c r="JZY13" s="252"/>
      <c r="JZZ13" s="467"/>
      <c r="KAA13" s="466"/>
      <c r="KAB13" s="399"/>
      <c r="KAC13" s="466"/>
      <c r="KAD13" s="252"/>
      <c r="KAE13" s="467"/>
      <c r="KAF13" s="466"/>
      <c r="KAG13" s="399"/>
      <c r="KAH13" s="466"/>
      <c r="KAI13" s="252"/>
      <c r="KAJ13" s="467"/>
      <c r="KAK13" s="466"/>
      <c r="KAL13" s="399"/>
      <c r="KAM13" s="466"/>
      <c r="KAN13" s="252"/>
      <c r="KAO13" s="467"/>
      <c r="KAP13" s="466"/>
      <c r="KAQ13" s="399"/>
      <c r="KAR13" s="466"/>
      <c r="KAS13" s="252"/>
      <c r="KAT13" s="467"/>
      <c r="KAU13" s="466"/>
      <c r="KAV13" s="399"/>
      <c r="KAW13" s="466"/>
      <c r="KAX13" s="252"/>
      <c r="KAY13" s="467"/>
      <c r="KAZ13" s="466"/>
      <c r="KBA13" s="399"/>
      <c r="KBB13" s="466"/>
      <c r="KBC13" s="252"/>
      <c r="KBD13" s="467"/>
      <c r="KBE13" s="466"/>
      <c r="KBF13" s="399"/>
      <c r="KBG13" s="466"/>
      <c r="KBH13" s="252"/>
      <c r="KBI13" s="467"/>
      <c r="KBJ13" s="466"/>
      <c r="KBK13" s="399"/>
      <c r="KBL13" s="466"/>
      <c r="KBM13" s="252"/>
      <c r="KBN13" s="467"/>
      <c r="KBO13" s="466"/>
      <c r="KBP13" s="399"/>
      <c r="KBQ13" s="466"/>
      <c r="KBR13" s="252"/>
      <c r="KBS13" s="467"/>
      <c r="KBT13" s="466"/>
      <c r="KBU13" s="399"/>
      <c r="KBV13" s="466"/>
      <c r="KBW13" s="252"/>
      <c r="KBX13" s="467"/>
      <c r="KBY13" s="466"/>
      <c r="KBZ13" s="399"/>
      <c r="KCA13" s="466"/>
      <c r="KCB13" s="252"/>
      <c r="KCC13" s="467"/>
      <c r="KCD13" s="466"/>
      <c r="KCE13" s="399"/>
      <c r="KCF13" s="466"/>
      <c r="KCG13" s="252"/>
      <c r="KCH13" s="467"/>
      <c r="KCI13" s="466"/>
      <c r="KCJ13" s="399"/>
      <c r="KCK13" s="466"/>
      <c r="KCL13" s="252"/>
      <c r="KCM13" s="467"/>
      <c r="KCN13" s="466"/>
      <c r="KCO13" s="399"/>
      <c r="KCP13" s="466"/>
      <c r="KCQ13" s="252"/>
      <c r="KCR13" s="467"/>
      <c r="KCS13" s="466"/>
      <c r="KCT13" s="399"/>
      <c r="KCU13" s="466"/>
      <c r="KCV13" s="252"/>
      <c r="KCW13" s="467"/>
      <c r="KCX13" s="466"/>
      <c r="KCY13" s="399"/>
      <c r="KCZ13" s="466"/>
      <c r="KDA13" s="252"/>
      <c r="KDB13" s="467"/>
      <c r="KDC13" s="466"/>
      <c r="KDD13" s="399"/>
      <c r="KDE13" s="466"/>
      <c r="KDF13" s="252"/>
      <c r="KDG13" s="467"/>
      <c r="KDH13" s="466"/>
      <c r="KDI13" s="399"/>
      <c r="KDJ13" s="466"/>
      <c r="KDK13" s="252"/>
      <c r="KDL13" s="467"/>
      <c r="KDM13" s="466"/>
      <c r="KDN13" s="399"/>
      <c r="KDO13" s="466"/>
      <c r="KDP13" s="252"/>
      <c r="KDQ13" s="467"/>
      <c r="KDR13" s="466"/>
      <c r="KDS13" s="399"/>
      <c r="KDT13" s="466"/>
      <c r="KDU13" s="252"/>
      <c r="KDV13" s="467"/>
      <c r="KDW13" s="466"/>
      <c r="KDX13" s="399"/>
      <c r="KDY13" s="466"/>
      <c r="KDZ13" s="252"/>
      <c r="KEA13" s="467"/>
      <c r="KEB13" s="466"/>
      <c r="KEC13" s="399"/>
      <c r="KED13" s="466"/>
      <c r="KEE13" s="252"/>
      <c r="KEF13" s="467"/>
      <c r="KEG13" s="466"/>
      <c r="KEH13" s="399"/>
      <c r="KEI13" s="466"/>
      <c r="KEJ13" s="252"/>
      <c r="KEK13" s="467"/>
      <c r="KEL13" s="466"/>
      <c r="KEM13" s="399"/>
      <c r="KEN13" s="466"/>
      <c r="KEO13" s="252"/>
      <c r="KEP13" s="467"/>
      <c r="KEQ13" s="466"/>
      <c r="KER13" s="399"/>
      <c r="KES13" s="466"/>
      <c r="KET13" s="252"/>
      <c r="KEU13" s="467"/>
      <c r="KEV13" s="466"/>
      <c r="KEW13" s="399"/>
      <c r="KEX13" s="466"/>
      <c r="KEY13" s="252"/>
      <c r="KEZ13" s="467"/>
      <c r="KFA13" s="466"/>
      <c r="KFB13" s="399"/>
      <c r="KFC13" s="466"/>
      <c r="KFD13" s="252"/>
      <c r="KFE13" s="467"/>
      <c r="KFF13" s="466"/>
      <c r="KFG13" s="399"/>
      <c r="KFH13" s="466"/>
      <c r="KFI13" s="252"/>
      <c r="KFJ13" s="467"/>
      <c r="KFK13" s="466"/>
      <c r="KFL13" s="399"/>
      <c r="KFM13" s="466"/>
      <c r="KFN13" s="252"/>
      <c r="KFO13" s="467"/>
      <c r="KFP13" s="466"/>
      <c r="KFQ13" s="399"/>
      <c r="KFR13" s="466"/>
      <c r="KFS13" s="252"/>
      <c r="KFT13" s="467"/>
      <c r="KFU13" s="466"/>
      <c r="KFV13" s="399"/>
      <c r="KFW13" s="466"/>
      <c r="KFX13" s="252"/>
      <c r="KFY13" s="467"/>
      <c r="KFZ13" s="466"/>
      <c r="KGA13" s="399"/>
      <c r="KGB13" s="466"/>
      <c r="KGC13" s="252"/>
      <c r="KGD13" s="467"/>
      <c r="KGE13" s="466"/>
      <c r="KGF13" s="399"/>
      <c r="KGG13" s="466"/>
      <c r="KGH13" s="252"/>
      <c r="KGI13" s="467"/>
      <c r="KGJ13" s="466"/>
      <c r="KGK13" s="399"/>
      <c r="KGL13" s="466"/>
      <c r="KGM13" s="252"/>
      <c r="KGN13" s="467"/>
      <c r="KGO13" s="466"/>
      <c r="KGP13" s="399"/>
      <c r="KGQ13" s="466"/>
      <c r="KGR13" s="252"/>
      <c r="KGS13" s="467"/>
      <c r="KGT13" s="466"/>
      <c r="KGU13" s="399"/>
      <c r="KGV13" s="466"/>
      <c r="KGW13" s="252"/>
      <c r="KGX13" s="467"/>
      <c r="KGY13" s="466"/>
      <c r="KGZ13" s="399"/>
      <c r="KHA13" s="466"/>
      <c r="KHB13" s="252"/>
      <c r="KHC13" s="467"/>
      <c r="KHD13" s="466"/>
      <c r="KHE13" s="399"/>
      <c r="KHF13" s="466"/>
      <c r="KHG13" s="252"/>
      <c r="KHH13" s="467"/>
      <c r="KHI13" s="466"/>
      <c r="KHJ13" s="399"/>
      <c r="KHK13" s="466"/>
      <c r="KHL13" s="252"/>
      <c r="KHM13" s="467"/>
      <c r="KHN13" s="466"/>
      <c r="KHO13" s="399"/>
      <c r="KHP13" s="466"/>
      <c r="KHQ13" s="252"/>
      <c r="KHR13" s="467"/>
      <c r="KHS13" s="466"/>
      <c r="KHT13" s="399"/>
      <c r="KHU13" s="466"/>
      <c r="KHV13" s="252"/>
      <c r="KHW13" s="467"/>
      <c r="KHX13" s="466"/>
      <c r="KHY13" s="399"/>
      <c r="KHZ13" s="466"/>
      <c r="KIA13" s="252"/>
      <c r="KIB13" s="467"/>
      <c r="KIC13" s="466"/>
      <c r="KID13" s="399"/>
      <c r="KIE13" s="466"/>
      <c r="KIF13" s="252"/>
      <c r="KIG13" s="467"/>
      <c r="KIH13" s="466"/>
      <c r="KII13" s="399"/>
      <c r="KIJ13" s="466"/>
      <c r="KIK13" s="252"/>
      <c r="KIL13" s="467"/>
      <c r="KIM13" s="466"/>
      <c r="KIN13" s="399"/>
      <c r="KIO13" s="466"/>
      <c r="KIP13" s="252"/>
      <c r="KIQ13" s="467"/>
      <c r="KIR13" s="466"/>
      <c r="KIS13" s="399"/>
      <c r="KIT13" s="466"/>
      <c r="KIU13" s="252"/>
      <c r="KIV13" s="467"/>
      <c r="KIW13" s="466"/>
      <c r="KIX13" s="399"/>
      <c r="KIY13" s="466"/>
      <c r="KIZ13" s="252"/>
      <c r="KJA13" s="467"/>
      <c r="KJB13" s="466"/>
      <c r="KJC13" s="399"/>
      <c r="KJD13" s="466"/>
      <c r="KJE13" s="252"/>
      <c r="KJF13" s="467"/>
      <c r="KJG13" s="466"/>
      <c r="KJH13" s="399"/>
      <c r="KJI13" s="466"/>
      <c r="KJJ13" s="252"/>
      <c r="KJK13" s="467"/>
      <c r="KJL13" s="466"/>
      <c r="KJM13" s="399"/>
      <c r="KJN13" s="466"/>
      <c r="KJO13" s="252"/>
      <c r="KJP13" s="467"/>
      <c r="KJQ13" s="466"/>
      <c r="KJR13" s="399"/>
      <c r="KJS13" s="466"/>
      <c r="KJT13" s="252"/>
      <c r="KJU13" s="467"/>
      <c r="KJV13" s="466"/>
      <c r="KJW13" s="399"/>
      <c r="KJX13" s="466"/>
      <c r="KJY13" s="252"/>
      <c r="KJZ13" s="467"/>
      <c r="KKA13" s="466"/>
      <c r="KKB13" s="399"/>
      <c r="KKC13" s="466"/>
      <c r="KKD13" s="252"/>
      <c r="KKE13" s="467"/>
      <c r="KKF13" s="466"/>
      <c r="KKG13" s="399"/>
      <c r="KKH13" s="466"/>
      <c r="KKI13" s="252"/>
      <c r="KKJ13" s="467"/>
      <c r="KKK13" s="466"/>
      <c r="KKL13" s="399"/>
      <c r="KKM13" s="466"/>
      <c r="KKN13" s="252"/>
      <c r="KKO13" s="467"/>
      <c r="KKP13" s="466"/>
      <c r="KKQ13" s="399"/>
      <c r="KKR13" s="466"/>
      <c r="KKS13" s="252"/>
      <c r="KKT13" s="467"/>
      <c r="KKU13" s="466"/>
      <c r="KKV13" s="399"/>
      <c r="KKW13" s="466"/>
      <c r="KKX13" s="252"/>
      <c r="KKY13" s="467"/>
      <c r="KKZ13" s="466"/>
      <c r="KLA13" s="399"/>
      <c r="KLB13" s="466"/>
      <c r="KLC13" s="252"/>
      <c r="KLD13" s="467"/>
      <c r="KLE13" s="466"/>
      <c r="KLF13" s="399"/>
      <c r="KLG13" s="466"/>
      <c r="KLH13" s="252"/>
      <c r="KLI13" s="467"/>
      <c r="KLJ13" s="466"/>
      <c r="KLK13" s="399"/>
      <c r="KLL13" s="466"/>
      <c r="KLM13" s="252"/>
      <c r="KLN13" s="467"/>
      <c r="KLO13" s="466"/>
      <c r="KLP13" s="399"/>
      <c r="KLQ13" s="466"/>
      <c r="KLR13" s="252"/>
      <c r="KLS13" s="467"/>
      <c r="KLT13" s="466"/>
      <c r="KLU13" s="399"/>
      <c r="KLV13" s="466"/>
      <c r="KLW13" s="252"/>
      <c r="KLX13" s="467"/>
      <c r="KLY13" s="466"/>
      <c r="KLZ13" s="399"/>
      <c r="KMA13" s="466"/>
      <c r="KMB13" s="252"/>
      <c r="KMC13" s="467"/>
      <c r="KMD13" s="466"/>
      <c r="KME13" s="399"/>
      <c r="KMF13" s="466"/>
      <c r="KMG13" s="252"/>
      <c r="KMH13" s="467"/>
      <c r="KMI13" s="466"/>
      <c r="KMJ13" s="399"/>
      <c r="KMK13" s="466"/>
      <c r="KML13" s="252"/>
      <c r="KMM13" s="467"/>
      <c r="KMN13" s="466"/>
      <c r="KMO13" s="399"/>
      <c r="KMP13" s="466"/>
      <c r="KMQ13" s="252"/>
      <c r="KMR13" s="467"/>
      <c r="KMS13" s="466"/>
      <c r="KMT13" s="399"/>
      <c r="KMU13" s="466"/>
      <c r="KMV13" s="252"/>
      <c r="KMW13" s="467"/>
      <c r="KMX13" s="466"/>
      <c r="KMY13" s="399"/>
      <c r="KMZ13" s="466"/>
      <c r="KNA13" s="252"/>
      <c r="KNB13" s="467"/>
      <c r="KNC13" s="466"/>
      <c r="KND13" s="399"/>
      <c r="KNE13" s="466"/>
      <c r="KNF13" s="252"/>
      <c r="KNG13" s="467"/>
      <c r="KNH13" s="466"/>
      <c r="KNI13" s="399"/>
      <c r="KNJ13" s="466"/>
      <c r="KNK13" s="252"/>
      <c r="KNL13" s="467"/>
      <c r="KNM13" s="466"/>
      <c r="KNN13" s="399"/>
      <c r="KNO13" s="466"/>
      <c r="KNP13" s="252"/>
      <c r="KNQ13" s="467"/>
      <c r="KNR13" s="466"/>
      <c r="KNS13" s="399"/>
      <c r="KNT13" s="466"/>
      <c r="KNU13" s="252"/>
      <c r="KNV13" s="467"/>
      <c r="KNW13" s="466"/>
      <c r="KNX13" s="399"/>
      <c r="KNY13" s="466"/>
      <c r="KNZ13" s="252"/>
      <c r="KOA13" s="467"/>
      <c r="KOB13" s="466"/>
      <c r="KOC13" s="399"/>
      <c r="KOD13" s="466"/>
      <c r="KOE13" s="252"/>
      <c r="KOF13" s="467"/>
      <c r="KOG13" s="466"/>
      <c r="KOH13" s="399"/>
      <c r="KOI13" s="466"/>
      <c r="KOJ13" s="252"/>
      <c r="KOK13" s="467"/>
      <c r="KOL13" s="466"/>
      <c r="KOM13" s="399"/>
      <c r="KON13" s="466"/>
      <c r="KOO13" s="252"/>
      <c r="KOP13" s="467"/>
      <c r="KOQ13" s="466"/>
      <c r="KOR13" s="399"/>
      <c r="KOS13" s="466"/>
      <c r="KOT13" s="252"/>
      <c r="KOU13" s="467"/>
      <c r="KOV13" s="466"/>
      <c r="KOW13" s="399"/>
      <c r="KOX13" s="466"/>
      <c r="KOY13" s="252"/>
      <c r="KOZ13" s="467"/>
      <c r="KPA13" s="466"/>
      <c r="KPB13" s="399"/>
      <c r="KPC13" s="466"/>
      <c r="KPD13" s="252"/>
      <c r="KPE13" s="467"/>
      <c r="KPF13" s="466"/>
      <c r="KPG13" s="399"/>
      <c r="KPH13" s="466"/>
      <c r="KPI13" s="252"/>
      <c r="KPJ13" s="467"/>
      <c r="KPK13" s="466"/>
      <c r="KPL13" s="399"/>
      <c r="KPM13" s="466"/>
      <c r="KPN13" s="252"/>
      <c r="KPO13" s="467"/>
      <c r="KPP13" s="466"/>
      <c r="KPQ13" s="399"/>
      <c r="KPR13" s="466"/>
      <c r="KPS13" s="252"/>
      <c r="KPT13" s="467"/>
      <c r="KPU13" s="466"/>
      <c r="KPV13" s="399"/>
      <c r="KPW13" s="466"/>
      <c r="KPX13" s="252"/>
      <c r="KPY13" s="467"/>
      <c r="KPZ13" s="466"/>
      <c r="KQA13" s="399"/>
      <c r="KQB13" s="466"/>
      <c r="KQC13" s="252"/>
      <c r="KQD13" s="467"/>
      <c r="KQE13" s="466"/>
      <c r="KQF13" s="399"/>
      <c r="KQG13" s="466"/>
      <c r="KQH13" s="252"/>
      <c r="KQI13" s="467"/>
      <c r="KQJ13" s="466"/>
      <c r="KQK13" s="399"/>
      <c r="KQL13" s="466"/>
      <c r="KQM13" s="252"/>
      <c r="KQN13" s="467"/>
      <c r="KQO13" s="466"/>
      <c r="KQP13" s="399"/>
      <c r="KQQ13" s="466"/>
      <c r="KQR13" s="252"/>
      <c r="KQS13" s="467"/>
      <c r="KQT13" s="466"/>
      <c r="KQU13" s="399"/>
      <c r="KQV13" s="466"/>
      <c r="KQW13" s="252"/>
      <c r="KQX13" s="467"/>
      <c r="KQY13" s="466"/>
      <c r="KQZ13" s="399"/>
      <c r="KRA13" s="466"/>
      <c r="KRB13" s="252"/>
      <c r="KRC13" s="467"/>
      <c r="KRD13" s="466"/>
      <c r="KRE13" s="399"/>
      <c r="KRF13" s="466"/>
      <c r="KRG13" s="252"/>
      <c r="KRH13" s="467"/>
      <c r="KRI13" s="466"/>
      <c r="KRJ13" s="399"/>
      <c r="KRK13" s="466"/>
      <c r="KRL13" s="252"/>
      <c r="KRM13" s="467"/>
      <c r="KRN13" s="466"/>
      <c r="KRO13" s="399"/>
      <c r="KRP13" s="466"/>
      <c r="KRQ13" s="252"/>
      <c r="KRR13" s="467"/>
      <c r="KRS13" s="466"/>
      <c r="KRT13" s="399"/>
      <c r="KRU13" s="466"/>
      <c r="KRV13" s="252"/>
      <c r="KRW13" s="467"/>
      <c r="KRX13" s="466"/>
      <c r="KRY13" s="399"/>
      <c r="KRZ13" s="466"/>
      <c r="KSA13" s="252"/>
      <c r="KSB13" s="467"/>
      <c r="KSC13" s="466"/>
      <c r="KSD13" s="399"/>
      <c r="KSE13" s="466"/>
      <c r="KSF13" s="252"/>
      <c r="KSG13" s="467"/>
      <c r="KSH13" s="466"/>
      <c r="KSI13" s="399"/>
      <c r="KSJ13" s="466"/>
      <c r="KSK13" s="252"/>
      <c r="KSL13" s="467"/>
      <c r="KSM13" s="466"/>
      <c r="KSN13" s="399"/>
      <c r="KSO13" s="466"/>
      <c r="KSP13" s="252"/>
      <c r="KSQ13" s="467"/>
      <c r="KSR13" s="466"/>
      <c r="KSS13" s="399"/>
      <c r="KST13" s="466"/>
      <c r="KSU13" s="252"/>
      <c r="KSV13" s="467"/>
      <c r="KSW13" s="466"/>
      <c r="KSX13" s="399"/>
      <c r="KSY13" s="466"/>
      <c r="KSZ13" s="252"/>
      <c r="KTA13" s="467"/>
      <c r="KTB13" s="466"/>
      <c r="KTC13" s="399"/>
      <c r="KTD13" s="466"/>
      <c r="KTE13" s="252"/>
      <c r="KTF13" s="467"/>
      <c r="KTG13" s="466"/>
      <c r="KTH13" s="399"/>
      <c r="KTI13" s="466"/>
      <c r="KTJ13" s="252"/>
      <c r="KTK13" s="467"/>
      <c r="KTL13" s="466"/>
      <c r="KTM13" s="399"/>
      <c r="KTN13" s="466"/>
      <c r="KTO13" s="252"/>
      <c r="KTP13" s="467"/>
      <c r="KTQ13" s="466"/>
      <c r="KTR13" s="399"/>
      <c r="KTS13" s="466"/>
      <c r="KTT13" s="252"/>
      <c r="KTU13" s="467"/>
      <c r="KTV13" s="466"/>
      <c r="KTW13" s="399"/>
      <c r="KTX13" s="466"/>
      <c r="KTY13" s="252"/>
      <c r="KTZ13" s="467"/>
      <c r="KUA13" s="466"/>
      <c r="KUB13" s="399"/>
      <c r="KUC13" s="466"/>
      <c r="KUD13" s="252"/>
      <c r="KUE13" s="467"/>
      <c r="KUF13" s="466"/>
      <c r="KUG13" s="399"/>
      <c r="KUH13" s="466"/>
      <c r="KUI13" s="252"/>
      <c r="KUJ13" s="467"/>
      <c r="KUK13" s="466"/>
      <c r="KUL13" s="399"/>
      <c r="KUM13" s="466"/>
      <c r="KUN13" s="252"/>
      <c r="KUO13" s="467"/>
      <c r="KUP13" s="466"/>
      <c r="KUQ13" s="399"/>
      <c r="KUR13" s="466"/>
      <c r="KUS13" s="252"/>
      <c r="KUT13" s="467"/>
      <c r="KUU13" s="466"/>
      <c r="KUV13" s="399"/>
      <c r="KUW13" s="466"/>
      <c r="KUX13" s="252"/>
      <c r="KUY13" s="467"/>
      <c r="KUZ13" s="466"/>
      <c r="KVA13" s="399"/>
      <c r="KVB13" s="466"/>
      <c r="KVC13" s="252"/>
      <c r="KVD13" s="467"/>
      <c r="KVE13" s="466"/>
      <c r="KVF13" s="399"/>
      <c r="KVG13" s="466"/>
      <c r="KVH13" s="252"/>
      <c r="KVI13" s="467"/>
      <c r="KVJ13" s="466"/>
      <c r="KVK13" s="399"/>
      <c r="KVL13" s="466"/>
      <c r="KVM13" s="252"/>
      <c r="KVN13" s="467"/>
      <c r="KVO13" s="466"/>
      <c r="KVP13" s="399"/>
      <c r="KVQ13" s="466"/>
      <c r="KVR13" s="252"/>
      <c r="KVS13" s="467"/>
      <c r="KVT13" s="466"/>
      <c r="KVU13" s="399"/>
      <c r="KVV13" s="466"/>
      <c r="KVW13" s="252"/>
      <c r="KVX13" s="467"/>
      <c r="KVY13" s="466"/>
      <c r="KVZ13" s="399"/>
      <c r="KWA13" s="466"/>
      <c r="KWB13" s="252"/>
      <c r="KWC13" s="467"/>
      <c r="KWD13" s="466"/>
      <c r="KWE13" s="399"/>
      <c r="KWF13" s="466"/>
      <c r="KWG13" s="252"/>
      <c r="KWH13" s="467"/>
      <c r="KWI13" s="466"/>
      <c r="KWJ13" s="399"/>
      <c r="KWK13" s="466"/>
      <c r="KWL13" s="252"/>
      <c r="KWM13" s="467"/>
      <c r="KWN13" s="466"/>
      <c r="KWO13" s="399"/>
      <c r="KWP13" s="466"/>
      <c r="KWQ13" s="252"/>
      <c r="KWR13" s="467"/>
      <c r="KWS13" s="466"/>
      <c r="KWT13" s="399"/>
      <c r="KWU13" s="466"/>
      <c r="KWV13" s="252"/>
      <c r="KWW13" s="467"/>
      <c r="KWX13" s="466"/>
      <c r="KWY13" s="399"/>
      <c r="KWZ13" s="466"/>
      <c r="KXA13" s="252"/>
      <c r="KXB13" s="467"/>
      <c r="KXC13" s="466"/>
      <c r="KXD13" s="399"/>
      <c r="KXE13" s="466"/>
      <c r="KXF13" s="252"/>
      <c r="KXG13" s="467"/>
      <c r="KXH13" s="466"/>
      <c r="KXI13" s="399"/>
      <c r="KXJ13" s="466"/>
      <c r="KXK13" s="252"/>
      <c r="KXL13" s="467"/>
      <c r="KXM13" s="466"/>
      <c r="KXN13" s="399"/>
      <c r="KXO13" s="466"/>
      <c r="KXP13" s="252"/>
      <c r="KXQ13" s="467"/>
      <c r="KXR13" s="466"/>
      <c r="KXS13" s="399"/>
      <c r="KXT13" s="466"/>
      <c r="KXU13" s="252"/>
      <c r="KXV13" s="467"/>
      <c r="KXW13" s="466"/>
      <c r="KXX13" s="399"/>
      <c r="KXY13" s="466"/>
      <c r="KXZ13" s="252"/>
      <c r="KYA13" s="467"/>
      <c r="KYB13" s="466"/>
      <c r="KYC13" s="399"/>
      <c r="KYD13" s="466"/>
      <c r="KYE13" s="252"/>
      <c r="KYF13" s="467"/>
      <c r="KYG13" s="466"/>
      <c r="KYH13" s="399"/>
      <c r="KYI13" s="466"/>
      <c r="KYJ13" s="252"/>
      <c r="KYK13" s="467"/>
      <c r="KYL13" s="466"/>
      <c r="KYM13" s="399"/>
      <c r="KYN13" s="466"/>
      <c r="KYO13" s="252"/>
      <c r="KYP13" s="467"/>
      <c r="KYQ13" s="466"/>
      <c r="KYR13" s="399"/>
      <c r="KYS13" s="466"/>
      <c r="KYT13" s="252"/>
      <c r="KYU13" s="467"/>
      <c r="KYV13" s="466"/>
      <c r="KYW13" s="399"/>
      <c r="KYX13" s="466"/>
      <c r="KYY13" s="252"/>
      <c r="KYZ13" s="467"/>
      <c r="KZA13" s="466"/>
      <c r="KZB13" s="399"/>
      <c r="KZC13" s="466"/>
      <c r="KZD13" s="252"/>
      <c r="KZE13" s="467"/>
      <c r="KZF13" s="466"/>
      <c r="KZG13" s="399"/>
      <c r="KZH13" s="466"/>
      <c r="KZI13" s="252"/>
      <c r="KZJ13" s="467"/>
      <c r="KZK13" s="466"/>
      <c r="KZL13" s="399"/>
      <c r="KZM13" s="466"/>
      <c r="KZN13" s="252"/>
      <c r="KZO13" s="467"/>
      <c r="KZP13" s="466"/>
      <c r="KZQ13" s="399"/>
      <c r="KZR13" s="466"/>
      <c r="KZS13" s="252"/>
      <c r="KZT13" s="467"/>
      <c r="KZU13" s="466"/>
      <c r="KZV13" s="399"/>
      <c r="KZW13" s="466"/>
      <c r="KZX13" s="252"/>
      <c r="KZY13" s="467"/>
      <c r="KZZ13" s="466"/>
      <c r="LAA13" s="399"/>
      <c r="LAB13" s="466"/>
      <c r="LAC13" s="252"/>
      <c r="LAD13" s="467"/>
      <c r="LAE13" s="466"/>
      <c r="LAF13" s="399"/>
      <c r="LAG13" s="466"/>
      <c r="LAH13" s="252"/>
      <c r="LAI13" s="467"/>
      <c r="LAJ13" s="466"/>
      <c r="LAK13" s="399"/>
      <c r="LAL13" s="466"/>
      <c r="LAM13" s="252"/>
      <c r="LAN13" s="467"/>
      <c r="LAO13" s="466"/>
      <c r="LAP13" s="399"/>
      <c r="LAQ13" s="466"/>
      <c r="LAR13" s="252"/>
      <c r="LAS13" s="467"/>
      <c r="LAT13" s="466"/>
      <c r="LAU13" s="399"/>
      <c r="LAV13" s="466"/>
      <c r="LAW13" s="252"/>
      <c r="LAX13" s="467"/>
      <c r="LAY13" s="466"/>
      <c r="LAZ13" s="399"/>
      <c r="LBA13" s="466"/>
      <c r="LBB13" s="252"/>
      <c r="LBC13" s="467"/>
      <c r="LBD13" s="466"/>
      <c r="LBE13" s="399"/>
      <c r="LBF13" s="466"/>
      <c r="LBG13" s="252"/>
      <c r="LBH13" s="467"/>
      <c r="LBI13" s="466"/>
      <c r="LBJ13" s="399"/>
      <c r="LBK13" s="466"/>
      <c r="LBL13" s="252"/>
      <c r="LBM13" s="467"/>
      <c r="LBN13" s="466"/>
      <c r="LBO13" s="399"/>
      <c r="LBP13" s="466"/>
      <c r="LBQ13" s="252"/>
      <c r="LBR13" s="467"/>
      <c r="LBS13" s="466"/>
      <c r="LBT13" s="399"/>
      <c r="LBU13" s="466"/>
      <c r="LBV13" s="252"/>
      <c r="LBW13" s="467"/>
      <c r="LBX13" s="466"/>
      <c r="LBY13" s="399"/>
      <c r="LBZ13" s="466"/>
      <c r="LCA13" s="252"/>
      <c r="LCB13" s="467"/>
      <c r="LCC13" s="466"/>
      <c r="LCD13" s="399"/>
      <c r="LCE13" s="466"/>
      <c r="LCF13" s="252"/>
      <c r="LCG13" s="467"/>
      <c r="LCH13" s="466"/>
      <c r="LCI13" s="399"/>
      <c r="LCJ13" s="466"/>
      <c r="LCK13" s="252"/>
      <c r="LCL13" s="467"/>
      <c r="LCM13" s="466"/>
      <c r="LCN13" s="399"/>
      <c r="LCO13" s="466"/>
      <c r="LCP13" s="252"/>
      <c r="LCQ13" s="467"/>
      <c r="LCR13" s="466"/>
      <c r="LCS13" s="399"/>
      <c r="LCT13" s="466"/>
      <c r="LCU13" s="252"/>
      <c r="LCV13" s="467"/>
      <c r="LCW13" s="466"/>
      <c r="LCX13" s="399"/>
      <c r="LCY13" s="466"/>
      <c r="LCZ13" s="252"/>
      <c r="LDA13" s="467"/>
      <c r="LDB13" s="466"/>
      <c r="LDC13" s="399"/>
      <c r="LDD13" s="466"/>
      <c r="LDE13" s="252"/>
      <c r="LDF13" s="467"/>
      <c r="LDG13" s="466"/>
      <c r="LDH13" s="399"/>
      <c r="LDI13" s="466"/>
      <c r="LDJ13" s="252"/>
      <c r="LDK13" s="467"/>
      <c r="LDL13" s="466"/>
      <c r="LDM13" s="399"/>
      <c r="LDN13" s="466"/>
      <c r="LDO13" s="252"/>
      <c r="LDP13" s="467"/>
      <c r="LDQ13" s="466"/>
      <c r="LDR13" s="399"/>
      <c r="LDS13" s="466"/>
      <c r="LDT13" s="252"/>
      <c r="LDU13" s="467"/>
      <c r="LDV13" s="466"/>
      <c r="LDW13" s="399"/>
      <c r="LDX13" s="466"/>
      <c r="LDY13" s="252"/>
      <c r="LDZ13" s="467"/>
      <c r="LEA13" s="466"/>
      <c r="LEB13" s="399"/>
      <c r="LEC13" s="466"/>
      <c r="LED13" s="252"/>
      <c r="LEE13" s="467"/>
      <c r="LEF13" s="466"/>
      <c r="LEG13" s="399"/>
      <c r="LEH13" s="466"/>
      <c r="LEI13" s="252"/>
      <c r="LEJ13" s="467"/>
      <c r="LEK13" s="466"/>
      <c r="LEL13" s="399"/>
      <c r="LEM13" s="466"/>
      <c r="LEN13" s="252"/>
      <c r="LEO13" s="467"/>
      <c r="LEP13" s="466"/>
      <c r="LEQ13" s="399"/>
      <c r="LER13" s="466"/>
      <c r="LES13" s="252"/>
      <c r="LET13" s="467"/>
      <c r="LEU13" s="466"/>
      <c r="LEV13" s="399"/>
      <c r="LEW13" s="466"/>
      <c r="LEX13" s="252"/>
      <c r="LEY13" s="467"/>
      <c r="LEZ13" s="466"/>
      <c r="LFA13" s="399"/>
      <c r="LFB13" s="466"/>
      <c r="LFC13" s="252"/>
      <c r="LFD13" s="467"/>
      <c r="LFE13" s="466"/>
      <c r="LFF13" s="399"/>
      <c r="LFG13" s="466"/>
      <c r="LFH13" s="252"/>
      <c r="LFI13" s="467"/>
      <c r="LFJ13" s="466"/>
      <c r="LFK13" s="399"/>
      <c r="LFL13" s="466"/>
      <c r="LFM13" s="252"/>
      <c r="LFN13" s="467"/>
      <c r="LFO13" s="466"/>
      <c r="LFP13" s="399"/>
      <c r="LFQ13" s="466"/>
      <c r="LFR13" s="252"/>
      <c r="LFS13" s="467"/>
      <c r="LFT13" s="466"/>
      <c r="LFU13" s="399"/>
      <c r="LFV13" s="466"/>
      <c r="LFW13" s="252"/>
      <c r="LFX13" s="467"/>
      <c r="LFY13" s="466"/>
      <c r="LFZ13" s="399"/>
      <c r="LGA13" s="466"/>
      <c r="LGB13" s="252"/>
      <c r="LGC13" s="467"/>
      <c r="LGD13" s="466"/>
      <c r="LGE13" s="399"/>
      <c r="LGF13" s="466"/>
      <c r="LGG13" s="252"/>
      <c r="LGH13" s="467"/>
      <c r="LGI13" s="466"/>
      <c r="LGJ13" s="399"/>
      <c r="LGK13" s="466"/>
      <c r="LGL13" s="252"/>
      <c r="LGM13" s="467"/>
      <c r="LGN13" s="466"/>
      <c r="LGO13" s="399"/>
      <c r="LGP13" s="466"/>
      <c r="LGQ13" s="252"/>
      <c r="LGR13" s="467"/>
      <c r="LGS13" s="466"/>
      <c r="LGT13" s="399"/>
      <c r="LGU13" s="466"/>
      <c r="LGV13" s="252"/>
      <c r="LGW13" s="467"/>
      <c r="LGX13" s="466"/>
      <c r="LGY13" s="399"/>
      <c r="LGZ13" s="466"/>
      <c r="LHA13" s="252"/>
      <c r="LHB13" s="467"/>
      <c r="LHC13" s="466"/>
      <c r="LHD13" s="399"/>
      <c r="LHE13" s="466"/>
      <c r="LHF13" s="252"/>
      <c r="LHG13" s="467"/>
      <c r="LHH13" s="466"/>
      <c r="LHI13" s="399"/>
      <c r="LHJ13" s="466"/>
      <c r="LHK13" s="252"/>
      <c r="LHL13" s="467"/>
      <c r="LHM13" s="466"/>
      <c r="LHN13" s="399"/>
      <c r="LHO13" s="466"/>
      <c r="LHP13" s="252"/>
      <c r="LHQ13" s="467"/>
      <c r="LHR13" s="466"/>
      <c r="LHS13" s="399"/>
      <c r="LHT13" s="466"/>
      <c r="LHU13" s="252"/>
      <c r="LHV13" s="467"/>
      <c r="LHW13" s="466"/>
      <c r="LHX13" s="399"/>
      <c r="LHY13" s="466"/>
      <c r="LHZ13" s="252"/>
      <c r="LIA13" s="467"/>
      <c r="LIB13" s="466"/>
      <c r="LIC13" s="399"/>
      <c r="LID13" s="466"/>
      <c r="LIE13" s="252"/>
      <c r="LIF13" s="467"/>
      <c r="LIG13" s="466"/>
      <c r="LIH13" s="399"/>
      <c r="LII13" s="466"/>
      <c r="LIJ13" s="252"/>
      <c r="LIK13" s="467"/>
      <c r="LIL13" s="466"/>
      <c r="LIM13" s="399"/>
      <c r="LIN13" s="466"/>
      <c r="LIO13" s="252"/>
      <c r="LIP13" s="467"/>
      <c r="LIQ13" s="466"/>
      <c r="LIR13" s="399"/>
      <c r="LIS13" s="466"/>
      <c r="LIT13" s="252"/>
      <c r="LIU13" s="467"/>
      <c r="LIV13" s="466"/>
      <c r="LIW13" s="399"/>
      <c r="LIX13" s="466"/>
      <c r="LIY13" s="252"/>
      <c r="LIZ13" s="467"/>
      <c r="LJA13" s="466"/>
      <c r="LJB13" s="399"/>
      <c r="LJC13" s="466"/>
      <c r="LJD13" s="252"/>
      <c r="LJE13" s="467"/>
      <c r="LJF13" s="466"/>
      <c r="LJG13" s="399"/>
      <c r="LJH13" s="466"/>
      <c r="LJI13" s="252"/>
      <c r="LJJ13" s="467"/>
      <c r="LJK13" s="466"/>
      <c r="LJL13" s="399"/>
      <c r="LJM13" s="466"/>
      <c r="LJN13" s="252"/>
      <c r="LJO13" s="467"/>
      <c r="LJP13" s="466"/>
      <c r="LJQ13" s="399"/>
      <c r="LJR13" s="466"/>
      <c r="LJS13" s="252"/>
      <c r="LJT13" s="467"/>
      <c r="LJU13" s="466"/>
      <c r="LJV13" s="399"/>
      <c r="LJW13" s="466"/>
      <c r="LJX13" s="252"/>
      <c r="LJY13" s="467"/>
      <c r="LJZ13" s="466"/>
      <c r="LKA13" s="399"/>
      <c r="LKB13" s="466"/>
      <c r="LKC13" s="252"/>
      <c r="LKD13" s="467"/>
      <c r="LKE13" s="466"/>
      <c r="LKF13" s="399"/>
      <c r="LKG13" s="466"/>
      <c r="LKH13" s="252"/>
      <c r="LKI13" s="467"/>
      <c r="LKJ13" s="466"/>
      <c r="LKK13" s="399"/>
      <c r="LKL13" s="466"/>
      <c r="LKM13" s="252"/>
      <c r="LKN13" s="467"/>
      <c r="LKO13" s="466"/>
      <c r="LKP13" s="399"/>
      <c r="LKQ13" s="466"/>
      <c r="LKR13" s="252"/>
      <c r="LKS13" s="467"/>
      <c r="LKT13" s="466"/>
      <c r="LKU13" s="399"/>
      <c r="LKV13" s="466"/>
      <c r="LKW13" s="252"/>
      <c r="LKX13" s="467"/>
      <c r="LKY13" s="466"/>
      <c r="LKZ13" s="399"/>
      <c r="LLA13" s="466"/>
      <c r="LLB13" s="252"/>
      <c r="LLC13" s="467"/>
      <c r="LLD13" s="466"/>
      <c r="LLE13" s="399"/>
      <c r="LLF13" s="466"/>
      <c r="LLG13" s="252"/>
      <c r="LLH13" s="467"/>
      <c r="LLI13" s="466"/>
      <c r="LLJ13" s="399"/>
      <c r="LLK13" s="466"/>
      <c r="LLL13" s="252"/>
      <c r="LLM13" s="467"/>
      <c r="LLN13" s="466"/>
      <c r="LLO13" s="399"/>
      <c r="LLP13" s="466"/>
      <c r="LLQ13" s="252"/>
      <c r="LLR13" s="467"/>
      <c r="LLS13" s="466"/>
      <c r="LLT13" s="399"/>
      <c r="LLU13" s="466"/>
      <c r="LLV13" s="252"/>
      <c r="LLW13" s="467"/>
      <c r="LLX13" s="466"/>
      <c r="LLY13" s="399"/>
      <c r="LLZ13" s="466"/>
      <c r="LMA13" s="252"/>
      <c r="LMB13" s="467"/>
      <c r="LMC13" s="466"/>
      <c r="LMD13" s="399"/>
      <c r="LME13" s="466"/>
      <c r="LMF13" s="252"/>
      <c r="LMG13" s="467"/>
      <c r="LMH13" s="466"/>
      <c r="LMI13" s="399"/>
      <c r="LMJ13" s="466"/>
      <c r="LMK13" s="252"/>
      <c r="LML13" s="467"/>
      <c r="LMM13" s="466"/>
      <c r="LMN13" s="399"/>
      <c r="LMO13" s="466"/>
      <c r="LMP13" s="252"/>
      <c r="LMQ13" s="467"/>
      <c r="LMR13" s="466"/>
      <c r="LMS13" s="399"/>
      <c r="LMT13" s="466"/>
      <c r="LMU13" s="252"/>
      <c r="LMV13" s="467"/>
      <c r="LMW13" s="466"/>
      <c r="LMX13" s="399"/>
      <c r="LMY13" s="466"/>
      <c r="LMZ13" s="252"/>
      <c r="LNA13" s="467"/>
      <c r="LNB13" s="466"/>
      <c r="LNC13" s="399"/>
      <c r="LND13" s="466"/>
      <c r="LNE13" s="252"/>
      <c r="LNF13" s="467"/>
      <c r="LNG13" s="466"/>
      <c r="LNH13" s="399"/>
      <c r="LNI13" s="466"/>
      <c r="LNJ13" s="252"/>
      <c r="LNK13" s="467"/>
      <c r="LNL13" s="466"/>
      <c r="LNM13" s="399"/>
      <c r="LNN13" s="466"/>
      <c r="LNO13" s="252"/>
      <c r="LNP13" s="467"/>
      <c r="LNQ13" s="466"/>
      <c r="LNR13" s="399"/>
      <c r="LNS13" s="466"/>
      <c r="LNT13" s="252"/>
      <c r="LNU13" s="467"/>
      <c r="LNV13" s="466"/>
      <c r="LNW13" s="399"/>
      <c r="LNX13" s="466"/>
      <c r="LNY13" s="252"/>
      <c r="LNZ13" s="467"/>
      <c r="LOA13" s="466"/>
      <c r="LOB13" s="399"/>
      <c r="LOC13" s="466"/>
      <c r="LOD13" s="252"/>
      <c r="LOE13" s="467"/>
      <c r="LOF13" s="466"/>
      <c r="LOG13" s="399"/>
      <c r="LOH13" s="466"/>
      <c r="LOI13" s="252"/>
      <c r="LOJ13" s="467"/>
      <c r="LOK13" s="466"/>
      <c r="LOL13" s="399"/>
      <c r="LOM13" s="466"/>
      <c r="LON13" s="252"/>
      <c r="LOO13" s="467"/>
      <c r="LOP13" s="466"/>
      <c r="LOQ13" s="399"/>
      <c r="LOR13" s="466"/>
      <c r="LOS13" s="252"/>
      <c r="LOT13" s="467"/>
      <c r="LOU13" s="466"/>
      <c r="LOV13" s="399"/>
      <c r="LOW13" s="466"/>
      <c r="LOX13" s="252"/>
      <c r="LOY13" s="467"/>
      <c r="LOZ13" s="466"/>
      <c r="LPA13" s="399"/>
      <c r="LPB13" s="466"/>
      <c r="LPC13" s="252"/>
      <c r="LPD13" s="467"/>
      <c r="LPE13" s="466"/>
      <c r="LPF13" s="399"/>
      <c r="LPG13" s="466"/>
      <c r="LPH13" s="252"/>
      <c r="LPI13" s="467"/>
      <c r="LPJ13" s="466"/>
      <c r="LPK13" s="399"/>
      <c r="LPL13" s="466"/>
      <c r="LPM13" s="252"/>
      <c r="LPN13" s="467"/>
      <c r="LPO13" s="466"/>
      <c r="LPP13" s="399"/>
      <c r="LPQ13" s="466"/>
      <c r="LPR13" s="252"/>
      <c r="LPS13" s="467"/>
      <c r="LPT13" s="466"/>
      <c r="LPU13" s="399"/>
      <c r="LPV13" s="466"/>
      <c r="LPW13" s="252"/>
      <c r="LPX13" s="467"/>
      <c r="LPY13" s="466"/>
      <c r="LPZ13" s="399"/>
      <c r="LQA13" s="466"/>
      <c r="LQB13" s="252"/>
      <c r="LQC13" s="467"/>
      <c r="LQD13" s="466"/>
      <c r="LQE13" s="399"/>
      <c r="LQF13" s="466"/>
      <c r="LQG13" s="252"/>
      <c r="LQH13" s="467"/>
      <c r="LQI13" s="466"/>
      <c r="LQJ13" s="399"/>
      <c r="LQK13" s="466"/>
      <c r="LQL13" s="252"/>
      <c r="LQM13" s="467"/>
      <c r="LQN13" s="466"/>
      <c r="LQO13" s="399"/>
      <c r="LQP13" s="466"/>
      <c r="LQQ13" s="252"/>
      <c r="LQR13" s="467"/>
      <c r="LQS13" s="466"/>
      <c r="LQT13" s="399"/>
      <c r="LQU13" s="466"/>
      <c r="LQV13" s="252"/>
      <c r="LQW13" s="467"/>
      <c r="LQX13" s="466"/>
      <c r="LQY13" s="399"/>
      <c r="LQZ13" s="466"/>
      <c r="LRA13" s="252"/>
      <c r="LRB13" s="467"/>
      <c r="LRC13" s="466"/>
      <c r="LRD13" s="399"/>
      <c r="LRE13" s="466"/>
      <c r="LRF13" s="252"/>
      <c r="LRG13" s="467"/>
      <c r="LRH13" s="466"/>
      <c r="LRI13" s="399"/>
      <c r="LRJ13" s="466"/>
      <c r="LRK13" s="252"/>
      <c r="LRL13" s="467"/>
      <c r="LRM13" s="466"/>
      <c r="LRN13" s="399"/>
      <c r="LRO13" s="466"/>
      <c r="LRP13" s="252"/>
      <c r="LRQ13" s="467"/>
      <c r="LRR13" s="466"/>
      <c r="LRS13" s="399"/>
      <c r="LRT13" s="466"/>
      <c r="LRU13" s="252"/>
      <c r="LRV13" s="467"/>
      <c r="LRW13" s="466"/>
      <c r="LRX13" s="399"/>
      <c r="LRY13" s="466"/>
      <c r="LRZ13" s="252"/>
      <c r="LSA13" s="467"/>
      <c r="LSB13" s="466"/>
      <c r="LSC13" s="399"/>
      <c r="LSD13" s="466"/>
      <c r="LSE13" s="252"/>
      <c r="LSF13" s="467"/>
      <c r="LSG13" s="466"/>
      <c r="LSH13" s="399"/>
      <c r="LSI13" s="466"/>
      <c r="LSJ13" s="252"/>
      <c r="LSK13" s="467"/>
      <c r="LSL13" s="466"/>
      <c r="LSM13" s="399"/>
      <c r="LSN13" s="466"/>
      <c r="LSO13" s="252"/>
      <c r="LSP13" s="467"/>
      <c r="LSQ13" s="466"/>
      <c r="LSR13" s="399"/>
      <c r="LSS13" s="466"/>
      <c r="LST13" s="252"/>
      <c r="LSU13" s="467"/>
      <c r="LSV13" s="466"/>
      <c r="LSW13" s="399"/>
      <c r="LSX13" s="466"/>
      <c r="LSY13" s="252"/>
      <c r="LSZ13" s="467"/>
      <c r="LTA13" s="466"/>
      <c r="LTB13" s="399"/>
      <c r="LTC13" s="466"/>
      <c r="LTD13" s="252"/>
      <c r="LTE13" s="467"/>
      <c r="LTF13" s="466"/>
      <c r="LTG13" s="399"/>
      <c r="LTH13" s="466"/>
      <c r="LTI13" s="252"/>
      <c r="LTJ13" s="467"/>
      <c r="LTK13" s="466"/>
      <c r="LTL13" s="399"/>
      <c r="LTM13" s="466"/>
      <c r="LTN13" s="252"/>
      <c r="LTO13" s="467"/>
      <c r="LTP13" s="466"/>
      <c r="LTQ13" s="399"/>
      <c r="LTR13" s="466"/>
      <c r="LTS13" s="252"/>
      <c r="LTT13" s="467"/>
      <c r="LTU13" s="466"/>
      <c r="LTV13" s="399"/>
      <c r="LTW13" s="466"/>
      <c r="LTX13" s="252"/>
      <c r="LTY13" s="467"/>
      <c r="LTZ13" s="466"/>
      <c r="LUA13" s="399"/>
      <c r="LUB13" s="466"/>
      <c r="LUC13" s="252"/>
      <c r="LUD13" s="467"/>
      <c r="LUE13" s="466"/>
      <c r="LUF13" s="399"/>
      <c r="LUG13" s="466"/>
      <c r="LUH13" s="252"/>
      <c r="LUI13" s="467"/>
      <c r="LUJ13" s="466"/>
      <c r="LUK13" s="399"/>
      <c r="LUL13" s="466"/>
      <c r="LUM13" s="252"/>
      <c r="LUN13" s="467"/>
      <c r="LUO13" s="466"/>
      <c r="LUP13" s="399"/>
      <c r="LUQ13" s="466"/>
      <c r="LUR13" s="252"/>
      <c r="LUS13" s="467"/>
      <c r="LUT13" s="466"/>
      <c r="LUU13" s="399"/>
      <c r="LUV13" s="466"/>
      <c r="LUW13" s="252"/>
      <c r="LUX13" s="467"/>
      <c r="LUY13" s="466"/>
      <c r="LUZ13" s="399"/>
      <c r="LVA13" s="466"/>
      <c r="LVB13" s="252"/>
      <c r="LVC13" s="467"/>
      <c r="LVD13" s="466"/>
      <c r="LVE13" s="399"/>
      <c r="LVF13" s="466"/>
      <c r="LVG13" s="252"/>
      <c r="LVH13" s="467"/>
      <c r="LVI13" s="466"/>
      <c r="LVJ13" s="399"/>
      <c r="LVK13" s="466"/>
      <c r="LVL13" s="252"/>
      <c r="LVM13" s="467"/>
      <c r="LVN13" s="466"/>
      <c r="LVO13" s="399"/>
      <c r="LVP13" s="466"/>
      <c r="LVQ13" s="252"/>
      <c r="LVR13" s="467"/>
      <c r="LVS13" s="466"/>
      <c r="LVT13" s="399"/>
      <c r="LVU13" s="466"/>
      <c r="LVV13" s="252"/>
      <c r="LVW13" s="467"/>
      <c r="LVX13" s="466"/>
      <c r="LVY13" s="399"/>
      <c r="LVZ13" s="466"/>
      <c r="LWA13" s="252"/>
      <c r="LWB13" s="467"/>
      <c r="LWC13" s="466"/>
      <c r="LWD13" s="399"/>
      <c r="LWE13" s="466"/>
      <c r="LWF13" s="252"/>
      <c r="LWG13" s="467"/>
      <c r="LWH13" s="466"/>
      <c r="LWI13" s="399"/>
      <c r="LWJ13" s="466"/>
      <c r="LWK13" s="252"/>
      <c r="LWL13" s="467"/>
      <c r="LWM13" s="466"/>
      <c r="LWN13" s="399"/>
      <c r="LWO13" s="466"/>
      <c r="LWP13" s="252"/>
      <c r="LWQ13" s="467"/>
      <c r="LWR13" s="466"/>
      <c r="LWS13" s="399"/>
      <c r="LWT13" s="466"/>
      <c r="LWU13" s="252"/>
      <c r="LWV13" s="467"/>
      <c r="LWW13" s="466"/>
      <c r="LWX13" s="399"/>
      <c r="LWY13" s="466"/>
      <c r="LWZ13" s="252"/>
      <c r="LXA13" s="467"/>
      <c r="LXB13" s="466"/>
      <c r="LXC13" s="399"/>
      <c r="LXD13" s="466"/>
      <c r="LXE13" s="252"/>
      <c r="LXF13" s="467"/>
      <c r="LXG13" s="466"/>
      <c r="LXH13" s="399"/>
      <c r="LXI13" s="466"/>
      <c r="LXJ13" s="252"/>
      <c r="LXK13" s="467"/>
      <c r="LXL13" s="466"/>
      <c r="LXM13" s="399"/>
      <c r="LXN13" s="466"/>
      <c r="LXO13" s="252"/>
      <c r="LXP13" s="467"/>
      <c r="LXQ13" s="466"/>
      <c r="LXR13" s="399"/>
      <c r="LXS13" s="466"/>
      <c r="LXT13" s="252"/>
      <c r="LXU13" s="467"/>
      <c r="LXV13" s="466"/>
      <c r="LXW13" s="399"/>
      <c r="LXX13" s="466"/>
      <c r="LXY13" s="252"/>
      <c r="LXZ13" s="467"/>
      <c r="LYA13" s="466"/>
      <c r="LYB13" s="399"/>
      <c r="LYC13" s="466"/>
      <c r="LYD13" s="252"/>
      <c r="LYE13" s="467"/>
      <c r="LYF13" s="466"/>
      <c r="LYG13" s="399"/>
      <c r="LYH13" s="466"/>
      <c r="LYI13" s="252"/>
      <c r="LYJ13" s="467"/>
      <c r="LYK13" s="466"/>
      <c r="LYL13" s="399"/>
      <c r="LYM13" s="466"/>
      <c r="LYN13" s="252"/>
      <c r="LYO13" s="467"/>
      <c r="LYP13" s="466"/>
      <c r="LYQ13" s="399"/>
      <c r="LYR13" s="466"/>
      <c r="LYS13" s="252"/>
      <c r="LYT13" s="467"/>
      <c r="LYU13" s="466"/>
      <c r="LYV13" s="399"/>
      <c r="LYW13" s="466"/>
      <c r="LYX13" s="252"/>
      <c r="LYY13" s="467"/>
      <c r="LYZ13" s="466"/>
      <c r="LZA13" s="399"/>
      <c r="LZB13" s="466"/>
      <c r="LZC13" s="252"/>
      <c r="LZD13" s="467"/>
      <c r="LZE13" s="466"/>
      <c r="LZF13" s="399"/>
      <c r="LZG13" s="466"/>
      <c r="LZH13" s="252"/>
      <c r="LZI13" s="467"/>
      <c r="LZJ13" s="466"/>
      <c r="LZK13" s="399"/>
      <c r="LZL13" s="466"/>
      <c r="LZM13" s="252"/>
      <c r="LZN13" s="467"/>
      <c r="LZO13" s="466"/>
      <c r="LZP13" s="399"/>
      <c r="LZQ13" s="466"/>
      <c r="LZR13" s="252"/>
      <c r="LZS13" s="467"/>
      <c r="LZT13" s="466"/>
      <c r="LZU13" s="399"/>
      <c r="LZV13" s="466"/>
      <c r="LZW13" s="252"/>
      <c r="LZX13" s="467"/>
      <c r="LZY13" s="466"/>
      <c r="LZZ13" s="399"/>
      <c r="MAA13" s="466"/>
      <c r="MAB13" s="252"/>
      <c r="MAC13" s="467"/>
      <c r="MAD13" s="466"/>
      <c r="MAE13" s="399"/>
      <c r="MAF13" s="466"/>
      <c r="MAG13" s="252"/>
      <c r="MAH13" s="467"/>
      <c r="MAI13" s="466"/>
      <c r="MAJ13" s="399"/>
      <c r="MAK13" s="466"/>
      <c r="MAL13" s="252"/>
      <c r="MAM13" s="467"/>
      <c r="MAN13" s="466"/>
      <c r="MAO13" s="399"/>
      <c r="MAP13" s="466"/>
      <c r="MAQ13" s="252"/>
      <c r="MAR13" s="467"/>
      <c r="MAS13" s="466"/>
      <c r="MAT13" s="399"/>
      <c r="MAU13" s="466"/>
      <c r="MAV13" s="252"/>
      <c r="MAW13" s="467"/>
      <c r="MAX13" s="466"/>
      <c r="MAY13" s="399"/>
      <c r="MAZ13" s="466"/>
      <c r="MBA13" s="252"/>
      <c r="MBB13" s="467"/>
      <c r="MBC13" s="466"/>
      <c r="MBD13" s="399"/>
      <c r="MBE13" s="466"/>
      <c r="MBF13" s="252"/>
      <c r="MBG13" s="467"/>
      <c r="MBH13" s="466"/>
      <c r="MBI13" s="399"/>
      <c r="MBJ13" s="466"/>
      <c r="MBK13" s="252"/>
      <c r="MBL13" s="467"/>
      <c r="MBM13" s="466"/>
      <c r="MBN13" s="399"/>
      <c r="MBO13" s="466"/>
      <c r="MBP13" s="252"/>
      <c r="MBQ13" s="467"/>
      <c r="MBR13" s="466"/>
      <c r="MBS13" s="399"/>
      <c r="MBT13" s="466"/>
      <c r="MBU13" s="252"/>
      <c r="MBV13" s="467"/>
      <c r="MBW13" s="466"/>
      <c r="MBX13" s="399"/>
      <c r="MBY13" s="466"/>
      <c r="MBZ13" s="252"/>
      <c r="MCA13" s="467"/>
      <c r="MCB13" s="466"/>
      <c r="MCC13" s="399"/>
      <c r="MCD13" s="466"/>
      <c r="MCE13" s="252"/>
      <c r="MCF13" s="467"/>
      <c r="MCG13" s="466"/>
      <c r="MCH13" s="399"/>
      <c r="MCI13" s="466"/>
      <c r="MCJ13" s="252"/>
      <c r="MCK13" s="467"/>
      <c r="MCL13" s="466"/>
      <c r="MCM13" s="399"/>
      <c r="MCN13" s="466"/>
      <c r="MCO13" s="252"/>
      <c r="MCP13" s="467"/>
      <c r="MCQ13" s="466"/>
      <c r="MCR13" s="399"/>
      <c r="MCS13" s="466"/>
      <c r="MCT13" s="252"/>
      <c r="MCU13" s="467"/>
      <c r="MCV13" s="466"/>
      <c r="MCW13" s="399"/>
      <c r="MCX13" s="466"/>
      <c r="MCY13" s="252"/>
      <c r="MCZ13" s="467"/>
      <c r="MDA13" s="466"/>
      <c r="MDB13" s="399"/>
      <c r="MDC13" s="466"/>
      <c r="MDD13" s="252"/>
      <c r="MDE13" s="467"/>
      <c r="MDF13" s="466"/>
      <c r="MDG13" s="399"/>
      <c r="MDH13" s="466"/>
      <c r="MDI13" s="252"/>
      <c r="MDJ13" s="467"/>
      <c r="MDK13" s="466"/>
      <c r="MDL13" s="399"/>
      <c r="MDM13" s="466"/>
      <c r="MDN13" s="252"/>
      <c r="MDO13" s="467"/>
      <c r="MDP13" s="466"/>
      <c r="MDQ13" s="399"/>
      <c r="MDR13" s="466"/>
      <c r="MDS13" s="252"/>
      <c r="MDT13" s="467"/>
      <c r="MDU13" s="466"/>
      <c r="MDV13" s="399"/>
      <c r="MDW13" s="466"/>
      <c r="MDX13" s="252"/>
      <c r="MDY13" s="467"/>
      <c r="MDZ13" s="466"/>
      <c r="MEA13" s="399"/>
      <c r="MEB13" s="466"/>
      <c r="MEC13" s="252"/>
      <c r="MED13" s="467"/>
      <c r="MEE13" s="466"/>
      <c r="MEF13" s="399"/>
      <c r="MEG13" s="466"/>
      <c r="MEH13" s="252"/>
      <c r="MEI13" s="467"/>
      <c r="MEJ13" s="466"/>
      <c r="MEK13" s="399"/>
      <c r="MEL13" s="466"/>
      <c r="MEM13" s="252"/>
      <c r="MEN13" s="467"/>
      <c r="MEO13" s="466"/>
      <c r="MEP13" s="399"/>
      <c r="MEQ13" s="466"/>
      <c r="MER13" s="252"/>
      <c r="MES13" s="467"/>
      <c r="MET13" s="466"/>
      <c r="MEU13" s="399"/>
      <c r="MEV13" s="466"/>
      <c r="MEW13" s="252"/>
      <c r="MEX13" s="467"/>
      <c r="MEY13" s="466"/>
      <c r="MEZ13" s="399"/>
      <c r="MFA13" s="466"/>
      <c r="MFB13" s="252"/>
      <c r="MFC13" s="467"/>
      <c r="MFD13" s="466"/>
      <c r="MFE13" s="399"/>
      <c r="MFF13" s="466"/>
      <c r="MFG13" s="252"/>
      <c r="MFH13" s="467"/>
      <c r="MFI13" s="466"/>
      <c r="MFJ13" s="399"/>
      <c r="MFK13" s="466"/>
      <c r="MFL13" s="252"/>
      <c r="MFM13" s="467"/>
      <c r="MFN13" s="466"/>
      <c r="MFO13" s="399"/>
      <c r="MFP13" s="466"/>
      <c r="MFQ13" s="252"/>
      <c r="MFR13" s="467"/>
      <c r="MFS13" s="466"/>
      <c r="MFT13" s="399"/>
      <c r="MFU13" s="466"/>
      <c r="MFV13" s="252"/>
      <c r="MFW13" s="467"/>
      <c r="MFX13" s="466"/>
      <c r="MFY13" s="399"/>
      <c r="MFZ13" s="466"/>
      <c r="MGA13" s="252"/>
      <c r="MGB13" s="467"/>
      <c r="MGC13" s="466"/>
      <c r="MGD13" s="399"/>
      <c r="MGE13" s="466"/>
      <c r="MGF13" s="252"/>
      <c r="MGG13" s="467"/>
      <c r="MGH13" s="466"/>
      <c r="MGI13" s="399"/>
      <c r="MGJ13" s="466"/>
      <c r="MGK13" s="252"/>
      <c r="MGL13" s="467"/>
      <c r="MGM13" s="466"/>
      <c r="MGN13" s="399"/>
      <c r="MGO13" s="466"/>
      <c r="MGP13" s="252"/>
      <c r="MGQ13" s="467"/>
      <c r="MGR13" s="466"/>
      <c r="MGS13" s="399"/>
      <c r="MGT13" s="466"/>
      <c r="MGU13" s="252"/>
      <c r="MGV13" s="467"/>
      <c r="MGW13" s="466"/>
      <c r="MGX13" s="399"/>
      <c r="MGY13" s="466"/>
      <c r="MGZ13" s="252"/>
      <c r="MHA13" s="467"/>
      <c r="MHB13" s="466"/>
      <c r="MHC13" s="399"/>
      <c r="MHD13" s="466"/>
      <c r="MHE13" s="252"/>
      <c r="MHF13" s="467"/>
      <c r="MHG13" s="466"/>
      <c r="MHH13" s="399"/>
      <c r="MHI13" s="466"/>
      <c r="MHJ13" s="252"/>
      <c r="MHK13" s="467"/>
      <c r="MHL13" s="466"/>
      <c r="MHM13" s="399"/>
      <c r="MHN13" s="466"/>
      <c r="MHO13" s="252"/>
      <c r="MHP13" s="467"/>
      <c r="MHQ13" s="466"/>
      <c r="MHR13" s="399"/>
      <c r="MHS13" s="466"/>
      <c r="MHT13" s="252"/>
      <c r="MHU13" s="467"/>
      <c r="MHV13" s="466"/>
      <c r="MHW13" s="399"/>
      <c r="MHX13" s="466"/>
      <c r="MHY13" s="252"/>
      <c r="MHZ13" s="467"/>
      <c r="MIA13" s="466"/>
      <c r="MIB13" s="399"/>
      <c r="MIC13" s="466"/>
      <c r="MID13" s="252"/>
      <c r="MIE13" s="467"/>
      <c r="MIF13" s="466"/>
      <c r="MIG13" s="399"/>
      <c r="MIH13" s="466"/>
      <c r="MII13" s="252"/>
      <c r="MIJ13" s="467"/>
      <c r="MIK13" s="466"/>
      <c r="MIL13" s="399"/>
      <c r="MIM13" s="466"/>
      <c r="MIN13" s="252"/>
      <c r="MIO13" s="467"/>
      <c r="MIP13" s="466"/>
      <c r="MIQ13" s="399"/>
      <c r="MIR13" s="466"/>
      <c r="MIS13" s="252"/>
      <c r="MIT13" s="467"/>
      <c r="MIU13" s="466"/>
      <c r="MIV13" s="399"/>
      <c r="MIW13" s="466"/>
      <c r="MIX13" s="252"/>
      <c r="MIY13" s="467"/>
      <c r="MIZ13" s="466"/>
      <c r="MJA13" s="399"/>
      <c r="MJB13" s="466"/>
      <c r="MJC13" s="252"/>
      <c r="MJD13" s="467"/>
      <c r="MJE13" s="466"/>
      <c r="MJF13" s="399"/>
      <c r="MJG13" s="466"/>
      <c r="MJH13" s="252"/>
      <c r="MJI13" s="467"/>
      <c r="MJJ13" s="466"/>
      <c r="MJK13" s="399"/>
      <c r="MJL13" s="466"/>
      <c r="MJM13" s="252"/>
      <c r="MJN13" s="467"/>
      <c r="MJO13" s="466"/>
      <c r="MJP13" s="399"/>
      <c r="MJQ13" s="466"/>
      <c r="MJR13" s="252"/>
      <c r="MJS13" s="467"/>
      <c r="MJT13" s="466"/>
      <c r="MJU13" s="399"/>
      <c r="MJV13" s="466"/>
      <c r="MJW13" s="252"/>
      <c r="MJX13" s="467"/>
      <c r="MJY13" s="466"/>
      <c r="MJZ13" s="399"/>
      <c r="MKA13" s="466"/>
      <c r="MKB13" s="252"/>
      <c r="MKC13" s="467"/>
      <c r="MKD13" s="466"/>
      <c r="MKE13" s="399"/>
      <c r="MKF13" s="466"/>
      <c r="MKG13" s="252"/>
      <c r="MKH13" s="467"/>
      <c r="MKI13" s="466"/>
      <c r="MKJ13" s="399"/>
      <c r="MKK13" s="466"/>
      <c r="MKL13" s="252"/>
      <c r="MKM13" s="467"/>
      <c r="MKN13" s="466"/>
      <c r="MKO13" s="399"/>
      <c r="MKP13" s="466"/>
      <c r="MKQ13" s="252"/>
      <c r="MKR13" s="467"/>
      <c r="MKS13" s="466"/>
      <c r="MKT13" s="399"/>
      <c r="MKU13" s="466"/>
      <c r="MKV13" s="252"/>
      <c r="MKW13" s="467"/>
      <c r="MKX13" s="466"/>
      <c r="MKY13" s="399"/>
      <c r="MKZ13" s="466"/>
      <c r="MLA13" s="252"/>
      <c r="MLB13" s="467"/>
      <c r="MLC13" s="466"/>
      <c r="MLD13" s="399"/>
      <c r="MLE13" s="466"/>
      <c r="MLF13" s="252"/>
      <c r="MLG13" s="467"/>
      <c r="MLH13" s="466"/>
      <c r="MLI13" s="399"/>
      <c r="MLJ13" s="466"/>
      <c r="MLK13" s="252"/>
      <c r="MLL13" s="467"/>
      <c r="MLM13" s="466"/>
      <c r="MLN13" s="399"/>
      <c r="MLO13" s="466"/>
      <c r="MLP13" s="252"/>
      <c r="MLQ13" s="467"/>
      <c r="MLR13" s="466"/>
      <c r="MLS13" s="399"/>
      <c r="MLT13" s="466"/>
      <c r="MLU13" s="252"/>
      <c r="MLV13" s="467"/>
      <c r="MLW13" s="466"/>
      <c r="MLX13" s="399"/>
      <c r="MLY13" s="466"/>
      <c r="MLZ13" s="252"/>
      <c r="MMA13" s="467"/>
      <c r="MMB13" s="466"/>
      <c r="MMC13" s="399"/>
      <c r="MMD13" s="466"/>
      <c r="MME13" s="252"/>
      <c r="MMF13" s="467"/>
      <c r="MMG13" s="466"/>
      <c r="MMH13" s="399"/>
      <c r="MMI13" s="466"/>
      <c r="MMJ13" s="252"/>
      <c r="MMK13" s="467"/>
      <c r="MML13" s="466"/>
      <c r="MMM13" s="399"/>
      <c r="MMN13" s="466"/>
      <c r="MMO13" s="252"/>
      <c r="MMP13" s="467"/>
      <c r="MMQ13" s="466"/>
      <c r="MMR13" s="399"/>
      <c r="MMS13" s="466"/>
      <c r="MMT13" s="252"/>
      <c r="MMU13" s="467"/>
      <c r="MMV13" s="466"/>
      <c r="MMW13" s="399"/>
      <c r="MMX13" s="466"/>
      <c r="MMY13" s="252"/>
      <c r="MMZ13" s="467"/>
      <c r="MNA13" s="466"/>
      <c r="MNB13" s="399"/>
      <c r="MNC13" s="466"/>
      <c r="MND13" s="252"/>
      <c r="MNE13" s="467"/>
      <c r="MNF13" s="466"/>
      <c r="MNG13" s="399"/>
      <c r="MNH13" s="466"/>
      <c r="MNI13" s="252"/>
      <c r="MNJ13" s="467"/>
      <c r="MNK13" s="466"/>
      <c r="MNL13" s="399"/>
      <c r="MNM13" s="466"/>
      <c r="MNN13" s="252"/>
      <c r="MNO13" s="467"/>
      <c r="MNP13" s="466"/>
      <c r="MNQ13" s="399"/>
      <c r="MNR13" s="466"/>
      <c r="MNS13" s="252"/>
      <c r="MNT13" s="467"/>
      <c r="MNU13" s="466"/>
      <c r="MNV13" s="399"/>
      <c r="MNW13" s="466"/>
      <c r="MNX13" s="252"/>
      <c r="MNY13" s="467"/>
      <c r="MNZ13" s="466"/>
      <c r="MOA13" s="399"/>
      <c r="MOB13" s="466"/>
      <c r="MOC13" s="252"/>
      <c r="MOD13" s="467"/>
      <c r="MOE13" s="466"/>
      <c r="MOF13" s="399"/>
      <c r="MOG13" s="466"/>
      <c r="MOH13" s="252"/>
      <c r="MOI13" s="467"/>
      <c r="MOJ13" s="466"/>
      <c r="MOK13" s="399"/>
      <c r="MOL13" s="466"/>
      <c r="MOM13" s="252"/>
      <c r="MON13" s="467"/>
      <c r="MOO13" s="466"/>
      <c r="MOP13" s="399"/>
      <c r="MOQ13" s="466"/>
      <c r="MOR13" s="252"/>
      <c r="MOS13" s="467"/>
      <c r="MOT13" s="466"/>
      <c r="MOU13" s="399"/>
      <c r="MOV13" s="466"/>
      <c r="MOW13" s="252"/>
      <c r="MOX13" s="467"/>
      <c r="MOY13" s="466"/>
      <c r="MOZ13" s="399"/>
      <c r="MPA13" s="466"/>
      <c r="MPB13" s="252"/>
      <c r="MPC13" s="467"/>
      <c r="MPD13" s="466"/>
      <c r="MPE13" s="399"/>
      <c r="MPF13" s="466"/>
      <c r="MPG13" s="252"/>
      <c r="MPH13" s="467"/>
      <c r="MPI13" s="466"/>
      <c r="MPJ13" s="399"/>
      <c r="MPK13" s="466"/>
      <c r="MPL13" s="252"/>
      <c r="MPM13" s="467"/>
      <c r="MPN13" s="466"/>
      <c r="MPO13" s="399"/>
      <c r="MPP13" s="466"/>
      <c r="MPQ13" s="252"/>
      <c r="MPR13" s="467"/>
      <c r="MPS13" s="466"/>
      <c r="MPT13" s="399"/>
      <c r="MPU13" s="466"/>
      <c r="MPV13" s="252"/>
      <c r="MPW13" s="467"/>
      <c r="MPX13" s="466"/>
      <c r="MPY13" s="399"/>
      <c r="MPZ13" s="466"/>
      <c r="MQA13" s="252"/>
      <c r="MQB13" s="467"/>
      <c r="MQC13" s="466"/>
      <c r="MQD13" s="399"/>
      <c r="MQE13" s="466"/>
      <c r="MQF13" s="252"/>
      <c r="MQG13" s="467"/>
      <c r="MQH13" s="466"/>
      <c r="MQI13" s="399"/>
      <c r="MQJ13" s="466"/>
      <c r="MQK13" s="252"/>
      <c r="MQL13" s="467"/>
      <c r="MQM13" s="466"/>
      <c r="MQN13" s="399"/>
      <c r="MQO13" s="466"/>
      <c r="MQP13" s="252"/>
      <c r="MQQ13" s="467"/>
      <c r="MQR13" s="466"/>
      <c r="MQS13" s="399"/>
      <c r="MQT13" s="466"/>
      <c r="MQU13" s="252"/>
      <c r="MQV13" s="467"/>
      <c r="MQW13" s="466"/>
      <c r="MQX13" s="399"/>
      <c r="MQY13" s="466"/>
      <c r="MQZ13" s="252"/>
      <c r="MRA13" s="467"/>
      <c r="MRB13" s="466"/>
      <c r="MRC13" s="399"/>
      <c r="MRD13" s="466"/>
      <c r="MRE13" s="252"/>
      <c r="MRF13" s="467"/>
      <c r="MRG13" s="466"/>
      <c r="MRH13" s="399"/>
      <c r="MRI13" s="466"/>
      <c r="MRJ13" s="252"/>
      <c r="MRK13" s="467"/>
      <c r="MRL13" s="466"/>
      <c r="MRM13" s="399"/>
      <c r="MRN13" s="466"/>
      <c r="MRO13" s="252"/>
      <c r="MRP13" s="467"/>
      <c r="MRQ13" s="466"/>
      <c r="MRR13" s="399"/>
      <c r="MRS13" s="466"/>
      <c r="MRT13" s="252"/>
      <c r="MRU13" s="467"/>
      <c r="MRV13" s="466"/>
      <c r="MRW13" s="399"/>
      <c r="MRX13" s="466"/>
      <c r="MRY13" s="252"/>
      <c r="MRZ13" s="467"/>
      <c r="MSA13" s="466"/>
      <c r="MSB13" s="399"/>
      <c r="MSC13" s="466"/>
      <c r="MSD13" s="252"/>
      <c r="MSE13" s="467"/>
      <c r="MSF13" s="466"/>
      <c r="MSG13" s="399"/>
      <c r="MSH13" s="466"/>
      <c r="MSI13" s="252"/>
      <c r="MSJ13" s="467"/>
      <c r="MSK13" s="466"/>
      <c r="MSL13" s="399"/>
      <c r="MSM13" s="466"/>
      <c r="MSN13" s="252"/>
      <c r="MSO13" s="467"/>
      <c r="MSP13" s="466"/>
      <c r="MSQ13" s="399"/>
      <c r="MSR13" s="466"/>
      <c r="MSS13" s="252"/>
      <c r="MST13" s="467"/>
      <c r="MSU13" s="466"/>
      <c r="MSV13" s="399"/>
      <c r="MSW13" s="466"/>
      <c r="MSX13" s="252"/>
      <c r="MSY13" s="467"/>
      <c r="MSZ13" s="466"/>
      <c r="MTA13" s="399"/>
      <c r="MTB13" s="466"/>
      <c r="MTC13" s="252"/>
      <c r="MTD13" s="467"/>
      <c r="MTE13" s="466"/>
      <c r="MTF13" s="399"/>
      <c r="MTG13" s="466"/>
      <c r="MTH13" s="252"/>
      <c r="MTI13" s="467"/>
      <c r="MTJ13" s="466"/>
      <c r="MTK13" s="399"/>
      <c r="MTL13" s="466"/>
      <c r="MTM13" s="252"/>
      <c r="MTN13" s="467"/>
      <c r="MTO13" s="466"/>
      <c r="MTP13" s="399"/>
      <c r="MTQ13" s="466"/>
      <c r="MTR13" s="252"/>
      <c r="MTS13" s="467"/>
      <c r="MTT13" s="466"/>
      <c r="MTU13" s="399"/>
      <c r="MTV13" s="466"/>
      <c r="MTW13" s="252"/>
      <c r="MTX13" s="467"/>
      <c r="MTY13" s="466"/>
      <c r="MTZ13" s="399"/>
      <c r="MUA13" s="466"/>
      <c r="MUB13" s="252"/>
      <c r="MUC13" s="467"/>
      <c r="MUD13" s="466"/>
      <c r="MUE13" s="399"/>
      <c r="MUF13" s="466"/>
      <c r="MUG13" s="252"/>
      <c r="MUH13" s="467"/>
      <c r="MUI13" s="466"/>
      <c r="MUJ13" s="399"/>
      <c r="MUK13" s="466"/>
      <c r="MUL13" s="252"/>
      <c r="MUM13" s="467"/>
      <c r="MUN13" s="466"/>
      <c r="MUO13" s="399"/>
      <c r="MUP13" s="466"/>
      <c r="MUQ13" s="252"/>
      <c r="MUR13" s="467"/>
      <c r="MUS13" s="466"/>
      <c r="MUT13" s="399"/>
      <c r="MUU13" s="466"/>
      <c r="MUV13" s="252"/>
      <c r="MUW13" s="467"/>
      <c r="MUX13" s="466"/>
      <c r="MUY13" s="399"/>
      <c r="MUZ13" s="466"/>
      <c r="MVA13" s="252"/>
      <c r="MVB13" s="467"/>
      <c r="MVC13" s="466"/>
      <c r="MVD13" s="399"/>
      <c r="MVE13" s="466"/>
      <c r="MVF13" s="252"/>
      <c r="MVG13" s="467"/>
      <c r="MVH13" s="466"/>
      <c r="MVI13" s="399"/>
      <c r="MVJ13" s="466"/>
      <c r="MVK13" s="252"/>
      <c r="MVL13" s="467"/>
      <c r="MVM13" s="466"/>
      <c r="MVN13" s="399"/>
      <c r="MVO13" s="466"/>
      <c r="MVP13" s="252"/>
      <c r="MVQ13" s="467"/>
      <c r="MVR13" s="466"/>
      <c r="MVS13" s="399"/>
      <c r="MVT13" s="466"/>
      <c r="MVU13" s="252"/>
      <c r="MVV13" s="467"/>
      <c r="MVW13" s="466"/>
      <c r="MVX13" s="399"/>
      <c r="MVY13" s="466"/>
      <c r="MVZ13" s="252"/>
      <c r="MWA13" s="467"/>
      <c r="MWB13" s="466"/>
      <c r="MWC13" s="399"/>
      <c r="MWD13" s="466"/>
      <c r="MWE13" s="252"/>
      <c r="MWF13" s="467"/>
      <c r="MWG13" s="466"/>
      <c r="MWH13" s="399"/>
      <c r="MWI13" s="466"/>
      <c r="MWJ13" s="252"/>
      <c r="MWK13" s="467"/>
      <c r="MWL13" s="466"/>
      <c r="MWM13" s="399"/>
      <c r="MWN13" s="466"/>
      <c r="MWO13" s="252"/>
      <c r="MWP13" s="467"/>
      <c r="MWQ13" s="466"/>
      <c r="MWR13" s="399"/>
      <c r="MWS13" s="466"/>
      <c r="MWT13" s="252"/>
      <c r="MWU13" s="467"/>
      <c r="MWV13" s="466"/>
      <c r="MWW13" s="399"/>
      <c r="MWX13" s="466"/>
      <c r="MWY13" s="252"/>
      <c r="MWZ13" s="467"/>
      <c r="MXA13" s="466"/>
      <c r="MXB13" s="399"/>
      <c r="MXC13" s="466"/>
      <c r="MXD13" s="252"/>
      <c r="MXE13" s="467"/>
      <c r="MXF13" s="466"/>
      <c r="MXG13" s="399"/>
      <c r="MXH13" s="466"/>
      <c r="MXI13" s="252"/>
      <c r="MXJ13" s="467"/>
      <c r="MXK13" s="466"/>
      <c r="MXL13" s="399"/>
      <c r="MXM13" s="466"/>
      <c r="MXN13" s="252"/>
      <c r="MXO13" s="467"/>
      <c r="MXP13" s="466"/>
      <c r="MXQ13" s="399"/>
      <c r="MXR13" s="466"/>
      <c r="MXS13" s="252"/>
      <c r="MXT13" s="467"/>
      <c r="MXU13" s="466"/>
      <c r="MXV13" s="399"/>
      <c r="MXW13" s="466"/>
      <c r="MXX13" s="252"/>
      <c r="MXY13" s="467"/>
      <c r="MXZ13" s="466"/>
      <c r="MYA13" s="399"/>
      <c r="MYB13" s="466"/>
      <c r="MYC13" s="252"/>
      <c r="MYD13" s="467"/>
      <c r="MYE13" s="466"/>
      <c r="MYF13" s="399"/>
      <c r="MYG13" s="466"/>
      <c r="MYH13" s="252"/>
      <c r="MYI13" s="467"/>
      <c r="MYJ13" s="466"/>
      <c r="MYK13" s="399"/>
      <c r="MYL13" s="466"/>
      <c r="MYM13" s="252"/>
      <c r="MYN13" s="467"/>
      <c r="MYO13" s="466"/>
      <c r="MYP13" s="399"/>
      <c r="MYQ13" s="466"/>
      <c r="MYR13" s="252"/>
      <c r="MYS13" s="467"/>
      <c r="MYT13" s="466"/>
      <c r="MYU13" s="399"/>
      <c r="MYV13" s="466"/>
      <c r="MYW13" s="252"/>
      <c r="MYX13" s="467"/>
      <c r="MYY13" s="466"/>
      <c r="MYZ13" s="399"/>
      <c r="MZA13" s="466"/>
      <c r="MZB13" s="252"/>
      <c r="MZC13" s="467"/>
      <c r="MZD13" s="466"/>
      <c r="MZE13" s="399"/>
      <c r="MZF13" s="466"/>
      <c r="MZG13" s="252"/>
      <c r="MZH13" s="467"/>
      <c r="MZI13" s="466"/>
      <c r="MZJ13" s="399"/>
      <c r="MZK13" s="466"/>
      <c r="MZL13" s="252"/>
      <c r="MZM13" s="467"/>
      <c r="MZN13" s="466"/>
      <c r="MZO13" s="399"/>
      <c r="MZP13" s="466"/>
      <c r="MZQ13" s="252"/>
      <c r="MZR13" s="467"/>
      <c r="MZS13" s="466"/>
      <c r="MZT13" s="399"/>
      <c r="MZU13" s="466"/>
      <c r="MZV13" s="252"/>
      <c r="MZW13" s="467"/>
      <c r="MZX13" s="466"/>
      <c r="MZY13" s="399"/>
      <c r="MZZ13" s="466"/>
      <c r="NAA13" s="252"/>
      <c r="NAB13" s="467"/>
      <c r="NAC13" s="466"/>
      <c r="NAD13" s="399"/>
      <c r="NAE13" s="466"/>
      <c r="NAF13" s="252"/>
      <c r="NAG13" s="467"/>
      <c r="NAH13" s="466"/>
      <c r="NAI13" s="399"/>
      <c r="NAJ13" s="466"/>
      <c r="NAK13" s="252"/>
      <c r="NAL13" s="467"/>
      <c r="NAM13" s="466"/>
      <c r="NAN13" s="399"/>
      <c r="NAO13" s="466"/>
      <c r="NAP13" s="252"/>
      <c r="NAQ13" s="467"/>
      <c r="NAR13" s="466"/>
      <c r="NAS13" s="399"/>
      <c r="NAT13" s="466"/>
      <c r="NAU13" s="252"/>
      <c r="NAV13" s="467"/>
      <c r="NAW13" s="466"/>
      <c r="NAX13" s="399"/>
      <c r="NAY13" s="466"/>
      <c r="NAZ13" s="252"/>
      <c r="NBA13" s="467"/>
      <c r="NBB13" s="466"/>
      <c r="NBC13" s="399"/>
      <c r="NBD13" s="466"/>
      <c r="NBE13" s="252"/>
      <c r="NBF13" s="467"/>
      <c r="NBG13" s="466"/>
      <c r="NBH13" s="399"/>
      <c r="NBI13" s="466"/>
      <c r="NBJ13" s="252"/>
      <c r="NBK13" s="467"/>
      <c r="NBL13" s="466"/>
      <c r="NBM13" s="399"/>
      <c r="NBN13" s="466"/>
      <c r="NBO13" s="252"/>
      <c r="NBP13" s="467"/>
      <c r="NBQ13" s="466"/>
      <c r="NBR13" s="399"/>
      <c r="NBS13" s="466"/>
      <c r="NBT13" s="252"/>
      <c r="NBU13" s="467"/>
      <c r="NBV13" s="466"/>
      <c r="NBW13" s="399"/>
      <c r="NBX13" s="466"/>
      <c r="NBY13" s="252"/>
      <c r="NBZ13" s="467"/>
      <c r="NCA13" s="466"/>
      <c r="NCB13" s="399"/>
      <c r="NCC13" s="466"/>
      <c r="NCD13" s="252"/>
      <c r="NCE13" s="467"/>
      <c r="NCF13" s="466"/>
      <c r="NCG13" s="399"/>
      <c r="NCH13" s="466"/>
      <c r="NCI13" s="252"/>
      <c r="NCJ13" s="467"/>
      <c r="NCK13" s="466"/>
      <c r="NCL13" s="399"/>
      <c r="NCM13" s="466"/>
      <c r="NCN13" s="252"/>
      <c r="NCO13" s="467"/>
      <c r="NCP13" s="466"/>
      <c r="NCQ13" s="399"/>
      <c r="NCR13" s="466"/>
      <c r="NCS13" s="252"/>
      <c r="NCT13" s="467"/>
      <c r="NCU13" s="466"/>
      <c r="NCV13" s="399"/>
      <c r="NCW13" s="466"/>
      <c r="NCX13" s="252"/>
      <c r="NCY13" s="467"/>
      <c r="NCZ13" s="466"/>
      <c r="NDA13" s="399"/>
      <c r="NDB13" s="466"/>
      <c r="NDC13" s="252"/>
      <c r="NDD13" s="467"/>
      <c r="NDE13" s="466"/>
      <c r="NDF13" s="399"/>
      <c r="NDG13" s="466"/>
      <c r="NDH13" s="252"/>
      <c r="NDI13" s="467"/>
      <c r="NDJ13" s="466"/>
      <c r="NDK13" s="399"/>
      <c r="NDL13" s="466"/>
      <c r="NDM13" s="252"/>
      <c r="NDN13" s="467"/>
      <c r="NDO13" s="466"/>
      <c r="NDP13" s="399"/>
      <c r="NDQ13" s="466"/>
      <c r="NDR13" s="252"/>
      <c r="NDS13" s="467"/>
      <c r="NDT13" s="466"/>
      <c r="NDU13" s="399"/>
      <c r="NDV13" s="466"/>
      <c r="NDW13" s="252"/>
      <c r="NDX13" s="467"/>
      <c r="NDY13" s="466"/>
      <c r="NDZ13" s="399"/>
      <c r="NEA13" s="466"/>
      <c r="NEB13" s="252"/>
      <c r="NEC13" s="467"/>
      <c r="NED13" s="466"/>
      <c r="NEE13" s="399"/>
      <c r="NEF13" s="466"/>
      <c r="NEG13" s="252"/>
      <c r="NEH13" s="467"/>
      <c r="NEI13" s="466"/>
      <c r="NEJ13" s="399"/>
      <c r="NEK13" s="466"/>
      <c r="NEL13" s="252"/>
      <c r="NEM13" s="467"/>
      <c r="NEN13" s="466"/>
      <c r="NEO13" s="399"/>
      <c r="NEP13" s="466"/>
      <c r="NEQ13" s="252"/>
      <c r="NER13" s="467"/>
      <c r="NES13" s="466"/>
      <c r="NET13" s="399"/>
      <c r="NEU13" s="466"/>
      <c r="NEV13" s="252"/>
      <c r="NEW13" s="467"/>
      <c r="NEX13" s="466"/>
      <c r="NEY13" s="399"/>
      <c r="NEZ13" s="466"/>
      <c r="NFA13" s="252"/>
      <c r="NFB13" s="467"/>
      <c r="NFC13" s="466"/>
      <c r="NFD13" s="399"/>
      <c r="NFE13" s="466"/>
      <c r="NFF13" s="252"/>
      <c r="NFG13" s="467"/>
      <c r="NFH13" s="466"/>
      <c r="NFI13" s="399"/>
      <c r="NFJ13" s="466"/>
      <c r="NFK13" s="252"/>
      <c r="NFL13" s="467"/>
      <c r="NFM13" s="466"/>
      <c r="NFN13" s="399"/>
      <c r="NFO13" s="466"/>
      <c r="NFP13" s="252"/>
      <c r="NFQ13" s="467"/>
      <c r="NFR13" s="466"/>
      <c r="NFS13" s="399"/>
      <c r="NFT13" s="466"/>
      <c r="NFU13" s="252"/>
      <c r="NFV13" s="467"/>
      <c r="NFW13" s="466"/>
      <c r="NFX13" s="399"/>
      <c r="NFY13" s="466"/>
      <c r="NFZ13" s="252"/>
      <c r="NGA13" s="467"/>
      <c r="NGB13" s="466"/>
      <c r="NGC13" s="399"/>
      <c r="NGD13" s="466"/>
      <c r="NGE13" s="252"/>
      <c r="NGF13" s="467"/>
      <c r="NGG13" s="466"/>
      <c r="NGH13" s="399"/>
      <c r="NGI13" s="466"/>
      <c r="NGJ13" s="252"/>
      <c r="NGK13" s="467"/>
      <c r="NGL13" s="466"/>
      <c r="NGM13" s="399"/>
      <c r="NGN13" s="466"/>
      <c r="NGO13" s="252"/>
      <c r="NGP13" s="467"/>
      <c r="NGQ13" s="466"/>
      <c r="NGR13" s="399"/>
      <c r="NGS13" s="466"/>
      <c r="NGT13" s="252"/>
      <c r="NGU13" s="467"/>
      <c r="NGV13" s="466"/>
      <c r="NGW13" s="399"/>
      <c r="NGX13" s="466"/>
      <c r="NGY13" s="252"/>
      <c r="NGZ13" s="467"/>
      <c r="NHA13" s="466"/>
      <c r="NHB13" s="399"/>
      <c r="NHC13" s="466"/>
      <c r="NHD13" s="252"/>
      <c r="NHE13" s="467"/>
      <c r="NHF13" s="466"/>
      <c r="NHG13" s="399"/>
      <c r="NHH13" s="466"/>
      <c r="NHI13" s="252"/>
      <c r="NHJ13" s="467"/>
      <c r="NHK13" s="466"/>
      <c r="NHL13" s="399"/>
      <c r="NHM13" s="466"/>
      <c r="NHN13" s="252"/>
      <c r="NHO13" s="467"/>
      <c r="NHP13" s="466"/>
      <c r="NHQ13" s="399"/>
      <c r="NHR13" s="466"/>
      <c r="NHS13" s="252"/>
      <c r="NHT13" s="467"/>
      <c r="NHU13" s="466"/>
      <c r="NHV13" s="399"/>
      <c r="NHW13" s="466"/>
      <c r="NHX13" s="252"/>
      <c r="NHY13" s="467"/>
      <c r="NHZ13" s="466"/>
      <c r="NIA13" s="399"/>
      <c r="NIB13" s="466"/>
      <c r="NIC13" s="252"/>
      <c r="NID13" s="467"/>
      <c r="NIE13" s="466"/>
      <c r="NIF13" s="399"/>
      <c r="NIG13" s="466"/>
      <c r="NIH13" s="252"/>
      <c r="NII13" s="467"/>
      <c r="NIJ13" s="466"/>
      <c r="NIK13" s="399"/>
      <c r="NIL13" s="466"/>
      <c r="NIM13" s="252"/>
      <c r="NIN13" s="467"/>
      <c r="NIO13" s="466"/>
      <c r="NIP13" s="399"/>
      <c r="NIQ13" s="466"/>
      <c r="NIR13" s="252"/>
      <c r="NIS13" s="467"/>
      <c r="NIT13" s="466"/>
      <c r="NIU13" s="399"/>
      <c r="NIV13" s="466"/>
      <c r="NIW13" s="252"/>
      <c r="NIX13" s="467"/>
      <c r="NIY13" s="466"/>
      <c r="NIZ13" s="399"/>
      <c r="NJA13" s="466"/>
      <c r="NJB13" s="252"/>
      <c r="NJC13" s="467"/>
      <c r="NJD13" s="466"/>
      <c r="NJE13" s="399"/>
      <c r="NJF13" s="466"/>
      <c r="NJG13" s="252"/>
      <c r="NJH13" s="467"/>
      <c r="NJI13" s="466"/>
      <c r="NJJ13" s="399"/>
      <c r="NJK13" s="466"/>
      <c r="NJL13" s="252"/>
      <c r="NJM13" s="467"/>
      <c r="NJN13" s="466"/>
      <c r="NJO13" s="399"/>
      <c r="NJP13" s="466"/>
      <c r="NJQ13" s="252"/>
      <c r="NJR13" s="467"/>
      <c r="NJS13" s="466"/>
      <c r="NJT13" s="399"/>
      <c r="NJU13" s="466"/>
      <c r="NJV13" s="252"/>
      <c r="NJW13" s="467"/>
      <c r="NJX13" s="466"/>
      <c r="NJY13" s="399"/>
      <c r="NJZ13" s="466"/>
      <c r="NKA13" s="252"/>
      <c r="NKB13" s="467"/>
      <c r="NKC13" s="466"/>
      <c r="NKD13" s="399"/>
      <c r="NKE13" s="466"/>
      <c r="NKF13" s="252"/>
      <c r="NKG13" s="467"/>
      <c r="NKH13" s="466"/>
      <c r="NKI13" s="399"/>
      <c r="NKJ13" s="466"/>
      <c r="NKK13" s="252"/>
      <c r="NKL13" s="467"/>
      <c r="NKM13" s="466"/>
      <c r="NKN13" s="399"/>
      <c r="NKO13" s="466"/>
      <c r="NKP13" s="252"/>
      <c r="NKQ13" s="467"/>
      <c r="NKR13" s="466"/>
      <c r="NKS13" s="399"/>
      <c r="NKT13" s="466"/>
      <c r="NKU13" s="252"/>
      <c r="NKV13" s="467"/>
      <c r="NKW13" s="466"/>
      <c r="NKX13" s="399"/>
      <c r="NKY13" s="466"/>
      <c r="NKZ13" s="252"/>
      <c r="NLA13" s="467"/>
      <c r="NLB13" s="466"/>
      <c r="NLC13" s="399"/>
      <c r="NLD13" s="466"/>
      <c r="NLE13" s="252"/>
      <c r="NLF13" s="467"/>
      <c r="NLG13" s="466"/>
      <c r="NLH13" s="399"/>
      <c r="NLI13" s="466"/>
      <c r="NLJ13" s="252"/>
      <c r="NLK13" s="467"/>
      <c r="NLL13" s="466"/>
      <c r="NLM13" s="399"/>
      <c r="NLN13" s="466"/>
      <c r="NLO13" s="252"/>
      <c r="NLP13" s="467"/>
      <c r="NLQ13" s="466"/>
      <c r="NLR13" s="399"/>
      <c r="NLS13" s="466"/>
      <c r="NLT13" s="252"/>
      <c r="NLU13" s="467"/>
      <c r="NLV13" s="466"/>
      <c r="NLW13" s="399"/>
      <c r="NLX13" s="466"/>
      <c r="NLY13" s="252"/>
      <c r="NLZ13" s="467"/>
      <c r="NMA13" s="466"/>
      <c r="NMB13" s="399"/>
      <c r="NMC13" s="466"/>
      <c r="NMD13" s="252"/>
      <c r="NME13" s="467"/>
      <c r="NMF13" s="466"/>
      <c r="NMG13" s="399"/>
      <c r="NMH13" s="466"/>
      <c r="NMI13" s="252"/>
      <c r="NMJ13" s="467"/>
      <c r="NMK13" s="466"/>
      <c r="NML13" s="399"/>
      <c r="NMM13" s="466"/>
      <c r="NMN13" s="252"/>
      <c r="NMO13" s="467"/>
      <c r="NMP13" s="466"/>
      <c r="NMQ13" s="399"/>
      <c r="NMR13" s="466"/>
      <c r="NMS13" s="252"/>
      <c r="NMT13" s="467"/>
      <c r="NMU13" s="466"/>
      <c r="NMV13" s="399"/>
      <c r="NMW13" s="466"/>
      <c r="NMX13" s="252"/>
      <c r="NMY13" s="467"/>
      <c r="NMZ13" s="466"/>
      <c r="NNA13" s="399"/>
      <c r="NNB13" s="466"/>
      <c r="NNC13" s="252"/>
      <c r="NND13" s="467"/>
      <c r="NNE13" s="466"/>
      <c r="NNF13" s="399"/>
      <c r="NNG13" s="466"/>
      <c r="NNH13" s="252"/>
      <c r="NNI13" s="467"/>
      <c r="NNJ13" s="466"/>
      <c r="NNK13" s="399"/>
      <c r="NNL13" s="466"/>
      <c r="NNM13" s="252"/>
      <c r="NNN13" s="467"/>
      <c r="NNO13" s="466"/>
      <c r="NNP13" s="399"/>
      <c r="NNQ13" s="466"/>
      <c r="NNR13" s="252"/>
      <c r="NNS13" s="467"/>
      <c r="NNT13" s="466"/>
      <c r="NNU13" s="399"/>
      <c r="NNV13" s="466"/>
      <c r="NNW13" s="252"/>
      <c r="NNX13" s="467"/>
      <c r="NNY13" s="466"/>
      <c r="NNZ13" s="399"/>
      <c r="NOA13" s="466"/>
      <c r="NOB13" s="252"/>
      <c r="NOC13" s="467"/>
      <c r="NOD13" s="466"/>
      <c r="NOE13" s="399"/>
      <c r="NOF13" s="466"/>
      <c r="NOG13" s="252"/>
      <c r="NOH13" s="467"/>
      <c r="NOI13" s="466"/>
      <c r="NOJ13" s="399"/>
      <c r="NOK13" s="466"/>
      <c r="NOL13" s="252"/>
      <c r="NOM13" s="467"/>
      <c r="NON13" s="466"/>
      <c r="NOO13" s="399"/>
      <c r="NOP13" s="466"/>
      <c r="NOQ13" s="252"/>
      <c r="NOR13" s="467"/>
      <c r="NOS13" s="466"/>
      <c r="NOT13" s="399"/>
      <c r="NOU13" s="466"/>
      <c r="NOV13" s="252"/>
      <c r="NOW13" s="467"/>
      <c r="NOX13" s="466"/>
      <c r="NOY13" s="399"/>
      <c r="NOZ13" s="466"/>
      <c r="NPA13" s="252"/>
      <c r="NPB13" s="467"/>
      <c r="NPC13" s="466"/>
      <c r="NPD13" s="399"/>
      <c r="NPE13" s="466"/>
      <c r="NPF13" s="252"/>
      <c r="NPG13" s="467"/>
      <c r="NPH13" s="466"/>
      <c r="NPI13" s="399"/>
      <c r="NPJ13" s="466"/>
      <c r="NPK13" s="252"/>
      <c r="NPL13" s="467"/>
      <c r="NPM13" s="466"/>
      <c r="NPN13" s="399"/>
      <c r="NPO13" s="466"/>
      <c r="NPP13" s="252"/>
      <c r="NPQ13" s="467"/>
      <c r="NPR13" s="466"/>
      <c r="NPS13" s="399"/>
      <c r="NPT13" s="466"/>
      <c r="NPU13" s="252"/>
      <c r="NPV13" s="467"/>
      <c r="NPW13" s="466"/>
      <c r="NPX13" s="399"/>
      <c r="NPY13" s="466"/>
      <c r="NPZ13" s="252"/>
      <c r="NQA13" s="467"/>
      <c r="NQB13" s="466"/>
      <c r="NQC13" s="399"/>
      <c r="NQD13" s="466"/>
      <c r="NQE13" s="252"/>
      <c r="NQF13" s="467"/>
      <c r="NQG13" s="466"/>
      <c r="NQH13" s="399"/>
      <c r="NQI13" s="466"/>
      <c r="NQJ13" s="252"/>
      <c r="NQK13" s="467"/>
      <c r="NQL13" s="466"/>
      <c r="NQM13" s="399"/>
      <c r="NQN13" s="466"/>
      <c r="NQO13" s="252"/>
      <c r="NQP13" s="467"/>
      <c r="NQQ13" s="466"/>
      <c r="NQR13" s="399"/>
      <c r="NQS13" s="466"/>
      <c r="NQT13" s="252"/>
      <c r="NQU13" s="467"/>
      <c r="NQV13" s="466"/>
      <c r="NQW13" s="399"/>
      <c r="NQX13" s="466"/>
      <c r="NQY13" s="252"/>
      <c r="NQZ13" s="467"/>
      <c r="NRA13" s="466"/>
      <c r="NRB13" s="399"/>
      <c r="NRC13" s="466"/>
      <c r="NRD13" s="252"/>
      <c r="NRE13" s="467"/>
      <c r="NRF13" s="466"/>
      <c r="NRG13" s="399"/>
      <c r="NRH13" s="466"/>
      <c r="NRI13" s="252"/>
      <c r="NRJ13" s="467"/>
      <c r="NRK13" s="466"/>
      <c r="NRL13" s="399"/>
      <c r="NRM13" s="466"/>
      <c r="NRN13" s="252"/>
      <c r="NRO13" s="467"/>
      <c r="NRP13" s="466"/>
      <c r="NRQ13" s="399"/>
      <c r="NRR13" s="466"/>
      <c r="NRS13" s="252"/>
      <c r="NRT13" s="467"/>
      <c r="NRU13" s="466"/>
      <c r="NRV13" s="399"/>
      <c r="NRW13" s="466"/>
      <c r="NRX13" s="252"/>
      <c r="NRY13" s="467"/>
      <c r="NRZ13" s="466"/>
      <c r="NSA13" s="399"/>
      <c r="NSB13" s="466"/>
      <c r="NSC13" s="252"/>
      <c r="NSD13" s="467"/>
      <c r="NSE13" s="466"/>
      <c r="NSF13" s="399"/>
      <c r="NSG13" s="466"/>
      <c r="NSH13" s="252"/>
      <c r="NSI13" s="467"/>
      <c r="NSJ13" s="466"/>
      <c r="NSK13" s="399"/>
      <c r="NSL13" s="466"/>
      <c r="NSM13" s="252"/>
      <c r="NSN13" s="467"/>
      <c r="NSO13" s="466"/>
      <c r="NSP13" s="399"/>
      <c r="NSQ13" s="466"/>
      <c r="NSR13" s="252"/>
      <c r="NSS13" s="467"/>
      <c r="NST13" s="466"/>
      <c r="NSU13" s="399"/>
      <c r="NSV13" s="466"/>
      <c r="NSW13" s="252"/>
      <c r="NSX13" s="467"/>
      <c r="NSY13" s="466"/>
      <c r="NSZ13" s="399"/>
      <c r="NTA13" s="466"/>
      <c r="NTB13" s="252"/>
      <c r="NTC13" s="467"/>
      <c r="NTD13" s="466"/>
      <c r="NTE13" s="399"/>
      <c r="NTF13" s="466"/>
      <c r="NTG13" s="252"/>
      <c r="NTH13" s="467"/>
      <c r="NTI13" s="466"/>
      <c r="NTJ13" s="399"/>
      <c r="NTK13" s="466"/>
      <c r="NTL13" s="252"/>
      <c r="NTM13" s="467"/>
      <c r="NTN13" s="466"/>
      <c r="NTO13" s="399"/>
      <c r="NTP13" s="466"/>
      <c r="NTQ13" s="252"/>
      <c r="NTR13" s="467"/>
      <c r="NTS13" s="466"/>
      <c r="NTT13" s="399"/>
      <c r="NTU13" s="466"/>
      <c r="NTV13" s="252"/>
      <c r="NTW13" s="467"/>
      <c r="NTX13" s="466"/>
      <c r="NTY13" s="399"/>
      <c r="NTZ13" s="466"/>
      <c r="NUA13" s="252"/>
      <c r="NUB13" s="467"/>
      <c r="NUC13" s="466"/>
      <c r="NUD13" s="399"/>
      <c r="NUE13" s="466"/>
      <c r="NUF13" s="252"/>
      <c r="NUG13" s="467"/>
      <c r="NUH13" s="466"/>
      <c r="NUI13" s="399"/>
      <c r="NUJ13" s="466"/>
      <c r="NUK13" s="252"/>
      <c r="NUL13" s="467"/>
      <c r="NUM13" s="466"/>
      <c r="NUN13" s="399"/>
      <c r="NUO13" s="466"/>
      <c r="NUP13" s="252"/>
      <c r="NUQ13" s="467"/>
      <c r="NUR13" s="466"/>
      <c r="NUS13" s="399"/>
      <c r="NUT13" s="466"/>
      <c r="NUU13" s="252"/>
      <c r="NUV13" s="467"/>
      <c r="NUW13" s="466"/>
      <c r="NUX13" s="399"/>
      <c r="NUY13" s="466"/>
      <c r="NUZ13" s="252"/>
      <c r="NVA13" s="467"/>
      <c r="NVB13" s="466"/>
      <c r="NVC13" s="399"/>
      <c r="NVD13" s="466"/>
      <c r="NVE13" s="252"/>
      <c r="NVF13" s="467"/>
      <c r="NVG13" s="466"/>
      <c r="NVH13" s="399"/>
      <c r="NVI13" s="466"/>
      <c r="NVJ13" s="252"/>
      <c r="NVK13" s="467"/>
      <c r="NVL13" s="466"/>
      <c r="NVM13" s="399"/>
      <c r="NVN13" s="466"/>
      <c r="NVO13" s="252"/>
      <c r="NVP13" s="467"/>
      <c r="NVQ13" s="466"/>
      <c r="NVR13" s="399"/>
      <c r="NVS13" s="466"/>
      <c r="NVT13" s="252"/>
      <c r="NVU13" s="467"/>
      <c r="NVV13" s="466"/>
      <c r="NVW13" s="399"/>
      <c r="NVX13" s="466"/>
      <c r="NVY13" s="252"/>
      <c r="NVZ13" s="467"/>
      <c r="NWA13" s="466"/>
      <c r="NWB13" s="399"/>
      <c r="NWC13" s="466"/>
      <c r="NWD13" s="252"/>
      <c r="NWE13" s="467"/>
      <c r="NWF13" s="466"/>
      <c r="NWG13" s="399"/>
      <c r="NWH13" s="466"/>
      <c r="NWI13" s="252"/>
      <c r="NWJ13" s="467"/>
      <c r="NWK13" s="466"/>
      <c r="NWL13" s="399"/>
      <c r="NWM13" s="466"/>
      <c r="NWN13" s="252"/>
      <c r="NWO13" s="467"/>
      <c r="NWP13" s="466"/>
      <c r="NWQ13" s="399"/>
      <c r="NWR13" s="466"/>
      <c r="NWS13" s="252"/>
      <c r="NWT13" s="467"/>
      <c r="NWU13" s="466"/>
      <c r="NWV13" s="399"/>
      <c r="NWW13" s="466"/>
      <c r="NWX13" s="252"/>
      <c r="NWY13" s="467"/>
      <c r="NWZ13" s="466"/>
      <c r="NXA13" s="399"/>
      <c r="NXB13" s="466"/>
      <c r="NXC13" s="252"/>
      <c r="NXD13" s="467"/>
      <c r="NXE13" s="466"/>
      <c r="NXF13" s="399"/>
      <c r="NXG13" s="466"/>
      <c r="NXH13" s="252"/>
      <c r="NXI13" s="467"/>
      <c r="NXJ13" s="466"/>
      <c r="NXK13" s="399"/>
      <c r="NXL13" s="466"/>
      <c r="NXM13" s="252"/>
      <c r="NXN13" s="467"/>
      <c r="NXO13" s="466"/>
      <c r="NXP13" s="399"/>
      <c r="NXQ13" s="466"/>
      <c r="NXR13" s="252"/>
      <c r="NXS13" s="467"/>
      <c r="NXT13" s="466"/>
      <c r="NXU13" s="399"/>
      <c r="NXV13" s="466"/>
      <c r="NXW13" s="252"/>
      <c r="NXX13" s="467"/>
      <c r="NXY13" s="466"/>
      <c r="NXZ13" s="399"/>
      <c r="NYA13" s="466"/>
      <c r="NYB13" s="252"/>
      <c r="NYC13" s="467"/>
      <c r="NYD13" s="466"/>
      <c r="NYE13" s="399"/>
      <c r="NYF13" s="466"/>
      <c r="NYG13" s="252"/>
      <c r="NYH13" s="467"/>
      <c r="NYI13" s="466"/>
      <c r="NYJ13" s="399"/>
      <c r="NYK13" s="466"/>
      <c r="NYL13" s="252"/>
      <c r="NYM13" s="467"/>
      <c r="NYN13" s="466"/>
      <c r="NYO13" s="399"/>
      <c r="NYP13" s="466"/>
      <c r="NYQ13" s="252"/>
      <c r="NYR13" s="467"/>
      <c r="NYS13" s="466"/>
      <c r="NYT13" s="399"/>
      <c r="NYU13" s="466"/>
      <c r="NYV13" s="252"/>
      <c r="NYW13" s="467"/>
      <c r="NYX13" s="466"/>
      <c r="NYY13" s="399"/>
      <c r="NYZ13" s="466"/>
      <c r="NZA13" s="252"/>
      <c r="NZB13" s="467"/>
      <c r="NZC13" s="466"/>
      <c r="NZD13" s="399"/>
      <c r="NZE13" s="466"/>
      <c r="NZF13" s="252"/>
      <c r="NZG13" s="467"/>
      <c r="NZH13" s="466"/>
      <c r="NZI13" s="399"/>
      <c r="NZJ13" s="466"/>
      <c r="NZK13" s="252"/>
      <c r="NZL13" s="467"/>
      <c r="NZM13" s="466"/>
      <c r="NZN13" s="399"/>
      <c r="NZO13" s="466"/>
      <c r="NZP13" s="252"/>
      <c r="NZQ13" s="467"/>
      <c r="NZR13" s="466"/>
      <c r="NZS13" s="399"/>
      <c r="NZT13" s="466"/>
      <c r="NZU13" s="252"/>
      <c r="NZV13" s="467"/>
      <c r="NZW13" s="466"/>
      <c r="NZX13" s="399"/>
      <c r="NZY13" s="466"/>
      <c r="NZZ13" s="252"/>
      <c r="OAA13" s="467"/>
      <c r="OAB13" s="466"/>
      <c r="OAC13" s="399"/>
      <c r="OAD13" s="466"/>
      <c r="OAE13" s="252"/>
      <c r="OAF13" s="467"/>
      <c r="OAG13" s="466"/>
      <c r="OAH13" s="399"/>
      <c r="OAI13" s="466"/>
      <c r="OAJ13" s="252"/>
      <c r="OAK13" s="467"/>
      <c r="OAL13" s="466"/>
      <c r="OAM13" s="399"/>
      <c r="OAN13" s="466"/>
      <c r="OAO13" s="252"/>
      <c r="OAP13" s="467"/>
      <c r="OAQ13" s="466"/>
      <c r="OAR13" s="399"/>
      <c r="OAS13" s="466"/>
      <c r="OAT13" s="252"/>
      <c r="OAU13" s="467"/>
      <c r="OAV13" s="466"/>
      <c r="OAW13" s="399"/>
      <c r="OAX13" s="466"/>
      <c r="OAY13" s="252"/>
      <c r="OAZ13" s="467"/>
      <c r="OBA13" s="466"/>
      <c r="OBB13" s="399"/>
      <c r="OBC13" s="466"/>
      <c r="OBD13" s="252"/>
      <c r="OBE13" s="467"/>
      <c r="OBF13" s="466"/>
      <c r="OBG13" s="399"/>
      <c r="OBH13" s="466"/>
      <c r="OBI13" s="252"/>
      <c r="OBJ13" s="467"/>
      <c r="OBK13" s="466"/>
      <c r="OBL13" s="399"/>
      <c r="OBM13" s="466"/>
      <c r="OBN13" s="252"/>
      <c r="OBO13" s="467"/>
      <c r="OBP13" s="466"/>
      <c r="OBQ13" s="399"/>
      <c r="OBR13" s="466"/>
      <c r="OBS13" s="252"/>
      <c r="OBT13" s="467"/>
      <c r="OBU13" s="466"/>
      <c r="OBV13" s="399"/>
      <c r="OBW13" s="466"/>
      <c r="OBX13" s="252"/>
      <c r="OBY13" s="467"/>
      <c r="OBZ13" s="466"/>
      <c r="OCA13" s="399"/>
      <c r="OCB13" s="466"/>
      <c r="OCC13" s="252"/>
      <c r="OCD13" s="467"/>
      <c r="OCE13" s="466"/>
      <c r="OCF13" s="399"/>
      <c r="OCG13" s="466"/>
      <c r="OCH13" s="252"/>
      <c r="OCI13" s="467"/>
      <c r="OCJ13" s="466"/>
      <c r="OCK13" s="399"/>
      <c r="OCL13" s="466"/>
      <c r="OCM13" s="252"/>
      <c r="OCN13" s="467"/>
      <c r="OCO13" s="466"/>
      <c r="OCP13" s="399"/>
      <c r="OCQ13" s="466"/>
      <c r="OCR13" s="252"/>
      <c r="OCS13" s="467"/>
      <c r="OCT13" s="466"/>
      <c r="OCU13" s="399"/>
      <c r="OCV13" s="466"/>
      <c r="OCW13" s="252"/>
      <c r="OCX13" s="467"/>
      <c r="OCY13" s="466"/>
      <c r="OCZ13" s="399"/>
      <c r="ODA13" s="466"/>
      <c r="ODB13" s="252"/>
      <c r="ODC13" s="467"/>
      <c r="ODD13" s="466"/>
      <c r="ODE13" s="399"/>
      <c r="ODF13" s="466"/>
      <c r="ODG13" s="252"/>
      <c r="ODH13" s="467"/>
      <c r="ODI13" s="466"/>
      <c r="ODJ13" s="399"/>
      <c r="ODK13" s="466"/>
      <c r="ODL13" s="252"/>
      <c r="ODM13" s="467"/>
      <c r="ODN13" s="466"/>
      <c r="ODO13" s="399"/>
      <c r="ODP13" s="466"/>
      <c r="ODQ13" s="252"/>
      <c r="ODR13" s="467"/>
      <c r="ODS13" s="466"/>
      <c r="ODT13" s="399"/>
      <c r="ODU13" s="466"/>
      <c r="ODV13" s="252"/>
      <c r="ODW13" s="467"/>
      <c r="ODX13" s="466"/>
      <c r="ODY13" s="399"/>
      <c r="ODZ13" s="466"/>
      <c r="OEA13" s="252"/>
      <c r="OEB13" s="467"/>
      <c r="OEC13" s="466"/>
      <c r="OED13" s="399"/>
      <c r="OEE13" s="466"/>
      <c r="OEF13" s="252"/>
      <c r="OEG13" s="467"/>
      <c r="OEH13" s="466"/>
      <c r="OEI13" s="399"/>
      <c r="OEJ13" s="466"/>
      <c r="OEK13" s="252"/>
      <c r="OEL13" s="467"/>
      <c r="OEM13" s="466"/>
      <c r="OEN13" s="399"/>
      <c r="OEO13" s="466"/>
      <c r="OEP13" s="252"/>
      <c r="OEQ13" s="467"/>
      <c r="OER13" s="466"/>
      <c r="OES13" s="399"/>
      <c r="OET13" s="466"/>
      <c r="OEU13" s="252"/>
      <c r="OEV13" s="467"/>
      <c r="OEW13" s="466"/>
      <c r="OEX13" s="399"/>
      <c r="OEY13" s="466"/>
      <c r="OEZ13" s="252"/>
      <c r="OFA13" s="467"/>
      <c r="OFB13" s="466"/>
      <c r="OFC13" s="399"/>
      <c r="OFD13" s="466"/>
      <c r="OFE13" s="252"/>
      <c r="OFF13" s="467"/>
      <c r="OFG13" s="466"/>
      <c r="OFH13" s="399"/>
      <c r="OFI13" s="466"/>
      <c r="OFJ13" s="252"/>
      <c r="OFK13" s="467"/>
      <c r="OFL13" s="466"/>
      <c r="OFM13" s="399"/>
      <c r="OFN13" s="466"/>
      <c r="OFO13" s="252"/>
      <c r="OFP13" s="467"/>
      <c r="OFQ13" s="466"/>
      <c r="OFR13" s="399"/>
      <c r="OFS13" s="466"/>
      <c r="OFT13" s="252"/>
      <c r="OFU13" s="467"/>
      <c r="OFV13" s="466"/>
      <c r="OFW13" s="399"/>
      <c r="OFX13" s="466"/>
      <c r="OFY13" s="252"/>
      <c r="OFZ13" s="467"/>
      <c r="OGA13" s="466"/>
      <c r="OGB13" s="399"/>
      <c r="OGC13" s="466"/>
      <c r="OGD13" s="252"/>
      <c r="OGE13" s="467"/>
      <c r="OGF13" s="466"/>
      <c r="OGG13" s="399"/>
      <c r="OGH13" s="466"/>
      <c r="OGI13" s="252"/>
      <c r="OGJ13" s="467"/>
      <c r="OGK13" s="466"/>
      <c r="OGL13" s="399"/>
      <c r="OGM13" s="466"/>
      <c r="OGN13" s="252"/>
      <c r="OGO13" s="467"/>
      <c r="OGP13" s="466"/>
      <c r="OGQ13" s="399"/>
      <c r="OGR13" s="466"/>
      <c r="OGS13" s="252"/>
      <c r="OGT13" s="467"/>
      <c r="OGU13" s="466"/>
      <c r="OGV13" s="399"/>
      <c r="OGW13" s="466"/>
      <c r="OGX13" s="252"/>
      <c r="OGY13" s="467"/>
      <c r="OGZ13" s="466"/>
      <c r="OHA13" s="399"/>
      <c r="OHB13" s="466"/>
      <c r="OHC13" s="252"/>
      <c r="OHD13" s="467"/>
      <c r="OHE13" s="466"/>
      <c r="OHF13" s="399"/>
      <c r="OHG13" s="466"/>
      <c r="OHH13" s="252"/>
      <c r="OHI13" s="467"/>
      <c r="OHJ13" s="466"/>
      <c r="OHK13" s="399"/>
      <c r="OHL13" s="466"/>
      <c r="OHM13" s="252"/>
      <c r="OHN13" s="467"/>
      <c r="OHO13" s="466"/>
      <c r="OHP13" s="399"/>
      <c r="OHQ13" s="466"/>
      <c r="OHR13" s="252"/>
      <c r="OHS13" s="467"/>
      <c r="OHT13" s="466"/>
      <c r="OHU13" s="399"/>
      <c r="OHV13" s="466"/>
      <c r="OHW13" s="252"/>
      <c r="OHX13" s="467"/>
      <c r="OHY13" s="466"/>
      <c r="OHZ13" s="399"/>
      <c r="OIA13" s="466"/>
      <c r="OIB13" s="252"/>
      <c r="OIC13" s="467"/>
      <c r="OID13" s="466"/>
      <c r="OIE13" s="399"/>
      <c r="OIF13" s="466"/>
      <c r="OIG13" s="252"/>
      <c r="OIH13" s="467"/>
      <c r="OII13" s="466"/>
      <c r="OIJ13" s="399"/>
      <c r="OIK13" s="466"/>
      <c r="OIL13" s="252"/>
      <c r="OIM13" s="467"/>
      <c r="OIN13" s="466"/>
      <c r="OIO13" s="399"/>
      <c r="OIP13" s="466"/>
      <c r="OIQ13" s="252"/>
      <c r="OIR13" s="467"/>
      <c r="OIS13" s="466"/>
      <c r="OIT13" s="399"/>
      <c r="OIU13" s="466"/>
      <c r="OIV13" s="252"/>
      <c r="OIW13" s="467"/>
      <c r="OIX13" s="466"/>
      <c r="OIY13" s="399"/>
      <c r="OIZ13" s="466"/>
      <c r="OJA13" s="252"/>
      <c r="OJB13" s="467"/>
      <c r="OJC13" s="466"/>
      <c r="OJD13" s="399"/>
      <c r="OJE13" s="466"/>
      <c r="OJF13" s="252"/>
      <c r="OJG13" s="467"/>
      <c r="OJH13" s="466"/>
      <c r="OJI13" s="399"/>
      <c r="OJJ13" s="466"/>
      <c r="OJK13" s="252"/>
      <c r="OJL13" s="467"/>
      <c r="OJM13" s="466"/>
      <c r="OJN13" s="399"/>
      <c r="OJO13" s="466"/>
      <c r="OJP13" s="252"/>
      <c r="OJQ13" s="467"/>
      <c r="OJR13" s="466"/>
      <c r="OJS13" s="399"/>
      <c r="OJT13" s="466"/>
      <c r="OJU13" s="252"/>
      <c r="OJV13" s="467"/>
      <c r="OJW13" s="466"/>
      <c r="OJX13" s="399"/>
      <c r="OJY13" s="466"/>
      <c r="OJZ13" s="252"/>
      <c r="OKA13" s="467"/>
      <c r="OKB13" s="466"/>
      <c r="OKC13" s="399"/>
      <c r="OKD13" s="466"/>
      <c r="OKE13" s="252"/>
      <c r="OKF13" s="467"/>
      <c r="OKG13" s="466"/>
      <c r="OKH13" s="399"/>
      <c r="OKI13" s="466"/>
      <c r="OKJ13" s="252"/>
      <c r="OKK13" s="467"/>
      <c r="OKL13" s="466"/>
      <c r="OKM13" s="399"/>
      <c r="OKN13" s="466"/>
      <c r="OKO13" s="252"/>
      <c r="OKP13" s="467"/>
      <c r="OKQ13" s="466"/>
      <c r="OKR13" s="399"/>
      <c r="OKS13" s="466"/>
      <c r="OKT13" s="252"/>
      <c r="OKU13" s="467"/>
      <c r="OKV13" s="466"/>
      <c r="OKW13" s="399"/>
      <c r="OKX13" s="466"/>
      <c r="OKY13" s="252"/>
      <c r="OKZ13" s="467"/>
      <c r="OLA13" s="466"/>
      <c r="OLB13" s="399"/>
      <c r="OLC13" s="466"/>
      <c r="OLD13" s="252"/>
      <c r="OLE13" s="467"/>
      <c r="OLF13" s="466"/>
      <c r="OLG13" s="399"/>
      <c r="OLH13" s="466"/>
      <c r="OLI13" s="252"/>
      <c r="OLJ13" s="467"/>
      <c r="OLK13" s="466"/>
      <c r="OLL13" s="399"/>
      <c r="OLM13" s="466"/>
      <c r="OLN13" s="252"/>
      <c r="OLO13" s="467"/>
      <c r="OLP13" s="466"/>
      <c r="OLQ13" s="399"/>
      <c r="OLR13" s="466"/>
      <c r="OLS13" s="252"/>
      <c r="OLT13" s="467"/>
      <c r="OLU13" s="466"/>
      <c r="OLV13" s="399"/>
      <c r="OLW13" s="466"/>
      <c r="OLX13" s="252"/>
      <c r="OLY13" s="467"/>
      <c r="OLZ13" s="466"/>
      <c r="OMA13" s="399"/>
      <c r="OMB13" s="466"/>
      <c r="OMC13" s="252"/>
      <c r="OMD13" s="467"/>
      <c r="OME13" s="466"/>
      <c r="OMF13" s="399"/>
      <c r="OMG13" s="466"/>
      <c r="OMH13" s="252"/>
      <c r="OMI13" s="467"/>
      <c r="OMJ13" s="466"/>
      <c r="OMK13" s="399"/>
      <c r="OML13" s="466"/>
      <c r="OMM13" s="252"/>
      <c r="OMN13" s="467"/>
      <c r="OMO13" s="466"/>
      <c r="OMP13" s="399"/>
      <c r="OMQ13" s="466"/>
      <c r="OMR13" s="252"/>
      <c r="OMS13" s="467"/>
      <c r="OMT13" s="466"/>
      <c r="OMU13" s="399"/>
      <c r="OMV13" s="466"/>
      <c r="OMW13" s="252"/>
      <c r="OMX13" s="467"/>
      <c r="OMY13" s="466"/>
      <c r="OMZ13" s="399"/>
      <c r="ONA13" s="466"/>
      <c r="ONB13" s="252"/>
      <c r="ONC13" s="467"/>
      <c r="OND13" s="466"/>
      <c r="ONE13" s="399"/>
      <c r="ONF13" s="466"/>
      <c r="ONG13" s="252"/>
      <c r="ONH13" s="467"/>
      <c r="ONI13" s="466"/>
      <c r="ONJ13" s="399"/>
      <c r="ONK13" s="466"/>
      <c r="ONL13" s="252"/>
      <c r="ONM13" s="467"/>
      <c r="ONN13" s="466"/>
      <c r="ONO13" s="399"/>
      <c r="ONP13" s="466"/>
      <c r="ONQ13" s="252"/>
      <c r="ONR13" s="467"/>
      <c r="ONS13" s="466"/>
      <c r="ONT13" s="399"/>
      <c r="ONU13" s="466"/>
      <c r="ONV13" s="252"/>
      <c r="ONW13" s="467"/>
      <c r="ONX13" s="466"/>
      <c r="ONY13" s="399"/>
      <c r="ONZ13" s="466"/>
      <c r="OOA13" s="252"/>
      <c r="OOB13" s="467"/>
      <c r="OOC13" s="466"/>
      <c r="OOD13" s="399"/>
      <c r="OOE13" s="466"/>
      <c r="OOF13" s="252"/>
      <c r="OOG13" s="467"/>
      <c r="OOH13" s="466"/>
      <c r="OOI13" s="399"/>
      <c r="OOJ13" s="466"/>
      <c r="OOK13" s="252"/>
      <c r="OOL13" s="467"/>
      <c r="OOM13" s="466"/>
      <c r="OON13" s="399"/>
      <c r="OOO13" s="466"/>
      <c r="OOP13" s="252"/>
      <c r="OOQ13" s="467"/>
      <c r="OOR13" s="466"/>
      <c r="OOS13" s="399"/>
      <c r="OOT13" s="466"/>
      <c r="OOU13" s="252"/>
      <c r="OOV13" s="467"/>
      <c r="OOW13" s="466"/>
      <c r="OOX13" s="399"/>
      <c r="OOY13" s="466"/>
      <c r="OOZ13" s="252"/>
      <c r="OPA13" s="467"/>
      <c r="OPB13" s="466"/>
      <c r="OPC13" s="399"/>
      <c r="OPD13" s="466"/>
      <c r="OPE13" s="252"/>
      <c r="OPF13" s="467"/>
      <c r="OPG13" s="466"/>
      <c r="OPH13" s="399"/>
      <c r="OPI13" s="466"/>
      <c r="OPJ13" s="252"/>
      <c r="OPK13" s="467"/>
      <c r="OPL13" s="466"/>
      <c r="OPM13" s="399"/>
      <c r="OPN13" s="466"/>
      <c r="OPO13" s="252"/>
      <c r="OPP13" s="467"/>
      <c r="OPQ13" s="466"/>
      <c r="OPR13" s="399"/>
      <c r="OPS13" s="466"/>
      <c r="OPT13" s="252"/>
      <c r="OPU13" s="467"/>
      <c r="OPV13" s="466"/>
      <c r="OPW13" s="399"/>
      <c r="OPX13" s="466"/>
      <c r="OPY13" s="252"/>
      <c r="OPZ13" s="467"/>
      <c r="OQA13" s="466"/>
      <c r="OQB13" s="399"/>
      <c r="OQC13" s="466"/>
      <c r="OQD13" s="252"/>
      <c r="OQE13" s="467"/>
      <c r="OQF13" s="466"/>
      <c r="OQG13" s="399"/>
      <c r="OQH13" s="466"/>
      <c r="OQI13" s="252"/>
      <c r="OQJ13" s="467"/>
      <c r="OQK13" s="466"/>
      <c r="OQL13" s="399"/>
      <c r="OQM13" s="466"/>
      <c r="OQN13" s="252"/>
      <c r="OQO13" s="467"/>
      <c r="OQP13" s="466"/>
      <c r="OQQ13" s="399"/>
      <c r="OQR13" s="466"/>
      <c r="OQS13" s="252"/>
      <c r="OQT13" s="467"/>
      <c r="OQU13" s="466"/>
      <c r="OQV13" s="399"/>
      <c r="OQW13" s="466"/>
      <c r="OQX13" s="252"/>
      <c r="OQY13" s="467"/>
      <c r="OQZ13" s="466"/>
      <c r="ORA13" s="399"/>
      <c r="ORB13" s="466"/>
      <c r="ORC13" s="252"/>
      <c r="ORD13" s="467"/>
      <c r="ORE13" s="466"/>
      <c r="ORF13" s="399"/>
      <c r="ORG13" s="466"/>
      <c r="ORH13" s="252"/>
      <c r="ORI13" s="467"/>
      <c r="ORJ13" s="466"/>
      <c r="ORK13" s="399"/>
      <c r="ORL13" s="466"/>
      <c r="ORM13" s="252"/>
      <c r="ORN13" s="467"/>
      <c r="ORO13" s="466"/>
      <c r="ORP13" s="399"/>
      <c r="ORQ13" s="466"/>
      <c r="ORR13" s="252"/>
      <c r="ORS13" s="467"/>
      <c r="ORT13" s="466"/>
      <c r="ORU13" s="399"/>
      <c r="ORV13" s="466"/>
      <c r="ORW13" s="252"/>
      <c r="ORX13" s="467"/>
      <c r="ORY13" s="466"/>
      <c r="ORZ13" s="399"/>
      <c r="OSA13" s="466"/>
      <c r="OSB13" s="252"/>
      <c r="OSC13" s="467"/>
      <c r="OSD13" s="466"/>
      <c r="OSE13" s="399"/>
      <c r="OSF13" s="466"/>
      <c r="OSG13" s="252"/>
      <c r="OSH13" s="467"/>
      <c r="OSI13" s="466"/>
      <c r="OSJ13" s="399"/>
      <c r="OSK13" s="466"/>
      <c r="OSL13" s="252"/>
      <c r="OSM13" s="467"/>
      <c r="OSN13" s="466"/>
      <c r="OSO13" s="399"/>
      <c r="OSP13" s="466"/>
      <c r="OSQ13" s="252"/>
      <c r="OSR13" s="467"/>
      <c r="OSS13" s="466"/>
      <c r="OST13" s="399"/>
      <c r="OSU13" s="466"/>
      <c r="OSV13" s="252"/>
      <c r="OSW13" s="467"/>
      <c r="OSX13" s="466"/>
      <c r="OSY13" s="399"/>
      <c r="OSZ13" s="466"/>
      <c r="OTA13" s="252"/>
      <c r="OTB13" s="467"/>
      <c r="OTC13" s="466"/>
      <c r="OTD13" s="399"/>
      <c r="OTE13" s="466"/>
      <c r="OTF13" s="252"/>
      <c r="OTG13" s="467"/>
      <c r="OTH13" s="466"/>
      <c r="OTI13" s="399"/>
      <c r="OTJ13" s="466"/>
      <c r="OTK13" s="252"/>
      <c r="OTL13" s="467"/>
      <c r="OTM13" s="466"/>
      <c r="OTN13" s="399"/>
      <c r="OTO13" s="466"/>
      <c r="OTP13" s="252"/>
      <c r="OTQ13" s="467"/>
      <c r="OTR13" s="466"/>
      <c r="OTS13" s="399"/>
      <c r="OTT13" s="466"/>
      <c r="OTU13" s="252"/>
      <c r="OTV13" s="467"/>
      <c r="OTW13" s="466"/>
      <c r="OTX13" s="399"/>
      <c r="OTY13" s="466"/>
      <c r="OTZ13" s="252"/>
      <c r="OUA13" s="467"/>
      <c r="OUB13" s="466"/>
      <c r="OUC13" s="399"/>
      <c r="OUD13" s="466"/>
      <c r="OUE13" s="252"/>
      <c r="OUF13" s="467"/>
      <c r="OUG13" s="466"/>
      <c r="OUH13" s="399"/>
      <c r="OUI13" s="466"/>
      <c r="OUJ13" s="252"/>
      <c r="OUK13" s="467"/>
      <c r="OUL13" s="466"/>
      <c r="OUM13" s="399"/>
      <c r="OUN13" s="466"/>
      <c r="OUO13" s="252"/>
      <c r="OUP13" s="467"/>
      <c r="OUQ13" s="466"/>
      <c r="OUR13" s="399"/>
      <c r="OUS13" s="466"/>
      <c r="OUT13" s="252"/>
      <c r="OUU13" s="467"/>
      <c r="OUV13" s="466"/>
      <c r="OUW13" s="399"/>
      <c r="OUX13" s="466"/>
      <c r="OUY13" s="252"/>
      <c r="OUZ13" s="467"/>
      <c r="OVA13" s="466"/>
      <c r="OVB13" s="399"/>
      <c r="OVC13" s="466"/>
      <c r="OVD13" s="252"/>
      <c r="OVE13" s="467"/>
      <c r="OVF13" s="466"/>
      <c r="OVG13" s="399"/>
      <c r="OVH13" s="466"/>
      <c r="OVI13" s="252"/>
      <c r="OVJ13" s="467"/>
      <c r="OVK13" s="466"/>
      <c r="OVL13" s="399"/>
      <c r="OVM13" s="466"/>
      <c r="OVN13" s="252"/>
      <c r="OVO13" s="467"/>
      <c r="OVP13" s="466"/>
      <c r="OVQ13" s="399"/>
      <c r="OVR13" s="466"/>
      <c r="OVS13" s="252"/>
      <c r="OVT13" s="467"/>
      <c r="OVU13" s="466"/>
      <c r="OVV13" s="399"/>
      <c r="OVW13" s="466"/>
      <c r="OVX13" s="252"/>
      <c r="OVY13" s="467"/>
      <c r="OVZ13" s="466"/>
      <c r="OWA13" s="399"/>
      <c r="OWB13" s="466"/>
      <c r="OWC13" s="252"/>
      <c r="OWD13" s="467"/>
      <c r="OWE13" s="466"/>
      <c r="OWF13" s="399"/>
      <c r="OWG13" s="466"/>
      <c r="OWH13" s="252"/>
      <c r="OWI13" s="467"/>
      <c r="OWJ13" s="466"/>
      <c r="OWK13" s="399"/>
      <c r="OWL13" s="466"/>
      <c r="OWM13" s="252"/>
      <c r="OWN13" s="467"/>
      <c r="OWO13" s="466"/>
      <c r="OWP13" s="399"/>
      <c r="OWQ13" s="466"/>
      <c r="OWR13" s="252"/>
      <c r="OWS13" s="467"/>
      <c r="OWT13" s="466"/>
      <c r="OWU13" s="399"/>
      <c r="OWV13" s="466"/>
      <c r="OWW13" s="252"/>
      <c r="OWX13" s="467"/>
      <c r="OWY13" s="466"/>
      <c r="OWZ13" s="399"/>
      <c r="OXA13" s="466"/>
      <c r="OXB13" s="252"/>
      <c r="OXC13" s="467"/>
      <c r="OXD13" s="466"/>
      <c r="OXE13" s="399"/>
      <c r="OXF13" s="466"/>
      <c r="OXG13" s="252"/>
      <c r="OXH13" s="467"/>
      <c r="OXI13" s="466"/>
      <c r="OXJ13" s="399"/>
      <c r="OXK13" s="466"/>
      <c r="OXL13" s="252"/>
      <c r="OXM13" s="467"/>
      <c r="OXN13" s="466"/>
      <c r="OXO13" s="399"/>
      <c r="OXP13" s="466"/>
      <c r="OXQ13" s="252"/>
      <c r="OXR13" s="467"/>
      <c r="OXS13" s="466"/>
      <c r="OXT13" s="399"/>
      <c r="OXU13" s="466"/>
      <c r="OXV13" s="252"/>
      <c r="OXW13" s="467"/>
      <c r="OXX13" s="466"/>
      <c r="OXY13" s="399"/>
      <c r="OXZ13" s="466"/>
      <c r="OYA13" s="252"/>
      <c r="OYB13" s="467"/>
      <c r="OYC13" s="466"/>
      <c r="OYD13" s="399"/>
      <c r="OYE13" s="466"/>
      <c r="OYF13" s="252"/>
      <c r="OYG13" s="467"/>
      <c r="OYH13" s="466"/>
      <c r="OYI13" s="399"/>
      <c r="OYJ13" s="466"/>
      <c r="OYK13" s="252"/>
      <c r="OYL13" s="467"/>
      <c r="OYM13" s="466"/>
      <c r="OYN13" s="399"/>
      <c r="OYO13" s="466"/>
      <c r="OYP13" s="252"/>
      <c r="OYQ13" s="467"/>
      <c r="OYR13" s="466"/>
      <c r="OYS13" s="399"/>
      <c r="OYT13" s="466"/>
      <c r="OYU13" s="252"/>
      <c r="OYV13" s="467"/>
      <c r="OYW13" s="466"/>
      <c r="OYX13" s="399"/>
      <c r="OYY13" s="466"/>
      <c r="OYZ13" s="252"/>
      <c r="OZA13" s="467"/>
      <c r="OZB13" s="466"/>
      <c r="OZC13" s="399"/>
      <c r="OZD13" s="466"/>
      <c r="OZE13" s="252"/>
      <c r="OZF13" s="467"/>
      <c r="OZG13" s="466"/>
      <c r="OZH13" s="399"/>
      <c r="OZI13" s="466"/>
      <c r="OZJ13" s="252"/>
      <c r="OZK13" s="467"/>
      <c r="OZL13" s="466"/>
      <c r="OZM13" s="399"/>
      <c r="OZN13" s="466"/>
      <c r="OZO13" s="252"/>
      <c r="OZP13" s="467"/>
      <c r="OZQ13" s="466"/>
      <c r="OZR13" s="399"/>
      <c r="OZS13" s="466"/>
      <c r="OZT13" s="252"/>
      <c r="OZU13" s="467"/>
      <c r="OZV13" s="466"/>
      <c r="OZW13" s="399"/>
      <c r="OZX13" s="466"/>
      <c r="OZY13" s="252"/>
      <c r="OZZ13" s="467"/>
      <c r="PAA13" s="466"/>
      <c r="PAB13" s="399"/>
      <c r="PAC13" s="466"/>
      <c r="PAD13" s="252"/>
      <c r="PAE13" s="467"/>
      <c r="PAF13" s="466"/>
      <c r="PAG13" s="399"/>
      <c r="PAH13" s="466"/>
      <c r="PAI13" s="252"/>
      <c r="PAJ13" s="467"/>
      <c r="PAK13" s="466"/>
      <c r="PAL13" s="399"/>
      <c r="PAM13" s="466"/>
      <c r="PAN13" s="252"/>
      <c r="PAO13" s="467"/>
      <c r="PAP13" s="466"/>
      <c r="PAQ13" s="399"/>
      <c r="PAR13" s="466"/>
      <c r="PAS13" s="252"/>
      <c r="PAT13" s="467"/>
      <c r="PAU13" s="466"/>
      <c r="PAV13" s="399"/>
      <c r="PAW13" s="466"/>
      <c r="PAX13" s="252"/>
      <c r="PAY13" s="467"/>
      <c r="PAZ13" s="466"/>
      <c r="PBA13" s="399"/>
      <c r="PBB13" s="466"/>
      <c r="PBC13" s="252"/>
      <c r="PBD13" s="467"/>
      <c r="PBE13" s="466"/>
      <c r="PBF13" s="399"/>
      <c r="PBG13" s="466"/>
      <c r="PBH13" s="252"/>
      <c r="PBI13" s="467"/>
      <c r="PBJ13" s="466"/>
      <c r="PBK13" s="399"/>
      <c r="PBL13" s="466"/>
      <c r="PBM13" s="252"/>
      <c r="PBN13" s="467"/>
      <c r="PBO13" s="466"/>
      <c r="PBP13" s="399"/>
      <c r="PBQ13" s="466"/>
      <c r="PBR13" s="252"/>
      <c r="PBS13" s="467"/>
      <c r="PBT13" s="466"/>
      <c r="PBU13" s="399"/>
      <c r="PBV13" s="466"/>
      <c r="PBW13" s="252"/>
      <c r="PBX13" s="467"/>
      <c r="PBY13" s="466"/>
      <c r="PBZ13" s="399"/>
      <c r="PCA13" s="466"/>
      <c r="PCB13" s="252"/>
      <c r="PCC13" s="467"/>
      <c r="PCD13" s="466"/>
      <c r="PCE13" s="399"/>
      <c r="PCF13" s="466"/>
      <c r="PCG13" s="252"/>
      <c r="PCH13" s="467"/>
      <c r="PCI13" s="466"/>
      <c r="PCJ13" s="399"/>
      <c r="PCK13" s="466"/>
      <c r="PCL13" s="252"/>
      <c r="PCM13" s="467"/>
      <c r="PCN13" s="466"/>
      <c r="PCO13" s="399"/>
      <c r="PCP13" s="466"/>
      <c r="PCQ13" s="252"/>
      <c r="PCR13" s="467"/>
      <c r="PCS13" s="466"/>
      <c r="PCT13" s="399"/>
      <c r="PCU13" s="466"/>
      <c r="PCV13" s="252"/>
      <c r="PCW13" s="467"/>
      <c r="PCX13" s="466"/>
      <c r="PCY13" s="399"/>
      <c r="PCZ13" s="466"/>
      <c r="PDA13" s="252"/>
      <c r="PDB13" s="467"/>
      <c r="PDC13" s="466"/>
      <c r="PDD13" s="399"/>
      <c r="PDE13" s="466"/>
      <c r="PDF13" s="252"/>
      <c r="PDG13" s="467"/>
      <c r="PDH13" s="466"/>
      <c r="PDI13" s="399"/>
      <c r="PDJ13" s="466"/>
      <c r="PDK13" s="252"/>
      <c r="PDL13" s="467"/>
      <c r="PDM13" s="466"/>
      <c r="PDN13" s="399"/>
      <c r="PDO13" s="466"/>
      <c r="PDP13" s="252"/>
      <c r="PDQ13" s="467"/>
      <c r="PDR13" s="466"/>
      <c r="PDS13" s="399"/>
      <c r="PDT13" s="466"/>
      <c r="PDU13" s="252"/>
      <c r="PDV13" s="467"/>
      <c r="PDW13" s="466"/>
      <c r="PDX13" s="399"/>
      <c r="PDY13" s="466"/>
      <c r="PDZ13" s="252"/>
      <c r="PEA13" s="467"/>
      <c r="PEB13" s="466"/>
      <c r="PEC13" s="399"/>
      <c r="PED13" s="466"/>
      <c r="PEE13" s="252"/>
      <c r="PEF13" s="467"/>
      <c r="PEG13" s="466"/>
      <c r="PEH13" s="399"/>
      <c r="PEI13" s="466"/>
      <c r="PEJ13" s="252"/>
      <c r="PEK13" s="467"/>
      <c r="PEL13" s="466"/>
      <c r="PEM13" s="399"/>
      <c r="PEN13" s="466"/>
      <c r="PEO13" s="252"/>
      <c r="PEP13" s="467"/>
      <c r="PEQ13" s="466"/>
      <c r="PER13" s="399"/>
      <c r="PES13" s="466"/>
      <c r="PET13" s="252"/>
      <c r="PEU13" s="467"/>
      <c r="PEV13" s="466"/>
      <c r="PEW13" s="399"/>
      <c r="PEX13" s="466"/>
      <c r="PEY13" s="252"/>
      <c r="PEZ13" s="467"/>
      <c r="PFA13" s="466"/>
      <c r="PFB13" s="399"/>
      <c r="PFC13" s="466"/>
      <c r="PFD13" s="252"/>
      <c r="PFE13" s="467"/>
      <c r="PFF13" s="466"/>
      <c r="PFG13" s="399"/>
      <c r="PFH13" s="466"/>
      <c r="PFI13" s="252"/>
      <c r="PFJ13" s="467"/>
      <c r="PFK13" s="466"/>
      <c r="PFL13" s="399"/>
      <c r="PFM13" s="466"/>
      <c r="PFN13" s="252"/>
      <c r="PFO13" s="467"/>
      <c r="PFP13" s="466"/>
      <c r="PFQ13" s="399"/>
      <c r="PFR13" s="466"/>
      <c r="PFS13" s="252"/>
      <c r="PFT13" s="467"/>
      <c r="PFU13" s="466"/>
      <c r="PFV13" s="399"/>
      <c r="PFW13" s="466"/>
      <c r="PFX13" s="252"/>
      <c r="PFY13" s="467"/>
      <c r="PFZ13" s="466"/>
      <c r="PGA13" s="399"/>
      <c r="PGB13" s="466"/>
      <c r="PGC13" s="252"/>
      <c r="PGD13" s="467"/>
      <c r="PGE13" s="466"/>
      <c r="PGF13" s="399"/>
      <c r="PGG13" s="466"/>
      <c r="PGH13" s="252"/>
      <c r="PGI13" s="467"/>
      <c r="PGJ13" s="466"/>
      <c r="PGK13" s="399"/>
      <c r="PGL13" s="466"/>
      <c r="PGM13" s="252"/>
      <c r="PGN13" s="467"/>
      <c r="PGO13" s="466"/>
      <c r="PGP13" s="399"/>
      <c r="PGQ13" s="466"/>
      <c r="PGR13" s="252"/>
      <c r="PGS13" s="467"/>
      <c r="PGT13" s="466"/>
      <c r="PGU13" s="399"/>
      <c r="PGV13" s="466"/>
      <c r="PGW13" s="252"/>
      <c r="PGX13" s="467"/>
      <c r="PGY13" s="466"/>
      <c r="PGZ13" s="399"/>
      <c r="PHA13" s="466"/>
      <c r="PHB13" s="252"/>
      <c r="PHC13" s="467"/>
      <c r="PHD13" s="466"/>
      <c r="PHE13" s="399"/>
      <c r="PHF13" s="466"/>
      <c r="PHG13" s="252"/>
      <c r="PHH13" s="467"/>
      <c r="PHI13" s="466"/>
      <c r="PHJ13" s="399"/>
      <c r="PHK13" s="466"/>
      <c r="PHL13" s="252"/>
      <c r="PHM13" s="467"/>
      <c r="PHN13" s="466"/>
      <c r="PHO13" s="399"/>
      <c r="PHP13" s="466"/>
      <c r="PHQ13" s="252"/>
      <c r="PHR13" s="467"/>
      <c r="PHS13" s="466"/>
      <c r="PHT13" s="399"/>
      <c r="PHU13" s="466"/>
      <c r="PHV13" s="252"/>
      <c r="PHW13" s="467"/>
      <c r="PHX13" s="466"/>
      <c r="PHY13" s="399"/>
      <c r="PHZ13" s="466"/>
      <c r="PIA13" s="252"/>
      <c r="PIB13" s="467"/>
      <c r="PIC13" s="466"/>
      <c r="PID13" s="399"/>
      <c r="PIE13" s="466"/>
      <c r="PIF13" s="252"/>
      <c r="PIG13" s="467"/>
      <c r="PIH13" s="466"/>
      <c r="PII13" s="399"/>
      <c r="PIJ13" s="466"/>
      <c r="PIK13" s="252"/>
      <c r="PIL13" s="467"/>
      <c r="PIM13" s="466"/>
      <c r="PIN13" s="399"/>
      <c r="PIO13" s="466"/>
      <c r="PIP13" s="252"/>
      <c r="PIQ13" s="467"/>
      <c r="PIR13" s="466"/>
      <c r="PIS13" s="399"/>
      <c r="PIT13" s="466"/>
      <c r="PIU13" s="252"/>
      <c r="PIV13" s="467"/>
      <c r="PIW13" s="466"/>
      <c r="PIX13" s="399"/>
      <c r="PIY13" s="466"/>
      <c r="PIZ13" s="252"/>
      <c r="PJA13" s="467"/>
      <c r="PJB13" s="466"/>
      <c r="PJC13" s="399"/>
      <c r="PJD13" s="466"/>
      <c r="PJE13" s="252"/>
      <c r="PJF13" s="467"/>
      <c r="PJG13" s="466"/>
      <c r="PJH13" s="399"/>
      <c r="PJI13" s="466"/>
      <c r="PJJ13" s="252"/>
      <c r="PJK13" s="467"/>
      <c r="PJL13" s="466"/>
      <c r="PJM13" s="399"/>
      <c r="PJN13" s="466"/>
      <c r="PJO13" s="252"/>
      <c r="PJP13" s="467"/>
      <c r="PJQ13" s="466"/>
      <c r="PJR13" s="399"/>
      <c r="PJS13" s="466"/>
      <c r="PJT13" s="252"/>
      <c r="PJU13" s="467"/>
      <c r="PJV13" s="466"/>
      <c r="PJW13" s="399"/>
      <c r="PJX13" s="466"/>
      <c r="PJY13" s="252"/>
      <c r="PJZ13" s="467"/>
      <c r="PKA13" s="466"/>
      <c r="PKB13" s="399"/>
      <c r="PKC13" s="466"/>
      <c r="PKD13" s="252"/>
      <c r="PKE13" s="467"/>
      <c r="PKF13" s="466"/>
      <c r="PKG13" s="399"/>
      <c r="PKH13" s="466"/>
      <c r="PKI13" s="252"/>
      <c r="PKJ13" s="467"/>
      <c r="PKK13" s="466"/>
      <c r="PKL13" s="399"/>
      <c r="PKM13" s="466"/>
      <c r="PKN13" s="252"/>
      <c r="PKO13" s="467"/>
      <c r="PKP13" s="466"/>
      <c r="PKQ13" s="399"/>
      <c r="PKR13" s="466"/>
      <c r="PKS13" s="252"/>
      <c r="PKT13" s="467"/>
      <c r="PKU13" s="466"/>
      <c r="PKV13" s="399"/>
      <c r="PKW13" s="466"/>
      <c r="PKX13" s="252"/>
      <c r="PKY13" s="467"/>
      <c r="PKZ13" s="466"/>
      <c r="PLA13" s="399"/>
      <c r="PLB13" s="466"/>
      <c r="PLC13" s="252"/>
      <c r="PLD13" s="467"/>
      <c r="PLE13" s="466"/>
      <c r="PLF13" s="399"/>
      <c r="PLG13" s="466"/>
      <c r="PLH13" s="252"/>
      <c r="PLI13" s="467"/>
      <c r="PLJ13" s="466"/>
      <c r="PLK13" s="399"/>
      <c r="PLL13" s="466"/>
      <c r="PLM13" s="252"/>
      <c r="PLN13" s="467"/>
      <c r="PLO13" s="466"/>
      <c r="PLP13" s="399"/>
      <c r="PLQ13" s="466"/>
      <c r="PLR13" s="252"/>
      <c r="PLS13" s="467"/>
      <c r="PLT13" s="466"/>
      <c r="PLU13" s="399"/>
      <c r="PLV13" s="466"/>
      <c r="PLW13" s="252"/>
      <c r="PLX13" s="467"/>
      <c r="PLY13" s="466"/>
      <c r="PLZ13" s="399"/>
      <c r="PMA13" s="466"/>
      <c r="PMB13" s="252"/>
      <c r="PMC13" s="467"/>
      <c r="PMD13" s="466"/>
      <c r="PME13" s="399"/>
      <c r="PMF13" s="466"/>
      <c r="PMG13" s="252"/>
      <c r="PMH13" s="467"/>
      <c r="PMI13" s="466"/>
      <c r="PMJ13" s="399"/>
      <c r="PMK13" s="466"/>
      <c r="PML13" s="252"/>
      <c r="PMM13" s="467"/>
      <c r="PMN13" s="466"/>
      <c r="PMO13" s="399"/>
      <c r="PMP13" s="466"/>
      <c r="PMQ13" s="252"/>
      <c r="PMR13" s="467"/>
      <c r="PMS13" s="466"/>
      <c r="PMT13" s="399"/>
      <c r="PMU13" s="466"/>
      <c r="PMV13" s="252"/>
      <c r="PMW13" s="467"/>
      <c r="PMX13" s="466"/>
      <c r="PMY13" s="399"/>
      <c r="PMZ13" s="466"/>
      <c r="PNA13" s="252"/>
      <c r="PNB13" s="467"/>
      <c r="PNC13" s="466"/>
      <c r="PND13" s="399"/>
      <c r="PNE13" s="466"/>
      <c r="PNF13" s="252"/>
      <c r="PNG13" s="467"/>
      <c r="PNH13" s="466"/>
      <c r="PNI13" s="399"/>
      <c r="PNJ13" s="466"/>
      <c r="PNK13" s="252"/>
      <c r="PNL13" s="467"/>
      <c r="PNM13" s="466"/>
      <c r="PNN13" s="399"/>
      <c r="PNO13" s="466"/>
      <c r="PNP13" s="252"/>
      <c r="PNQ13" s="467"/>
      <c r="PNR13" s="466"/>
      <c r="PNS13" s="399"/>
      <c r="PNT13" s="466"/>
      <c r="PNU13" s="252"/>
      <c r="PNV13" s="467"/>
      <c r="PNW13" s="466"/>
      <c r="PNX13" s="399"/>
      <c r="PNY13" s="466"/>
      <c r="PNZ13" s="252"/>
      <c r="POA13" s="467"/>
      <c r="POB13" s="466"/>
      <c r="POC13" s="399"/>
      <c r="POD13" s="466"/>
      <c r="POE13" s="252"/>
      <c r="POF13" s="467"/>
      <c r="POG13" s="466"/>
      <c r="POH13" s="399"/>
      <c r="POI13" s="466"/>
      <c r="POJ13" s="252"/>
      <c r="POK13" s="467"/>
      <c r="POL13" s="466"/>
      <c r="POM13" s="399"/>
      <c r="PON13" s="466"/>
      <c r="POO13" s="252"/>
      <c r="POP13" s="467"/>
      <c r="POQ13" s="466"/>
      <c r="POR13" s="399"/>
      <c r="POS13" s="466"/>
      <c r="POT13" s="252"/>
      <c r="POU13" s="467"/>
      <c r="POV13" s="466"/>
      <c r="POW13" s="399"/>
      <c r="POX13" s="466"/>
      <c r="POY13" s="252"/>
      <c r="POZ13" s="467"/>
      <c r="PPA13" s="466"/>
      <c r="PPB13" s="399"/>
      <c r="PPC13" s="466"/>
      <c r="PPD13" s="252"/>
      <c r="PPE13" s="467"/>
      <c r="PPF13" s="466"/>
      <c r="PPG13" s="399"/>
      <c r="PPH13" s="466"/>
      <c r="PPI13" s="252"/>
      <c r="PPJ13" s="467"/>
      <c r="PPK13" s="466"/>
      <c r="PPL13" s="399"/>
      <c r="PPM13" s="466"/>
      <c r="PPN13" s="252"/>
      <c r="PPO13" s="467"/>
      <c r="PPP13" s="466"/>
      <c r="PPQ13" s="399"/>
      <c r="PPR13" s="466"/>
      <c r="PPS13" s="252"/>
      <c r="PPT13" s="467"/>
      <c r="PPU13" s="466"/>
      <c r="PPV13" s="399"/>
      <c r="PPW13" s="466"/>
      <c r="PPX13" s="252"/>
      <c r="PPY13" s="467"/>
      <c r="PPZ13" s="466"/>
      <c r="PQA13" s="399"/>
      <c r="PQB13" s="466"/>
      <c r="PQC13" s="252"/>
      <c r="PQD13" s="467"/>
      <c r="PQE13" s="466"/>
      <c r="PQF13" s="399"/>
      <c r="PQG13" s="466"/>
      <c r="PQH13" s="252"/>
      <c r="PQI13" s="467"/>
      <c r="PQJ13" s="466"/>
      <c r="PQK13" s="399"/>
      <c r="PQL13" s="466"/>
      <c r="PQM13" s="252"/>
      <c r="PQN13" s="467"/>
      <c r="PQO13" s="466"/>
      <c r="PQP13" s="399"/>
      <c r="PQQ13" s="466"/>
      <c r="PQR13" s="252"/>
      <c r="PQS13" s="467"/>
      <c r="PQT13" s="466"/>
      <c r="PQU13" s="399"/>
      <c r="PQV13" s="466"/>
      <c r="PQW13" s="252"/>
      <c r="PQX13" s="467"/>
      <c r="PQY13" s="466"/>
      <c r="PQZ13" s="399"/>
      <c r="PRA13" s="466"/>
      <c r="PRB13" s="252"/>
      <c r="PRC13" s="467"/>
      <c r="PRD13" s="466"/>
      <c r="PRE13" s="399"/>
      <c r="PRF13" s="466"/>
      <c r="PRG13" s="252"/>
      <c r="PRH13" s="467"/>
      <c r="PRI13" s="466"/>
      <c r="PRJ13" s="399"/>
      <c r="PRK13" s="466"/>
      <c r="PRL13" s="252"/>
      <c r="PRM13" s="467"/>
      <c r="PRN13" s="466"/>
      <c r="PRO13" s="399"/>
      <c r="PRP13" s="466"/>
      <c r="PRQ13" s="252"/>
      <c r="PRR13" s="467"/>
      <c r="PRS13" s="466"/>
      <c r="PRT13" s="399"/>
      <c r="PRU13" s="466"/>
      <c r="PRV13" s="252"/>
      <c r="PRW13" s="467"/>
      <c r="PRX13" s="466"/>
      <c r="PRY13" s="399"/>
      <c r="PRZ13" s="466"/>
      <c r="PSA13" s="252"/>
      <c r="PSB13" s="467"/>
      <c r="PSC13" s="466"/>
      <c r="PSD13" s="399"/>
      <c r="PSE13" s="466"/>
      <c r="PSF13" s="252"/>
      <c r="PSG13" s="467"/>
      <c r="PSH13" s="466"/>
      <c r="PSI13" s="399"/>
      <c r="PSJ13" s="466"/>
      <c r="PSK13" s="252"/>
      <c r="PSL13" s="467"/>
      <c r="PSM13" s="466"/>
      <c r="PSN13" s="399"/>
      <c r="PSO13" s="466"/>
      <c r="PSP13" s="252"/>
      <c r="PSQ13" s="467"/>
      <c r="PSR13" s="466"/>
      <c r="PSS13" s="399"/>
      <c r="PST13" s="466"/>
      <c r="PSU13" s="252"/>
      <c r="PSV13" s="467"/>
      <c r="PSW13" s="466"/>
      <c r="PSX13" s="399"/>
      <c r="PSY13" s="466"/>
      <c r="PSZ13" s="252"/>
      <c r="PTA13" s="467"/>
      <c r="PTB13" s="466"/>
      <c r="PTC13" s="399"/>
      <c r="PTD13" s="466"/>
      <c r="PTE13" s="252"/>
      <c r="PTF13" s="467"/>
      <c r="PTG13" s="466"/>
      <c r="PTH13" s="399"/>
      <c r="PTI13" s="466"/>
      <c r="PTJ13" s="252"/>
      <c r="PTK13" s="467"/>
      <c r="PTL13" s="466"/>
      <c r="PTM13" s="399"/>
      <c r="PTN13" s="466"/>
      <c r="PTO13" s="252"/>
      <c r="PTP13" s="467"/>
      <c r="PTQ13" s="466"/>
      <c r="PTR13" s="399"/>
      <c r="PTS13" s="466"/>
      <c r="PTT13" s="252"/>
      <c r="PTU13" s="467"/>
      <c r="PTV13" s="466"/>
      <c r="PTW13" s="399"/>
      <c r="PTX13" s="466"/>
      <c r="PTY13" s="252"/>
      <c r="PTZ13" s="467"/>
      <c r="PUA13" s="466"/>
      <c r="PUB13" s="399"/>
      <c r="PUC13" s="466"/>
      <c r="PUD13" s="252"/>
      <c r="PUE13" s="467"/>
      <c r="PUF13" s="466"/>
      <c r="PUG13" s="399"/>
      <c r="PUH13" s="466"/>
      <c r="PUI13" s="252"/>
      <c r="PUJ13" s="467"/>
      <c r="PUK13" s="466"/>
      <c r="PUL13" s="399"/>
      <c r="PUM13" s="466"/>
      <c r="PUN13" s="252"/>
      <c r="PUO13" s="467"/>
      <c r="PUP13" s="466"/>
      <c r="PUQ13" s="399"/>
      <c r="PUR13" s="466"/>
      <c r="PUS13" s="252"/>
      <c r="PUT13" s="467"/>
      <c r="PUU13" s="466"/>
      <c r="PUV13" s="399"/>
      <c r="PUW13" s="466"/>
      <c r="PUX13" s="252"/>
      <c r="PUY13" s="467"/>
      <c r="PUZ13" s="466"/>
      <c r="PVA13" s="399"/>
      <c r="PVB13" s="466"/>
      <c r="PVC13" s="252"/>
      <c r="PVD13" s="467"/>
      <c r="PVE13" s="466"/>
      <c r="PVF13" s="399"/>
      <c r="PVG13" s="466"/>
      <c r="PVH13" s="252"/>
      <c r="PVI13" s="467"/>
      <c r="PVJ13" s="466"/>
      <c r="PVK13" s="399"/>
      <c r="PVL13" s="466"/>
      <c r="PVM13" s="252"/>
      <c r="PVN13" s="467"/>
      <c r="PVO13" s="466"/>
      <c r="PVP13" s="399"/>
      <c r="PVQ13" s="466"/>
      <c r="PVR13" s="252"/>
      <c r="PVS13" s="467"/>
      <c r="PVT13" s="466"/>
      <c r="PVU13" s="399"/>
      <c r="PVV13" s="466"/>
      <c r="PVW13" s="252"/>
      <c r="PVX13" s="467"/>
      <c r="PVY13" s="466"/>
      <c r="PVZ13" s="399"/>
      <c r="PWA13" s="466"/>
      <c r="PWB13" s="252"/>
      <c r="PWC13" s="467"/>
      <c r="PWD13" s="466"/>
      <c r="PWE13" s="399"/>
      <c r="PWF13" s="466"/>
      <c r="PWG13" s="252"/>
      <c r="PWH13" s="467"/>
      <c r="PWI13" s="466"/>
      <c r="PWJ13" s="399"/>
      <c r="PWK13" s="466"/>
      <c r="PWL13" s="252"/>
      <c r="PWM13" s="467"/>
      <c r="PWN13" s="466"/>
      <c r="PWO13" s="399"/>
      <c r="PWP13" s="466"/>
      <c r="PWQ13" s="252"/>
      <c r="PWR13" s="467"/>
      <c r="PWS13" s="466"/>
      <c r="PWT13" s="399"/>
      <c r="PWU13" s="466"/>
      <c r="PWV13" s="252"/>
      <c r="PWW13" s="467"/>
      <c r="PWX13" s="466"/>
      <c r="PWY13" s="399"/>
      <c r="PWZ13" s="466"/>
      <c r="PXA13" s="252"/>
      <c r="PXB13" s="467"/>
      <c r="PXC13" s="466"/>
      <c r="PXD13" s="399"/>
      <c r="PXE13" s="466"/>
      <c r="PXF13" s="252"/>
      <c r="PXG13" s="467"/>
      <c r="PXH13" s="466"/>
      <c r="PXI13" s="399"/>
      <c r="PXJ13" s="466"/>
      <c r="PXK13" s="252"/>
      <c r="PXL13" s="467"/>
      <c r="PXM13" s="466"/>
      <c r="PXN13" s="399"/>
      <c r="PXO13" s="466"/>
      <c r="PXP13" s="252"/>
      <c r="PXQ13" s="467"/>
      <c r="PXR13" s="466"/>
      <c r="PXS13" s="399"/>
      <c r="PXT13" s="466"/>
      <c r="PXU13" s="252"/>
      <c r="PXV13" s="467"/>
      <c r="PXW13" s="466"/>
      <c r="PXX13" s="399"/>
      <c r="PXY13" s="466"/>
      <c r="PXZ13" s="252"/>
      <c r="PYA13" s="467"/>
      <c r="PYB13" s="466"/>
      <c r="PYC13" s="399"/>
      <c r="PYD13" s="466"/>
      <c r="PYE13" s="252"/>
      <c r="PYF13" s="467"/>
      <c r="PYG13" s="466"/>
      <c r="PYH13" s="399"/>
      <c r="PYI13" s="466"/>
      <c r="PYJ13" s="252"/>
      <c r="PYK13" s="467"/>
      <c r="PYL13" s="466"/>
      <c r="PYM13" s="399"/>
      <c r="PYN13" s="466"/>
      <c r="PYO13" s="252"/>
      <c r="PYP13" s="467"/>
      <c r="PYQ13" s="466"/>
      <c r="PYR13" s="399"/>
      <c r="PYS13" s="466"/>
      <c r="PYT13" s="252"/>
      <c r="PYU13" s="467"/>
      <c r="PYV13" s="466"/>
      <c r="PYW13" s="399"/>
      <c r="PYX13" s="466"/>
      <c r="PYY13" s="252"/>
      <c r="PYZ13" s="467"/>
      <c r="PZA13" s="466"/>
      <c r="PZB13" s="399"/>
      <c r="PZC13" s="466"/>
      <c r="PZD13" s="252"/>
      <c r="PZE13" s="467"/>
      <c r="PZF13" s="466"/>
      <c r="PZG13" s="399"/>
      <c r="PZH13" s="466"/>
      <c r="PZI13" s="252"/>
      <c r="PZJ13" s="467"/>
      <c r="PZK13" s="466"/>
      <c r="PZL13" s="399"/>
      <c r="PZM13" s="466"/>
      <c r="PZN13" s="252"/>
      <c r="PZO13" s="467"/>
      <c r="PZP13" s="466"/>
      <c r="PZQ13" s="399"/>
      <c r="PZR13" s="466"/>
      <c r="PZS13" s="252"/>
      <c r="PZT13" s="467"/>
      <c r="PZU13" s="466"/>
      <c r="PZV13" s="399"/>
      <c r="PZW13" s="466"/>
      <c r="PZX13" s="252"/>
      <c r="PZY13" s="467"/>
      <c r="PZZ13" s="466"/>
      <c r="QAA13" s="399"/>
      <c r="QAB13" s="466"/>
      <c r="QAC13" s="252"/>
      <c r="QAD13" s="467"/>
      <c r="QAE13" s="466"/>
      <c r="QAF13" s="399"/>
      <c r="QAG13" s="466"/>
      <c r="QAH13" s="252"/>
      <c r="QAI13" s="467"/>
      <c r="QAJ13" s="466"/>
      <c r="QAK13" s="399"/>
      <c r="QAL13" s="466"/>
      <c r="QAM13" s="252"/>
      <c r="QAN13" s="467"/>
      <c r="QAO13" s="466"/>
      <c r="QAP13" s="399"/>
      <c r="QAQ13" s="466"/>
      <c r="QAR13" s="252"/>
      <c r="QAS13" s="467"/>
      <c r="QAT13" s="466"/>
      <c r="QAU13" s="399"/>
      <c r="QAV13" s="466"/>
      <c r="QAW13" s="252"/>
      <c r="QAX13" s="467"/>
      <c r="QAY13" s="466"/>
      <c r="QAZ13" s="399"/>
      <c r="QBA13" s="466"/>
      <c r="QBB13" s="252"/>
      <c r="QBC13" s="467"/>
      <c r="QBD13" s="466"/>
      <c r="QBE13" s="399"/>
      <c r="QBF13" s="466"/>
      <c r="QBG13" s="252"/>
      <c r="QBH13" s="467"/>
      <c r="QBI13" s="466"/>
      <c r="QBJ13" s="399"/>
      <c r="QBK13" s="466"/>
      <c r="QBL13" s="252"/>
      <c r="QBM13" s="467"/>
      <c r="QBN13" s="466"/>
      <c r="QBO13" s="399"/>
      <c r="QBP13" s="466"/>
      <c r="QBQ13" s="252"/>
      <c r="QBR13" s="467"/>
      <c r="QBS13" s="466"/>
      <c r="QBT13" s="399"/>
      <c r="QBU13" s="466"/>
      <c r="QBV13" s="252"/>
      <c r="QBW13" s="467"/>
      <c r="QBX13" s="466"/>
      <c r="QBY13" s="399"/>
      <c r="QBZ13" s="466"/>
      <c r="QCA13" s="252"/>
      <c r="QCB13" s="467"/>
      <c r="QCC13" s="466"/>
      <c r="QCD13" s="399"/>
      <c r="QCE13" s="466"/>
      <c r="QCF13" s="252"/>
      <c r="QCG13" s="467"/>
      <c r="QCH13" s="466"/>
      <c r="QCI13" s="399"/>
      <c r="QCJ13" s="466"/>
      <c r="QCK13" s="252"/>
      <c r="QCL13" s="467"/>
      <c r="QCM13" s="466"/>
      <c r="QCN13" s="399"/>
      <c r="QCO13" s="466"/>
      <c r="QCP13" s="252"/>
      <c r="QCQ13" s="467"/>
      <c r="QCR13" s="466"/>
      <c r="QCS13" s="399"/>
      <c r="QCT13" s="466"/>
      <c r="QCU13" s="252"/>
      <c r="QCV13" s="467"/>
      <c r="QCW13" s="466"/>
      <c r="QCX13" s="399"/>
      <c r="QCY13" s="466"/>
      <c r="QCZ13" s="252"/>
      <c r="QDA13" s="467"/>
      <c r="QDB13" s="466"/>
      <c r="QDC13" s="399"/>
      <c r="QDD13" s="466"/>
      <c r="QDE13" s="252"/>
      <c r="QDF13" s="467"/>
      <c r="QDG13" s="466"/>
      <c r="QDH13" s="399"/>
      <c r="QDI13" s="466"/>
      <c r="QDJ13" s="252"/>
      <c r="QDK13" s="467"/>
      <c r="QDL13" s="466"/>
      <c r="QDM13" s="399"/>
      <c r="QDN13" s="466"/>
      <c r="QDO13" s="252"/>
      <c r="QDP13" s="467"/>
      <c r="QDQ13" s="466"/>
      <c r="QDR13" s="399"/>
      <c r="QDS13" s="466"/>
      <c r="QDT13" s="252"/>
      <c r="QDU13" s="467"/>
      <c r="QDV13" s="466"/>
      <c r="QDW13" s="399"/>
      <c r="QDX13" s="466"/>
      <c r="QDY13" s="252"/>
      <c r="QDZ13" s="467"/>
      <c r="QEA13" s="466"/>
      <c r="QEB13" s="399"/>
      <c r="QEC13" s="466"/>
      <c r="QED13" s="252"/>
      <c r="QEE13" s="467"/>
      <c r="QEF13" s="466"/>
      <c r="QEG13" s="399"/>
      <c r="QEH13" s="466"/>
      <c r="QEI13" s="252"/>
      <c r="QEJ13" s="467"/>
      <c r="QEK13" s="466"/>
      <c r="QEL13" s="399"/>
      <c r="QEM13" s="466"/>
      <c r="QEN13" s="252"/>
      <c r="QEO13" s="467"/>
      <c r="QEP13" s="466"/>
      <c r="QEQ13" s="399"/>
      <c r="QER13" s="466"/>
      <c r="QES13" s="252"/>
      <c r="QET13" s="467"/>
      <c r="QEU13" s="466"/>
      <c r="QEV13" s="399"/>
      <c r="QEW13" s="466"/>
      <c r="QEX13" s="252"/>
      <c r="QEY13" s="467"/>
      <c r="QEZ13" s="466"/>
      <c r="QFA13" s="399"/>
      <c r="QFB13" s="466"/>
      <c r="QFC13" s="252"/>
      <c r="QFD13" s="467"/>
      <c r="QFE13" s="466"/>
      <c r="QFF13" s="399"/>
      <c r="QFG13" s="466"/>
      <c r="QFH13" s="252"/>
      <c r="QFI13" s="467"/>
      <c r="QFJ13" s="466"/>
      <c r="QFK13" s="399"/>
      <c r="QFL13" s="466"/>
      <c r="QFM13" s="252"/>
      <c r="QFN13" s="467"/>
      <c r="QFO13" s="466"/>
      <c r="QFP13" s="399"/>
      <c r="QFQ13" s="466"/>
      <c r="QFR13" s="252"/>
      <c r="QFS13" s="467"/>
      <c r="QFT13" s="466"/>
      <c r="QFU13" s="399"/>
      <c r="QFV13" s="466"/>
      <c r="QFW13" s="252"/>
      <c r="QFX13" s="467"/>
      <c r="QFY13" s="466"/>
      <c r="QFZ13" s="399"/>
      <c r="QGA13" s="466"/>
      <c r="QGB13" s="252"/>
      <c r="QGC13" s="467"/>
      <c r="QGD13" s="466"/>
      <c r="QGE13" s="399"/>
      <c r="QGF13" s="466"/>
      <c r="QGG13" s="252"/>
      <c r="QGH13" s="467"/>
      <c r="QGI13" s="466"/>
      <c r="QGJ13" s="399"/>
      <c r="QGK13" s="466"/>
      <c r="QGL13" s="252"/>
      <c r="QGM13" s="467"/>
      <c r="QGN13" s="466"/>
      <c r="QGO13" s="399"/>
      <c r="QGP13" s="466"/>
      <c r="QGQ13" s="252"/>
      <c r="QGR13" s="467"/>
      <c r="QGS13" s="466"/>
      <c r="QGT13" s="399"/>
      <c r="QGU13" s="466"/>
      <c r="QGV13" s="252"/>
      <c r="QGW13" s="467"/>
      <c r="QGX13" s="466"/>
      <c r="QGY13" s="399"/>
      <c r="QGZ13" s="466"/>
      <c r="QHA13" s="252"/>
      <c r="QHB13" s="467"/>
      <c r="QHC13" s="466"/>
      <c r="QHD13" s="399"/>
      <c r="QHE13" s="466"/>
      <c r="QHF13" s="252"/>
      <c r="QHG13" s="467"/>
      <c r="QHH13" s="466"/>
      <c r="QHI13" s="399"/>
      <c r="QHJ13" s="466"/>
      <c r="QHK13" s="252"/>
      <c r="QHL13" s="467"/>
      <c r="QHM13" s="466"/>
      <c r="QHN13" s="399"/>
      <c r="QHO13" s="466"/>
      <c r="QHP13" s="252"/>
      <c r="QHQ13" s="467"/>
      <c r="QHR13" s="466"/>
      <c r="QHS13" s="399"/>
      <c r="QHT13" s="466"/>
      <c r="QHU13" s="252"/>
      <c r="QHV13" s="467"/>
      <c r="QHW13" s="466"/>
      <c r="QHX13" s="399"/>
      <c r="QHY13" s="466"/>
      <c r="QHZ13" s="252"/>
      <c r="QIA13" s="467"/>
      <c r="QIB13" s="466"/>
      <c r="QIC13" s="399"/>
      <c r="QID13" s="466"/>
      <c r="QIE13" s="252"/>
      <c r="QIF13" s="467"/>
      <c r="QIG13" s="466"/>
      <c r="QIH13" s="399"/>
      <c r="QII13" s="466"/>
      <c r="QIJ13" s="252"/>
      <c r="QIK13" s="467"/>
      <c r="QIL13" s="466"/>
      <c r="QIM13" s="399"/>
      <c r="QIN13" s="466"/>
      <c r="QIO13" s="252"/>
      <c r="QIP13" s="467"/>
      <c r="QIQ13" s="466"/>
      <c r="QIR13" s="399"/>
      <c r="QIS13" s="466"/>
      <c r="QIT13" s="252"/>
      <c r="QIU13" s="467"/>
      <c r="QIV13" s="466"/>
      <c r="QIW13" s="399"/>
      <c r="QIX13" s="466"/>
      <c r="QIY13" s="252"/>
      <c r="QIZ13" s="467"/>
      <c r="QJA13" s="466"/>
      <c r="QJB13" s="399"/>
      <c r="QJC13" s="466"/>
      <c r="QJD13" s="252"/>
      <c r="QJE13" s="467"/>
      <c r="QJF13" s="466"/>
      <c r="QJG13" s="399"/>
      <c r="QJH13" s="466"/>
      <c r="QJI13" s="252"/>
      <c r="QJJ13" s="467"/>
      <c r="QJK13" s="466"/>
      <c r="QJL13" s="399"/>
      <c r="QJM13" s="466"/>
      <c r="QJN13" s="252"/>
      <c r="QJO13" s="467"/>
      <c r="QJP13" s="466"/>
      <c r="QJQ13" s="399"/>
      <c r="QJR13" s="466"/>
      <c r="QJS13" s="252"/>
      <c r="QJT13" s="467"/>
      <c r="QJU13" s="466"/>
      <c r="QJV13" s="399"/>
      <c r="QJW13" s="466"/>
      <c r="QJX13" s="252"/>
      <c r="QJY13" s="467"/>
      <c r="QJZ13" s="466"/>
      <c r="QKA13" s="399"/>
      <c r="QKB13" s="466"/>
      <c r="QKC13" s="252"/>
      <c r="QKD13" s="467"/>
      <c r="QKE13" s="466"/>
      <c r="QKF13" s="399"/>
      <c r="QKG13" s="466"/>
      <c r="QKH13" s="252"/>
      <c r="QKI13" s="467"/>
      <c r="QKJ13" s="466"/>
      <c r="QKK13" s="399"/>
      <c r="QKL13" s="466"/>
      <c r="QKM13" s="252"/>
      <c r="QKN13" s="467"/>
      <c r="QKO13" s="466"/>
      <c r="QKP13" s="399"/>
      <c r="QKQ13" s="466"/>
      <c r="QKR13" s="252"/>
      <c r="QKS13" s="467"/>
      <c r="QKT13" s="466"/>
      <c r="QKU13" s="399"/>
      <c r="QKV13" s="466"/>
      <c r="QKW13" s="252"/>
      <c r="QKX13" s="467"/>
      <c r="QKY13" s="466"/>
      <c r="QKZ13" s="399"/>
      <c r="QLA13" s="466"/>
      <c r="QLB13" s="252"/>
      <c r="QLC13" s="467"/>
      <c r="QLD13" s="466"/>
      <c r="QLE13" s="399"/>
      <c r="QLF13" s="466"/>
      <c r="QLG13" s="252"/>
      <c r="QLH13" s="467"/>
      <c r="QLI13" s="466"/>
      <c r="QLJ13" s="399"/>
      <c r="QLK13" s="466"/>
      <c r="QLL13" s="252"/>
      <c r="QLM13" s="467"/>
      <c r="QLN13" s="466"/>
      <c r="QLO13" s="399"/>
      <c r="QLP13" s="466"/>
      <c r="QLQ13" s="252"/>
      <c r="QLR13" s="467"/>
      <c r="QLS13" s="466"/>
      <c r="QLT13" s="399"/>
      <c r="QLU13" s="466"/>
      <c r="QLV13" s="252"/>
      <c r="QLW13" s="467"/>
      <c r="QLX13" s="466"/>
      <c r="QLY13" s="399"/>
      <c r="QLZ13" s="466"/>
      <c r="QMA13" s="252"/>
      <c r="QMB13" s="467"/>
      <c r="QMC13" s="466"/>
      <c r="QMD13" s="399"/>
      <c r="QME13" s="466"/>
      <c r="QMF13" s="252"/>
      <c r="QMG13" s="467"/>
      <c r="QMH13" s="466"/>
      <c r="QMI13" s="399"/>
      <c r="QMJ13" s="466"/>
      <c r="QMK13" s="252"/>
      <c r="QML13" s="467"/>
      <c r="QMM13" s="466"/>
      <c r="QMN13" s="399"/>
      <c r="QMO13" s="466"/>
      <c r="QMP13" s="252"/>
      <c r="QMQ13" s="467"/>
      <c r="QMR13" s="466"/>
      <c r="QMS13" s="399"/>
      <c r="QMT13" s="466"/>
      <c r="QMU13" s="252"/>
      <c r="QMV13" s="467"/>
      <c r="QMW13" s="466"/>
      <c r="QMX13" s="399"/>
      <c r="QMY13" s="466"/>
      <c r="QMZ13" s="252"/>
      <c r="QNA13" s="467"/>
      <c r="QNB13" s="466"/>
      <c r="QNC13" s="399"/>
      <c r="QND13" s="466"/>
      <c r="QNE13" s="252"/>
      <c r="QNF13" s="467"/>
      <c r="QNG13" s="466"/>
      <c r="QNH13" s="399"/>
      <c r="QNI13" s="466"/>
      <c r="QNJ13" s="252"/>
      <c r="QNK13" s="467"/>
      <c r="QNL13" s="466"/>
      <c r="QNM13" s="399"/>
      <c r="QNN13" s="466"/>
      <c r="QNO13" s="252"/>
      <c r="QNP13" s="467"/>
      <c r="QNQ13" s="466"/>
      <c r="QNR13" s="399"/>
      <c r="QNS13" s="466"/>
      <c r="QNT13" s="252"/>
      <c r="QNU13" s="467"/>
      <c r="QNV13" s="466"/>
      <c r="QNW13" s="399"/>
      <c r="QNX13" s="466"/>
      <c r="QNY13" s="252"/>
      <c r="QNZ13" s="467"/>
      <c r="QOA13" s="466"/>
      <c r="QOB13" s="399"/>
      <c r="QOC13" s="466"/>
      <c r="QOD13" s="252"/>
      <c r="QOE13" s="467"/>
      <c r="QOF13" s="466"/>
      <c r="QOG13" s="399"/>
      <c r="QOH13" s="466"/>
      <c r="QOI13" s="252"/>
      <c r="QOJ13" s="467"/>
      <c r="QOK13" s="466"/>
      <c r="QOL13" s="399"/>
      <c r="QOM13" s="466"/>
      <c r="QON13" s="252"/>
      <c r="QOO13" s="467"/>
      <c r="QOP13" s="466"/>
      <c r="QOQ13" s="399"/>
      <c r="QOR13" s="466"/>
      <c r="QOS13" s="252"/>
      <c r="QOT13" s="467"/>
      <c r="QOU13" s="466"/>
      <c r="QOV13" s="399"/>
      <c r="QOW13" s="466"/>
      <c r="QOX13" s="252"/>
      <c r="QOY13" s="467"/>
      <c r="QOZ13" s="466"/>
      <c r="QPA13" s="399"/>
      <c r="QPB13" s="466"/>
      <c r="QPC13" s="252"/>
      <c r="QPD13" s="467"/>
      <c r="QPE13" s="466"/>
      <c r="QPF13" s="399"/>
      <c r="QPG13" s="466"/>
      <c r="QPH13" s="252"/>
      <c r="QPI13" s="467"/>
      <c r="QPJ13" s="466"/>
      <c r="QPK13" s="399"/>
      <c r="QPL13" s="466"/>
      <c r="QPM13" s="252"/>
      <c r="QPN13" s="467"/>
      <c r="QPO13" s="466"/>
      <c r="QPP13" s="399"/>
      <c r="QPQ13" s="466"/>
      <c r="QPR13" s="252"/>
      <c r="QPS13" s="467"/>
      <c r="QPT13" s="466"/>
      <c r="QPU13" s="399"/>
      <c r="QPV13" s="466"/>
      <c r="QPW13" s="252"/>
      <c r="QPX13" s="467"/>
      <c r="QPY13" s="466"/>
      <c r="QPZ13" s="399"/>
      <c r="QQA13" s="466"/>
      <c r="QQB13" s="252"/>
      <c r="QQC13" s="467"/>
      <c r="QQD13" s="466"/>
      <c r="QQE13" s="399"/>
      <c r="QQF13" s="466"/>
      <c r="QQG13" s="252"/>
      <c r="QQH13" s="467"/>
      <c r="QQI13" s="466"/>
      <c r="QQJ13" s="399"/>
      <c r="QQK13" s="466"/>
      <c r="QQL13" s="252"/>
      <c r="QQM13" s="467"/>
      <c r="QQN13" s="466"/>
      <c r="QQO13" s="399"/>
      <c r="QQP13" s="466"/>
      <c r="QQQ13" s="252"/>
      <c r="QQR13" s="467"/>
      <c r="QQS13" s="466"/>
      <c r="QQT13" s="399"/>
      <c r="QQU13" s="466"/>
      <c r="QQV13" s="252"/>
      <c r="QQW13" s="467"/>
      <c r="QQX13" s="466"/>
      <c r="QQY13" s="399"/>
      <c r="QQZ13" s="466"/>
      <c r="QRA13" s="252"/>
      <c r="QRB13" s="467"/>
      <c r="QRC13" s="466"/>
      <c r="QRD13" s="399"/>
      <c r="QRE13" s="466"/>
      <c r="QRF13" s="252"/>
      <c r="QRG13" s="467"/>
      <c r="QRH13" s="466"/>
      <c r="QRI13" s="399"/>
      <c r="QRJ13" s="466"/>
      <c r="QRK13" s="252"/>
      <c r="QRL13" s="467"/>
      <c r="QRM13" s="466"/>
      <c r="QRN13" s="399"/>
      <c r="QRO13" s="466"/>
      <c r="QRP13" s="252"/>
      <c r="QRQ13" s="467"/>
      <c r="QRR13" s="466"/>
      <c r="QRS13" s="399"/>
      <c r="QRT13" s="466"/>
      <c r="QRU13" s="252"/>
      <c r="QRV13" s="467"/>
      <c r="QRW13" s="466"/>
      <c r="QRX13" s="399"/>
      <c r="QRY13" s="466"/>
      <c r="QRZ13" s="252"/>
      <c r="QSA13" s="467"/>
      <c r="QSB13" s="466"/>
      <c r="QSC13" s="399"/>
      <c r="QSD13" s="466"/>
      <c r="QSE13" s="252"/>
      <c r="QSF13" s="467"/>
      <c r="QSG13" s="466"/>
      <c r="QSH13" s="399"/>
      <c r="QSI13" s="466"/>
      <c r="QSJ13" s="252"/>
      <c r="QSK13" s="467"/>
      <c r="QSL13" s="466"/>
      <c r="QSM13" s="399"/>
      <c r="QSN13" s="466"/>
      <c r="QSO13" s="252"/>
      <c r="QSP13" s="467"/>
      <c r="QSQ13" s="466"/>
      <c r="QSR13" s="399"/>
      <c r="QSS13" s="466"/>
      <c r="QST13" s="252"/>
      <c r="QSU13" s="467"/>
      <c r="QSV13" s="466"/>
      <c r="QSW13" s="399"/>
      <c r="QSX13" s="466"/>
      <c r="QSY13" s="252"/>
      <c r="QSZ13" s="467"/>
      <c r="QTA13" s="466"/>
      <c r="QTB13" s="399"/>
      <c r="QTC13" s="466"/>
      <c r="QTD13" s="252"/>
      <c r="QTE13" s="467"/>
      <c r="QTF13" s="466"/>
      <c r="QTG13" s="399"/>
      <c r="QTH13" s="466"/>
      <c r="QTI13" s="252"/>
      <c r="QTJ13" s="467"/>
      <c r="QTK13" s="466"/>
      <c r="QTL13" s="399"/>
      <c r="QTM13" s="466"/>
      <c r="QTN13" s="252"/>
      <c r="QTO13" s="467"/>
      <c r="QTP13" s="466"/>
      <c r="QTQ13" s="399"/>
      <c r="QTR13" s="466"/>
      <c r="QTS13" s="252"/>
      <c r="QTT13" s="467"/>
      <c r="QTU13" s="466"/>
      <c r="QTV13" s="399"/>
      <c r="QTW13" s="466"/>
      <c r="QTX13" s="252"/>
      <c r="QTY13" s="467"/>
      <c r="QTZ13" s="466"/>
      <c r="QUA13" s="399"/>
      <c r="QUB13" s="466"/>
      <c r="QUC13" s="252"/>
      <c r="QUD13" s="467"/>
      <c r="QUE13" s="466"/>
      <c r="QUF13" s="399"/>
      <c r="QUG13" s="466"/>
      <c r="QUH13" s="252"/>
      <c r="QUI13" s="467"/>
      <c r="QUJ13" s="466"/>
      <c r="QUK13" s="399"/>
      <c r="QUL13" s="466"/>
      <c r="QUM13" s="252"/>
      <c r="QUN13" s="467"/>
      <c r="QUO13" s="466"/>
      <c r="QUP13" s="399"/>
      <c r="QUQ13" s="466"/>
      <c r="QUR13" s="252"/>
      <c r="QUS13" s="467"/>
      <c r="QUT13" s="466"/>
      <c r="QUU13" s="399"/>
      <c r="QUV13" s="466"/>
      <c r="QUW13" s="252"/>
      <c r="QUX13" s="467"/>
      <c r="QUY13" s="466"/>
      <c r="QUZ13" s="399"/>
      <c r="QVA13" s="466"/>
      <c r="QVB13" s="252"/>
      <c r="QVC13" s="467"/>
      <c r="QVD13" s="466"/>
      <c r="QVE13" s="399"/>
      <c r="QVF13" s="466"/>
      <c r="QVG13" s="252"/>
      <c r="QVH13" s="467"/>
      <c r="QVI13" s="466"/>
      <c r="QVJ13" s="399"/>
      <c r="QVK13" s="466"/>
      <c r="QVL13" s="252"/>
      <c r="QVM13" s="467"/>
      <c r="QVN13" s="466"/>
      <c r="QVO13" s="399"/>
      <c r="QVP13" s="466"/>
      <c r="QVQ13" s="252"/>
      <c r="QVR13" s="467"/>
      <c r="QVS13" s="466"/>
      <c r="QVT13" s="399"/>
      <c r="QVU13" s="466"/>
      <c r="QVV13" s="252"/>
      <c r="QVW13" s="467"/>
      <c r="QVX13" s="466"/>
      <c r="QVY13" s="399"/>
      <c r="QVZ13" s="466"/>
      <c r="QWA13" s="252"/>
      <c r="QWB13" s="467"/>
      <c r="QWC13" s="466"/>
      <c r="QWD13" s="399"/>
      <c r="QWE13" s="466"/>
      <c r="QWF13" s="252"/>
      <c r="QWG13" s="467"/>
      <c r="QWH13" s="466"/>
      <c r="QWI13" s="399"/>
      <c r="QWJ13" s="466"/>
      <c r="QWK13" s="252"/>
      <c r="QWL13" s="467"/>
      <c r="QWM13" s="466"/>
      <c r="QWN13" s="399"/>
      <c r="QWO13" s="466"/>
      <c r="QWP13" s="252"/>
      <c r="QWQ13" s="467"/>
      <c r="QWR13" s="466"/>
      <c r="QWS13" s="399"/>
      <c r="QWT13" s="466"/>
      <c r="QWU13" s="252"/>
      <c r="QWV13" s="467"/>
      <c r="QWW13" s="466"/>
      <c r="QWX13" s="399"/>
      <c r="QWY13" s="466"/>
      <c r="QWZ13" s="252"/>
      <c r="QXA13" s="467"/>
      <c r="QXB13" s="466"/>
      <c r="QXC13" s="399"/>
      <c r="QXD13" s="466"/>
      <c r="QXE13" s="252"/>
      <c r="QXF13" s="467"/>
      <c r="QXG13" s="466"/>
      <c r="QXH13" s="399"/>
      <c r="QXI13" s="466"/>
      <c r="QXJ13" s="252"/>
      <c r="QXK13" s="467"/>
      <c r="QXL13" s="466"/>
      <c r="QXM13" s="399"/>
      <c r="QXN13" s="466"/>
      <c r="QXO13" s="252"/>
      <c r="QXP13" s="467"/>
      <c r="QXQ13" s="466"/>
      <c r="QXR13" s="399"/>
      <c r="QXS13" s="466"/>
      <c r="QXT13" s="252"/>
      <c r="QXU13" s="467"/>
      <c r="QXV13" s="466"/>
      <c r="QXW13" s="399"/>
      <c r="QXX13" s="466"/>
      <c r="QXY13" s="252"/>
      <c r="QXZ13" s="467"/>
      <c r="QYA13" s="466"/>
      <c r="QYB13" s="399"/>
      <c r="QYC13" s="466"/>
      <c r="QYD13" s="252"/>
      <c r="QYE13" s="467"/>
      <c r="QYF13" s="466"/>
      <c r="QYG13" s="399"/>
      <c r="QYH13" s="466"/>
      <c r="QYI13" s="252"/>
      <c r="QYJ13" s="467"/>
      <c r="QYK13" s="466"/>
      <c r="QYL13" s="399"/>
      <c r="QYM13" s="466"/>
      <c r="QYN13" s="252"/>
      <c r="QYO13" s="467"/>
      <c r="QYP13" s="466"/>
      <c r="QYQ13" s="399"/>
      <c r="QYR13" s="466"/>
      <c r="QYS13" s="252"/>
      <c r="QYT13" s="467"/>
      <c r="QYU13" s="466"/>
      <c r="QYV13" s="399"/>
      <c r="QYW13" s="466"/>
      <c r="QYX13" s="252"/>
      <c r="QYY13" s="467"/>
      <c r="QYZ13" s="466"/>
      <c r="QZA13" s="399"/>
      <c r="QZB13" s="466"/>
      <c r="QZC13" s="252"/>
      <c r="QZD13" s="467"/>
      <c r="QZE13" s="466"/>
      <c r="QZF13" s="399"/>
      <c r="QZG13" s="466"/>
      <c r="QZH13" s="252"/>
      <c r="QZI13" s="467"/>
      <c r="QZJ13" s="466"/>
      <c r="QZK13" s="399"/>
      <c r="QZL13" s="466"/>
      <c r="QZM13" s="252"/>
      <c r="QZN13" s="467"/>
      <c r="QZO13" s="466"/>
      <c r="QZP13" s="399"/>
      <c r="QZQ13" s="466"/>
      <c r="QZR13" s="252"/>
      <c r="QZS13" s="467"/>
      <c r="QZT13" s="466"/>
      <c r="QZU13" s="399"/>
      <c r="QZV13" s="466"/>
      <c r="QZW13" s="252"/>
      <c r="QZX13" s="467"/>
      <c r="QZY13" s="466"/>
      <c r="QZZ13" s="399"/>
      <c r="RAA13" s="466"/>
      <c r="RAB13" s="252"/>
      <c r="RAC13" s="467"/>
      <c r="RAD13" s="466"/>
      <c r="RAE13" s="399"/>
      <c r="RAF13" s="466"/>
      <c r="RAG13" s="252"/>
      <c r="RAH13" s="467"/>
      <c r="RAI13" s="466"/>
      <c r="RAJ13" s="399"/>
      <c r="RAK13" s="466"/>
      <c r="RAL13" s="252"/>
      <c r="RAM13" s="467"/>
      <c r="RAN13" s="466"/>
      <c r="RAO13" s="399"/>
      <c r="RAP13" s="466"/>
      <c r="RAQ13" s="252"/>
      <c r="RAR13" s="467"/>
      <c r="RAS13" s="466"/>
      <c r="RAT13" s="399"/>
      <c r="RAU13" s="466"/>
      <c r="RAV13" s="252"/>
      <c r="RAW13" s="467"/>
      <c r="RAX13" s="466"/>
      <c r="RAY13" s="399"/>
      <c r="RAZ13" s="466"/>
      <c r="RBA13" s="252"/>
      <c r="RBB13" s="467"/>
      <c r="RBC13" s="466"/>
      <c r="RBD13" s="399"/>
      <c r="RBE13" s="466"/>
      <c r="RBF13" s="252"/>
      <c r="RBG13" s="467"/>
      <c r="RBH13" s="466"/>
      <c r="RBI13" s="399"/>
      <c r="RBJ13" s="466"/>
      <c r="RBK13" s="252"/>
      <c r="RBL13" s="467"/>
      <c r="RBM13" s="466"/>
      <c r="RBN13" s="399"/>
      <c r="RBO13" s="466"/>
      <c r="RBP13" s="252"/>
      <c r="RBQ13" s="467"/>
      <c r="RBR13" s="466"/>
      <c r="RBS13" s="399"/>
      <c r="RBT13" s="466"/>
      <c r="RBU13" s="252"/>
      <c r="RBV13" s="467"/>
      <c r="RBW13" s="466"/>
      <c r="RBX13" s="399"/>
      <c r="RBY13" s="466"/>
      <c r="RBZ13" s="252"/>
      <c r="RCA13" s="467"/>
      <c r="RCB13" s="466"/>
      <c r="RCC13" s="399"/>
      <c r="RCD13" s="466"/>
      <c r="RCE13" s="252"/>
      <c r="RCF13" s="467"/>
      <c r="RCG13" s="466"/>
      <c r="RCH13" s="399"/>
      <c r="RCI13" s="466"/>
      <c r="RCJ13" s="252"/>
      <c r="RCK13" s="467"/>
      <c r="RCL13" s="466"/>
      <c r="RCM13" s="399"/>
      <c r="RCN13" s="466"/>
      <c r="RCO13" s="252"/>
      <c r="RCP13" s="467"/>
      <c r="RCQ13" s="466"/>
      <c r="RCR13" s="399"/>
      <c r="RCS13" s="466"/>
      <c r="RCT13" s="252"/>
      <c r="RCU13" s="467"/>
      <c r="RCV13" s="466"/>
      <c r="RCW13" s="399"/>
      <c r="RCX13" s="466"/>
      <c r="RCY13" s="252"/>
      <c r="RCZ13" s="467"/>
      <c r="RDA13" s="466"/>
      <c r="RDB13" s="399"/>
      <c r="RDC13" s="466"/>
      <c r="RDD13" s="252"/>
      <c r="RDE13" s="467"/>
      <c r="RDF13" s="466"/>
      <c r="RDG13" s="399"/>
      <c r="RDH13" s="466"/>
      <c r="RDI13" s="252"/>
      <c r="RDJ13" s="467"/>
      <c r="RDK13" s="466"/>
      <c r="RDL13" s="399"/>
      <c r="RDM13" s="466"/>
      <c r="RDN13" s="252"/>
      <c r="RDO13" s="467"/>
      <c r="RDP13" s="466"/>
      <c r="RDQ13" s="399"/>
      <c r="RDR13" s="466"/>
      <c r="RDS13" s="252"/>
      <c r="RDT13" s="467"/>
      <c r="RDU13" s="466"/>
      <c r="RDV13" s="399"/>
      <c r="RDW13" s="466"/>
      <c r="RDX13" s="252"/>
      <c r="RDY13" s="467"/>
      <c r="RDZ13" s="466"/>
      <c r="REA13" s="399"/>
      <c r="REB13" s="466"/>
      <c r="REC13" s="252"/>
      <c r="RED13" s="467"/>
      <c r="REE13" s="466"/>
      <c r="REF13" s="399"/>
      <c r="REG13" s="466"/>
      <c r="REH13" s="252"/>
      <c r="REI13" s="467"/>
      <c r="REJ13" s="466"/>
      <c r="REK13" s="399"/>
      <c r="REL13" s="466"/>
      <c r="REM13" s="252"/>
      <c r="REN13" s="467"/>
      <c r="REO13" s="466"/>
      <c r="REP13" s="399"/>
      <c r="REQ13" s="466"/>
      <c r="RER13" s="252"/>
      <c r="RES13" s="467"/>
      <c r="RET13" s="466"/>
      <c r="REU13" s="399"/>
      <c r="REV13" s="466"/>
      <c r="REW13" s="252"/>
      <c r="REX13" s="467"/>
      <c r="REY13" s="466"/>
      <c r="REZ13" s="399"/>
      <c r="RFA13" s="466"/>
      <c r="RFB13" s="252"/>
      <c r="RFC13" s="467"/>
      <c r="RFD13" s="466"/>
      <c r="RFE13" s="399"/>
      <c r="RFF13" s="466"/>
      <c r="RFG13" s="252"/>
      <c r="RFH13" s="467"/>
      <c r="RFI13" s="466"/>
      <c r="RFJ13" s="399"/>
      <c r="RFK13" s="466"/>
      <c r="RFL13" s="252"/>
      <c r="RFM13" s="467"/>
      <c r="RFN13" s="466"/>
      <c r="RFO13" s="399"/>
      <c r="RFP13" s="466"/>
      <c r="RFQ13" s="252"/>
      <c r="RFR13" s="467"/>
      <c r="RFS13" s="466"/>
      <c r="RFT13" s="399"/>
      <c r="RFU13" s="466"/>
      <c r="RFV13" s="252"/>
      <c r="RFW13" s="467"/>
      <c r="RFX13" s="466"/>
      <c r="RFY13" s="399"/>
      <c r="RFZ13" s="466"/>
      <c r="RGA13" s="252"/>
      <c r="RGB13" s="467"/>
      <c r="RGC13" s="466"/>
      <c r="RGD13" s="399"/>
      <c r="RGE13" s="466"/>
      <c r="RGF13" s="252"/>
      <c r="RGG13" s="467"/>
      <c r="RGH13" s="466"/>
      <c r="RGI13" s="399"/>
      <c r="RGJ13" s="466"/>
      <c r="RGK13" s="252"/>
      <c r="RGL13" s="467"/>
      <c r="RGM13" s="466"/>
      <c r="RGN13" s="399"/>
      <c r="RGO13" s="466"/>
      <c r="RGP13" s="252"/>
      <c r="RGQ13" s="467"/>
      <c r="RGR13" s="466"/>
      <c r="RGS13" s="399"/>
      <c r="RGT13" s="466"/>
      <c r="RGU13" s="252"/>
      <c r="RGV13" s="467"/>
      <c r="RGW13" s="466"/>
      <c r="RGX13" s="399"/>
      <c r="RGY13" s="466"/>
      <c r="RGZ13" s="252"/>
      <c r="RHA13" s="467"/>
      <c r="RHB13" s="466"/>
      <c r="RHC13" s="399"/>
      <c r="RHD13" s="466"/>
      <c r="RHE13" s="252"/>
      <c r="RHF13" s="467"/>
      <c r="RHG13" s="466"/>
      <c r="RHH13" s="399"/>
      <c r="RHI13" s="466"/>
      <c r="RHJ13" s="252"/>
      <c r="RHK13" s="467"/>
      <c r="RHL13" s="466"/>
      <c r="RHM13" s="399"/>
      <c r="RHN13" s="466"/>
      <c r="RHO13" s="252"/>
      <c r="RHP13" s="467"/>
      <c r="RHQ13" s="466"/>
      <c r="RHR13" s="399"/>
      <c r="RHS13" s="466"/>
      <c r="RHT13" s="252"/>
      <c r="RHU13" s="467"/>
      <c r="RHV13" s="466"/>
      <c r="RHW13" s="399"/>
      <c r="RHX13" s="466"/>
      <c r="RHY13" s="252"/>
      <c r="RHZ13" s="467"/>
      <c r="RIA13" s="466"/>
      <c r="RIB13" s="399"/>
      <c r="RIC13" s="466"/>
      <c r="RID13" s="252"/>
      <c r="RIE13" s="467"/>
      <c r="RIF13" s="466"/>
      <c r="RIG13" s="399"/>
      <c r="RIH13" s="466"/>
      <c r="RII13" s="252"/>
      <c r="RIJ13" s="467"/>
      <c r="RIK13" s="466"/>
      <c r="RIL13" s="399"/>
      <c r="RIM13" s="466"/>
      <c r="RIN13" s="252"/>
      <c r="RIO13" s="467"/>
      <c r="RIP13" s="466"/>
      <c r="RIQ13" s="399"/>
      <c r="RIR13" s="466"/>
      <c r="RIS13" s="252"/>
      <c r="RIT13" s="467"/>
      <c r="RIU13" s="466"/>
      <c r="RIV13" s="399"/>
      <c r="RIW13" s="466"/>
      <c r="RIX13" s="252"/>
      <c r="RIY13" s="467"/>
      <c r="RIZ13" s="466"/>
      <c r="RJA13" s="399"/>
      <c r="RJB13" s="466"/>
      <c r="RJC13" s="252"/>
      <c r="RJD13" s="467"/>
      <c r="RJE13" s="466"/>
      <c r="RJF13" s="399"/>
      <c r="RJG13" s="466"/>
      <c r="RJH13" s="252"/>
      <c r="RJI13" s="467"/>
      <c r="RJJ13" s="466"/>
      <c r="RJK13" s="399"/>
      <c r="RJL13" s="466"/>
      <c r="RJM13" s="252"/>
      <c r="RJN13" s="467"/>
      <c r="RJO13" s="466"/>
      <c r="RJP13" s="399"/>
      <c r="RJQ13" s="466"/>
      <c r="RJR13" s="252"/>
      <c r="RJS13" s="467"/>
      <c r="RJT13" s="466"/>
      <c r="RJU13" s="399"/>
      <c r="RJV13" s="466"/>
      <c r="RJW13" s="252"/>
      <c r="RJX13" s="467"/>
      <c r="RJY13" s="466"/>
      <c r="RJZ13" s="399"/>
      <c r="RKA13" s="466"/>
      <c r="RKB13" s="252"/>
      <c r="RKC13" s="467"/>
      <c r="RKD13" s="466"/>
      <c r="RKE13" s="399"/>
      <c r="RKF13" s="466"/>
      <c r="RKG13" s="252"/>
      <c r="RKH13" s="467"/>
      <c r="RKI13" s="466"/>
      <c r="RKJ13" s="399"/>
      <c r="RKK13" s="466"/>
      <c r="RKL13" s="252"/>
      <c r="RKM13" s="467"/>
      <c r="RKN13" s="466"/>
      <c r="RKO13" s="399"/>
      <c r="RKP13" s="466"/>
      <c r="RKQ13" s="252"/>
      <c r="RKR13" s="467"/>
      <c r="RKS13" s="466"/>
      <c r="RKT13" s="399"/>
      <c r="RKU13" s="466"/>
      <c r="RKV13" s="252"/>
      <c r="RKW13" s="467"/>
      <c r="RKX13" s="466"/>
      <c r="RKY13" s="399"/>
      <c r="RKZ13" s="466"/>
      <c r="RLA13" s="252"/>
      <c r="RLB13" s="467"/>
      <c r="RLC13" s="466"/>
      <c r="RLD13" s="399"/>
      <c r="RLE13" s="466"/>
      <c r="RLF13" s="252"/>
      <c r="RLG13" s="467"/>
      <c r="RLH13" s="466"/>
      <c r="RLI13" s="399"/>
      <c r="RLJ13" s="466"/>
      <c r="RLK13" s="252"/>
      <c r="RLL13" s="467"/>
      <c r="RLM13" s="466"/>
      <c r="RLN13" s="399"/>
      <c r="RLO13" s="466"/>
      <c r="RLP13" s="252"/>
      <c r="RLQ13" s="467"/>
      <c r="RLR13" s="466"/>
      <c r="RLS13" s="399"/>
      <c r="RLT13" s="466"/>
      <c r="RLU13" s="252"/>
      <c r="RLV13" s="467"/>
      <c r="RLW13" s="466"/>
      <c r="RLX13" s="399"/>
      <c r="RLY13" s="466"/>
      <c r="RLZ13" s="252"/>
      <c r="RMA13" s="467"/>
      <c r="RMB13" s="466"/>
      <c r="RMC13" s="399"/>
      <c r="RMD13" s="466"/>
      <c r="RME13" s="252"/>
      <c r="RMF13" s="467"/>
      <c r="RMG13" s="466"/>
      <c r="RMH13" s="399"/>
      <c r="RMI13" s="466"/>
      <c r="RMJ13" s="252"/>
      <c r="RMK13" s="467"/>
      <c r="RML13" s="466"/>
      <c r="RMM13" s="399"/>
      <c r="RMN13" s="466"/>
      <c r="RMO13" s="252"/>
      <c r="RMP13" s="467"/>
      <c r="RMQ13" s="466"/>
      <c r="RMR13" s="399"/>
      <c r="RMS13" s="466"/>
      <c r="RMT13" s="252"/>
      <c r="RMU13" s="467"/>
      <c r="RMV13" s="466"/>
      <c r="RMW13" s="399"/>
      <c r="RMX13" s="466"/>
      <c r="RMY13" s="252"/>
      <c r="RMZ13" s="467"/>
      <c r="RNA13" s="466"/>
      <c r="RNB13" s="399"/>
      <c r="RNC13" s="466"/>
      <c r="RND13" s="252"/>
      <c r="RNE13" s="467"/>
      <c r="RNF13" s="466"/>
      <c r="RNG13" s="399"/>
      <c r="RNH13" s="466"/>
      <c r="RNI13" s="252"/>
      <c r="RNJ13" s="467"/>
      <c r="RNK13" s="466"/>
      <c r="RNL13" s="399"/>
      <c r="RNM13" s="466"/>
      <c r="RNN13" s="252"/>
      <c r="RNO13" s="467"/>
      <c r="RNP13" s="466"/>
      <c r="RNQ13" s="399"/>
      <c r="RNR13" s="466"/>
      <c r="RNS13" s="252"/>
      <c r="RNT13" s="467"/>
      <c r="RNU13" s="466"/>
      <c r="RNV13" s="399"/>
      <c r="RNW13" s="466"/>
      <c r="RNX13" s="252"/>
      <c r="RNY13" s="467"/>
      <c r="RNZ13" s="466"/>
      <c r="ROA13" s="399"/>
      <c r="ROB13" s="466"/>
      <c r="ROC13" s="252"/>
      <c r="ROD13" s="467"/>
      <c r="ROE13" s="466"/>
      <c r="ROF13" s="399"/>
      <c r="ROG13" s="466"/>
      <c r="ROH13" s="252"/>
      <c r="ROI13" s="467"/>
      <c r="ROJ13" s="466"/>
      <c r="ROK13" s="399"/>
      <c r="ROL13" s="466"/>
      <c r="ROM13" s="252"/>
      <c r="RON13" s="467"/>
      <c r="ROO13" s="466"/>
      <c r="ROP13" s="399"/>
      <c r="ROQ13" s="466"/>
      <c r="ROR13" s="252"/>
      <c r="ROS13" s="467"/>
      <c r="ROT13" s="466"/>
      <c r="ROU13" s="399"/>
      <c r="ROV13" s="466"/>
      <c r="ROW13" s="252"/>
      <c r="ROX13" s="467"/>
      <c r="ROY13" s="466"/>
      <c r="ROZ13" s="399"/>
      <c r="RPA13" s="466"/>
      <c r="RPB13" s="252"/>
      <c r="RPC13" s="467"/>
      <c r="RPD13" s="466"/>
      <c r="RPE13" s="399"/>
      <c r="RPF13" s="466"/>
      <c r="RPG13" s="252"/>
      <c r="RPH13" s="467"/>
      <c r="RPI13" s="466"/>
      <c r="RPJ13" s="399"/>
      <c r="RPK13" s="466"/>
      <c r="RPL13" s="252"/>
      <c r="RPM13" s="467"/>
      <c r="RPN13" s="466"/>
      <c r="RPO13" s="399"/>
      <c r="RPP13" s="466"/>
      <c r="RPQ13" s="252"/>
      <c r="RPR13" s="467"/>
      <c r="RPS13" s="466"/>
      <c r="RPT13" s="399"/>
      <c r="RPU13" s="466"/>
      <c r="RPV13" s="252"/>
      <c r="RPW13" s="467"/>
      <c r="RPX13" s="466"/>
      <c r="RPY13" s="399"/>
      <c r="RPZ13" s="466"/>
      <c r="RQA13" s="252"/>
      <c r="RQB13" s="467"/>
      <c r="RQC13" s="466"/>
      <c r="RQD13" s="399"/>
      <c r="RQE13" s="466"/>
      <c r="RQF13" s="252"/>
      <c r="RQG13" s="467"/>
      <c r="RQH13" s="466"/>
      <c r="RQI13" s="399"/>
      <c r="RQJ13" s="466"/>
      <c r="RQK13" s="252"/>
      <c r="RQL13" s="467"/>
      <c r="RQM13" s="466"/>
      <c r="RQN13" s="399"/>
      <c r="RQO13" s="466"/>
      <c r="RQP13" s="252"/>
      <c r="RQQ13" s="467"/>
      <c r="RQR13" s="466"/>
      <c r="RQS13" s="399"/>
      <c r="RQT13" s="466"/>
      <c r="RQU13" s="252"/>
      <c r="RQV13" s="467"/>
      <c r="RQW13" s="466"/>
      <c r="RQX13" s="399"/>
      <c r="RQY13" s="466"/>
      <c r="RQZ13" s="252"/>
      <c r="RRA13" s="467"/>
      <c r="RRB13" s="466"/>
      <c r="RRC13" s="399"/>
      <c r="RRD13" s="466"/>
      <c r="RRE13" s="252"/>
      <c r="RRF13" s="467"/>
      <c r="RRG13" s="466"/>
      <c r="RRH13" s="399"/>
      <c r="RRI13" s="466"/>
      <c r="RRJ13" s="252"/>
      <c r="RRK13" s="467"/>
      <c r="RRL13" s="466"/>
      <c r="RRM13" s="399"/>
      <c r="RRN13" s="466"/>
      <c r="RRO13" s="252"/>
      <c r="RRP13" s="467"/>
      <c r="RRQ13" s="466"/>
      <c r="RRR13" s="399"/>
      <c r="RRS13" s="466"/>
      <c r="RRT13" s="252"/>
      <c r="RRU13" s="467"/>
      <c r="RRV13" s="466"/>
      <c r="RRW13" s="399"/>
      <c r="RRX13" s="466"/>
      <c r="RRY13" s="252"/>
      <c r="RRZ13" s="467"/>
      <c r="RSA13" s="466"/>
      <c r="RSB13" s="399"/>
      <c r="RSC13" s="466"/>
      <c r="RSD13" s="252"/>
      <c r="RSE13" s="467"/>
      <c r="RSF13" s="466"/>
      <c r="RSG13" s="399"/>
      <c r="RSH13" s="466"/>
      <c r="RSI13" s="252"/>
      <c r="RSJ13" s="467"/>
      <c r="RSK13" s="466"/>
      <c r="RSL13" s="399"/>
      <c r="RSM13" s="466"/>
      <c r="RSN13" s="252"/>
      <c r="RSO13" s="467"/>
      <c r="RSP13" s="466"/>
      <c r="RSQ13" s="399"/>
      <c r="RSR13" s="466"/>
      <c r="RSS13" s="252"/>
      <c r="RST13" s="467"/>
      <c r="RSU13" s="466"/>
      <c r="RSV13" s="399"/>
      <c r="RSW13" s="466"/>
      <c r="RSX13" s="252"/>
      <c r="RSY13" s="467"/>
      <c r="RSZ13" s="466"/>
      <c r="RTA13" s="399"/>
      <c r="RTB13" s="466"/>
      <c r="RTC13" s="252"/>
      <c r="RTD13" s="467"/>
      <c r="RTE13" s="466"/>
      <c r="RTF13" s="399"/>
      <c r="RTG13" s="466"/>
      <c r="RTH13" s="252"/>
      <c r="RTI13" s="467"/>
      <c r="RTJ13" s="466"/>
      <c r="RTK13" s="399"/>
      <c r="RTL13" s="466"/>
      <c r="RTM13" s="252"/>
      <c r="RTN13" s="467"/>
      <c r="RTO13" s="466"/>
      <c r="RTP13" s="399"/>
      <c r="RTQ13" s="466"/>
      <c r="RTR13" s="252"/>
      <c r="RTS13" s="467"/>
      <c r="RTT13" s="466"/>
      <c r="RTU13" s="399"/>
      <c r="RTV13" s="466"/>
      <c r="RTW13" s="252"/>
      <c r="RTX13" s="467"/>
      <c r="RTY13" s="466"/>
      <c r="RTZ13" s="399"/>
      <c r="RUA13" s="466"/>
      <c r="RUB13" s="252"/>
      <c r="RUC13" s="467"/>
      <c r="RUD13" s="466"/>
      <c r="RUE13" s="399"/>
      <c r="RUF13" s="466"/>
      <c r="RUG13" s="252"/>
      <c r="RUH13" s="467"/>
      <c r="RUI13" s="466"/>
      <c r="RUJ13" s="399"/>
      <c r="RUK13" s="466"/>
      <c r="RUL13" s="252"/>
      <c r="RUM13" s="467"/>
      <c r="RUN13" s="466"/>
      <c r="RUO13" s="399"/>
      <c r="RUP13" s="466"/>
      <c r="RUQ13" s="252"/>
      <c r="RUR13" s="467"/>
      <c r="RUS13" s="466"/>
      <c r="RUT13" s="399"/>
      <c r="RUU13" s="466"/>
      <c r="RUV13" s="252"/>
      <c r="RUW13" s="467"/>
      <c r="RUX13" s="466"/>
      <c r="RUY13" s="399"/>
      <c r="RUZ13" s="466"/>
      <c r="RVA13" s="252"/>
      <c r="RVB13" s="467"/>
      <c r="RVC13" s="466"/>
      <c r="RVD13" s="399"/>
      <c r="RVE13" s="466"/>
      <c r="RVF13" s="252"/>
      <c r="RVG13" s="467"/>
      <c r="RVH13" s="466"/>
      <c r="RVI13" s="399"/>
      <c r="RVJ13" s="466"/>
      <c r="RVK13" s="252"/>
      <c r="RVL13" s="467"/>
      <c r="RVM13" s="466"/>
      <c r="RVN13" s="399"/>
      <c r="RVO13" s="466"/>
      <c r="RVP13" s="252"/>
      <c r="RVQ13" s="467"/>
      <c r="RVR13" s="466"/>
      <c r="RVS13" s="399"/>
      <c r="RVT13" s="466"/>
      <c r="RVU13" s="252"/>
      <c r="RVV13" s="467"/>
      <c r="RVW13" s="466"/>
      <c r="RVX13" s="399"/>
      <c r="RVY13" s="466"/>
      <c r="RVZ13" s="252"/>
      <c r="RWA13" s="467"/>
      <c r="RWB13" s="466"/>
      <c r="RWC13" s="399"/>
      <c r="RWD13" s="466"/>
      <c r="RWE13" s="252"/>
      <c r="RWF13" s="467"/>
      <c r="RWG13" s="466"/>
      <c r="RWH13" s="399"/>
      <c r="RWI13" s="466"/>
      <c r="RWJ13" s="252"/>
      <c r="RWK13" s="467"/>
      <c r="RWL13" s="466"/>
      <c r="RWM13" s="399"/>
      <c r="RWN13" s="466"/>
      <c r="RWO13" s="252"/>
      <c r="RWP13" s="467"/>
      <c r="RWQ13" s="466"/>
      <c r="RWR13" s="399"/>
      <c r="RWS13" s="466"/>
      <c r="RWT13" s="252"/>
      <c r="RWU13" s="467"/>
      <c r="RWV13" s="466"/>
      <c r="RWW13" s="399"/>
      <c r="RWX13" s="466"/>
      <c r="RWY13" s="252"/>
      <c r="RWZ13" s="467"/>
      <c r="RXA13" s="466"/>
      <c r="RXB13" s="399"/>
      <c r="RXC13" s="466"/>
      <c r="RXD13" s="252"/>
      <c r="RXE13" s="467"/>
      <c r="RXF13" s="466"/>
      <c r="RXG13" s="399"/>
      <c r="RXH13" s="466"/>
      <c r="RXI13" s="252"/>
      <c r="RXJ13" s="467"/>
      <c r="RXK13" s="466"/>
      <c r="RXL13" s="399"/>
      <c r="RXM13" s="466"/>
      <c r="RXN13" s="252"/>
      <c r="RXO13" s="467"/>
      <c r="RXP13" s="466"/>
      <c r="RXQ13" s="399"/>
      <c r="RXR13" s="466"/>
      <c r="RXS13" s="252"/>
      <c r="RXT13" s="467"/>
      <c r="RXU13" s="466"/>
      <c r="RXV13" s="399"/>
      <c r="RXW13" s="466"/>
      <c r="RXX13" s="252"/>
      <c r="RXY13" s="467"/>
      <c r="RXZ13" s="466"/>
      <c r="RYA13" s="399"/>
      <c r="RYB13" s="466"/>
      <c r="RYC13" s="252"/>
      <c r="RYD13" s="467"/>
      <c r="RYE13" s="466"/>
      <c r="RYF13" s="399"/>
      <c r="RYG13" s="466"/>
      <c r="RYH13" s="252"/>
      <c r="RYI13" s="467"/>
      <c r="RYJ13" s="466"/>
      <c r="RYK13" s="399"/>
      <c r="RYL13" s="466"/>
      <c r="RYM13" s="252"/>
      <c r="RYN13" s="467"/>
      <c r="RYO13" s="466"/>
      <c r="RYP13" s="399"/>
      <c r="RYQ13" s="466"/>
      <c r="RYR13" s="252"/>
      <c r="RYS13" s="467"/>
      <c r="RYT13" s="466"/>
      <c r="RYU13" s="399"/>
      <c r="RYV13" s="466"/>
      <c r="RYW13" s="252"/>
      <c r="RYX13" s="467"/>
      <c r="RYY13" s="466"/>
      <c r="RYZ13" s="399"/>
      <c r="RZA13" s="466"/>
      <c r="RZB13" s="252"/>
      <c r="RZC13" s="467"/>
      <c r="RZD13" s="466"/>
      <c r="RZE13" s="399"/>
      <c r="RZF13" s="466"/>
      <c r="RZG13" s="252"/>
      <c r="RZH13" s="467"/>
      <c r="RZI13" s="466"/>
      <c r="RZJ13" s="399"/>
      <c r="RZK13" s="466"/>
      <c r="RZL13" s="252"/>
      <c r="RZM13" s="467"/>
      <c r="RZN13" s="466"/>
      <c r="RZO13" s="399"/>
      <c r="RZP13" s="466"/>
      <c r="RZQ13" s="252"/>
      <c r="RZR13" s="467"/>
      <c r="RZS13" s="466"/>
      <c r="RZT13" s="399"/>
      <c r="RZU13" s="466"/>
      <c r="RZV13" s="252"/>
      <c r="RZW13" s="467"/>
      <c r="RZX13" s="466"/>
      <c r="RZY13" s="399"/>
      <c r="RZZ13" s="466"/>
      <c r="SAA13" s="252"/>
      <c r="SAB13" s="467"/>
      <c r="SAC13" s="466"/>
      <c r="SAD13" s="399"/>
      <c r="SAE13" s="466"/>
      <c r="SAF13" s="252"/>
      <c r="SAG13" s="467"/>
      <c r="SAH13" s="466"/>
      <c r="SAI13" s="399"/>
      <c r="SAJ13" s="466"/>
      <c r="SAK13" s="252"/>
      <c r="SAL13" s="467"/>
      <c r="SAM13" s="466"/>
      <c r="SAN13" s="399"/>
      <c r="SAO13" s="466"/>
      <c r="SAP13" s="252"/>
      <c r="SAQ13" s="467"/>
      <c r="SAR13" s="466"/>
      <c r="SAS13" s="399"/>
      <c r="SAT13" s="466"/>
      <c r="SAU13" s="252"/>
      <c r="SAV13" s="467"/>
      <c r="SAW13" s="466"/>
      <c r="SAX13" s="399"/>
      <c r="SAY13" s="466"/>
      <c r="SAZ13" s="252"/>
      <c r="SBA13" s="467"/>
      <c r="SBB13" s="466"/>
      <c r="SBC13" s="399"/>
      <c r="SBD13" s="466"/>
      <c r="SBE13" s="252"/>
      <c r="SBF13" s="467"/>
      <c r="SBG13" s="466"/>
      <c r="SBH13" s="399"/>
      <c r="SBI13" s="466"/>
      <c r="SBJ13" s="252"/>
      <c r="SBK13" s="467"/>
      <c r="SBL13" s="466"/>
      <c r="SBM13" s="399"/>
      <c r="SBN13" s="466"/>
      <c r="SBO13" s="252"/>
      <c r="SBP13" s="467"/>
      <c r="SBQ13" s="466"/>
      <c r="SBR13" s="399"/>
      <c r="SBS13" s="466"/>
      <c r="SBT13" s="252"/>
      <c r="SBU13" s="467"/>
      <c r="SBV13" s="466"/>
      <c r="SBW13" s="399"/>
      <c r="SBX13" s="466"/>
      <c r="SBY13" s="252"/>
      <c r="SBZ13" s="467"/>
      <c r="SCA13" s="466"/>
      <c r="SCB13" s="399"/>
      <c r="SCC13" s="466"/>
      <c r="SCD13" s="252"/>
      <c r="SCE13" s="467"/>
      <c r="SCF13" s="466"/>
      <c r="SCG13" s="399"/>
      <c r="SCH13" s="466"/>
      <c r="SCI13" s="252"/>
      <c r="SCJ13" s="467"/>
      <c r="SCK13" s="466"/>
      <c r="SCL13" s="399"/>
      <c r="SCM13" s="466"/>
      <c r="SCN13" s="252"/>
      <c r="SCO13" s="467"/>
      <c r="SCP13" s="466"/>
      <c r="SCQ13" s="399"/>
      <c r="SCR13" s="466"/>
      <c r="SCS13" s="252"/>
      <c r="SCT13" s="467"/>
      <c r="SCU13" s="466"/>
      <c r="SCV13" s="399"/>
      <c r="SCW13" s="466"/>
      <c r="SCX13" s="252"/>
      <c r="SCY13" s="467"/>
      <c r="SCZ13" s="466"/>
      <c r="SDA13" s="399"/>
      <c r="SDB13" s="466"/>
      <c r="SDC13" s="252"/>
      <c r="SDD13" s="467"/>
      <c r="SDE13" s="466"/>
      <c r="SDF13" s="399"/>
      <c r="SDG13" s="466"/>
      <c r="SDH13" s="252"/>
      <c r="SDI13" s="467"/>
      <c r="SDJ13" s="466"/>
      <c r="SDK13" s="399"/>
      <c r="SDL13" s="466"/>
      <c r="SDM13" s="252"/>
      <c r="SDN13" s="467"/>
      <c r="SDO13" s="466"/>
      <c r="SDP13" s="399"/>
      <c r="SDQ13" s="466"/>
      <c r="SDR13" s="252"/>
      <c r="SDS13" s="467"/>
      <c r="SDT13" s="466"/>
      <c r="SDU13" s="399"/>
      <c r="SDV13" s="466"/>
      <c r="SDW13" s="252"/>
      <c r="SDX13" s="467"/>
      <c r="SDY13" s="466"/>
      <c r="SDZ13" s="399"/>
      <c r="SEA13" s="466"/>
      <c r="SEB13" s="252"/>
      <c r="SEC13" s="467"/>
      <c r="SED13" s="466"/>
      <c r="SEE13" s="399"/>
      <c r="SEF13" s="466"/>
      <c r="SEG13" s="252"/>
      <c r="SEH13" s="467"/>
      <c r="SEI13" s="466"/>
      <c r="SEJ13" s="399"/>
      <c r="SEK13" s="466"/>
      <c r="SEL13" s="252"/>
      <c r="SEM13" s="467"/>
      <c r="SEN13" s="466"/>
      <c r="SEO13" s="399"/>
      <c r="SEP13" s="466"/>
      <c r="SEQ13" s="252"/>
      <c r="SER13" s="467"/>
      <c r="SES13" s="466"/>
      <c r="SET13" s="399"/>
      <c r="SEU13" s="466"/>
      <c r="SEV13" s="252"/>
      <c r="SEW13" s="467"/>
      <c r="SEX13" s="466"/>
      <c r="SEY13" s="399"/>
      <c r="SEZ13" s="466"/>
      <c r="SFA13" s="252"/>
      <c r="SFB13" s="467"/>
      <c r="SFC13" s="466"/>
      <c r="SFD13" s="399"/>
      <c r="SFE13" s="466"/>
      <c r="SFF13" s="252"/>
      <c r="SFG13" s="467"/>
      <c r="SFH13" s="466"/>
      <c r="SFI13" s="399"/>
      <c r="SFJ13" s="466"/>
      <c r="SFK13" s="252"/>
      <c r="SFL13" s="467"/>
      <c r="SFM13" s="466"/>
      <c r="SFN13" s="399"/>
      <c r="SFO13" s="466"/>
      <c r="SFP13" s="252"/>
      <c r="SFQ13" s="467"/>
      <c r="SFR13" s="466"/>
      <c r="SFS13" s="399"/>
      <c r="SFT13" s="466"/>
      <c r="SFU13" s="252"/>
      <c r="SFV13" s="467"/>
      <c r="SFW13" s="466"/>
      <c r="SFX13" s="399"/>
      <c r="SFY13" s="466"/>
      <c r="SFZ13" s="252"/>
      <c r="SGA13" s="467"/>
      <c r="SGB13" s="466"/>
      <c r="SGC13" s="399"/>
      <c r="SGD13" s="466"/>
      <c r="SGE13" s="252"/>
      <c r="SGF13" s="467"/>
      <c r="SGG13" s="466"/>
      <c r="SGH13" s="399"/>
      <c r="SGI13" s="466"/>
      <c r="SGJ13" s="252"/>
      <c r="SGK13" s="467"/>
      <c r="SGL13" s="466"/>
      <c r="SGM13" s="399"/>
      <c r="SGN13" s="466"/>
      <c r="SGO13" s="252"/>
      <c r="SGP13" s="467"/>
      <c r="SGQ13" s="466"/>
      <c r="SGR13" s="399"/>
      <c r="SGS13" s="466"/>
      <c r="SGT13" s="252"/>
      <c r="SGU13" s="467"/>
      <c r="SGV13" s="466"/>
      <c r="SGW13" s="399"/>
      <c r="SGX13" s="466"/>
      <c r="SGY13" s="252"/>
      <c r="SGZ13" s="467"/>
      <c r="SHA13" s="466"/>
      <c r="SHB13" s="399"/>
      <c r="SHC13" s="466"/>
      <c r="SHD13" s="252"/>
      <c r="SHE13" s="467"/>
      <c r="SHF13" s="466"/>
      <c r="SHG13" s="399"/>
      <c r="SHH13" s="466"/>
      <c r="SHI13" s="252"/>
      <c r="SHJ13" s="467"/>
      <c r="SHK13" s="466"/>
      <c r="SHL13" s="399"/>
      <c r="SHM13" s="466"/>
      <c r="SHN13" s="252"/>
      <c r="SHO13" s="467"/>
      <c r="SHP13" s="466"/>
      <c r="SHQ13" s="399"/>
      <c r="SHR13" s="466"/>
      <c r="SHS13" s="252"/>
      <c r="SHT13" s="467"/>
      <c r="SHU13" s="466"/>
      <c r="SHV13" s="399"/>
      <c r="SHW13" s="466"/>
      <c r="SHX13" s="252"/>
      <c r="SHY13" s="467"/>
      <c r="SHZ13" s="466"/>
      <c r="SIA13" s="399"/>
      <c r="SIB13" s="466"/>
      <c r="SIC13" s="252"/>
      <c r="SID13" s="467"/>
      <c r="SIE13" s="466"/>
      <c r="SIF13" s="399"/>
      <c r="SIG13" s="466"/>
      <c r="SIH13" s="252"/>
      <c r="SII13" s="467"/>
      <c r="SIJ13" s="466"/>
      <c r="SIK13" s="399"/>
      <c r="SIL13" s="466"/>
      <c r="SIM13" s="252"/>
      <c r="SIN13" s="467"/>
      <c r="SIO13" s="466"/>
      <c r="SIP13" s="399"/>
      <c r="SIQ13" s="466"/>
      <c r="SIR13" s="252"/>
      <c r="SIS13" s="467"/>
      <c r="SIT13" s="466"/>
      <c r="SIU13" s="399"/>
      <c r="SIV13" s="466"/>
      <c r="SIW13" s="252"/>
      <c r="SIX13" s="467"/>
      <c r="SIY13" s="466"/>
      <c r="SIZ13" s="399"/>
      <c r="SJA13" s="466"/>
      <c r="SJB13" s="252"/>
      <c r="SJC13" s="467"/>
      <c r="SJD13" s="466"/>
      <c r="SJE13" s="399"/>
      <c r="SJF13" s="466"/>
      <c r="SJG13" s="252"/>
      <c r="SJH13" s="467"/>
      <c r="SJI13" s="466"/>
      <c r="SJJ13" s="399"/>
      <c r="SJK13" s="466"/>
      <c r="SJL13" s="252"/>
      <c r="SJM13" s="467"/>
      <c r="SJN13" s="466"/>
      <c r="SJO13" s="399"/>
      <c r="SJP13" s="466"/>
      <c r="SJQ13" s="252"/>
      <c r="SJR13" s="467"/>
      <c r="SJS13" s="466"/>
      <c r="SJT13" s="399"/>
      <c r="SJU13" s="466"/>
      <c r="SJV13" s="252"/>
      <c r="SJW13" s="467"/>
      <c r="SJX13" s="466"/>
      <c r="SJY13" s="399"/>
      <c r="SJZ13" s="466"/>
      <c r="SKA13" s="252"/>
      <c r="SKB13" s="467"/>
      <c r="SKC13" s="466"/>
      <c r="SKD13" s="399"/>
      <c r="SKE13" s="466"/>
      <c r="SKF13" s="252"/>
      <c r="SKG13" s="467"/>
      <c r="SKH13" s="466"/>
      <c r="SKI13" s="399"/>
      <c r="SKJ13" s="466"/>
      <c r="SKK13" s="252"/>
      <c r="SKL13" s="467"/>
      <c r="SKM13" s="466"/>
      <c r="SKN13" s="399"/>
      <c r="SKO13" s="466"/>
      <c r="SKP13" s="252"/>
      <c r="SKQ13" s="467"/>
      <c r="SKR13" s="466"/>
      <c r="SKS13" s="399"/>
      <c r="SKT13" s="466"/>
      <c r="SKU13" s="252"/>
      <c r="SKV13" s="467"/>
      <c r="SKW13" s="466"/>
      <c r="SKX13" s="399"/>
      <c r="SKY13" s="466"/>
      <c r="SKZ13" s="252"/>
      <c r="SLA13" s="467"/>
      <c r="SLB13" s="466"/>
      <c r="SLC13" s="399"/>
      <c r="SLD13" s="466"/>
      <c r="SLE13" s="252"/>
      <c r="SLF13" s="467"/>
      <c r="SLG13" s="466"/>
      <c r="SLH13" s="399"/>
      <c r="SLI13" s="466"/>
      <c r="SLJ13" s="252"/>
      <c r="SLK13" s="467"/>
      <c r="SLL13" s="466"/>
      <c r="SLM13" s="399"/>
      <c r="SLN13" s="466"/>
      <c r="SLO13" s="252"/>
      <c r="SLP13" s="467"/>
      <c r="SLQ13" s="466"/>
      <c r="SLR13" s="399"/>
      <c r="SLS13" s="466"/>
      <c r="SLT13" s="252"/>
      <c r="SLU13" s="467"/>
      <c r="SLV13" s="466"/>
      <c r="SLW13" s="399"/>
      <c r="SLX13" s="466"/>
      <c r="SLY13" s="252"/>
      <c r="SLZ13" s="467"/>
      <c r="SMA13" s="466"/>
      <c r="SMB13" s="399"/>
      <c r="SMC13" s="466"/>
      <c r="SMD13" s="252"/>
      <c r="SME13" s="467"/>
      <c r="SMF13" s="466"/>
      <c r="SMG13" s="399"/>
      <c r="SMH13" s="466"/>
      <c r="SMI13" s="252"/>
      <c r="SMJ13" s="467"/>
      <c r="SMK13" s="466"/>
      <c r="SML13" s="399"/>
      <c r="SMM13" s="466"/>
      <c r="SMN13" s="252"/>
      <c r="SMO13" s="467"/>
      <c r="SMP13" s="466"/>
      <c r="SMQ13" s="399"/>
      <c r="SMR13" s="466"/>
      <c r="SMS13" s="252"/>
      <c r="SMT13" s="467"/>
      <c r="SMU13" s="466"/>
      <c r="SMV13" s="399"/>
      <c r="SMW13" s="466"/>
      <c r="SMX13" s="252"/>
      <c r="SMY13" s="467"/>
      <c r="SMZ13" s="466"/>
      <c r="SNA13" s="399"/>
      <c r="SNB13" s="466"/>
      <c r="SNC13" s="252"/>
      <c r="SND13" s="467"/>
      <c r="SNE13" s="466"/>
      <c r="SNF13" s="399"/>
      <c r="SNG13" s="466"/>
      <c r="SNH13" s="252"/>
      <c r="SNI13" s="467"/>
      <c r="SNJ13" s="466"/>
      <c r="SNK13" s="399"/>
      <c r="SNL13" s="466"/>
      <c r="SNM13" s="252"/>
      <c r="SNN13" s="467"/>
      <c r="SNO13" s="466"/>
      <c r="SNP13" s="399"/>
      <c r="SNQ13" s="466"/>
      <c r="SNR13" s="252"/>
      <c r="SNS13" s="467"/>
      <c r="SNT13" s="466"/>
      <c r="SNU13" s="399"/>
      <c r="SNV13" s="466"/>
      <c r="SNW13" s="252"/>
      <c r="SNX13" s="467"/>
      <c r="SNY13" s="466"/>
      <c r="SNZ13" s="399"/>
      <c r="SOA13" s="466"/>
      <c r="SOB13" s="252"/>
      <c r="SOC13" s="467"/>
      <c r="SOD13" s="466"/>
      <c r="SOE13" s="399"/>
      <c r="SOF13" s="466"/>
      <c r="SOG13" s="252"/>
      <c r="SOH13" s="467"/>
      <c r="SOI13" s="466"/>
      <c r="SOJ13" s="399"/>
      <c r="SOK13" s="466"/>
      <c r="SOL13" s="252"/>
      <c r="SOM13" s="467"/>
      <c r="SON13" s="466"/>
      <c r="SOO13" s="399"/>
      <c r="SOP13" s="466"/>
      <c r="SOQ13" s="252"/>
      <c r="SOR13" s="467"/>
      <c r="SOS13" s="466"/>
      <c r="SOT13" s="399"/>
      <c r="SOU13" s="466"/>
      <c r="SOV13" s="252"/>
      <c r="SOW13" s="467"/>
      <c r="SOX13" s="466"/>
      <c r="SOY13" s="399"/>
      <c r="SOZ13" s="466"/>
      <c r="SPA13" s="252"/>
      <c r="SPB13" s="467"/>
      <c r="SPC13" s="466"/>
      <c r="SPD13" s="399"/>
      <c r="SPE13" s="466"/>
      <c r="SPF13" s="252"/>
      <c r="SPG13" s="467"/>
      <c r="SPH13" s="466"/>
      <c r="SPI13" s="399"/>
      <c r="SPJ13" s="466"/>
      <c r="SPK13" s="252"/>
      <c r="SPL13" s="467"/>
      <c r="SPM13" s="466"/>
      <c r="SPN13" s="399"/>
      <c r="SPO13" s="466"/>
      <c r="SPP13" s="252"/>
      <c r="SPQ13" s="467"/>
      <c r="SPR13" s="466"/>
      <c r="SPS13" s="399"/>
      <c r="SPT13" s="466"/>
      <c r="SPU13" s="252"/>
      <c r="SPV13" s="467"/>
      <c r="SPW13" s="466"/>
      <c r="SPX13" s="399"/>
      <c r="SPY13" s="466"/>
      <c r="SPZ13" s="252"/>
      <c r="SQA13" s="467"/>
      <c r="SQB13" s="466"/>
      <c r="SQC13" s="399"/>
      <c r="SQD13" s="466"/>
      <c r="SQE13" s="252"/>
      <c r="SQF13" s="467"/>
      <c r="SQG13" s="466"/>
      <c r="SQH13" s="399"/>
      <c r="SQI13" s="466"/>
      <c r="SQJ13" s="252"/>
      <c r="SQK13" s="467"/>
      <c r="SQL13" s="466"/>
      <c r="SQM13" s="399"/>
      <c r="SQN13" s="466"/>
      <c r="SQO13" s="252"/>
      <c r="SQP13" s="467"/>
      <c r="SQQ13" s="466"/>
      <c r="SQR13" s="399"/>
      <c r="SQS13" s="466"/>
      <c r="SQT13" s="252"/>
      <c r="SQU13" s="467"/>
      <c r="SQV13" s="466"/>
      <c r="SQW13" s="399"/>
      <c r="SQX13" s="466"/>
      <c r="SQY13" s="252"/>
      <c r="SQZ13" s="467"/>
      <c r="SRA13" s="466"/>
      <c r="SRB13" s="399"/>
      <c r="SRC13" s="466"/>
      <c r="SRD13" s="252"/>
      <c r="SRE13" s="467"/>
      <c r="SRF13" s="466"/>
      <c r="SRG13" s="399"/>
      <c r="SRH13" s="466"/>
      <c r="SRI13" s="252"/>
      <c r="SRJ13" s="467"/>
      <c r="SRK13" s="466"/>
      <c r="SRL13" s="399"/>
      <c r="SRM13" s="466"/>
      <c r="SRN13" s="252"/>
      <c r="SRO13" s="467"/>
      <c r="SRP13" s="466"/>
      <c r="SRQ13" s="399"/>
      <c r="SRR13" s="466"/>
      <c r="SRS13" s="252"/>
      <c r="SRT13" s="467"/>
      <c r="SRU13" s="466"/>
      <c r="SRV13" s="399"/>
      <c r="SRW13" s="466"/>
      <c r="SRX13" s="252"/>
      <c r="SRY13" s="467"/>
      <c r="SRZ13" s="466"/>
      <c r="SSA13" s="399"/>
      <c r="SSB13" s="466"/>
      <c r="SSC13" s="252"/>
      <c r="SSD13" s="467"/>
      <c r="SSE13" s="466"/>
      <c r="SSF13" s="399"/>
      <c r="SSG13" s="466"/>
      <c r="SSH13" s="252"/>
      <c r="SSI13" s="467"/>
      <c r="SSJ13" s="466"/>
      <c r="SSK13" s="399"/>
      <c r="SSL13" s="466"/>
      <c r="SSM13" s="252"/>
      <c r="SSN13" s="467"/>
      <c r="SSO13" s="466"/>
      <c r="SSP13" s="399"/>
      <c r="SSQ13" s="466"/>
      <c r="SSR13" s="252"/>
      <c r="SSS13" s="467"/>
      <c r="SST13" s="466"/>
      <c r="SSU13" s="399"/>
      <c r="SSV13" s="466"/>
      <c r="SSW13" s="252"/>
      <c r="SSX13" s="467"/>
      <c r="SSY13" s="466"/>
      <c r="SSZ13" s="399"/>
      <c r="STA13" s="466"/>
      <c r="STB13" s="252"/>
      <c r="STC13" s="467"/>
      <c r="STD13" s="466"/>
      <c r="STE13" s="399"/>
      <c r="STF13" s="466"/>
      <c r="STG13" s="252"/>
      <c r="STH13" s="467"/>
      <c r="STI13" s="466"/>
      <c r="STJ13" s="399"/>
      <c r="STK13" s="466"/>
      <c r="STL13" s="252"/>
      <c r="STM13" s="467"/>
      <c r="STN13" s="466"/>
      <c r="STO13" s="399"/>
      <c r="STP13" s="466"/>
      <c r="STQ13" s="252"/>
      <c r="STR13" s="467"/>
      <c r="STS13" s="466"/>
      <c r="STT13" s="399"/>
      <c r="STU13" s="466"/>
      <c r="STV13" s="252"/>
      <c r="STW13" s="467"/>
      <c r="STX13" s="466"/>
      <c r="STY13" s="399"/>
      <c r="STZ13" s="466"/>
      <c r="SUA13" s="252"/>
      <c r="SUB13" s="467"/>
      <c r="SUC13" s="466"/>
      <c r="SUD13" s="399"/>
      <c r="SUE13" s="466"/>
      <c r="SUF13" s="252"/>
      <c r="SUG13" s="467"/>
      <c r="SUH13" s="466"/>
      <c r="SUI13" s="399"/>
      <c r="SUJ13" s="466"/>
      <c r="SUK13" s="252"/>
      <c r="SUL13" s="467"/>
      <c r="SUM13" s="466"/>
      <c r="SUN13" s="399"/>
      <c r="SUO13" s="466"/>
      <c r="SUP13" s="252"/>
      <c r="SUQ13" s="467"/>
      <c r="SUR13" s="466"/>
      <c r="SUS13" s="399"/>
      <c r="SUT13" s="466"/>
      <c r="SUU13" s="252"/>
      <c r="SUV13" s="467"/>
      <c r="SUW13" s="466"/>
      <c r="SUX13" s="399"/>
      <c r="SUY13" s="466"/>
      <c r="SUZ13" s="252"/>
      <c r="SVA13" s="467"/>
      <c r="SVB13" s="466"/>
      <c r="SVC13" s="399"/>
      <c r="SVD13" s="466"/>
      <c r="SVE13" s="252"/>
      <c r="SVF13" s="467"/>
      <c r="SVG13" s="466"/>
      <c r="SVH13" s="399"/>
      <c r="SVI13" s="466"/>
      <c r="SVJ13" s="252"/>
      <c r="SVK13" s="467"/>
      <c r="SVL13" s="466"/>
      <c r="SVM13" s="399"/>
      <c r="SVN13" s="466"/>
      <c r="SVO13" s="252"/>
      <c r="SVP13" s="467"/>
      <c r="SVQ13" s="466"/>
      <c r="SVR13" s="399"/>
      <c r="SVS13" s="466"/>
      <c r="SVT13" s="252"/>
      <c r="SVU13" s="467"/>
      <c r="SVV13" s="466"/>
      <c r="SVW13" s="399"/>
      <c r="SVX13" s="466"/>
      <c r="SVY13" s="252"/>
      <c r="SVZ13" s="467"/>
      <c r="SWA13" s="466"/>
      <c r="SWB13" s="399"/>
      <c r="SWC13" s="466"/>
      <c r="SWD13" s="252"/>
      <c r="SWE13" s="467"/>
      <c r="SWF13" s="466"/>
      <c r="SWG13" s="399"/>
      <c r="SWH13" s="466"/>
      <c r="SWI13" s="252"/>
      <c r="SWJ13" s="467"/>
      <c r="SWK13" s="466"/>
      <c r="SWL13" s="399"/>
      <c r="SWM13" s="466"/>
      <c r="SWN13" s="252"/>
      <c r="SWO13" s="467"/>
      <c r="SWP13" s="466"/>
      <c r="SWQ13" s="399"/>
      <c r="SWR13" s="466"/>
      <c r="SWS13" s="252"/>
      <c r="SWT13" s="467"/>
      <c r="SWU13" s="466"/>
      <c r="SWV13" s="399"/>
      <c r="SWW13" s="466"/>
      <c r="SWX13" s="252"/>
      <c r="SWY13" s="467"/>
      <c r="SWZ13" s="466"/>
      <c r="SXA13" s="399"/>
      <c r="SXB13" s="466"/>
      <c r="SXC13" s="252"/>
      <c r="SXD13" s="467"/>
      <c r="SXE13" s="466"/>
      <c r="SXF13" s="399"/>
      <c r="SXG13" s="466"/>
      <c r="SXH13" s="252"/>
      <c r="SXI13" s="467"/>
      <c r="SXJ13" s="466"/>
      <c r="SXK13" s="399"/>
      <c r="SXL13" s="466"/>
      <c r="SXM13" s="252"/>
      <c r="SXN13" s="467"/>
      <c r="SXO13" s="466"/>
      <c r="SXP13" s="399"/>
      <c r="SXQ13" s="466"/>
      <c r="SXR13" s="252"/>
      <c r="SXS13" s="467"/>
      <c r="SXT13" s="466"/>
      <c r="SXU13" s="399"/>
      <c r="SXV13" s="466"/>
      <c r="SXW13" s="252"/>
      <c r="SXX13" s="467"/>
      <c r="SXY13" s="466"/>
      <c r="SXZ13" s="399"/>
      <c r="SYA13" s="466"/>
      <c r="SYB13" s="252"/>
      <c r="SYC13" s="467"/>
      <c r="SYD13" s="466"/>
      <c r="SYE13" s="399"/>
      <c r="SYF13" s="466"/>
      <c r="SYG13" s="252"/>
      <c r="SYH13" s="467"/>
      <c r="SYI13" s="466"/>
      <c r="SYJ13" s="399"/>
      <c r="SYK13" s="466"/>
      <c r="SYL13" s="252"/>
      <c r="SYM13" s="467"/>
      <c r="SYN13" s="466"/>
      <c r="SYO13" s="399"/>
      <c r="SYP13" s="466"/>
      <c r="SYQ13" s="252"/>
      <c r="SYR13" s="467"/>
      <c r="SYS13" s="466"/>
      <c r="SYT13" s="399"/>
      <c r="SYU13" s="466"/>
      <c r="SYV13" s="252"/>
      <c r="SYW13" s="467"/>
      <c r="SYX13" s="466"/>
      <c r="SYY13" s="399"/>
      <c r="SYZ13" s="466"/>
      <c r="SZA13" s="252"/>
      <c r="SZB13" s="467"/>
      <c r="SZC13" s="466"/>
      <c r="SZD13" s="399"/>
      <c r="SZE13" s="466"/>
      <c r="SZF13" s="252"/>
      <c r="SZG13" s="467"/>
      <c r="SZH13" s="466"/>
      <c r="SZI13" s="399"/>
      <c r="SZJ13" s="466"/>
      <c r="SZK13" s="252"/>
      <c r="SZL13" s="467"/>
      <c r="SZM13" s="466"/>
      <c r="SZN13" s="399"/>
      <c r="SZO13" s="466"/>
      <c r="SZP13" s="252"/>
      <c r="SZQ13" s="467"/>
      <c r="SZR13" s="466"/>
      <c r="SZS13" s="399"/>
      <c r="SZT13" s="466"/>
      <c r="SZU13" s="252"/>
      <c r="SZV13" s="467"/>
      <c r="SZW13" s="466"/>
      <c r="SZX13" s="399"/>
      <c r="SZY13" s="466"/>
      <c r="SZZ13" s="252"/>
      <c r="TAA13" s="467"/>
      <c r="TAB13" s="466"/>
      <c r="TAC13" s="399"/>
      <c r="TAD13" s="466"/>
      <c r="TAE13" s="252"/>
      <c r="TAF13" s="467"/>
      <c r="TAG13" s="466"/>
      <c r="TAH13" s="399"/>
      <c r="TAI13" s="466"/>
      <c r="TAJ13" s="252"/>
      <c r="TAK13" s="467"/>
      <c r="TAL13" s="466"/>
      <c r="TAM13" s="399"/>
      <c r="TAN13" s="466"/>
      <c r="TAO13" s="252"/>
      <c r="TAP13" s="467"/>
      <c r="TAQ13" s="466"/>
      <c r="TAR13" s="399"/>
      <c r="TAS13" s="466"/>
      <c r="TAT13" s="252"/>
      <c r="TAU13" s="467"/>
      <c r="TAV13" s="466"/>
      <c r="TAW13" s="399"/>
      <c r="TAX13" s="466"/>
      <c r="TAY13" s="252"/>
      <c r="TAZ13" s="467"/>
      <c r="TBA13" s="466"/>
      <c r="TBB13" s="399"/>
      <c r="TBC13" s="466"/>
      <c r="TBD13" s="252"/>
      <c r="TBE13" s="467"/>
      <c r="TBF13" s="466"/>
      <c r="TBG13" s="399"/>
      <c r="TBH13" s="466"/>
      <c r="TBI13" s="252"/>
      <c r="TBJ13" s="467"/>
      <c r="TBK13" s="466"/>
      <c r="TBL13" s="399"/>
      <c r="TBM13" s="466"/>
      <c r="TBN13" s="252"/>
      <c r="TBO13" s="467"/>
      <c r="TBP13" s="466"/>
      <c r="TBQ13" s="399"/>
      <c r="TBR13" s="466"/>
      <c r="TBS13" s="252"/>
      <c r="TBT13" s="467"/>
      <c r="TBU13" s="466"/>
      <c r="TBV13" s="399"/>
      <c r="TBW13" s="466"/>
      <c r="TBX13" s="252"/>
      <c r="TBY13" s="467"/>
      <c r="TBZ13" s="466"/>
      <c r="TCA13" s="399"/>
      <c r="TCB13" s="466"/>
      <c r="TCC13" s="252"/>
      <c r="TCD13" s="467"/>
      <c r="TCE13" s="466"/>
      <c r="TCF13" s="399"/>
      <c r="TCG13" s="466"/>
      <c r="TCH13" s="252"/>
      <c r="TCI13" s="467"/>
      <c r="TCJ13" s="466"/>
      <c r="TCK13" s="399"/>
      <c r="TCL13" s="466"/>
      <c r="TCM13" s="252"/>
      <c r="TCN13" s="467"/>
      <c r="TCO13" s="466"/>
      <c r="TCP13" s="399"/>
      <c r="TCQ13" s="466"/>
      <c r="TCR13" s="252"/>
      <c r="TCS13" s="467"/>
      <c r="TCT13" s="466"/>
      <c r="TCU13" s="399"/>
      <c r="TCV13" s="466"/>
      <c r="TCW13" s="252"/>
      <c r="TCX13" s="467"/>
      <c r="TCY13" s="466"/>
      <c r="TCZ13" s="399"/>
      <c r="TDA13" s="466"/>
      <c r="TDB13" s="252"/>
      <c r="TDC13" s="467"/>
      <c r="TDD13" s="466"/>
      <c r="TDE13" s="399"/>
      <c r="TDF13" s="466"/>
      <c r="TDG13" s="252"/>
      <c r="TDH13" s="467"/>
      <c r="TDI13" s="466"/>
      <c r="TDJ13" s="399"/>
      <c r="TDK13" s="466"/>
      <c r="TDL13" s="252"/>
      <c r="TDM13" s="467"/>
      <c r="TDN13" s="466"/>
      <c r="TDO13" s="399"/>
      <c r="TDP13" s="466"/>
      <c r="TDQ13" s="252"/>
      <c r="TDR13" s="467"/>
      <c r="TDS13" s="466"/>
      <c r="TDT13" s="399"/>
      <c r="TDU13" s="466"/>
      <c r="TDV13" s="252"/>
      <c r="TDW13" s="467"/>
      <c r="TDX13" s="466"/>
      <c r="TDY13" s="399"/>
      <c r="TDZ13" s="466"/>
      <c r="TEA13" s="252"/>
      <c r="TEB13" s="467"/>
      <c r="TEC13" s="466"/>
      <c r="TED13" s="399"/>
      <c r="TEE13" s="466"/>
      <c r="TEF13" s="252"/>
      <c r="TEG13" s="467"/>
      <c r="TEH13" s="466"/>
      <c r="TEI13" s="399"/>
      <c r="TEJ13" s="466"/>
      <c r="TEK13" s="252"/>
      <c r="TEL13" s="467"/>
      <c r="TEM13" s="466"/>
      <c r="TEN13" s="399"/>
      <c r="TEO13" s="466"/>
      <c r="TEP13" s="252"/>
      <c r="TEQ13" s="467"/>
      <c r="TER13" s="466"/>
      <c r="TES13" s="399"/>
      <c r="TET13" s="466"/>
      <c r="TEU13" s="252"/>
      <c r="TEV13" s="467"/>
      <c r="TEW13" s="466"/>
      <c r="TEX13" s="399"/>
      <c r="TEY13" s="466"/>
      <c r="TEZ13" s="252"/>
      <c r="TFA13" s="467"/>
      <c r="TFB13" s="466"/>
      <c r="TFC13" s="399"/>
      <c r="TFD13" s="466"/>
      <c r="TFE13" s="252"/>
      <c r="TFF13" s="467"/>
      <c r="TFG13" s="466"/>
      <c r="TFH13" s="399"/>
      <c r="TFI13" s="466"/>
      <c r="TFJ13" s="252"/>
      <c r="TFK13" s="467"/>
      <c r="TFL13" s="466"/>
      <c r="TFM13" s="399"/>
      <c r="TFN13" s="466"/>
      <c r="TFO13" s="252"/>
      <c r="TFP13" s="467"/>
      <c r="TFQ13" s="466"/>
      <c r="TFR13" s="399"/>
      <c r="TFS13" s="466"/>
      <c r="TFT13" s="252"/>
      <c r="TFU13" s="467"/>
      <c r="TFV13" s="466"/>
      <c r="TFW13" s="399"/>
      <c r="TFX13" s="466"/>
      <c r="TFY13" s="252"/>
      <c r="TFZ13" s="467"/>
      <c r="TGA13" s="466"/>
      <c r="TGB13" s="399"/>
      <c r="TGC13" s="466"/>
      <c r="TGD13" s="252"/>
      <c r="TGE13" s="467"/>
      <c r="TGF13" s="466"/>
      <c r="TGG13" s="399"/>
      <c r="TGH13" s="466"/>
      <c r="TGI13" s="252"/>
      <c r="TGJ13" s="467"/>
      <c r="TGK13" s="466"/>
      <c r="TGL13" s="399"/>
      <c r="TGM13" s="466"/>
      <c r="TGN13" s="252"/>
      <c r="TGO13" s="467"/>
      <c r="TGP13" s="466"/>
      <c r="TGQ13" s="399"/>
      <c r="TGR13" s="466"/>
      <c r="TGS13" s="252"/>
      <c r="TGT13" s="467"/>
      <c r="TGU13" s="466"/>
      <c r="TGV13" s="399"/>
      <c r="TGW13" s="466"/>
      <c r="TGX13" s="252"/>
      <c r="TGY13" s="467"/>
      <c r="TGZ13" s="466"/>
      <c r="THA13" s="399"/>
      <c r="THB13" s="466"/>
      <c r="THC13" s="252"/>
      <c r="THD13" s="467"/>
      <c r="THE13" s="466"/>
      <c r="THF13" s="399"/>
      <c r="THG13" s="466"/>
      <c r="THH13" s="252"/>
      <c r="THI13" s="467"/>
      <c r="THJ13" s="466"/>
      <c r="THK13" s="399"/>
      <c r="THL13" s="466"/>
      <c r="THM13" s="252"/>
      <c r="THN13" s="467"/>
      <c r="THO13" s="466"/>
      <c r="THP13" s="399"/>
      <c r="THQ13" s="466"/>
      <c r="THR13" s="252"/>
      <c r="THS13" s="467"/>
      <c r="THT13" s="466"/>
      <c r="THU13" s="399"/>
      <c r="THV13" s="466"/>
      <c r="THW13" s="252"/>
      <c r="THX13" s="467"/>
      <c r="THY13" s="466"/>
      <c r="THZ13" s="399"/>
      <c r="TIA13" s="466"/>
      <c r="TIB13" s="252"/>
      <c r="TIC13" s="467"/>
      <c r="TID13" s="466"/>
      <c r="TIE13" s="399"/>
      <c r="TIF13" s="466"/>
      <c r="TIG13" s="252"/>
      <c r="TIH13" s="467"/>
      <c r="TII13" s="466"/>
      <c r="TIJ13" s="399"/>
      <c r="TIK13" s="466"/>
      <c r="TIL13" s="252"/>
      <c r="TIM13" s="467"/>
      <c r="TIN13" s="466"/>
      <c r="TIO13" s="399"/>
      <c r="TIP13" s="466"/>
      <c r="TIQ13" s="252"/>
      <c r="TIR13" s="467"/>
      <c r="TIS13" s="466"/>
      <c r="TIT13" s="399"/>
      <c r="TIU13" s="466"/>
      <c r="TIV13" s="252"/>
      <c r="TIW13" s="467"/>
      <c r="TIX13" s="466"/>
      <c r="TIY13" s="399"/>
      <c r="TIZ13" s="466"/>
      <c r="TJA13" s="252"/>
      <c r="TJB13" s="467"/>
      <c r="TJC13" s="466"/>
      <c r="TJD13" s="399"/>
      <c r="TJE13" s="466"/>
      <c r="TJF13" s="252"/>
      <c r="TJG13" s="467"/>
      <c r="TJH13" s="466"/>
      <c r="TJI13" s="399"/>
      <c r="TJJ13" s="466"/>
      <c r="TJK13" s="252"/>
      <c r="TJL13" s="467"/>
      <c r="TJM13" s="466"/>
      <c r="TJN13" s="399"/>
      <c r="TJO13" s="466"/>
      <c r="TJP13" s="252"/>
      <c r="TJQ13" s="467"/>
      <c r="TJR13" s="466"/>
      <c r="TJS13" s="399"/>
      <c r="TJT13" s="466"/>
      <c r="TJU13" s="252"/>
      <c r="TJV13" s="467"/>
      <c r="TJW13" s="466"/>
      <c r="TJX13" s="399"/>
      <c r="TJY13" s="466"/>
      <c r="TJZ13" s="252"/>
      <c r="TKA13" s="467"/>
      <c r="TKB13" s="466"/>
      <c r="TKC13" s="399"/>
      <c r="TKD13" s="466"/>
      <c r="TKE13" s="252"/>
      <c r="TKF13" s="467"/>
      <c r="TKG13" s="466"/>
      <c r="TKH13" s="399"/>
      <c r="TKI13" s="466"/>
      <c r="TKJ13" s="252"/>
      <c r="TKK13" s="467"/>
      <c r="TKL13" s="466"/>
      <c r="TKM13" s="399"/>
      <c r="TKN13" s="466"/>
      <c r="TKO13" s="252"/>
      <c r="TKP13" s="467"/>
      <c r="TKQ13" s="466"/>
      <c r="TKR13" s="399"/>
      <c r="TKS13" s="466"/>
      <c r="TKT13" s="252"/>
      <c r="TKU13" s="467"/>
      <c r="TKV13" s="466"/>
      <c r="TKW13" s="399"/>
      <c r="TKX13" s="466"/>
      <c r="TKY13" s="252"/>
      <c r="TKZ13" s="467"/>
      <c r="TLA13" s="466"/>
      <c r="TLB13" s="399"/>
      <c r="TLC13" s="466"/>
      <c r="TLD13" s="252"/>
      <c r="TLE13" s="467"/>
      <c r="TLF13" s="466"/>
      <c r="TLG13" s="399"/>
      <c r="TLH13" s="466"/>
      <c r="TLI13" s="252"/>
      <c r="TLJ13" s="467"/>
      <c r="TLK13" s="466"/>
      <c r="TLL13" s="399"/>
      <c r="TLM13" s="466"/>
      <c r="TLN13" s="252"/>
      <c r="TLO13" s="467"/>
      <c r="TLP13" s="466"/>
      <c r="TLQ13" s="399"/>
      <c r="TLR13" s="466"/>
      <c r="TLS13" s="252"/>
      <c r="TLT13" s="467"/>
      <c r="TLU13" s="466"/>
      <c r="TLV13" s="399"/>
      <c r="TLW13" s="466"/>
      <c r="TLX13" s="252"/>
      <c r="TLY13" s="467"/>
      <c r="TLZ13" s="466"/>
      <c r="TMA13" s="399"/>
      <c r="TMB13" s="466"/>
      <c r="TMC13" s="252"/>
      <c r="TMD13" s="467"/>
      <c r="TME13" s="466"/>
      <c r="TMF13" s="399"/>
      <c r="TMG13" s="466"/>
      <c r="TMH13" s="252"/>
      <c r="TMI13" s="467"/>
      <c r="TMJ13" s="466"/>
      <c r="TMK13" s="399"/>
      <c r="TML13" s="466"/>
      <c r="TMM13" s="252"/>
      <c r="TMN13" s="467"/>
      <c r="TMO13" s="466"/>
      <c r="TMP13" s="399"/>
      <c r="TMQ13" s="466"/>
      <c r="TMR13" s="252"/>
      <c r="TMS13" s="467"/>
      <c r="TMT13" s="466"/>
      <c r="TMU13" s="399"/>
      <c r="TMV13" s="466"/>
      <c r="TMW13" s="252"/>
      <c r="TMX13" s="467"/>
      <c r="TMY13" s="466"/>
      <c r="TMZ13" s="399"/>
      <c r="TNA13" s="466"/>
      <c r="TNB13" s="252"/>
      <c r="TNC13" s="467"/>
      <c r="TND13" s="466"/>
      <c r="TNE13" s="399"/>
      <c r="TNF13" s="466"/>
      <c r="TNG13" s="252"/>
      <c r="TNH13" s="467"/>
      <c r="TNI13" s="466"/>
      <c r="TNJ13" s="399"/>
      <c r="TNK13" s="466"/>
      <c r="TNL13" s="252"/>
      <c r="TNM13" s="467"/>
      <c r="TNN13" s="466"/>
      <c r="TNO13" s="399"/>
      <c r="TNP13" s="466"/>
      <c r="TNQ13" s="252"/>
      <c r="TNR13" s="467"/>
      <c r="TNS13" s="466"/>
      <c r="TNT13" s="399"/>
      <c r="TNU13" s="466"/>
      <c r="TNV13" s="252"/>
      <c r="TNW13" s="467"/>
      <c r="TNX13" s="466"/>
      <c r="TNY13" s="399"/>
      <c r="TNZ13" s="466"/>
      <c r="TOA13" s="252"/>
      <c r="TOB13" s="467"/>
      <c r="TOC13" s="466"/>
      <c r="TOD13" s="399"/>
      <c r="TOE13" s="466"/>
      <c r="TOF13" s="252"/>
      <c r="TOG13" s="467"/>
      <c r="TOH13" s="466"/>
      <c r="TOI13" s="399"/>
      <c r="TOJ13" s="466"/>
      <c r="TOK13" s="252"/>
      <c r="TOL13" s="467"/>
      <c r="TOM13" s="466"/>
      <c r="TON13" s="399"/>
      <c r="TOO13" s="466"/>
      <c r="TOP13" s="252"/>
      <c r="TOQ13" s="467"/>
      <c r="TOR13" s="466"/>
      <c r="TOS13" s="399"/>
      <c r="TOT13" s="466"/>
      <c r="TOU13" s="252"/>
      <c r="TOV13" s="467"/>
      <c r="TOW13" s="466"/>
      <c r="TOX13" s="399"/>
      <c r="TOY13" s="466"/>
      <c r="TOZ13" s="252"/>
      <c r="TPA13" s="467"/>
      <c r="TPB13" s="466"/>
      <c r="TPC13" s="399"/>
      <c r="TPD13" s="466"/>
      <c r="TPE13" s="252"/>
      <c r="TPF13" s="467"/>
      <c r="TPG13" s="466"/>
      <c r="TPH13" s="399"/>
      <c r="TPI13" s="466"/>
      <c r="TPJ13" s="252"/>
      <c r="TPK13" s="467"/>
      <c r="TPL13" s="466"/>
      <c r="TPM13" s="399"/>
      <c r="TPN13" s="466"/>
      <c r="TPO13" s="252"/>
      <c r="TPP13" s="467"/>
      <c r="TPQ13" s="466"/>
      <c r="TPR13" s="399"/>
      <c r="TPS13" s="466"/>
      <c r="TPT13" s="252"/>
      <c r="TPU13" s="467"/>
      <c r="TPV13" s="466"/>
      <c r="TPW13" s="399"/>
      <c r="TPX13" s="466"/>
      <c r="TPY13" s="252"/>
      <c r="TPZ13" s="467"/>
      <c r="TQA13" s="466"/>
      <c r="TQB13" s="399"/>
      <c r="TQC13" s="466"/>
      <c r="TQD13" s="252"/>
      <c r="TQE13" s="467"/>
      <c r="TQF13" s="466"/>
      <c r="TQG13" s="399"/>
      <c r="TQH13" s="466"/>
      <c r="TQI13" s="252"/>
      <c r="TQJ13" s="467"/>
      <c r="TQK13" s="466"/>
      <c r="TQL13" s="399"/>
      <c r="TQM13" s="466"/>
      <c r="TQN13" s="252"/>
      <c r="TQO13" s="467"/>
      <c r="TQP13" s="466"/>
      <c r="TQQ13" s="399"/>
      <c r="TQR13" s="466"/>
      <c r="TQS13" s="252"/>
      <c r="TQT13" s="467"/>
      <c r="TQU13" s="466"/>
      <c r="TQV13" s="399"/>
      <c r="TQW13" s="466"/>
      <c r="TQX13" s="252"/>
      <c r="TQY13" s="467"/>
      <c r="TQZ13" s="466"/>
      <c r="TRA13" s="399"/>
      <c r="TRB13" s="466"/>
      <c r="TRC13" s="252"/>
      <c r="TRD13" s="467"/>
      <c r="TRE13" s="466"/>
      <c r="TRF13" s="399"/>
      <c r="TRG13" s="466"/>
      <c r="TRH13" s="252"/>
      <c r="TRI13" s="467"/>
      <c r="TRJ13" s="466"/>
      <c r="TRK13" s="399"/>
      <c r="TRL13" s="466"/>
      <c r="TRM13" s="252"/>
      <c r="TRN13" s="467"/>
      <c r="TRO13" s="466"/>
      <c r="TRP13" s="399"/>
      <c r="TRQ13" s="466"/>
      <c r="TRR13" s="252"/>
      <c r="TRS13" s="467"/>
      <c r="TRT13" s="466"/>
      <c r="TRU13" s="399"/>
      <c r="TRV13" s="466"/>
      <c r="TRW13" s="252"/>
      <c r="TRX13" s="467"/>
      <c r="TRY13" s="466"/>
      <c r="TRZ13" s="399"/>
      <c r="TSA13" s="466"/>
      <c r="TSB13" s="252"/>
      <c r="TSC13" s="467"/>
      <c r="TSD13" s="466"/>
      <c r="TSE13" s="399"/>
      <c r="TSF13" s="466"/>
      <c r="TSG13" s="252"/>
      <c r="TSH13" s="467"/>
      <c r="TSI13" s="466"/>
      <c r="TSJ13" s="399"/>
      <c r="TSK13" s="466"/>
      <c r="TSL13" s="252"/>
      <c r="TSM13" s="467"/>
      <c r="TSN13" s="466"/>
      <c r="TSO13" s="399"/>
      <c r="TSP13" s="466"/>
      <c r="TSQ13" s="252"/>
      <c r="TSR13" s="467"/>
      <c r="TSS13" s="466"/>
      <c r="TST13" s="399"/>
      <c r="TSU13" s="466"/>
      <c r="TSV13" s="252"/>
      <c r="TSW13" s="467"/>
      <c r="TSX13" s="466"/>
      <c r="TSY13" s="399"/>
      <c r="TSZ13" s="466"/>
      <c r="TTA13" s="252"/>
      <c r="TTB13" s="467"/>
      <c r="TTC13" s="466"/>
      <c r="TTD13" s="399"/>
      <c r="TTE13" s="466"/>
      <c r="TTF13" s="252"/>
      <c r="TTG13" s="467"/>
      <c r="TTH13" s="466"/>
      <c r="TTI13" s="399"/>
      <c r="TTJ13" s="466"/>
      <c r="TTK13" s="252"/>
      <c r="TTL13" s="467"/>
      <c r="TTM13" s="466"/>
      <c r="TTN13" s="399"/>
      <c r="TTO13" s="466"/>
      <c r="TTP13" s="252"/>
      <c r="TTQ13" s="467"/>
      <c r="TTR13" s="466"/>
      <c r="TTS13" s="399"/>
      <c r="TTT13" s="466"/>
      <c r="TTU13" s="252"/>
      <c r="TTV13" s="467"/>
      <c r="TTW13" s="466"/>
      <c r="TTX13" s="399"/>
      <c r="TTY13" s="466"/>
      <c r="TTZ13" s="252"/>
      <c r="TUA13" s="467"/>
      <c r="TUB13" s="466"/>
      <c r="TUC13" s="399"/>
      <c r="TUD13" s="466"/>
      <c r="TUE13" s="252"/>
      <c r="TUF13" s="467"/>
      <c r="TUG13" s="466"/>
      <c r="TUH13" s="399"/>
      <c r="TUI13" s="466"/>
      <c r="TUJ13" s="252"/>
      <c r="TUK13" s="467"/>
      <c r="TUL13" s="466"/>
      <c r="TUM13" s="399"/>
      <c r="TUN13" s="466"/>
      <c r="TUO13" s="252"/>
      <c r="TUP13" s="467"/>
      <c r="TUQ13" s="466"/>
      <c r="TUR13" s="399"/>
      <c r="TUS13" s="466"/>
      <c r="TUT13" s="252"/>
      <c r="TUU13" s="467"/>
      <c r="TUV13" s="466"/>
      <c r="TUW13" s="399"/>
      <c r="TUX13" s="466"/>
      <c r="TUY13" s="252"/>
      <c r="TUZ13" s="467"/>
      <c r="TVA13" s="466"/>
      <c r="TVB13" s="399"/>
      <c r="TVC13" s="466"/>
      <c r="TVD13" s="252"/>
      <c r="TVE13" s="467"/>
      <c r="TVF13" s="466"/>
      <c r="TVG13" s="399"/>
      <c r="TVH13" s="466"/>
      <c r="TVI13" s="252"/>
      <c r="TVJ13" s="467"/>
      <c r="TVK13" s="466"/>
      <c r="TVL13" s="399"/>
      <c r="TVM13" s="466"/>
      <c r="TVN13" s="252"/>
      <c r="TVO13" s="467"/>
      <c r="TVP13" s="466"/>
      <c r="TVQ13" s="399"/>
      <c r="TVR13" s="466"/>
      <c r="TVS13" s="252"/>
      <c r="TVT13" s="467"/>
      <c r="TVU13" s="466"/>
      <c r="TVV13" s="399"/>
      <c r="TVW13" s="466"/>
      <c r="TVX13" s="252"/>
      <c r="TVY13" s="467"/>
      <c r="TVZ13" s="466"/>
      <c r="TWA13" s="399"/>
      <c r="TWB13" s="466"/>
      <c r="TWC13" s="252"/>
      <c r="TWD13" s="467"/>
      <c r="TWE13" s="466"/>
      <c r="TWF13" s="399"/>
      <c r="TWG13" s="466"/>
      <c r="TWH13" s="252"/>
      <c r="TWI13" s="467"/>
      <c r="TWJ13" s="466"/>
      <c r="TWK13" s="399"/>
      <c r="TWL13" s="466"/>
      <c r="TWM13" s="252"/>
      <c r="TWN13" s="467"/>
      <c r="TWO13" s="466"/>
      <c r="TWP13" s="399"/>
      <c r="TWQ13" s="466"/>
      <c r="TWR13" s="252"/>
      <c r="TWS13" s="467"/>
      <c r="TWT13" s="466"/>
      <c r="TWU13" s="399"/>
      <c r="TWV13" s="466"/>
      <c r="TWW13" s="252"/>
      <c r="TWX13" s="467"/>
      <c r="TWY13" s="466"/>
      <c r="TWZ13" s="399"/>
      <c r="TXA13" s="466"/>
      <c r="TXB13" s="252"/>
      <c r="TXC13" s="467"/>
      <c r="TXD13" s="466"/>
      <c r="TXE13" s="399"/>
      <c r="TXF13" s="466"/>
      <c r="TXG13" s="252"/>
      <c r="TXH13" s="467"/>
      <c r="TXI13" s="466"/>
      <c r="TXJ13" s="399"/>
      <c r="TXK13" s="466"/>
      <c r="TXL13" s="252"/>
      <c r="TXM13" s="467"/>
      <c r="TXN13" s="466"/>
      <c r="TXO13" s="399"/>
      <c r="TXP13" s="466"/>
      <c r="TXQ13" s="252"/>
      <c r="TXR13" s="467"/>
      <c r="TXS13" s="466"/>
      <c r="TXT13" s="399"/>
      <c r="TXU13" s="466"/>
      <c r="TXV13" s="252"/>
      <c r="TXW13" s="467"/>
      <c r="TXX13" s="466"/>
      <c r="TXY13" s="399"/>
      <c r="TXZ13" s="466"/>
      <c r="TYA13" s="252"/>
      <c r="TYB13" s="467"/>
      <c r="TYC13" s="466"/>
      <c r="TYD13" s="399"/>
      <c r="TYE13" s="466"/>
      <c r="TYF13" s="252"/>
      <c r="TYG13" s="467"/>
      <c r="TYH13" s="466"/>
      <c r="TYI13" s="399"/>
      <c r="TYJ13" s="466"/>
      <c r="TYK13" s="252"/>
      <c r="TYL13" s="467"/>
      <c r="TYM13" s="466"/>
      <c r="TYN13" s="399"/>
      <c r="TYO13" s="466"/>
      <c r="TYP13" s="252"/>
      <c r="TYQ13" s="467"/>
      <c r="TYR13" s="466"/>
      <c r="TYS13" s="399"/>
      <c r="TYT13" s="466"/>
      <c r="TYU13" s="252"/>
      <c r="TYV13" s="467"/>
      <c r="TYW13" s="466"/>
      <c r="TYX13" s="399"/>
      <c r="TYY13" s="466"/>
      <c r="TYZ13" s="252"/>
      <c r="TZA13" s="467"/>
      <c r="TZB13" s="466"/>
      <c r="TZC13" s="399"/>
      <c r="TZD13" s="466"/>
      <c r="TZE13" s="252"/>
      <c r="TZF13" s="467"/>
      <c r="TZG13" s="466"/>
      <c r="TZH13" s="399"/>
      <c r="TZI13" s="466"/>
      <c r="TZJ13" s="252"/>
      <c r="TZK13" s="467"/>
      <c r="TZL13" s="466"/>
      <c r="TZM13" s="399"/>
      <c r="TZN13" s="466"/>
      <c r="TZO13" s="252"/>
      <c r="TZP13" s="467"/>
      <c r="TZQ13" s="466"/>
      <c r="TZR13" s="399"/>
      <c r="TZS13" s="466"/>
      <c r="TZT13" s="252"/>
      <c r="TZU13" s="467"/>
      <c r="TZV13" s="466"/>
      <c r="TZW13" s="399"/>
      <c r="TZX13" s="466"/>
      <c r="TZY13" s="252"/>
      <c r="TZZ13" s="467"/>
      <c r="UAA13" s="466"/>
      <c r="UAB13" s="399"/>
      <c r="UAC13" s="466"/>
      <c r="UAD13" s="252"/>
      <c r="UAE13" s="467"/>
      <c r="UAF13" s="466"/>
      <c r="UAG13" s="399"/>
      <c r="UAH13" s="466"/>
      <c r="UAI13" s="252"/>
      <c r="UAJ13" s="467"/>
      <c r="UAK13" s="466"/>
      <c r="UAL13" s="399"/>
      <c r="UAM13" s="466"/>
      <c r="UAN13" s="252"/>
      <c r="UAO13" s="467"/>
      <c r="UAP13" s="466"/>
      <c r="UAQ13" s="399"/>
      <c r="UAR13" s="466"/>
      <c r="UAS13" s="252"/>
      <c r="UAT13" s="467"/>
      <c r="UAU13" s="466"/>
      <c r="UAV13" s="399"/>
      <c r="UAW13" s="466"/>
      <c r="UAX13" s="252"/>
      <c r="UAY13" s="467"/>
      <c r="UAZ13" s="466"/>
      <c r="UBA13" s="399"/>
      <c r="UBB13" s="466"/>
      <c r="UBC13" s="252"/>
      <c r="UBD13" s="467"/>
      <c r="UBE13" s="466"/>
      <c r="UBF13" s="399"/>
      <c r="UBG13" s="466"/>
      <c r="UBH13" s="252"/>
      <c r="UBI13" s="467"/>
      <c r="UBJ13" s="466"/>
      <c r="UBK13" s="399"/>
      <c r="UBL13" s="466"/>
      <c r="UBM13" s="252"/>
      <c r="UBN13" s="467"/>
      <c r="UBO13" s="466"/>
      <c r="UBP13" s="399"/>
      <c r="UBQ13" s="466"/>
      <c r="UBR13" s="252"/>
      <c r="UBS13" s="467"/>
      <c r="UBT13" s="466"/>
      <c r="UBU13" s="399"/>
      <c r="UBV13" s="466"/>
      <c r="UBW13" s="252"/>
      <c r="UBX13" s="467"/>
      <c r="UBY13" s="466"/>
      <c r="UBZ13" s="399"/>
      <c r="UCA13" s="466"/>
      <c r="UCB13" s="252"/>
      <c r="UCC13" s="467"/>
      <c r="UCD13" s="466"/>
      <c r="UCE13" s="399"/>
      <c r="UCF13" s="466"/>
      <c r="UCG13" s="252"/>
      <c r="UCH13" s="467"/>
      <c r="UCI13" s="466"/>
      <c r="UCJ13" s="399"/>
      <c r="UCK13" s="466"/>
      <c r="UCL13" s="252"/>
      <c r="UCM13" s="467"/>
      <c r="UCN13" s="466"/>
      <c r="UCO13" s="399"/>
      <c r="UCP13" s="466"/>
      <c r="UCQ13" s="252"/>
      <c r="UCR13" s="467"/>
      <c r="UCS13" s="466"/>
      <c r="UCT13" s="399"/>
      <c r="UCU13" s="466"/>
      <c r="UCV13" s="252"/>
      <c r="UCW13" s="467"/>
      <c r="UCX13" s="466"/>
      <c r="UCY13" s="399"/>
      <c r="UCZ13" s="466"/>
      <c r="UDA13" s="252"/>
      <c r="UDB13" s="467"/>
      <c r="UDC13" s="466"/>
      <c r="UDD13" s="399"/>
      <c r="UDE13" s="466"/>
      <c r="UDF13" s="252"/>
      <c r="UDG13" s="467"/>
      <c r="UDH13" s="466"/>
      <c r="UDI13" s="399"/>
      <c r="UDJ13" s="466"/>
      <c r="UDK13" s="252"/>
      <c r="UDL13" s="467"/>
      <c r="UDM13" s="466"/>
      <c r="UDN13" s="399"/>
      <c r="UDO13" s="466"/>
      <c r="UDP13" s="252"/>
      <c r="UDQ13" s="467"/>
      <c r="UDR13" s="466"/>
      <c r="UDS13" s="399"/>
      <c r="UDT13" s="466"/>
      <c r="UDU13" s="252"/>
      <c r="UDV13" s="467"/>
      <c r="UDW13" s="466"/>
      <c r="UDX13" s="399"/>
      <c r="UDY13" s="466"/>
      <c r="UDZ13" s="252"/>
      <c r="UEA13" s="467"/>
      <c r="UEB13" s="466"/>
      <c r="UEC13" s="399"/>
      <c r="UED13" s="466"/>
      <c r="UEE13" s="252"/>
      <c r="UEF13" s="467"/>
      <c r="UEG13" s="466"/>
      <c r="UEH13" s="399"/>
      <c r="UEI13" s="466"/>
      <c r="UEJ13" s="252"/>
      <c r="UEK13" s="467"/>
      <c r="UEL13" s="466"/>
      <c r="UEM13" s="399"/>
      <c r="UEN13" s="466"/>
      <c r="UEO13" s="252"/>
      <c r="UEP13" s="467"/>
      <c r="UEQ13" s="466"/>
      <c r="UER13" s="399"/>
      <c r="UES13" s="466"/>
      <c r="UET13" s="252"/>
      <c r="UEU13" s="467"/>
      <c r="UEV13" s="466"/>
      <c r="UEW13" s="399"/>
      <c r="UEX13" s="466"/>
      <c r="UEY13" s="252"/>
      <c r="UEZ13" s="467"/>
      <c r="UFA13" s="466"/>
      <c r="UFB13" s="399"/>
      <c r="UFC13" s="466"/>
      <c r="UFD13" s="252"/>
      <c r="UFE13" s="467"/>
      <c r="UFF13" s="466"/>
      <c r="UFG13" s="399"/>
      <c r="UFH13" s="466"/>
      <c r="UFI13" s="252"/>
      <c r="UFJ13" s="467"/>
      <c r="UFK13" s="466"/>
      <c r="UFL13" s="399"/>
      <c r="UFM13" s="466"/>
      <c r="UFN13" s="252"/>
      <c r="UFO13" s="467"/>
      <c r="UFP13" s="466"/>
      <c r="UFQ13" s="399"/>
      <c r="UFR13" s="466"/>
      <c r="UFS13" s="252"/>
      <c r="UFT13" s="467"/>
      <c r="UFU13" s="466"/>
      <c r="UFV13" s="399"/>
      <c r="UFW13" s="466"/>
      <c r="UFX13" s="252"/>
      <c r="UFY13" s="467"/>
      <c r="UFZ13" s="466"/>
      <c r="UGA13" s="399"/>
      <c r="UGB13" s="466"/>
      <c r="UGC13" s="252"/>
      <c r="UGD13" s="467"/>
      <c r="UGE13" s="466"/>
      <c r="UGF13" s="399"/>
      <c r="UGG13" s="466"/>
      <c r="UGH13" s="252"/>
      <c r="UGI13" s="467"/>
      <c r="UGJ13" s="466"/>
      <c r="UGK13" s="399"/>
      <c r="UGL13" s="466"/>
      <c r="UGM13" s="252"/>
      <c r="UGN13" s="467"/>
      <c r="UGO13" s="466"/>
      <c r="UGP13" s="399"/>
      <c r="UGQ13" s="466"/>
      <c r="UGR13" s="252"/>
      <c r="UGS13" s="467"/>
      <c r="UGT13" s="466"/>
      <c r="UGU13" s="399"/>
      <c r="UGV13" s="466"/>
      <c r="UGW13" s="252"/>
      <c r="UGX13" s="467"/>
      <c r="UGY13" s="466"/>
      <c r="UGZ13" s="399"/>
      <c r="UHA13" s="466"/>
      <c r="UHB13" s="252"/>
      <c r="UHC13" s="467"/>
      <c r="UHD13" s="466"/>
      <c r="UHE13" s="399"/>
      <c r="UHF13" s="466"/>
      <c r="UHG13" s="252"/>
      <c r="UHH13" s="467"/>
      <c r="UHI13" s="466"/>
      <c r="UHJ13" s="399"/>
      <c r="UHK13" s="466"/>
      <c r="UHL13" s="252"/>
      <c r="UHM13" s="467"/>
      <c r="UHN13" s="466"/>
      <c r="UHO13" s="399"/>
      <c r="UHP13" s="466"/>
      <c r="UHQ13" s="252"/>
      <c r="UHR13" s="467"/>
      <c r="UHS13" s="466"/>
      <c r="UHT13" s="399"/>
      <c r="UHU13" s="466"/>
      <c r="UHV13" s="252"/>
      <c r="UHW13" s="467"/>
      <c r="UHX13" s="466"/>
      <c r="UHY13" s="399"/>
      <c r="UHZ13" s="466"/>
      <c r="UIA13" s="252"/>
      <c r="UIB13" s="467"/>
      <c r="UIC13" s="466"/>
      <c r="UID13" s="399"/>
      <c r="UIE13" s="466"/>
      <c r="UIF13" s="252"/>
      <c r="UIG13" s="467"/>
      <c r="UIH13" s="466"/>
      <c r="UII13" s="399"/>
      <c r="UIJ13" s="466"/>
      <c r="UIK13" s="252"/>
      <c r="UIL13" s="467"/>
      <c r="UIM13" s="466"/>
      <c r="UIN13" s="399"/>
      <c r="UIO13" s="466"/>
      <c r="UIP13" s="252"/>
      <c r="UIQ13" s="467"/>
      <c r="UIR13" s="466"/>
      <c r="UIS13" s="399"/>
      <c r="UIT13" s="466"/>
      <c r="UIU13" s="252"/>
      <c r="UIV13" s="467"/>
      <c r="UIW13" s="466"/>
      <c r="UIX13" s="399"/>
      <c r="UIY13" s="466"/>
      <c r="UIZ13" s="252"/>
      <c r="UJA13" s="467"/>
      <c r="UJB13" s="466"/>
      <c r="UJC13" s="399"/>
      <c r="UJD13" s="466"/>
      <c r="UJE13" s="252"/>
      <c r="UJF13" s="467"/>
      <c r="UJG13" s="466"/>
      <c r="UJH13" s="399"/>
      <c r="UJI13" s="466"/>
      <c r="UJJ13" s="252"/>
      <c r="UJK13" s="467"/>
      <c r="UJL13" s="466"/>
      <c r="UJM13" s="399"/>
      <c r="UJN13" s="466"/>
      <c r="UJO13" s="252"/>
      <c r="UJP13" s="467"/>
      <c r="UJQ13" s="466"/>
      <c r="UJR13" s="399"/>
      <c r="UJS13" s="466"/>
      <c r="UJT13" s="252"/>
      <c r="UJU13" s="467"/>
      <c r="UJV13" s="466"/>
      <c r="UJW13" s="399"/>
      <c r="UJX13" s="466"/>
      <c r="UJY13" s="252"/>
      <c r="UJZ13" s="467"/>
      <c r="UKA13" s="466"/>
      <c r="UKB13" s="399"/>
      <c r="UKC13" s="466"/>
      <c r="UKD13" s="252"/>
      <c r="UKE13" s="467"/>
      <c r="UKF13" s="466"/>
      <c r="UKG13" s="399"/>
      <c r="UKH13" s="466"/>
      <c r="UKI13" s="252"/>
      <c r="UKJ13" s="467"/>
      <c r="UKK13" s="466"/>
      <c r="UKL13" s="399"/>
      <c r="UKM13" s="466"/>
      <c r="UKN13" s="252"/>
      <c r="UKO13" s="467"/>
      <c r="UKP13" s="466"/>
      <c r="UKQ13" s="399"/>
      <c r="UKR13" s="466"/>
      <c r="UKS13" s="252"/>
      <c r="UKT13" s="467"/>
      <c r="UKU13" s="466"/>
      <c r="UKV13" s="399"/>
      <c r="UKW13" s="466"/>
      <c r="UKX13" s="252"/>
      <c r="UKY13" s="467"/>
      <c r="UKZ13" s="466"/>
      <c r="ULA13" s="399"/>
      <c r="ULB13" s="466"/>
      <c r="ULC13" s="252"/>
      <c r="ULD13" s="467"/>
      <c r="ULE13" s="466"/>
      <c r="ULF13" s="399"/>
      <c r="ULG13" s="466"/>
      <c r="ULH13" s="252"/>
      <c r="ULI13" s="467"/>
      <c r="ULJ13" s="466"/>
      <c r="ULK13" s="399"/>
      <c r="ULL13" s="466"/>
      <c r="ULM13" s="252"/>
      <c r="ULN13" s="467"/>
      <c r="ULO13" s="466"/>
      <c r="ULP13" s="399"/>
      <c r="ULQ13" s="466"/>
      <c r="ULR13" s="252"/>
      <c r="ULS13" s="467"/>
      <c r="ULT13" s="466"/>
      <c r="ULU13" s="399"/>
      <c r="ULV13" s="466"/>
      <c r="ULW13" s="252"/>
      <c r="ULX13" s="467"/>
      <c r="ULY13" s="466"/>
      <c r="ULZ13" s="399"/>
      <c r="UMA13" s="466"/>
      <c r="UMB13" s="252"/>
      <c r="UMC13" s="467"/>
      <c r="UMD13" s="466"/>
      <c r="UME13" s="399"/>
      <c r="UMF13" s="466"/>
      <c r="UMG13" s="252"/>
      <c r="UMH13" s="467"/>
      <c r="UMI13" s="466"/>
      <c r="UMJ13" s="399"/>
      <c r="UMK13" s="466"/>
      <c r="UML13" s="252"/>
      <c r="UMM13" s="467"/>
      <c r="UMN13" s="466"/>
      <c r="UMO13" s="399"/>
      <c r="UMP13" s="466"/>
      <c r="UMQ13" s="252"/>
      <c r="UMR13" s="467"/>
      <c r="UMS13" s="466"/>
      <c r="UMT13" s="399"/>
      <c r="UMU13" s="466"/>
      <c r="UMV13" s="252"/>
      <c r="UMW13" s="467"/>
      <c r="UMX13" s="466"/>
      <c r="UMY13" s="399"/>
      <c r="UMZ13" s="466"/>
      <c r="UNA13" s="252"/>
      <c r="UNB13" s="467"/>
      <c r="UNC13" s="466"/>
      <c r="UND13" s="399"/>
      <c r="UNE13" s="466"/>
      <c r="UNF13" s="252"/>
      <c r="UNG13" s="467"/>
      <c r="UNH13" s="466"/>
      <c r="UNI13" s="399"/>
      <c r="UNJ13" s="466"/>
      <c r="UNK13" s="252"/>
      <c r="UNL13" s="467"/>
      <c r="UNM13" s="466"/>
      <c r="UNN13" s="399"/>
      <c r="UNO13" s="466"/>
      <c r="UNP13" s="252"/>
      <c r="UNQ13" s="467"/>
      <c r="UNR13" s="466"/>
      <c r="UNS13" s="399"/>
      <c r="UNT13" s="466"/>
      <c r="UNU13" s="252"/>
      <c r="UNV13" s="467"/>
      <c r="UNW13" s="466"/>
      <c r="UNX13" s="399"/>
      <c r="UNY13" s="466"/>
      <c r="UNZ13" s="252"/>
      <c r="UOA13" s="467"/>
      <c r="UOB13" s="466"/>
      <c r="UOC13" s="399"/>
      <c r="UOD13" s="466"/>
      <c r="UOE13" s="252"/>
      <c r="UOF13" s="467"/>
      <c r="UOG13" s="466"/>
      <c r="UOH13" s="399"/>
      <c r="UOI13" s="466"/>
      <c r="UOJ13" s="252"/>
      <c r="UOK13" s="467"/>
      <c r="UOL13" s="466"/>
      <c r="UOM13" s="399"/>
      <c r="UON13" s="466"/>
      <c r="UOO13" s="252"/>
      <c r="UOP13" s="467"/>
      <c r="UOQ13" s="466"/>
      <c r="UOR13" s="399"/>
      <c r="UOS13" s="466"/>
      <c r="UOT13" s="252"/>
      <c r="UOU13" s="467"/>
      <c r="UOV13" s="466"/>
      <c r="UOW13" s="399"/>
      <c r="UOX13" s="466"/>
      <c r="UOY13" s="252"/>
      <c r="UOZ13" s="467"/>
      <c r="UPA13" s="466"/>
      <c r="UPB13" s="399"/>
      <c r="UPC13" s="466"/>
      <c r="UPD13" s="252"/>
      <c r="UPE13" s="467"/>
      <c r="UPF13" s="466"/>
      <c r="UPG13" s="399"/>
      <c r="UPH13" s="466"/>
      <c r="UPI13" s="252"/>
      <c r="UPJ13" s="467"/>
      <c r="UPK13" s="466"/>
      <c r="UPL13" s="399"/>
      <c r="UPM13" s="466"/>
      <c r="UPN13" s="252"/>
      <c r="UPO13" s="467"/>
      <c r="UPP13" s="466"/>
      <c r="UPQ13" s="399"/>
      <c r="UPR13" s="466"/>
      <c r="UPS13" s="252"/>
      <c r="UPT13" s="467"/>
      <c r="UPU13" s="466"/>
      <c r="UPV13" s="399"/>
      <c r="UPW13" s="466"/>
      <c r="UPX13" s="252"/>
      <c r="UPY13" s="467"/>
      <c r="UPZ13" s="466"/>
      <c r="UQA13" s="399"/>
      <c r="UQB13" s="466"/>
      <c r="UQC13" s="252"/>
      <c r="UQD13" s="467"/>
      <c r="UQE13" s="466"/>
      <c r="UQF13" s="399"/>
      <c r="UQG13" s="466"/>
      <c r="UQH13" s="252"/>
      <c r="UQI13" s="467"/>
      <c r="UQJ13" s="466"/>
      <c r="UQK13" s="399"/>
      <c r="UQL13" s="466"/>
      <c r="UQM13" s="252"/>
      <c r="UQN13" s="467"/>
      <c r="UQO13" s="466"/>
      <c r="UQP13" s="399"/>
      <c r="UQQ13" s="466"/>
      <c r="UQR13" s="252"/>
      <c r="UQS13" s="467"/>
      <c r="UQT13" s="466"/>
      <c r="UQU13" s="399"/>
      <c r="UQV13" s="466"/>
      <c r="UQW13" s="252"/>
      <c r="UQX13" s="467"/>
      <c r="UQY13" s="466"/>
      <c r="UQZ13" s="399"/>
      <c r="URA13" s="466"/>
      <c r="URB13" s="252"/>
      <c r="URC13" s="467"/>
      <c r="URD13" s="466"/>
      <c r="URE13" s="399"/>
      <c r="URF13" s="466"/>
      <c r="URG13" s="252"/>
      <c r="URH13" s="467"/>
      <c r="URI13" s="466"/>
      <c r="URJ13" s="399"/>
      <c r="URK13" s="466"/>
      <c r="URL13" s="252"/>
      <c r="URM13" s="467"/>
      <c r="URN13" s="466"/>
      <c r="URO13" s="399"/>
      <c r="URP13" s="466"/>
      <c r="URQ13" s="252"/>
      <c r="URR13" s="467"/>
      <c r="URS13" s="466"/>
      <c r="URT13" s="399"/>
      <c r="URU13" s="466"/>
      <c r="URV13" s="252"/>
      <c r="URW13" s="467"/>
      <c r="URX13" s="466"/>
      <c r="URY13" s="399"/>
      <c r="URZ13" s="466"/>
      <c r="USA13" s="252"/>
      <c r="USB13" s="467"/>
      <c r="USC13" s="466"/>
      <c r="USD13" s="399"/>
      <c r="USE13" s="466"/>
      <c r="USF13" s="252"/>
      <c r="USG13" s="467"/>
      <c r="USH13" s="466"/>
      <c r="USI13" s="399"/>
      <c r="USJ13" s="466"/>
      <c r="USK13" s="252"/>
      <c r="USL13" s="467"/>
      <c r="USM13" s="466"/>
      <c r="USN13" s="399"/>
      <c r="USO13" s="466"/>
      <c r="USP13" s="252"/>
      <c r="USQ13" s="467"/>
      <c r="USR13" s="466"/>
      <c r="USS13" s="399"/>
      <c r="UST13" s="466"/>
      <c r="USU13" s="252"/>
      <c r="USV13" s="467"/>
      <c r="USW13" s="466"/>
      <c r="USX13" s="399"/>
      <c r="USY13" s="466"/>
      <c r="USZ13" s="252"/>
      <c r="UTA13" s="467"/>
      <c r="UTB13" s="466"/>
      <c r="UTC13" s="399"/>
      <c r="UTD13" s="466"/>
      <c r="UTE13" s="252"/>
      <c r="UTF13" s="467"/>
      <c r="UTG13" s="466"/>
      <c r="UTH13" s="399"/>
      <c r="UTI13" s="466"/>
      <c r="UTJ13" s="252"/>
      <c r="UTK13" s="467"/>
      <c r="UTL13" s="466"/>
      <c r="UTM13" s="399"/>
      <c r="UTN13" s="466"/>
      <c r="UTO13" s="252"/>
      <c r="UTP13" s="467"/>
      <c r="UTQ13" s="466"/>
      <c r="UTR13" s="399"/>
      <c r="UTS13" s="466"/>
      <c r="UTT13" s="252"/>
      <c r="UTU13" s="467"/>
      <c r="UTV13" s="466"/>
      <c r="UTW13" s="399"/>
      <c r="UTX13" s="466"/>
      <c r="UTY13" s="252"/>
      <c r="UTZ13" s="467"/>
      <c r="UUA13" s="466"/>
      <c r="UUB13" s="399"/>
      <c r="UUC13" s="466"/>
      <c r="UUD13" s="252"/>
      <c r="UUE13" s="467"/>
      <c r="UUF13" s="466"/>
      <c r="UUG13" s="399"/>
      <c r="UUH13" s="466"/>
      <c r="UUI13" s="252"/>
      <c r="UUJ13" s="467"/>
      <c r="UUK13" s="466"/>
      <c r="UUL13" s="399"/>
      <c r="UUM13" s="466"/>
      <c r="UUN13" s="252"/>
      <c r="UUO13" s="467"/>
      <c r="UUP13" s="466"/>
      <c r="UUQ13" s="399"/>
      <c r="UUR13" s="466"/>
      <c r="UUS13" s="252"/>
      <c r="UUT13" s="467"/>
      <c r="UUU13" s="466"/>
      <c r="UUV13" s="399"/>
      <c r="UUW13" s="466"/>
      <c r="UUX13" s="252"/>
      <c r="UUY13" s="467"/>
      <c r="UUZ13" s="466"/>
      <c r="UVA13" s="399"/>
      <c r="UVB13" s="466"/>
      <c r="UVC13" s="252"/>
      <c r="UVD13" s="467"/>
      <c r="UVE13" s="466"/>
      <c r="UVF13" s="399"/>
      <c r="UVG13" s="466"/>
      <c r="UVH13" s="252"/>
      <c r="UVI13" s="467"/>
      <c r="UVJ13" s="466"/>
      <c r="UVK13" s="399"/>
      <c r="UVL13" s="466"/>
      <c r="UVM13" s="252"/>
      <c r="UVN13" s="467"/>
      <c r="UVO13" s="466"/>
      <c r="UVP13" s="399"/>
      <c r="UVQ13" s="466"/>
      <c r="UVR13" s="252"/>
      <c r="UVS13" s="467"/>
      <c r="UVT13" s="466"/>
      <c r="UVU13" s="399"/>
      <c r="UVV13" s="466"/>
      <c r="UVW13" s="252"/>
      <c r="UVX13" s="467"/>
      <c r="UVY13" s="466"/>
      <c r="UVZ13" s="399"/>
      <c r="UWA13" s="466"/>
      <c r="UWB13" s="252"/>
      <c r="UWC13" s="467"/>
      <c r="UWD13" s="466"/>
      <c r="UWE13" s="399"/>
      <c r="UWF13" s="466"/>
      <c r="UWG13" s="252"/>
      <c r="UWH13" s="467"/>
      <c r="UWI13" s="466"/>
      <c r="UWJ13" s="399"/>
      <c r="UWK13" s="466"/>
      <c r="UWL13" s="252"/>
      <c r="UWM13" s="467"/>
      <c r="UWN13" s="466"/>
      <c r="UWO13" s="399"/>
      <c r="UWP13" s="466"/>
      <c r="UWQ13" s="252"/>
      <c r="UWR13" s="467"/>
      <c r="UWS13" s="466"/>
      <c r="UWT13" s="399"/>
      <c r="UWU13" s="466"/>
      <c r="UWV13" s="252"/>
      <c r="UWW13" s="467"/>
      <c r="UWX13" s="466"/>
      <c r="UWY13" s="399"/>
      <c r="UWZ13" s="466"/>
      <c r="UXA13" s="252"/>
      <c r="UXB13" s="467"/>
      <c r="UXC13" s="466"/>
      <c r="UXD13" s="399"/>
      <c r="UXE13" s="466"/>
      <c r="UXF13" s="252"/>
      <c r="UXG13" s="467"/>
      <c r="UXH13" s="466"/>
      <c r="UXI13" s="399"/>
      <c r="UXJ13" s="466"/>
      <c r="UXK13" s="252"/>
      <c r="UXL13" s="467"/>
      <c r="UXM13" s="466"/>
      <c r="UXN13" s="399"/>
      <c r="UXO13" s="466"/>
      <c r="UXP13" s="252"/>
      <c r="UXQ13" s="467"/>
      <c r="UXR13" s="466"/>
      <c r="UXS13" s="399"/>
      <c r="UXT13" s="466"/>
      <c r="UXU13" s="252"/>
      <c r="UXV13" s="467"/>
      <c r="UXW13" s="466"/>
      <c r="UXX13" s="399"/>
      <c r="UXY13" s="466"/>
      <c r="UXZ13" s="252"/>
      <c r="UYA13" s="467"/>
      <c r="UYB13" s="466"/>
      <c r="UYC13" s="399"/>
      <c r="UYD13" s="466"/>
      <c r="UYE13" s="252"/>
      <c r="UYF13" s="467"/>
      <c r="UYG13" s="466"/>
      <c r="UYH13" s="399"/>
      <c r="UYI13" s="466"/>
      <c r="UYJ13" s="252"/>
      <c r="UYK13" s="467"/>
      <c r="UYL13" s="466"/>
      <c r="UYM13" s="399"/>
      <c r="UYN13" s="466"/>
      <c r="UYO13" s="252"/>
      <c r="UYP13" s="467"/>
      <c r="UYQ13" s="466"/>
      <c r="UYR13" s="399"/>
      <c r="UYS13" s="466"/>
      <c r="UYT13" s="252"/>
      <c r="UYU13" s="467"/>
      <c r="UYV13" s="466"/>
      <c r="UYW13" s="399"/>
      <c r="UYX13" s="466"/>
      <c r="UYY13" s="252"/>
      <c r="UYZ13" s="467"/>
      <c r="UZA13" s="466"/>
      <c r="UZB13" s="399"/>
      <c r="UZC13" s="466"/>
      <c r="UZD13" s="252"/>
      <c r="UZE13" s="467"/>
      <c r="UZF13" s="466"/>
      <c r="UZG13" s="399"/>
      <c r="UZH13" s="466"/>
      <c r="UZI13" s="252"/>
      <c r="UZJ13" s="467"/>
      <c r="UZK13" s="466"/>
      <c r="UZL13" s="399"/>
      <c r="UZM13" s="466"/>
      <c r="UZN13" s="252"/>
      <c r="UZO13" s="467"/>
      <c r="UZP13" s="466"/>
      <c r="UZQ13" s="399"/>
      <c r="UZR13" s="466"/>
      <c r="UZS13" s="252"/>
      <c r="UZT13" s="467"/>
      <c r="UZU13" s="466"/>
      <c r="UZV13" s="399"/>
      <c r="UZW13" s="466"/>
      <c r="UZX13" s="252"/>
      <c r="UZY13" s="467"/>
      <c r="UZZ13" s="466"/>
      <c r="VAA13" s="399"/>
      <c r="VAB13" s="466"/>
      <c r="VAC13" s="252"/>
      <c r="VAD13" s="467"/>
      <c r="VAE13" s="466"/>
      <c r="VAF13" s="399"/>
      <c r="VAG13" s="466"/>
      <c r="VAH13" s="252"/>
      <c r="VAI13" s="467"/>
      <c r="VAJ13" s="466"/>
      <c r="VAK13" s="399"/>
      <c r="VAL13" s="466"/>
      <c r="VAM13" s="252"/>
      <c r="VAN13" s="467"/>
      <c r="VAO13" s="466"/>
      <c r="VAP13" s="399"/>
      <c r="VAQ13" s="466"/>
      <c r="VAR13" s="252"/>
      <c r="VAS13" s="467"/>
      <c r="VAT13" s="466"/>
      <c r="VAU13" s="399"/>
      <c r="VAV13" s="466"/>
      <c r="VAW13" s="252"/>
      <c r="VAX13" s="467"/>
      <c r="VAY13" s="466"/>
      <c r="VAZ13" s="399"/>
      <c r="VBA13" s="466"/>
      <c r="VBB13" s="252"/>
      <c r="VBC13" s="467"/>
      <c r="VBD13" s="466"/>
      <c r="VBE13" s="399"/>
      <c r="VBF13" s="466"/>
      <c r="VBG13" s="252"/>
      <c r="VBH13" s="467"/>
      <c r="VBI13" s="466"/>
      <c r="VBJ13" s="399"/>
      <c r="VBK13" s="466"/>
      <c r="VBL13" s="252"/>
      <c r="VBM13" s="467"/>
      <c r="VBN13" s="466"/>
      <c r="VBO13" s="399"/>
      <c r="VBP13" s="466"/>
      <c r="VBQ13" s="252"/>
      <c r="VBR13" s="467"/>
      <c r="VBS13" s="466"/>
      <c r="VBT13" s="399"/>
      <c r="VBU13" s="466"/>
      <c r="VBV13" s="252"/>
      <c r="VBW13" s="467"/>
      <c r="VBX13" s="466"/>
      <c r="VBY13" s="399"/>
      <c r="VBZ13" s="466"/>
      <c r="VCA13" s="252"/>
      <c r="VCB13" s="467"/>
      <c r="VCC13" s="466"/>
      <c r="VCD13" s="399"/>
      <c r="VCE13" s="466"/>
      <c r="VCF13" s="252"/>
      <c r="VCG13" s="467"/>
      <c r="VCH13" s="466"/>
      <c r="VCI13" s="399"/>
      <c r="VCJ13" s="466"/>
      <c r="VCK13" s="252"/>
      <c r="VCL13" s="467"/>
      <c r="VCM13" s="466"/>
      <c r="VCN13" s="399"/>
      <c r="VCO13" s="466"/>
      <c r="VCP13" s="252"/>
      <c r="VCQ13" s="467"/>
      <c r="VCR13" s="466"/>
      <c r="VCS13" s="399"/>
      <c r="VCT13" s="466"/>
      <c r="VCU13" s="252"/>
      <c r="VCV13" s="467"/>
      <c r="VCW13" s="466"/>
      <c r="VCX13" s="399"/>
      <c r="VCY13" s="466"/>
      <c r="VCZ13" s="252"/>
      <c r="VDA13" s="467"/>
      <c r="VDB13" s="466"/>
      <c r="VDC13" s="399"/>
      <c r="VDD13" s="466"/>
      <c r="VDE13" s="252"/>
      <c r="VDF13" s="467"/>
      <c r="VDG13" s="466"/>
      <c r="VDH13" s="399"/>
      <c r="VDI13" s="466"/>
      <c r="VDJ13" s="252"/>
      <c r="VDK13" s="467"/>
      <c r="VDL13" s="466"/>
      <c r="VDM13" s="399"/>
      <c r="VDN13" s="466"/>
      <c r="VDO13" s="252"/>
      <c r="VDP13" s="467"/>
      <c r="VDQ13" s="466"/>
      <c r="VDR13" s="399"/>
      <c r="VDS13" s="466"/>
      <c r="VDT13" s="252"/>
      <c r="VDU13" s="467"/>
      <c r="VDV13" s="466"/>
      <c r="VDW13" s="399"/>
      <c r="VDX13" s="466"/>
      <c r="VDY13" s="252"/>
      <c r="VDZ13" s="467"/>
      <c r="VEA13" s="466"/>
      <c r="VEB13" s="399"/>
      <c r="VEC13" s="466"/>
      <c r="VED13" s="252"/>
      <c r="VEE13" s="467"/>
      <c r="VEF13" s="466"/>
      <c r="VEG13" s="399"/>
      <c r="VEH13" s="466"/>
      <c r="VEI13" s="252"/>
      <c r="VEJ13" s="467"/>
      <c r="VEK13" s="466"/>
      <c r="VEL13" s="399"/>
      <c r="VEM13" s="466"/>
      <c r="VEN13" s="252"/>
      <c r="VEO13" s="467"/>
      <c r="VEP13" s="466"/>
      <c r="VEQ13" s="399"/>
      <c r="VER13" s="466"/>
      <c r="VES13" s="252"/>
      <c r="VET13" s="467"/>
      <c r="VEU13" s="466"/>
      <c r="VEV13" s="399"/>
      <c r="VEW13" s="466"/>
      <c r="VEX13" s="252"/>
      <c r="VEY13" s="467"/>
      <c r="VEZ13" s="466"/>
      <c r="VFA13" s="399"/>
      <c r="VFB13" s="466"/>
      <c r="VFC13" s="252"/>
      <c r="VFD13" s="467"/>
      <c r="VFE13" s="466"/>
      <c r="VFF13" s="399"/>
      <c r="VFG13" s="466"/>
      <c r="VFH13" s="252"/>
      <c r="VFI13" s="467"/>
      <c r="VFJ13" s="466"/>
      <c r="VFK13" s="399"/>
      <c r="VFL13" s="466"/>
      <c r="VFM13" s="252"/>
      <c r="VFN13" s="467"/>
      <c r="VFO13" s="466"/>
      <c r="VFP13" s="399"/>
      <c r="VFQ13" s="466"/>
      <c r="VFR13" s="252"/>
      <c r="VFS13" s="467"/>
      <c r="VFT13" s="466"/>
      <c r="VFU13" s="399"/>
      <c r="VFV13" s="466"/>
      <c r="VFW13" s="252"/>
      <c r="VFX13" s="467"/>
      <c r="VFY13" s="466"/>
      <c r="VFZ13" s="399"/>
      <c r="VGA13" s="466"/>
      <c r="VGB13" s="252"/>
      <c r="VGC13" s="467"/>
      <c r="VGD13" s="466"/>
      <c r="VGE13" s="399"/>
      <c r="VGF13" s="466"/>
      <c r="VGG13" s="252"/>
      <c r="VGH13" s="467"/>
      <c r="VGI13" s="466"/>
      <c r="VGJ13" s="399"/>
      <c r="VGK13" s="466"/>
      <c r="VGL13" s="252"/>
      <c r="VGM13" s="467"/>
      <c r="VGN13" s="466"/>
      <c r="VGO13" s="399"/>
      <c r="VGP13" s="466"/>
      <c r="VGQ13" s="252"/>
      <c r="VGR13" s="467"/>
      <c r="VGS13" s="466"/>
      <c r="VGT13" s="399"/>
      <c r="VGU13" s="466"/>
      <c r="VGV13" s="252"/>
      <c r="VGW13" s="467"/>
      <c r="VGX13" s="466"/>
      <c r="VGY13" s="399"/>
      <c r="VGZ13" s="466"/>
      <c r="VHA13" s="252"/>
      <c r="VHB13" s="467"/>
      <c r="VHC13" s="466"/>
      <c r="VHD13" s="399"/>
      <c r="VHE13" s="466"/>
      <c r="VHF13" s="252"/>
      <c r="VHG13" s="467"/>
      <c r="VHH13" s="466"/>
      <c r="VHI13" s="399"/>
      <c r="VHJ13" s="466"/>
      <c r="VHK13" s="252"/>
      <c r="VHL13" s="467"/>
      <c r="VHM13" s="466"/>
      <c r="VHN13" s="399"/>
      <c r="VHO13" s="466"/>
      <c r="VHP13" s="252"/>
      <c r="VHQ13" s="467"/>
      <c r="VHR13" s="466"/>
      <c r="VHS13" s="399"/>
      <c r="VHT13" s="466"/>
      <c r="VHU13" s="252"/>
      <c r="VHV13" s="467"/>
      <c r="VHW13" s="466"/>
      <c r="VHX13" s="399"/>
      <c r="VHY13" s="466"/>
      <c r="VHZ13" s="252"/>
      <c r="VIA13" s="467"/>
      <c r="VIB13" s="466"/>
      <c r="VIC13" s="399"/>
      <c r="VID13" s="466"/>
      <c r="VIE13" s="252"/>
      <c r="VIF13" s="467"/>
      <c r="VIG13" s="466"/>
      <c r="VIH13" s="399"/>
      <c r="VII13" s="466"/>
      <c r="VIJ13" s="252"/>
      <c r="VIK13" s="467"/>
      <c r="VIL13" s="466"/>
      <c r="VIM13" s="399"/>
      <c r="VIN13" s="466"/>
      <c r="VIO13" s="252"/>
      <c r="VIP13" s="467"/>
      <c r="VIQ13" s="466"/>
      <c r="VIR13" s="399"/>
      <c r="VIS13" s="466"/>
      <c r="VIT13" s="252"/>
      <c r="VIU13" s="467"/>
      <c r="VIV13" s="466"/>
      <c r="VIW13" s="399"/>
      <c r="VIX13" s="466"/>
      <c r="VIY13" s="252"/>
      <c r="VIZ13" s="467"/>
      <c r="VJA13" s="466"/>
      <c r="VJB13" s="399"/>
      <c r="VJC13" s="466"/>
      <c r="VJD13" s="252"/>
      <c r="VJE13" s="467"/>
      <c r="VJF13" s="466"/>
      <c r="VJG13" s="399"/>
      <c r="VJH13" s="466"/>
      <c r="VJI13" s="252"/>
      <c r="VJJ13" s="467"/>
      <c r="VJK13" s="466"/>
      <c r="VJL13" s="399"/>
      <c r="VJM13" s="466"/>
      <c r="VJN13" s="252"/>
      <c r="VJO13" s="467"/>
      <c r="VJP13" s="466"/>
      <c r="VJQ13" s="399"/>
      <c r="VJR13" s="466"/>
      <c r="VJS13" s="252"/>
      <c r="VJT13" s="467"/>
      <c r="VJU13" s="466"/>
      <c r="VJV13" s="399"/>
      <c r="VJW13" s="466"/>
      <c r="VJX13" s="252"/>
      <c r="VJY13" s="467"/>
      <c r="VJZ13" s="466"/>
      <c r="VKA13" s="399"/>
      <c r="VKB13" s="466"/>
      <c r="VKC13" s="252"/>
      <c r="VKD13" s="467"/>
      <c r="VKE13" s="466"/>
      <c r="VKF13" s="399"/>
      <c r="VKG13" s="466"/>
      <c r="VKH13" s="252"/>
      <c r="VKI13" s="467"/>
      <c r="VKJ13" s="466"/>
      <c r="VKK13" s="399"/>
      <c r="VKL13" s="466"/>
      <c r="VKM13" s="252"/>
      <c r="VKN13" s="467"/>
      <c r="VKO13" s="466"/>
      <c r="VKP13" s="399"/>
      <c r="VKQ13" s="466"/>
      <c r="VKR13" s="252"/>
      <c r="VKS13" s="467"/>
      <c r="VKT13" s="466"/>
      <c r="VKU13" s="399"/>
      <c r="VKV13" s="466"/>
      <c r="VKW13" s="252"/>
      <c r="VKX13" s="467"/>
      <c r="VKY13" s="466"/>
      <c r="VKZ13" s="399"/>
      <c r="VLA13" s="466"/>
      <c r="VLB13" s="252"/>
      <c r="VLC13" s="467"/>
      <c r="VLD13" s="466"/>
      <c r="VLE13" s="399"/>
      <c r="VLF13" s="466"/>
      <c r="VLG13" s="252"/>
      <c r="VLH13" s="467"/>
      <c r="VLI13" s="466"/>
      <c r="VLJ13" s="399"/>
      <c r="VLK13" s="466"/>
      <c r="VLL13" s="252"/>
      <c r="VLM13" s="467"/>
      <c r="VLN13" s="466"/>
      <c r="VLO13" s="399"/>
      <c r="VLP13" s="466"/>
      <c r="VLQ13" s="252"/>
      <c r="VLR13" s="467"/>
      <c r="VLS13" s="466"/>
      <c r="VLT13" s="399"/>
      <c r="VLU13" s="466"/>
      <c r="VLV13" s="252"/>
      <c r="VLW13" s="467"/>
      <c r="VLX13" s="466"/>
      <c r="VLY13" s="399"/>
      <c r="VLZ13" s="466"/>
      <c r="VMA13" s="252"/>
      <c r="VMB13" s="467"/>
      <c r="VMC13" s="466"/>
      <c r="VMD13" s="399"/>
      <c r="VME13" s="466"/>
      <c r="VMF13" s="252"/>
      <c r="VMG13" s="467"/>
      <c r="VMH13" s="466"/>
      <c r="VMI13" s="399"/>
      <c r="VMJ13" s="466"/>
      <c r="VMK13" s="252"/>
      <c r="VML13" s="467"/>
      <c r="VMM13" s="466"/>
      <c r="VMN13" s="399"/>
      <c r="VMO13" s="466"/>
      <c r="VMP13" s="252"/>
      <c r="VMQ13" s="467"/>
      <c r="VMR13" s="466"/>
      <c r="VMS13" s="399"/>
      <c r="VMT13" s="466"/>
      <c r="VMU13" s="252"/>
      <c r="VMV13" s="467"/>
      <c r="VMW13" s="466"/>
      <c r="VMX13" s="399"/>
      <c r="VMY13" s="466"/>
      <c r="VMZ13" s="252"/>
      <c r="VNA13" s="467"/>
      <c r="VNB13" s="466"/>
      <c r="VNC13" s="399"/>
      <c r="VND13" s="466"/>
      <c r="VNE13" s="252"/>
      <c r="VNF13" s="467"/>
      <c r="VNG13" s="466"/>
      <c r="VNH13" s="399"/>
      <c r="VNI13" s="466"/>
      <c r="VNJ13" s="252"/>
      <c r="VNK13" s="467"/>
      <c r="VNL13" s="466"/>
      <c r="VNM13" s="399"/>
      <c r="VNN13" s="466"/>
      <c r="VNO13" s="252"/>
      <c r="VNP13" s="467"/>
      <c r="VNQ13" s="466"/>
      <c r="VNR13" s="399"/>
      <c r="VNS13" s="466"/>
      <c r="VNT13" s="252"/>
      <c r="VNU13" s="467"/>
      <c r="VNV13" s="466"/>
      <c r="VNW13" s="399"/>
      <c r="VNX13" s="466"/>
      <c r="VNY13" s="252"/>
      <c r="VNZ13" s="467"/>
      <c r="VOA13" s="466"/>
      <c r="VOB13" s="399"/>
      <c r="VOC13" s="466"/>
      <c r="VOD13" s="252"/>
      <c r="VOE13" s="467"/>
      <c r="VOF13" s="466"/>
      <c r="VOG13" s="399"/>
      <c r="VOH13" s="466"/>
      <c r="VOI13" s="252"/>
      <c r="VOJ13" s="467"/>
      <c r="VOK13" s="466"/>
      <c r="VOL13" s="399"/>
      <c r="VOM13" s="466"/>
      <c r="VON13" s="252"/>
      <c r="VOO13" s="467"/>
      <c r="VOP13" s="466"/>
      <c r="VOQ13" s="399"/>
      <c r="VOR13" s="466"/>
      <c r="VOS13" s="252"/>
      <c r="VOT13" s="467"/>
      <c r="VOU13" s="466"/>
      <c r="VOV13" s="399"/>
      <c r="VOW13" s="466"/>
      <c r="VOX13" s="252"/>
      <c r="VOY13" s="467"/>
      <c r="VOZ13" s="466"/>
      <c r="VPA13" s="399"/>
      <c r="VPB13" s="466"/>
      <c r="VPC13" s="252"/>
      <c r="VPD13" s="467"/>
      <c r="VPE13" s="466"/>
      <c r="VPF13" s="399"/>
      <c r="VPG13" s="466"/>
      <c r="VPH13" s="252"/>
      <c r="VPI13" s="467"/>
      <c r="VPJ13" s="466"/>
      <c r="VPK13" s="399"/>
      <c r="VPL13" s="466"/>
      <c r="VPM13" s="252"/>
      <c r="VPN13" s="467"/>
      <c r="VPO13" s="466"/>
      <c r="VPP13" s="399"/>
      <c r="VPQ13" s="466"/>
      <c r="VPR13" s="252"/>
      <c r="VPS13" s="467"/>
      <c r="VPT13" s="466"/>
      <c r="VPU13" s="399"/>
      <c r="VPV13" s="466"/>
      <c r="VPW13" s="252"/>
      <c r="VPX13" s="467"/>
      <c r="VPY13" s="466"/>
      <c r="VPZ13" s="399"/>
      <c r="VQA13" s="466"/>
      <c r="VQB13" s="252"/>
      <c r="VQC13" s="467"/>
      <c r="VQD13" s="466"/>
      <c r="VQE13" s="399"/>
      <c r="VQF13" s="466"/>
      <c r="VQG13" s="252"/>
      <c r="VQH13" s="467"/>
      <c r="VQI13" s="466"/>
      <c r="VQJ13" s="399"/>
      <c r="VQK13" s="466"/>
      <c r="VQL13" s="252"/>
      <c r="VQM13" s="467"/>
      <c r="VQN13" s="466"/>
      <c r="VQO13" s="399"/>
      <c r="VQP13" s="466"/>
      <c r="VQQ13" s="252"/>
      <c r="VQR13" s="467"/>
      <c r="VQS13" s="466"/>
      <c r="VQT13" s="399"/>
      <c r="VQU13" s="466"/>
      <c r="VQV13" s="252"/>
      <c r="VQW13" s="467"/>
      <c r="VQX13" s="466"/>
      <c r="VQY13" s="399"/>
      <c r="VQZ13" s="466"/>
      <c r="VRA13" s="252"/>
      <c r="VRB13" s="467"/>
      <c r="VRC13" s="466"/>
      <c r="VRD13" s="399"/>
      <c r="VRE13" s="466"/>
      <c r="VRF13" s="252"/>
      <c r="VRG13" s="467"/>
      <c r="VRH13" s="466"/>
      <c r="VRI13" s="399"/>
      <c r="VRJ13" s="466"/>
      <c r="VRK13" s="252"/>
      <c r="VRL13" s="467"/>
      <c r="VRM13" s="466"/>
      <c r="VRN13" s="399"/>
      <c r="VRO13" s="466"/>
      <c r="VRP13" s="252"/>
      <c r="VRQ13" s="467"/>
      <c r="VRR13" s="466"/>
      <c r="VRS13" s="399"/>
      <c r="VRT13" s="466"/>
      <c r="VRU13" s="252"/>
      <c r="VRV13" s="467"/>
      <c r="VRW13" s="466"/>
      <c r="VRX13" s="399"/>
      <c r="VRY13" s="466"/>
      <c r="VRZ13" s="252"/>
      <c r="VSA13" s="467"/>
      <c r="VSB13" s="466"/>
      <c r="VSC13" s="399"/>
      <c r="VSD13" s="466"/>
      <c r="VSE13" s="252"/>
      <c r="VSF13" s="467"/>
      <c r="VSG13" s="466"/>
      <c r="VSH13" s="399"/>
      <c r="VSI13" s="466"/>
      <c r="VSJ13" s="252"/>
      <c r="VSK13" s="467"/>
      <c r="VSL13" s="466"/>
      <c r="VSM13" s="399"/>
      <c r="VSN13" s="466"/>
      <c r="VSO13" s="252"/>
      <c r="VSP13" s="467"/>
      <c r="VSQ13" s="466"/>
      <c r="VSR13" s="399"/>
      <c r="VSS13" s="466"/>
      <c r="VST13" s="252"/>
      <c r="VSU13" s="467"/>
      <c r="VSV13" s="466"/>
      <c r="VSW13" s="399"/>
      <c r="VSX13" s="466"/>
      <c r="VSY13" s="252"/>
      <c r="VSZ13" s="467"/>
      <c r="VTA13" s="466"/>
      <c r="VTB13" s="399"/>
      <c r="VTC13" s="466"/>
      <c r="VTD13" s="252"/>
      <c r="VTE13" s="467"/>
      <c r="VTF13" s="466"/>
      <c r="VTG13" s="399"/>
      <c r="VTH13" s="466"/>
      <c r="VTI13" s="252"/>
      <c r="VTJ13" s="467"/>
      <c r="VTK13" s="466"/>
      <c r="VTL13" s="399"/>
      <c r="VTM13" s="466"/>
      <c r="VTN13" s="252"/>
      <c r="VTO13" s="467"/>
      <c r="VTP13" s="466"/>
      <c r="VTQ13" s="399"/>
      <c r="VTR13" s="466"/>
      <c r="VTS13" s="252"/>
      <c r="VTT13" s="467"/>
      <c r="VTU13" s="466"/>
      <c r="VTV13" s="399"/>
      <c r="VTW13" s="466"/>
      <c r="VTX13" s="252"/>
      <c r="VTY13" s="467"/>
      <c r="VTZ13" s="466"/>
      <c r="VUA13" s="399"/>
      <c r="VUB13" s="466"/>
      <c r="VUC13" s="252"/>
      <c r="VUD13" s="467"/>
      <c r="VUE13" s="466"/>
      <c r="VUF13" s="399"/>
      <c r="VUG13" s="466"/>
      <c r="VUH13" s="252"/>
      <c r="VUI13" s="467"/>
      <c r="VUJ13" s="466"/>
      <c r="VUK13" s="399"/>
      <c r="VUL13" s="466"/>
      <c r="VUM13" s="252"/>
      <c r="VUN13" s="467"/>
      <c r="VUO13" s="466"/>
      <c r="VUP13" s="399"/>
      <c r="VUQ13" s="466"/>
      <c r="VUR13" s="252"/>
      <c r="VUS13" s="467"/>
      <c r="VUT13" s="466"/>
      <c r="VUU13" s="399"/>
      <c r="VUV13" s="466"/>
      <c r="VUW13" s="252"/>
      <c r="VUX13" s="467"/>
      <c r="VUY13" s="466"/>
      <c r="VUZ13" s="399"/>
      <c r="VVA13" s="466"/>
      <c r="VVB13" s="252"/>
      <c r="VVC13" s="467"/>
      <c r="VVD13" s="466"/>
      <c r="VVE13" s="399"/>
      <c r="VVF13" s="466"/>
      <c r="VVG13" s="252"/>
      <c r="VVH13" s="467"/>
      <c r="VVI13" s="466"/>
      <c r="VVJ13" s="399"/>
      <c r="VVK13" s="466"/>
      <c r="VVL13" s="252"/>
      <c r="VVM13" s="467"/>
      <c r="VVN13" s="466"/>
      <c r="VVO13" s="399"/>
      <c r="VVP13" s="466"/>
      <c r="VVQ13" s="252"/>
      <c r="VVR13" s="467"/>
      <c r="VVS13" s="466"/>
      <c r="VVT13" s="399"/>
      <c r="VVU13" s="466"/>
      <c r="VVV13" s="252"/>
      <c r="VVW13" s="467"/>
      <c r="VVX13" s="466"/>
      <c r="VVY13" s="399"/>
      <c r="VVZ13" s="466"/>
      <c r="VWA13" s="252"/>
      <c r="VWB13" s="467"/>
      <c r="VWC13" s="466"/>
      <c r="VWD13" s="399"/>
      <c r="VWE13" s="466"/>
      <c r="VWF13" s="252"/>
      <c r="VWG13" s="467"/>
      <c r="VWH13" s="466"/>
      <c r="VWI13" s="399"/>
      <c r="VWJ13" s="466"/>
      <c r="VWK13" s="252"/>
      <c r="VWL13" s="467"/>
      <c r="VWM13" s="466"/>
      <c r="VWN13" s="399"/>
      <c r="VWO13" s="466"/>
      <c r="VWP13" s="252"/>
      <c r="VWQ13" s="467"/>
      <c r="VWR13" s="466"/>
      <c r="VWS13" s="399"/>
      <c r="VWT13" s="466"/>
      <c r="VWU13" s="252"/>
      <c r="VWV13" s="467"/>
      <c r="VWW13" s="466"/>
      <c r="VWX13" s="399"/>
      <c r="VWY13" s="466"/>
      <c r="VWZ13" s="252"/>
      <c r="VXA13" s="467"/>
      <c r="VXB13" s="466"/>
      <c r="VXC13" s="399"/>
      <c r="VXD13" s="466"/>
      <c r="VXE13" s="252"/>
      <c r="VXF13" s="467"/>
      <c r="VXG13" s="466"/>
      <c r="VXH13" s="399"/>
      <c r="VXI13" s="466"/>
      <c r="VXJ13" s="252"/>
      <c r="VXK13" s="467"/>
      <c r="VXL13" s="466"/>
      <c r="VXM13" s="399"/>
      <c r="VXN13" s="466"/>
      <c r="VXO13" s="252"/>
      <c r="VXP13" s="467"/>
      <c r="VXQ13" s="466"/>
      <c r="VXR13" s="399"/>
      <c r="VXS13" s="466"/>
      <c r="VXT13" s="252"/>
      <c r="VXU13" s="467"/>
      <c r="VXV13" s="466"/>
      <c r="VXW13" s="399"/>
      <c r="VXX13" s="466"/>
      <c r="VXY13" s="252"/>
      <c r="VXZ13" s="467"/>
      <c r="VYA13" s="466"/>
      <c r="VYB13" s="399"/>
      <c r="VYC13" s="466"/>
      <c r="VYD13" s="252"/>
      <c r="VYE13" s="467"/>
      <c r="VYF13" s="466"/>
      <c r="VYG13" s="399"/>
      <c r="VYH13" s="466"/>
      <c r="VYI13" s="252"/>
      <c r="VYJ13" s="467"/>
      <c r="VYK13" s="466"/>
      <c r="VYL13" s="399"/>
      <c r="VYM13" s="466"/>
      <c r="VYN13" s="252"/>
      <c r="VYO13" s="467"/>
      <c r="VYP13" s="466"/>
      <c r="VYQ13" s="399"/>
      <c r="VYR13" s="466"/>
      <c r="VYS13" s="252"/>
      <c r="VYT13" s="467"/>
      <c r="VYU13" s="466"/>
      <c r="VYV13" s="399"/>
      <c r="VYW13" s="466"/>
      <c r="VYX13" s="252"/>
      <c r="VYY13" s="467"/>
      <c r="VYZ13" s="466"/>
      <c r="VZA13" s="399"/>
      <c r="VZB13" s="466"/>
      <c r="VZC13" s="252"/>
      <c r="VZD13" s="467"/>
      <c r="VZE13" s="466"/>
      <c r="VZF13" s="399"/>
      <c r="VZG13" s="466"/>
      <c r="VZH13" s="252"/>
      <c r="VZI13" s="467"/>
      <c r="VZJ13" s="466"/>
      <c r="VZK13" s="399"/>
      <c r="VZL13" s="466"/>
      <c r="VZM13" s="252"/>
      <c r="VZN13" s="467"/>
      <c r="VZO13" s="466"/>
      <c r="VZP13" s="399"/>
      <c r="VZQ13" s="466"/>
      <c r="VZR13" s="252"/>
      <c r="VZS13" s="467"/>
      <c r="VZT13" s="466"/>
      <c r="VZU13" s="399"/>
      <c r="VZV13" s="466"/>
      <c r="VZW13" s="252"/>
      <c r="VZX13" s="467"/>
      <c r="VZY13" s="466"/>
      <c r="VZZ13" s="399"/>
      <c r="WAA13" s="466"/>
      <c r="WAB13" s="252"/>
      <c r="WAC13" s="467"/>
      <c r="WAD13" s="466"/>
      <c r="WAE13" s="399"/>
      <c r="WAF13" s="466"/>
      <c r="WAG13" s="252"/>
      <c r="WAH13" s="467"/>
      <c r="WAI13" s="466"/>
      <c r="WAJ13" s="399"/>
      <c r="WAK13" s="466"/>
      <c r="WAL13" s="252"/>
      <c r="WAM13" s="467"/>
      <c r="WAN13" s="466"/>
      <c r="WAO13" s="399"/>
      <c r="WAP13" s="466"/>
      <c r="WAQ13" s="252"/>
      <c r="WAR13" s="467"/>
      <c r="WAS13" s="466"/>
      <c r="WAT13" s="399"/>
      <c r="WAU13" s="466"/>
      <c r="WAV13" s="252"/>
      <c r="WAW13" s="467"/>
      <c r="WAX13" s="466"/>
      <c r="WAY13" s="399"/>
      <c r="WAZ13" s="466"/>
      <c r="WBA13" s="252"/>
      <c r="WBB13" s="467"/>
      <c r="WBC13" s="466"/>
      <c r="WBD13" s="399"/>
      <c r="WBE13" s="466"/>
      <c r="WBF13" s="252"/>
      <c r="WBG13" s="467"/>
      <c r="WBH13" s="466"/>
      <c r="WBI13" s="399"/>
      <c r="WBJ13" s="466"/>
      <c r="WBK13" s="252"/>
      <c r="WBL13" s="467"/>
      <c r="WBM13" s="466"/>
      <c r="WBN13" s="399"/>
      <c r="WBO13" s="466"/>
      <c r="WBP13" s="252"/>
      <c r="WBQ13" s="467"/>
      <c r="WBR13" s="466"/>
      <c r="WBS13" s="399"/>
      <c r="WBT13" s="466"/>
      <c r="WBU13" s="252"/>
      <c r="WBV13" s="467"/>
      <c r="WBW13" s="466"/>
      <c r="WBX13" s="399"/>
      <c r="WBY13" s="466"/>
      <c r="WBZ13" s="252"/>
      <c r="WCA13" s="467"/>
      <c r="WCB13" s="466"/>
      <c r="WCC13" s="399"/>
      <c r="WCD13" s="466"/>
      <c r="WCE13" s="252"/>
      <c r="WCF13" s="467"/>
      <c r="WCG13" s="466"/>
      <c r="WCH13" s="399"/>
      <c r="WCI13" s="466"/>
      <c r="WCJ13" s="252"/>
      <c r="WCK13" s="467"/>
      <c r="WCL13" s="466"/>
      <c r="WCM13" s="399"/>
      <c r="WCN13" s="466"/>
      <c r="WCO13" s="252"/>
      <c r="WCP13" s="467"/>
      <c r="WCQ13" s="466"/>
      <c r="WCR13" s="399"/>
      <c r="WCS13" s="466"/>
      <c r="WCT13" s="252"/>
      <c r="WCU13" s="467"/>
      <c r="WCV13" s="466"/>
      <c r="WCW13" s="399"/>
      <c r="WCX13" s="466"/>
      <c r="WCY13" s="252"/>
      <c r="WCZ13" s="467"/>
      <c r="WDA13" s="466"/>
      <c r="WDB13" s="399"/>
      <c r="WDC13" s="466"/>
      <c r="WDD13" s="252"/>
      <c r="WDE13" s="467"/>
      <c r="WDF13" s="466"/>
      <c r="WDG13" s="399"/>
      <c r="WDH13" s="466"/>
      <c r="WDI13" s="252"/>
      <c r="WDJ13" s="467"/>
      <c r="WDK13" s="466"/>
      <c r="WDL13" s="399"/>
      <c r="WDM13" s="466"/>
      <c r="WDN13" s="252"/>
      <c r="WDO13" s="467"/>
      <c r="WDP13" s="466"/>
      <c r="WDQ13" s="399"/>
      <c r="WDR13" s="466"/>
      <c r="WDS13" s="252"/>
      <c r="WDT13" s="467"/>
      <c r="WDU13" s="466"/>
      <c r="WDV13" s="399"/>
      <c r="WDW13" s="466"/>
      <c r="WDX13" s="252"/>
      <c r="WDY13" s="467"/>
      <c r="WDZ13" s="466"/>
      <c r="WEA13" s="399"/>
      <c r="WEB13" s="466"/>
      <c r="WEC13" s="252"/>
      <c r="WED13" s="467"/>
      <c r="WEE13" s="466"/>
      <c r="WEF13" s="399"/>
      <c r="WEG13" s="466"/>
      <c r="WEH13" s="252"/>
      <c r="WEI13" s="467"/>
      <c r="WEJ13" s="466"/>
      <c r="WEK13" s="399"/>
      <c r="WEL13" s="466"/>
      <c r="WEM13" s="252"/>
      <c r="WEN13" s="467"/>
      <c r="WEO13" s="466"/>
      <c r="WEP13" s="399"/>
      <c r="WEQ13" s="466"/>
      <c r="WER13" s="252"/>
      <c r="WES13" s="467"/>
      <c r="WET13" s="466"/>
      <c r="WEU13" s="399"/>
      <c r="WEV13" s="466"/>
      <c r="WEW13" s="252"/>
      <c r="WEX13" s="467"/>
      <c r="WEY13" s="466"/>
      <c r="WEZ13" s="399"/>
      <c r="WFA13" s="466"/>
      <c r="WFB13" s="252"/>
      <c r="WFC13" s="467"/>
      <c r="WFD13" s="466"/>
      <c r="WFE13" s="399"/>
      <c r="WFF13" s="466"/>
      <c r="WFG13" s="252"/>
      <c r="WFH13" s="467"/>
      <c r="WFI13" s="466"/>
      <c r="WFJ13" s="399"/>
      <c r="WFK13" s="466"/>
      <c r="WFL13" s="252"/>
      <c r="WFM13" s="467"/>
      <c r="WFN13" s="466"/>
      <c r="WFO13" s="399"/>
      <c r="WFP13" s="466"/>
      <c r="WFQ13" s="252"/>
      <c r="WFR13" s="467"/>
      <c r="WFS13" s="466"/>
      <c r="WFT13" s="399"/>
      <c r="WFU13" s="466"/>
      <c r="WFV13" s="252"/>
      <c r="WFW13" s="467"/>
      <c r="WFX13" s="466"/>
      <c r="WFY13" s="399"/>
      <c r="WFZ13" s="466"/>
      <c r="WGA13" s="252"/>
      <c r="WGB13" s="467"/>
      <c r="WGC13" s="466"/>
      <c r="WGD13" s="399"/>
      <c r="WGE13" s="466"/>
      <c r="WGF13" s="252"/>
      <c r="WGG13" s="467"/>
      <c r="WGH13" s="466"/>
      <c r="WGI13" s="399"/>
      <c r="WGJ13" s="466"/>
      <c r="WGK13" s="252"/>
      <c r="WGL13" s="467"/>
      <c r="WGM13" s="466"/>
      <c r="WGN13" s="399"/>
      <c r="WGO13" s="466"/>
      <c r="WGP13" s="252"/>
      <c r="WGQ13" s="467"/>
      <c r="WGR13" s="466"/>
      <c r="WGS13" s="399"/>
      <c r="WGT13" s="466"/>
      <c r="WGU13" s="252"/>
      <c r="WGV13" s="467"/>
      <c r="WGW13" s="466"/>
      <c r="WGX13" s="399"/>
      <c r="WGY13" s="466"/>
      <c r="WGZ13" s="252"/>
      <c r="WHA13" s="467"/>
      <c r="WHB13" s="466"/>
      <c r="WHC13" s="399"/>
      <c r="WHD13" s="466"/>
      <c r="WHE13" s="252"/>
      <c r="WHF13" s="467"/>
      <c r="WHG13" s="466"/>
      <c r="WHH13" s="399"/>
      <c r="WHI13" s="466"/>
      <c r="WHJ13" s="252"/>
      <c r="WHK13" s="467"/>
      <c r="WHL13" s="466"/>
      <c r="WHM13" s="399"/>
      <c r="WHN13" s="466"/>
      <c r="WHO13" s="252"/>
      <c r="WHP13" s="467"/>
      <c r="WHQ13" s="466"/>
      <c r="WHR13" s="399"/>
      <c r="WHS13" s="466"/>
      <c r="WHT13" s="252"/>
      <c r="WHU13" s="467"/>
      <c r="WHV13" s="466"/>
      <c r="WHW13" s="399"/>
      <c r="WHX13" s="466"/>
      <c r="WHY13" s="252"/>
      <c r="WHZ13" s="467"/>
      <c r="WIA13" s="466"/>
      <c r="WIB13" s="399"/>
      <c r="WIC13" s="466"/>
      <c r="WID13" s="252"/>
      <c r="WIE13" s="467"/>
      <c r="WIF13" s="466"/>
      <c r="WIG13" s="399"/>
      <c r="WIH13" s="466"/>
      <c r="WII13" s="252"/>
      <c r="WIJ13" s="467"/>
      <c r="WIK13" s="466"/>
      <c r="WIL13" s="399"/>
      <c r="WIM13" s="466"/>
      <c r="WIN13" s="252"/>
      <c r="WIO13" s="467"/>
      <c r="WIP13" s="466"/>
      <c r="WIQ13" s="399"/>
      <c r="WIR13" s="466"/>
      <c r="WIS13" s="252"/>
      <c r="WIT13" s="467"/>
      <c r="WIU13" s="466"/>
      <c r="WIV13" s="399"/>
      <c r="WIW13" s="466"/>
      <c r="WIX13" s="252"/>
      <c r="WIY13" s="467"/>
      <c r="WIZ13" s="466"/>
      <c r="WJA13" s="399"/>
      <c r="WJB13" s="466"/>
      <c r="WJC13" s="252"/>
      <c r="WJD13" s="467"/>
      <c r="WJE13" s="466"/>
      <c r="WJF13" s="399"/>
      <c r="WJG13" s="466"/>
      <c r="WJH13" s="252"/>
      <c r="WJI13" s="467"/>
      <c r="WJJ13" s="466"/>
      <c r="WJK13" s="399"/>
      <c r="WJL13" s="466"/>
      <c r="WJM13" s="252"/>
      <c r="WJN13" s="467"/>
      <c r="WJO13" s="466"/>
      <c r="WJP13" s="399"/>
      <c r="WJQ13" s="466"/>
      <c r="WJR13" s="252"/>
      <c r="WJS13" s="467"/>
      <c r="WJT13" s="466"/>
      <c r="WJU13" s="399"/>
      <c r="WJV13" s="466"/>
      <c r="WJW13" s="252"/>
      <c r="WJX13" s="467"/>
      <c r="WJY13" s="466"/>
      <c r="WJZ13" s="399"/>
      <c r="WKA13" s="466"/>
      <c r="WKB13" s="252"/>
      <c r="WKC13" s="467"/>
      <c r="WKD13" s="466"/>
      <c r="WKE13" s="399"/>
      <c r="WKF13" s="466"/>
      <c r="WKG13" s="252"/>
      <c r="WKH13" s="467"/>
      <c r="WKI13" s="466"/>
      <c r="WKJ13" s="399"/>
      <c r="WKK13" s="466"/>
      <c r="WKL13" s="252"/>
      <c r="WKM13" s="467"/>
      <c r="WKN13" s="466"/>
      <c r="WKO13" s="399"/>
      <c r="WKP13" s="466"/>
      <c r="WKQ13" s="252"/>
      <c r="WKR13" s="467"/>
      <c r="WKS13" s="466"/>
      <c r="WKT13" s="399"/>
      <c r="WKU13" s="466"/>
      <c r="WKV13" s="252"/>
      <c r="WKW13" s="467"/>
      <c r="WKX13" s="466"/>
      <c r="WKY13" s="399"/>
      <c r="WKZ13" s="466"/>
      <c r="WLA13" s="252"/>
      <c r="WLB13" s="467"/>
      <c r="WLC13" s="466"/>
      <c r="WLD13" s="399"/>
      <c r="WLE13" s="466"/>
      <c r="WLF13" s="252"/>
      <c r="WLG13" s="467"/>
      <c r="WLH13" s="466"/>
      <c r="WLI13" s="399"/>
      <c r="WLJ13" s="466"/>
      <c r="WLK13" s="252"/>
      <c r="WLL13" s="467"/>
      <c r="WLM13" s="466"/>
      <c r="WLN13" s="399"/>
      <c r="WLO13" s="466"/>
      <c r="WLP13" s="252"/>
      <c r="WLQ13" s="467"/>
      <c r="WLR13" s="466"/>
      <c r="WLS13" s="399"/>
      <c r="WLT13" s="466"/>
      <c r="WLU13" s="252"/>
      <c r="WLV13" s="467"/>
      <c r="WLW13" s="466"/>
      <c r="WLX13" s="399"/>
      <c r="WLY13" s="466"/>
      <c r="WLZ13" s="252"/>
      <c r="WMA13" s="467"/>
      <c r="WMB13" s="466"/>
      <c r="WMC13" s="399"/>
      <c r="WMD13" s="466"/>
      <c r="WME13" s="252"/>
      <c r="WMF13" s="467"/>
      <c r="WMG13" s="466"/>
      <c r="WMH13" s="399"/>
      <c r="WMI13" s="466"/>
      <c r="WMJ13" s="252"/>
      <c r="WMK13" s="467"/>
      <c r="WML13" s="466"/>
      <c r="WMM13" s="399"/>
      <c r="WMN13" s="466"/>
      <c r="WMO13" s="252"/>
      <c r="WMP13" s="467"/>
      <c r="WMQ13" s="466"/>
      <c r="WMR13" s="399"/>
      <c r="WMS13" s="466"/>
      <c r="WMT13" s="252"/>
      <c r="WMU13" s="467"/>
      <c r="WMV13" s="466"/>
      <c r="WMW13" s="399"/>
      <c r="WMX13" s="466"/>
      <c r="WMY13" s="252"/>
      <c r="WMZ13" s="467"/>
      <c r="WNA13" s="466"/>
      <c r="WNB13" s="399"/>
      <c r="WNC13" s="466"/>
      <c r="WND13" s="252"/>
      <c r="WNE13" s="467"/>
      <c r="WNF13" s="466"/>
      <c r="WNG13" s="399"/>
      <c r="WNH13" s="466"/>
      <c r="WNI13" s="252"/>
      <c r="WNJ13" s="467"/>
      <c r="WNK13" s="466"/>
      <c r="WNL13" s="399"/>
      <c r="WNM13" s="466"/>
      <c r="WNN13" s="252"/>
      <c r="WNO13" s="467"/>
      <c r="WNP13" s="466"/>
      <c r="WNQ13" s="399"/>
      <c r="WNR13" s="466"/>
      <c r="WNS13" s="252"/>
      <c r="WNT13" s="467"/>
      <c r="WNU13" s="466"/>
      <c r="WNV13" s="399"/>
      <c r="WNW13" s="466"/>
      <c r="WNX13" s="252"/>
      <c r="WNY13" s="467"/>
      <c r="WNZ13" s="466"/>
      <c r="WOA13" s="399"/>
      <c r="WOB13" s="466"/>
      <c r="WOC13" s="252"/>
      <c r="WOD13" s="467"/>
      <c r="WOE13" s="466"/>
      <c r="WOF13" s="399"/>
      <c r="WOG13" s="466"/>
      <c r="WOH13" s="252"/>
      <c r="WOI13" s="467"/>
      <c r="WOJ13" s="466"/>
      <c r="WOK13" s="399"/>
      <c r="WOL13" s="466"/>
      <c r="WOM13" s="252"/>
      <c r="WON13" s="467"/>
      <c r="WOO13" s="466"/>
      <c r="WOP13" s="399"/>
      <c r="WOQ13" s="466"/>
      <c r="WOR13" s="252"/>
      <c r="WOS13" s="467"/>
      <c r="WOT13" s="466"/>
      <c r="WOU13" s="399"/>
      <c r="WOV13" s="466"/>
      <c r="WOW13" s="252"/>
      <c r="WOX13" s="467"/>
      <c r="WOY13" s="466"/>
      <c r="WOZ13" s="399"/>
      <c r="WPA13" s="466"/>
      <c r="WPB13" s="252"/>
      <c r="WPC13" s="467"/>
      <c r="WPD13" s="466"/>
      <c r="WPE13" s="399"/>
      <c r="WPF13" s="466"/>
      <c r="WPG13" s="252"/>
      <c r="WPH13" s="467"/>
      <c r="WPI13" s="466"/>
      <c r="WPJ13" s="399"/>
      <c r="WPK13" s="466"/>
      <c r="WPL13" s="252"/>
      <c r="WPM13" s="467"/>
      <c r="WPN13" s="466"/>
      <c r="WPO13" s="399"/>
      <c r="WPP13" s="466"/>
      <c r="WPQ13" s="252"/>
      <c r="WPR13" s="467"/>
      <c r="WPS13" s="466"/>
      <c r="WPT13" s="399"/>
      <c r="WPU13" s="466"/>
      <c r="WPV13" s="252"/>
      <c r="WPW13" s="467"/>
      <c r="WPX13" s="466"/>
      <c r="WPY13" s="399"/>
      <c r="WPZ13" s="466"/>
      <c r="WQA13" s="252"/>
      <c r="WQB13" s="467"/>
      <c r="WQC13" s="466"/>
      <c r="WQD13" s="399"/>
      <c r="WQE13" s="466"/>
      <c r="WQF13" s="252"/>
      <c r="WQG13" s="467"/>
      <c r="WQH13" s="466"/>
      <c r="WQI13" s="399"/>
      <c r="WQJ13" s="466"/>
      <c r="WQK13" s="252"/>
      <c r="WQL13" s="467"/>
      <c r="WQM13" s="466"/>
      <c r="WQN13" s="399"/>
      <c r="WQO13" s="466"/>
      <c r="WQP13" s="252"/>
      <c r="WQQ13" s="467"/>
      <c r="WQR13" s="466"/>
      <c r="WQS13" s="399"/>
      <c r="WQT13" s="466"/>
      <c r="WQU13" s="252"/>
      <c r="WQV13" s="467"/>
      <c r="WQW13" s="466"/>
      <c r="WQX13" s="399"/>
      <c r="WQY13" s="466"/>
      <c r="WQZ13" s="252"/>
      <c r="WRA13" s="467"/>
      <c r="WRB13" s="466"/>
      <c r="WRC13" s="399"/>
      <c r="WRD13" s="466"/>
      <c r="WRE13" s="252"/>
      <c r="WRF13" s="467"/>
      <c r="WRG13" s="466"/>
      <c r="WRH13" s="399"/>
      <c r="WRI13" s="466"/>
      <c r="WRJ13" s="252"/>
      <c r="WRK13" s="467"/>
      <c r="WRL13" s="466"/>
      <c r="WRM13" s="399"/>
      <c r="WRN13" s="466"/>
      <c r="WRO13" s="252"/>
      <c r="WRP13" s="467"/>
      <c r="WRQ13" s="466"/>
      <c r="WRR13" s="399"/>
      <c r="WRS13" s="466"/>
      <c r="WRT13" s="252"/>
      <c r="WRU13" s="467"/>
      <c r="WRV13" s="466"/>
      <c r="WRW13" s="399"/>
      <c r="WRX13" s="466"/>
      <c r="WRY13" s="252"/>
      <c r="WRZ13" s="467"/>
      <c r="WSA13" s="466"/>
      <c r="WSB13" s="399"/>
      <c r="WSC13" s="466"/>
      <c r="WSD13" s="252"/>
      <c r="WSE13" s="467"/>
      <c r="WSF13" s="466"/>
      <c r="WSG13" s="399"/>
      <c r="WSH13" s="466"/>
      <c r="WSI13" s="252"/>
      <c r="WSJ13" s="467"/>
      <c r="WSK13" s="466"/>
      <c r="WSL13" s="399"/>
      <c r="WSM13" s="466"/>
      <c r="WSN13" s="252"/>
      <c r="WSO13" s="467"/>
      <c r="WSP13" s="466"/>
      <c r="WSQ13" s="399"/>
      <c r="WSR13" s="466"/>
      <c r="WSS13" s="252"/>
      <c r="WST13" s="467"/>
      <c r="WSU13" s="466"/>
      <c r="WSV13" s="399"/>
      <c r="WSW13" s="466"/>
      <c r="WSX13" s="252"/>
      <c r="WSY13" s="467"/>
      <c r="WSZ13" s="466"/>
      <c r="WTA13" s="399"/>
      <c r="WTB13" s="466"/>
      <c r="WTC13" s="252"/>
      <c r="WTD13" s="467"/>
      <c r="WTE13" s="466"/>
      <c r="WTF13" s="399"/>
      <c r="WTG13" s="466"/>
      <c r="WTH13" s="252"/>
      <c r="WTI13" s="467"/>
      <c r="WTJ13" s="466"/>
      <c r="WTK13" s="399"/>
      <c r="WTL13" s="466"/>
      <c r="WTM13" s="252"/>
      <c r="WTN13" s="467"/>
      <c r="WTO13" s="466"/>
      <c r="WTP13" s="399"/>
      <c r="WTQ13" s="466"/>
      <c r="WTR13" s="252"/>
      <c r="WTS13" s="467"/>
      <c r="WTT13" s="466"/>
      <c r="WTU13" s="399"/>
      <c r="WTV13" s="466"/>
      <c r="WTW13" s="252"/>
      <c r="WTX13" s="467"/>
      <c r="WTY13" s="466"/>
      <c r="WTZ13" s="399"/>
      <c r="WUA13" s="466"/>
      <c r="WUB13" s="252"/>
      <c r="WUC13" s="467"/>
      <c r="WUD13" s="466"/>
      <c r="WUE13" s="399"/>
      <c r="WUF13" s="466"/>
      <c r="WUG13" s="252"/>
      <c r="WUH13" s="467"/>
      <c r="WUI13" s="466"/>
      <c r="WUJ13" s="399"/>
      <c r="WUK13" s="466"/>
      <c r="WUL13" s="252"/>
      <c r="WUM13" s="467"/>
      <c r="WUN13" s="466"/>
      <c r="WUO13" s="399"/>
      <c r="WUP13" s="466"/>
      <c r="WUQ13" s="252"/>
      <c r="WUR13" s="467"/>
      <c r="WUS13" s="466"/>
      <c r="WUT13" s="399"/>
      <c r="WUU13" s="466"/>
      <c r="WUV13" s="252"/>
      <c r="WUW13" s="467"/>
      <c r="WUX13" s="466"/>
      <c r="WUY13" s="399"/>
      <c r="WUZ13" s="466"/>
      <c r="WVA13" s="252"/>
      <c r="WVB13" s="467"/>
      <c r="WVC13" s="466"/>
      <c r="WVD13" s="399"/>
      <c r="WVE13" s="466"/>
      <c r="WVF13" s="252"/>
      <c r="WVG13" s="467"/>
      <c r="WVH13" s="466"/>
      <c r="WVI13" s="399"/>
      <c r="WVJ13" s="466"/>
      <c r="WVK13" s="252"/>
      <c r="WVL13" s="467"/>
      <c r="WVM13" s="466"/>
      <c r="WVN13" s="399"/>
      <c r="WVO13" s="466"/>
      <c r="WVP13" s="252"/>
      <c r="WVQ13" s="467"/>
      <c r="WVR13" s="466"/>
      <c r="WVS13" s="399"/>
      <c r="WVT13" s="466"/>
      <c r="WVU13" s="252"/>
      <c r="WVV13" s="467"/>
      <c r="WVW13" s="466"/>
      <c r="WVX13" s="399"/>
      <c r="WVY13" s="466"/>
      <c r="WVZ13" s="252"/>
      <c r="WWA13" s="467"/>
      <c r="WWB13" s="466"/>
      <c r="WWC13" s="399"/>
      <c r="WWD13" s="466"/>
      <c r="WWE13" s="252"/>
      <c r="WWF13" s="467"/>
      <c r="WWG13" s="466"/>
      <c r="WWH13" s="399"/>
      <c r="WWI13" s="466"/>
      <c r="WWJ13" s="252"/>
      <c r="WWK13" s="467"/>
      <c r="WWL13" s="466"/>
      <c r="WWM13" s="399"/>
      <c r="WWN13" s="466"/>
      <c r="WWO13" s="252"/>
      <c r="WWP13" s="467"/>
      <c r="WWQ13" s="466"/>
      <c r="WWR13" s="399"/>
      <c r="WWS13" s="466"/>
      <c r="WWT13" s="252"/>
      <c r="WWU13" s="467"/>
      <c r="WWV13" s="466"/>
      <c r="WWW13" s="399"/>
      <c r="WWX13" s="466"/>
      <c r="WWY13" s="252"/>
      <c r="WWZ13" s="467"/>
      <c r="WXA13" s="466"/>
      <c r="WXB13" s="399"/>
      <c r="WXC13" s="466"/>
      <c r="WXD13" s="252"/>
      <c r="WXE13" s="467"/>
      <c r="WXF13" s="466"/>
      <c r="WXG13" s="399"/>
      <c r="WXH13" s="466"/>
      <c r="WXI13" s="252"/>
      <c r="WXJ13" s="467"/>
      <c r="WXK13" s="466"/>
      <c r="WXL13" s="399"/>
      <c r="WXM13" s="466"/>
      <c r="WXN13" s="252"/>
      <c r="WXO13" s="467"/>
      <c r="WXP13" s="466"/>
      <c r="WXQ13" s="399"/>
      <c r="WXR13" s="466"/>
      <c r="WXS13" s="252"/>
      <c r="WXT13" s="467"/>
      <c r="WXU13" s="466"/>
      <c r="WXV13" s="399"/>
      <c r="WXW13" s="466"/>
      <c r="WXX13" s="252"/>
      <c r="WXY13" s="467"/>
      <c r="WXZ13" s="466"/>
      <c r="WYA13" s="399"/>
      <c r="WYB13" s="466"/>
      <c r="WYC13" s="252"/>
      <c r="WYD13" s="467"/>
      <c r="WYE13" s="466"/>
      <c r="WYF13" s="399"/>
      <c r="WYG13" s="466"/>
      <c r="WYH13" s="252"/>
      <c r="WYI13" s="467"/>
      <c r="WYJ13" s="466"/>
      <c r="WYK13" s="399"/>
      <c r="WYL13" s="466"/>
      <c r="WYM13" s="252"/>
      <c r="WYN13" s="467"/>
      <c r="WYO13" s="466"/>
      <c r="WYP13" s="399"/>
      <c r="WYQ13" s="466"/>
      <c r="WYR13" s="252"/>
      <c r="WYS13" s="467"/>
      <c r="WYT13" s="466"/>
      <c r="WYU13" s="399"/>
      <c r="WYV13" s="466"/>
      <c r="WYW13" s="252"/>
      <c r="WYX13" s="467"/>
      <c r="WYY13" s="466"/>
      <c r="WYZ13" s="399"/>
      <c r="WZA13" s="466"/>
      <c r="WZB13" s="252"/>
      <c r="WZC13" s="467"/>
      <c r="WZD13" s="466"/>
      <c r="WZE13" s="399"/>
      <c r="WZF13" s="466"/>
      <c r="WZG13" s="252"/>
      <c r="WZH13" s="467"/>
      <c r="WZI13" s="466"/>
      <c r="WZJ13" s="399"/>
      <c r="WZK13" s="466"/>
      <c r="WZL13" s="252"/>
      <c r="WZM13" s="467"/>
      <c r="WZN13" s="466"/>
      <c r="WZO13" s="399"/>
      <c r="WZP13" s="466"/>
      <c r="WZQ13" s="252"/>
      <c r="WZR13" s="467"/>
      <c r="WZS13" s="466"/>
      <c r="WZT13" s="399"/>
      <c r="WZU13" s="466"/>
      <c r="WZV13" s="252"/>
      <c r="WZW13" s="467"/>
      <c r="WZX13" s="466"/>
      <c r="WZY13" s="399"/>
      <c r="WZZ13" s="466"/>
      <c r="XAA13" s="252"/>
      <c r="XAB13" s="467"/>
      <c r="XAC13" s="466"/>
      <c r="XAD13" s="399"/>
      <c r="XAE13" s="466"/>
      <c r="XAF13" s="252"/>
      <c r="XAG13" s="467"/>
      <c r="XAH13" s="466"/>
      <c r="XAI13" s="399"/>
      <c r="XAJ13" s="466"/>
      <c r="XAK13" s="252"/>
      <c r="XAL13" s="467"/>
      <c r="XAM13" s="466"/>
      <c r="XAN13" s="399"/>
      <c r="XAO13" s="466"/>
      <c r="XAP13" s="252"/>
      <c r="XAQ13" s="467"/>
      <c r="XAR13" s="466"/>
      <c r="XAS13" s="399"/>
      <c r="XAT13" s="466"/>
      <c r="XAU13" s="252"/>
      <c r="XAV13" s="467"/>
      <c r="XAW13" s="466"/>
      <c r="XAX13" s="399"/>
      <c r="XAY13" s="466"/>
      <c r="XAZ13" s="252"/>
      <c r="XBA13" s="467"/>
      <c r="XBB13" s="466"/>
      <c r="XBC13" s="399"/>
      <c r="XBD13" s="466"/>
      <c r="XBE13" s="252"/>
      <c r="XBF13" s="467"/>
      <c r="XBG13" s="466"/>
      <c r="XBH13" s="399"/>
      <c r="XBI13" s="466"/>
      <c r="XBJ13" s="252"/>
      <c r="XBK13" s="467"/>
      <c r="XBL13" s="466"/>
      <c r="XBM13" s="399"/>
      <c r="XBN13" s="466"/>
      <c r="XBO13" s="252"/>
      <c r="XBP13" s="467"/>
      <c r="XBQ13" s="466"/>
      <c r="XBR13" s="399"/>
      <c r="XBS13" s="466"/>
      <c r="XBT13" s="252"/>
      <c r="XBU13" s="467"/>
      <c r="XBV13" s="466"/>
      <c r="XBW13" s="399"/>
      <c r="XBX13" s="466"/>
      <c r="XBY13" s="252"/>
      <c r="XBZ13" s="467"/>
      <c r="XCA13" s="466"/>
      <c r="XCB13" s="399"/>
      <c r="XCC13" s="466"/>
      <c r="XCD13" s="252"/>
      <c r="XCE13" s="467"/>
      <c r="XCF13" s="466"/>
      <c r="XCG13" s="399"/>
      <c r="XCH13" s="466"/>
      <c r="XCI13" s="252"/>
      <c r="XCJ13" s="467"/>
      <c r="XCK13" s="466"/>
      <c r="XCL13" s="399"/>
      <c r="XCM13" s="466"/>
      <c r="XCN13" s="252"/>
      <c r="XCO13" s="467"/>
      <c r="XCP13" s="466"/>
      <c r="XCQ13" s="399"/>
      <c r="XCR13" s="466"/>
      <c r="XCS13" s="252"/>
      <c r="XCT13" s="467"/>
      <c r="XCU13" s="466"/>
      <c r="XCV13" s="399"/>
      <c r="XCW13" s="466"/>
      <c r="XCX13" s="252"/>
      <c r="XCY13" s="467"/>
      <c r="XCZ13" s="466"/>
      <c r="XDA13" s="399"/>
      <c r="XDB13" s="466"/>
      <c r="XDC13" s="252"/>
      <c r="XDD13" s="467"/>
      <c r="XDE13" s="466"/>
      <c r="XDF13" s="399"/>
      <c r="XDG13" s="466"/>
      <c r="XDH13" s="252"/>
      <c r="XDI13" s="467"/>
      <c r="XDJ13" s="466"/>
      <c r="XDK13" s="399"/>
      <c r="XDL13" s="466"/>
      <c r="XDM13" s="252"/>
      <c r="XDN13" s="467"/>
      <c r="XDO13" s="466"/>
      <c r="XDP13" s="399"/>
      <c r="XDQ13" s="466"/>
      <c r="XDR13" s="252"/>
      <c r="XDS13" s="467"/>
      <c r="XDT13" s="466"/>
      <c r="XDU13" s="399"/>
      <c r="XDV13" s="466"/>
      <c r="XDW13" s="252"/>
      <c r="XDX13" s="467"/>
      <c r="XDY13" s="466"/>
      <c r="XDZ13" s="399"/>
      <c r="XEA13" s="466"/>
      <c r="XEB13" s="252"/>
      <c r="XEC13" s="467"/>
      <c r="XED13" s="466"/>
      <c r="XEE13" s="399"/>
      <c r="XEF13" s="466"/>
      <c r="XEG13" s="252"/>
      <c r="XEH13" s="467"/>
      <c r="XEI13" s="466"/>
      <c r="XEJ13" s="399"/>
      <c r="XEK13" s="466"/>
      <c r="XEL13" s="252"/>
      <c r="XEM13" s="467"/>
      <c r="XEN13" s="466"/>
      <c r="XEO13" s="399"/>
      <c r="XEP13" s="466"/>
      <c r="XEQ13" s="252"/>
      <c r="XER13" s="467"/>
      <c r="XES13" s="466"/>
      <c r="XET13" s="399"/>
      <c r="XEU13" s="466"/>
      <c r="XEV13" s="252"/>
      <c r="XEW13" s="467"/>
      <c r="XEX13" s="466"/>
      <c r="XEY13" s="399"/>
      <c r="XEZ13" s="466"/>
      <c r="XFA13" s="252"/>
      <c r="XFB13" s="467"/>
      <c r="XFC13" s="466"/>
      <c r="XFD13" s="399"/>
    </row>
    <row r="16" spans="1:16384" x14ac:dyDescent="0.25">
      <c r="A16" s="255" t="s">
        <v>2140</v>
      </c>
      <c r="B16" s="256" t="s">
        <v>2180</v>
      </c>
      <c r="C16" s="256" t="s">
        <v>2181</v>
      </c>
      <c r="D16" s="257" t="s">
        <v>2182</v>
      </c>
      <c r="E16" s="256" t="s">
        <v>2183</v>
      </c>
    </row>
    <row r="17" spans="1:16384" x14ac:dyDescent="0.25">
      <c r="A17" s="249" t="s">
        <v>2131</v>
      </c>
      <c r="B17" s="250">
        <v>227243469.43000004</v>
      </c>
      <c r="C17" s="251">
        <v>0.11517091281261004</v>
      </c>
      <c r="D17" s="250">
        <v>233</v>
      </c>
      <c r="E17" s="251">
        <v>0.2275390625</v>
      </c>
    </row>
    <row r="18" spans="1:16384" x14ac:dyDescent="0.25">
      <c r="A18" s="249" t="s">
        <v>2132</v>
      </c>
      <c r="B18" s="250">
        <v>192050635.58999997</v>
      </c>
      <c r="C18" s="251">
        <v>9.7334577150326618E-2</v>
      </c>
      <c r="D18" s="250">
        <v>92</v>
      </c>
      <c r="E18" s="251">
        <v>8.984375E-2</v>
      </c>
    </row>
    <row r="19" spans="1:16384" x14ac:dyDescent="0.25">
      <c r="A19" s="249" t="s">
        <v>2133</v>
      </c>
      <c r="B19" s="250">
        <v>307680486.74999982</v>
      </c>
      <c r="C19" s="251">
        <v>0.15593778163355002</v>
      </c>
      <c r="D19" s="250">
        <v>130</v>
      </c>
      <c r="E19" s="251">
        <v>0.126953125</v>
      </c>
    </row>
    <row r="20" spans="1:16384" x14ac:dyDescent="0.25">
      <c r="A20" s="249" t="s">
        <v>2134</v>
      </c>
      <c r="B20" s="250">
        <v>709964365.37000012</v>
      </c>
      <c r="C20" s="251">
        <v>0.35982219523926007</v>
      </c>
      <c r="D20" s="250">
        <v>288</v>
      </c>
      <c r="E20" s="251">
        <v>0.28125</v>
      </c>
    </row>
    <row r="21" spans="1:16384" x14ac:dyDescent="0.25">
      <c r="A21" s="249" t="s">
        <v>2135</v>
      </c>
      <c r="B21" s="250">
        <v>384861341.19999975</v>
      </c>
      <c r="C21" s="251">
        <v>0.19505437090654493</v>
      </c>
      <c r="D21" s="250">
        <v>183</v>
      </c>
      <c r="E21" s="251">
        <v>0.1787109375</v>
      </c>
    </row>
    <row r="22" spans="1:16384" x14ac:dyDescent="0.25">
      <c r="A22" s="249" t="s">
        <v>2136</v>
      </c>
      <c r="B22" s="250">
        <v>88072142.608903095</v>
      </c>
      <c r="C22" s="251">
        <v>4.4636482109133999E-2</v>
      </c>
      <c r="D22" s="250">
        <v>60</v>
      </c>
      <c r="E22" s="251">
        <v>5.859375E-2</v>
      </c>
    </row>
    <row r="23" spans="1:16384" x14ac:dyDescent="0.25">
      <c r="A23" s="249" t="s">
        <v>2137</v>
      </c>
      <c r="B23" s="250">
        <v>32951263.949999999</v>
      </c>
      <c r="C23" s="251">
        <v>1.6700269349741503E-2</v>
      </c>
      <c r="D23" s="250">
        <v>21</v>
      </c>
      <c r="E23" s="251">
        <v>2.05078125E-2</v>
      </c>
    </row>
    <row r="24" spans="1:16384" x14ac:dyDescent="0.25">
      <c r="A24" s="249" t="s">
        <v>2141</v>
      </c>
      <c r="B24" s="250">
        <v>30274049.390312783</v>
      </c>
      <c r="C24" s="251">
        <v>1.5343410798832226E-2</v>
      </c>
      <c r="D24" s="250">
        <v>17</v>
      </c>
      <c r="E24" s="251">
        <v>1.66015625E-2</v>
      </c>
    </row>
    <row r="25" spans="1:16384" ht="15.75" thickBot="1" x14ac:dyDescent="0.3">
      <c r="A25" s="471" t="s">
        <v>2139</v>
      </c>
      <c r="B25" s="470">
        <f>SUM(B17:B24)</f>
        <v>1973097754.2892156</v>
      </c>
      <c r="C25" s="468">
        <f>SUM(C17:C24)</f>
        <v>0.99999999999999944</v>
      </c>
      <c r="D25" s="470">
        <f>SUM(D17:D24)</f>
        <v>1024</v>
      </c>
      <c r="E25" s="468">
        <f>SUM(E17:E24)</f>
        <v>1</v>
      </c>
      <c r="F25" s="252"/>
      <c r="G25" s="467"/>
      <c r="H25" s="466"/>
      <c r="I25" s="399"/>
      <c r="J25" s="466"/>
      <c r="K25" s="252"/>
      <c r="L25" s="467"/>
      <c r="M25" s="466"/>
      <c r="N25" s="399"/>
      <c r="O25" s="466"/>
      <c r="P25" s="252"/>
      <c r="Q25" s="467"/>
      <c r="R25" s="466"/>
      <c r="S25" s="399"/>
      <c r="T25" s="466"/>
      <c r="U25" s="252"/>
      <c r="V25" s="467"/>
      <c r="W25" s="466"/>
      <c r="X25" s="399"/>
      <c r="Y25" s="466"/>
      <c r="Z25" s="252"/>
      <c r="AA25" s="467"/>
      <c r="AB25" s="466"/>
      <c r="AC25" s="399"/>
      <c r="AD25" s="466"/>
      <c r="AE25" s="252"/>
      <c r="AF25" s="467"/>
      <c r="AG25" s="466"/>
      <c r="AH25" s="399"/>
      <c r="AI25" s="466"/>
      <c r="AJ25" s="252"/>
      <c r="AK25" s="467"/>
      <c r="AL25" s="466"/>
      <c r="AM25" s="399"/>
      <c r="AN25" s="466"/>
      <c r="AO25" s="252"/>
      <c r="AP25" s="467"/>
      <c r="AQ25" s="466"/>
      <c r="AR25" s="399"/>
      <c r="AS25" s="466"/>
      <c r="AT25" s="252"/>
      <c r="AU25" s="467"/>
      <c r="AV25" s="466"/>
      <c r="AW25" s="399"/>
      <c r="AX25" s="466"/>
      <c r="AY25" s="252"/>
      <c r="AZ25" s="467"/>
      <c r="BA25" s="466"/>
      <c r="BB25" s="399"/>
      <c r="BC25" s="466"/>
      <c r="BD25" s="252"/>
      <c r="BE25" s="467"/>
      <c r="BF25" s="466"/>
      <c r="BG25" s="399"/>
      <c r="BH25" s="466"/>
      <c r="BI25" s="252"/>
      <c r="BJ25" s="467"/>
      <c r="BK25" s="466"/>
      <c r="BL25" s="399"/>
      <c r="BM25" s="466"/>
      <c r="BN25" s="252"/>
      <c r="BO25" s="467"/>
      <c r="BP25" s="466"/>
      <c r="BQ25" s="399"/>
      <c r="BR25" s="466"/>
      <c r="BS25" s="252"/>
      <c r="BT25" s="467"/>
      <c r="BU25" s="466"/>
      <c r="BV25" s="399"/>
      <c r="BW25" s="466"/>
      <c r="BX25" s="252"/>
      <c r="BY25" s="467"/>
      <c r="BZ25" s="466"/>
      <c r="CA25" s="399"/>
      <c r="CB25" s="466"/>
      <c r="CC25" s="252"/>
      <c r="CD25" s="467"/>
      <c r="CE25" s="466"/>
      <c r="CF25" s="399"/>
      <c r="CG25" s="466"/>
      <c r="CH25" s="252"/>
      <c r="CI25" s="467"/>
      <c r="CJ25" s="466"/>
      <c r="CK25" s="399"/>
      <c r="CL25" s="466"/>
      <c r="CM25" s="252"/>
      <c r="CN25" s="467"/>
      <c r="CO25" s="466"/>
      <c r="CP25" s="399"/>
      <c r="CQ25" s="466"/>
      <c r="CR25" s="252"/>
      <c r="CS25" s="467"/>
      <c r="CT25" s="466"/>
      <c r="CU25" s="399"/>
      <c r="CV25" s="466"/>
      <c r="CW25" s="252"/>
      <c r="CX25" s="467"/>
      <c r="CY25" s="466"/>
      <c r="CZ25" s="399"/>
      <c r="DA25" s="466"/>
      <c r="DB25" s="252"/>
      <c r="DC25" s="467"/>
      <c r="DD25" s="466"/>
      <c r="DE25" s="399"/>
      <c r="DF25" s="466"/>
      <c r="DG25" s="252"/>
      <c r="DH25" s="467"/>
      <c r="DI25" s="466"/>
      <c r="DJ25" s="399"/>
      <c r="DK25" s="466"/>
      <c r="DL25" s="252"/>
      <c r="DM25" s="467"/>
      <c r="DN25" s="466"/>
      <c r="DO25" s="399"/>
      <c r="DP25" s="466"/>
      <c r="DQ25" s="252"/>
      <c r="DR25" s="467"/>
      <c r="DS25" s="466"/>
      <c r="DT25" s="399"/>
      <c r="DU25" s="466"/>
      <c r="DV25" s="252"/>
      <c r="DW25" s="467"/>
      <c r="DX25" s="466"/>
      <c r="DY25" s="399"/>
      <c r="DZ25" s="466"/>
      <c r="EA25" s="252"/>
      <c r="EB25" s="467"/>
      <c r="EC25" s="466"/>
      <c r="ED25" s="399"/>
      <c r="EE25" s="466"/>
      <c r="EF25" s="252"/>
      <c r="EG25" s="467"/>
      <c r="EH25" s="466"/>
      <c r="EI25" s="399"/>
      <c r="EJ25" s="466"/>
      <c r="EK25" s="252"/>
      <c r="EL25" s="467"/>
      <c r="EM25" s="466"/>
      <c r="EN25" s="399"/>
      <c r="EO25" s="466"/>
      <c r="EP25" s="252"/>
      <c r="EQ25" s="467"/>
      <c r="ER25" s="466"/>
      <c r="ES25" s="399"/>
      <c r="ET25" s="466"/>
      <c r="EU25" s="252"/>
      <c r="EV25" s="467"/>
      <c r="EW25" s="466"/>
      <c r="EX25" s="399"/>
      <c r="EY25" s="466"/>
      <c r="EZ25" s="252"/>
      <c r="FA25" s="467"/>
      <c r="FB25" s="466"/>
      <c r="FC25" s="399"/>
      <c r="FD25" s="466"/>
      <c r="FE25" s="252"/>
      <c r="FF25" s="467"/>
      <c r="FG25" s="466"/>
      <c r="FH25" s="399"/>
      <c r="FI25" s="466"/>
      <c r="FJ25" s="252"/>
      <c r="FK25" s="467"/>
      <c r="FL25" s="466"/>
      <c r="FM25" s="399"/>
      <c r="FN25" s="466"/>
      <c r="FO25" s="252"/>
      <c r="FP25" s="467"/>
      <c r="FQ25" s="466"/>
      <c r="FR25" s="399"/>
      <c r="FS25" s="466"/>
      <c r="FT25" s="252"/>
      <c r="FU25" s="467"/>
      <c r="FV25" s="466"/>
      <c r="FW25" s="399"/>
      <c r="FX25" s="466"/>
      <c r="FY25" s="252"/>
      <c r="FZ25" s="467"/>
      <c r="GA25" s="466"/>
      <c r="GB25" s="399"/>
      <c r="GC25" s="466"/>
      <c r="GD25" s="252"/>
      <c r="GE25" s="467"/>
      <c r="GF25" s="466"/>
      <c r="GG25" s="399"/>
      <c r="GH25" s="466"/>
      <c r="GI25" s="252"/>
      <c r="GJ25" s="467"/>
      <c r="GK25" s="466"/>
      <c r="GL25" s="399"/>
      <c r="GM25" s="466"/>
      <c r="GN25" s="252"/>
      <c r="GO25" s="467"/>
      <c r="GP25" s="466"/>
      <c r="GQ25" s="399"/>
      <c r="GR25" s="466"/>
      <c r="GS25" s="252"/>
      <c r="GT25" s="467"/>
      <c r="GU25" s="466"/>
      <c r="GV25" s="399"/>
      <c r="GW25" s="466"/>
      <c r="GX25" s="252"/>
      <c r="GY25" s="467"/>
      <c r="GZ25" s="466"/>
      <c r="HA25" s="399"/>
      <c r="HB25" s="466"/>
      <c r="HC25" s="252"/>
      <c r="HD25" s="467"/>
      <c r="HE25" s="466"/>
      <c r="HF25" s="399"/>
      <c r="HG25" s="466"/>
      <c r="HH25" s="252"/>
      <c r="HI25" s="467"/>
      <c r="HJ25" s="466"/>
      <c r="HK25" s="399"/>
      <c r="HL25" s="466"/>
      <c r="HM25" s="252"/>
      <c r="HN25" s="467"/>
      <c r="HO25" s="466"/>
      <c r="HP25" s="399"/>
      <c r="HQ25" s="466"/>
      <c r="HR25" s="252"/>
      <c r="HS25" s="467"/>
      <c r="HT25" s="466"/>
      <c r="HU25" s="399"/>
      <c r="HV25" s="466"/>
      <c r="HW25" s="252"/>
      <c r="HX25" s="467"/>
      <c r="HY25" s="466"/>
      <c r="HZ25" s="399"/>
      <c r="IA25" s="466"/>
      <c r="IB25" s="252"/>
      <c r="IC25" s="467"/>
      <c r="ID25" s="466"/>
      <c r="IE25" s="399"/>
      <c r="IF25" s="466"/>
      <c r="IG25" s="252"/>
      <c r="IH25" s="467"/>
      <c r="II25" s="466"/>
      <c r="IJ25" s="399"/>
      <c r="IK25" s="466"/>
      <c r="IL25" s="252"/>
      <c r="IM25" s="467"/>
      <c r="IN25" s="466"/>
      <c r="IO25" s="399"/>
      <c r="IP25" s="466"/>
      <c r="IQ25" s="252"/>
      <c r="IR25" s="467"/>
      <c r="IS25" s="466"/>
      <c r="IT25" s="399"/>
      <c r="IU25" s="466"/>
      <c r="IV25" s="252"/>
      <c r="IW25" s="467"/>
      <c r="IX25" s="466"/>
      <c r="IY25" s="399"/>
      <c r="IZ25" s="466"/>
      <c r="JA25" s="252"/>
      <c r="JB25" s="467"/>
      <c r="JC25" s="466"/>
      <c r="JD25" s="399"/>
      <c r="JE25" s="466"/>
      <c r="JF25" s="252"/>
      <c r="JG25" s="467"/>
      <c r="JH25" s="466"/>
      <c r="JI25" s="399"/>
      <c r="JJ25" s="466"/>
      <c r="JK25" s="252"/>
      <c r="JL25" s="467"/>
      <c r="JM25" s="466"/>
      <c r="JN25" s="399"/>
      <c r="JO25" s="466"/>
      <c r="JP25" s="252"/>
      <c r="JQ25" s="467"/>
      <c r="JR25" s="466"/>
      <c r="JS25" s="399"/>
      <c r="JT25" s="466"/>
      <c r="JU25" s="252"/>
      <c r="JV25" s="467"/>
      <c r="JW25" s="466"/>
      <c r="JX25" s="399"/>
      <c r="JY25" s="466"/>
      <c r="JZ25" s="252"/>
      <c r="KA25" s="467"/>
      <c r="KB25" s="466"/>
      <c r="KC25" s="399"/>
      <c r="KD25" s="466"/>
      <c r="KE25" s="252"/>
      <c r="KF25" s="467"/>
      <c r="KG25" s="466"/>
      <c r="KH25" s="399"/>
      <c r="KI25" s="466"/>
      <c r="KJ25" s="252"/>
      <c r="KK25" s="467"/>
      <c r="KL25" s="466"/>
      <c r="KM25" s="399"/>
      <c r="KN25" s="466"/>
      <c r="KO25" s="252"/>
      <c r="KP25" s="467"/>
      <c r="KQ25" s="466"/>
      <c r="KR25" s="399"/>
      <c r="KS25" s="466"/>
      <c r="KT25" s="252"/>
      <c r="KU25" s="467"/>
      <c r="KV25" s="466"/>
      <c r="KW25" s="399"/>
      <c r="KX25" s="466"/>
      <c r="KY25" s="252"/>
      <c r="KZ25" s="467"/>
      <c r="LA25" s="466"/>
      <c r="LB25" s="399"/>
      <c r="LC25" s="466"/>
      <c r="LD25" s="252"/>
      <c r="LE25" s="467"/>
      <c r="LF25" s="466"/>
      <c r="LG25" s="399"/>
      <c r="LH25" s="466"/>
      <c r="LI25" s="252"/>
      <c r="LJ25" s="467"/>
      <c r="LK25" s="466"/>
      <c r="LL25" s="399"/>
      <c r="LM25" s="466"/>
      <c r="LN25" s="252"/>
      <c r="LO25" s="467"/>
      <c r="LP25" s="466"/>
      <c r="LQ25" s="399"/>
      <c r="LR25" s="466"/>
      <c r="LS25" s="252"/>
      <c r="LT25" s="467"/>
      <c r="LU25" s="466"/>
      <c r="LV25" s="399"/>
      <c r="LW25" s="466"/>
      <c r="LX25" s="252"/>
      <c r="LY25" s="467"/>
      <c r="LZ25" s="466"/>
      <c r="MA25" s="399"/>
      <c r="MB25" s="466"/>
      <c r="MC25" s="252"/>
      <c r="MD25" s="467"/>
      <c r="ME25" s="466"/>
      <c r="MF25" s="399"/>
      <c r="MG25" s="466"/>
      <c r="MH25" s="252"/>
      <c r="MI25" s="467"/>
      <c r="MJ25" s="466"/>
      <c r="MK25" s="399"/>
      <c r="ML25" s="466"/>
      <c r="MM25" s="252"/>
      <c r="MN25" s="467"/>
      <c r="MO25" s="466"/>
      <c r="MP25" s="399"/>
      <c r="MQ25" s="466"/>
      <c r="MR25" s="252"/>
      <c r="MS25" s="467"/>
      <c r="MT25" s="466"/>
      <c r="MU25" s="399"/>
      <c r="MV25" s="466"/>
      <c r="MW25" s="252"/>
      <c r="MX25" s="467"/>
      <c r="MY25" s="466"/>
      <c r="MZ25" s="399"/>
      <c r="NA25" s="466"/>
      <c r="NB25" s="252"/>
      <c r="NC25" s="467"/>
      <c r="ND25" s="466"/>
      <c r="NE25" s="399"/>
      <c r="NF25" s="466"/>
      <c r="NG25" s="252"/>
      <c r="NH25" s="467"/>
      <c r="NI25" s="466"/>
      <c r="NJ25" s="399"/>
      <c r="NK25" s="466"/>
      <c r="NL25" s="252"/>
      <c r="NM25" s="467"/>
      <c r="NN25" s="466"/>
      <c r="NO25" s="399"/>
      <c r="NP25" s="466"/>
      <c r="NQ25" s="252"/>
      <c r="NR25" s="467"/>
      <c r="NS25" s="466"/>
      <c r="NT25" s="399"/>
      <c r="NU25" s="466"/>
      <c r="NV25" s="252"/>
      <c r="NW25" s="467"/>
      <c r="NX25" s="466"/>
      <c r="NY25" s="399"/>
      <c r="NZ25" s="466"/>
      <c r="OA25" s="252"/>
      <c r="OB25" s="467"/>
      <c r="OC25" s="466"/>
      <c r="OD25" s="399"/>
      <c r="OE25" s="466"/>
      <c r="OF25" s="252"/>
      <c r="OG25" s="467"/>
      <c r="OH25" s="466"/>
      <c r="OI25" s="399"/>
      <c r="OJ25" s="466"/>
      <c r="OK25" s="252"/>
      <c r="OL25" s="467"/>
      <c r="OM25" s="466"/>
      <c r="ON25" s="399"/>
      <c r="OO25" s="466"/>
      <c r="OP25" s="252"/>
      <c r="OQ25" s="467"/>
      <c r="OR25" s="466"/>
      <c r="OS25" s="399"/>
      <c r="OT25" s="466"/>
      <c r="OU25" s="252"/>
      <c r="OV25" s="467"/>
      <c r="OW25" s="466"/>
      <c r="OX25" s="399"/>
      <c r="OY25" s="466"/>
      <c r="OZ25" s="252"/>
      <c r="PA25" s="467"/>
      <c r="PB25" s="466"/>
      <c r="PC25" s="399"/>
      <c r="PD25" s="466"/>
      <c r="PE25" s="252"/>
      <c r="PF25" s="467"/>
      <c r="PG25" s="466"/>
      <c r="PH25" s="399"/>
      <c r="PI25" s="466"/>
      <c r="PJ25" s="252"/>
      <c r="PK25" s="467"/>
      <c r="PL25" s="466"/>
      <c r="PM25" s="399"/>
      <c r="PN25" s="466"/>
      <c r="PO25" s="252"/>
      <c r="PP25" s="467"/>
      <c r="PQ25" s="466"/>
      <c r="PR25" s="399"/>
      <c r="PS25" s="466"/>
      <c r="PT25" s="252"/>
      <c r="PU25" s="467"/>
      <c r="PV25" s="466"/>
      <c r="PW25" s="399"/>
      <c r="PX25" s="466"/>
      <c r="PY25" s="252"/>
      <c r="PZ25" s="467"/>
      <c r="QA25" s="466"/>
      <c r="QB25" s="399"/>
      <c r="QC25" s="466"/>
      <c r="QD25" s="252"/>
      <c r="QE25" s="467"/>
      <c r="QF25" s="466"/>
      <c r="QG25" s="399"/>
      <c r="QH25" s="466"/>
      <c r="QI25" s="252"/>
      <c r="QJ25" s="467"/>
      <c r="QK25" s="466"/>
      <c r="QL25" s="399"/>
      <c r="QM25" s="466"/>
      <c r="QN25" s="252"/>
      <c r="QO25" s="467"/>
      <c r="QP25" s="466"/>
      <c r="QQ25" s="399"/>
      <c r="QR25" s="466"/>
      <c r="QS25" s="252"/>
      <c r="QT25" s="467"/>
      <c r="QU25" s="466"/>
      <c r="QV25" s="399"/>
      <c r="QW25" s="466"/>
      <c r="QX25" s="252"/>
      <c r="QY25" s="467"/>
      <c r="QZ25" s="466"/>
      <c r="RA25" s="399"/>
      <c r="RB25" s="466"/>
      <c r="RC25" s="252"/>
      <c r="RD25" s="467"/>
      <c r="RE25" s="466"/>
      <c r="RF25" s="399"/>
      <c r="RG25" s="466"/>
      <c r="RH25" s="252"/>
      <c r="RI25" s="467"/>
      <c r="RJ25" s="466"/>
      <c r="RK25" s="399"/>
      <c r="RL25" s="466"/>
      <c r="RM25" s="252"/>
      <c r="RN25" s="467"/>
      <c r="RO25" s="466"/>
      <c r="RP25" s="399"/>
      <c r="RQ25" s="466"/>
      <c r="RR25" s="252"/>
      <c r="RS25" s="467"/>
      <c r="RT25" s="466"/>
      <c r="RU25" s="399"/>
      <c r="RV25" s="466"/>
      <c r="RW25" s="252"/>
      <c r="RX25" s="467"/>
      <c r="RY25" s="466"/>
      <c r="RZ25" s="399"/>
      <c r="SA25" s="466"/>
      <c r="SB25" s="252"/>
      <c r="SC25" s="467"/>
      <c r="SD25" s="466"/>
      <c r="SE25" s="399"/>
      <c r="SF25" s="466"/>
      <c r="SG25" s="252"/>
      <c r="SH25" s="467"/>
      <c r="SI25" s="466"/>
      <c r="SJ25" s="399"/>
      <c r="SK25" s="466"/>
      <c r="SL25" s="252"/>
      <c r="SM25" s="467"/>
      <c r="SN25" s="466"/>
      <c r="SO25" s="399"/>
      <c r="SP25" s="466"/>
      <c r="SQ25" s="252"/>
      <c r="SR25" s="467"/>
      <c r="SS25" s="466"/>
      <c r="ST25" s="399"/>
      <c r="SU25" s="466"/>
      <c r="SV25" s="252"/>
      <c r="SW25" s="467"/>
      <c r="SX25" s="466"/>
      <c r="SY25" s="399"/>
      <c r="SZ25" s="466"/>
      <c r="TA25" s="252"/>
      <c r="TB25" s="467"/>
      <c r="TC25" s="466"/>
      <c r="TD25" s="399"/>
      <c r="TE25" s="466"/>
      <c r="TF25" s="252"/>
      <c r="TG25" s="467"/>
      <c r="TH25" s="466"/>
      <c r="TI25" s="399"/>
      <c r="TJ25" s="466"/>
      <c r="TK25" s="252"/>
      <c r="TL25" s="467"/>
      <c r="TM25" s="466"/>
      <c r="TN25" s="399"/>
      <c r="TO25" s="466"/>
      <c r="TP25" s="252"/>
      <c r="TQ25" s="467"/>
      <c r="TR25" s="466"/>
      <c r="TS25" s="399"/>
      <c r="TT25" s="466"/>
      <c r="TU25" s="252"/>
      <c r="TV25" s="467"/>
      <c r="TW25" s="466"/>
      <c r="TX25" s="399"/>
      <c r="TY25" s="466"/>
      <c r="TZ25" s="252"/>
      <c r="UA25" s="467"/>
      <c r="UB25" s="466"/>
      <c r="UC25" s="399"/>
      <c r="UD25" s="466"/>
      <c r="UE25" s="252"/>
      <c r="UF25" s="467"/>
      <c r="UG25" s="466"/>
      <c r="UH25" s="399"/>
      <c r="UI25" s="466"/>
      <c r="UJ25" s="252"/>
      <c r="UK25" s="467"/>
      <c r="UL25" s="466"/>
      <c r="UM25" s="399"/>
      <c r="UN25" s="466"/>
      <c r="UO25" s="252"/>
      <c r="UP25" s="467"/>
      <c r="UQ25" s="466"/>
      <c r="UR25" s="399"/>
      <c r="US25" s="466"/>
      <c r="UT25" s="252"/>
      <c r="UU25" s="467"/>
      <c r="UV25" s="466"/>
      <c r="UW25" s="399"/>
      <c r="UX25" s="466"/>
      <c r="UY25" s="252"/>
      <c r="UZ25" s="467"/>
      <c r="VA25" s="466"/>
      <c r="VB25" s="399"/>
      <c r="VC25" s="466"/>
      <c r="VD25" s="252"/>
      <c r="VE25" s="467"/>
      <c r="VF25" s="466"/>
      <c r="VG25" s="399"/>
      <c r="VH25" s="466"/>
      <c r="VI25" s="252"/>
      <c r="VJ25" s="467"/>
      <c r="VK25" s="466"/>
      <c r="VL25" s="399"/>
      <c r="VM25" s="466"/>
      <c r="VN25" s="252"/>
      <c r="VO25" s="467"/>
      <c r="VP25" s="466"/>
      <c r="VQ25" s="399"/>
      <c r="VR25" s="466"/>
      <c r="VS25" s="252"/>
      <c r="VT25" s="467"/>
      <c r="VU25" s="466"/>
      <c r="VV25" s="399"/>
      <c r="VW25" s="466"/>
      <c r="VX25" s="252"/>
      <c r="VY25" s="467"/>
      <c r="VZ25" s="466"/>
      <c r="WA25" s="399"/>
      <c r="WB25" s="466"/>
      <c r="WC25" s="252"/>
      <c r="WD25" s="467"/>
      <c r="WE25" s="466"/>
      <c r="WF25" s="399"/>
      <c r="WG25" s="466"/>
      <c r="WH25" s="252"/>
      <c r="WI25" s="467"/>
      <c r="WJ25" s="466"/>
      <c r="WK25" s="399"/>
      <c r="WL25" s="466"/>
      <c r="WM25" s="252"/>
      <c r="WN25" s="467"/>
      <c r="WO25" s="466"/>
      <c r="WP25" s="399"/>
      <c r="WQ25" s="466"/>
      <c r="WR25" s="252"/>
      <c r="WS25" s="467"/>
      <c r="WT25" s="466"/>
      <c r="WU25" s="399"/>
      <c r="WV25" s="466"/>
      <c r="WW25" s="252"/>
      <c r="WX25" s="467"/>
      <c r="WY25" s="466"/>
      <c r="WZ25" s="399"/>
      <c r="XA25" s="466"/>
      <c r="XB25" s="252"/>
      <c r="XC25" s="467"/>
      <c r="XD25" s="466"/>
      <c r="XE25" s="399"/>
      <c r="XF25" s="466"/>
      <c r="XG25" s="252"/>
      <c r="XH25" s="467"/>
      <c r="XI25" s="466"/>
      <c r="XJ25" s="399"/>
      <c r="XK25" s="466"/>
      <c r="XL25" s="252"/>
      <c r="XM25" s="467"/>
      <c r="XN25" s="466"/>
      <c r="XO25" s="399"/>
      <c r="XP25" s="466"/>
      <c r="XQ25" s="252"/>
      <c r="XR25" s="467"/>
      <c r="XS25" s="466"/>
      <c r="XT25" s="399"/>
      <c r="XU25" s="466"/>
      <c r="XV25" s="252"/>
      <c r="XW25" s="467"/>
      <c r="XX25" s="466"/>
      <c r="XY25" s="399"/>
      <c r="XZ25" s="466"/>
      <c r="YA25" s="252"/>
      <c r="YB25" s="467"/>
      <c r="YC25" s="466"/>
      <c r="YD25" s="399"/>
      <c r="YE25" s="466"/>
      <c r="YF25" s="252"/>
      <c r="YG25" s="467"/>
      <c r="YH25" s="466"/>
      <c r="YI25" s="399"/>
      <c r="YJ25" s="466"/>
      <c r="YK25" s="252"/>
      <c r="YL25" s="467"/>
      <c r="YM25" s="466"/>
      <c r="YN25" s="399"/>
      <c r="YO25" s="466"/>
      <c r="YP25" s="252"/>
      <c r="YQ25" s="467"/>
      <c r="YR25" s="466"/>
      <c r="YS25" s="399"/>
      <c r="YT25" s="466"/>
      <c r="YU25" s="252"/>
      <c r="YV25" s="467"/>
      <c r="YW25" s="466"/>
      <c r="YX25" s="399"/>
      <c r="YY25" s="466"/>
      <c r="YZ25" s="252"/>
      <c r="ZA25" s="467"/>
      <c r="ZB25" s="466"/>
      <c r="ZC25" s="399"/>
      <c r="ZD25" s="466"/>
      <c r="ZE25" s="252"/>
      <c r="ZF25" s="467"/>
      <c r="ZG25" s="466"/>
      <c r="ZH25" s="399"/>
      <c r="ZI25" s="466"/>
      <c r="ZJ25" s="252"/>
      <c r="ZK25" s="467"/>
      <c r="ZL25" s="466"/>
      <c r="ZM25" s="399"/>
      <c r="ZN25" s="466"/>
      <c r="ZO25" s="252"/>
      <c r="ZP25" s="467"/>
      <c r="ZQ25" s="466"/>
      <c r="ZR25" s="399"/>
      <c r="ZS25" s="466"/>
      <c r="ZT25" s="252"/>
      <c r="ZU25" s="467"/>
      <c r="ZV25" s="466"/>
      <c r="ZW25" s="399"/>
      <c r="ZX25" s="466"/>
      <c r="ZY25" s="252"/>
      <c r="ZZ25" s="467"/>
      <c r="AAA25" s="466"/>
      <c r="AAB25" s="399"/>
      <c r="AAC25" s="466"/>
      <c r="AAD25" s="252"/>
      <c r="AAE25" s="467"/>
      <c r="AAF25" s="466"/>
      <c r="AAG25" s="399"/>
      <c r="AAH25" s="466"/>
      <c r="AAI25" s="252"/>
      <c r="AAJ25" s="467"/>
      <c r="AAK25" s="466"/>
      <c r="AAL25" s="399"/>
      <c r="AAM25" s="466"/>
      <c r="AAN25" s="252"/>
      <c r="AAO25" s="467"/>
      <c r="AAP25" s="466"/>
      <c r="AAQ25" s="399"/>
      <c r="AAR25" s="466"/>
      <c r="AAS25" s="252"/>
      <c r="AAT25" s="467"/>
      <c r="AAU25" s="466"/>
      <c r="AAV25" s="399"/>
      <c r="AAW25" s="466"/>
      <c r="AAX25" s="252"/>
      <c r="AAY25" s="467"/>
      <c r="AAZ25" s="466"/>
      <c r="ABA25" s="399"/>
      <c r="ABB25" s="466"/>
      <c r="ABC25" s="252"/>
      <c r="ABD25" s="467"/>
      <c r="ABE25" s="466"/>
      <c r="ABF25" s="399"/>
      <c r="ABG25" s="466"/>
      <c r="ABH25" s="252"/>
      <c r="ABI25" s="467"/>
      <c r="ABJ25" s="466"/>
      <c r="ABK25" s="399"/>
      <c r="ABL25" s="466"/>
      <c r="ABM25" s="252"/>
      <c r="ABN25" s="467"/>
      <c r="ABO25" s="466"/>
      <c r="ABP25" s="399"/>
      <c r="ABQ25" s="466"/>
      <c r="ABR25" s="252"/>
      <c r="ABS25" s="467"/>
      <c r="ABT25" s="466"/>
      <c r="ABU25" s="399"/>
      <c r="ABV25" s="466"/>
      <c r="ABW25" s="252"/>
      <c r="ABX25" s="467"/>
      <c r="ABY25" s="466"/>
      <c r="ABZ25" s="399"/>
      <c r="ACA25" s="466"/>
      <c r="ACB25" s="252"/>
      <c r="ACC25" s="467"/>
      <c r="ACD25" s="466"/>
      <c r="ACE25" s="399"/>
      <c r="ACF25" s="466"/>
      <c r="ACG25" s="252"/>
      <c r="ACH25" s="467"/>
      <c r="ACI25" s="466"/>
      <c r="ACJ25" s="399"/>
      <c r="ACK25" s="466"/>
      <c r="ACL25" s="252"/>
      <c r="ACM25" s="467"/>
      <c r="ACN25" s="466"/>
      <c r="ACO25" s="399"/>
      <c r="ACP25" s="466"/>
      <c r="ACQ25" s="252"/>
      <c r="ACR25" s="467"/>
      <c r="ACS25" s="466"/>
      <c r="ACT25" s="399"/>
      <c r="ACU25" s="466"/>
      <c r="ACV25" s="252"/>
      <c r="ACW25" s="467"/>
      <c r="ACX25" s="466"/>
      <c r="ACY25" s="399"/>
      <c r="ACZ25" s="466"/>
      <c r="ADA25" s="252"/>
      <c r="ADB25" s="467"/>
      <c r="ADC25" s="466"/>
      <c r="ADD25" s="399"/>
      <c r="ADE25" s="466"/>
      <c r="ADF25" s="252"/>
      <c r="ADG25" s="467"/>
      <c r="ADH25" s="466"/>
      <c r="ADI25" s="399"/>
      <c r="ADJ25" s="466"/>
      <c r="ADK25" s="252"/>
      <c r="ADL25" s="467"/>
      <c r="ADM25" s="466"/>
      <c r="ADN25" s="399"/>
      <c r="ADO25" s="466"/>
      <c r="ADP25" s="252"/>
      <c r="ADQ25" s="467"/>
      <c r="ADR25" s="466"/>
      <c r="ADS25" s="399"/>
      <c r="ADT25" s="466"/>
      <c r="ADU25" s="252"/>
      <c r="ADV25" s="467"/>
      <c r="ADW25" s="466"/>
      <c r="ADX25" s="399"/>
      <c r="ADY25" s="466"/>
      <c r="ADZ25" s="252"/>
      <c r="AEA25" s="467"/>
      <c r="AEB25" s="466"/>
      <c r="AEC25" s="399"/>
      <c r="AED25" s="466"/>
      <c r="AEE25" s="252"/>
      <c r="AEF25" s="467"/>
      <c r="AEG25" s="466"/>
      <c r="AEH25" s="399"/>
      <c r="AEI25" s="466"/>
      <c r="AEJ25" s="252"/>
      <c r="AEK25" s="467"/>
      <c r="AEL25" s="466"/>
      <c r="AEM25" s="399"/>
      <c r="AEN25" s="466"/>
      <c r="AEO25" s="252"/>
      <c r="AEP25" s="467"/>
      <c r="AEQ25" s="466"/>
      <c r="AER25" s="399"/>
      <c r="AES25" s="466"/>
      <c r="AET25" s="252"/>
      <c r="AEU25" s="467"/>
      <c r="AEV25" s="466"/>
      <c r="AEW25" s="399"/>
      <c r="AEX25" s="466"/>
      <c r="AEY25" s="252"/>
      <c r="AEZ25" s="467"/>
      <c r="AFA25" s="466"/>
      <c r="AFB25" s="399"/>
      <c r="AFC25" s="466"/>
      <c r="AFD25" s="252"/>
      <c r="AFE25" s="467"/>
      <c r="AFF25" s="466"/>
      <c r="AFG25" s="399"/>
      <c r="AFH25" s="466"/>
      <c r="AFI25" s="252"/>
      <c r="AFJ25" s="467"/>
      <c r="AFK25" s="466"/>
      <c r="AFL25" s="399"/>
      <c r="AFM25" s="466"/>
      <c r="AFN25" s="252"/>
      <c r="AFO25" s="467"/>
      <c r="AFP25" s="466"/>
      <c r="AFQ25" s="399"/>
      <c r="AFR25" s="466"/>
      <c r="AFS25" s="252"/>
      <c r="AFT25" s="467"/>
      <c r="AFU25" s="466"/>
      <c r="AFV25" s="399"/>
      <c r="AFW25" s="466"/>
      <c r="AFX25" s="252"/>
      <c r="AFY25" s="467"/>
      <c r="AFZ25" s="466"/>
      <c r="AGA25" s="399"/>
      <c r="AGB25" s="466"/>
      <c r="AGC25" s="252"/>
      <c r="AGD25" s="467"/>
      <c r="AGE25" s="466"/>
      <c r="AGF25" s="399"/>
      <c r="AGG25" s="466"/>
      <c r="AGH25" s="252"/>
      <c r="AGI25" s="467"/>
      <c r="AGJ25" s="466"/>
      <c r="AGK25" s="399"/>
      <c r="AGL25" s="466"/>
      <c r="AGM25" s="252"/>
      <c r="AGN25" s="467"/>
      <c r="AGO25" s="466"/>
      <c r="AGP25" s="399"/>
      <c r="AGQ25" s="466"/>
      <c r="AGR25" s="252"/>
      <c r="AGS25" s="467"/>
      <c r="AGT25" s="466"/>
      <c r="AGU25" s="399"/>
      <c r="AGV25" s="466"/>
      <c r="AGW25" s="252"/>
      <c r="AGX25" s="467"/>
      <c r="AGY25" s="466"/>
      <c r="AGZ25" s="399"/>
      <c r="AHA25" s="466"/>
      <c r="AHB25" s="252"/>
      <c r="AHC25" s="467"/>
      <c r="AHD25" s="466"/>
      <c r="AHE25" s="399"/>
      <c r="AHF25" s="466"/>
      <c r="AHG25" s="252"/>
      <c r="AHH25" s="467"/>
      <c r="AHI25" s="466"/>
      <c r="AHJ25" s="399"/>
      <c r="AHK25" s="466"/>
      <c r="AHL25" s="252"/>
      <c r="AHM25" s="467"/>
      <c r="AHN25" s="466"/>
      <c r="AHO25" s="399"/>
      <c r="AHP25" s="466"/>
      <c r="AHQ25" s="252"/>
      <c r="AHR25" s="467"/>
      <c r="AHS25" s="466"/>
      <c r="AHT25" s="399"/>
      <c r="AHU25" s="466"/>
      <c r="AHV25" s="252"/>
      <c r="AHW25" s="467"/>
      <c r="AHX25" s="466"/>
      <c r="AHY25" s="399"/>
      <c r="AHZ25" s="466"/>
      <c r="AIA25" s="252"/>
      <c r="AIB25" s="467"/>
      <c r="AIC25" s="466"/>
      <c r="AID25" s="399"/>
      <c r="AIE25" s="466"/>
      <c r="AIF25" s="252"/>
      <c r="AIG25" s="467"/>
      <c r="AIH25" s="466"/>
      <c r="AII25" s="399"/>
      <c r="AIJ25" s="466"/>
      <c r="AIK25" s="252"/>
      <c r="AIL25" s="467"/>
      <c r="AIM25" s="466"/>
      <c r="AIN25" s="399"/>
      <c r="AIO25" s="466"/>
      <c r="AIP25" s="252"/>
      <c r="AIQ25" s="467"/>
      <c r="AIR25" s="466"/>
      <c r="AIS25" s="399"/>
      <c r="AIT25" s="466"/>
      <c r="AIU25" s="252"/>
      <c r="AIV25" s="467"/>
      <c r="AIW25" s="466"/>
      <c r="AIX25" s="399"/>
      <c r="AIY25" s="466"/>
      <c r="AIZ25" s="252"/>
      <c r="AJA25" s="467"/>
      <c r="AJB25" s="466"/>
      <c r="AJC25" s="399"/>
      <c r="AJD25" s="466"/>
      <c r="AJE25" s="252"/>
      <c r="AJF25" s="467"/>
      <c r="AJG25" s="466"/>
      <c r="AJH25" s="399"/>
      <c r="AJI25" s="466"/>
      <c r="AJJ25" s="252"/>
      <c r="AJK25" s="467"/>
      <c r="AJL25" s="466"/>
      <c r="AJM25" s="399"/>
      <c r="AJN25" s="466"/>
      <c r="AJO25" s="252"/>
      <c r="AJP25" s="467"/>
      <c r="AJQ25" s="466"/>
      <c r="AJR25" s="399"/>
      <c r="AJS25" s="466"/>
      <c r="AJT25" s="252"/>
      <c r="AJU25" s="467"/>
      <c r="AJV25" s="466"/>
      <c r="AJW25" s="399"/>
      <c r="AJX25" s="466"/>
      <c r="AJY25" s="252"/>
      <c r="AJZ25" s="467"/>
      <c r="AKA25" s="466"/>
      <c r="AKB25" s="399"/>
      <c r="AKC25" s="466"/>
      <c r="AKD25" s="252"/>
      <c r="AKE25" s="467"/>
      <c r="AKF25" s="466"/>
      <c r="AKG25" s="399"/>
      <c r="AKH25" s="466"/>
      <c r="AKI25" s="252"/>
      <c r="AKJ25" s="467"/>
      <c r="AKK25" s="466"/>
      <c r="AKL25" s="399"/>
      <c r="AKM25" s="466"/>
      <c r="AKN25" s="252"/>
      <c r="AKO25" s="467"/>
      <c r="AKP25" s="466"/>
      <c r="AKQ25" s="399"/>
      <c r="AKR25" s="466"/>
      <c r="AKS25" s="252"/>
      <c r="AKT25" s="467"/>
      <c r="AKU25" s="466"/>
      <c r="AKV25" s="399"/>
      <c r="AKW25" s="466"/>
      <c r="AKX25" s="252"/>
      <c r="AKY25" s="467"/>
      <c r="AKZ25" s="466"/>
      <c r="ALA25" s="399"/>
      <c r="ALB25" s="466"/>
      <c r="ALC25" s="252"/>
      <c r="ALD25" s="467"/>
      <c r="ALE25" s="466"/>
      <c r="ALF25" s="399"/>
      <c r="ALG25" s="466"/>
      <c r="ALH25" s="252"/>
      <c r="ALI25" s="467"/>
      <c r="ALJ25" s="466"/>
      <c r="ALK25" s="399"/>
      <c r="ALL25" s="466"/>
      <c r="ALM25" s="252"/>
      <c r="ALN25" s="467"/>
      <c r="ALO25" s="466"/>
      <c r="ALP25" s="399"/>
      <c r="ALQ25" s="466"/>
      <c r="ALR25" s="252"/>
      <c r="ALS25" s="467"/>
      <c r="ALT25" s="466"/>
      <c r="ALU25" s="399"/>
      <c r="ALV25" s="466"/>
      <c r="ALW25" s="252"/>
      <c r="ALX25" s="467"/>
      <c r="ALY25" s="466"/>
      <c r="ALZ25" s="399"/>
      <c r="AMA25" s="466"/>
      <c r="AMB25" s="252"/>
      <c r="AMC25" s="467"/>
      <c r="AMD25" s="466"/>
      <c r="AME25" s="399"/>
      <c r="AMF25" s="466"/>
      <c r="AMG25" s="252"/>
      <c r="AMH25" s="467"/>
      <c r="AMI25" s="466"/>
      <c r="AMJ25" s="399"/>
      <c r="AMK25" s="466"/>
      <c r="AML25" s="252"/>
      <c r="AMM25" s="467"/>
      <c r="AMN25" s="466"/>
      <c r="AMO25" s="399"/>
      <c r="AMP25" s="466"/>
      <c r="AMQ25" s="252"/>
      <c r="AMR25" s="467"/>
      <c r="AMS25" s="466"/>
      <c r="AMT25" s="399"/>
      <c r="AMU25" s="466"/>
      <c r="AMV25" s="252"/>
      <c r="AMW25" s="467"/>
      <c r="AMX25" s="466"/>
      <c r="AMY25" s="399"/>
      <c r="AMZ25" s="466"/>
      <c r="ANA25" s="252"/>
      <c r="ANB25" s="467"/>
      <c r="ANC25" s="466"/>
      <c r="AND25" s="399"/>
      <c r="ANE25" s="466"/>
      <c r="ANF25" s="252"/>
      <c r="ANG25" s="467"/>
      <c r="ANH25" s="466"/>
      <c r="ANI25" s="399"/>
      <c r="ANJ25" s="466"/>
      <c r="ANK25" s="252"/>
      <c r="ANL25" s="467"/>
      <c r="ANM25" s="466"/>
      <c r="ANN25" s="399"/>
      <c r="ANO25" s="466"/>
      <c r="ANP25" s="252"/>
      <c r="ANQ25" s="467"/>
      <c r="ANR25" s="466"/>
      <c r="ANS25" s="399"/>
      <c r="ANT25" s="466"/>
      <c r="ANU25" s="252"/>
      <c r="ANV25" s="467"/>
      <c r="ANW25" s="466"/>
      <c r="ANX25" s="399"/>
      <c r="ANY25" s="466"/>
      <c r="ANZ25" s="252"/>
      <c r="AOA25" s="467"/>
      <c r="AOB25" s="466"/>
      <c r="AOC25" s="399"/>
      <c r="AOD25" s="466"/>
      <c r="AOE25" s="252"/>
      <c r="AOF25" s="467"/>
      <c r="AOG25" s="466"/>
      <c r="AOH25" s="399"/>
      <c r="AOI25" s="466"/>
      <c r="AOJ25" s="252"/>
      <c r="AOK25" s="467"/>
      <c r="AOL25" s="466"/>
      <c r="AOM25" s="399"/>
      <c r="AON25" s="466"/>
      <c r="AOO25" s="252"/>
      <c r="AOP25" s="467"/>
      <c r="AOQ25" s="466"/>
      <c r="AOR25" s="399"/>
      <c r="AOS25" s="466"/>
      <c r="AOT25" s="252"/>
      <c r="AOU25" s="467"/>
      <c r="AOV25" s="466"/>
      <c r="AOW25" s="399"/>
      <c r="AOX25" s="466"/>
      <c r="AOY25" s="252"/>
      <c r="AOZ25" s="467"/>
      <c r="APA25" s="466"/>
      <c r="APB25" s="399"/>
      <c r="APC25" s="466"/>
      <c r="APD25" s="252"/>
      <c r="APE25" s="467"/>
      <c r="APF25" s="466"/>
      <c r="APG25" s="399"/>
      <c r="APH25" s="466"/>
      <c r="API25" s="252"/>
      <c r="APJ25" s="467"/>
      <c r="APK25" s="466"/>
      <c r="APL25" s="399"/>
      <c r="APM25" s="466"/>
      <c r="APN25" s="252"/>
      <c r="APO25" s="467"/>
      <c r="APP25" s="466"/>
      <c r="APQ25" s="399"/>
      <c r="APR25" s="466"/>
      <c r="APS25" s="252"/>
      <c r="APT25" s="467"/>
      <c r="APU25" s="466"/>
      <c r="APV25" s="399"/>
      <c r="APW25" s="466"/>
      <c r="APX25" s="252"/>
      <c r="APY25" s="467"/>
      <c r="APZ25" s="466"/>
      <c r="AQA25" s="399"/>
      <c r="AQB25" s="466"/>
      <c r="AQC25" s="252"/>
      <c r="AQD25" s="467"/>
      <c r="AQE25" s="466"/>
      <c r="AQF25" s="399"/>
      <c r="AQG25" s="466"/>
      <c r="AQH25" s="252"/>
      <c r="AQI25" s="467"/>
      <c r="AQJ25" s="466"/>
      <c r="AQK25" s="399"/>
      <c r="AQL25" s="466"/>
      <c r="AQM25" s="252"/>
      <c r="AQN25" s="467"/>
      <c r="AQO25" s="466"/>
      <c r="AQP25" s="399"/>
      <c r="AQQ25" s="466"/>
      <c r="AQR25" s="252"/>
      <c r="AQS25" s="467"/>
      <c r="AQT25" s="466"/>
      <c r="AQU25" s="399"/>
      <c r="AQV25" s="466"/>
      <c r="AQW25" s="252"/>
      <c r="AQX25" s="467"/>
      <c r="AQY25" s="466"/>
      <c r="AQZ25" s="399"/>
      <c r="ARA25" s="466"/>
      <c r="ARB25" s="252"/>
      <c r="ARC25" s="467"/>
      <c r="ARD25" s="466"/>
      <c r="ARE25" s="399"/>
      <c r="ARF25" s="466"/>
      <c r="ARG25" s="252"/>
      <c r="ARH25" s="467"/>
      <c r="ARI25" s="466"/>
      <c r="ARJ25" s="399"/>
      <c r="ARK25" s="466"/>
      <c r="ARL25" s="252"/>
      <c r="ARM25" s="467"/>
      <c r="ARN25" s="466"/>
      <c r="ARO25" s="399"/>
      <c r="ARP25" s="466"/>
      <c r="ARQ25" s="252"/>
      <c r="ARR25" s="467"/>
      <c r="ARS25" s="466"/>
      <c r="ART25" s="399"/>
      <c r="ARU25" s="466"/>
      <c r="ARV25" s="252"/>
      <c r="ARW25" s="467"/>
      <c r="ARX25" s="466"/>
      <c r="ARY25" s="399"/>
      <c r="ARZ25" s="466"/>
      <c r="ASA25" s="252"/>
      <c r="ASB25" s="467"/>
      <c r="ASC25" s="466"/>
      <c r="ASD25" s="399"/>
      <c r="ASE25" s="466"/>
      <c r="ASF25" s="252"/>
      <c r="ASG25" s="467"/>
      <c r="ASH25" s="466"/>
      <c r="ASI25" s="399"/>
      <c r="ASJ25" s="466"/>
      <c r="ASK25" s="252"/>
      <c r="ASL25" s="467"/>
      <c r="ASM25" s="466"/>
      <c r="ASN25" s="399"/>
      <c r="ASO25" s="466"/>
      <c r="ASP25" s="252"/>
      <c r="ASQ25" s="467"/>
      <c r="ASR25" s="466"/>
      <c r="ASS25" s="399"/>
      <c r="AST25" s="466"/>
      <c r="ASU25" s="252"/>
      <c r="ASV25" s="467"/>
      <c r="ASW25" s="466"/>
      <c r="ASX25" s="399"/>
      <c r="ASY25" s="466"/>
      <c r="ASZ25" s="252"/>
      <c r="ATA25" s="467"/>
      <c r="ATB25" s="466"/>
      <c r="ATC25" s="399"/>
      <c r="ATD25" s="466"/>
      <c r="ATE25" s="252"/>
      <c r="ATF25" s="467"/>
      <c r="ATG25" s="466"/>
      <c r="ATH25" s="399"/>
      <c r="ATI25" s="466"/>
      <c r="ATJ25" s="252"/>
      <c r="ATK25" s="467"/>
      <c r="ATL25" s="466"/>
      <c r="ATM25" s="399"/>
      <c r="ATN25" s="466"/>
      <c r="ATO25" s="252"/>
      <c r="ATP25" s="467"/>
      <c r="ATQ25" s="466"/>
      <c r="ATR25" s="399"/>
      <c r="ATS25" s="466"/>
      <c r="ATT25" s="252"/>
      <c r="ATU25" s="467"/>
      <c r="ATV25" s="466"/>
      <c r="ATW25" s="399"/>
      <c r="ATX25" s="466"/>
      <c r="ATY25" s="252"/>
      <c r="ATZ25" s="467"/>
      <c r="AUA25" s="466"/>
      <c r="AUB25" s="399"/>
      <c r="AUC25" s="466"/>
      <c r="AUD25" s="252"/>
      <c r="AUE25" s="467"/>
      <c r="AUF25" s="466"/>
      <c r="AUG25" s="399"/>
      <c r="AUH25" s="466"/>
      <c r="AUI25" s="252"/>
      <c r="AUJ25" s="467"/>
      <c r="AUK25" s="466"/>
      <c r="AUL25" s="399"/>
      <c r="AUM25" s="466"/>
      <c r="AUN25" s="252"/>
      <c r="AUO25" s="467"/>
      <c r="AUP25" s="466"/>
      <c r="AUQ25" s="399"/>
      <c r="AUR25" s="466"/>
      <c r="AUS25" s="252"/>
      <c r="AUT25" s="467"/>
      <c r="AUU25" s="466"/>
      <c r="AUV25" s="399"/>
      <c r="AUW25" s="466"/>
      <c r="AUX25" s="252"/>
      <c r="AUY25" s="467"/>
      <c r="AUZ25" s="466"/>
      <c r="AVA25" s="399"/>
      <c r="AVB25" s="466"/>
      <c r="AVC25" s="252"/>
      <c r="AVD25" s="467"/>
      <c r="AVE25" s="466"/>
      <c r="AVF25" s="399"/>
      <c r="AVG25" s="466"/>
      <c r="AVH25" s="252"/>
      <c r="AVI25" s="467"/>
      <c r="AVJ25" s="466"/>
      <c r="AVK25" s="399"/>
      <c r="AVL25" s="466"/>
      <c r="AVM25" s="252"/>
      <c r="AVN25" s="467"/>
      <c r="AVO25" s="466"/>
      <c r="AVP25" s="399"/>
      <c r="AVQ25" s="466"/>
      <c r="AVR25" s="252"/>
      <c r="AVS25" s="467"/>
      <c r="AVT25" s="466"/>
      <c r="AVU25" s="399"/>
      <c r="AVV25" s="466"/>
      <c r="AVW25" s="252"/>
      <c r="AVX25" s="467"/>
      <c r="AVY25" s="466"/>
      <c r="AVZ25" s="399"/>
      <c r="AWA25" s="466"/>
      <c r="AWB25" s="252"/>
      <c r="AWC25" s="467"/>
      <c r="AWD25" s="466"/>
      <c r="AWE25" s="399"/>
      <c r="AWF25" s="466"/>
      <c r="AWG25" s="252"/>
      <c r="AWH25" s="467"/>
      <c r="AWI25" s="466"/>
      <c r="AWJ25" s="399"/>
      <c r="AWK25" s="466"/>
      <c r="AWL25" s="252"/>
      <c r="AWM25" s="467"/>
      <c r="AWN25" s="466"/>
      <c r="AWO25" s="399"/>
      <c r="AWP25" s="466"/>
      <c r="AWQ25" s="252"/>
      <c r="AWR25" s="467"/>
      <c r="AWS25" s="466"/>
      <c r="AWT25" s="399"/>
      <c r="AWU25" s="466"/>
      <c r="AWV25" s="252"/>
      <c r="AWW25" s="467"/>
      <c r="AWX25" s="466"/>
      <c r="AWY25" s="399"/>
      <c r="AWZ25" s="466"/>
      <c r="AXA25" s="252"/>
      <c r="AXB25" s="467"/>
      <c r="AXC25" s="466"/>
      <c r="AXD25" s="399"/>
      <c r="AXE25" s="466"/>
      <c r="AXF25" s="252"/>
      <c r="AXG25" s="467"/>
      <c r="AXH25" s="466"/>
      <c r="AXI25" s="399"/>
      <c r="AXJ25" s="466"/>
      <c r="AXK25" s="252"/>
      <c r="AXL25" s="467"/>
      <c r="AXM25" s="466"/>
      <c r="AXN25" s="399"/>
      <c r="AXO25" s="466"/>
      <c r="AXP25" s="252"/>
      <c r="AXQ25" s="467"/>
      <c r="AXR25" s="466"/>
      <c r="AXS25" s="399"/>
      <c r="AXT25" s="466"/>
      <c r="AXU25" s="252"/>
      <c r="AXV25" s="467"/>
      <c r="AXW25" s="466"/>
      <c r="AXX25" s="399"/>
      <c r="AXY25" s="466"/>
      <c r="AXZ25" s="252"/>
      <c r="AYA25" s="467"/>
      <c r="AYB25" s="466"/>
      <c r="AYC25" s="399"/>
      <c r="AYD25" s="466"/>
      <c r="AYE25" s="252"/>
      <c r="AYF25" s="467"/>
      <c r="AYG25" s="466"/>
      <c r="AYH25" s="399"/>
      <c r="AYI25" s="466"/>
      <c r="AYJ25" s="252"/>
      <c r="AYK25" s="467"/>
      <c r="AYL25" s="466"/>
      <c r="AYM25" s="399"/>
      <c r="AYN25" s="466"/>
      <c r="AYO25" s="252"/>
      <c r="AYP25" s="467"/>
      <c r="AYQ25" s="466"/>
      <c r="AYR25" s="399"/>
      <c r="AYS25" s="466"/>
      <c r="AYT25" s="252"/>
      <c r="AYU25" s="467"/>
      <c r="AYV25" s="466"/>
      <c r="AYW25" s="399"/>
      <c r="AYX25" s="466"/>
      <c r="AYY25" s="252"/>
      <c r="AYZ25" s="467"/>
      <c r="AZA25" s="466"/>
      <c r="AZB25" s="399"/>
      <c r="AZC25" s="466"/>
      <c r="AZD25" s="252"/>
      <c r="AZE25" s="467"/>
      <c r="AZF25" s="466"/>
      <c r="AZG25" s="399"/>
      <c r="AZH25" s="466"/>
      <c r="AZI25" s="252"/>
      <c r="AZJ25" s="467"/>
      <c r="AZK25" s="466"/>
      <c r="AZL25" s="399"/>
      <c r="AZM25" s="466"/>
      <c r="AZN25" s="252"/>
      <c r="AZO25" s="467"/>
      <c r="AZP25" s="466"/>
      <c r="AZQ25" s="399"/>
      <c r="AZR25" s="466"/>
      <c r="AZS25" s="252"/>
      <c r="AZT25" s="467"/>
      <c r="AZU25" s="466"/>
      <c r="AZV25" s="399"/>
      <c r="AZW25" s="466"/>
      <c r="AZX25" s="252"/>
      <c r="AZY25" s="467"/>
      <c r="AZZ25" s="466"/>
      <c r="BAA25" s="399"/>
      <c r="BAB25" s="466"/>
      <c r="BAC25" s="252"/>
      <c r="BAD25" s="467"/>
      <c r="BAE25" s="466"/>
      <c r="BAF25" s="399"/>
      <c r="BAG25" s="466"/>
      <c r="BAH25" s="252"/>
      <c r="BAI25" s="467"/>
      <c r="BAJ25" s="466"/>
      <c r="BAK25" s="399"/>
      <c r="BAL25" s="466"/>
      <c r="BAM25" s="252"/>
      <c r="BAN25" s="467"/>
      <c r="BAO25" s="466"/>
      <c r="BAP25" s="399"/>
      <c r="BAQ25" s="466"/>
      <c r="BAR25" s="252"/>
      <c r="BAS25" s="467"/>
      <c r="BAT25" s="466"/>
      <c r="BAU25" s="399"/>
      <c r="BAV25" s="466"/>
      <c r="BAW25" s="252"/>
      <c r="BAX25" s="467"/>
      <c r="BAY25" s="466"/>
      <c r="BAZ25" s="399"/>
      <c r="BBA25" s="466"/>
      <c r="BBB25" s="252"/>
      <c r="BBC25" s="467"/>
      <c r="BBD25" s="466"/>
      <c r="BBE25" s="399"/>
      <c r="BBF25" s="466"/>
      <c r="BBG25" s="252"/>
      <c r="BBH25" s="467"/>
      <c r="BBI25" s="466"/>
      <c r="BBJ25" s="399"/>
      <c r="BBK25" s="466"/>
      <c r="BBL25" s="252"/>
      <c r="BBM25" s="467"/>
      <c r="BBN25" s="466"/>
      <c r="BBO25" s="399"/>
      <c r="BBP25" s="466"/>
      <c r="BBQ25" s="252"/>
      <c r="BBR25" s="467"/>
      <c r="BBS25" s="466"/>
      <c r="BBT25" s="399"/>
      <c r="BBU25" s="466"/>
      <c r="BBV25" s="252"/>
      <c r="BBW25" s="467"/>
      <c r="BBX25" s="466"/>
      <c r="BBY25" s="399"/>
      <c r="BBZ25" s="466"/>
      <c r="BCA25" s="252"/>
      <c r="BCB25" s="467"/>
      <c r="BCC25" s="466"/>
      <c r="BCD25" s="399"/>
      <c r="BCE25" s="466"/>
      <c r="BCF25" s="252"/>
      <c r="BCG25" s="467"/>
      <c r="BCH25" s="466"/>
      <c r="BCI25" s="399"/>
      <c r="BCJ25" s="466"/>
      <c r="BCK25" s="252"/>
      <c r="BCL25" s="467"/>
      <c r="BCM25" s="466"/>
      <c r="BCN25" s="399"/>
      <c r="BCO25" s="466"/>
      <c r="BCP25" s="252"/>
      <c r="BCQ25" s="467"/>
      <c r="BCR25" s="466"/>
      <c r="BCS25" s="399"/>
      <c r="BCT25" s="466"/>
      <c r="BCU25" s="252"/>
      <c r="BCV25" s="467"/>
      <c r="BCW25" s="466"/>
      <c r="BCX25" s="399"/>
      <c r="BCY25" s="466"/>
      <c r="BCZ25" s="252"/>
      <c r="BDA25" s="467"/>
      <c r="BDB25" s="466"/>
      <c r="BDC25" s="399"/>
      <c r="BDD25" s="466"/>
      <c r="BDE25" s="252"/>
      <c r="BDF25" s="467"/>
      <c r="BDG25" s="466"/>
      <c r="BDH25" s="399"/>
      <c r="BDI25" s="466"/>
      <c r="BDJ25" s="252"/>
      <c r="BDK25" s="467"/>
      <c r="BDL25" s="466"/>
      <c r="BDM25" s="399"/>
      <c r="BDN25" s="466"/>
      <c r="BDO25" s="252"/>
      <c r="BDP25" s="467"/>
      <c r="BDQ25" s="466"/>
      <c r="BDR25" s="399"/>
      <c r="BDS25" s="466"/>
      <c r="BDT25" s="252"/>
      <c r="BDU25" s="467"/>
      <c r="BDV25" s="466"/>
      <c r="BDW25" s="399"/>
      <c r="BDX25" s="466"/>
      <c r="BDY25" s="252"/>
      <c r="BDZ25" s="467"/>
      <c r="BEA25" s="466"/>
      <c r="BEB25" s="399"/>
      <c r="BEC25" s="466"/>
      <c r="BED25" s="252"/>
      <c r="BEE25" s="467"/>
      <c r="BEF25" s="466"/>
      <c r="BEG25" s="399"/>
      <c r="BEH25" s="466"/>
      <c r="BEI25" s="252"/>
      <c r="BEJ25" s="467"/>
      <c r="BEK25" s="466"/>
      <c r="BEL25" s="399"/>
      <c r="BEM25" s="466"/>
      <c r="BEN25" s="252"/>
      <c r="BEO25" s="467"/>
      <c r="BEP25" s="466"/>
      <c r="BEQ25" s="399"/>
      <c r="BER25" s="466"/>
      <c r="BES25" s="252"/>
      <c r="BET25" s="467"/>
      <c r="BEU25" s="466"/>
      <c r="BEV25" s="399"/>
      <c r="BEW25" s="466"/>
      <c r="BEX25" s="252"/>
      <c r="BEY25" s="467"/>
      <c r="BEZ25" s="466"/>
      <c r="BFA25" s="399"/>
      <c r="BFB25" s="466"/>
      <c r="BFC25" s="252"/>
      <c r="BFD25" s="467"/>
      <c r="BFE25" s="466"/>
      <c r="BFF25" s="399"/>
      <c r="BFG25" s="466"/>
      <c r="BFH25" s="252"/>
      <c r="BFI25" s="467"/>
      <c r="BFJ25" s="466"/>
      <c r="BFK25" s="399"/>
      <c r="BFL25" s="466"/>
      <c r="BFM25" s="252"/>
      <c r="BFN25" s="467"/>
      <c r="BFO25" s="466"/>
      <c r="BFP25" s="399"/>
      <c r="BFQ25" s="466"/>
      <c r="BFR25" s="252"/>
      <c r="BFS25" s="467"/>
      <c r="BFT25" s="466"/>
      <c r="BFU25" s="399"/>
      <c r="BFV25" s="466"/>
      <c r="BFW25" s="252"/>
      <c r="BFX25" s="467"/>
      <c r="BFY25" s="466"/>
      <c r="BFZ25" s="399"/>
      <c r="BGA25" s="466"/>
      <c r="BGB25" s="252"/>
      <c r="BGC25" s="467"/>
      <c r="BGD25" s="466"/>
      <c r="BGE25" s="399"/>
      <c r="BGF25" s="466"/>
      <c r="BGG25" s="252"/>
      <c r="BGH25" s="467"/>
      <c r="BGI25" s="466"/>
      <c r="BGJ25" s="399"/>
      <c r="BGK25" s="466"/>
      <c r="BGL25" s="252"/>
      <c r="BGM25" s="467"/>
      <c r="BGN25" s="466"/>
      <c r="BGO25" s="399"/>
      <c r="BGP25" s="466"/>
      <c r="BGQ25" s="252"/>
      <c r="BGR25" s="467"/>
      <c r="BGS25" s="466"/>
      <c r="BGT25" s="399"/>
      <c r="BGU25" s="466"/>
      <c r="BGV25" s="252"/>
      <c r="BGW25" s="467"/>
      <c r="BGX25" s="466"/>
      <c r="BGY25" s="399"/>
      <c r="BGZ25" s="466"/>
      <c r="BHA25" s="252"/>
      <c r="BHB25" s="467"/>
      <c r="BHC25" s="466"/>
      <c r="BHD25" s="399"/>
      <c r="BHE25" s="466"/>
      <c r="BHF25" s="252"/>
      <c r="BHG25" s="467"/>
      <c r="BHH25" s="466"/>
      <c r="BHI25" s="399"/>
      <c r="BHJ25" s="466"/>
      <c r="BHK25" s="252"/>
      <c r="BHL25" s="467"/>
      <c r="BHM25" s="466"/>
      <c r="BHN25" s="399"/>
      <c r="BHO25" s="466"/>
      <c r="BHP25" s="252"/>
      <c r="BHQ25" s="467"/>
      <c r="BHR25" s="466"/>
      <c r="BHS25" s="399"/>
      <c r="BHT25" s="466"/>
      <c r="BHU25" s="252"/>
      <c r="BHV25" s="467"/>
      <c r="BHW25" s="466"/>
      <c r="BHX25" s="399"/>
      <c r="BHY25" s="466"/>
      <c r="BHZ25" s="252"/>
      <c r="BIA25" s="467"/>
      <c r="BIB25" s="466"/>
      <c r="BIC25" s="399"/>
      <c r="BID25" s="466"/>
      <c r="BIE25" s="252"/>
      <c r="BIF25" s="467"/>
      <c r="BIG25" s="466"/>
      <c r="BIH25" s="399"/>
      <c r="BII25" s="466"/>
      <c r="BIJ25" s="252"/>
      <c r="BIK25" s="467"/>
      <c r="BIL25" s="466"/>
      <c r="BIM25" s="399"/>
      <c r="BIN25" s="466"/>
      <c r="BIO25" s="252"/>
      <c r="BIP25" s="467"/>
      <c r="BIQ25" s="466"/>
      <c r="BIR25" s="399"/>
      <c r="BIS25" s="466"/>
      <c r="BIT25" s="252"/>
      <c r="BIU25" s="467"/>
      <c r="BIV25" s="466"/>
      <c r="BIW25" s="399"/>
      <c r="BIX25" s="466"/>
      <c r="BIY25" s="252"/>
      <c r="BIZ25" s="467"/>
      <c r="BJA25" s="466"/>
      <c r="BJB25" s="399"/>
      <c r="BJC25" s="466"/>
      <c r="BJD25" s="252"/>
      <c r="BJE25" s="467"/>
      <c r="BJF25" s="466"/>
      <c r="BJG25" s="399"/>
      <c r="BJH25" s="466"/>
      <c r="BJI25" s="252"/>
      <c r="BJJ25" s="467"/>
      <c r="BJK25" s="466"/>
      <c r="BJL25" s="399"/>
      <c r="BJM25" s="466"/>
      <c r="BJN25" s="252"/>
      <c r="BJO25" s="467"/>
      <c r="BJP25" s="466"/>
      <c r="BJQ25" s="399"/>
      <c r="BJR25" s="466"/>
      <c r="BJS25" s="252"/>
      <c r="BJT25" s="467"/>
      <c r="BJU25" s="466"/>
      <c r="BJV25" s="399"/>
      <c r="BJW25" s="466"/>
      <c r="BJX25" s="252"/>
      <c r="BJY25" s="467"/>
      <c r="BJZ25" s="466"/>
      <c r="BKA25" s="399"/>
      <c r="BKB25" s="466"/>
      <c r="BKC25" s="252"/>
      <c r="BKD25" s="467"/>
      <c r="BKE25" s="466"/>
      <c r="BKF25" s="399"/>
      <c r="BKG25" s="466"/>
      <c r="BKH25" s="252"/>
      <c r="BKI25" s="467"/>
      <c r="BKJ25" s="466"/>
      <c r="BKK25" s="399"/>
      <c r="BKL25" s="466"/>
      <c r="BKM25" s="252"/>
      <c r="BKN25" s="467"/>
      <c r="BKO25" s="466"/>
      <c r="BKP25" s="399"/>
      <c r="BKQ25" s="466"/>
      <c r="BKR25" s="252"/>
      <c r="BKS25" s="467"/>
      <c r="BKT25" s="466"/>
      <c r="BKU25" s="399"/>
      <c r="BKV25" s="466"/>
      <c r="BKW25" s="252"/>
      <c r="BKX25" s="467"/>
      <c r="BKY25" s="466"/>
      <c r="BKZ25" s="399"/>
      <c r="BLA25" s="466"/>
      <c r="BLB25" s="252"/>
      <c r="BLC25" s="467"/>
      <c r="BLD25" s="466"/>
      <c r="BLE25" s="399"/>
      <c r="BLF25" s="466"/>
      <c r="BLG25" s="252"/>
      <c r="BLH25" s="467"/>
      <c r="BLI25" s="466"/>
      <c r="BLJ25" s="399"/>
      <c r="BLK25" s="466"/>
      <c r="BLL25" s="252"/>
      <c r="BLM25" s="467"/>
      <c r="BLN25" s="466"/>
      <c r="BLO25" s="399"/>
      <c r="BLP25" s="466"/>
      <c r="BLQ25" s="252"/>
      <c r="BLR25" s="467"/>
      <c r="BLS25" s="466"/>
      <c r="BLT25" s="399"/>
      <c r="BLU25" s="466"/>
      <c r="BLV25" s="252"/>
      <c r="BLW25" s="467"/>
      <c r="BLX25" s="466"/>
      <c r="BLY25" s="399"/>
      <c r="BLZ25" s="466"/>
      <c r="BMA25" s="252"/>
      <c r="BMB25" s="467"/>
      <c r="BMC25" s="466"/>
      <c r="BMD25" s="399"/>
      <c r="BME25" s="466"/>
      <c r="BMF25" s="252"/>
      <c r="BMG25" s="467"/>
      <c r="BMH25" s="466"/>
      <c r="BMI25" s="399"/>
      <c r="BMJ25" s="466"/>
      <c r="BMK25" s="252"/>
      <c r="BML25" s="467"/>
      <c r="BMM25" s="466"/>
      <c r="BMN25" s="399"/>
      <c r="BMO25" s="466"/>
      <c r="BMP25" s="252"/>
      <c r="BMQ25" s="467"/>
      <c r="BMR25" s="466"/>
      <c r="BMS25" s="399"/>
      <c r="BMT25" s="466"/>
      <c r="BMU25" s="252"/>
      <c r="BMV25" s="467"/>
      <c r="BMW25" s="466"/>
      <c r="BMX25" s="399"/>
      <c r="BMY25" s="466"/>
      <c r="BMZ25" s="252"/>
      <c r="BNA25" s="467"/>
      <c r="BNB25" s="466"/>
      <c r="BNC25" s="399"/>
      <c r="BND25" s="466"/>
      <c r="BNE25" s="252"/>
      <c r="BNF25" s="467"/>
      <c r="BNG25" s="466"/>
      <c r="BNH25" s="399"/>
      <c r="BNI25" s="466"/>
      <c r="BNJ25" s="252"/>
      <c r="BNK25" s="467"/>
      <c r="BNL25" s="466"/>
      <c r="BNM25" s="399"/>
      <c r="BNN25" s="466"/>
      <c r="BNO25" s="252"/>
      <c r="BNP25" s="467"/>
      <c r="BNQ25" s="466"/>
      <c r="BNR25" s="399"/>
      <c r="BNS25" s="466"/>
      <c r="BNT25" s="252"/>
      <c r="BNU25" s="467"/>
      <c r="BNV25" s="466"/>
      <c r="BNW25" s="399"/>
      <c r="BNX25" s="466"/>
      <c r="BNY25" s="252"/>
      <c r="BNZ25" s="467"/>
      <c r="BOA25" s="466"/>
      <c r="BOB25" s="399"/>
      <c r="BOC25" s="466"/>
      <c r="BOD25" s="252"/>
      <c r="BOE25" s="467"/>
      <c r="BOF25" s="466"/>
      <c r="BOG25" s="399"/>
      <c r="BOH25" s="466"/>
      <c r="BOI25" s="252"/>
      <c r="BOJ25" s="467"/>
      <c r="BOK25" s="466"/>
      <c r="BOL25" s="399"/>
      <c r="BOM25" s="466"/>
      <c r="BON25" s="252"/>
      <c r="BOO25" s="467"/>
      <c r="BOP25" s="466"/>
      <c r="BOQ25" s="399"/>
      <c r="BOR25" s="466"/>
      <c r="BOS25" s="252"/>
      <c r="BOT25" s="467"/>
      <c r="BOU25" s="466"/>
      <c r="BOV25" s="399"/>
      <c r="BOW25" s="466"/>
      <c r="BOX25" s="252"/>
      <c r="BOY25" s="467"/>
      <c r="BOZ25" s="466"/>
      <c r="BPA25" s="399"/>
      <c r="BPB25" s="466"/>
      <c r="BPC25" s="252"/>
      <c r="BPD25" s="467"/>
      <c r="BPE25" s="466"/>
      <c r="BPF25" s="399"/>
      <c r="BPG25" s="466"/>
      <c r="BPH25" s="252"/>
      <c r="BPI25" s="467"/>
      <c r="BPJ25" s="466"/>
      <c r="BPK25" s="399"/>
      <c r="BPL25" s="466"/>
      <c r="BPM25" s="252"/>
      <c r="BPN25" s="467"/>
      <c r="BPO25" s="466"/>
      <c r="BPP25" s="399"/>
      <c r="BPQ25" s="466"/>
      <c r="BPR25" s="252"/>
      <c r="BPS25" s="467"/>
      <c r="BPT25" s="466"/>
      <c r="BPU25" s="399"/>
      <c r="BPV25" s="466"/>
      <c r="BPW25" s="252"/>
      <c r="BPX25" s="467"/>
      <c r="BPY25" s="466"/>
      <c r="BPZ25" s="399"/>
      <c r="BQA25" s="466"/>
      <c r="BQB25" s="252"/>
      <c r="BQC25" s="467"/>
      <c r="BQD25" s="466"/>
      <c r="BQE25" s="399"/>
      <c r="BQF25" s="466"/>
      <c r="BQG25" s="252"/>
      <c r="BQH25" s="467"/>
      <c r="BQI25" s="466"/>
      <c r="BQJ25" s="399"/>
      <c r="BQK25" s="466"/>
      <c r="BQL25" s="252"/>
      <c r="BQM25" s="467"/>
      <c r="BQN25" s="466"/>
      <c r="BQO25" s="399"/>
      <c r="BQP25" s="466"/>
      <c r="BQQ25" s="252"/>
      <c r="BQR25" s="467"/>
      <c r="BQS25" s="466"/>
      <c r="BQT25" s="399"/>
      <c r="BQU25" s="466"/>
      <c r="BQV25" s="252"/>
      <c r="BQW25" s="467"/>
      <c r="BQX25" s="466"/>
      <c r="BQY25" s="399"/>
      <c r="BQZ25" s="466"/>
      <c r="BRA25" s="252"/>
      <c r="BRB25" s="467"/>
      <c r="BRC25" s="466"/>
      <c r="BRD25" s="399"/>
      <c r="BRE25" s="466"/>
      <c r="BRF25" s="252"/>
      <c r="BRG25" s="467"/>
      <c r="BRH25" s="466"/>
      <c r="BRI25" s="399"/>
      <c r="BRJ25" s="466"/>
      <c r="BRK25" s="252"/>
      <c r="BRL25" s="467"/>
      <c r="BRM25" s="466"/>
      <c r="BRN25" s="399"/>
      <c r="BRO25" s="466"/>
      <c r="BRP25" s="252"/>
      <c r="BRQ25" s="467"/>
      <c r="BRR25" s="466"/>
      <c r="BRS25" s="399"/>
      <c r="BRT25" s="466"/>
      <c r="BRU25" s="252"/>
      <c r="BRV25" s="467"/>
      <c r="BRW25" s="466"/>
      <c r="BRX25" s="399"/>
      <c r="BRY25" s="466"/>
      <c r="BRZ25" s="252"/>
      <c r="BSA25" s="467"/>
      <c r="BSB25" s="466"/>
      <c r="BSC25" s="399"/>
      <c r="BSD25" s="466"/>
      <c r="BSE25" s="252"/>
      <c r="BSF25" s="467"/>
      <c r="BSG25" s="466"/>
      <c r="BSH25" s="399"/>
      <c r="BSI25" s="466"/>
      <c r="BSJ25" s="252"/>
      <c r="BSK25" s="467"/>
      <c r="BSL25" s="466"/>
      <c r="BSM25" s="399"/>
      <c r="BSN25" s="466"/>
      <c r="BSO25" s="252"/>
      <c r="BSP25" s="467"/>
      <c r="BSQ25" s="466"/>
      <c r="BSR25" s="399"/>
      <c r="BSS25" s="466"/>
      <c r="BST25" s="252"/>
      <c r="BSU25" s="467"/>
      <c r="BSV25" s="466"/>
      <c r="BSW25" s="399"/>
      <c r="BSX25" s="466"/>
      <c r="BSY25" s="252"/>
      <c r="BSZ25" s="467"/>
      <c r="BTA25" s="466"/>
      <c r="BTB25" s="399"/>
      <c r="BTC25" s="466"/>
      <c r="BTD25" s="252"/>
      <c r="BTE25" s="467"/>
      <c r="BTF25" s="466"/>
      <c r="BTG25" s="399"/>
      <c r="BTH25" s="466"/>
      <c r="BTI25" s="252"/>
      <c r="BTJ25" s="467"/>
      <c r="BTK25" s="466"/>
      <c r="BTL25" s="399"/>
      <c r="BTM25" s="466"/>
      <c r="BTN25" s="252"/>
      <c r="BTO25" s="467"/>
      <c r="BTP25" s="466"/>
      <c r="BTQ25" s="399"/>
      <c r="BTR25" s="466"/>
      <c r="BTS25" s="252"/>
      <c r="BTT25" s="467"/>
      <c r="BTU25" s="466"/>
      <c r="BTV25" s="399"/>
      <c r="BTW25" s="466"/>
      <c r="BTX25" s="252"/>
      <c r="BTY25" s="467"/>
      <c r="BTZ25" s="466"/>
      <c r="BUA25" s="399"/>
      <c r="BUB25" s="466"/>
      <c r="BUC25" s="252"/>
      <c r="BUD25" s="467"/>
      <c r="BUE25" s="466"/>
      <c r="BUF25" s="399"/>
      <c r="BUG25" s="466"/>
      <c r="BUH25" s="252"/>
      <c r="BUI25" s="467"/>
      <c r="BUJ25" s="466"/>
      <c r="BUK25" s="399"/>
      <c r="BUL25" s="466"/>
      <c r="BUM25" s="252"/>
      <c r="BUN25" s="467"/>
      <c r="BUO25" s="466"/>
      <c r="BUP25" s="399"/>
      <c r="BUQ25" s="466"/>
      <c r="BUR25" s="252"/>
      <c r="BUS25" s="467"/>
      <c r="BUT25" s="466"/>
      <c r="BUU25" s="399"/>
      <c r="BUV25" s="466"/>
      <c r="BUW25" s="252"/>
      <c r="BUX25" s="467"/>
      <c r="BUY25" s="466"/>
      <c r="BUZ25" s="399"/>
      <c r="BVA25" s="466"/>
      <c r="BVB25" s="252"/>
      <c r="BVC25" s="467"/>
      <c r="BVD25" s="466"/>
      <c r="BVE25" s="399"/>
      <c r="BVF25" s="466"/>
      <c r="BVG25" s="252"/>
      <c r="BVH25" s="467"/>
      <c r="BVI25" s="466"/>
      <c r="BVJ25" s="399"/>
      <c r="BVK25" s="466"/>
      <c r="BVL25" s="252"/>
      <c r="BVM25" s="467"/>
      <c r="BVN25" s="466"/>
      <c r="BVO25" s="399"/>
      <c r="BVP25" s="466"/>
      <c r="BVQ25" s="252"/>
      <c r="BVR25" s="467"/>
      <c r="BVS25" s="466"/>
      <c r="BVT25" s="399"/>
      <c r="BVU25" s="466"/>
      <c r="BVV25" s="252"/>
      <c r="BVW25" s="467"/>
      <c r="BVX25" s="466"/>
      <c r="BVY25" s="399"/>
      <c r="BVZ25" s="466"/>
      <c r="BWA25" s="252"/>
      <c r="BWB25" s="467"/>
      <c r="BWC25" s="466"/>
      <c r="BWD25" s="399"/>
      <c r="BWE25" s="466"/>
      <c r="BWF25" s="252"/>
      <c r="BWG25" s="467"/>
      <c r="BWH25" s="466"/>
      <c r="BWI25" s="399"/>
      <c r="BWJ25" s="466"/>
      <c r="BWK25" s="252"/>
      <c r="BWL25" s="467"/>
      <c r="BWM25" s="466"/>
      <c r="BWN25" s="399"/>
      <c r="BWO25" s="466"/>
      <c r="BWP25" s="252"/>
      <c r="BWQ25" s="467"/>
      <c r="BWR25" s="466"/>
      <c r="BWS25" s="399"/>
      <c r="BWT25" s="466"/>
      <c r="BWU25" s="252"/>
      <c r="BWV25" s="467"/>
      <c r="BWW25" s="466"/>
      <c r="BWX25" s="399"/>
      <c r="BWY25" s="466"/>
      <c r="BWZ25" s="252"/>
      <c r="BXA25" s="467"/>
      <c r="BXB25" s="466"/>
      <c r="BXC25" s="399"/>
      <c r="BXD25" s="466"/>
      <c r="BXE25" s="252"/>
      <c r="BXF25" s="467"/>
      <c r="BXG25" s="466"/>
      <c r="BXH25" s="399"/>
      <c r="BXI25" s="466"/>
      <c r="BXJ25" s="252"/>
      <c r="BXK25" s="467"/>
      <c r="BXL25" s="466"/>
      <c r="BXM25" s="399"/>
      <c r="BXN25" s="466"/>
      <c r="BXO25" s="252"/>
      <c r="BXP25" s="467"/>
      <c r="BXQ25" s="466"/>
      <c r="BXR25" s="399"/>
      <c r="BXS25" s="466"/>
      <c r="BXT25" s="252"/>
      <c r="BXU25" s="467"/>
      <c r="BXV25" s="466"/>
      <c r="BXW25" s="399"/>
      <c r="BXX25" s="466"/>
      <c r="BXY25" s="252"/>
      <c r="BXZ25" s="467"/>
      <c r="BYA25" s="466"/>
      <c r="BYB25" s="399"/>
      <c r="BYC25" s="466"/>
      <c r="BYD25" s="252"/>
      <c r="BYE25" s="467"/>
      <c r="BYF25" s="466"/>
      <c r="BYG25" s="399"/>
      <c r="BYH25" s="466"/>
      <c r="BYI25" s="252"/>
      <c r="BYJ25" s="467"/>
      <c r="BYK25" s="466"/>
      <c r="BYL25" s="399"/>
      <c r="BYM25" s="466"/>
      <c r="BYN25" s="252"/>
      <c r="BYO25" s="467"/>
      <c r="BYP25" s="466"/>
      <c r="BYQ25" s="399"/>
      <c r="BYR25" s="466"/>
      <c r="BYS25" s="252"/>
      <c r="BYT25" s="467"/>
      <c r="BYU25" s="466"/>
      <c r="BYV25" s="399"/>
      <c r="BYW25" s="466"/>
      <c r="BYX25" s="252"/>
      <c r="BYY25" s="467"/>
      <c r="BYZ25" s="466"/>
      <c r="BZA25" s="399"/>
      <c r="BZB25" s="466"/>
      <c r="BZC25" s="252"/>
      <c r="BZD25" s="467"/>
      <c r="BZE25" s="466"/>
      <c r="BZF25" s="399"/>
      <c r="BZG25" s="466"/>
      <c r="BZH25" s="252"/>
      <c r="BZI25" s="467"/>
      <c r="BZJ25" s="466"/>
      <c r="BZK25" s="399"/>
      <c r="BZL25" s="466"/>
      <c r="BZM25" s="252"/>
      <c r="BZN25" s="467"/>
      <c r="BZO25" s="466"/>
      <c r="BZP25" s="399"/>
      <c r="BZQ25" s="466"/>
      <c r="BZR25" s="252"/>
      <c r="BZS25" s="467"/>
      <c r="BZT25" s="466"/>
      <c r="BZU25" s="399"/>
      <c r="BZV25" s="466"/>
      <c r="BZW25" s="252"/>
      <c r="BZX25" s="467"/>
      <c r="BZY25" s="466"/>
      <c r="BZZ25" s="399"/>
      <c r="CAA25" s="466"/>
      <c r="CAB25" s="252"/>
      <c r="CAC25" s="467"/>
      <c r="CAD25" s="466"/>
      <c r="CAE25" s="399"/>
      <c r="CAF25" s="466"/>
      <c r="CAG25" s="252"/>
      <c r="CAH25" s="467"/>
      <c r="CAI25" s="466"/>
      <c r="CAJ25" s="399"/>
      <c r="CAK25" s="466"/>
      <c r="CAL25" s="252"/>
      <c r="CAM25" s="467"/>
      <c r="CAN25" s="466"/>
      <c r="CAO25" s="399"/>
      <c r="CAP25" s="466"/>
      <c r="CAQ25" s="252"/>
      <c r="CAR25" s="467"/>
      <c r="CAS25" s="466"/>
      <c r="CAT25" s="399"/>
      <c r="CAU25" s="466"/>
      <c r="CAV25" s="252"/>
      <c r="CAW25" s="467"/>
      <c r="CAX25" s="466"/>
      <c r="CAY25" s="399"/>
      <c r="CAZ25" s="466"/>
      <c r="CBA25" s="252"/>
      <c r="CBB25" s="467"/>
      <c r="CBC25" s="466"/>
      <c r="CBD25" s="399"/>
      <c r="CBE25" s="466"/>
      <c r="CBF25" s="252"/>
      <c r="CBG25" s="467"/>
      <c r="CBH25" s="466"/>
      <c r="CBI25" s="399"/>
      <c r="CBJ25" s="466"/>
      <c r="CBK25" s="252"/>
      <c r="CBL25" s="467"/>
      <c r="CBM25" s="466"/>
      <c r="CBN25" s="399"/>
      <c r="CBO25" s="466"/>
      <c r="CBP25" s="252"/>
      <c r="CBQ25" s="467"/>
      <c r="CBR25" s="466"/>
      <c r="CBS25" s="399"/>
      <c r="CBT25" s="466"/>
      <c r="CBU25" s="252"/>
      <c r="CBV25" s="467"/>
      <c r="CBW25" s="466"/>
      <c r="CBX25" s="399"/>
      <c r="CBY25" s="466"/>
      <c r="CBZ25" s="252"/>
      <c r="CCA25" s="467"/>
      <c r="CCB25" s="466"/>
      <c r="CCC25" s="399"/>
      <c r="CCD25" s="466"/>
      <c r="CCE25" s="252"/>
      <c r="CCF25" s="467"/>
      <c r="CCG25" s="466"/>
      <c r="CCH25" s="399"/>
      <c r="CCI25" s="466"/>
      <c r="CCJ25" s="252"/>
      <c r="CCK25" s="467"/>
      <c r="CCL25" s="466"/>
      <c r="CCM25" s="399"/>
      <c r="CCN25" s="466"/>
      <c r="CCO25" s="252"/>
      <c r="CCP25" s="467"/>
      <c r="CCQ25" s="466"/>
      <c r="CCR25" s="399"/>
      <c r="CCS25" s="466"/>
      <c r="CCT25" s="252"/>
      <c r="CCU25" s="467"/>
      <c r="CCV25" s="466"/>
      <c r="CCW25" s="399"/>
      <c r="CCX25" s="466"/>
      <c r="CCY25" s="252"/>
      <c r="CCZ25" s="467"/>
      <c r="CDA25" s="466"/>
      <c r="CDB25" s="399"/>
      <c r="CDC25" s="466"/>
      <c r="CDD25" s="252"/>
      <c r="CDE25" s="467"/>
      <c r="CDF25" s="466"/>
      <c r="CDG25" s="399"/>
      <c r="CDH25" s="466"/>
      <c r="CDI25" s="252"/>
      <c r="CDJ25" s="467"/>
      <c r="CDK25" s="466"/>
      <c r="CDL25" s="399"/>
      <c r="CDM25" s="466"/>
      <c r="CDN25" s="252"/>
      <c r="CDO25" s="467"/>
      <c r="CDP25" s="466"/>
      <c r="CDQ25" s="399"/>
      <c r="CDR25" s="466"/>
      <c r="CDS25" s="252"/>
      <c r="CDT25" s="467"/>
      <c r="CDU25" s="466"/>
      <c r="CDV25" s="399"/>
      <c r="CDW25" s="466"/>
      <c r="CDX25" s="252"/>
      <c r="CDY25" s="467"/>
      <c r="CDZ25" s="466"/>
      <c r="CEA25" s="399"/>
      <c r="CEB25" s="466"/>
      <c r="CEC25" s="252"/>
      <c r="CED25" s="467"/>
      <c r="CEE25" s="466"/>
      <c r="CEF25" s="399"/>
      <c r="CEG25" s="466"/>
      <c r="CEH25" s="252"/>
      <c r="CEI25" s="467"/>
      <c r="CEJ25" s="466"/>
      <c r="CEK25" s="399"/>
      <c r="CEL25" s="466"/>
      <c r="CEM25" s="252"/>
      <c r="CEN25" s="467"/>
      <c r="CEO25" s="466"/>
      <c r="CEP25" s="399"/>
      <c r="CEQ25" s="466"/>
      <c r="CER25" s="252"/>
      <c r="CES25" s="467"/>
      <c r="CET25" s="466"/>
      <c r="CEU25" s="399"/>
      <c r="CEV25" s="466"/>
      <c r="CEW25" s="252"/>
      <c r="CEX25" s="467"/>
      <c r="CEY25" s="466"/>
      <c r="CEZ25" s="399"/>
      <c r="CFA25" s="466"/>
      <c r="CFB25" s="252"/>
      <c r="CFC25" s="467"/>
      <c r="CFD25" s="466"/>
      <c r="CFE25" s="399"/>
      <c r="CFF25" s="466"/>
      <c r="CFG25" s="252"/>
      <c r="CFH25" s="467"/>
      <c r="CFI25" s="466"/>
      <c r="CFJ25" s="399"/>
      <c r="CFK25" s="466"/>
      <c r="CFL25" s="252"/>
      <c r="CFM25" s="467"/>
      <c r="CFN25" s="466"/>
      <c r="CFO25" s="399"/>
      <c r="CFP25" s="466"/>
      <c r="CFQ25" s="252"/>
      <c r="CFR25" s="467"/>
      <c r="CFS25" s="466"/>
      <c r="CFT25" s="399"/>
      <c r="CFU25" s="466"/>
      <c r="CFV25" s="252"/>
      <c r="CFW25" s="467"/>
      <c r="CFX25" s="466"/>
      <c r="CFY25" s="399"/>
      <c r="CFZ25" s="466"/>
      <c r="CGA25" s="252"/>
      <c r="CGB25" s="467"/>
      <c r="CGC25" s="466"/>
      <c r="CGD25" s="399"/>
      <c r="CGE25" s="466"/>
      <c r="CGF25" s="252"/>
      <c r="CGG25" s="467"/>
      <c r="CGH25" s="466"/>
      <c r="CGI25" s="399"/>
      <c r="CGJ25" s="466"/>
      <c r="CGK25" s="252"/>
      <c r="CGL25" s="467"/>
      <c r="CGM25" s="466"/>
      <c r="CGN25" s="399"/>
      <c r="CGO25" s="466"/>
      <c r="CGP25" s="252"/>
      <c r="CGQ25" s="467"/>
      <c r="CGR25" s="466"/>
      <c r="CGS25" s="399"/>
      <c r="CGT25" s="466"/>
      <c r="CGU25" s="252"/>
      <c r="CGV25" s="467"/>
      <c r="CGW25" s="466"/>
      <c r="CGX25" s="399"/>
      <c r="CGY25" s="466"/>
      <c r="CGZ25" s="252"/>
      <c r="CHA25" s="467"/>
      <c r="CHB25" s="466"/>
      <c r="CHC25" s="399"/>
      <c r="CHD25" s="466"/>
      <c r="CHE25" s="252"/>
      <c r="CHF25" s="467"/>
      <c r="CHG25" s="466"/>
      <c r="CHH25" s="399"/>
      <c r="CHI25" s="466"/>
      <c r="CHJ25" s="252"/>
      <c r="CHK25" s="467"/>
      <c r="CHL25" s="466"/>
      <c r="CHM25" s="399"/>
      <c r="CHN25" s="466"/>
      <c r="CHO25" s="252"/>
      <c r="CHP25" s="467"/>
      <c r="CHQ25" s="466"/>
      <c r="CHR25" s="399"/>
      <c r="CHS25" s="466"/>
      <c r="CHT25" s="252"/>
      <c r="CHU25" s="467"/>
      <c r="CHV25" s="466"/>
      <c r="CHW25" s="399"/>
      <c r="CHX25" s="466"/>
      <c r="CHY25" s="252"/>
      <c r="CHZ25" s="467"/>
      <c r="CIA25" s="466"/>
      <c r="CIB25" s="399"/>
      <c r="CIC25" s="466"/>
      <c r="CID25" s="252"/>
      <c r="CIE25" s="467"/>
      <c r="CIF25" s="466"/>
      <c r="CIG25" s="399"/>
      <c r="CIH25" s="466"/>
      <c r="CII25" s="252"/>
      <c r="CIJ25" s="467"/>
      <c r="CIK25" s="466"/>
      <c r="CIL25" s="399"/>
      <c r="CIM25" s="466"/>
      <c r="CIN25" s="252"/>
      <c r="CIO25" s="467"/>
      <c r="CIP25" s="466"/>
      <c r="CIQ25" s="399"/>
      <c r="CIR25" s="466"/>
      <c r="CIS25" s="252"/>
      <c r="CIT25" s="467"/>
      <c r="CIU25" s="466"/>
      <c r="CIV25" s="399"/>
      <c r="CIW25" s="466"/>
      <c r="CIX25" s="252"/>
      <c r="CIY25" s="467"/>
      <c r="CIZ25" s="466"/>
      <c r="CJA25" s="399"/>
      <c r="CJB25" s="466"/>
      <c r="CJC25" s="252"/>
      <c r="CJD25" s="467"/>
      <c r="CJE25" s="466"/>
      <c r="CJF25" s="399"/>
      <c r="CJG25" s="466"/>
      <c r="CJH25" s="252"/>
      <c r="CJI25" s="467"/>
      <c r="CJJ25" s="466"/>
      <c r="CJK25" s="399"/>
      <c r="CJL25" s="466"/>
      <c r="CJM25" s="252"/>
      <c r="CJN25" s="467"/>
      <c r="CJO25" s="466"/>
      <c r="CJP25" s="399"/>
      <c r="CJQ25" s="466"/>
      <c r="CJR25" s="252"/>
      <c r="CJS25" s="467"/>
      <c r="CJT25" s="466"/>
      <c r="CJU25" s="399"/>
      <c r="CJV25" s="466"/>
      <c r="CJW25" s="252"/>
      <c r="CJX25" s="467"/>
      <c r="CJY25" s="466"/>
      <c r="CJZ25" s="399"/>
      <c r="CKA25" s="466"/>
      <c r="CKB25" s="252"/>
      <c r="CKC25" s="467"/>
      <c r="CKD25" s="466"/>
      <c r="CKE25" s="399"/>
      <c r="CKF25" s="466"/>
      <c r="CKG25" s="252"/>
      <c r="CKH25" s="467"/>
      <c r="CKI25" s="466"/>
      <c r="CKJ25" s="399"/>
      <c r="CKK25" s="466"/>
      <c r="CKL25" s="252"/>
      <c r="CKM25" s="467"/>
      <c r="CKN25" s="466"/>
      <c r="CKO25" s="399"/>
      <c r="CKP25" s="466"/>
      <c r="CKQ25" s="252"/>
      <c r="CKR25" s="467"/>
      <c r="CKS25" s="466"/>
      <c r="CKT25" s="399"/>
      <c r="CKU25" s="466"/>
      <c r="CKV25" s="252"/>
      <c r="CKW25" s="467"/>
      <c r="CKX25" s="466"/>
      <c r="CKY25" s="399"/>
      <c r="CKZ25" s="466"/>
      <c r="CLA25" s="252"/>
      <c r="CLB25" s="467"/>
      <c r="CLC25" s="466"/>
      <c r="CLD25" s="399"/>
      <c r="CLE25" s="466"/>
      <c r="CLF25" s="252"/>
      <c r="CLG25" s="467"/>
      <c r="CLH25" s="466"/>
      <c r="CLI25" s="399"/>
      <c r="CLJ25" s="466"/>
      <c r="CLK25" s="252"/>
      <c r="CLL25" s="467"/>
      <c r="CLM25" s="466"/>
      <c r="CLN25" s="399"/>
      <c r="CLO25" s="466"/>
      <c r="CLP25" s="252"/>
      <c r="CLQ25" s="467"/>
      <c r="CLR25" s="466"/>
      <c r="CLS25" s="399"/>
      <c r="CLT25" s="466"/>
      <c r="CLU25" s="252"/>
      <c r="CLV25" s="467"/>
      <c r="CLW25" s="466"/>
      <c r="CLX25" s="399"/>
      <c r="CLY25" s="466"/>
      <c r="CLZ25" s="252"/>
      <c r="CMA25" s="467"/>
      <c r="CMB25" s="466"/>
      <c r="CMC25" s="399"/>
      <c r="CMD25" s="466"/>
      <c r="CME25" s="252"/>
      <c r="CMF25" s="467"/>
      <c r="CMG25" s="466"/>
      <c r="CMH25" s="399"/>
      <c r="CMI25" s="466"/>
      <c r="CMJ25" s="252"/>
      <c r="CMK25" s="467"/>
      <c r="CML25" s="466"/>
      <c r="CMM25" s="399"/>
      <c r="CMN25" s="466"/>
      <c r="CMO25" s="252"/>
      <c r="CMP25" s="467"/>
      <c r="CMQ25" s="466"/>
      <c r="CMR25" s="399"/>
      <c r="CMS25" s="466"/>
      <c r="CMT25" s="252"/>
      <c r="CMU25" s="467"/>
      <c r="CMV25" s="466"/>
      <c r="CMW25" s="399"/>
      <c r="CMX25" s="466"/>
      <c r="CMY25" s="252"/>
      <c r="CMZ25" s="467"/>
      <c r="CNA25" s="466"/>
      <c r="CNB25" s="399"/>
      <c r="CNC25" s="466"/>
      <c r="CND25" s="252"/>
      <c r="CNE25" s="467"/>
      <c r="CNF25" s="466"/>
      <c r="CNG25" s="399"/>
      <c r="CNH25" s="466"/>
      <c r="CNI25" s="252"/>
      <c r="CNJ25" s="467"/>
      <c r="CNK25" s="466"/>
      <c r="CNL25" s="399"/>
      <c r="CNM25" s="466"/>
      <c r="CNN25" s="252"/>
      <c r="CNO25" s="467"/>
      <c r="CNP25" s="466"/>
      <c r="CNQ25" s="399"/>
      <c r="CNR25" s="466"/>
      <c r="CNS25" s="252"/>
      <c r="CNT25" s="467"/>
      <c r="CNU25" s="466"/>
      <c r="CNV25" s="399"/>
      <c r="CNW25" s="466"/>
      <c r="CNX25" s="252"/>
      <c r="CNY25" s="467"/>
      <c r="CNZ25" s="466"/>
      <c r="COA25" s="399"/>
      <c r="COB25" s="466"/>
      <c r="COC25" s="252"/>
      <c r="COD25" s="467"/>
      <c r="COE25" s="466"/>
      <c r="COF25" s="399"/>
      <c r="COG25" s="466"/>
      <c r="COH25" s="252"/>
      <c r="COI25" s="467"/>
      <c r="COJ25" s="466"/>
      <c r="COK25" s="399"/>
      <c r="COL25" s="466"/>
      <c r="COM25" s="252"/>
      <c r="CON25" s="467"/>
      <c r="COO25" s="466"/>
      <c r="COP25" s="399"/>
      <c r="COQ25" s="466"/>
      <c r="COR25" s="252"/>
      <c r="COS25" s="467"/>
      <c r="COT25" s="466"/>
      <c r="COU25" s="399"/>
      <c r="COV25" s="466"/>
      <c r="COW25" s="252"/>
      <c r="COX25" s="467"/>
      <c r="COY25" s="466"/>
      <c r="COZ25" s="399"/>
      <c r="CPA25" s="466"/>
      <c r="CPB25" s="252"/>
      <c r="CPC25" s="467"/>
      <c r="CPD25" s="466"/>
      <c r="CPE25" s="399"/>
      <c r="CPF25" s="466"/>
      <c r="CPG25" s="252"/>
      <c r="CPH25" s="467"/>
      <c r="CPI25" s="466"/>
      <c r="CPJ25" s="399"/>
      <c r="CPK25" s="466"/>
      <c r="CPL25" s="252"/>
      <c r="CPM25" s="467"/>
      <c r="CPN25" s="466"/>
      <c r="CPO25" s="399"/>
      <c r="CPP25" s="466"/>
      <c r="CPQ25" s="252"/>
      <c r="CPR25" s="467"/>
      <c r="CPS25" s="466"/>
      <c r="CPT25" s="399"/>
      <c r="CPU25" s="466"/>
      <c r="CPV25" s="252"/>
      <c r="CPW25" s="467"/>
      <c r="CPX25" s="466"/>
      <c r="CPY25" s="399"/>
      <c r="CPZ25" s="466"/>
      <c r="CQA25" s="252"/>
      <c r="CQB25" s="467"/>
      <c r="CQC25" s="466"/>
      <c r="CQD25" s="399"/>
      <c r="CQE25" s="466"/>
      <c r="CQF25" s="252"/>
      <c r="CQG25" s="467"/>
      <c r="CQH25" s="466"/>
      <c r="CQI25" s="399"/>
      <c r="CQJ25" s="466"/>
      <c r="CQK25" s="252"/>
      <c r="CQL25" s="467"/>
      <c r="CQM25" s="466"/>
      <c r="CQN25" s="399"/>
      <c r="CQO25" s="466"/>
      <c r="CQP25" s="252"/>
      <c r="CQQ25" s="467"/>
      <c r="CQR25" s="466"/>
      <c r="CQS25" s="399"/>
      <c r="CQT25" s="466"/>
      <c r="CQU25" s="252"/>
      <c r="CQV25" s="467"/>
      <c r="CQW25" s="466"/>
      <c r="CQX25" s="399"/>
      <c r="CQY25" s="466"/>
      <c r="CQZ25" s="252"/>
      <c r="CRA25" s="467"/>
      <c r="CRB25" s="466"/>
      <c r="CRC25" s="399"/>
      <c r="CRD25" s="466"/>
      <c r="CRE25" s="252"/>
      <c r="CRF25" s="467"/>
      <c r="CRG25" s="466"/>
      <c r="CRH25" s="399"/>
      <c r="CRI25" s="466"/>
      <c r="CRJ25" s="252"/>
      <c r="CRK25" s="467"/>
      <c r="CRL25" s="466"/>
      <c r="CRM25" s="399"/>
      <c r="CRN25" s="466"/>
      <c r="CRO25" s="252"/>
      <c r="CRP25" s="467"/>
      <c r="CRQ25" s="466"/>
      <c r="CRR25" s="399"/>
      <c r="CRS25" s="466"/>
      <c r="CRT25" s="252"/>
      <c r="CRU25" s="467"/>
      <c r="CRV25" s="466"/>
      <c r="CRW25" s="399"/>
      <c r="CRX25" s="466"/>
      <c r="CRY25" s="252"/>
      <c r="CRZ25" s="467"/>
      <c r="CSA25" s="466"/>
      <c r="CSB25" s="399"/>
      <c r="CSC25" s="466"/>
      <c r="CSD25" s="252"/>
      <c r="CSE25" s="467"/>
      <c r="CSF25" s="466"/>
      <c r="CSG25" s="399"/>
      <c r="CSH25" s="466"/>
      <c r="CSI25" s="252"/>
      <c r="CSJ25" s="467"/>
      <c r="CSK25" s="466"/>
      <c r="CSL25" s="399"/>
      <c r="CSM25" s="466"/>
      <c r="CSN25" s="252"/>
      <c r="CSO25" s="467"/>
      <c r="CSP25" s="466"/>
      <c r="CSQ25" s="399"/>
      <c r="CSR25" s="466"/>
      <c r="CSS25" s="252"/>
      <c r="CST25" s="467"/>
      <c r="CSU25" s="466"/>
      <c r="CSV25" s="399"/>
      <c r="CSW25" s="466"/>
      <c r="CSX25" s="252"/>
      <c r="CSY25" s="467"/>
      <c r="CSZ25" s="466"/>
      <c r="CTA25" s="399"/>
      <c r="CTB25" s="466"/>
      <c r="CTC25" s="252"/>
      <c r="CTD25" s="467"/>
      <c r="CTE25" s="466"/>
      <c r="CTF25" s="399"/>
      <c r="CTG25" s="466"/>
      <c r="CTH25" s="252"/>
      <c r="CTI25" s="467"/>
      <c r="CTJ25" s="466"/>
      <c r="CTK25" s="399"/>
      <c r="CTL25" s="466"/>
      <c r="CTM25" s="252"/>
      <c r="CTN25" s="467"/>
      <c r="CTO25" s="466"/>
      <c r="CTP25" s="399"/>
      <c r="CTQ25" s="466"/>
      <c r="CTR25" s="252"/>
      <c r="CTS25" s="467"/>
      <c r="CTT25" s="466"/>
      <c r="CTU25" s="399"/>
      <c r="CTV25" s="466"/>
      <c r="CTW25" s="252"/>
      <c r="CTX25" s="467"/>
      <c r="CTY25" s="466"/>
      <c r="CTZ25" s="399"/>
      <c r="CUA25" s="466"/>
      <c r="CUB25" s="252"/>
      <c r="CUC25" s="467"/>
      <c r="CUD25" s="466"/>
      <c r="CUE25" s="399"/>
      <c r="CUF25" s="466"/>
      <c r="CUG25" s="252"/>
      <c r="CUH25" s="467"/>
      <c r="CUI25" s="466"/>
      <c r="CUJ25" s="399"/>
      <c r="CUK25" s="466"/>
      <c r="CUL25" s="252"/>
      <c r="CUM25" s="467"/>
      <c r="CUN25" s="466"/>
      <c r="CUO25" s="399"/>
      <c r="CUP25" s="466"/>
      <c r="CUQ25" s="252"/>
      <c r="CUR25" s="467"/>
      <c r="CUS25" s="466"/>
      <c r="CUT25" s="399"/>
      <c r="CUU25" s="466"/>
      <c r="CUV25" s="252"/>
      <c r="CUW25" s="467"/>
      <c r="CUX25" s="466"/>
      <c r="CUY25" s="399"/>
      <c r="CUZ25" s="466"/>
      <c r="CVA25" s="252"/>
      <c r="CVB25" s="467"/>
      <c r="CVC25" s="466"/>
      <c r="CVD25" s="399"/>
      <c r="CVE25" s="466"/>
      <c r="CVF25" s="252"/>
      <c r="CVG25" s="467"/>
      <c r="CVH25" s="466"/>
      <c r="CVI25" s="399"/>
      <c r="CVJ25" s="466"/>
      <c r="CVK25" s="252"/>
      <c r="CVL25" s="467"/>
      <c r="CVM25" s="466"/>
      <c r="CVN25" s="399"/>
      <c r="CVO25" s="466"/>
      <c r="CVP25" s="252"/>
      <c r="CVQ25" s="467"/>
      <c r="CVR25" s="466"/>
      <c r="CVS25" s="399"/>
      <c r="CVT25" s="466"/>
      <c r="CVU25" s="252"/>
      <c r="CVV25" s="467"/>
      <c r="CVW25" s="466"/>
      <c r="CVX25" s="399"/>
      <c r="CVY25" s="466"/>
      <c r="CVZ25" s="252"/>
      <c r="CWA25" s="467"/>
      <c r="CWB25" s="466"/>
      <c r="CWC25" s="399"/>
      <c r="CWD25" s="466"/>
      <c r="CWE25" s="252"/>
      <c r="CWF25" s="467"/>
      <c r="CWG25" s="466"/>
      <c r="CWH25" s="399"/>
      <c r="CWI25" s="466"/>
      <c r="CWJ25" s="252"/>
      <c r="CWK25" s="467"/>
      <c r="CWL25" s="466"/>
      <c r="CWM25" s="399"/>
      <c r="CWN25" s="466"/>
      <c r="CWO25" s="252"/>
      <c r="CWP25" s="467"/>
      <c r="CWQ25" s="466"/>
      <c r="CWR25" s="399"/>
      <c r="CWS25" s="466"/>
      <c r="CWT25" s="252"/>
      <c r="CWU25" s="467"/>
      <c r="CWV25" s="466"/>
      <c r="CWW25" s="399"/>
      <c r="CWX25" s="466"/>
      <c r="CWY25" s="252"/>
      <c r="CWZ25" s="467"/>
      <c r="CXA25" s="466"/>
      <c r="CXB25" s="399"/>
      <c r="CXC25" s="466"/>
      <c r="CXD25" s="252"/>
      <c r="CXE25" s="467"/>
      <c r="CXF25" s="466"/>
      <c r="CXG25" s="399"/>
      <c r="CXH25" s="466"/>
      <c r="CXI25" s="252"/>
      <c r="CXJ25" s="467"/>
      <c r="CXK25" s="466"/>
      <c r="CXL25" s="399"/>
      <c r="CXM25" s="466"/>
      <c r="CXN25" s="252"/>
      <c r="CXO25" s="467"/>
      <c r="CXP25" s="466"/>
      <c r="CXQ25" s="399"/>
      <c r="CXR25" s="466"/>
      <c r="CXS25" s="252"/>
      <c r="CXT25" s="467"/>
      <c r="CXU25" s="466"/>
      <c r="CXV25" s="399"/>
      <c r="CXW25" s="466"/>
      <c r="CXX25" s="252"/>
      <c r="CXY25" s="467"/>
      <c r="CXZ25" s="466"/>
      <c r="CYA25" s="399"/>
      <c r="CYB25" s="466"/>
      <c r="CYC25" s="252"/>
      <c r="CYD25" s="467"/>
      <c r="CYE25" s="466"/>
      <c r="CYF25" s="399"/>
      <c r="CYG25" s="466"/>
      <c r="CYH25" s="252"/>
      <c r="CYI25" s="467"/>
      <c r="CYJ25" s="466"/>
      <c r="CYK25" s="399"/>
      <c r="CYL25" s="466"/>
      <c r="CYM25" s="252"/>
      <c r="CYN25" s="467"/>
      <c r="CYO25" s="466"/>
      <c r="CYP25" s="399"/>
      <c r="CYQ25" s="466"/>
      <c r="CYR25" s="252"/>
      <c r="CYS25" s="467"/>
      <c r="CYT25" s="466"/>
      <c r="CYU25" s="399"/>
      <c r="CYV25" s="466"/>
      <c r="CYW25" s="252"/>
      <c r="CYX25" s="467"/>
      <c r="CYY25" s="466"/>
      <c r="CYZ25" s="399"/>
      <c r="CZA25" s="466"/>
      <c r="CZB25" s="252"/>
      <c r="CZC25" s="467"/>
      <c r="CZD25" s="466"/>
      <c r="CZE25" s="399"/>
      <c r="CZF25" s="466"/>
      <c r="CZG25" s="252"/>
      <c r="CZH25" s="467"/>
      <c r="CZI25" s="466"/>
      <c r="CZJ25" s="399"/>
      <c r="CZK25" s="466"/>
      <c r="CZL25" s="252"/>
      <c r="CZM25" s="467"/>
      <c r="CZN25" s="466"/>
      <c r="CZO25" s="399"/>
      <c r="CZP25" s="466"/>
      <c r="CZQ25" s="252"/>
      <c r="CZR25" s="467"/>
      <c r="CZS25" s="466"/>
      <c r="CZT25" s="399"/>
      <c r="CZU25" s="466"/>
      <c r="CZV25" s="252"/>
      <c r="CZW25" s="467"/>
      <c r="CZX25" s="466"/>
      <c r="CZY25" s="399"/>
      <c r="CZZ25" s="466"/>
      <c r="DAA25" s="252"/>
      <c r="DAB25" s="467"/>
      <c r="DAC25" s="466"/>
      <c r="DAD25" s="399"/>
      <c r="DAE25" s="466"/>
      <c r="DAF25" s="252"/>
      <c r="DAG25" s="467"/>
      <c r="DAH25" s="466"/>
      <c r="DAI25" s="399"/>
      <c r="DAJ25" s="466"/>
      <c r="DAK25" s="252"/>
      <c r="DAL25" s="467"/>
      <c r="DAM25" s="466"/>
      <c r="DAN25" s="399"/>
      <c r="DAO25" s="466"/>
      <c r="DAP25" s="252"/>
      <c r="DAQ25" s="467"/>
      <c r="DAR25" s="466"/>
      <c r="DAS25" s="399"/>
      <c r="DAT25" s="466"/>
      <c r="DAU25" s="252"/>
      <c r="DAV25" s="467"/>
      <c r="DAW25" s="466"/>
      <c r="DAX25" s="399"/>
      <c r="DAY25" s="466"/>
      <c r="DAZ25" s="252"/>
      <c r="DBA25" s="467"/>
      <c r="DBB25" s="466"/>
      <c r="DBC25" s="399"/>
      <c r="DBD25" s="466"/>
      <c r="DBE25" s="252"/>
      <c r="DBF25" s="467"/>
      <c r="DBG25" s="466"/>
      <c r="DBH25" s="399"/>
      <c r="DBI25" s="466"/>
      <c r="DBJ25" s="252"/>
      <c r="DBK25" s="467"/>
      <c r="DBL25" s="466"/>
      <c r="DBM25" s="399"/>
      <c r="DBN25" s="466"/>
      <c r="DBO25" s="252"/>
      <c r="DBP25" s="467"/>
      <c r="DBQ25" s="466"/>
      <c r="DBR25" s="399"/>
      <c r="DBS25" s="466"/>
      <c r="DBT25" s="252"/>
      <c r="DBU25" s="467"/>
      <c r="DBV25" s="466"/>
      <c r="DBW25" s="399"/>
      <c r="DBX25" s="466"/>
      <c r="DBY25" s="252"/>
      <c r="DBZ25" s="467"/>
      <c r="DCA25" s="466"/>
      <c r="DCB25" s="399"/>
      <c r="DCC25" s="466"/>
      <c r="DCD25" s="252"/>
      <c r="DCE25" s="467"/>
      <c r="DCF25" s="466"/>
      <c r="DCG25" s="399"/>
      <c r="DCH25" s="466"/>
      <c r="DCI25" s="252"/>
      <c r="DCJ25" s="467"/>
      <c r="DCK25" s="466"/>
      <c r="DCL25" s="399"/>
      <c r="DCM25" s="466"/>
      <c r="DCN25" s="252"/>
      <c r="DCO25" s="467"/>
      <c r="DCP25" s="466"/>
      <c r="DCQ25" s="399"/>
      <c r="DCR25" s="466"/>
      <c r="DCS25" s="252"/>
      <c r="DCT25" s="467"/>
      <c r="DCU25" s="466"/>
      <c r="DCV25" s="399"/>
      <c r="DCW25" s="466"/>
      <c r="DCX25" s="252"/>
      <c r="DCY25" s="467"/>
      <c r="DCZ25" s="466"/>
      <c r="DDA25" s="399"/>
      <c r="DDB25" s="466"/>
      <c r="DDC25" s="252"/>
      <c r="DDD25" s="467"/>
      <c r="DDE25" s="466"/>
      <c r="DDF25" s="399"/>
      <c r="DDG25" s="466"/>
      <c r="DDH25" s="252"/>
      <c r="DDI25" s="467"/>
      <c r="DDJ25" s="466"/>
      <c r="DDK25" s="399"/>
      <c r="DDL25" s="466"/>
      <c r="DDM25" s="252"/>
      <c r="DDN25" s="467"/>
      <c r="DDO25" s="466"/>
      <c r="DDP25" s="399"/>
      <c r="DDQ25" s="466"/>
      <c r="DDR25" s="252"/>
      <c r="DDS25" s="467"/>
      <c r="DDT25" s="466"/>
      <c r="DDU25" s="399"/>
      <c r="DDV25" s="466"/>
      <c r="DDW25" s="252"/>
      <c r="DDX25" s="467"/>
      <c r="DDY25" s="466"/>
      <c r="DDZ25" s="399"/>
      <c r="DEA25" s="466"/>
      <c r="DEB25" s="252"/>
      <c r="DEC25" s="467"/>
      <c r="DED25" s="466"/>
      <c r="DEE25" s="399"/>
      <c r="DEF25" s="466"/>
      <c r="DEG25" s="252"/>
      <c r="DEH25" s="467"/>
      <c r="DEI25" s="466"/>
      <c r="DEJ25" s="399"/>
      <c r="DEK25" s="466"/>
      <c r="DEL25" s="252"/>
      <c r="DEM25" s="467"/>
      <c r="DEN25" s="466"/>
      <c r="DEO25" s="399"/>
      <c r="DEP25" s="466"/>
      <c r="DEQ25" s="252"/>
      <c r="DER25" s="467"/>
      <c r="DES25" s="466"/>
      <c r="DET25" s="399"/>
      <c r="DEU25" s="466"/>
      <c r="DEV25" s="252"/>
      <c r="DEW25" s="467"/>
      <c r="DEX25" s="466"/>
      <c r="DEY25" s="399"/>
      <c r="DEZ25" s="466"/>
      <c r="DFA25" s="252"/>
      <c r="DFB25" s="467"/>
      <c r="DFC25" s="466"/>
      <c r="DFD25" s="399"/>
      <c r="DFE25" s="466"/>
      <c r="DFF25" s="252"/>
      <c r="DFG25" s="467"/>
      <c r="DFH25" s="466"/>
      <c r="DFI25" s="399"/>
      <c r="DFJ25" s="466"/>
      <c r="DFK25" s="252"/>
      <c r="DFL25" s="467"/>
      <c r="DFM25" s="466"/>
      <c r="DFN25" s="399"/>
      <c r="DFO25" s="466"/>
      <c r="DFP25" s="252"/>
      <c r="DFQ25" s="467"/>
      <c r="DFR25" s="466"/>
      <c r="DFS25" s="399"/>
      <c r="DFT25" s="466"/>
      <c r="DFU25" s="252"/>
      <c r="DFV25" s="467"/>
      <c r="DFW25" s="466"/>
      <c r="DFX25" s="399"/>
      <c r="DFY25" s="466"/>
      <c r="DFZ25" s="252"/>
      <c r="DGA25" s="467"/>
      <c r="DGB25" s="466"/>
      <c r="DGC25" s="399"/>
      <c r="DGD25" s="466"/>
      <c r="DGE25" s="252"/>
      <c r="DGF25" s="467"/>
      <c r="DGG25" s="466"/>
      <c r="DGH25" s="399"/>
      <c r="DGI25" s="466"/>
      <c r="DGJ25" s="252"/>
      <c r="DGK25" s="467"/>
      <c r="DGL25" s="466"/>
      <c r="DGM25" s="399"/>
      <c r="DGN25" s="466"/>
      <c r="DGO25" s="252"/>
      <c r="DGP25" s="467"/>
      <c r="DGQ25" s="466"/>
      <c r="DGR25" s="399"/>
      <c r="DGS25" s="466"/>
      <c r="DGT25" s="252"/>
      <c r="DGU25" s="467"/>
      <c r="DGV25" s="466"/>
      <c r="DGW25" s="399"/>
      <c r="DGX25" s="466"/>
      <c r="DGY25" s="252"/>
      <c r="DGZ25" s="467"/>
      <c r="DHA25" s="466"/>
      <c r="DHB25" s="399"/>
      <c r="DHC25" s="466"/>
      <c r="DHD25" s="252"/>
      <c r="DHE25" s="467"/>
      <c r="DHF25" s="466"/>
      <c r="DHG25" s="399"/>
      <c r="DHH25" s="466"/>
      <c r="DHI25" s="252"/>
      <c r="DHJ25" s="467"/>
      <c r="DHK25" s="466"/>
      <c r="DHL25" s="399"/>
      <c r="DHM25" s="466"/>
      <c r="DHN25" s="252"/>
      <c r="DHO25" s="467"/>
      <c r="DHP25" s="466"/>
      <c r="DHQ25" s="399"/>
      <c r="DHR25" s="466"/>
      <c r="DHS25" s="252"/>
      <c r="DHT25" s="467"/>
      <c r="DHU25" s="466"/>
      <c r="DHV25" s="399"/>
      <c r="DHW25" s="466"/>
      <c r="DHX25" s="252"/>
      <c r="DHY25" s="467"/>
      <c r="DHZ25" s="466"/>
      <c r="DIA25" s="399"/>
      <c r="DIB25" s="466"/>
      <c r="DIC25" s="252"/>
      <c r="DID25" s="467"/>
      <c r="DIE25" s="466"/>
      <c r="DIF25" s="399"/>
      <c r="DIG25" s="466"/>
      <c r="DIH25" s="252"/>
      <c r="DII25" s="467"/>
      <c r="DIJ25" s="466"/>
      <c r="DIK25" s="399"/>
      <c r="DIL25" s="466"/>
      <c r="DIM25" s="252"/>
      <c r="DIN25" s="467"/>
      <c r="DIO25" s="466"/>
      <c r="DIP25" s="399"/>
      <c r="DIQ25" s="466"/>
      <c r="DIR25" s="252"/>
      <c r="DIS25" s="467"/>
      <c r="DIT25" s="466"/>
      <c r="DIU25" s="399"/>
      <c r="DIV25" s="466"/>
      <c r="DIW25" s="252"/>
      <c r="DIX25" s="467"/>
      <c r="DIY25" s="466"/>
      <c r="DIZ25" s="399"/>
      <c r="DJA25" s="466"/>
      <c r="DJB25" s="252"/>
      <c r="DJC25" s="467"/>
      <c r="DJD25" s="466"/>
      <c r="DJE25" s="399"/>
      <c r="DJF25" s="466"/>
      <c r="DJG25" s="252"/>
      <c r="DJH25" s="467"/>
      <c r="DJI25" s="466"/>
      <c r="DJJ25" s="399"/>
      <c r="DJK25" s="466"/>
      <c r="DJL25" s="252"/>
      <c r="DJM25" s="467"/>
      <c r="DJN25" s="466"/>
      <c r="DJO25" s="399"/>
      <c r="DJP25" s="466"/>
      <c r="DJQ25" s="252"/>
      <c r="DJR25" s="467"/>
      <c r="DJS25" s="466"/>
      <c r="DJT25" s="399"/>
      <c r="DJU25" s="466"/>
      <c r="DJV25" s="252"/>
      <c r="DJW25" s="467"/>
      <c r="DJX25" s="466"/>
      <c r="DJY25" s="399"/>
      <c r="DJZ25" s="466"/>
      <c r="DKA25" s="252"/>
      <c r="DKB25" s="467"/>
      <c r="DKC25" s="466"/>
      <c r="DKD25" s="399"/>
      <c r="DKE25" s="466"/>
      <c r="DKF25" s="252"/>
      <c r="DKG25" s="467"/>
      <c r="DKH25" s="466"/>
      <c r="DKI25" s="399"/>
      <c r="DKJ25" s="466"/>
      <c r="DKK25" s="252"/>
      <c r="DKL25" s="467"/>
      <c r="DKM25" s="466"/>
      <c r="DKN25" s="399"/>
      <c r="DKO25" s="466"/>
      <c r="DKP25" s="252"/>
      <c r="DKQ25" s="467"/>
      <c r="DKR25" s="466"/>
      <c r="DKS25" s="399"/>
      <c r="DKT25" s="466"/>
      <c r="DKU25" s="252"/>
      <c r="DKV25" s="467"/>
      <c r="DKW25" s="466"/>
      <c r="DKX25" s="399"/>
      <c r="DKY25" s="466"/>
      <c r="DKZ25" s="252"/>
      <c r="DLA25" s="467"/>
      <c r="DLB25" s="466"/>
      <c r="DLC25" s="399"/>
      <c r="DLD25" s="466"/>
      <c r="DLE25" s="252"/>
      <c r="DLF25" s="467"/>
      <c r="DLG25" s="466"/>
      <c r="DLH25" s="399"/>
      <c r="DLI25" s="466"/>
      <c r="DLJ25" s="252"/>
      <c r="DLK25" s="467"/>
      <c r="DLL25" s="466"/>
      <c r="DLM25" s="399"/>
      <c r="DLN25" s="466"/>
      <c r="DLO25" s="252"/>
      <c r="DLP25" s="467"/>
      <c r="DLQ25" s="466"/>
      <c r="DLR25" s="399"/>
      <c r="DLS25" s="466"/>
      <c r="DLT25" s="252"/>
      <c r="DLU25" s="467"/>
      <c r="DLV25" s="466"/>
      <c r="DLW25" s="399"/>
      <c r="DLX25" s="466"/>
      <c r="DLY25" s="252"/>
      <c r="DLZ25" s="467"/>
      <c r="DMA25" s="466"/>
      <c r="DMB25" s="399"/>
      <c r="DMC25" s="466"/>
      <c r="DMD25" s="252"/>
      <c r="DME25" s="467"/>
      <c r="DMF25" s="466"/>
      <c r="DMG25" s="399"/>
      <c r="DMH25" s="466"/>
      <c r="DMI25" s="252"/>
      <c r="DMJ25" s="467"/>
      <c r="DMK25" s="466"/>
      <c r="DML25" s="399"/>
      <c r="DMM25" s="466"/>
      <c r="DMN25" s="252"/>
      <c r="DMO25" s="467"/>
      <c r="DMP25" s="466"/>
      <c r="DMQ25" s="399"/>
      <c r="DMR25" s="466"/>
      <c r="DMS25" s="252"/>
      <c r="DMT25" s="467"/>
      <c r="DMU25" s="466"/>
      <c r="DMV25" s="399"/>
      <c r="DMW25" s="466"/>
      <c r="DMX25" s="252"/>
      <c r="DMY25" s="467"/>
      <c r="DMZ25" s="466"/>
      <c r="DNA25" s="399"/>
      <c r="DNB25" s="466"/>
      <c r="DNC25" s="252"/>
      <c r="DND25" s="467"/>
      <c r="DNE25" s="466"/>
      <c r="DNF25" s="399"/>
      <c r="DNG25" s="466"/>
      <c r="DNH25" s="252"/>
      <c r="DNI25" s="467"/>
      <c r="DNJ25" s="466"/>
      <c r="DNK25" s="399"/>
      <c r="DNL25" s="466"/>
      <c r="DNM25" s="252"/>
      <c r="DNN25" s="467"/>
      <c r="DNO25" s="466"/>
      <c r="DNP25" s="399"/>
      <c r="DNQ25" s="466"/>
      <c r="DNR25" s="252"/>
      <c r="DNS25" s="467"/>
      <c r="DNT25" s="466"/>
      <c r="DNU25" s="399"/>
      <c r="DNV25" s="466"/>
      <c r="DNW25" s="252"/>
      <c r="DNX25" s="467"/>
      <c r="DNY25" s="466"/>
      <c r="DNZ25" s="399"/>
      <c r="DOA25" s="466"/>
      <c r="DOB25" s="252"/>
      <c r="DOC25" s="467"/>
      <c r="DOD25" s="466"/>
      <c r="DOE25" s="399"/>
      <c r="DOF25" s="466"/>
      <c r="DOG25" s="252"/>
      <c r="DOH25" s="467"/>
      <c r="DOI25" s="466"/>
      <c r="DOJ25" s="399"/>
      <c r="DOK25" s="466"/>
      <c r="DOL25" s="252"/>
      <c r="DOM25" s="467"/>
      <c r="DON25" s="466"/>
      <c r="DOO25" s="399"/>
      <c r="DOP25" s="466"/>
      <c r="DOQ25" s="252"/>
      <c r="DOR25" s="467"/>
      <c r="DOS25" s="466"/>
      <c r="DOT25" s="399"/>
      <c r="DOU25" s="466"/>
      <c r="DOV25" s="252"/>
      <c r="DOW25" s="467"/>
      <c r="DOX25" s="466"/>
      <c r="DOY25" s="399"/>
      <c r="DOZ25" s="466"/>
      <c r="DPA25" s="252"/>
      <c r="DPB25" s="467"/>
      <c r="DPC25" s="466"/>
      <c r="DPD25" s="399"/>
      <c r="DPE25" s="466"/>
      <c r="DPF25" s="252"/>
      <c r="DPG25" s="467"/>
      <c r="DPH25" s="466"/>
      <c r="DPI25" s="399"/>
      <c r="DPJ25" s="466"/>
      <c r="DPK25" s="252"/>
      <c r="DPL25" s="467"/>
      <c r="DPM25" s="466"/>
      <c r="DPN25" s="399"/>
      <c r="DPO25" s="466"/>
      <c r="DPP25" s="252"/>
      <c r="DPQ25" s="467"/>
      <c r="DPR25" s="466"/>
      <c r="DPS25" s="399"/>
      <c r="DPT25" s="466"/>
      <c r="DPU25" s="252"/>
      <c r="DPV25" s="467"/>
      <c r="DPW25" s="466"/>
      <c r="DPX25" s="399"/>
      <c r="DPY25" s="466"/>
      <c r="DPZ25" s="252"/>
      <c r="DQA25" s="467"/>
      <c r="DQB25" s="466"/>
      <c r="DQC25" s="399"/>
      <c r="DQD25" s="466"/>
      <c r="DQE25" s="252"/>
      <c r="DQF25" s="467"/>
      <c r="DQG25" s="466"/>
      <c r="DQH25" s="399"/>
      <c r="DQI25" s="466"/>
      <c r="DQJ25" s="252"/>
      <c r="DQK25" s="467"/>
      <c r="DQL25" s="466"/>
      <c r="DQM25" s="399"/>
      <c r="DQN25" s="466"/>
      <c r="DQO25" s="252"/>
      <c r="DQP25" s="467"/>
      <c r="DQQ25" s="466"/>
      <c r="DQR25" s="399"/>
      <c r="DQS25" s="466"/>
      <c r="DQT25" s="252"/>
      <c r="DQU25" s="467"/>
      <c r="DQV25" s="466"/>
      <c r="DQW25" s="399"/>
      <c r="DQX25" s="466"/>
      <c r="DQY25" s="252"/>
      <c r="DQZ25" s="467"/>
      <c r="DRA25" s="466"/>
      <c r="DRB25" s="399"/>
      <c r="DRC25" s="466"/>
      <c r="DRD25" s="252"/>
      <c r="DRE25" s="467"/>
      <c r="DRF25" s="466"/>
      <c r="DRG25" s="399"/>
      <c r="DRH25" s="466"/>
      <c r="DRI25" s="252"/>
      <c r="DRJ25" s="467"/>
      <c r="DRK25" s="466"/>
      <c r="DRL25" s="399"/>
      <c r="DRM25" s="466"/>
      <c r="DRN25" s="252"/>
      <c r="DRO25" s="467"/>
      <c r="DRP25" s="466"/>
      <c r="DRQ25" s="399"/>
      <c r="DRR25" s="466"/>
      <c r="DRS25" s="252"/>
      <c r="DRT25" s="467"/>
      <c r="DRU25" s="466"/>
      <c r="DRV25" s="399"/>
      <c r="DRW25" s="466"/>
      <c r="DRX25" s="252"/>
      <c r="DRY25" s="467"/>
      <c r="DRZ25" s="466"/>
      <c r="DSA25" s="399"/>
      <c r="DSB25" s="466"/>
      <c r="DSC25" s="252"/>
      <c r="DSD25" s="467"/>
      <c r="DSE25" s="466"/>
      <c r="DSF25" s="399"/>
      <c r="DSG25" s="466"/>
      <c r="DSH25" s="252"/>
      <c r="DSI25" s="467"/>
      <c r="DSJ25" s="466"/>
      <c r="DSK25" s="399"/>
      <c r="DSL25" s="466"/>
      <c r="DSM25" s="252"/>
      <c r="DSN25" s="467"/>
      <c r="DSO25" s="466"/>
      <c r="DSP25" s="399"/>
      <c r="DSQ25" s="466"/>
      <c r="DSR25" s="252"/>
      <c r="DSS25" s="467"/>
      <c r="DST25" s="466"/>
      <c r="DSU25" s="399"/>
      <c r="DSV25" s="466"/>
      <c r="DSW25" s="252"/>
      <c r="DSX25" s="467"/>
      <c r="DSY25" s="466"/>
      <c r="DSZ25" s="399"/>
      <c r="DTA25" s="466"/>
      <c r="DTB25" s="252"/>
      <c r="DTC25" s="467"/>
      <c r="DTD25" s="466"/>
      <c r="DTE25" s="399"/>
      <c r="DTF25" s="466"/>
      <c r="DTG25" s="252"/>
      <c r="DTH25" s="467"/>
      <c r="DTI25" s="466"/>
      <c r="DTJ25" s="399"/>
      <c r="DTK25" s="466"/>
      <c r="DTL25" s="252"/>
      <c r="DTM25" s="467"/>
      <c r="DTN25" s="466"/>
      <c r="DTO25" s="399"/>
      <c r="DTP25" s="466"/>
      <c r="DTQ25" s="252"/>
      <c r="DTR25" s="467"/>
      <c r="DTS25" s="466"/>
      <c r="DTT25" s="399"/>
      <c r="DTU25" s="466"/>
      <c r="DTV25" s="252"/>
      <c r="DTW25" s="467"/>
      <c r="DTX25" s="466"/>
      <c r="DTY25" s="399"/>
      <c r="DTZ25" s="466"/>
      <c r="DUA25" s="252"/>
      <c r="DUB25" s="467"/>
      <c r="DUC25" s="466"/>
      <c r="DUD25" s="399"/>
      <c r="DUE25" s="466"/>
      <c r="DUF25" s="252"/>
      <c r="DUG25" s="467"/>
      <c r="DUH25" s="466"/>
      <c r="DUI25" s="399"/>
      <c r="DUJ25" s="466"/>
      <c r="DUK25" s="252"/>
      <c r="DUL25" s="467"/>
      <c r="DUM25" s="466"/>
      <c r="DUN25" s="399"/>
      <c r="DUO25" s="466"/>
      <c r="DUP25" s="252"/>
      <c r="DUQ25" s="467"/>
      <c r="DUR25" s="466"/>
      <c r="DUS25" s="399"/>
      <c r="DUT25" s="466"/>
      <c r="DUU25" s="252"/>
      <c r="DUV25" s="467"/>
      <c r="DUW25" s="466"/>
      <c r="DUX25" s="399"/>
      <c r="DUY25" s="466"/>
      <c r="DUZ25" s="252"/>
      <c r="DVA25" s="467"/>
      <c r="DVB25" s="466"/>
      <c r="DVC25" s="399"/>
      <c r="DVD25" s="466"/>
      <c r="DVE25" s="252"/>
      <c r="DVF25" s="467"/>
      <c r="DVG25" s="466"/>
      <c r="DVH25" s="399"/>
      <c r="DVI25" s="466"/>
      <c r="DVJ25" s="252"/>
      <c r="DVK25" s="467"/>
      <c r="DVL25" s="466"/>
      <c r="DVM25" s="399"/>
      <c r="DVN25" s="466"/>
      <c r="DVO25" s="252"/>
      <c r="DVP25" s="467"/>
      <c r="DVQ25" s="466"/>
      <c r="DVR25" s="399"/>
      <c r="DVS25" s="466"/>
      <c r="DVT25" s="252"/>
      <c r="DVU25" s="467"/>
      <c r="DVV25" s="466"/>
      <c r="DVW25" s="399"/>
      <c r="DVX25" s="466"/>
      <c r="DVY25" s="252"/>
      <c r="DVZ25" s="467"/>
      <c r="DWA25" s="466"/>
      <c r="DWB25" s="399"/>
      <c r="DWC25" s="466"/>
      <c r="DWD25" s="252"/>
      <c r="DWE25" s="467"/>
      <c r="DWF25" s="466"/>
      <c r="DWG25" s="399"/>
      <c r="DWH25" s="466"/>
      <c r="DWI25" s="252"/>
      <c r="DWJ25" s="467"/>
      <c r="DWK25" s="466"/>
      <c r="DWL25" s="399"/>
      <c r="DWM25" s="466"/>
      <c r="DWN25" s="252"/>
      <c r="DWO25" s="467"/>
      <c r="DWP25" s="466"/>
      <c r="DWQ25" s="399"/>
      <c r="DWR25" s="466"/>
      <c r="DWS25" s="252"/>
      <c r="DWT25" s="467"/>
      <c r="DWU25" s="466"/>
      <c r="DWV25" s="399"/>
      <c r="DWW25" s="466"/>
      <c r="DWX25" s="252"/>
      <c r="DWY25" s="467"/>
      <c r="DWZ25" s="466"/>
      <c r="DXA25" s="399"/>
      <c r="DXB25" s="466"/>
      <c r="DXC25" s="252"/>
      <c r="DXD25" s="467"/>
      <c r="DXE25" s="466"/>
      <c r="DXF25" s="399"/>
      <c r="DXG25" s="466"/>
      <c r="DXH25" s="252"/>
      <c r="DXI25" s="467"/>
      <c r="DXJ25" s="466"/>
      <c r="DXK25" s="399"/>
      <c r="DXL25" s="466"/>
      <c r="DXM25" s="252"/>
      <c r="DXN25" s="467"/>
      <c r="DXO25" s="466"/>
      <c r="DXP25" s="399"/>
      <c r="DXQ25" s="466"/>
      <c r="DXR25" s="252"/>
      <c r="DXS25" s="467"/>
      <c r="DXT25" s="466"/>
      <c r="DXU25" s="399"/>
      <c r="DXV25" s="466"/>
      <c r="DXW25" s="252"/>
      <c r="DXX25" s="467"/>
      <c r="DXY25" s="466"/>
      <c r="DXZ25" s="399"/>
      <c r="DYA25" s="466"/>
      <c r="DYB25" s="252"/>
      <c r="DYC25" s="467"/>
      <c r="DYD25" s="466"/>
      <c r="DYE25" s="399"/>
      <c r="DYF25" s="466"/>
      <c r="DYG25" s="252"/>
      <c r="DYH25" s="467"/>
      <c r="DYI25" s="466"/>
      <c r="DYJ25" s="399"/>
      <c r="DYK25" s="466"/>
      <c r="DYL25" s="252"/>
      <c r="DYM25" s="467"/>
      <c r="DYN25" s="466"/>
      <c r="DYO25" s="399"/>
      <c r="DYP25" s="466"/>
      <c r="DYQ25" s="252"/>
      <c r="DYR25" s="467"/>
      <c r="DYS25" s="466"/>
      <c r="DYT25" s="399"/>
      <c r="DYU25" s="466"/>
      <c r="DYV25" s="252"/>
      <c r="DYW25" s="467"/>
      <c r="DYX25" s="466"/>
      <c r="DYY25" s="399"/>
      <c r="DYZ25" s="466"/>
      <c r="DZA25" s="252"/>
      <c r="DZB25" s="467"/>
      <c r="DZC25" s="466"/>
      <c r="DZD25" s="399"/>
      <c r="DZE25" s="466"/>
      <c r="DZF25" s="252"/>
      <c r="DZG25" s="467"/>
      <c r="DZH25" s="466"/>
      <c r="DZI25" s="399"/>
      <c r="DZJ25" s="466"/>
      <c r="DZK25" s="252"/>
      <c r="DZL25" s="467"/>
      <c r="DZM25" s="466"/>
      <c r="DZN25" s="399"/>
      <c r="DZO25" s="466"/>
      <c r="DZP25" s="252"/>
      <c r="DZQ25" s="467"/>
      <c r="DZR25" s="466"/>
      <c r="DZS25" s="399"/>
      <c r="DZT25" s="466"/>
      <c r="DZU25" s="252"/>
      <c r="DZV25" s="467"/>
      <c r="DZW25" s="466"/>
      <c r="DZX25" s="399"/>
      <c r="DZY25" s="466"/>
      <c r="DZZ25" s="252"/>
      <c r="EAA25" s="467"/>
      <c r="EAB25" s="466"/>
      <c r="EAC25" s="399"/>
      <c r="EAD25" s="466"/>
      <c r="EAE25" s="252"/>
      <c r="EAF25" s="467"/>
      <c r="EAG25" s="466"/>
      <c r="EAH25" s="399"/>
      <c r="EAI25" s="466"/>
      <c r="EAJ25" s="252"/>
      <c r="EAK25" s="467"/>
      <c r="EAL25" s="466"/>
      <c r="EAM25" s="399"/>
      <c r="EAN25" s="466"/>
      <c r="EAO25" s="252"/>
      <c r="EAP25" s="467"/>
      <c r="EAQ25" s="466"/>
      <c r="EAR25" s="399"/>
      <c r="EAS25" s="466"/>
      <c r="EAT25" s="252"/>
      <c r="EAU25" s="467"/>
      <c r="EAV25" s="466"/>
      <c r="EAW25" s="399"/>
      <c r="EAX25" s="466"/>
      <c r="EAY25" s="252"/>
      <c r="EAZ25" s="467"/>
      <c r="EBA25" s="466"/>
      <c r="EBB25" s="399"/>
      <c r="EBC25" s="466"/>
      <c r="EBD25" s="252"/>
      <c r="EBE25" s="467"/>
      <c r="EBF25" s="466"/>
      <c r="EBG25" s="399"/>
      <c r="EBH25" s="466"/>
      <c r="EBI25" s="252"/>
      <c r="EBJ25" s="467"/>
      <c r="EBK25" s="466"/>
      <c r="EBL25" s="399"/>
      <c r="EBM25" s="466"/>
      <c r="EBN25" s="252"/>
      <c r="EBO25" s="467"/>
      <c r="EBP25" s="466"/>
      <c r="EBQ25" s="399"/>
      <c r="EBR25" s="466"/>
      <c r="EBS25" s="252"/>
      <c r="EBT25" s="467"/>
      <c r="EBU25" s="466"/>
      <c r="EBV25" s="399"/>
      <c r="EBW25" s="466"/>
      <c r="EBX25" s="252"/>
      <c r="EBY25" s="467"/>
      <c r="EBZ25" s="466"/>
      <c r="ECA25" s="399"/>
      <c r="ECB25" s="466"/>
      <c r="ECC25" s="252"/>
      <c r="ECD25" s="467"/>
      <c r="ECE25" s="466"/>
      <c r="ECF25" s="399"/>
      <c r="ECG25" s="466"/>
      <c r="ECH25" s="252"/>
      <c r="ECI25" s="467"/>
      <c r="ECJ25" s="466"/>
      <c r="ECK25" s="399"/>
      <c r="ECL25" s="466"/>
      <c r="ECM25" s="252"/>
      <c r="ECN25" s="467"/>
      <c r="ECO25" s="466"/>
      <c r="ECP25" s="399"/>
      <c r="ECQ25" s="466"/>
      <c r="ECR25" s="252"/>
      <c r="ECS25" s="467"/>
      <c r="ECT25" s="466"/>
      <c r="ECU25" s="399"/>
      <c r="ECV25" s="466"/>
      <c r="ECW25" s="252"/>
      <c r="ECX25" s="467"/>
      <c r="ECY25" s="466"/>
      <c r="ECZ25" s="399"/>
      <c r="EDA25" s="466"/>
      <c r="EDB25" s="252"/>
      <c r="EDC25" s="467"/>
      <c r="EDD25" s="466"/>
      <c r="EDE25" s="399"/>
      <c r="EDF25" s="466"/>
      <c r="EDG25" s="252"/>
      <c r="EDH25" s="467"/>
      <c r="EDI25" s="466"/>
      <c r="EDJ25" s="399"/>
      <c r="EDK25" s="466"/>
      <c r="EDL25" s="252"/>
      <c r="EDM25" s="467"/>
      <c r="EDN25" s="466"/>
      <c r="EDO25" s="399"/>
      <c r="EDP25" s="466"/>
      <c r="EDQ25" s="252"/>
      <c r="EDR25" s="467"/>
      <c r="EDS25" s="466"/>
      <c r="EDT25" s="399"/>
      <c r="EDU25" s="466"/>
      <c r="EDV25" s="252"/>
      <c r="EDW25" s="467"/>
      <c r="EDX25" s="466"/>
      <c r="EDY25" s="399"/>
      <c r="EDZ25" s="466"/>
      <c r="EEA25" s="252"/>
      <c r="EEB25" s="467"/>
      <c r="EEC25" s="466"/>
      <c r="EED25" s="399"/>
      <c r="EEE25" s="466"/>
      <c r="EEF25" s="252"/>
      <c r="EEG25" s="467"/>
      <c r="EEH25" s="466"/>
      <c r="EEI25" s="399"/>
      <c r="EEJ25" s="466"/>
      <c r="EEK25" s="252"/>
      <c r="EEL25" s="467"/>
      <c r="EEM25" s="466"/>
      <c r="EEN25" s="399"/>
      <c r="EEO25" s="466"/>
      <c r="EEP25" s="252"/>
      <c r="EEQ25" s="467"/>
      <c r="EER25" s="466"/>
      <c r="EES25" s="399"/>
      <c r="EET25" s="466"/>
      <c r="EEU25" s="252"/>
      <c r="EEV25" s="467"/>
      <c r="EEW25" s="466"/>
      <c r="EEX25" s="399"/>
      <c r="EEY25" s="466"/>
      <c r="EEZ25" s="252"/>
      <c r="EFA25" s="467"/>
      <c r="EFB25" s="466"/>
      <c r="EFC25" s="399"/>
      <c r="EFD25" s="466"/>
      <c r="EFE25" s="252"/>
      <c r="EFF25" s="467"/>
      <c r="EFG25" s="466"/>
      <c r="EFH25" s="399"/>
      <c r="EFI25" s="466"/>
      <c r="EFJ25" s="252"/>
      <c r="EFK25" s="467"/>
      <c r="EFL25" s="466"/>
      <c r="EFM25" s="399"/>
      <c r="EFN25" s="466"/>
      <c r="EFO25" s="252"/>
      <c r="EFP25" s="467"/>
      <c r="EFQ25" s="466"/>
      <c r="EFR25" s="399"/>
      <c r="EFS25" s="466"/>
      <c r="EFT25" s="252"/>
      <c r="EFU25" s="467"/>
      <c r="EFV25" s="466"/>
      <c r="EFW25" s="399"/>
      <c r="EFX25" s="466"/>
      <c r="EFY25" s="252"/>
      <c r="EFZ25" s="467"/>
      <c r="EGA25" s="466"/>
      <c r="EGB25" s="399"/>
      <c r="EGC25" s="466"/>
      <c r="EGD25" s="252"/>
      <c r="EGE25" s="467"/>
      <c r="EGF25" s="466"/>
      <c r="EGG25" s="399"/>
      <c r="EGH25" s="466"/>
      <c r="EGI25" s="252"/>
      <c r="EGJ25" s="467"/>
      <c r="EGK25" s="466"/>
      <c r="EGL25" s="399"/>
      <c r="EGM25" s="466"/>
      <c r="EGN25" s="252"/>
      <c r="EGO25" s="467"/>
      <c r="EGP25" s="466"/>
      <c r="EGQ25" s="399"/>
      <c r="EGR25" s="466"/>
      <c r="EGS25" s="252"/>
      <c r="EGT25" s="467"/>
      <c r="EGU25" s="466"/>
      <c r="EGV25" s="399"/>
      <c r="EGW25" s="466"/>
      <c r="EGX25" s="252"/>
      <c r="EGY25" s="467"/>
      <c r="EGZ25" s="466"/>
      <c r="EHA25" s="399"/>
      <c r="EHB25" s="466"/>
      <c r="EHC25" s="252"/>
      <c r="EHD25" s="467"/>
      <c r="EHE25" s="466"/>
      <c r="EHF25" s="399"/>
      <c r="EHG25" s="466"/>
      <c r="EHH25" s="252"/>
      <c r="EHI25" s="467"/>
      <c r="EHJ25" s="466"/>
      <c r="EHK25" s="399"/>
      <c r="EHL25" s="466"/>
      <c r="EHM25" s="252"/>
      <c r="EHN25" s="467"/>
      <c r="EHO25" s="466"/>
      <c r="EHP25" s="399"/>
      <c r="EHQ25" s="466"/>
      <c r="EHR25" s="252"/>
      <c r="EHS25" s="467"/>
      <c r="EHT25" s="466"/>
      <c r="EHU25" s="399"/>
      <c r="EHV25" s="466"/>
      <c r="EHW25" s="252"/>
      <c r="EHX25" s="467"/>
      <c r="EHY25" s="466"/>
      <c r="EHZ25" s="399"/>
      <c r="EIA25" s="466"/>
      <c r="EIB25" s="252"/>
      <c r="EIC25" s="467"/>
      <c r="EID25" s="466"/>
      <c r="EIE25" s="399"/>
      <c r="EIF25" s="466"/>
      <c r="EIG25" s="252"/>
      <c r="EIH25" s="467"/>
      <c r="EII25" s="466"/>
      <c r="EIJ25" s="399"/>
      <c r="EIK25" s="466"/>
      <c r="EIL25" s="252"/>
      <c r="EIM25" s="467"/>
      <c r="EIN25" s="466"/>
      <c r="EIO25" s="399"/>
      <c r="EIP25" s="466"/>
      <c r="EIQ25" s="252"/>
      <c r="EIR25" s="467"/>
      <c r="EIS25" s="466"/>
      <c r="EIT25" s="399"/>
      <c r="EIU25" s="466"/>
      <c r="EIV25" s="252"/>
      <c r="EIW25" s="467"/>
      <c r="EIX25" s="466"/>
      <c r="EIY25" s="399"/>
      <c r="EIZ25" s="466"/>
      <c r="EJA25" s="252"/>
      <c r="EJB25" s="467"/>
      <c r="EJC25" s="466"/>
      <c r="EJD25" s="399"/>
      <c r="EJE25" s="466"/>
      <c r="EJF25" s="252"/>
      <c r="EJG25" s="467"/>
      <c r="EJH25" s="466"/>
      <c r="EJI25" s="399"/>
      <c r="EJJ25" s="466"/>
      <c r="EJK25" s="252"/>
      <c r="EJL25" s="467"/>
      <c r="EJM25" s="466"/>
      <c r="EJN25" s="399"/>
      <c r="EJO25" s="466"/>
      <c r="EJP25" s="252"/>
      <c r="EJQ25" s="467"/>
      <c r="EJR25" s="466"/>
      <c r="EJS25" s="399"/>
      <c r="EJT25" s="466"/>
      <c r="EJU25" s="252"/>
      <c r="EJV25" s="467"/>
      <c r="EJW25" s="466"/>
      <c r="EJX25" s="399"/>
      <c r="EJY25" s="466"/>
      <c r="EJZ25" s="252"/>
      <c r="EKA25" s="467"/>
      <c r="EKB25" s="466"/>
      <c r="EKC25" s="399"/>
      <c r="EKD25" s="466"/>
      <c r="EKE25" s="252"/>
      <c r="EKF25" s="467"/>
      <c r="EKG25" s="466"/>
      <c r="EKH25" s="399"/>
      <c r="EKI25" s="466"/>
      <c r="EKJ25" s="252"/>
      <c r="EKK25" s="467"/>
      <c r="EKL25" s="466"/>
      <c r="EKM25" s="399"/>
      <c r="EKN25" s="466"/>
      <c r="EKO25" s="252"/>
      <c r="EKP25" s="467"/>
      <c r="EKQ25" s="466"/>
      <c r="EKR25" s="399"/>
      <c r="EKS25" s="466"/>
      <c r="EKT25" s="252"/>
      <c r="EKU25" s="467"/>
      <c r="EKV25" s="466"/>
      <c r="EKW25" s="399"/>
      <c r="EKX25" s="466"/>
      <c r="EKY25" s="252"/>
      <c r="EKZ25" s="467"/>
      <c r="ELA25" s="466"/>
      <c r="ELB25" s="399"/>
      <c r="ELC25" s="466"/>
      <c r="ELD25" s="252"/>
      <c r="ELE25" s="467"/>
      <c r="ELF25" s="466"/>
      <c r="ELG25" s="399"/>
      <c r="ELH25" s="466"/>
      <c r="ELI25" s="252"/>
      <c r="ELJ25" s="467"/>
      <c r="ELK25" s="466"/>
      <c r="ELL25" s="399"/>
      <c r="ELM25" s="466"/>
      <c r="ELN25" s="252"/>
      <c r="ELO25" s="467"/>
      <c r="ELP25" s="466"/>
      <c r="ELQ25" s="399"/>
      <c r="ELR25" s="466"/>
      <c r="ELS25" s="252"/>
      <c r="ELT25" s="467"/>
      <c r="ELU25" s="466"/>
      <c r="ELV25" s="399"/>
      <c r="ELW25" s="466"/>
      <c r="ELX25" s="252"/>
      <c r="ELY25" s="467"/>
      <c r="ELZ25" s="466"/>
      <c r="EMA25" s="399"/>
      <c r="EMB25" s="466"/>
      <c r="EMC25" s="252"/>
      <c r="EMD25" s="467"/>
      <c r="EME25" s="466"/>
      <c r="EMF25" s="399"/>
      <c r="EMG25" s="466"/>
      <c r="EMH25" s="252"/>
      <c r="EMI25" s="467"/>
      <c r="EMJ25" s="466"/>
      <c r="EMK25" s="399"/>
      <c r="EML25" s="466"/>
      <c r="EMM25" s="252"/>
      <c r="EMN25" s="467"/>
      <c r="EMO25" s="466"/>
      <c r="EMP25" s="399"/>
      <c r="EMQ25" s="466"/>
      <c r="EMR25" s="252"/>
      <c r="EMS25" s="467"/>
      <c r="EMT25" s="466"/>
      <c r="EMU25" s="399"/>
      <c r="EMV25" s="466"/>
      <c r="EMW25" s="252"/>
      <c r="EMX25" s="467"/>
      <c r="EMY25" s="466"/>
      <c r="EMZ25" s="399"/>
      <c r="ENA25" s="466"/>
      <c r="ENB25" s="252"/>
      <c r="ENC25" s="467"/>
      <c r="END25" s="466"/>
      <c r="ENE25" s="399"/>
      <c r="ENF25" s="466"/>
      <c r="ENG25" s="252"/>
      <c r="ENH25" s="467"/>
      <c r="ENI25" s="466"/>
      <c r="ENJ25" s="399"/>
      <c r="ENK25" s="466"/>
      <c r="ENL25" s="252"/>
      <c r="ENM25" s="467"/>
      <c r="ENN25" s="466"/>
      <c r="ENO25" s="399"/>
      <c r="ENP25" s="466"/>
      <c r="ENQ25" s="252"/>
      <c r="ENR25" s="467"/>
      <c r="ENS25" s="466"/>
      <c r="ENT25" s="399"/>
      <c r="ENU25" s="466"/>
      <c r="ENV25" s="252"/>
      <c r="ENW25" s="467"/>
      <c r="ENX25" s="466"/>
      <c r="ENY25" s="399"/>
      <c r="ENZ25" s="466"/>
      <c r="EOA25" s="252"/>
      <c r="EOB25" s="467"/>
      <c r="EOC25" s="466"/>
      <c r="EOD25" s="399"/>
      <c r="EOE25" s="466"/>
      <c r="EOF25" s="252"/>
      <c r="EOG25" s="467"/>
      <c r="EOH25" s="466"/>
      <c r="EOI25" s="399"/>
      <c r="EOJ25" s="466"/>
      <c r="EOK25" s="252"/>
      <c r="EOL25" s="467"/>
      <c r="EOM25" s="466"/>
      <c r="EON25" s="399"/>
      <c r="EOO25" s="466"/>
      <c r="EOP25" s="252"/>
      <c r="EOQ25" s="467"/>
      <c r="EOR25" s="466"/>
      <c r="EOS25" s="399"/>
      <c r="EOT25" s="466"/>
      <c r="EOU25" s="252"/>
      <c r="EOV25" s="467"/>
      <c r="EOW25" s="466"/>
      <c r="EOX25" s="399"/>
      <c r="EOY25" s="466"/>
      <c r="EOZ25" s="252"/>
      <c r="EPA25" s="467"/>
      <c r="EPB25" s="466"/>
      <c r="EPC25" s="399"/>
      <c r="EPD25" s="466"/>
      <c r="EPE25" s="252"/>
      <c r="EPF25" s="467"/>
      <c r="EPG25" s="466"/>
      <c r="EPH25" s="399"/>
      <c r="EPI25" s="466"/>
      <c r="EPJ25" s="252"/>
      <c r="EPK25" s="467"/>
      <c r="EPL25" s="466"/>
      <c r="EPM25" s="399"/>
      <c r="EPN25" s="466"/>
      <c r="EPO25" s="252"/>
      <c r="EPP25" s="467"/>
      <c r="EPQ25" s="466"/>
      <c r="EPR25" s="399"/>
      <c r="EPS25" s="466"/>
      <c r="EPT25" s="252"/>
      <c r="EPU25" s="467"/>
      <c r="EPV25" s="466"/>
      <c r="EPW25" s="399"/>
      <c r="EPX25" s="466"/>
      <c r="EPY25" s="252"/>
      <c r="EPZ25" s="467"/>
      <c r="EQA25" s="466"/>
      <c r="EQB25" s="399"/>
      <c r="EQC25" s="466"/>
      <c r="EQD25" s="252"/>
      <c r="EQE25" s="467"/>
      <c r="EQF25" s="466"/>
      <c r="EQG25" s="399"/>
      <c r="EQH25" s="466"/>
      <c r="EQI25" s="252"/>
      <c r="EQJ25" s="467"/>
      <c r="EQK25" s="466"/>
      <c r="EQL25" s="399"/>
      <c r="EQM25" s="466"/>
      <c r="EQN25" s="252"/>
      <c r="EQO25" s="467"/>
      <c r="EQP25" s="466"/>
      <c r="EQQ25" s="399"/>
      <c r="EQR25" s="466"/>
      <c r="EQS25" s="252"/>
      <c r="EQT25" s="467"/>
      <c r="EQU25" s="466"/>
      <c r="EQV25" s="399"/>
      <c r="EQW25" s="466"/>
      <c r="EQX25" s="252"/>
      <c r="EQY25" s="467"/>
      <c r="EQZ25" s="466"/>
      <c r="ERA25" s="399"/>
      <c r="ERB25" s="466"/>
      <c r="ERC25" s="252"/>
      <c r="ERD25" s="467"/>
      <c r="ERE25" s="466"/>
      <c r="ERF25" s="399"/>
      <c r="ERG25" s="466"/>
      <c r="ERH25" s="252"/>
      <c r="ERI25" s="467"/>
      <c r="ERJ25" s="466"/>
      <c r="ERK25" s="399"/>
      <c r="ERL25" s="466"/>
      <c r="ERM25" s="252"/>
      <c r="ERN25" s="467"/>
      <c r="ERO25" s="466"/>
      <c r="ERP25" s="399"/>
      <c r="ERQ25" s="466"/>
      <c r="ERR25" s="252"/>
      <c r="ERS25" s="467"/>
      <c r="ERT25" s="466"/>
      <c r="ERU25" s="399"/>
      <c r="ERV25" s="466"/>
      <c r="ERW25" s="252"/>
      <c r="ERX25" s="467"/>
      <c r="ERY25" s="466"/>
      <c r="ERZ25" s="399"/>
      <c r="ESA25" s="466"/>
      <c r="ESB25" s="252"/>
      <c r="ESC25" s="467"/>
      <c r="ESD25" s="466"/>
      <c r="ESE25" s="399"/>
      <c r="ESF25" s="466"/>
      <c r="ESG25" s="252"/>
      <c r="ESH25" s="467"/>
      <c r="ESI25" s="466"/>
      <c r="ESJ25" s="399"/>
      <c r="ESK25" s="466"/>
      <c r="ESL25" s="252"/>
      <c r="ESM25" s="467"/>
      <c r="ESN25" s="466"/>
      <c r="ESO25" s="399"/>
      <c r="ESP25" s="466"/>
      <c r="ESQ25" s="252"/>
      <c r="ESR25" s="467"/>
      <c r="ESS25" s="466"/>
      <c r="EST25" s="399"/>
      <c r="ESU25" s="466"/>
      <c r="ESV25" s="252"/>
      <c r="ESW25" s="467"/>
      <c r="ESX25" s="466"/>
      <c r="ESY25" s="399"/>
      <c r="ESZ25" s="466"/>
      <c r="ETA25" s="252"/>
      <c r="ETB25" s="467"/>
      <c r="ETC25" s="466"/>
      <c r="ETD25" s="399"/>
      <c r="ETE25" s="466"/>
      <c r="ETF25" s="252"/>
      <c r="ETG25" s="467"/>
      <c r="ETH25" s="466"/>
      <c r="ETI25" s="399"/>
      <c r="ETJ25" s="466"/>
      <c r="ETK25" s="252"/>
      <c r="ETL25" s="467"/>
      <c r="ETM25" s="466"/>
      <c r="ETN25" s="399"/>
      <c r="ETO25" s="466"/>
      <c r="ETP25" s="252"/>
      <c r="ETQ25" s="467"/>
      <c r="ETR25" s="466"/>
      <c r="ETS25" s="399"/>
      <c r="ETT25" s="466"/>
      <c r="ETU25" s="252"/>
      <c r="ETV25" s="467"/>
      <c r="ETW25" s="466"/>
      <c r="ETX25" s="399"/>
      <c r="ETY25" s="466"/>
      <c r="ETZ25" s="252"/>
      <c r="EUA25" s="467"/>
      <c r="EUB25" s="466"/>
      <c r="EUC25" s="399"/>
      <c r="EUD25" s="466"/>
      <c r="EUE25" s="252"/>
      <c r="EUF25" s="467"/>
      <c r="EUG25" s="466"/>
      <c r="EUH25" s="399"/>
      <c r="EUI25" s="466"/>
      <c r="EUJ25" s="252"/>
      <c r="EUK25" s="467"/>
      <c r="EUL25" s="466"/>
      <c r="EUM25" s="399"/>
      <c r="EUN25" s="466"/>
      <c r="EUO25" s="252"/>
      <c r="EUP25" s="467"/>
      <c r="EUQ25" s="466"/>
      <c r="EUR25" s="399"/>
      <c r="EUS25" s="466"/>
      <c r="EUT25" s="252"/>
      <c r="EUU25" s="467"/>
      <c r="EUV25" s="466"/>
      <c r="EUW25" s="399"/>
      <c r="EUX25" s="466"/>
      <c r="EUY25" s="252"/>
      <c r="EUZ25" s="467"/>
      <c r="EVA25" s="466"/>
      <c r="EVB25" s="399"/>
      <c r="EVC25" s="466"/>
      <c r="EVD25" s="252"/>
      <c r="EVE25" s="467"/>
      <c r="EVF25" s="466"/>
      <c r="EVG25" s="399"/>
      <c r="EVH25" s="466"/>
      <c r="EVI25" s="252"/>
      <c r="EVJ25" s="467"/>
      <c r="EVK25" s="466"/>
      <c r="EVL25" s="399"/>
      <c r="EVM25" s="466"/>
      <c r="EVN25" s="252"/>
      <c r="EVO25" s="467"/>
      <c r="EVP25" s="466"/>
      <c r="EVQ25" s="399"/>
      <c r="EVR25" s="466"/>
      <c r="EVS25" s="252"/>
      <c r="EVT25" s="467"/>
      <c r="EVU25" s="466"/>
      <c r="EVV25" s="399"/>
      <c r="EVW25" s="466"/>
      <c r="EVX25" s="252"/>
      <c r="EVY25" s="467"/>
      <c r="EVZ25" s="466"/>
      <c r="EWA25" s="399"/>
      <c r="EWB25" s="466"/>
      <c r="EWC25" s="252"/>
      <c r="EWD25" s="467"/>
      <c r="EWE25" s="466"/>
      <c r="EWF25" s="399"/>
      <c r="EWG25" s="466"/>
      <c r="EWH25" s="252"/>
      <c r="EWI25" s="467"/>
      <c r="EWJ25" s="466"/>
      <c r="EWK25" s="399"/>
      <c r="EWL25" s="466"/>
      <c r="EWM25" s="252"/>
      <c r="EWN25" s="467"/>
      <c r="EWO25" s="466"/>
      <c r="EWP25" s="399"/>
      <c r="EWQ25" s="466"/>
      <c r="EWR25" s="252"/>
      <c r="EWS25" s="467"/>
      <c r="EWT25" s="466"/>
      <c r="EWU25" s="399"/>
      <c r="EWV25" s="466"/>
      <c r="EWW25" s="252"/>
      <c r="EWX25" s="467"/>
      <c r="EWY25" s="466"/>
      <c r="EWZ25" s="399"/>
      <c r="EXA25" s="466"/>
      <c r="EXB25" s="252"/>
      <c r="EXC25" s="467"/>
      <c r="EXD25" s="466"/>
      <c r="EXE25" s="399"/>
      <c r="EXF25" s="466"/>
      <c r="EXG25" s="252"/>
      <c r="EXH25" s="467"/>
      <c r="EXI25" s="466"/>
      <c r="EXJ25" s="399"/>
      <c r="EXK25" s="466"/>
      <c r="EXL25" s="252"/>
      <c r="EXM25" s="467"/>
      <c r="EXN25" s="466"/>
      <c r="EXO25" s="399"/>
      <c r="EXP25" s="466"/>
      <c r="EXQ25" s="252"/>
      <c r="EXR25" s="467"/>
      <c r="EXS25" s="466"/>
      <c r="EXT25" s="399"/>
      <c r="EXU25" s="466"/>
      <c r="EXV25" s="252"/>
      <c r="EXW25" s="467"/>
      <c r="EXX25" s="466"/>
      <c r="EXY25" s="399"/>
      <c r="EXZ25" s="466"/>
      <c r="EYA25" s="252"/>
      <c r="EYB25" s="467"/>
      <c r="EYC25" s="466"/>
      <c r="EYD25" s="399"/>
      <c r="EYE25" s="466"/>
      <c r="EYF25" s="252"/>
      <c r="EYG25" s="467"/>
      <c r="EYH25" s="466"/>
      <c r="EYI25" s="399"/>
      <c r="EYJ25" s="466"/>
      <c r="EYK25" s="252"/>
      <c r="EYL25" s="467"/>
      <c r="EYM25" s="466"/>
      <c r="EYN25" s="399"/>
      <c r="EYO25" s="466"/>
      <c r="EYP25" s="252"/>
      <c r="EYQ25" s="467"/>
      <c r="EYR25" s="466"/>
      <c r="EYS25" s="399"/>
      <c r="EYT25" s="466"/>
      <c r="EYU25" s="252"/>
      <c r="EYV25" s="467"/>
      <c r="EYW25" s="466"/>
      <c r="EYX25" s="399"/>
      <c r="EYY25" s="466"/>
      <c r="EYZ25" s="252"/>
      <c r="EZA25" s="467"/>
      <c r="EZB25" s="466"/>
      <c r="EZC25" s="399"/>
      <c r="EZD25" s="466"/>
      <c r="EZE25" s="252"/>
      <c r="EZF25" s="467"/>
      <c r="EZG25" s="466"/>
      <c r="EZH25" s="399"/>
      <c r="EZI25" s="466"/>
      <c r="EZJ25" s="252"/>
      <c r="EZK25" s="467"/>
      <c r="EZL25" s="466"/>
      <c r="EZM25" s="399"/>
      <c r="EZN25" s="466"/>
      <c r="EZO25" s="252"/>
      <c r="EZP25" s="467"/>
      <c r="EZQ25" s="466"/>
      <c r="EZR25" s="399"/>
      <c r="EZS25" s="466"/>
      <c r="EZT25" s="252"/>
      <c r="EZU25" s="467"/>
      <c r="EZV25" s="466"/>
      <c r="EZW25" s="399"/>
      <c r="EZX25" s="466"/>
      <c r="EZY25" s="252"/>
      <c r="EZZ25" s="467"/>
      <c r="FAA25" s="466"/>
      <c r="FAB25" s="399"/>
      <c r="FAC25" s="466"/>
      <c r="FAD25" s="252"/>
      <c r="FAE25" s="467"/>
      <c r="FAF25" s="466"/>
      <c r="FAG25" s="399"/>
      <c r="FAH25" s="466"/>
      <c r="FAI25" s="252"/>
      <c r="FAJ25" s="467"/>
      <c r="FAK25" s="466"/>
      <c r="FAL25" s="399"/>
      <c r="FAM25" s="466"/>
      <c r="FAN25" s="252"/>
      <c r="FAO25" s="467"/>
      <c r="FAP25" s="466"/>
      <c r="FAQ25" s="399"/>
      <c r="FAR25" s="466"/>
      <c r="FAS25" s="252"/>
      <c r="FAT25" s="467"/>
      <c r="FAU25" s="466"/>
      <c r="FAV25" s="399"/>
      <c r="FAW25" s="466"/>
      <c r="FAX25" s="252"/>
      <c r="FAY25" s="467"/>
      <c r="FAZ25" s="466"/>
      <c r="FBA25" s="399"/>
      <c r="FBB25" s="466"/>
      <c r="FBC25" s="252"/>
      <c r="FBD25" s="467"/>
      <c r="FBE25" s="466"/>
      <c r="FBF25" s="399"/>
      <c r="FBG25" s="466"/>
      <c r="FBH25" s="252"/>
      <c r="FBI25" s="467"/>
      <c r="FBJ25" s="466"/>
      <c r="FBK25" s="399"/>
      <c r="FBL25" s="466"/>
      <c r="FBM25" s="252"/>
      <c r="FBN25" s="467"/>
      <c r="FBO25" s="466"/>
      <c r="FBP25" s="399"/>
      <c r="FBQ25" s="466"/>
      <c r="FBR25" s="252"/>
      <c r="FBS25" s="467"/>
      <c r="FBT25" s="466"/>
      <c r="FBU25" s="399"/>
      <c r="FBV25" s="466"/>
      <c r="FBW25" s="252"/>
      <c r="FBX25" s="467"/>
      <c r="FBY25" s="466"/>
      <c r="FBZ25" s="399"/>
      <c r="FCA25" s="466"/>
      <c r="FCB25" s="252"/>
      <c r="FCC25" s="467"/>
      <c r="FCD25" s="466"/>
      <c r="FCE25" s="399"/>
      <c r="FCF25" s="466"/>
      <c r="FCG25" s="252"/>
      <c r="FCH25" s="467"/>
      <c r="FCI25" s="466"/>
      <c r="FCJ25" s="399"/>
      <c r="FCK25" s="466"/>
      <c r="FCL25" s="252"/>
      <c r="FCM25" s="467"/>
      <c r="FCN25" s="466"/>
      <c r="FCO25" s="399"/>
      <c r="FCP25" s="466"/>
      <c r="FCQ25" s="252"/>
      <c r="FCR25" s="467"/>
      <c r="FCS25" s="466"/>
      <c r="FCT25" s="399"/>
      <c r="FCU25" s="466"/>
      <c r="FCV25" s="252"/>
      <c r="FCW25" s="467"/>
      <c r="FCX25" s="466"/>
      <c r="FCY25" s="399"/>
      <c r="FCZ25" s="466"/>
      <c r="FDA25" s="252"/>
      <c r="FDB25" s="467"/>
      <c r="FDC25" s="466"/>
      <c r="FDD25" s="399"/>
      <c r="FDE25" s="466"/>
      <c r="FDF25" s="252"/>
      <c r="FDG25" s="467"/>
      <c r="FDH25" s="466"/>
      <c r="FDI25" s="399"/>
      <c r="FDJ25" s="466"/>
      <c r="FDK25" s="252"/>
      <c r="FDL25" s="467"/>
      <c r="FDM25" s="466"/>
      <c r="FDN25" s="399"/>
      <c r="FDO25" s="466"/>
      <c r="FDP25" s="252"/>
      <c r="FDQ25" s="467"/>
      <c r="FDR25" s="466"/>
      <c r="FDS25" s="399"/>
      <c r="FDT25" s="466"/>
      <c r="FDU25" s="252"/>
      <c r="FDV25" s="467"/>
      <c r="FDW25" s="466"/>
      <c r="FDX25" s="399"/>
      <c r="FDY25" s="466"/>
      <c r="FDZ25" s="252"/>
      <c r="FEA25" s="467"/>
      <c r="FEB25" s="466"/>
      <c r="FEC25" s="399"/>
      <c r="FED25" s="466"/>
      <c r="FEE25" s="252"/>
      <c r="FEF25" s="467"/>
      <c r="FEG25" s="466"/>
      <c r="FEH25" s="399"/>
      <c r="FEI25" s="466"/>
      <c r="FEJ25" s="252"/>
      <c r="FEK25" s="467"/>
      <c r="FEL25" s="466"/>
      <c r="FEM25" s="399"/>
      <c r="FEN25" s="466"/>
      <c r="FEO25" s="252"/>
      <c r="FEP25" s="467"/>
      <c r="FEQ25" s="466"/>
      <c r="FER25" s="399"/>
      <c r="FES25" s="466"/>
      <c r="FET25" s="252"/>
      <c r="FEU25" s="467"/>
      <c r="FEV25" s="466"/>
      <c r="FEW25" s="399"/>
      <c r="FEX25" s="466"/>
      <c r="FEY25" s="252"/>
      <c r="FEZ25" s="467"/>
      <c r="FFA25" s="466"/>
      <c r="FFB25" s="399"/>
      <c r="FFC25" s="466"/>
      <c r="FFD25" s="252"/>
      <c r="FFE25" s="467"/>
      <c r="FFF25" s="466"/>
      <c r="FFG25" s="399"/>
      <c r="FFH25" s="466"/>
      <c r="FFI25" s="252"/>
      <c r="FFJ25" s="467"/>
      <c r="FFK25" s="466"/>
      <c r="FFL25" s="399"/>
      <c r="FFM25" s="466"/>
      <c r="FFN25" s="252"/>
      <c r="FFO25" s="467"/>
      <c r="FFP25" s="466"/>
      <c r="FFQ25" s="399"/>
      <c r="FFR25" s="466"/>
      <c r="FFS25" s="252"/>
      <c r="FFT25" s="467"/>
      <c r="FFU25" s="466"/>
      <c r="FFV25" s="399"/>
      <c r="FFW25" s="466"/>
      <c r="FFX25" s="252"/>
      <c r="FFY25" s="467"/>
      <c r="FFZ25" s="466"/>
      <c r="FGA25" s="399"/>
      <c r="FGB25" s="466"/>
      <c r="FGC25" s="252"/>
      <c r="FGD25" s="467"/>
      <c r="FGE25" s="466"/>
      <c r="FGF25" s="399"/>
      <c r="FGG25" s="466"/>
      <c r="FGH25" s="252"/>
      <c r="FGI25" s="467"/>
      <c r="FGJ25" s="466"/>
      <c r="FGK25" s="399"/>
      <c r="FGL25" s="466"/>
      <c r="FGM25" s="252"/>
      <c r="FGN25" s="467"/>
      <c r="FGO25" s="466"/>
      <c r="FGP25" s="399"/>
      <c r="FGQ25" s="466"/>
      <c r="FGR25" s="252"/>
      <c r="FGS25" s="467"/>
      <c r="FGT25" s="466"/>
      <c r="FGU25" s="399"/>
      <c r="FGV25" s="466"/>
      <c r="FGW25" s="252"/>
      <c r="FGX25" s="467"/>
      <c r="FGY25" s="466"/>
      <c r="FGZ25" s="399"/>
      <c r="FHA25" s="466"/>
      <c r="FHB25" s="252"/>
      <c r="FHC25" s="467"/>
      <c r="FHD25" s="466"/>
      <c r="FHE25" s="399"/>
      <c r="FHF25" s="466"/>
      <c r="FHG25" s="252"/>
      <c r="FHH25" s="467"/>
      <c r="FHI25" s="466"/>
      <c r="FHJ25" s="399"/>
      <c r="FHK25" s="466"/>
      <c r="FHL25" s="252"/>
      <c r="FHM25" s="467"/>
      <c r="FHN25" s="466"/>
      <c r="FHO25" s="399"/>
      <c r="FHP25" s="466"/>
      <c r="FHQ25" s="252"/>
      <c r="FHR25" s="467"/>
      <c r="FHS25" s="466"/>
      <c r="FHT25" s="399"/>
      <c r="FHU25" s="466"/>
      <c r="FHV25" s="252"/>
      <c r="FHW25" s="467"/>
      <c r="FHX25" s="466"/>
      <c r="FHY25" s="399"/>
      <c r="FHZ25" s="466"/>
      <c r="FIA25" s="252"/>
      <c r="FIB25" s="467"/>
      <c r="FIC25" s="466"/>
      <c r="FID25" s="399"/>
      <c r="FIE25" s="466"/>
      <c r="FIF25" s="252"/>
      <c r="FIG25" s="467"/>
      <c r="FIH25" s="466"/>
      <c r="FII25" s="399"/>
      <c r="FIJ25" s="466"/>
      <c r="FIK25" s="252"/>
      <c r="FIL25" s="467"/>
      <c r="FIM25" s="466"/>
      <c r="FIN25" s="399"/>
      <c r="FIO25" s="466"/>
      <c r="FIP25" s="252"/>
      <c r="FIQ25" s="467"/>
      <c r="FIR25" s="466"/>
      <c r="FIS25" s="399"/>
      <c r="FIT25" s="466"/>
      <c r="FIU25" s="252"/>
      <c r="FIV25" s="467"/>
      <c r="FIW25" s="466"/>
      <c r="FIX25" s="399"/>
      <c r="FIY25" s="466"/>
      <c r="FIZ25" s="252"/>
      <c r="FJA25" s="467"/>
      <c r="FJB25" s="466"/>
      <c r="FJC25" s="399"/>
      <c r="FJD25" s="466"/>
      <c r="FJE25" s="252"/>
      <c r="FJF25" s="467"/>
      <c r="FJG25" s="466"/>
      <c r="FJH25" s="399"/>
      <c r="FJI25" s="466"/>
      <c r="FJJ25" s="252"/>
      <c r="FJK25" s="467"/>
      <c r="FJL25" s="466"/>
      <c r="FJM25" s="399"/>
      <c r="FJN25" s="466"/>
      <c r="FJO25" s="252"/>
      <c r="FJP25" s="467"/>
      <c r="FJQ25" s="466"/>
      <c r="FJR25" s="399"/>
      <c r="FJS25" s="466"/>
      <c r="FJT25" s="252"/>
      <c r="FJU25" s="467"/>
      <c r="FJV25" s="466"/>
      <c r="FJW25" s="399"/>
      <c r="FJX25" s="466"/>
      <c r="FJY25" s="252"/>
      <c r="FJZ25" s="467"/>
      <c r="FKA25" s="466"/>
      <c r="FKB25" s="399"/>
      <c r="FKC25" s="466"/>
      <c r="FKD25" s="252"/>
      <c r="FKE25" s="467"/>
      <c r="FKF25" s="466"/>
      <c r="FKG25" s="399"/>
      <c r="FKH25" s="466"/>
      <c r="FKI25" s="252"/>
      <c r="FKJ25" s="467"/>
      <c r="FKK25" s="466"/>
      <c r="FKL25" s="399"/>
      <c r="FKM25" s="466"/>
      <c r="FKN25" s="252"/>
      <c r="FKO25" s="467"/>
      <c r="FKP25" s="466"/>
      <c r="FKQ25" s="399"/>
      <c r="FKR25" s="466"/>
      <c r="FKS25" s="252"/>
      <c r="FKT25" s="467"/>
      <c r="FKU25" s="466"/>
      <c r="FKV25" s="399"/>
      <c r="FKW25" s="466"/>
      <c r="FKX25" s="252"/>
      <c r="FKY25" s="467"/>
      <c r="FKZ25" s="466"/>
      <c r="FLA25" s="399"/>
      <c r="FLB25" s="466"/>
      <c r="FLC25" s="252"/>
      <c r="FLD25" s="467"/>
      <c r="FLE25" s="466"/>
      <c r="FLF25" s="399"/>
      <c r="FLG25" s="466"/>
      <c r="FLH25" s="252"/>
      <c r="FLI25" s="467"/>
      <c r="FLJ25" s="466"/>
      <c r="FLK25" s="399"/>
      <c r="FLL25" s="466"/>
      <c r="FLM25" s="252"/>
      <c r="FLN25" s="467"/>
      <c r="FLO25" s="466"/>
      <c r="FLP25" s="399"/>
      <c r="FLQ25" s="466"/>
      <c r="FLR25" s="252"/>
      <c r="FLS25" s="467"/>
      <c r="FLT25" s="466"/>
      <c r="FLU25" s="399"/>
      <c r="FLV25" s="466"/>
      <c r="FLW25" s="252"/>
      <c r="FLX25" s="467"/>
      <c r="FLY25" s="466"/>
      <c r="FLZ25" s="399"/>
      <c r="FMA25" s="466"/>
      <c r="FMB25" s="252"/>
      <c r="FMC25" s="467"/>
      <c r="FMD25" s="466"/>
      <c r="FME25" s="399"/>
      <c r="FMF25" s="466"/>
      <c r="FMG25" s="252"/>
      <c r="FMH25" s="467"/>
      <c r="FMI25" s="466"/>
      <c r="FMJ25" s="399"/>
      <c r="FMK25" s="466"/>
      <c r="FML25" s="252"/>
      <c r="FMM25" s="467"/>
      <c r="FMN25" s="466"/>
      <c r="FMO25" s="399"/>
      <c r="FMP25" s="466"/>
      <c r="FMQ25" s="252"/>
      <c r="FMR25" s="467"/>
      <c r="FMS25" s="466"/>
      <c r="FMT25" s="399"/>
      <c r="FMU25" s="466"/>
      <c r="FMV25" s="252"/>
      <c r="FMW25" s="467"/>
      <c r="FMX25" s="466"/>
      <c r="FMY25" s="399"/>
      <c r="FMZ25" s="466"/>
      <c r="FNA25" s="252"/>
      <c r="FNB25" s="467"/>
      <c r="FNC25" s="466"/>
      <c r="FND25" s="399"/>
      <c r="FNE25" s="466"/>
      <c r="FNF25" s="252"/>
      <c r="FNG25" s="467"/>
      <c r="FNH25" s="466"/>
      <c r="FNI25" s="399"/>
      <c r="FNJ25" s="466"/>
      <c r="FNK25" s="252"/>
      <c r="FNL25" s="467"/>
      <c r="FNM25" s="466"/>
      <c r="FNN25" s="399"/>
      <c r="FNO25" s="466"/>
      <c r="FNP25" s="252"/>
      <c r="FNQ25" s="467"/>
      <c r="FNR25" s="466"/>
      <c r="FNS25" s="399"/>
      <c r="FNT25" s="466"/>
      <c r="FNU25" s="252"/>
      <c r="FNV25" s="467"/>
      <c r="FNW25" s="466"/>
      <c r="FNX25" s="399"/>
      <c r="FNY25" s="466"/>
      <c r="FNZ25" s="252"/>
      <c r="FOA25" s="467"/>
      <c r="FOB25" s="466"/>
      <c r="FOC25" s="399"/>
      <c r="FOD25" s="466"/>
      <c r="FOE25" s="252"/>
      <c r="FOF25" s="467"/>
      <c r="FOG25" s="466"/>
      <c r="FOH25" s="399"/>
      <c r="FOI25" s="466"/>
      <c r="FOJ25" s="252"/>
      <c r="FOK25" s="467"/>
      <c r="FOL25" s="466"/>
      <c r="FOM25" s="399"/>
      <c r="FON25" s="466"/>
      <c r="FOO25" s="252"/>
      <c r="FOP25" s="467"/>
      <c r="FOQ25" s="466"/>
      <c r="FOR25" s="399"/>
      <c r="FOS25" s="466"/>
      <c r="FOT25" s="252"/>
      <c r="FOU25" s="467"/>
      <c r="FOV25" s="466"/>
      <c r="FOW25" s="399"/>
      <c r="FOX25" s="466"/>
      <c r="FOY25" s="252"/>
      <c r="FOZ25" s="467"/>
      <c r="FPA25" s="466"/>
      <c r="FPB25" s="399"/>
      <c r="FPC25" s="466"/>
      <c r="FPD25" s="252"/>
      <c r="FPE25" s="467"/>
      <c r="FPF25" s="466"/>
      <c r="FPG25" s="399"/>
      <c r="FPH25" s="466"/>
      <c r="FPI25" s="252"/>
      <c r="FPJ25" s="467"/>
      <c r="FPK25" s="466"/>
      <c r="FPL25" s="399"/>
      <c r="FPM25" s="466"/>
      <c r="FPN25" s="252"/>
      <c r="FPO25" s="467"/>
      <c r="FPP25" s="466"/>
      <c r="FPQ25" s="399"/>
      <c r="FPR25" s="466"/>
      <c r="FPS25" s="252"/>
      <c r="FPT25" s="467"/>
      <c r="FPU25" s="466"/>
      <c r="FPV25" s="399"/>
      <c r="FPW25" s="466"/>
      <c r="FPX25" s="252"/>
      <c r="FPY25" s="467"/>
      <c r="FPZ25" s="466"/>
      <c r="FQA25" s="399"/>
      <c r="FQB25" s="466"/>
      <c r="FQC25" s="252"/>
      <c r="FQD25" s="467"/>
      <c r="FQE25" s="466"/>
      <c r="FQF25" s="399"/>
      <c r="FQG25" s="466"/>
      <c r="FQH25" s="252"/>
      <c r="FQI25" s="467"/>
      <c r="FQJ25" s="466"/>
      <c r="FQK25" s="399"/>
      <c r="FQL25" s="466"/>
      <c r="FQM25" s="252"/>
      <c r="FQN25" s="467"/>
      <c r="FQO25" s="466"/>
      <c r="FQP25" s="399"/>
      <c r="FQQ25" s="466"/>
      <c r="FQR25" s="252"/>
      <c r="FQS25" s="467"/>
      <c r="FQT25" s="466"/>
      <c r="FQU25" s="399"/>
      <c r="FQV25" s="466"/>
      <c r="FQW25" s="252"/>
      <c r="FQX25" s="467"/>
      <c r="FQY25" s="466"/>
      <c r="FQZ25" s="399"/>
      <c r="FRA25" s="466"/>
      <c r="FRB25" s="252"/>
      <c r="FRC25" s="467"/>
      <c r="FRD25" s="466"/>
      <c r="FRE25" s="399"/>
      <c r="FRF25" s="466"/>
      <c r="FRG25" s="252"/>
      <c r="FRH25" s="467"/>
      <c r="FRI25" s="466"/>
      <c r="FRJ25" s="399"/>
      <c r="FRK25" s="466"/>
      <c r="FRL25" s="252"/>
      <c r="FRM25" s="467"/>
      <c r="FRN25" s="466"/>
      <c r="FRO25" s="399"/>
      <c r="FRP25" s="466"/>
      <c r="FRQ25" s="252"/>
      <c r="FRR25" s="467"/>
      <c r="FRS25" s="466"/>
      <c r="FRT25" s="399"/>
      <c r="FRU25" s="466"/>
      <c r="FRV25" s="252"/>
      <c r="FRW25" s="467"/>
      <c r="FRX25" s="466"/>
      <c r="FRY25" s="399"/>
      <c r="FRZ25" s="466"/>
      <c r="FSA25" s="252"/>
      <c r="FSB25" s="467"/>
      <c r="FSC25" s="466"/>
      <c r="FSD25" s="399"/>
      <c r="FSE25" s="466"/>
      <c r="FSF25" s="252"/>
      <c r="FSG25" s="467"/>
      <c r="FSH25" s="466"/>
      <c r="FSI25" s="399"/>
      <c r="FSJ25" s="466"/>
      <c r="FSK25" s="252"/>
      <c r="FSL25" s="467"/>
      <c r="FSM25" s="466"/>
      <c r="FSN25" s="399"/>
      <c r="FSO25" s="466"/>
      <c r="FSP25" s="252"/>
      <c r="FSQ25" s="467"/>
      <c r="FSR25" s="466"/>
      <c r="FSS25" s="399"/>
      <c r="FST25" s="466"/>
      <c r="FSU25" s="252"/>
      <c r="FSV25" s="467"/>
      <c r="FSW25" s="466"/>
      <c r="FSX25" s="399"/>
      <c r="FSY25" s="466"/>
      <c r="FSZ25" s="252"/>
      <c r="FTA25" s="467"/>
      <c r="FTB25" s="466"/>
      <c r="FTC25" s="399"/>
      <c r="FTD25" s="466"/>
      <c r="FTE25" s="252"/>
      <c r="FTF25" s="467"/>
      <c r="FTG25" s="466"/>
      <c r="FTH25" s="399"/>
      <c r="FTI25" s="466"/>
      <c r="FTJ25" s="252"/>
      <c r="FTK25" s="467"/>
      <c r="FTL25" s="466"/>
      <c r="FTM25" s="399"/>
      <c r="FTN25" s="466"/>
      <c r="FTO25" s="252"/>
      <c r="FTP25" s="467"/>
      <c r="FTQ25" s="466"/>
      <c r="FTR25" s="399"/>
      <c r="FTS25" s="466"/>
      <c r="FTT25" s="252"/>
      <c r="FTU25" s="467"/>
      <c r="FTV25" s="466"/>
      <c r="FTW25" s="399"/>
      <c r="FTX25" s="466"/>
      <c r="FTY25" s="252"/>
      <c r="FTZ25" s="467"/>
      <c r="FUA25" s="466"/>
      <c r="FUB25" s="399"/>
      <c r="FUC25" s="466"/>
      <c r="FUD25" s="252"/>
      <c r="FUE25" s="467"/>
      <c r="FUF25" s="466"/>
      <c r="FUG25" s="399"/>
      <c r="FUH25" s="466"/>
      <c r="FUI25" s="252"/>
      <c r="FUJ25" s="467"/>
      <c r="FUK25" s="466"/>
      <c r="FUL25" s="399"/>
      <c r="FUM25" s="466"/>
      <c r="FUN25" s="252"/>
      <c r="FUO25" s="467"/>
      <c r="FUP25" s="466"/>
      <c r="FUQ25" s="399"/>
      <c r="FUR25" s="466"/>
      <c r="FUS25" s="252"/>
      <c r="FUT25" s="467"/>
      <c r="FUU25" s="466"/>
      <c r="FUV25" s="399"/>
      <c r="FUW25" s="466"/>
      <c r="FUX25" s="252"/>
      <c r="FUY25" s="467"/>
      <c r="FUZ25" s="466"/>
      <c r="FVA25" s="399"/>
      <c r="FVB25" s="466"/>
      <c r="FVC25" s="252"/>
      <c r="FVD25" s="467"/>
      <c r="FVE25" s="466"/>
      <c r="FVF25" s="399"/>
      <c r="FVG25" s="466"/>
      <c r="FVH25" s="252"/>
      <c r="FVI25" s="467"/>
      <c r="FVJ25" s="466"/>
      <c r="FVK25" s="399"/>
      <c r="FVL25" s="466"/>
      <c r="FVM25" s="252"/>
      <c r="FVN25" s="467"/>
      <c r="FVO25" s="466"/>
      <c r="FVP25" s="399"/>
      <c r="FVQ25" s="466"/>
      <c r="FVR25" s="252"/>
      <c r="FVS25" s="467"/>
      <c r="FVT25" s="466"/>
      <c r="FVU25" s="399"/>
      <c r="FVV25" s="466"/>
      <c r="FVW25" s="252"/>
      <c r="FVX25" s="467"/>
      <c r="FVY25" s="466"/>
      <c r="FVZ25" s="399"/>
      <c r="FWA25" s="466"/>
      <c r="FWB25" s="252"/>
      <c r="FWC25" s="467"/>
      <c r="FWD25" s="466"/>
      <c r="FWE25" s="399"/>
      <c r="FWF25" s="466"/>
      <c r="FWG25" s="252"/>
      <c r="FWH25" s="467"/>
      <c r="FWI25" s="466"/>
      <c r="FWJ25" s="399"/>
      <c r="FWK25" s="466"/>
      <c r="FWL25" s="252"/>
      <c r="FWM25" s="467"/>
      <c r="FWN25" s="466"/>
      <c r="FWO25" s="399"/>
      <c r="FWP25" s="466"/>
      <c r="FWQ25" s="252"/>
      <c r="FWR25" s="467"/>
      <c r="FWS25" s="466"/>
      <c r="FWT25" s="399"/>
      <c r="FWU25" s="466"/>
      <c r="FWV25" s="252"/>
      <c r="FWW25" s="467"/>
      <c r="FWX25" s="466"/>
      <c r="FWY25" s="399"/>
      <c r="FWZ25" s="466"/>
      <c r="FXA25" s="252"/>
      <c r="FXB25" s="467"/>
      <c r="FXC25" s="466"/>
      <c r="FXD25" s="399"/>
      <c r="FXE25" s="466"/>
      <c r="FXF25" s="252"/>
      <c r="FXG25" s="467"/>
      <c r="FXH25" s="466"/>
      <c r="FXI25" s="399"/>
      <c r="FXJ25" s="466"/>
      <c r="FXK25" s="252"/>
      <c r="FXL25" s="467"/>
      <c r="FXM25" s="466"/>
      <c r="FXN25" s="399"/>
      <c r="FXO25" s="466"/>
      <c r="FXP25" s="252"/>
      <c r="FXQ25" s="467"/>
      <c r="FXR25" s="466"/>
      <c r="FXS25" s="399"/>
      <c r="FXT25" s="466"/>
      <c r="FXU25" s="252"/>
      <c r="FXV25" s="467"/>
      <c r="FXW25" s="466"/>
      <c r="FXX25" s="399"/>
      <c r="FXY25" s="466"/>
      <c r="FXZ25" s="252"/>
      <c r="FYA25" s="467"/>
      <c r="FYB25" s="466"/>
      <c r="FYC25" s="399"/>
      <c r="FYD25" s="466"/>
      <c r="FYE25" s="252"/>
      <c r="FYF25" s="467"/>
      <c r="FYG25" s="466"/>
      <c r="FYH25" s="399"/>
      <c r="FYI25" s="466"/>
      <c r="FYJ25" s="252"/>
      <c r="FYK25" s="467"/>
      <c r="FYL25" s="466"/>
      <c r="FYM25" s="399"/>
      <c r="FYN25" s="466"/>
      <c r="FYO25" s="252"/>
      <c r="FYP25" s="467"/>
      <c r="FYQ25" s="466"/>
      <c r="FYR25" s="399"/>
      <c r="FYS25" s="466"/>
      <c r="FYT25" s="252"/>
      <c r="FYU25" s="467"/>
      <c r="FYV25" s="466"/>
      <c r="FYW25" s="399"/>
      <c r="FYX25" s="466"/>
      <c r="FYY25" s="252"/>
      <c r="FYZ25" s="467"/>
      <c r="FZA25" s="466"/>
      <c r="FZB25" s="399"/>
      <c r="FZC25" s="466"/>
      <c r="FZD25" s="252"/>
      <c r="FZE25" s="467"/>
      <c r="FZF25" s="466"/>
      <c r="FZG25" s="399"/>
      <c r="FZH25" s="466"/>
      <c r="FZI25" s="252"/>
      <c r="FZJ25" s="467"/>
      <c r="FZK25" s="466"/>
      <c r="FZL25" s="399"/>
      <c r="FZM25" s="466"/>
      <c r="FZN25" s="252"/>
      <c r="FZO25" s="467"/>
      <c r="FZP25" s="466"/>
      <c r="FZQ25" s="399"/>
      <c r="FZR25" s="466"/>
      <c r="FZS25" s="252"/>
      <c r="FZT25" s="467"/>
      <c r="FZU25" s="466"/>
      <c r="FZV25" s="399"/>
      <c r="FZW25" s="466"/>
      <c r="FZX25" s="252"/>
      <c r="FZY25" s="467"/>
      <c r="FZZ25" s="466"/>
      <c r="GAA25" s="399"/>
      <c r="GAB25" s="466"/>
      <c r="GAC25" s="252"/>
      <c r="GAD25" s="467"/>
      <c r="GAE25" s="466"/>
      <c r="GAF25" s="399"/>
      <c r="GAG25" s="466"/>
      <c r="GAH25" s="252"/>
      <c r="GAI25" s="467"/>
      <c r="GAJ25" s="466"/>
      <c r="GAK25" s="399"/>
      <c r="GAL25" s="466"/>
      <c r="GAM25" s="252"/>
      <c r="GAN25" s="467"/>
      <c r="GAO25" s="466"/>
      <c r="GAP25" s="399"/>
      <c r="GAQ25" s="466"/>
      <c r="GAR25" s="252"/>
      <c r="GAS25" s="467"/>
      <c r="GAT25" s="466"/>
      <c r="GAU25" s="399"/>
      <c r="GAV25" s="466"/>
      <c r="GAW25" s="252"/>
      <c r="GAX25" s="467"/>
      <c r="GAY25" s="466"/>
      <c r="GAZ25" s="399"/>
      <c r="GBA25" s="466"/>
      <c r="GBB25" s="252"/>
      <c r="GBC25" s="467"/>
      <c r="GBD25" s="466"/>
      <c r="GBE25" s="399"/>
      <c r="GBF25" s="466"/>
      <c r="GBG25" s="252"/>
      <c r="GBH25" s="467"/>
      <c r="GBI25" s="466"/>
      <c r="GBJ25" s="399"/>
      <c r="GBK25" s="466"/>
      <c r="GBL25" s="252"/>
      <c r="GBM25" s="467"/>
      <c r="GBN25" s="466"/>
      <c r="GBO25" s="399"/>
      <c r="GBP25" s="466"/>
      <c r="GBQ25" s="252"/>
      <c r="GBR25" s="467"/>
      <c r="GBS25" s="466"/>
      <c r="GBT25" s="399"/>
      <c r="GBU25" s="466"/>
      <c r="GBV25" s="252"/>
      <c r="GBW25" s="467"/>
      <c r="GBX25" s="466"/>
      <c r="GBY25" s="399"/>
      <c r="GBZ25" s="466"/>
      <c r="GCA25" s="252"/>
      <c r="GCB25" s="467"/>
      <c r="GCC25" s="466"/>
      <c r="GCD25" s="399"/>
      <c r="GCE25" s="466"/>
      <c r="GCF25" s="252"/>
      <c r="GCG25" s="467"/>
      <c r="GCH25" s="466"/>
      <c r="GCI25" s="399"/>
      <c r="GCJ25" s="466"/>
      <c r="GCK25" s="252"/>
      <c r="GCL25" s="467"/>
      <c r="GCM25" s="466"/>
      <c r="GCN25" s="399"/>
      <c r="GCO25" s="466"/>
      <c r="GCP25" s="252"/>
      <c r="GCQ25" s="467"/>
      <c r="GCR25" s="466"/>
      <c r="GCS25" s="399"/>
      <c r="GCT25" s="466"/>
      <c r="GCU25" s="252"/>
      <c r="GCV25" s="467"/>
      <c r="GCW25" s="466"/>
      <c r="GCX25" s="399"/>
      <c r="GCY25" s="466"/>
      <c r="GCZ25" s="252"/>
      <c r="GDA25" s="467"/>
      <c r="GDB25" s="466"/>
      <c r="GDC25" s="399"/>
      <c r="GDD25" s="466"/>
      <c r="GDE25" s="252"/>
      <c r="GDF25" s="467"/>
      <c r="GDG25" s="466"/>
      <c r="GDH25" s="399"/>
      <c r="GDI25" s="466"/>
      <c r="GDJ25" s="252"/>
      <c r="GDK25" s="467"/>
      <c r="GDL25" s="466"/>
      <c r="GDM25" s="399"/>
      <c r="GDN25" s="466"/>
      <c r="GDO25" s="252"/>
      <c r="GDP25" s="467"/>
      <c r="GDQ25" s="466"/>
      <c r="GDR25" s="399"/>
      <c r="GDS25" s="466"/>
      <c r="GDT25" s="252"/>
      <c r="GDU25" s="467"/>
      <c r="GDV25" s="466"/>
      <c r="GDW25" s="399"/>
      <c r="GDX25" s="466"/>
      <c r="GDY25" s="252"/>
      <c r="GDZ25" s="467"/>
      <c r="GEA25" s="466"/>
      <c r="GEB25" s="399"/>
      <c r="GEC25" s="466"/>
      <c r="GED25" s="252"/>
      <c r="GEE25" s="467"/>
      <c r="GEF25" s="466"/>
      <c r="GEG25" s="399"/>
      <c r="GEH25" s="466"/>
      <c r="GEI25" s="252"/>
      <c r="GEJ25" s="467"/>
      <c r="GEK25" s="466"/>
      <c r="GEL25" s="399"/>
      <c r="GEM25" s="466"/>
      <c r="GEN25" s="252"/>
      <c r="GEO25" s="467"/>
      <c r="GEP25" s="466"/>
      <c r="GEQ25" s="399"/>
      <c r="GER25" s="466"/>
      <c r="GES25" s="252"/>
      <c r="GET25" s="467"/>
      <c r="GEU25" s="466"/>
      <c r="GEV25" s="399"/>
      <c r="GEW25" s="466"/>
      <c r="GEX25" s="252"/>
      <c r="GEY25" s="467"/>
      <c r="GEZ25" s="466"/>
      <c r="GFA25" s="399"/>
      <c r="GFB25" s="466"/>
      <c r="GFC25" s="252"/>
      <c r="GFD25" s="467"/>
      <c r="GFE25" s="466"/>
      <c r="GFF25" s="399"/>
      <c r="GFG25" s="466"/>
      <c r="GFH25" s="252"/>
      <c r="GFI25" s="467"/>
      <c r="GFJ25" s="466"/>
      <c r="GFK25" s="399"/>
      <c r="GFL25" s="466"/>
      <c r="GFM25" s="252"/>
      <c r="GFN25" s="467"/>
      <c r="GFO25" s="466"/>
      <c r="GFP25" s="399"/>
      <c r="GFQ25" s="466"/>
      <c r="GFR25" s="252"/>
      <c r="GFS25" s="467"/>
      <c r="GFT25" s="466"/>
      <c r="GFU25" s="399"/>
      <c r="GFV25" s="466"/>
      <c r="GFW25" s="252"/>
      <c r="GFX25" s="467"/>
      <c r="GFY25" s="466"/>
      <c r="GFZ25" s="399"/>
      <c r="GGA25" s="466"/>
      <c r="GGB25" s="252"/>
      <c r="GGC25" s="467"/>
      <c r="GGD25" s="466"/>
      <c r="GGE25" s="399"/>
      <c r="GGF25" s="466"/>
      <c r="GGG25" s="252"/>
      <c r="GGH25" s="467"/>
      <c r="GGI25" s="466"/>
      <c r="GGJ25" s="399"/>
      <c r="GGK25" s="466"/>
      <c r="GGL25" s="252"/>
      <c r="GGM25" s="467"/>
      <c r="GGN25" s="466"/>
      <c r="GGO25" s="399"/>
      <c r="GGP25" s="466"/>
      <c r="GGQ25" s="252"/>
      <c r="GGR25" s="467"/>
      <c r="GGS25" s="466"/>
      <c r="GGT25" s="399"/>
      <c r="GGU25" s="466"/>
      <c r="GGV25" s="252"/>
      <c r="GGW25" s="467"/>
      <c r="GGX25" s="466"/>
      <c r="GGY25" s="399"/>
      <c r="GGZ25" s="466"/>
      <c r="GHA25" s="252"/>
      <c r="GHB25" s="467"/>
      <c r="GHC25" s="466"/>
      <c r="GHD25" s="399"/>
      <c r="GHE25" s="466"/>
      <c r="GHF25" s="252"/>
      <c r="GHG25" s="467"/>
      <c r="GHH25" s="466"/>
      <c r="GHI25" s="399"/>
      <c r="GHJ25" s="466"/>
      <c r="GHK25" s="252"/>
      <c r="GHL25" s="467"/>
      <c r="GHM25" s="466"/>
      <c r="GHN25" s="399"/>
      <c r="GHO25" s="466"/>
      <c r="GHP25" s="252"/>
      <c r="GHQ25" s="467"/>
      <c r="GHR25" s="466"/>
      <c r="GHS25" s="399"/>
      <c r="GHT25" s="466"/>
      <c r="GHU25" s="252"/>
      <c r="GHV25" s="467"/>
      <c r="GHW25" s="466"/>
      <c r="GHX25" s="399"/>
      <c r="GHY25" s="466"/>
      <c r="GHZ25" s="252"/>
      <c r="GIA25" s="467"/>
      <c r="GIB25" s="466"/>
      <c r="GIC25" s="399"/>
      <c r="GID25" s="466"/>
      <c r="GIE25" s="252"/>
      <c r="GIF25" s="467"/>
      <c r="GIG25" s="466"/>
      <c r="GIH25" s="399"/>
      <c r="GII25" s="466"/>
      <c r="GIJ25" s="252"/>
      <c r="GIK25" s="467"/>
      <c r="GIL25" s="466"/>
      <c r="GIM25" s="399"/>
      <c r="GIN25" s="466"/>
      <c r="GIO25" s="252"/>
      <c r="GIP25" s="467"/>
      <c r="GIQ25" s="466"/>
      <c r="GIR25" s="399"/>
      <c r="GIS25" s="466"/>
      <c r="GIT25" s="252"/>
      <c r="GIU25" s="467"/>
      <c r="GIV25" s="466"/>
      <c r="GIW25" s="399"/>
      <c r="GIX25" s="466"/>
      <c r="GIY25" s="252"/>
      <c r="GIZ25" s="467"/>
      <c r="GJA25" s="466"/>
      <c r="GJB25" s="399"/>
      <c r="GJC25" s="466"/>
      <c r="GJD25" s="252"/>
      <c r="GJE25" s="467"/>
      <c r="GJF25" s="466"/>
      <c r="GJG25" s="399"/>
      <c r="GJH25" s="466"/>
      <c r="GJI25" s="252"/>
      <c r="GJJ25" s="467"/>
      <c r="GJK25" s="466"/>
      <c r="GJL25" s="399"/>
      <c r="GJM25" s="466"/>
      <c r="GJN25" s="252"/>
      <c r="GJO25" s="467"/>
      <c r="GJP25" s="466"/>
      <c r="GJQ25" s="399"/>
      <c r="GJR25" s="466"/>
      <c r="GJS25" s="252"/>
      <c r="GJT25" s="467"/>
      <c r="GJU25" s="466"/>
      <c r="GJV25" s="399"/>
      <c r="GJW25" s="466"/>
      <c r="GJX25" s="252"/>
      <c r="GJY25" s="467"/>
      <c r="GJZ25" s="466"/>
      <c r="GKA25" s="399"/>
      <c r="GKB25" s="466"/>
      <c r="GKC25" s="252"/>
      <c r="GKD25" s="467"/>
      <c r="GKE25" s="466"/>
      <c r="GKF25" s="399"/>
      <c r="GKG25" s="466"/>
      <c r="GKH25" s="252"/>
      <c r="GKI25" s="467"/>
      <c r="GKJ25" s="466"/>
      <c r="GKK25" s="399"/>
      <c r="GKL25" s="466"/>
      <c r="GKM25" s="252"/>
      <c r="GKN25" s="467"/>
      <c r="GKO25" s="466"/>
      <c r="GKP25" s="399"/>
      <c r="GKQ25" s="466"/>
      <c r="GKR25" s="252"/>
      <c r="GKS25" s="467"/>
      <c r="GKT25" s="466"/>
      <c r="GKU25" s="399"/>
      <c r="GKV25" s="466"/>
      <c r="GKW25" s="252"/>
      <c r="GKX25" s="467"/>
      <c r="GKY25" s="466"/>
      <c r="GKZ25" s="399"/>
      <c r="GLA25" s="466"/>
      <c r="GLB25" s="252"/>
      <c r="GLC25" s="467"/>
      <c r="GLD25" s="466"/>
      <c r="GLE25" s="399"/>
      <c r="GLF25" s="466"/>
      <c r="GLG25" s="252"/>
      <c r="GLH25" s="467"/>
      <c r="GLI25" s="466"/>
      <c r="GLJ25" s="399"/>
      <c r="GLK25" s="466"/>
      <c r="GLL25" s="252"/>
      <c r="GLM25" s="467"/>
      <c r="GLN25" s="466"/>
      <c r="GLO25" s="399"/>
      <c r="GLP25" s="466"/>
      <c r="GLQ25" s="252"/>
      <c r="GLR25" s="467"/>
      <c r="GLS25" s="466"/>
      <c r="GLT25" s="399"/>
      <c r="GLU25" s="466"/>
      <c r="GLV25" s="252"/>
      <c r="GLW25" s="467"/>
      <c r="GLX25" s="466"/>
      <c r="GLY25" s="399"/>
      <c r="GLZ25" s="466"/>
      <c r="GMA25" s="252"/>
      <c r="GMB25" s="467"/>
      <c r="GMC25" s="466"/>
      <c r="GMD25" s="399"/>
      <c r="GME25" s="466"/>
      <c r="GMF25" s="252"/>
      <c r="GMG25" s="467"/>
      <c r="GMH25" s="466"/>
      <c r="GMI25" s="399"/>
      <c r="GMJ25" s="466"/>
      <c r="GMK25" s="252"/>
      <c r="GML25" s="467"/>
      <c r="GMM25" s="466"/>
      <c r="GMN25" s="399"/>
      <c r="GMO25" s="466"/>
      <c r="GMP25" s="252"/>
      <c r="GMQ25" s="467"/>
      <c r="GMR25" s="466"/>
      <c r="GMS25" s="399"/>
      <c r="GMT25" s="466"/>
      <c r="GMU25" s="252"/>
      <c r="GMV25" s="467"/>
      <c r="GMW25" s="466"/>
      <c r="GMX25" s="399"/>
      <c r="GMY25" s="466"/>
      <c r="GMZ25" s="252"/>
      <c r="GNA25" s="467"/>
      <c r="GNB25" s="466"/>
      <c r="GNC25" s="399"/>
      <c r="GND25" s="466"/>
      <c r="GNE25" s="252"/>
      <c r="GNF25" s="467"/>
      <c r="GNG25" s="466"/>
      <c r="GNH25" s="399"/>
      <c r="GNI25" s="466"/>
      <c r="GNJ25" s="252"/>
      <c r="GNK25" s="467"/>
      <c r="GNL25" s="466"/>
      <c r="GNM25" s="399"/>
      <c r="GNN25" s="466"/>
      <c r="GNO25" s="252"/>
      <c r="GNP25" s="467"/>
      <c r="GNQ25" s="466"/>
      <c r="GNR25" s="399"/>
      <c r="GNS25" s="466"/>
      <c r="GNT25" s="252"/>
      <c r="GNU25" s="467"/>
      <c r="GNV25" s="466"/>
      <c r="GNW25" s="399"/>
      <c r="GNX25" s="466"/>
      <c r="GNY25" s="252"/>
      <c r="GNZ25" s="467"/>
      <c r="GOA25" s="466"/>
      <c r="GOB25" s="399"/>
      <c r="GOC25" s="466"/>
      <c r="GOD25" s="252"/>
      <c r="GOE25" s="467"/>
      <c r="GOF25" s="466"/>
      <c r="GOG25" s="399"/>
      <c r="GOH25" s="466"/>
      <c r="GOI25" s="252"/>
      <c r="GOJ25" s="467"/>
      <c r="GOK25" s="466"/>
      <c r="GOL25" s="399"/>
      <c r="GOM25" s="466"/>
      <c r="GON25" s="252"/>
      <c r="GOO25" s="467"/>
      <c r="GOP25" s="466"/>
      <c r="GOQ25" s="399"/>
      <c r="GOR25" s="466"/>
      <c r="GOS25" s="252"/>
      <c r="GOT25" s="467"/>
      <c r="GOU25" s="466"/>
      <c r="GOV25" s="399"/>
      <c r="GOW25" s="466"/>
      <c r="GOX25" s="252"/>
      <c r="GOY25" s="467"/>
      <c r="GOZ25" s="466"/>
      <c r="GPA25" s="399"/>
      <c r="GPB25" s="466"/>
      <c r="GPC25" s="252"/>
      <c r="GPD25" s="467"/>
      <c r="GPE25" s="466"/>
      <c r="GPF25" s="399"/>
      <c r="GPG25" s="466"/>
      <c r="GPH25" s="252"/>
      <c r="GPI25" s="467"/>
      <c r="GPJ25" s="466"/>
      <c r="GPK25" s="399"/>
      <c r="GPL25" s="466"/>
      <c r="GPM25" s="252"/>
      <c r="GPN25" s="467"/>
      <c r="GPO25" s="466"/>
      <c r="GPP25" s="399"/>
      <c r="GPQ25" s="466"/>
      <c r="GPR25" s="252"/>
      <c r="GPS25" s="467"/>
      <c r="GPT25" s="466"/>
      <c r="GPU25" s="399"/>
      <c r="GPV25" s="466"/>
      <c r="GPW25" s="252"/>
      <c r="GPX25" s="467"/>
      <c r="GPY25" s="466"/>
      <c r="GPZ25" s="399"/>
      <c r="GQA25" s="466"/>
      <c r="GQB25" s="252"/>
      <c r="GQC25" s="467"/>
      <c r="GQD25" s="466"/>
      <c r="GQE25" s="399"/>
      <c r="GQF25" s="466"/>
      <c r="GQG25" s="252"/>
      <c r="GQH25" s="467"/>
      <c r="GQI25" s="466"/>
      <c r="GQJ25" s="399"/>
      <c r="GQK25" s="466"/>
      <c r="GQL25" s="252"/>
      <c r="GQM25" s="467"/>
      <c r="GQN25" s="466"/>
      <c r="GQO25" s="399"/>
      <c r="GQP25" s="466"/>
      <c r="GQQ25" s="252"/>
      <c r="GQR25" s="467"/>
      <c r="GQS25" s="466"/>
      <c r="GQT25" s="399"/>
      <c r="GQU25" s="466"/>
      <c r="GQV25" s="252"/>
      <c r="GQW25" s="467"/>
      <c r="GQX25" s="466"/>
      <c r="GQY25" s="399"/>
      <c r="GQZ25" s="466"/>
      <c r="GRA25" s="252"/>
      <c r="GRB25" s="467"/>
      <c r="GRC25" s="466"/>
      <c r="GRD25" s="399"/>
      <c r="GRE25" s="466"/>
      <c r="GRF25" s="252"/>
      <c r="GRG25" s="467"/>
      <c r="GRH25" s="466"/>
      <c r="GRI25" s="399"/>
      <c r="GRJ25" s="466"/>
      <c r="GRK25" s="252"/>
      <c r="GRL25" s="467"/>
      <c r="GRM25" s="466"/>
      <c r="GRN25" s="399"/>
      <c r="GRO25" s="466"/>
      <c r="GRP25" s="252"/>
      <c r="GRQ25" s="467"/>
      <c r="GRR25" s="466"/>
      <c r="GRS25" s="399"/>
      <c r="GRT25" s="466"/>
      <c r="GRU25" s="252"/>
      <c r="GRV25" s="467"/>
      <c r="GRW25" s="466"/>
      <c r="GRX25" s="399"/>
      <c r="GRY25" s="466"/>
      <c r="GRZ25" s="252"/>
      <c r="GSA25" s="467"/>
      <c r="GSB25" s="466"/>
      <c r="GSC25" s="399"/>
      <c r="GSD25" s="466"/>
      <c r="GSE25" s="252"/>
      <c r="GSF25" s="467"/>
      <c r="GSG25" s="466"/>
      <c r="GSH25" s="399"/>
      <c r="GSI25" s="466"/>
      <c r="GSJ25" s="252"/>
      <c r="GSK25" s="467"/>
      <c r="GSL25" s="466"/>
      <c r="GSM25" s="399"/>
      <c r="GSN25" s="466"/>
      <c r="GSO25" s="252"/>
      <c r="GSP25" s="467"/>
      <c r="GSQ25" s="466"/>
      <c r="GSR25" s="399"/>
      <c r="GSS25" s="466"/>
      <c r="GST25" s="252"/>
      <c r="GSU25" s="467"/>
      <c r="GSV25" s="466"/>
      <c r="GSW25" s="399"/>
      <c r="GSX25" s="466"/>
      <c r="GSY25" s="252"/>
      <c r="GSZ25" s="467"/>
      <c r="GTA25" s="466"/>
      <c r="GTB25" s="399"/>
      <c r="GTC25" s="466"/>
      <c r="GTD25" s="252"/>
      <c r="GTE25" s="467"/>
      <c r="GTF25" s="466"/>
      <c r="GTG25" s="399"/>
      <c r="GTH25" s="466"/>
      <c r="GTI25" s="252"/>
      <c r="GTJ25" s="467"/>
      <c r="GTK25" s="466"/>
      <c r="GTL25" s="399"/>
      <c r="GTM25" s="466"/>
      <c r="GTN25" s="252"/>
      <c r="GTO25" s="467"/>
      <c r="GTP25" s="466"/>
      <c r="GTQ25" s="399"/>
      <c r="GTR25" s="466"/>
      <c r="GTS25" s="252"/>
      <c r="GTT25" s="467"/>
      <c r="GTU25" s="466"/>
      <c r="GTV25" s="399"/>
      <c r="GTW25" s="466"/>
      <c r="GTX25" s="252"/>
      <c r="GTY25" s="467"/>
      <c r="GTZ25" s="466"/>
      <c r="GUA25" s="399"/>
      <c r="GUB25" s="466"/>
      <c r="GUC25" s="252"/>
      <c r="GUD25" s="467"/>
      <c r="GUE25" s="466"/>
      <c r="GUF25" s="399"/>
      <c r="GUG25" s="466"/>
      <c r="GUH25" s="252"/>
      <c r="GUI25" s="467"/>
      <c r="GUJ25" s="466"/>
      <c r="GUK25" s="399"/>
      <c r="GUL25" s="466"/>
      <c r="GUM25" s="252"/>
      <c r="GUN25" s="467"/>
      <c r="GUO25" s="466"/>
      <c r="GUP25" s="399"/>
      <c r="GUQ25" s="466"/>
      <c r="GUR25" s="252"/>
      <c r="GUS25" s="467"/>
      <c r="GUT25" s="466"/>
      <c r="GUU25" s="399"/>
      <c r="GUV25" s="466"/>
      <c r="GUW25" s="252"/>
      <c r="GUX25" s="467"/>
      <c r="GUY25" s="466"/>
      <c r="GUZ25" s="399"/>
      <c r="GVA25" s="466"/>
      <c r="GVB25" s="252"/>
      <c r="GVC25" s="467"/>
      <c r="GVD25" s="466"/>
      <c r="GVE25" s="399"/>
      <c r="GVF25" s="466"/>
      <c r="GVG25" s="252"/>
      <c r="GVH25" s="467"/>
      <c r="GVI25" s="466"/>
      <c r="GVJ25" s="399"/>
      <c r="GVK25" s="466"/>
      <c r="GVL25" s="252"/>
      <c r="GVM25" s="467"/>
      <c r="GVN25" s="466"/>
      <c r="GVO25" s="399"/>
      <c r="GVP25" s="466"/>
      <c r="GVQ25" s="252"/>
      <c r="GVR25" s="467"/>
      <c r="GVS25" s="466"/>
      <c r="GVT25" s="399"/>
      <c r="GVU25" s="466"/>
      <c r="GVV25" s="252"/>
      <c r="GVW25" s="467"/>
      <c r="GVX25" s="466"/>
      <c r="GVY25" s="399"/>
      <c r="GVZ25" s="466"/>
      <c r="GWA25" s="252"/>
      <c r="GWB25" s="467"/>
      <c r="GWC25" s="466"/>
      <c r="GWD25" s="399"/>
      <c r="GWE25" s="466"/>
      <c r="GWF25" s="252"/>
      <c r="GWG25" s="467"/>
      <c r="GWH25" s="466"/>
      <c r="GWI25" s="399"/>
      <c r="GWJ25" s="466"/>
      <c r="GWK25" s="252"/>
      <c r="GWL25" s="467"/>
      <c r="GWM25" s="466"/>
      <c r="GWN25" s="399"/>
      <c r="GWO25" s="466"/>
      <c r="GWP25" s="252"/>
      <c r="GWQ25" s="467"/>
      <c r="GWR25" s="466"/>
      <c r="GWS25" s="399"/>
      <c r="GWT25" s="466"/>
      <c r="GWU25" s="252"/>
      <c r="GWV25" s="467"/>
      <c r="GWW25" s="466"/>
      <c r="GWX25" s="399"/>
      <c r="GWY25" s="466"/>
      <c r="GWZ25" s="252"/>
      <c r="GXA25" s="467"/>
      <c r="GXB25" s="466"/>
      <c r="GXC25" s="399"/>
      <c r="GXD25" s="466"/>
      <c r="GXE25" s="252"/>
      <c r="GXF25" s="467"/>
      <c r="GXG25" s="466"/>
      <c r="GXH25" s="399"/>
      <c r="GXI25" s="466"/>
      <c r="GXJ25" s="252"/>
      <c r="GXK25" s="467"/>
      <c r="GXL25" s="466"/>
      <c r="GXM25" s="399"/>
      <c r="GXN25" s="466"/>
      <c r="GXO25" s="252"/>
      <c r="GXP25" s="467"/>
      <c r="GXQ25" s="466"/>
      <c r="GXR25" s="399"/>
      <c r="GXS25" s="466"/>
      <c r="GXT25" s="252"/>
      <c r="GXU25" s="467"/>
      <c r="GXV25" s="466"/>
      <c r="GXW25" s="399"/>
      <c r="GXX25" s="466"/>
      <c r="GXY25" s="252"/>
      <c r="GXZ25" s="467"/>
      <c r="GYA25" s="466"/>
      <c r="GYB25" s="399"/>
      <c r="GYC25" s="466"/>
      <c r="GYD25" s="252"/>
      <c r="GYE25" s="467"/>
      <c r="GYF25" s="466"/>
      <c r="GYG25" s="399"/>
      <c r="GYH25" s="466"/>
      <c r="GYI25" s="252"/>
      <c r="GYJ25" s="467"/>
      <c r="GYK25" s="466"/>
      <c r="GYL25" s="399"/>
      <c r="GYM25" s="466"/>
      <c r="GYN25" s="252"/>
      <c r="GYO25" s="467"/>
      <c r="GYP25" s="466"/>
      <c r="GYQ25" s="399"/>
      <c r="GYR25" s="466"/>
      <c r="GYS25" s="252"/>
      <c r="GYT25" s="467"/>
      <c r="GYU25" s="466"/>
      <c r="GYV25" s="399"/>
      <c r="GYW25" s="466"/>
      <c r="GYX25" s="252"/>
      <c r="GYY25" s="467"/>
      <c r="GYZ25" s="466"/>
      <c r="GZA25" s="399"/>
      <c r="GZB25" s="466"/>
      <c r="GZC25" s="252"/>
      <c r="GZD25" s="467"/>
      <c r="GZE25" s="466"/>
      <c r="GZF25" s="399"/>
      <c r="GZG25" s="466"/>
      <c r="GZH25" s="252"/>
      <c r="GZI25" s="467"/>
      <c r="GZJ25" s="466"/>
      <c r="GZK25" s="399"/>
      <c r="GZL25" s="466"/>
      <c r="GZM25" s="252"/>
      <c r="GZN25" s="467"/>
      <c r="GZO25" s="466"/>
      <c r="GZP25" s="399"/>
      <c r="GZQ25" s="466"/>
      <c r="GZR25" s="252"/>
      <c r="GZS25" s="467"/>
      <c r="GZT25" s="466"/>
      <c r="GZU25" s="399"/>
      <c r="GZV25" s="466"/>
      <c r="GZW25" s="252"/>
      <c r="GZX25" s="467"/>
      <c r="GZY25" s="466"/>
      <c r="GZZ25" s="399"/>
      <c r="HAA25" s="466"/>
      <c r="HAB25" s="252"/>
      <c r="HAC25" s="467"/>
      <c r="HAD25" s="466"/>
      <c r="HAE25" s="399"/>
      <c r="HAF25" s="466"/>
      <c r="HAG25" s="252"/>
      <c r="HAH25" s="467"/>
      <c r="HAI25" s="466"/>
      <c r="HAJ25" s="399"/>
      <c r="HAK25" s="466"/>
      <c r="HAL25" s="252"/>
      <c r="HAM25" s="467"/>
      <c r="HAN25" s="466"/>
      <c r="HAO25" s="399"/>
      <c r="HAP25" s="466"/>
      <c r="HAQ25" s="252"/>
      <c r="HAR25" s="467"/>
      <c r="HAS25" s="466"/>
      <c r="HAT25" s="399"/>
      <c r="HAU25" s="466"/>
      <c r="HAV25" s="252"/>
      <c r="HAW25" s="467"/>
      <c r="HAX25" s="466"/>
      <c r="HAY25" s="399"/>
      <c r="HAZ25" s="466"/>
      <c r="HBA25" s="252"/>
      <c r="HBB25" s="467"/>
      <c r="HBC25" s="466"/>
      <c r="HBD25" s="399"/>
      <c r="HBE25" s="466"/>
      <c r="HBF25" s="252"/>
      <c r="HBG25" s="467"/>
      <c r="HBH25" s="466"/>
      <c r="HBI25" s="399"/>
      <c r="HBJ25" s="466"/>
      <c r="HBK25" s="252"/>
      <c r="HBL25" s="467"/>
      <c r="HBM25" s="466"/>
      <c r="HBN25" s="399"/>
      <c r="HBO25" s="466"/>
      <c r="HBP25" s="252"/>
      <c r="HBQ25" s="467"/>
      <c r="HBR25" s="466"/>
      <c r="HBS25" s="399"/>
      <c r="HBT25" s="466"/>
      <c r="HBU25" s="252"/>
      <c r="HBV25" s="467"/>
      <c r="HBW25" s="466"/>
      <c r="HBX25" s="399"/>
      <c r="HBY25" s="466"/>
      <c r="HBZ25" s="252"/>
      <c r="HCA25" s="467"/>
      <c r="HCB25" s="466"/>
      <c r="HCC25" s="399"/>
      <c r="HCD25" s="466"/>
      <c r="HCE25" s="252"/>
      <c r="HCF25" s="467"/>
      <c r="HCG25" s="466"/>
      <c r="HCH25" s="399"/>
      <c r="HCI25" s="466"/>
      <c r="HCJ25" s="252"/>
      <c r="HCK25" s="467"/>
      <c r="HCL25" s="466"/>
      <c r="HCM25" s="399"/>
      <c r="HCN25" s="466"/>
      <c r="HCO25" s="252"/>
      <c r="HCP25" s="467"/>
      <c r="HCQ25" s="466"/>
      <c r="HCR25" s="399"/>
      <c r="HCS25" s="466"/>
      <c r="HCT25" s="252"/>
      <c r="HCU25" s="467"/>
      <c r="HCV25" s="466"/>
      <c r="HCW25" s="399"/>
      <c r="HCX25" s="466"/>
      <c r="HCY25" s="252"/>
      <c r="HCZ25" s="467"/>
      <c r="HDA25" s="466"/>
      <c r="HDB25" s="399"/>
      <c r="HDC25" s="466"/>
      <c r="HDD25" s="252"/>
      <c r="HDE25" s="467"/>
      <c r="HDF25" s="466"/>
      <c r="HDG25" s="399"/>
      <c r="HDH25" s="466"/>
      <c r="HDI25" s="252"/>
      <c r="HDJ25" s="467"/>
      <c r="HDK25" s="466"/>
      <c r="HDL25" s="399"/>
      <c r="HDM25" s="466"/>
      <c r="HDN25" s="252"/>
      <c r="HDO25" s="467"/>
      <c r="HDP25" s="466"/>
      <c r="HDQ25" s="399"/>
      <c r="HDR25" s="466"/>
      <c r="HDS25" s="252"/>
      <c r="HDT25" s="467"/>
      <c r="HDU25" s="466"/>
      <c r="HDV25" s="399"/>
      <c r="HDW25" s="466"/>
      <c r="HDX25" s="252"/>
      <c r="HDY25" s="467"/>
      <c r="HDZ25" s="466"/>
      <c r="HEA25" s="399"/>
      <c r="HEB25" s="466"/>
      <c r="HEC25" s="252"/>
      <c r="HED25" s="467"/>
      <c r="HEE25" s="466"/>
      <c r="HEF25" s="399"/>
      <c r="HEG25" s="466"/>
      <c r="HEH25" s="252"/>
      <c r="HEI25" s="467"/>
      <c r="HEJ25" s="466"/>
      <c r="HEK25" s="399"/>
      <c r="HEL25" s="466"/>
      <c r="HEM25" s="252"/>
      <c r="HEN25" s="467"/>
      <c r="HEO25" s="466"/>
      <c r="HEP25" s="399"/>
      <c r="HEQ25" s="466"/>
      <c r="HER25" s="252"/>
      <c r="HES25" s="467"/>
      <c r="HET25" s="466"/>
      <c r="HEU25" s="399"/>
      <c r="HEV25" s="466"/>
      <c r="HEW25" s="252"/>
      <c r="HEX25" s="467"/>
      <c r="HEY25" s="466"/>
      <c r="HEZ25" s="399"/>
      <c r="HFA25" s="466"/>
      <c r="HFB25" s="252"/>
      <c r="HFC25" s="467"/>
      <c r="HFD25" s="466"/>
      <c r="HFE25" s="399"/>
      <c r="HFF25" s="466"/>
      <c r="HFG25" s="252"/>
      <c r="HFH25" s="467"/>
      <c r="HFI25" s="466"/>
      <c r="HFJ25" s="399"/>
      <c r="HFK25" s="466"/>
      <c r="HFL25" s="252"/>
      <c r="HFM25" s="467"/>
      <c r="HFN25" s="466"/>
      <c r="HFO25" s="399"/>
      <c r="HFP25" s="466"/>
      <c r="HFQ25" s="252"/>
      <c r="HFR25" s="467"/>
      <c r="HFS25" s="466"/>
      <c r="HFT25" s="399"/>
      <c r="HFU25" s="466"/>
      <c r="HFV25" s="252"/>
      <c r="HFW25" s="467"/>
      <c r="HFX25" s="466"/>
      <c r="HFY25" s="399"/>
      <c r="HFZ25" s="466"/>
      <c r="HGA25" s="252"/>
      <c r="HGB25" s="467"/>
      <c r="HGC25" s="466"/>
      <c r="HGD25" s="399"/>
      <c r="HGE25" s="466"/>
      <c r="HGF25" s="252"/>
      <c r="HGG25" s="467"/>
      <c r="HGH25" s="466"/>
      <c r="HGI25" s="399"/>
      <c r="HGJ25" s="466"/>
      <c r="HGK25" s="252"/>
      <c r="HGL25" s="467"/>
      <c r="HGM25" s="466"/>
      <c r="HGN25" s="399"/>
      <c r="HGO25" s="466"/>
      <c r="HGP25" s="252"/>
      <c r="HGQ25" s="467"/>
      <c r="HGR25" s="466"/>
      <c r="HGS25" s="399"/>
      <c r="HGT25" s="466"/>
      <c r="HGU25" s="252"/>
      <c r="HGV25" s="467"/>
      <c r="HGW25" s="466"/>
      <c r="HGX25" s="399"/>
      <c r="HGY25" s="466"/>
      <c r="HGZ25" s="252"/>
      <c r="HHA25" s="467"/>
      <c r="HHB25" s="466"/>
      <c r="HHC25" s="399"/>
      <c r="HHD25" s="466"/>
      <c r="HHE25" s="252"/>
      <c r="HHF25" s="467"/>
      <c r="HHG25" s="466"/>
      <c r="HHH25" s="399"/>
      <c r="HHI25" s="466"/>
      <c r="HHJ25" s="252"/>
      <c r="HHK25" s="467"/>
      <c r="HHL25" s="466"/>
      <c r="HHM25" s="399"/>
      <c r="HHN25" s="466"/>
      <c r="HHO25" s="252"/>
      <c r="HHP25" s="467"/>
      <c r="HHQ25" s="466"/>
      <c r="HHR25" s="399"/>
      <c r="HHS25" s="466"/>
      <c r="HHT25" s="252"/>
      <c r="HHU25" s="467"/>
      <c r="HHV25" s="466"/>
      <c r="HHW25" s="399"/>
      <c r="HHX25" s="466"/>
      <c r="HHY25" s="252"/>
      <c r="HHZ25" s="467"/>
      <c r="HIA25" s="466"/>
      <c r="HIB25" s="399"/>
      <c r="HIC25" s="466"/>
      <c r="HID25" s="252"/>
      <c r="HIE25" s="467"/>
      <c r="HIF25" s="466"/>
      <c r="HIG25" s="399"/>
      <c r="HIH25" s="466"/>
      <c r="HII25" s="252"/>
      <c r="HIJ25" s="467"/>
      <c r="HIK25" s="466"/>
      <c r="HIL25" s="399"/>
      <c r="HIM25" s="466"/>
      <c r="HIN25" s="252"/>
      <c r="HIO25" s="467"/>
      <c r="HIP25" s="466"/>
      <c r="HIQ25" s="399"/>
      <c r="HIR25" s="466"/>
      <c r="HIS25" s="252"/>
      <c r="HIT25" s="467"/>
      <c r="HIU25" s="466"/>
      <c r="HIV25" s="399"/>
      <c r="HIW25" s="466"/>
      <c r="HIX25" s="252"/>
      <c r="HIY25" s="467"/>
      <c r="HIZ25" s="466"/>
      <c r="HJA25" s="399"/>
      <c r="HJB25" s="466"/>
      <c r="HJC25" s="252"/>
      <c r="HJD25" s="467"/>
      <c r="HJE25" s="466"/>
      <c r="HJF25" s="399"/>
      <c r="HJG25" s="466"/>
      <c r="HJH25" s="252"/>
      <c r="HJI25" s="467"/>
      <c r="HJJ25" s="466"/>
      <c r="HJK25" s="399"/>
      <c r="HJL25" s="466"/>
      <c r="HJM25" s="252"/>
      <c r="HJN25" s="467"/>
      <c r="HJO25" s="466"/>
      <c r="HJP25" s="399"/>
      <c r="HJQ25" s="466"/>
      <c r="HJR25" s="252"/>
      <c r="HJS25" s="467"/>
      <c r="HJT25" s="466"/>
      <c r="HJU25" s="399"/>
      <c r="HJV25" s="466"/>
      <c r="HJW25" s="252"/>
      <c r="HJX25" s="467"/>
      <c r="HJY25" s="466"/>
      <c r="HJZ25" s="399"/>
      <c r="HKA25" s="466"/>
      <c r="HKB25" s="252"/>
      <c r="HKC25" s="467"/>
      <c r="HKD25" s="466"/>
      <c r="HKE25" s="399"/>
      <c r="HKF25" s="466"/>
      <c r="HKG25" s="252"/>
      <c r="HKH25" s="467"/>
      <c r="HKI25" s="466"/>
      <c r="HKJ25" s="399"/>
      <c r="HKK25" s="466"/>
      <c r="HKL25" s="252"/>
      <c r="HKM25" s="467"/>
      <c r="HKN25" s="466"/>
      <c r="HKO25" s="399"/>
      <c r="HKP25" s="466"/>
      <c r="HKQ25" s="252"/>
      <c r="HKR25" s="467"/>
      <c r="HKS25" s="466"/>
      <c r="HKT25" s="399"/>
      <c r="HKU25" s="466"/>
      <c r="HKV25" s="252"/>
      <c r="HKW25" s="467"/>
      <c r="HKX25" s="466"/>
      <c r="HKY25" s="399"/>
      <c r="HKZ25" s="466"/>
      <c r="HLA25" s="252"/>
      <c r="HLB25" s="467"/>
      <c r="HLC25" s="466"/>
      <c r="HLD25" s="399"/>
      <c r="HLE25" s="466"/>
      <c r="HLF25" s="252"/>
      <c r="HLG25" s="467"/>
      <c r="HLH25" s="466"/>
      <c r="HLI25" s="399"/>
      <c r="HLJ25" s="466"/>
      <c r="HLK25" s="252"/>
      <c r="HLL25" s="467"/>
      <c r="HLM25" s="466"/>
      <c r="HLN25" s="399"/>
      <c r="HLO25" s="466"/>
      <c r="HLP25" s="252"/>
      <c r="HLQ25" s="467"/>
      <c r="HLR25" s="466"/>
      <c r="HLS25" s="399"/>
      <c r="HLT25" s="466"/>
      <c r="HLU25" s="252"/>
      <c r="HLV25" s="467"/>
      <c r="HLW25" s="466"/>
      <c r="HLX25" s="399"/>
      <c r="HLY25" s="466"/>
      <c r="HLZ25" s="252"/>
      <c r="HMA25" s="467"/>
      <c r="HMB25" s="466"/>
      <c r="HMC25" s="399"/>
      <c r="HMD25" s="466"/>
      <c r="HME25" s="252"/>
      <c r="HMF25" s="467"/>
      <c r="HMG25" s="466"/>
      <c r="HMH25" s="399"/>
      <c r="HMI25" s="466"/>
      <c r="HMJ25" s="252"/>
      <c r="HMK25" s="467"/>
      <c r="HML25" s="466"/>
      <c r="HMM25" s="399"/>
      <c r="HMN25" s="466"/>
      <c r="HMO25" s="252"/>
      <c r="HMP25" s="467"/>
      <c r="HMQ25" s="466"/>
      <c r="HMR25" s="399"/>
      <c r="HMS25" s="466"/>
      <c r="HMT25" s="252"/>
      <c r="HMU25" s="467"/>
      <c r="HMV25" s="466"/>
      <c r="HMW25" s="399"/>
      <c r="HMX25" s="466"/>
      <c r="HMY25" s="252"/>
      <c r="HMZ25" s="467"/>
      <c r="HNA25" s="466"/>
      <c r="HNB25" s="399"/>
      <c r="HNC25" s="466"/>
      <c r="HND25" s="252"/>
      <c r="HNE25" s="467"/>
      <c r="HNF25" s="466"/>
      <c r="HNG25" s="399"/>
      <c r="HNH25" s="466"/>
      <c r="HNI25" s="252"/>
      <c r="HNJ25" s="467"/>
      <c r="HNK25" s="466"/>
      <c r="HNL25" s="399"/>
      <c r="HNM25" s="466"/>
      <c r="HNN25" s="252"/>
      <c r="HNO25" s="467"/>
      <c r="HNP25" s="466"/>
      <c r="HNQ25" s="399"/>
      <c r="HNR25" s="466"/>
      <c r="HNS25" s="252"/>
      <c r="HNT25" s="467"/>
      <c r="HNU25" s="466"/>
      <c r="HNV25" s="399"/>
      <c r="HNW25" s="466"/>
      <c r="HNX25" s="252"/>
      <c r="HNY25" s="467"/>
      <c r="HNZ25" s="466"/>
      <c r="HOA25" s="399"/>
      <c r="HOB25" s="466"/>
      <c r="HOC25" s="252"/>
      <c r="HOD25" s="467"/>
      <c r="HOE25" s="466"/>
      <c r="HOF25" s="399"/>
      <c r="HOG25" s="466"/>
      <c r="HOH25" s="252"/>
      <c r="HOI25" s="467"/>
      <c r="HOJ25" s="466"/>
      <c r="HOK25" s="399"/>
      <c r="HOL25" s="466"/>
      <c r="HOM25" s="252"/>
      <c r="HON25" s="467"/>
      <c r="HOO25" s="466"/>
      <c r="HOP25" s="399"/>
      <c r="HOQ25" s="466"/>
      <c r="HOR25" s="252"/>
      <c r="HOS25" s="467"/>
      <c r="HOT25" s="466"/>
      <c r="HOU25" s="399"/>
      <c r="HOV25" s="466"/>
      <c r="HOW25" s="252"/>
      <c r="HOX25" s="467"/>
      <c r="HOY25" s="466"/>
      <c r="HOZ25" s="399"/>
      <c r="HPA25" s="466"/>
      <c r="HPB25" s="252"/>
      <c r="HPC25" s="467"/>
      <c r="HPD25" s="466"/>
      <c r="HPE25" s="399"/>
      <c r="HPF25" s="466"/>
      <c r="HPG25" s="252"/>
      <c r="HPH25" s="467"/>
      <c r="HPI25" s="466"/>
      <c r="HPJ25" s="399"/>
      <c r="HPK25" s="466"/>
      <c r="HPL25" s="252"/>
      <c r="HPM25" s="467"/>
      <c r="HPN25" s="466"/>
      <c r="HPO25" s="399"/>
      <c r="HPP25" s="466"/>
      <c r="HPQ25" s="252"/>
      <c r="HPR25" s="467"/>
      <c r="HPS25" s="466"/>
      <c r="HPT25" s="399"/>
      <c r="HPU25" s="466"/>
      <c r="HPV25" s="252"/>
      <c r="HPW25" s="467"/>
      <c r="HPX25" s="466"/>
      <c r="HPY25" s="399"/>
      <c r="HPZ25" s="466"/>
      <c r="HQA25" s="252"/>
      <c r="HQB25" s="467"/>
      <c r="HQC25" s="466"/>
      <c r="HQD25" s="399"/>
      <c r="HQE25" s="466"/>
      <c r="HQF25" s="252"/>
      <c r="HQG25" s="467"/>
      <c r="HQH25" s="466"/>
      <c r="HQI25" s="399"/>
      <c r="HQJ25" s="466"/>
      <c r="HQK25" s="252"/>
      <c r="HQL25" s="467"/>
      <c r="HQM25" s="466"/>
      <c r="HQN25" s="399"/>
      <c r="HQO25" s="466"/>
      <c r="HQP25" s="252"/>
      <c r="HQQ25" s="467"/>
      <c r="HQR25" s="466"/>
      <c r="HQS25" s="399"/>
      <c r="HQT25" s="466"/>
      <c r="HQU25" s="252"/>
      <c r="HQV25" s="467"/>
      <c r="HQW25" s="466"/>
      <c r="HQX25" s="399"/>
      <c r="HQY25" s="466"/>
      <c r="HQZ25" s="252"/>
      <c r="HRA25" s="467"/>
      <c r="HRB25" s="466"/>
      <c r="HRC25" s="399"/>
      <c r="HRD25" s="466"/>
      <c r="HRE25" s="252"/>
      <c r="HRF25" s="467"/>
      <c r="HRG25" s="466"/>
      <c r="HRH25" s="399"/>
      <c r="HRI25" s="466"/>
      <c r="HRJ25" s="252"/>
      <c r="HRK25" s="467"/>
      <c r="HRL25" s="466"/>
      <c r="HRM25" s="399"/>
      <c r="HRN25" s="466"/>
      <c r="HRO25" s="252"/>
      <c r="HRP25" s="467"/>
      <c r="HRQ25" s="466"/>
      <c r="HRR25" s="399"/>
      <c r="HRS25" s="466"/>
      <c r="HRT25" s="252"/>
      <c r="HRU25" s="467"/>
      <c r="HRV25" s="466"/>
      <c r="HRW25" s="399"/>
      <c r="HRX25" s="466"/>
      <c r="HRY25" s="252"/>
      <c r="HRZ25" s="467"/>
      <c r="HSA25" s="466"/>
      <c r="HSB25" s="399"/>
      <c r="HSC25" s="466"/>
      <c r="HSD25" s="252"/>
      <c r="HSE25" s="467"/>
      <c r="HSF25" s="466"/>
      <c r="HSG25" s="399"/>
      <c r="HSH25" s="466"/>
      <c r="HSI25" s="252"/>
      <c r="HSJ25" s="467"/>
      <c r="HSK25" s="466"/>
      <c r="HSL25" s="399"/>
      <c r="HSM25" s="466"/>
      <c r="HSN25" s="252"/>
      <c r="HSO25" s="467"/>
      <c r="HSP25" s="466"/>
      <c r="HSQ25" s="399"/>
      <c r="HSR25" s="466"/>
      <c r="HSS25" s="252"/>
      <c r="HST25" s="467"/>
      <c r="HSU25" s="466"/>
      <c r="HSV25" s="399"/>
      <c r="HSW25" s="466"/>
      <c r="HSX25" s="252"/>
      <c r="HSY25" s="467"/>
      <c r="HSZ25" s="466"/>
      <c r="HTA25" s="399"/>
      <c r="HTB25" s="466"/>
      <c r="HTC25" s="252"/>
      <c r="HTD25" s="467"/>
      <c r="HTE25" s="466"/>
      <c r="HTF25" s="399"/>
      <c r="HTG25" s="466"/>
      <c r="HTH25" s="252"/>
      <c r="HTI25" s="467"/>
      <c r="HTJ25" s="466"/>
      <c r="HTK25" s="399"/>
      <c r="HTL25" s="466"/>
      <c r="HTM25" s="252"/>
      <c r="HTN25" s="467"/>
      <c r="HTO25" s="466"/>
      <c r="HTP25" s="399"/>
      <c r="HTQ25" s="466"/>
      <c r="HTR25" s="252"/>
      <c r="HTS25" s="467"/>
      <c r="HTT25" s="466"/>
      <c r="HTU25" s="399"/>
      <c r="HTV25" s="466"/>
      <c r="HTW25" s="252"/>
      <c r="HTX25" s="467"/>
      <c r="HTY25" s="466"/>
      <c r="HTZ25" s="399"/>
      <c r="HUA25" s="466"/>
      <c r="HUB25" s="252"/>
      <c r="HUC25" s="467"/>
      <c r="HUD25" s="466"/>
      <c r="HUE25" s="399"/>
      <c r="HUF25" s="466"/>
      <c r="HUG25" s="252"/>
      <c r="HUH25" s="467"/>
      <c r="HUI25" s="466"/>
      <c r="HUJ25" s="399"/>
      <c r="HUK25" s="466"/>
      <c r="HUL25" s="252"/>
      <c r="HUM25" s="467"/>
      <c r="HUN25" s="466"/>
      <c r="HUO25" s="399"/>
      <c r="HUP25" s="466"/>
      <c r="HUQ25" s="252"/>
      <c r="HUR25" s="467"/>
      <c r="HUS25" s="466"/>
      <c r="HUT25" s="399"/>
      <c r="HUU25" s="466"/>
      <c r="HUV25" s="252"/>
      <c r="HUW25" s="467"/>
      <c r="HUX25" s="466"/>
      <c r="HUY25" s="399"/>
      <c r="HUZ25" s="466"/>
      <c r="HVA25" s="252"/>
      <c r="HVB25" s="467"/>
      <c r="HVC25" s="466"/>
      <c r="HVD25" s="399"/>
      <c r="HVE25" s="466"/>
      <c r="HVF25" s="252"/>
      <c r="HVG25" s="467"/>
      <c r="HVH25" s="466"/>
      <c r="HVI25" s="399"/>
      <c r="HVJ25" s="466"/>
      <c r="HVK25" s="252"/>
      <c r="HVL25" s="467"/>
      <c r="HVM25" s="466"/>
      <c r="HVN25" s="399"/>
      <c r="HVO25" s="466"/>
      <c r="HVP25" s="252"/>
      <c r="HVQ25" s="467"/>
      <c r="HVR25" s="466"/>
      <c r="HVS25" s="399"/>
      <c r="HVT25" s="466"/>
      <c r="HVU25" s="252"/>
      <c r="HVV25" s="467"/>
      <c r="HVW25" s="466"/>
      <c r="HVX25" s="399"/>
      <c r="HVY25" s="466"/>
      <c r="HVZ25" s="252"/>
      <c r="HWA25" s="467"/>
      <c r="HWB25" s="466"/>
      <c r="HWC25" s="399"/>
      <c r="HWD25" s="466"/>
      <c r="HWE25" s="252"/>
      <c r="HWF25" s="467"/>
      <c r="HWG25" s="466"/>
      <c r="HWH25" s="399"/>
      <c r="HWI25" s="466"/>
      <c r="HWJ25" s="252"/>
      <c r="HWK25" s="467"/>
      <c r="HWL25" s="466"/>
      <c r="HWM25" s="399"/>
      <c r="HWN25" s="466"/>
      <c r="HWO25" s="252"/>
      <c r="HWP25" s="467"/>
      <c r="HWQ25" s="466"/>
      <c r="HWR25" s="399"/>
      <c r="HWS25" s="466"/>
      <c r="HWT25" s="252"/>
      <c r="HWU25" s="467"/>
      <c r="HWV25" s="466"/>
      <c r="HWW25" s="399"/>
      <c r="HWX25" s="466"/>
      <c r="HWY25" s="252"/>
      <c r="HWZ25" s="467"/>
      <c r="HXA25" s="466"/>
      <c r="HXB25" s="399"/>
      <c r="HXC25" s="466"/>
      <c r="HXD25" s="252"/>
      <c r="HXE25" s="467"/>
      <c r="HXF25" s="466"/>
      <c r="HXG25" s="399"/>
      <c r="HXH25" s="466"/>
      <c r="HXI25" s="252"/>
      <c r="HXJ25" s="467"/>
      <c r="HXK25" s="466"/>
      <c r="HXL25" s="399"/>
      <c r="HXM25" s="466"/>
      <c r="HXN25" s="252"/>
      <c r="HXO25" s="467"/>
      <c r="HXP25" s="466"/>
      <c r="HXQ25" s="399"/>
      <c r="HXR25" s="466"/>
      <c r="HXS25" s="252"/>
      <c r="HXT25" s="467"/>
      <c r="HXU25" s="466"/>
      <c r="HXV25" s="399"/>
      <c r="HXW25" s="466"/>
      <c r="HXX25" s="252"/>
      <c r="HXY25" s="467"/>
      <c r="HXZ25" s="466"/>
      <c r="HYA25" s="399"/>
      <c r="HYB25" s="466"/>
      <c r="HYC25" s="252"/>
      <c r="HYD25" s="467"/>
      <c r="HYE25" s="466"/>
      <c r="HYF25" s="399"/>
      <c r="HYG25" s="466"/>
      <c r="HYH25" s="252"/>
      <c r="HYI25" s="467"/>
      <c r="HYJ25" s="466"/>
      <c r="HYK25" s="399"/>
      <c r="HYL25" s="466"/>
      <c r="HYM25" s="252"/>
      <c r="HYN25" s="467"/>
      <c r="HYO25" s="466"/>
      <c r="HYP25" s="399"/>
      <c r="HYQ25" s="466"/>
      <c r="HYR25" s="252"/>
      <c r="HYS25" s="467"/>
      <c r="HYT25" s="466"/>
      <c r="HYU25" s="399"/>
      <c r="HYV25" s="466"/>
      <c r="HYW25" s="252"/>
      <c r="HYX25" s="467"/>
      <c r="HYY25" s="466"/>
      <c r="HYZ25" s="399"/>
      <c r="HZA25" s="466"/>
      <c r="HZB25" s="252"/>
      <c r="HZC25" s="467"/>
      <c r="HZD25" s="466"/>
      <c r="HZE25" s="399"/>
      <c r="HZF25" s="466"/>
      <c r="HZG25" s="252"/>
      <c r="HZH25" s="467"/>
      <c r="HZI25" s="466"/>
      <c r="HZJ25" s="399"/>
      <c r="HZK25" s="466"/>
      <c r="HZL25" s="252"/>
      <c r="HZM25" s="467"/>
      <c r="HZN25" s="466"/>
      <c r="HZO25" s="399"/>
      <c r="HZP25" s="466"/>
      <c r="HZQ25" s="252"/>
      <c r="HZR25" s="467"/>
      <c r="HZS25" s="466"/>
      <c r="HZT25" s="399"/>
      <c r="HZU25" s="466"/>
      <c r="HZV25" s="252"/>
      <c r="HZW25" s="467"/>
      <c r="HZX25" s="466"/>
      <c r="HZY25" s="399"/>
      <c r="HZZ25" s="466"/>
      <c r="IAA25" s="252"/>
      <c r="IAB25" s="467"/>
      <c r="IAC25" s="466"/>
      <c r="IAD25" s="399"/>
      <c r="IAE25" s="466"/>
      <c r="IAF25" s="252"/>
      <c r="IAG25" s="467"/>
      <c r="IAH25" s="466"/>
      <c r="IAI25" s="399"/>
      <c r="IAJ25" s="466"/>
      <c r="IAK25" s="252"/>
      <c r="IAL25" s="467"/>
      <c r="IAM25" s="466"/>
      <c r="IAN25" s="399"/>
      <c r="IAO25" s="466"/>
      <c r="IAP25" s="252"/>
      <c r="IAQ25" s="467"/>
      <c r="IAR25" s="466"/>
      <c r="IAS25" s="399"/>
      <c r="IAT25" s="466"/>
      <c r="IAU25" s="252"/>
      <c r="IAV25" s="467"/>
      <c r="IAW25" s="466"/>
      <c r="IAX25" s="399"/>
      <c r="IAY25" s="466"/>
      <c r="IAZ25" s="252"/>
      <c r="IBA25" s="467"/>
      <c r="IBB25" s="466"/>
      <c r="IBC25" s="399"/>
      <c r="IBD25" s="466"/>
      <c r="IBE25" s="252"/>
      <c r="IBF25" s="467"/>
      <c r="IBG25" s="466"/>
      <c r="IBH25" s="399"/>
      <c r="IBI25" s="466"/>
      <c r="IBJ25" s="252"/>
      <c r="IBK25" s="467"/>
      <c r="IBL25" s="466"/>
      <c r="IBM25" s="399"/>
      <c r="IBN25" s="466"/>
      <c r="IBO25" s="252"/>
      <c r="IBP25" s="467"/>
      <c r="IBQ25" s="466"/>
      <c r="IBR25" s="399"/>
      <c r="IBS25" s="466"/>
      <c r="IBT25" s="252"/>
      <c r="IBU25" s="467"/>
      <c r="IBV25" s="466"/>
      <c r="IBW25" s="399"/>
      <c r="IBX25" s="466"/>
      <c r="IBY25" s="252"/>
      <c r="IBZ25" s="467"/>
      <c r="ICA25" s="466"/>
      <c r="ICB25" s="399"/>
      <c r="ICC25" s="466"/>
      <c r="ICD25" s="252"/>
      <c r="ICE25" s="467"/>
      <c r="ICF25" s="466"/>
      <c r="ICG25" s="399"/>
      <c r="ICH25" s="466"/>
      <c r="ICI25" s="252"/>
      <c r="ICJ25" s="467"/>
      <c r="ICK25" s="466"/>
      <c r="ICL25" s="399"/>
      <c r="ICM25" s="466"/>
      <c r="ICN25" s="252"/>
      <c r="ICO25" s="467"/>
      <c r="ICP25" s="466"/>
      <c r="ICQ25" s="399"/>
      <c r="ICR25" s="466"/>
      <c r="ICS25" s="252"/>
      <c r="ICT25" s="467"/>
      <c r="ICU25" s="466"/>
      <c r="ICV25" s="399"/>
      <c r="ICW25" s="466"/>
      <c r="ICX25" s="252"/>
      <c r="ICY25" s="467"/>
      <c r="ICZ25" s="466"/>
      <c r="IDA25" s="399"/>
      <c r="IDB25" s="466"/>
      <c r="IDC25" s="252"/>
      <c r="IDD25" s="467"/>
      <c r="IDE25" s="466"/>
      <c r="IDF25" s="399"/>
      <c r="IDG25" s="466"/>
      <c r="IDH25" s="252"/>
      <c r="IDI25" s="467"/>
      <c r="IDJ25" s="466"/>
      <c r="IDK25" s="399"/>
      <c r="IDL25" s="466"/>
      <c r="IDM25" s="252"/>
      <c r="IDN25" s="467"/>
      <c r="IDO25" s="466"/>
      <c r="IDP25" s="399"/>
      <c r="IDQ25" s="466"/>
      <c r="IDR25" s="252"/>
      <c r="IDS25" s="467"/>
      <c r="IDT25" s="466"/>
      <c r="IDU25" s="399"/>
      <c r="IDV25" s="466"/>
      <c r="IDW25" s="252"/>
      <c r="IDX25" s="467"/>
      <c r="IDY25" s="466"/>
      <c r="IDZ25" s="399"/>
      <c r="IEA25" s="466"/>
      <c r="IEB25" s="252"/>
      <c r="IEC25" s="467"/>
      <c r="IED25" s="466"/>
      <c r="IEE25" s="399"/>
      <c r="IEF25" s="466"/>
      <c r="IEG25" s="252"/>
      <c r="IEH25" s="467"/>
      <c r="IEI25" s="466"/>
      <c r="IEJ25" s="399"/>
      <c r="IEK25" s="466"/>
      <c r="IEL25" s="252"/>
      <c r="IEM25" s="467"/>
      <c r="IEN25" s="466"/>
      <c r="IEO25" s="399"/>
      <c r="IEP25" s="466"/>
      <c r="IEQ25" s="252"/>
      <c r="IER25" s="467"/>
      <c r="IES25" s="466"/>
      <c r="IET25" s="399"/>
      <c r="IEU25" s="466"/>
      <c r="IEV25" s="252"/>
      <c r="IEW25" s="467"/>
      <c r="IEX25" s="466"/>
      <c r="IEY25" s="399"/>
      <c r="IEZ25" s="466"/>
      <c r="IFA25" s="252"/>
      <c r="IFB25" s="467"/>
      <c r="IFC25" s="466"/>
      <c r="IFD25" s="399"/>
      <c r="IFE25" s="466"/>
      <c r="IFF25" s="252"/>
      <c r="IFG25" s="467"/>
      <c r="IFH25" s="466"/>
      <c r="IFI25" s="399"/>
      <c r="IFJ25" s="466"/>
      <c r="IFK25" s="252"/>
      <c r="IFL25" s="467"/>
      <c r="IFM25" s="466"/>
      <c r="IFN25" s="399"/>
      <c r="IFO25" s="466"/>
      <c r="IFP25" s="252"/>
      <c r="IFQ25" s="467"/>
      <c r="IFR25" s="466"/>
      <c r="IFS25" s="399"/>
      <c r="IFT25" s="466"/>
      <c r="IFU25" s="252"/>
      <c r="IFV25" s="467"/>
      <c r="IFW25" s="466"/>
      <c r="IFX25" s="399"/>
      <c r="IFY25" s="466"/>
      <c r="IFZ25" s="252"/>
      <c r="IGA25" s="467"/>
      <c r="IGB25" s="466"/>
      <c r="IGC25" s="399"/>
      <c r="IGD25" s="466"/>
      <c r="IGE25" s="252"/>
      <c r="IGF25" s="467"/>
      <c r="IGG25" s="466"/>
      <c r="IGH25" s="399"/>
      <c r="IGI25" s="466"/>
      <c r="IGJ25" s="252"/>
      <c r="IGK25" s="467"/>
      <c r="IGL25" s="466"/>
      <c r="IGM25" s="399"/>
      <c r="IGN25" s="466"/>
      <c r="IGO25" s="252"/>
      <c r="IGP25" s="467"/>
      <c r="IGQ25" s="466"/>
      <c r="IGR25" s="399"/>
      <c r="IGS25" s="466"/>
      <c r="IGT25" s="252"/>
      <c r="IGU25" s="467"/>
      <c r="IGV25" s="466"/>
      <c r="IGW25" s="399"/>
      <c r="IGX25" s="466"/>
      <c r="IGY25" s="252"/>
      <c r="IGZ25" s="467"/>
      <c r="IHA25" s="466"/>
      <c r="IHB25" s="399"/>
      <c r="IHC25" s="466"/>
      <c r="IHD25" s="252"/>
      <c r="IHE25" s="467"/>
      <c r="IHF25" s="466"/>
      <c r="IHG25" s="399"/>
      <c r="IHH25" s="466"/>
      <c r="IHI25" s="252"/>
      <c r="IHJ25" s="467"/>
      <c r="IHK25" s="466"/>
      <c r="IHL25" s="399"/>
      <c r="IHM25" s="466"/>
      <c r="IHN25" s="252"/>
      <c r="IHO25" s="467"/>
      <c r="IHP25" s="466"/>
      <c r="IHQ25" s="399"/>
      <c r="IHR25" s="466"/>
      <c r="IHS25" s="252"/>
      <c r="IHT25" s="467"/>
      <c r="IHU25" s="466"/>
      <c r="IHV25" s="399"/>
      <c r="IHW25" s="466"/>
      <c r="IHX25" s="252"/>
      <c r="IHY25" s="467"/>
      <c r="IHZ25" s="466"/>
      <c r="IIA25" s="399"/>
      <c r="IIB25" s="466"/>
      <c r="IIC25" s="252"/>
      <c r="IID25" s="467"/>
      <c r="IIE25" s="466"/>
      <c r="IIF25" s="399"/>
      <c r="IIG25" s="466"/>
      <c r="IIH25" s="252"/>
      <c r="III25" s="467"/>
      <c r="IIJ25" s="466"/>
      <c r="IIK25" s="399"/>
      <c r="IIL25" s="466"/>
      <c r="IIM25" s="252"/>
      <c r="IIN25" s="467"/>
      <c r="IIO25" s="466"/>
      <c r="IIP25" s="399"/>
      <c r="IIQ25" s="466"/>
      <c r="IIR25" s="252"/>
      <c r="IIS25" s="467"/>
      <c r="IIT25" s="466"/>
      <c r="IIU25" s="399"/>
      <c r="IIV25" s="466"/>
      <c r="IIW25" s="252"/>
      <c r="IIX25" s="467"/>
      <c r="IIY25" s="466"/>
      <c r="IIZ25" s="399"/>
      <c r="IJA25" s="466"/>
      <c r="IJB25" s="252"/>
      <c r="IJC25" s="467"/>
      <c r="IJD25" s="466"/>
      <c r="IJE25" s="399"/>
      <c r="IJF25" s="466"/>
      <c r="IJG25" s="252"/>
      <c r="IJH25" s="467"/>
      <c r="IJI25" s="466"/>
      <c r="IJJ25" s="399"/>
      <c r="IJK25" s="466"/>
      <c r="IJL25" s="252"/>
      <c r="IJM25" s="467"/>
      <c r="IJN25" s="466"/>
      <c r="IJO25" s="399"/>
      <c r="IJP25" s="466"/>
      <c r="IJQ25" s="252"/>
      <c r="IJR25" s="467"/>
      <c r="IJS25" s="466"/>
      <c r="IJT25" s="399"/>
      <c r="IJU25" s="466"/>
      <c r="IJV25" s="252"/>
      <c r="IJW25" s="467"/>
      <c r="IJX25" s="466"/>
      <c r="IJY25" s="399"/>
      <c r="IJZ25" s="466"/>
      <c r="IKA25" s="252"/>
      <c r="IKB25" s="467"/>
      <c r="IKC25" s="466"/>
      <c r="IKD25" s="399"/>
      <c r="IKE25" s="466"/>
      <c r="IKF25" s="252"/>
      <c r="IKG25" s="467"/>
      <c r="IKH25" s="466"/>
      <c r="IKI25" s="399"/>
      <c r="IKJ25" s="466"/>
      <c r="IKK25" s="252"/>
      <c r="IKL25" s="467"/>
      <c r="IKM25" s="466"/>
      <c r="IKN25" s="399"/>
      <c r="IKO25" s="466"/>
      <c r="IKP25" s="252"/>
      <c r="IKQ25" s="467"/>
      <c r="IKR25" s="466"/>
      <c r="IKS25" s="399"/>
      <c r="IKT25" s="466"/>
      <c r="IKU25" s="252"/>
      <c r="IKV25" s="467"/>
      <c r="IKW25" s="466"/>
      <c r="IKX25" s="399"/>
      <c r="IKY25" s="466"/>
      <c r="IKZ25" s="252"/>
      <c r="ILA25" s="467"/>
      <c r="ILB25" s="466"/>
      <c r="ILC25" s="399"/>
      <c r="ILD25" s="466"/>
      <c r="ILE25" s="252"/>
      <c r="ILF25" s="467"/>
      <c r="ILG25" s="466"/>
      <c r="ILH25" s="399"/>
      <c r="ILI25" s="466"/>
      <c r="ILJ25" s="252"/>
      <c r="ILK25" s="467"/>
      <c r="ILL25" s="466"/>
      <c r="ILM25" s="399"/>
      <c r="ILN25" s="466"/>
      <c r="ILO25" s="252"/>
      <c r="ILP25" s="467"/>
      <c r="ILQ25" s="466"/>
      <c r="ILR25" s="399"/>
      <c r="ILS25" s="466"/>
      <c r="ILT25" s="252"/>
      <c r="ILU25" s="467"/>
      <c r="ILV25" s="466"/>
      <c r="ILW25" s="399"/>
      <c r="ILX25" s="466"/>
      <c r="ILY25" s="252"/>
      <c r="ILZ25" s="467"/>
      <c r="IMA25" s="466"/>
      <c r="IMB25" s="399"/>
      <c r="IMC25" s="466"/>
      <c r="IMD25" s="252"/>
      <c r="IME25" s="467"/>
      <c r="IMF25" s="466"/>
      <c r="IMG25" s="399"/>
      <c r="IMH25" s="466"/>
      <c r="IMI25" s="252"/>
      <c r="IMJ25" s="467"/>
      <c r="IMK25" s="466"/>
      <c r="IML25" s="399"/>
      <c r="IMM25" s="466"/>
      <c r="IMN25" s="252"/>
      <c r="IMO25" s="467"/>
      <c r="IMP25" s="466"/>
      <c r="IMQ25" s="399"/>
      <c r="IMR25" s="466"/>
      <c r="IMS25" s="252"/>
      <c r="IMT25" s="467"/>
      <c r="IMU25" s="466"/>
      <c r="IMV25" s="399"/>
      <c r="IMW25" s="466"/>
      <c r="IMX25" s="252"/>
      <c r="IMY25" s="467"/>
      <c r="IMZ25" s="466"/>
      <c r="INA25" s="399"/>
      <c r="INB25" s="466"/>
      <c r="INC25" s="252"/>
      <c r="IND25" s="467"/>
      <c r="INE25" s="466"/>
      <c r="INF25" s="399"/>
      <c r="ING25" s="466"/>
      <c r="INH25" s="252"/>
      <c r="INI25" s="467"/>
      <c r="INJ25" s="466"/>
      <c r="INK25" s="399"/>
      <c r="INL25" s="466"/>
      <c r="INM25" s="252"/>
      <c r="INN25" s="467"/>
      <c r="INO25" s="466"/>
      <c r="INP25" s="399"/>
      <c r="INQ25" s="466"/>
      <c r="INR25" s="252"/>
      <c r="INS25" s="467"/>
      <c r="INT25" s="466"/>
      <c r="INU25" s="399"/>
      <c r="INV25" s="466"/>
      <c r="INW25" s="252"/>
      <c r="INX25" s="467"/>
      <c r="INY25" s="466"/>
      <c r="INZ25" s="399"/>
      <c r="IOA25" s="466"/>
      <c r="IOB25" s="252"/>
      <c r="IOC25" s="467"/>
      <c r="IOD25" s="466"/>
      <c r="IOE25" s="399"/>
      <c r="IOF25" s="466"/>
      <c r="IOG25" s="252"/>
      <c r="IOH25" s="467"/>
      <c r="IOI25" s="466"/>
      <c r="IOJ25" s="399"/>
      <c r="IOK25" s="466"/>
      <c r="IOL25" s="252"/>
      <c r="IOM25" s="467"/>
      <c r="ION25" s="466"/>
      <c r="IOO25" s="399"/>
      <c r="IOP25" s="466"/>
      <c r="IOQ25" s="252"/>
      <c r="IOR25" s="467"/>
      <c r="IOS25" s="466"/>
      <c r="IOT25" s="399"/>
      <c r="IOU25" s="466"/>
      <c r="IOV25" s="252"/>
      <c r="IOW25" s="467"/>
      <c r="IOX25" s="466"/>
      <c r="IOY25" s="399"/>
      <c r="IOZ25" s="466"/>
      <c r="IPA25" s="252"/>
      <c r="IPB25" s="467"/>
      <c r="IPC25" s="466"/>
      <c r="IPD25" s="399"/>
      <c r="IPE25" s="466"/>
      <c r="IPF25" s="252"/>
      <c r="IPG25" s="467"/>
      <c r="IPH25" s="466"/>
      <c r="IPI25" s="399"/>
      <c r="IPJ25" s="466"/>
      <c r="IPK25" s="252"/>
      <c r="IPL25" s="467"/>
      <c r="IPM25" s="466"/>
      <c r="IPN25" s="399"/>
      <c r="IPO25" s="466"/>
      <c r="IPP25" s="252"/>
      <c r="IPQ25" s="467"/>
      <c r="IPR25" s="466"/>
      <c r="IPS25" s="399"/>
      <c r="IPT25" s="466"/>
      <c r="IPU25" s="252"/>
      <c r="IPV25" s="467"/>
      <c r="IPW25" s="466"/>
      <c r="IPX25" s="399"/>
      <c r="IPY25" s="466"/>
      <c r="IPZ25" s="252"/>
      <c r="IQA25" s="467"/>
      <c r="IQB25" s="466"/>
      <c r="IQC25" s="399"/>
      <c r="IQD25" s="466"/>
      <c r="IQE25" s="252"/>
      <c r="IQF25" s="467"/>
      <c r="IQG25" s="466"/>
      <c r="IQH25" s="399"/>
      <c r="IQI25" s="466"/>
      <c r="IQJ25" s="252"/>
      <c r="IQK25" s="467"/>
      <c r="IQL25" s="466"/>
      <c r="IQM25" s="399"/>
      <c r="IQN25" s="466"/>
      <c r="IQO25" s="252"/>
      <c r="IQP25" s="467"/>
      <c r="IQQ25" s="466"/>
      <c r="IQR25" s="399"/>
      <c r="IQS25" s="466"/>
      <c r="IQT25" s="252"/>
      <c r="IQU25" s="467"/>
      <c r="IQV25" s="466"/>
      <c r="IQW25" s="399"/>
      <c r="IQX25" s="466"/>
      <c r="IQY25" s="252"/>
      <c r="IQZ25" s="467"/>
      <c r="IRA25" s="466"/>
      <c r="IRB25" s="399"/>
      <c r="IRC25" s="466"/>
      <c r="IRD25" s="252"/>
      <c r="IRE25" s="467"/>
      <c r="IRF25" s="466"/>
      <c r="IRG25" s="399"/>
      <c r="IRH25" s="466"/>
      <c r="IRI25" s="252"/>
      <c r="IRJ25" s="467"/>
      <c r="IRK25" s="466"/>
      <c r="IRL25" s="399"/>
      <c r="IRM25" s="466"/>
      <c r="IRN25" s="252"/>
      <c r="IRO25" s="467"/>
      <c r="IRP25" s="466"/>
      <c r="IRQ25" s="399"/>
      <c r="IRR25" s="466"/>
      <c r="IRS25" s="252"/>
      <c r="IRT25" s="467"/>
      <c r="IRU25" s="466"/>
      <c r="IRV25" s="399"/>
      <c r="IRW25" s="466"/>
      <c r="IRX25" s="252"/>
      <c r="IRY25" s="467"/>
      <c r="IRZ25" s="466"/>
      <c r="ISA25" s="399"/>
      <c r="ISB25" s="466"/>
      <c r="ISC25" s="252"/>
      <c r="ISD25" s="467"/>
      <c r="ISE25" s="466"/>
      <c r="ISF25" s="399"/>
      <c r="ISG25" s="466"/>
      <c r="ISH25" s="252"/>
      <c r="ISI25" s="467"/>
      <c r="ISJ25" s="466"/>
      <c r="ISK25" s="399"/>
      <c r="ISL25" s="466"/>
      <c r="ISM25" s="252"/>
      <c r="ISN25" s="467"/>
      <c r="ISO25" s="466"/>
      <c r="ISP25" s="399"/>
      <c r="ISQ25" s="466"/>
      <c r="ISR25" s="252"/>
      <c r="ISS25" s="467"/>
      <c r="IST25" s="466"/>
      <c r="ISU25" s="399"/>
      <c r="ISV25" s="466"/>
      <c r="ISW25" s="252"/>
      <c r="ISX25" s="467"/>
      <c r="ISY25" s="466"/>
      <c r="ISZ25" s="399"/>
      <c r="ITA25" s="466"/>
      <c r="ITB25" s="252"/>
      <c r="ITC25" s="467"/>
      <c r="ITD25" s="466"/>
      <c r="ITE25" s="399"/>
      <c r="ITF25" s="466"/>
      <c r="ITG25" s="252"/>
      <c r="ITH25" s="467"/>
      <c r="ITI25" s="466"/>
      <c r="ITJ25" s="399"/>
      <c r="ITK25" s="466"/>
      <c r="ITL25" s="252"/>
      <c r="ITM25" s="467"/>
      <c r="ITN25" s="466"/>
      <c r="ITO25" s="399"/>
      <c r="ITP25" s="466"/>
      <c r="ITQ25" s="252"/>
      <c r="ITR25" s="467"/>
      <c r="ITS25" s="466"/>
      <c r="ITT25" s="399"/>
      <c r="ITU25" s="466"/>
      <c r="ITV25" s="252"/>
      <c r="ITW25" s="467"/>
      <c r="ITX25" s="466"/>
      <c r="ITY25" s="399"/>
      <c r="ITZ25" s="466"/>
      <c r="IUA25" s="252"/>
      <c r="IUB25" s="467"/>
      <c r="IUC25" s="466"/>
      <c r="IUD25" s="399"/>
      <c r="IUE25" s="466"/>
      <c r="IUF25" s="252"/>
      <c r="IUG25" s="467"/>
      <c r="IUH25" s="466"/>
      <c r="IUI25" s="399"/>
      <c r="IUJ25" s="466"/>
      <c r="IUK25" s="252"/>
      <c r="IUL25" s="467"/>
      <c r="IUM25" s="466"/>
      <c r="IUN25" s="399"/>
      <c r="IUO25" s="466"/>
      <c r="IUP25" s="252"/>
      <c r="IUQ25" s="467"/>
      <c r="IUR25" s="466"/>
      <c r="IUS25" s="399"/>
      <c r="IUT25" s="466"/>
      <c r="IUU25" s="252"/>
      <c r="IUV25" s="467"/>
      <c r="IUW25" s="466"/>
      <c r="IUX25" s="399"/>
      <c r="IUY25" s="466"/>
      <c r="IUZ25" s="252"/>
      <c r="IVA25" s="467"/>
      <c r="IVB25" s="466"/>
      <c r="IVC25" s="399"/>
      <c r="IVD25" s="466"/>
      <c r="IVE25" s="252"/>
      <c r="IVF25" s="467"/>
      <c r="IVG25" s="466"/>
      <c r="IVH25" s="399"/>
      <c r="IVI25" s="466"/>
      <c r="IVJ25" s="252"/>
      <c r="IVK25" s="467"/>
      <c r="IVL25" s="466"/>
      <c r="IVM25" s="399"/>
      <c r="IVN25" s="466"/>
      <c r="IVO25" s="252"/>
      <c r="IVP25" s="467"/>
      <c r="IVQ25" s="466"/>
      <c r="IVR25" s="399"/>
      <c r="IVS25" s="466"/>
      <c r="IVT25" s="252"/>
      <c r="IVU25" s="467"/>
      <c r="IVV25" s="466"/>
      <c r="IVW25" s="399"/>
      <c r="IVX25" s="466"/>
      <c r="IVY25" s="252"/>
      <c r="IVZ25" s="467"/>
      <c r="IWA25" s="466"/>
      <c r="IWB25" s="399"/>
      <c r="IWC25" s="466"/>
      <c r="IWD25" s="252"/>
      <c r="IWE25" s="467"/>
      <c r="IWF25" s="466"/>
      <c r="IWG25" s="399"/>
      <c r="IWH25" s="466"/>
      <c r="IWI25" s="252"/>
      <c r="IWJ25" s="467"/>
      <c r="IWK25" s="466"/>
      <c r="IWL25" s="399"/>
      <c r="IWM25" s="466"/>
      <c r="IWN25" s="252"/>
      <c r="IWO25" s="467"/>
      <c r="IWP25" s="466"/>
      <c r="IWQ25" s="399"/>
      <c r="IWR25" s="466"/>
      <c r="IWS25" s="252"/>
      <c r="IWT25" s="467"/>
      <c r="IWU25" s="466"/>
      <c r="IWV25" s="399"/>
      <c r="IWW25" s="466"/>
      <c r="IWX25" s="252"/>
      <c r="IWY25" s="467"/>
      <c r="IWZ25" s="466"/>
      <c r="IXA25" s="399"/>
      <c r="IXB25" s="466"/>
      <c r="IXC25" s="252"/>
      <c r="IXD25" s="467"/>
      <c r="IXE25" s="466"/>
      <c r="IXF25" s="399"/>
      <c r="IXG25" s="466"/>
      <c r="IXH25" s="252"/>
      <c r="IXI25" s="467"/>
      <c r="IXJ25" s="466"/>
      <c r="IXK25" s="399"/>
      <c r="IXL25" s="466"/>
      <c r="IXM25" s="252"/>
      <c r="IXN25" s="467"/>
      <c r="IXO25" s="466"/>
      <c r="IXP25" s="399"/>
      <c r="IXQ25" s="466"/>
      <c r="IXR25" s="252"/>
      <c r="IXS25" s="467"/>
      <c r="IXT25" s="466"/>
      <c r="IXU25" s="399"/>
      <c r="IXV25" s="466"/>
      <c r="IXW25" s="252"/>
      <c r="IXX25" s="467"/>
      <c r="IXY25" s="466"/>
      <c r="IXZ25" s="399"/>
      <c r="IYA25" s="466"/>
      <c r="IYB25" s="252"/>
      <c r="IYC25" s="467"/>
      <c r="IYD25" s="466"/>
      <c r="IYE25" s="399"/>
      <c r="IYF25" s="466"/>
      <c r="IYG25" s="252"/>
      <c r="IYH25" s="467"/>
      <c r="IYI25" s="466"/>
      <c r="IYJ25" s="399"/>
      <c r="IYK25" s="466"/>
      <c r="IYL25" s="252"/>
      <c r="IYM25" s="467"/>
      <c r="IYN25" s="466"/>
      <c r="IYO25" s="399"/>
      <c r="IYP25" s="466"/>
      <c r="IYQ25" s="252"/>
      <c r="IYR25" s="467"/>
      <c r="IYS25" s="466"/>
      <c r="IYT25" s="399"/>
      <c r="IYU25" s="466"/>
      <c r="IYV25" s="252"/>
      <c r="IYW25" s="467"/>
      <c r="IYX25" s="466"/>
      <c r="IYY25" s="399"/>
      <c r="IYZ25" s="466"/>
      <c r="IZA25" s="252"/>
      <c r="IZB25" s="467"/>
      <c r="IZC25" s="466"/>
      <c r="IZD25" s="399"/>
      <c r="IZE25" s="466"/>
      <c r="IZF25" s="252"/>
      <c r="IZG25" s="467"/>
      <c r="IZH25" s="466"/>
      <c r="IZI25" s="399"/>
      <c r="IZJ25" s="466"/>
      <c r="IZK25" s="252"/>
      <c r="IZL25" s="467"/>
      <c r="IZM25" s="466"/>
      <c r="IZN25" s="399"/>
      <c r="IZO25" s="466"/>
      <c r="IZP25" s="252"/>
      <c r="IZQ25" s="467"/>
      <c r="IZR25" s="466"/>
      <c r="IZS25" s="399"/>
      <c r="IZT25" s="466"/>
      <c r="IZU25" s="252"/>
      <c r="IZV25" s="467"/>
      <c r="IZW25" s="466"/>
      <c r="IZX25" s="399"/>
      <c r="IZY25" s="466"/>
      <c r="IZZ25" s="252"/>
      <c r="JAA25" s="467"/>
      <c r="JAB25" s="466"/>
      <c r="JAC25" s="399"/>
      <c r="JAD25" s="466"/>
      <c r="JAE25" s="252"/>
      <c r="JAF25" s="467"/>
      <c r="JAG25" s="466"/>
      <c r="JAH25" s="399"/>
      <c r="JAI25" s="466"/>
      <c r="JAJ25" s="252"/>
      <c r="JAK25" s="467"/>
      <c r="JAL25" s="466"/>
      <c r="JAM25" s="399"/>
      <c r="JAN25" s="466"/>
      <c r="JAO25" s="252"/>
      <c r="JAP25" s="467"/>
      <c r="JAQ25" s="466"/>
      <c r="JAR25" s="399"/>
      <c r="JAS25" s="466"/>
      <c r="JAT25" s="252"/>
      <c r="JAU25" s="467"/>
      <c r="JAV25" s="466"/>
      <c r="JAW25" s="399"/>
      <c r="JAX25" s="466"/>
      <c r="JAY25" s="252"/>
      <c r="JAZ25" s="467"/>
      <c r="JBA25" s="466"/>
      <c r="JBB25" s="399"/>
      <c r="JBC25" s="466"/>
      <c r="JBD25" s="252"/>
      <c r="JBE25" s="467"/>
      <c r="JBF25" s="466"/>
      <c r="JBG25" s="399"/>
      <c r="JBH25" s="466"/>
      <c r="JBI25" s="252"/>
      <c r="JBJ25" s="467"/>
      <c r="JBK25" s="466"/>
      <c r="JBL25" s="399"/>
      <c r="JBM25" s="466"/>
      <c r="JBN25" s="252"/>
      <c r="JBO25" s="467"/>
      <c r="JBP25" s="466"/>
      <c r="JBQ25" s="399"/>
      <c r="JBR25" s="466"/>
      <c r="JBS25" s="252"/>
      <c r="JBT25" s="467"/>
      <c r="JBU25" s="466"/>
      <c r="JBV25" s="399"/>
      <c r="JBW25" s="466"/>
      <c r="JBX25" s="252"/>
      <c r="JBY25" s="467"/>
      <c r="JBZ25" s="466"/>
      <c r="JCA25" s="399"/>
      <c r="JCB25" s="466"/>
      <c r="JCC25" s="252"/>
      <c r="JCD25" s="467"/>
      <c r="JCE25" s="466"/>
      <c r="JCF25" s="399"/>
      <c r="JCG25" s="466"/>
      <c r="JCH25" s="252"/>
      <c r="JCI25" s="467"/>
      <c r="JCJ25" s="466"/>
      <c r="JCK25" s="399"/>
      <c r="JCL25" s="466"/>
      <c r="JCM25" s="252"/>
      <c r="JCN25" s="467"/>
      <c r="JCO25" s="466"/>
      <c r="JCP25" s="399"/>
      <c r="JCQ25" s="466"/>
      <c r="JCR25" s="252"/>
      <c r="JCS25" s="467"/>
      <c r="JCT25" s="466"/>
      <c r="JCU25" s="399"/>
      <c r="JCV25" s="466"/>
      <c r="JCW25" s="252"/>
      <c r="JCX25" s="467"/>
      <c r="JCY25" s="466"/>
      <c r="JCZ25" s="399"/>
      <c r="JDA25" s="466"/>
      <c r="JDB25" s="252"/>
      <c r="JDC25" s="467"/>
      <c r="JDD25" s="466"/>
      <c r="JDE25" s="399"/>
      <c r="JDF25" s="466"/>
      <c r="JDG25" s="252"/>
      <c r="JDH25" s="467"/>
      <c r="JDI25" s="466"/>
      <c r="JDJ25" s="399"/>
      <c r="JDK25" s="466"/>
      <c r="JDL25" s="252"/>
      <c r="JDM25" s="467"/>
      <c r="JDN25" s="466"/>
      <c r="JDO25" s="399"/>
      <c r="JDP25" s="466"/>
      <c r="JDQ25" s="252"/>
      <c r="JDR25" s="467"/>
      <c r="JDS25" s="466"/>
      <c r="JDT25" s="399"/>
      <c r="JDU25" s="466"/>
      <c r="JDV25" s="252"/>
      <c r="JDW25" s="467"/>
      <c r="JDX25" s="466"/>
      <c r="JDY25" s="399"/>
      <c r="JDZ25" s="466"/>
      <c r="JEA25" s="252"/>
      <c r="JEB25" s="467"/>
      <c r="JEC25" s="466"/>
      <c r="JED25" s="399"/>
      <c r="JEE25" s="466"/>
      <c r="JEF25" s="252"/>
      <c r="JEG25" s="467"/>
      <c r="JEH25" s="466"/>
      <c r="JEI25" s="399"/>
      <c r="JEJ25" s="466"/>
      <c r="JEK25" s="252"/>
      <c r="JEL25" s="467"/>
      <c r="JEM25" s="466"/>
      <c r="JEN25" s="399"/>
      <c r="JEO25" s="466"/>
      <c r="JEP25" s="252"/>
      <c r="JEQ25" s="467"/>
      <c r="JER25" s="466"/>
      <c r="JES25" s="399"/>
      <c r="JET25" s="466"/>
      <c r="JEU25" s="252"/>
      <c r="JEV25" s="467"/>
      <c r="JEW25" s="466"/>
      <c r="JEX25" s="399"/>
      <c r="JEY25" s="466"/>
      <c r="JEZ25" s="252"/>
      <c r="JFA25" s="467"/>
      <c r="JFB25" s="466"/>
      <c r="JFC25" s="399"/>
      <c r="JFD25" s="466"/>
      <c r="JFE25" s="252"/>
      <c r="JFF25" s="467"/>
      <c r="JFG25" s="466"/>
      <c r="JFH25" s="399"/>
      <c r="JFI25" s="466"/>
      <c r="JFJ25" s="252"/>
      <c r="JFK25" s="467"/>
      <c r="JFL25" s="466"/>
      <c r="JFM25" s="399"/>
      <c r="JFN25" s="466"/>
      <c r="JFO25" s="252"/>
      <c r="JFP25" s="467"/>
      <c r="JFQ25" s="466"/>
      <c r="JFR25" s="399"/>
      <c r="JFS25" s="466"/>
      <c r="JFT25" s="252"/>
      <c r="JFU25" s="467"/>
      <c r="JFV25" s="466"/>
      <c r="JFW25" s="399"/>
      <c r="JFX25" s="466"/>
      <c r="JFY25" s="252"/>
      <c r="JFZ25" s="467"/>
      <c r="JGA25" s="466"/>
      <c r="JGB25" s="399"/>
      <c r="JGC25" s="466"/>
      <c r="JGD25" s="252"/>
      <c r="JGE25" s="467"/>
      <c r="JGF25" s="466"/>
      <c r="JGG25" s="399"/>
      <c r="JGH25" s="466"/>
      <c r="JGI25" s="252"/>
      <c r="JGJ25" s="467"/>
      <c r="JGK25" s="466"/>
      <c r="JGL25" s="399"/>
      <c r="JGM25" s="466"/>
      <c r="JGN25" s="252"/>
      <c r="JGO25" s="467"/>
      <c r="JGP25" s="466"/>
      <c r="JGQ25" s="399"/>
      <c r="JGR25" s="466"/>
      <c r="JGS25" s="252"/>
      <c r="JGT25" s="467"/>
      <c r="JGU25" s="466"/>
      <c r="JGV25" s="399"/>
      <c r="JGW25" s="466"/>
      <c r="JGX25" s="252"/>
      <c r="JGY25" s="467"/>
      <c r="JGZ25" s="466"/>
      <c r="JHA25" s="399"/>
      <c r="JHB25" s="466"/>
      <c r="JHC25" s="252"/>
      <c r="JHD25" s="467"/>
      <c r="JHE25" s="466"/>
      <c r="JHF25" s="399"/>
      <c r="JHG25" s="466"/>
      <c r="JHH25" s="252"/>
      <c r="JHI25" s="467"/>
      <c r="JHJ25" s="466"/>
      <c r="JHK25" s="399"/>
      <c r="JHL25" s="466"/>
      <c r="JHM25" s="252"/>
      <c r="JHN25" s="467"/>
      <c r="JHO25" s="466"/>
      <c r="JHP25" s="399"/>
      <c r="JHQ25" s="466"/>
      <c r="JHR25" s="252"/>
      <c r="JHS25" s="467"/>
      <c r="JHT25" s="466"/>
      <c r="JHU25" s="399"/>
      <c r="JHV25" s="466"/>
      <c r="JHW25" s="252"/>
      <c r="JHX25" s="467"/>
      <c r="JHY25" s="466"/>
      <c r="JHZ25" s="399"/>
      <c r="JIA25" s="466"/>
      <c r="JIB25" s="252"/>
      <c r="JIC25" s="467"/>
      <c r="JID25" s="466"/>
      <c r="JIE25" s="399"/>
      <c r="JIF25" s="466"/>
      <c r="JIG25" s="252"/>
      <c r="JIH25" s="467"/>
      <c r="JII25" s="466"/>
      <c r="JIJ25" s="399"/>
      <c r="JIK25" s="466"/>
      <c r="JIL25" s="252"/>
      <c r="JIM25" s="467"/>
      <c r="JIN25" s="466"/>
      <c r="JIO25" s="399"/>
      <c r="JIP25" s="466"/>
      <c r="JIQ25" s="252"/>
      <c r="JIR25" s="467"/>
      <c r="JIS25" s="466"/>
      <c r="JIT25" s="399"/>
      <c r="JIU25" s="466"/>
      <c r="JIV25" s="252"/>
      <c r="JIW25" s="467"/>
      <c r="JIX25" s="466"/>
      <c r="JIY25" s="399"/>
      <c r="JIZ25" s="466"/>
      <c r="JJA25" s="252"/>
      <c r="JJB25" s="467"/>
      <c r="JJC25" s="466"/>
      <c r="JJD25" s="399"/>
      <c r="JJE25" s="466"/>
      <c r="JJF25" s="252"/>
      <c r="JJG25" s="467"/>
      <c r="JJH25" s="466"/>
      <c r="JJI25" s="399"/>
      <c r="JJJ25" s="466"/>
      <c r="JJK25" s="252"/>
      <c r="JJL25" s="467"/>
      <c r="JJM25" s="466"/>
      <c r="JJN25" s="399"/>
      <c r="JJO25" s="466"/>
      <c r="JJP25" s="252"/>
      <c r="JJQ25" s="467"/>
      <c r="JJR25" s="466"/>
      <c r="JJS25" s="399"/>
      <c r="JJT25" s="466"/>
      <c r="JJU25" s="252"/>
      <c r="JJV25" s="467"/>
      <c r="JJW25" s="466"/>
      <c r="JJX25" s="399"/>
      <c r="JJY25" s="466"/>
      <c r="JJZ25" s="252"/>
      <c r="JKA25" s="467"/>
      <c r="JKB25" s="466"/>
      <c r="JKC25" s="399"/>
      <c r="JKD25" s="466"/>
      <c r="JKE25" s="252"/>
      <c r="JKF25" s="467"/>
      <c r="JKG25" s="466"/>
      <c r="JKH25" s="399"/>
      <c r="JKI25" s="466"/>
      <c r="JKJ25" s="252"/>
      <c r="JKK25" s="467"/>
      <c r="JKL25" s="466"/>
      <c r="JKM25" s="399"/>
      <c r="JKN25" s="466"/>
      <c r="JKO25" s="252"/>
      <c r="JKP25" s="467"/>
      <c r="JKQ25" s="466"/>
      <c r="JKR25" s="399"/>
      <c r="JKS25" s="466"/>
      <c r="JKT25" s="252"/>
      <c r="JKU25" s="467"/>
      <c r="JKV25" s="466"/>
      <c r="JKW25" s="399"/>
      <c r="JKX25" s="466"/>
      <c r="JKY25" s="252"/>
      <c r="JKZ25" s="467"/>
      <c r="JLA25" s="466"/>
      <c r="JLB25" s="399"/>
      <c r="JLC25" s="466"/>
      <c r="JLD25" s="252"/>
      <c r="JLE25" s="467"/>
      <c r="JLF25" s="466"/>
      <c r="JLG25" s="399"/>
      <c r="JLH25" s="466"/>
      <c r="JLI25" s="252"/>
      <c r="JLJ25" s="467"/>
      <c r="JLK25" s="466"/>
      <c r="JLL25" s="399"/>
      <c r="JLM25" s="466"/>
      <c r="JLN25" s="252"/>
      <c r="JLO25" s="467"/>
      <c r="JLP25" s="466"/>
      <c r="JLQ25" s="399"/>
      <c r="JLR25" s="466"/>
      <c r="JLS25" s="252"/>
      <c r="JLT25" s="467"/>
      <c r="JLU25" s="466"/>
      <c r="JLV25" s="399"/>
      <c r="JLW25" s="466"/>
      <c r="JLX25" s="252"/>
      <c r="JLY25" s="467"/>
      <c r="JLZ25" s="466"/>
      <c r="JMA25" s="399"/>
      <c r="JMB25" s="466"/>
      <c r="JMC25" s="252"/>
      <c r="JMD25" s="467"/>
      <c r="JME25" s="466"/>
      <c r="JMF25" s="399"/>
      <c r="JMG25" s="466"/>
      <c r="JMH25" s="252"/>
      <c r="JMI25" s="467"/>
      <c r="JMJ25" s="466"/>
      <c r="JMK25" s="399"/>
      <c r="JML25" s="466"/>
      <c r="JMM25" s="252"/>
      <c r="JMN25" s="467"/>
      <c r="JMO25" s="466"/>
      <c r="JMP25" s="399"/>
      <c r="JMQ25" s="466"/>
      <c r="JMR25" s="252"/>
      <c r="JMS25" s="467"/>
      <c r="JMT25" s="466"/>
      <c r="JMU25" s="399"/>
      <c r="JMV25" s="466"/>
      <c r="JMW25" s="252"/>
      <c r="JMX25" s="467"/>
      <c r="JMY25" s="466"/>
      <c r="JMZ25" s="399"/>
      <c r="JNA25" s="466"/>
      <c r="JNB25" s="252"/>
      <c r="JNC25" s="467"/>
      <c r="JND25" s="466"/>
      <c r="JNE25" s="399"/>
      <c r="JNF25" s="466"/>
      <c r="JNG25" s="252"/>
      <c r="JNH25" s="467"/>
      <c r="JNI25" s="466"/>
      <c r="JNJ25" s="399"/>
      <c r="JNK25" s="466"/>
      <c r="JNL25" s="252"/>
      <c r="JNM25" s="467"/>
      <c r="JNN25" s="466"/>
      <c r="JNO25" s="399"/>
      <c r="JNP25" s="466"/>
      <c r="JNQ25" s="252"/>
      <c r="JNR25" s="467"/>
      <c r="JNS25" s="466"/>
      <c r="JNT25" s="399"/>
      <c r="JNU25" s="466"/>
      <c r="JNV25" s="252"/>
      <c r="JNW25" s="467"/>
      <c r="JNX25" s="466"/>
      <c r="JNY25" s="399"/>
      <c r="JNZ25" s="466"/>
      <c r="JOA25" s="252"/>
      <c r="JOB25" s="467"/>
      <c r="JOC25" s="466"/>
      <c r="JOD25" s="399"/>
      <c r="JOE25" s="466"/>
      <c r="JOF25" s="252"/>
      <c r="JOG25" s="467"/>
      <c r="JOH25" s="466"/>
      <c r="JOI25" s="399"/>
      <c r="JOJ25" s="466"/>
      <c r="JOK25" s="252"/>
      <c r="JOL25" s="467"/>
      <c r="JOM25" s="466"/>
      <c r="JON25" s="399"/>
      <c r="JOO25" s="466"/>
      <c r="JOP25" s="252"/>
      <c r="JOQ25" s="467"/>
      <c r="JOR25" s="466"/>
      <c r="JOS25" s="399"/>
      <c r="JOT25" s="466"/>
      <c r="JOU25" s="252"/>
      <c r="JOV25" s="467"/>
      <c r="JOW25" s="466"/>
      <c r="JOX25" s="399"/>
      <c r="JOY25" s="466"/>
      <c r="JOZ25" s="252"/>
      <c r="JPA25" s="467"/>
      <c r="JPB25" s="466"/>
      <c r="JPC25" s="399"/>
      <c r="JPD25" s="466"/>
      <c r="JPE25" s="252"/>
      <c r="JPF25" s="467"/>
      <c r="JPG25" s="466"/>
      <c r="JPH25" s="399"/>
      <c r="JPI25" s="466"/>
      <c r="JPJ25" s="252"/>
      <c r="JPK25" s="467"/>
      <c r="JPL25" s="466"/>
      <c r="JPM25" s="399"/>
      <c r="JPN25" s="466"/>
      <c r="JPO25" s="252"/>
      <c r="JPP25" s="467"/>
      <c r="JPQ25" s="466"/>
      <c r="JPR25" s="399"/>
      <c r="JPS25" s="466"/>
      <c r="JPT25" s="252"/>
      <c r="JPU25" s="467"/>
      <c r="JPV25" s="466"/>
      <c r="JPW25" s="399"/>
      <c r="JPX25" s="466"/>
      <c r="JPY25" s="252"/>
      <c r="JPZ25" s="467"/>
      <c r="JQA25" s="466"/>
      <c r="JQB25" s="399"/>
      <c r="JQC25" s="466"/>
      <c r="JQD25" s="252"/>
      <c r="JQE25" s="467"/>
      <c r="JQF25" s="466"/>
      <c r="JQG25" s="399"/>
      <c r="JQH25" s="466"/>
      <c r="JQI25" s="252"/>
      <c r="JQJ25" s="467"/>
      <c r="JQK25" s="466"/>
      <c r="JQL25" s="399"/>
      <c r="JQM25" s="466"/>
      <c r="JQN25" s="252"/>
      <c r="JQO25" s="467"/>
      <c r="JQP25" s="466"/>
      <c r="JQQ25" s="399"/>
      <c r="JQR25" s="466"/>
      <c r="JQS25" s="252"/>
      <c r="JQT25" s="467"/>
      <c r="JQU25" s="466"/>
      <c r="JQV25" s="399"/>
      <c r="JQW25" s="466"/>
      <c r="JQX25" s="252"/>
      <c r="JQY25" s="467"/>
      <c r="JQZ25" s="466"/>
      <c r="JRA25" s="399"/>
      <c r="JRB25" s="466"/>
      <c r="JRC25" s="252"/>
      <c r="JRD25" s="467"/>
      <c r="JRE25" s="466"/>
      <c r="JRF25" s="399"/>
      <c r="JRG25" s="466"/>
      <c r="JRH25" s="252"/>
      <c r="JRI25" s="467"/>
      <c r="JRJ25" s="466"/>
      <c r="JRK25" s="399"/>
      <c r="JRL25" s="466"/>
      <c r="JRM25" s="252"/>
      <c r="JRN25" s="467"/>
      <c r="JRO25" s="466"/>
      <c r="JRP25" s="399"/>
      <c r="JRQ25" s="466"/>
      <c r="JRR25" s="252"/>
      <c r="JRS25" s="467"/>
      <c r="JRT25" s="466"/>
      <c r="JRU25" s="399"/>
      <c r="JRV25" s="466"/>
      <c r="JRW25" s="252"/>
      <c r="JRX25" s="467"/>
      <c r="JRY25" s="466"/>
      <c r="JRZ25" s="399"/>
      <c r="JSA25" s="466"/>
      <c r="JSB25" s="252"/>
      <c r="JSC25" s="467"/>
      <c r="JSD25" s="466"/>
      <c r="JSE25" s="399"/>
      <c r="JSF25" s="466"/>
      <c r="JSG25" s="252"/>
      <c r="JSH25" s="467"/>
      <c r="JSI25" s="466"/>
      <c r="JSJ25" s="399"/>
      <c r="JSK25" s="466"/>
      <c r="JSL25" s="252"/>
      <c r="JSM25" s="467"/>
      <c r="JSN25" s="466"/>
      <c r="JSO25" s="399"/>
      <c r="JSP25" s="466"/>
      <c r="JSQ25" s="252"/>
      <c r="JSR25" s="467"/>
      <c r="JSS25" s="466"/>
      <c r="JST25" s="399"/>
      <c r="JSU25" s="466"/>
      <c r="JSV25" s="252"/>
      <c r="JSW25" s="467"/>
      <c r="JSX25" s="466"/>
      <c r="JSY25" s="399"/>
      <c r="JSZ25" s="466"/>
      <c r="JTA25" s="252"/>
      <c r="JTB25" s="467"/>
      <c r="JTC25" s="466"/>
      <c r="JTD25" s="399"/>
      <c r="JTE25" s="466"/>
      <c r="JTF25" s="252"/>
      <c r="JTG25" s="467"/>
      <c r="JTH25" s="466"/>
      <c r="JTI25" s="399"/>
      <c r="JTJ25" s="466"/>
      <c r="JTK25" s="252"/>
      <c r="JTL25" s="467"/>
      <c r="JTM25" s="466"/>
      <c r="JTN25" s="399"/>
      <c r="JTO25" s="466"/>
      <c r="JTP25" s="252"/>
      <c r="JTQ25" s="467"/>
      <c r="JTR25" s="466"/>
      <c r="JTS25" s="399"/>
      <c r="JTT25" s="466"/>
      <c r="JTU25" s="252"/>
      <c r="JTV25" s="467"/>
      <c r="JTW25" s="466"/>
      <c r="JTX25" s="399"/>
      <c r="JTY25" s="466"/>
      <c r="JTZ25" s="252"/>
      <c r="JUA25" s="467"/>
      <c r="JUB25" s="466"/>
      <c r="JUC25" s="399"/>
      <c r="JUD25" s="466"/>
      <c r="JUE25" s="252"/>
      <c r="JUF25" s="467"/>
      <c r="JUG25" s="466"/>
      <c r="JUH25" s="399"/>
      <c r="JUI25" s="466"/>
      <c r="JUJ25" s="252"/>
      <c r="JUK25" s="467"/>
      <c r="JUL25" s="466"/>
      <c r="JUM25" s="399"/>
      <c r="JUN25" s="466"/>
      <c r="JUO25" s="252"/>
      <c r="JUP25" s="467"/>
      <c r="JUQ25" s="466"/>
      <c r="JUR25" s="399"/>
      <c r="JUS25" s="466"/>
      <c r="JUT25" s="252"/>
      <c r="JUU25" s="467"/>
      <c r="JUV25" s="466"/>
      <c r="JUW25" s="399"/>
      <c r="JUX25" s="466"/>
      <c r="JUY25" s="252"/>
      <c r="JUZ25" s="467"/>
      <c r="JVA25" s="466"/>
      <c r="JVB25" s="399"/>
      <c r="JVC25" s="466"/>
      <c r="JVD25" s="252"/>
      <c r="JVE25" s="467"/>
      <c r="JVF25" s="466"/>
      <c r="JVG25" s="399"/>
      <c r="JVH25" s="466"/>
      <c r="JVI25" s="252"/>
      <c r="JVJ25" s="467"/>
      <c r="JVK25" s="466"/>
      <c r="JVL25" s="399"/>
      <c r="JVM25" s="466"/>
      <c r="JVN25" s="252"/>
      <c r="JVO25" s="467"/>
      <c r="JVP25" s="466"/>
      <c r="JVQ25" s="399"/>
      <c r="JVR25" s="466"/>
      <c r="JVS25" s="252"/>
      <c r="JVT25" s="467"/>
      <c r="JVU25" s="466"/>
      <c r="JVV25" s="399"/>
      <c r="JVW25" s="466"/>
      <c r="JVX25" s="252"/>
      <c r="JVY25" s="467"/>
      <c r="JVZ25" s="466"/>
      <c r="JWA25" s="399"/>
      <c r="JWB25" s="466"/>
      <c r="JWC25" s="252"/>
      <c r="JWD25" s="467"/>
      <c r="JWE25" s="466"/>
      <c r="JWF25" s="399"/>
      <c r="JWG25" s="466"/>
      <c r="JWH25" s="252"/>
      <c r="JWI25" s="467"/>
      <c r="JWJ25" s="466"/>
      <c r="JWK25" s="399"/>
      <c r="JWL25" s="466"/>
      <c r="JWM25" s="252"/>
      <c r="JWN25" s="467"/>
      <c r="JWO25" s="466"/>
      <c r="JWP25" s="399"/>
      <c r="JWQ25" s="466"/>
      <c r="JWR25" s="252"/>
      <c r="JWS25" s="467"/>
      <c r="JWT25" s="466"/>
      <c r="JWU25" s="399"/>
      <c r="JWV25" s="466"/>
      <c r="JWW25" s="252"/>
      <c r="JWX25" s="467"/>
      <c r="JWY25" s="466"/>
      <c r="JWZ25" s="399"/>
      <c r="JXA25" s="466"/>
      <c r="JXB25" s="252"/>
      <c r="JXC25" s="467"/>
      <c r="JXD25" s="466"/>
      <c r="JXE25" s="399"/>
      <c r="JXF25" s="466"/>
      <c r="JXG25" s="252"/>
      <c r="JXH25" s="467"/>
      <c r="JXI25" s="466"/>
      <c r="JXJ25" s="399"/>
      <c r="JXK25" s="466"/>
      <c r="JXL25" s="252"/>
      <c r="JXM25" s="467"/>
      <c r="JXN25" s="466"/>
      <c r="JXO25" s="399"/>
      <c r="JXP25" s="466"/>
      <c r="JXQ25" s="252"/>
      <c r="JXR25" s="467"/>
      <c r="JXS25" s="466"/>
      <c r="JXT25" s="399"/>
      <c r="JXU25" s="466"/>
      <c r="JXV25" s="252"/>
      <c r="JXW25" s="467"/>
      <c r="JXX25" s="466"/>
      <c r="JXY25" s="399"/>
      <c r="JXZ25" s="466"/>
      <c r="JYA25" s="252"/>
      <c r="JYB25" s="467"/>
      <c r="JYC25" s="466"/>
      <c r="JYD25" s="399"/>
      <c r="JYE25" s="466"/>
      <c r="JYF25" s="252"/>
      <c r="JYG25" s="467"/>
      <c r="JYH25" s="466"/>
      <c r="JYI25" s="399"/>
      <c r="JYJ25" s="466"/>
      <c r="JYK25" s="252"/>
      <c r="JYL25" s="467"/>
      <c r="JYM25" s="466"/>
      <c r="JYN25" s="399"/>
      <c r="JYO25" s="466"/>
      <c r="JYP25" s="252"/>
      <c r="JYQ25" s="467"/>
      <c r="JYR25" s="466"/>
      <c r="JYS25" s="399"/>
      <c r="JYT25" s="466"/>
      <c r="JYU25" s="252"/>
      <c r="JYV25" s="467"/>
      <c r="JYW25" s="466"/>
      <c r="JYX25" s="399"/>
      <c r="JYY25" s="466"/>
      <c r="JYZ25" s="252"/>
      <c r="JZA25" s="467"/>
      <c r="JZB25" s="466"/>
      <c r="JZC25" s="399"/>
      <c r="JZD25" s="466"/>
      <c r="JZE25" s="252"/>
      <c r="JZF25" s="467"/>
      <c r="JZG25" s="466"/>
      <c r="JZH25" s="399"/>
      <c r="JZI25" s="466"/>
      <c r="JZJ25" s="252"/>
      <c r="JZK25" s="467"/>
      <c r="JZL25" s="466"/>
      <c r="JZM25" s="399"/>
      <c r="JZN25" s="466"/>
      <c r="JZO25" s="252"/>
      <c r="JZP25" s="467"/>
      <c r="JZQ25" s="466"/>
      <c r="JZR25" s="399"/>
      <c r="JZS25" s="466"/>
      <c r="JZT25" s="252"/>
      <c r="JZU25" s="467"/>
      <c r="JZV25" s="466"/>
      <c r="JZW25" s="399"/>
      <c r="JZX25" s="466"/>
      <c r="JZY25" s="252"/>
      <c r="JZZ25" s="467"/>
      <c r="KAA25" s="466"/>
      <c r="KAB25" s="399"/>
      <c r="KAC25" s="466"/>
      <c r="KAD25" s="252"/>
      <c r="KAE25" s="467"/>
      <c r="KAF25" s="466"/>
      <c r="KAG25" s="399"/>
      <c r="KAH25" s="466"/>
      <c r="KAI25" s="252"/>
      <c r="KAJ25" s="467"/>
      <c r="KAK25" s="466"/>
      <c r="KAL25" s="399"/>
      <c r="KAM25" s="466"/>
      <c r="KAN25" s="252"/>
      <c r="KAO25" s="467"/>
      <c r="KAP25" s="466"/>
      <c r="KAQ25" s="399"/>
      <c r="KAR25" s="466"/>
      <c r="KAS25" s="252"/>
      <c r="KAT25" s="467"/>
      <c r="KAU25" s="466"/>
      <c r="KAV25" s="399"/>
      <c r="KAW25" s="466"/>
      <c r="KAX25" s="252"/>
      <c r="KAY25" s="467"/>
      <c r="KAZ25" s="466"/>
      <c r="KBA25" s="399"/>
      <c r="KBB25" s="466"/>
      <c r="KBC25" s="252"/>
      <c r="KBD25" s="467"/>
      <c r="KBE25" s="466"/>
      <c r="KBF25" s="399"/>
      <c r="KBG25" s="466"/>
      <c r="KBH25" s="252"/>
      <c r="KBI25" s="467"/>
      <c r="KBJ25" s="466"/>
      <c r="KBK25" s="399"/>
      <c r="KBL25" s="466"/>
      <c r="KBM25" s="252"/>
      <c r="KBN25" s="467"/>
      <c r="KBO25" s="466"/>
      <c r="KBP25" s="399"/>
      <c r="KBQ25" s="466"/>
      <c r="KBR25" s="252"/>
      <c r="KBS25" s="467"/>
      <c r="KBT25" s="466"/>
      <c r="KBU25" s="399"/>
      <c r="KBV25" s="466"/>
      <c r="KBW25" s="252"/>
      <c r="KBX25" s="467"/>
      <c r="KBY25" s="466"/>
      <c r="KBZ25" s="399"/>
      <c r="KCA25" s="466"/>
      <c r="KCB25" s="252"/>
      <c r="KCC25" s="467"/>
      <c r="KCD25" s="466"/>
      <c r="KCE25" s="399"/>
      <c r="KCF25" s="466"/>
      <c r="KCG25" s="252"/>
      <c r="KCH25" s="467"/>
      <c r="KCI25" s="466"/>
      <c r="KCJ25" s="399"/>
      <c r="KCK25" s="466"/>
      <c r="KCL25" s="252"/>
      <c r="KCM25" s="467"/>
      <c r="KCN25" s="466"/>
      <c r="KCO25" s="399"/>
      <c r="KCP25" s="466"/>
      <c r="KCQ25" s="252"/>
      <c r="KCR25" s="467"/>
      <c r="KCS25" s="466"/>
      <c r="KCT25" s="399"/>
      <c r="KCU25" s="466"/>
      <c r="KCV25" s="252"/>
      <c r="KCW25" s="467"/>
      <c r="KCX25" s="466"/>
      <c r="KCY25" s="399"/>
      <c r="KCZ25" s="466"/>
      <c r="KDA25" s="252"/>
      <c r="KDB25" s="467"/>
      <c r="KDC25" s="466"/>
      <c r="KDD25" s="399"/>
      <c r="KDE25" s="466"/>
      <c r="KDF25" s="252"/>
      <c r="KDG25" s="467"/>
      <c r="KDH25" s="466"/>
      <c r="KDI25" s="399"/>
      <c r="KDJ25" s="466"/>
      <c r="KDK25" s="252"/>
      <c r="KDL25" s="467"/>
      <c r="KDM25" s="466"/>
      <c r="KDN25" s="399"/>
      <c r="KDO25" s="466"/>
      <c r="KDP25" s="252"/>
      <c r="KDQ25" s="467"/>
      <c r="KDR25" s="466"/>
      <c r="KDS25" s="399"/>
      <c r="KDT25" s="466"/>
      <c r="KDU25" s="252"/>
      <c r="KDV25" s="467"/>
      <c r="KDW25" s="466"/>
      <c r="KDX25" s="399"/>
      <c r="KDY25" s="466"/>
      <c r="KDZ25" s="252"/>
      <c r="KEA25" s="467"/>
      <c r="KEB25" s="466"/>
      <c r="KEC25" s="399"/>
      <c r="KED25" s="466"/>
      <c r="KEE25" s="252"/>
      <c r="KEF25" s="467"/>
      <c r="KEG25" s="466"/>
      <c r="KEH25" s="399"/>
      <c r="KEI25" s="466"/>
      <c r="KEJ25" s="252"/>
      <c r="KEK25" s="467"/>
      <c r="KEL25" s="466"/>
      <c r="KEM25" s="399"/>
      <c r="KEN25" s="466"/>
      <c r="KEO25" s="252"/>
      <c r="KEP25" s="467"/>
      <c r="KEQ25" s="466"/>
      <c r="KER25" s="399"/>
      <c r="KES25" s="466"/>
      <c r="KET25" s="252"/>
      <c r="KEU25" s="467"/>
      <c r="KEV25" s="466"/>
      <c r="KEW25" s="399"/>
      <c r="KEX25" s="466"/>
      <c r="KEY25" s="252"/>
      <c r="KEZ25" s="467"/>
      <c r="KFA25" s="466"/>
      <c r="KFB25" s="399"/>
      <c r="KFC25" s="466"/>
      <c r="KFD25" s="252"/>
      <c r="KFE25" s="467"/>
      <c r="KFF25" s="466"/>
      <c r="KFG25" s="399"/>
      <c r="KFH25" s="466"/>
      <c r="KFI25" s="252"/>
      <c r="KFJ25" s="467"/>
      <c r="KFK25" s="466"/>
      <c r="KFL25" s="399"/>
      <c r="KFM25" s="466"/>
      <c r="KFN25" s="252"/>
      <c r="KFO25" s="467"/>
      <c r="KFP25" s="466"/>
      <c r="KFQ25" s="399"/>
      <c r="KFR25" s="466"/>
      <c r="KFS25" s="252"/>
      <c r="KFT25" s="467"/>
      <c r="KFU25" s="466"/>
      <c r="KFV25" s="399"/>
      <c r="KFW25" s="466"/>
      <c r="KFX25" s="252"/>
      <c r="KFY25" s="467"/>
      <c r="KFZ25" s="466"/>
      <c r="KGA25" s="399"/>
      <c r="KGB25" s="466"/>
      <c r="KGC25" s="252"/>
      <c r="KGD25" s="467"/>
      <c r="KGE25" s="466"/>
      <c r="KGF25" s="399"/>
      <c r="KGG25" s="466"/>
      <c r="KGH25" s="252"/>
      <c r="KGI25" s="467"/>
      <c r="KGJ25" s="466"/>
      <c r="KGK25" s="399"/>
      <c r="KGL25" s="466"/>
      <c r="KGM25" s="252"/>
      <c r="KGN25" s="467"/>
      <c r="KGO25" s="466"/>
      <c r="KGP25" s="399"/>
      <c r="KGQ25" s="466"/>
      <c r="KGR25" s="252"/>
      <c r="KGS25" s="467"/>
      <c r="KGT25" s="466"/>
      <c r="KGU25" s="399"/>
      <c r="KGV25" s="466"/>
      <c r="KGW25" s="252"/>
      <c r="KGX25" s="467"/>
      <c r="KGY25" s="466"/>
      <c r="KGZ25" s="399"/>
      <c r="KHA25" s="466"/>
      <c r="KHB25" s="252"/>
      <c r="KHC25" s="467"/>
      <c r="KHD25" s="466"/>
      <c r="KHE25" s="399"/>
      <c r="KHF25" s="466"/>
      <c r="KHG25" s="252"/>
      <c r="KHH25" s="467"/>
      <c r="KHI25" s="466"/>
      <c r="KHJ25" s="399"/>
      <c r="KHK25" s="466"/>
      <c r="KHL25" s="252"/>
      <c r="KHM25" s="467"/>
      <c r="KHN25" s="466"/>
      <c r="KHO25" s="399"/>
      <c r="KHP25" s="466"/>
      <c r="KHQ25" s="252"/>
      <c r="KHR25" s="467"/>
      <c r="KHS25" s="466"/>
      <c r="KHT25" s="399"/>
      <c r="KHU25" s="466"/>
      <c r="KHV25" s="252"/>
      <c r="KHW25" s="467"/>
      <c r="KHX25" s="466"/>
      <c r="KHY25" s="399"/>
      <c r="KHZ25" s="466"/>
      <c r="KIA25" s="252"/>
      <c r="KIB25" s="467"/>
      <c r="KIC25" s="466"/>
      <c r="KID25" s="399"/>
      <c r="KIE25" s="466"/>
      <c r="KIF25" s="252"/>
      <c r="KIG25" s="467"/>
      <c r="KIH25" s="466"/>
      <c r="KII25" s="399"/>
      <c r="KIJ25" s="466"/>
      <c r="KIK25" s="252"/>
      <c r="KIL25" s="467"/>
      <c r="KIM25" s="466"/>
      <c r="KIN25" s="399"/>
      <c r="KIO25" s="466"/>
      <c r="KIP25" s="252"/>
      <c r="KIQ25" s="467"/>
      <c r="KIR25" s="466"/>
      <c r="KIS25" s="399"/>
      <c r="KIT25" s="466"/>
      <c r="KIU25" s="252"/>
      <c r="KIV25" s="467"/>
      <c r="KIW25" s="466"/>
      <c r="KIX25" s="399"/>
      <c r="KIY25" s="466"/>
      <c r="KIZ25" s="252"/>
      <c r="KJA25" s="467"/>
      <c r="KJB25" s="466"/>
      <c r="KJC25" s="399"/>
      <c r="KJD25" s="466"/>
      <c r="KJE25" s="252"/>
      <c r="KJF25" s="467"/>
      <c r="KJG25" s="466"/>
      <c r="KJH25" s="399"/>
      <c r="KJI25" s="466"/>
      <c r="KJJ25" s="252"/>
      <c r="KJK25" s="467"/>
      <c r="KJL25" s="466"/>
      <c r="KJM25" s="399"/>
      <c r="KJN25" s="466"/>
      <c r="KJO25" s="252"/>
      <c r="KJP25" s="467"/>
      <c r="KJQ25" s="466"/>
      <c r="KJR25" s="399"/>
      <c r="KJS25" s="466"/>
      <c r="KJT25" s="252"/>
      <c r="KJU25" s="467"/>
      <c r="KJV25" s="466"/>
      <c r="KJW25" s="399"/>
      <c r="KJX25" s="466"/>
      <c r="KJY25" s="252"/>
      <c r="KJZ25" s="467"/>
      <c r="KKA25" s="466"/>
      <c r="KKB25" s="399"/>
      <c r="KKC25" s="466"/>
      <c r="KKD25" s="252"/>
      <c r="KKE25" s="467"/>
      <c r="KKF25" s="466"/>
      <c r="KKG25" s="399"/>
      <c r="KKH25" s="466"/>
      <c r="KKI25" s="252"/>
      <c r="KKJ25" s="467"/>
      <c r="KKK25" s="466"/>
      <c r="KKL25" s="399"/>
      <c r="KKM25" s="466"/>
      <c r="KKN25" s="252"/>
      <c r="KKO25" s="467"/>
      <c r="KKP25" s="466"/>
      <c r="KKQ25" s="399"/>
      <c r="KKR25" s="466"/>
      <c r="KKS25" s="252"/>
      <c r="KKT25" s="467"/>
      <c r="KKU25" s="466"/>
      <c r="KKV25" s="399"/>
      <c r="KKW25" s="466"/>
      <c r="KKX25" s="252"/>
      <c r="KKY25" s="467"/>
      <c r="KKZ25" s="466"/>
      <c r="KLA25" s="399"/>
      <c r="KLB25" s="466"/>
      <c r="KLC25" s="252"/>
      <c r="KLD25" s="467"/>
      <c r="KLE25" s="466"/>
      <c r="KLF25" s="399"/>
      <c r="KLG25" s="466"/>
      <c r="KLH25" s="252"/>
      <c r="KLI25" s="467"/>
      <c r="KLJ25" s="466"/>
      <c r="KLK25" s="399"/>
      <c r="KLL25" s="466"/>
      <c r="KLM25" s="252"/>
      <c r="KLN25" s="467"/>
      <c r="KLO25" s="466"/>
      <c r="KLP25" s="399"/>
      <c r="KLQ25" s="466"/>
      <c r="KLR25" s="252"/>
      <c r="KLS25" s="467"/>
      <c r="KLT25" s="466"/>
      <c r="KLU25" s="399"/>
      <c r="KLV25" s="466"/>
      <c r="KLW25" s="252"/>
      <c r="KLX25" s="467"/>
      <c r="KLY25" s="466"/>
      <c r="KLZ25" s="399"/>
      <c r="KMA25" s="466"/>
      <c r="KMB25" s="252"/>
      <c r="KMC25" s="467"/>
      <c r="KMD25" s="466"/>
      <c r="KME25" s="399"/>
      <c r="KMF25" s="466"/>
      <c r="KMG25" s="252"/>
      <c r="KMH25" s="467"/>
      <c r="KMI25" s="466"/>
      <c r="KMJ25" s="399"/>
      <c r="KMK25" s="466"/>
      <c r="KML25" s="252"/>
      <c r="KMM25" s="467"/>
      <c r="KMN25" s="466"/>
      <c r="KMO25" s="399"/>
      <c r="KMP25" s="466"/>
      <c r="KMQ25" s="252"/>
      <c r="KMR25" s="467"/>
      <c r="KMS25" s="466"/>
      <c r="KMT25" s="399"/>
      <c r="KMU25" s="466"/>
      <c r="KMV25" s="252"/>
      <c r="KMW25" s="467"/>
      <c r="KMX25" s="466"/>
      <c r="KMY25" s="399"/>
      <c r="KMZ25" s="466"/>
      <c r="KNA25" s="252"/>
      <c r="KNB25" s="467"/>
      <c r="KNC25" s="466"/>
      <c r="KND25" s="399"/>
      <c r="KNE25" s="466"/>
      <c r="KNF25" s="252"/>
      <c r="KNG25" s="467"/>
      <c r="KNH25" s="466"/>
      <c r="KNI25" s="399"/>
      <c r="KNJ25" s="466"/>
      <c r="KNK25" s="252"/>
      <c r="KNL25" s="467"/>
      <c r="KNM25" s="466"/>
      <c r="KNN25" s="399"/>
      <c r="KNO25" s="466"/>
      <c r="KNP25" s="252"/>
      <c r="KNQ25" s="467"/>
      <c r="KNR25" s="466"/>
      <c r="KNS25" s="399"/>
      <c r="KNT25" s="466"/>
      <c r="KNU25" s="252"/>
      <c r="KNV25" s="467"/>
      <c r="KNW25" s="466"/>
      <c r="KNX25" s="399"/>
      <c r="KNY25" s="466"/>
      <c r="KNZ25" s="252"/>
      <c r="KOA25" s="467"/>
      <c r="KOB25" s="466"/>
      <c r="KOC25" s="399"/>
      <c r="KOD25" s="466"/>
      <c r="KOE25" s="252"/>
      <c r="KOF25" s="467"/>
      <c r="KOG25" s="466"/>
      <c r="KOH25" s="399"/>
      <c r="KOI25" s="466"/>
      <c r="KOJ25" s="252"/>
      <c r="KOK25" s="467"/>
      <c r="KOL25" s="466"/>
      <c r="KOM25" s="399"/>
      <c r="KON25" s="466"/>
      <c r="KOO25" s="252"/>
      <c r="KOP25" s="467"/>
      <c r="KOQ25" s="466"/>
      <c r="KOR25" s="399"/>
      <c r="KOS25" s="466"/>
      <c r="KOT25" s="252"/>
      <c r="KOU25" s="467"/>
      <c r="KOV25" s="466"/>
      <c r="KOW25" s="399"/>
      <c r="KOX25" s="466"/>
      <c r="KOY25" s="252"/>
      <c r="KOZ25" s="467"/>
      <c r="KPA25" s="466"/>
      <c r="KPB25" s="399"/>
      <c r="KPC25" s="466"/>
      <c r="KPD25" s="252"/>
      <c r="KPE25" s="467"/>
      <c r="KPF25" s="466"/>
      <c r="KPG25" s="399"/>
      <c r="KPH25" s="466"/>
      <c r="KPI25" s="252"/>
      <c r="KPJ25" s="467"/>
      <c r="KPK25" s="466"/>
      <c r="KPL25" s="399"/>
      <c r="KPM25" s="466"/>
      <c r="KPN25" s="252"/>
      <c r="KPO25" s="467"/>
      <c r="KPP25" s="466"/>
      <c r="KPQ25" s="399"/>
      <c r="KPR25" s="466"/>
      <c r="KPS25" s="252"/>
      <c r="KPT25" s="467"/>
      <c r="KPU25" s="466"/>
      <c r="KPV25" s="399"/>
      <c r="KPW25" s="466"/>
      <c r="KPX25" s="252"/>
      <c r="KPY25" s="467"/>
      <c r="KPZ25" s="466"/>
      <c r="KQA25" s="399"/>
      <c r="KQB25" s="466"/>
      <c r="KQC25" s="252"/>
      <c r="KQD25" s="467"/>
      <c r="KQE25" s="466"/>
      <c r="KQF25" s="399"/>
      <c r="KQG25" s="466"/>
      <c r="KQH25" s="252"/>
      <c r="KQI25" s="467"/>
      <c r="KQJ25" s="466"/>
      <c r="KQK25" s="399"/>
      <c r="KQL25" s="466"/>
      <c r="KQM25" s="252"/>
      <c r="KQN25" s="467"/>
      <c r="KQO25" s="466"/>
      <c r="KQP25" s="399"/>
      <c r="KQQ25" s="466"/>
      <c r="KQR25" s="252"/>
      <c r="KQS25" s="467"/>
      <c r="KQT25" s="466"/>
      <c r="KQU25" s="399"/>
      <c r="KQV25" s="466"/>
      <c r="KQW25" s="252"/>
      <c r="KQX25" s="467"/>
      <c r="KQY25" s="466"/>
      <c r="KQZ25" s="399"/>
      <c r="KRA25" s="466"/>
      <c r="KRB25" s="252"/>
      <c r="KRC25" s="467"/>
      <c r="KRD25" s="466"/>
      <c r="KRE25" s="399"/>
      <c r="KRF25" s="466"/>
      <c r="KRG25" s="252"/>
      <c r="KRH25" s="467"/>
      <c r="KRI25" s="466"/>
      <c r="KRJ25" s="399"/>
      <c r="KRK25" s="466"/>
      <c r="KRL25" s="252"/>
      <c r="KRM25" s="467"/>
      <c r="KRN25" s="466"/>
      <c r="KRO25" s="399"/>
      <c r="KRP25" s="466"/>
      <c r="KRQ25" s="252"/>
      <c r="KRR25" s="467"/>
      <c r="KRS25" s="466"/>
      <c r="KRT25" s="399"/>
      <c r="KRU25" s="466"/>
      <c r="KRV25" s="252"/>
      <c r="KRW25" s="467"/>
      <c r="KRX25" s="466"/>
      <c r="KRY25" s="399"/>
      <c r="KRZ25" s="466"/>
      <c r="KSA25" s="252"/>
      <c r="KSB25" s="467"/>
      <c r="KSC25" s="466"/>
      <c r="KSD25" s="399"/>
      <c r="KSE25" s="466"/>
      <c r="KSF25" s="252"/>
      <c r="KSG25" s="467"/>
      <c r="KSH25" s="466"/>
      <c r="KSI25" s="399"/>
      <c r="KSJ25" s="466"/>
      <c r="KSK25" s="252"/>
      <c r="KSL25" s="467"/>
      <c r="KSM25" s="466"/>
      <c r="KSN25" s="399"/>
      <c r="KSO25" s="466"/>
      <c r="KSP25" s="252"/>
      <c r="KSQ25" s="467"/>
      <c r="KSR25" s="466"/>
      <c r="KSS25" s="399"/>
      <c r="KST25" s="466"/>
      <c r="KSU25" s="252"/>
      <c r="KSV25" s="467"/>
      <c r="KSW25" s="466"/>
      <c r="KSX25" s="399"/>
      <c r="KSY25" s="466"/>
      <c r="KSZ25" s="252"/>
      <c r="KTA25" s="467"/>
      <c r="KTB25" s="466"/>
      <c r="KTC25" s="399"/>
      <c r="KTD25" s="466"/>
      <c r="KTE25" s="252"/>
      <c r="KTF25" s="467"/>
      <c r="KTG25" s="466"/>
      <c r="KTH25" s="399"/>
      <c r="KTI25" s="466"/>
      <c r="KTJ25" s="252"/>
      <c r="KTK25" s="467"/>
      <c r="KTL25" s="466"/>
      <c r="KTM25" s="399"/>
      <c r="KTN25" s="466"/>
      <c r="KTO25" s="252"/>
      <c r="KTP25" s="467"/>
      <c r="KTQ25" s="466"/>
      <c r="KTR25" s="399"/>
      <c r="KTS25" s="466"/>
      <c r="KTT25" s="252"/>
      <c r="KTU25" s="467"/>
      <c r="KTV25" s="466"/>
      <c r="KTW25" s="399"/>
      <c r="KTX25" s="466"/>
      <c r="KTY25" s="252"/>
      <c r="KTZ25" s="467"/>
      <c r="KUA25" s="466"/>
      <c r="KUB25" s="399"/>
      <c r="KUC25" s="466"/>
      <c r="KUD25" s="252"/>
      <c r="KUE25" s="467"/>
      <c r="KUF25" s="466"/>
      <c r="KUG25" s="399"/>
      <c r="KUH25" s="466"/>
      <c r="KUI25" s="252"/>
      <c r="KUJ25" s="467"/>
      <c r="KUK25" s="466"/>
      <c r="KUL25" s="399"/>
      <c r="KUM25" s="466"/>
      <c r="KUN25" s="252"/>
      <c r="KUO25" s="467"/>
      <c r="KUP25" s="466"/>
      <c r="KUQ25" s="399"/>
      <c r="KUR25" s="466"/>
      <c r="KUS25" s="252"/>
      <c r="KUT25" s="467"/>
      <c r="KUU25" s="466"/>
      <c r="KUV25" s="399"/>
      <c r="KUW25" s="466"/>
      <c r="KUX25" s="252"/>
      <c r="KUY25" s="467"/>
      <c r="KUZ25" s="466"/>
      <c r="KVA25" s="399"/>
      <c r="KVB25" s="466"/>
      <c r="KVC25" s="252"/>
      <c r="KVD25" s="467"/>
      <c r="KVE25" s="466"/>
      <c r="KVF25" s="399"/>
      <c r="KVG25" s="466"/>
      <c r="KVH25" s="252"/>
      <c r="KVI25" s="467"/>
      <c r="KVJ25" s="466"/>
      <c r="KVK25" s="399"/>
      <c r="KVL25" s="466"/>
      <c r="KVM25" s="252"/>
      <c r="KVN25" s="467"/>
      <c r="KVO25" s="466"/>
      <c r="KVP25" s="399"/>
      <c r="KVQ25" s="466"/>
      <c r="KVR25" s="252"/>
      <c r="KVS25" s="467"/>
      <c r="KVT25" s="466"/>
      <c r="KVU25" s="399"/>
      <c r="KVV25" s="466"/>
      <c r="KVW25" s="252"/>
      <c r="KVX25" s="467"/>
      <c r="KVY25" s="466"/>
      <c r="KVZ25" s="399"/>
      <c r="KWA25" s="466"/>
      <c r="KWB25" s="252"/>
      <c r="KWC25" s="467"/>
      <c r="KWD25" s="466"/>
      <c r="KWE25" s="399"/>
      <c r="KWF25" s="466"/>
      <c r="KWG25" s="252"/>
      <c r="KWH25" s="467"/>
      <c r="KWI25" s="466"/>
      <c r="KWJ25" s="399"/>
      <c r="KWK25" s="466"/>
      <c r="KWL25" s="252"/>
      <c r="KWM25" s="467"/>
      <c r="KWN25" s="466"/>
      <c r="KWO25" s="399"/>
      <c r="KWP25" s="466"/>
      <c r="KWQ25" s="252"/>
      <c r="KWR25" s="467"/>
      <c r="KWS25" s="466"/>
      <c r="KWT25" s="399"/>
      <c r="KWU25" s="466"/>
      <c r="KWV25" s="252"/>
      <c r="KWW25" s="467"/>
      <c r="KWX25" s="466"/>
      <c r="KWY25" s="399"/>
      <c r="KWZ25" s="466"/>
      <c r="KXA25" s="252"/>
      <c r="KXB25" s="467"/>
      <c r="KXC25" s="466"/>
      <c r="KXD25" s="399"/>
      <c r="KXE25" s="466"/>
      <c r="KXF25" s="252"/>
      <c r="KXG25" s="467"/>
      <c r="KXH25" s="466"/>
      <c r="KXI25" s="399"/>
      <c r="KXJ25" s="466"/>
      <c r="KXK25" s="252"/>
      <c r="KXL25" s="467"/>
      <c r="KXM25" s="466"/>
      <c r="KXN25" s="399"/>
      <c r="KXO25" s="466"/>
      <c r="KXP25" s="252"/>
      <c r="KXQ25" s="467"/>
      <c r="KXR25" s="466"/>
      <c r="KXS25" s="399"/>
      <c r="KXT25" s="466"/>
      <c r="KXU25" s="252"/>
      <c r="KXV25" s="467"/>
      <c r="KXW25" s="466"/>
      <c r="KXX25" s="399"/>
      <c r="KXY25" s="466"/>
      <c r="KXZ25" s="252"/>
      <c r="KYA25" s="467"/>
      <c r="KYB25" s="466"/>
      <c r="KYC25" s="399"/>
      <c r="KYD25" s="466"/>
      <c r="KYE25" s="252"/>
      <c r="KYF25" s="467"/>
      <c r="KYG25" s="466"/>
      <c r="KYH25" s="399"/>
      <c r="KYI25" s="466"/>
      <c r="KYJ25" s="252"/>
      <c r="KYK25" s="467"/>
      <c r="KYL25" s="466"/>
      <c r="KYM25" s="399"/>
      <c r="KYN25" s="466"/>
      <c r="KYO25" s="252"/>
      <c r="KYP25" s="467"/>
      <c r="KYQ25" s="466"/>
      <c r="KYR25" s="399"/>
      <c r="KYS25" s="466"/>
      <c r="KYT25" s="252"/>
      <c r="KYU25" s="467"/>
      <c r="KYV25" s="466"/>
      <c r="KYW25" s="399"/>
      <c r="KYX25" s="466"/>
      <c r="KYY25" s="252"/>
      <c r="KYZ25" s="467"/>
      <c r="KZA25" s="466"/>
      <c r="KZB25" s="399"/>
      <c r="KZC25" s="466"/>
      <c r="KZD25" s="252"/>
      <c r="KZE25" s="467"/>
      <c r="KZF25" s="466"/>
      <c r="KZG25" s="399"/>
      <c r="KZH25" s="466"/>
      <c r="KZI25" s="252"/>
      <c r="KZJ25" s="467"/>
      <c r="KZK25" s="466"/>
      <c r="KZL25" s="399"/>
      <c r="KZM25" s="466"/>
      <c r="KZN25" s="252"/>
      <c r="KZO25" s="467"/>
      <c r="KZP25" s="466"/>
      <c r="KZQ25" s="399"/>
      <c r="KZR25" s="466"/>
      <c r="KZS25" s="252"/>
      <c r="KZT25" s="467"/>
      <c r="KZU25" s="466"/>
      <c r="KZV25" s="399"/>
      <c r="KZW25" s="466"/>
      <c r="KZX25" s="252"/>
      <c r="KZY25" s="467"/>
      <c r="KZZ25" s="466"/>
      <c r="LAA25" s="399"/>
      <c r="LAB25" s="466"/>
      <c r="LAC25" s="252"/>
      <c r="LAD25" s="467"/>
      <c r="LAE25" s="466"/>
      <c r="LAF25" s="399"/>
      <c r="LAG25" s="466"/>
      <c r="LAH25" s="252"/>
      <c r="LAI25" s="467"/>
      <c r="LAJ25" s="466"/>
      <c r="LAK25" s="399"/>
      <c r="LAL25" s="466"/>
      <c r="LAM25" s="252"/>
      <c r="LAN25" s="467"/>
      <c r="LAO25" s="466"/>
      <c r="LAP25" s="399"/>
      <c r="LAQ25" s="466"/>
      <c r="LAR25" s="252"/>
      <c r="LAS25" s="467"/>
      <c r="LAT25" s="466"/>
      <c r="LAU25" s="399"/>
      <c r="LAV25" s="466"/>
      <c r="LAW25" s="252"/>
      <c r="LAX25" s="467"/>
      <c r="LAY25" s="466"/>
      <c r="LAZ25" s="399"/>
      <c r="LBA25" s="466"/>
      <c r="LBB25" s="252"/>
      <c r="LBC25" s="467"/>
      <c r="LBD25" s="466"/>
      <c r="LBE25" s="399"/>
      <c r="LBF25" s="466"/>
      <c r="LBG25" s="252"/>
      <c r="LBH25" s="467"/>
      <c r="LBI25" s="466"/>
      <c r="LBJ25" s="399"/>
      <c r="LBK25" s="466"/>
      <c r="LBL25" s="252"/>
      <c r="LBM25" s="467"/>
      <c r="LBN25" s="466"/>
      <c r="LBO25" s="399"/>
      <c r="LBP25" s="466"/>
      <c r="LBQ25" s="252"/>
      <c r="LBR25" s="467"/>
      <c r="LBS25" s="466"/>
      <c r="LBT25" s="399"/>
      <c r="LBU25" s="466"/>
      <c r="LBV25" s="252"/>
      <c r="LBW25" s="467"/>
      <c r="LBX25" s="466"/>
      <c r="LBY25" s="399"/>
      <c r="LBZ25" s="466"/>
      <c r="LCA25" s="252"/>
      <c r="LCB25" s="467"/>
      <c r="LCC25" s="466"/>
      <c r="LCD25" s="399"/>
      <c r="LCE25" s="466"/>
      <c r="LCF25" s="252"/>
      <c r="LCG25" s="467"/>
      <c r="LCH25" s="466"/>
      <c r="LCI25" s="399"/>
      <c r="LCJ25" s="466"/>
      <c r="LCK25" s="252"/>
      <c r="LCL25" s="467"/>
      <c r="LCM25" s="466"/>
      <c r="LCN25" s="399"/>
      <c r="LCO25" s="466"/>
      <c r="LCP25" s="252"/>
      <c r="LCQ25" s="467"/>
      <c r="LCR25" s="466"/>
      <c r="LCS25" s="399"/>
      <c r="LCT25" s="466"/>
      <c r="LCU25" s="252"/>
      <c r="LCV25" s="467"/>
      <c r="LCW25" s="466"/>
      <c r="LCX25" s="399"/>
      <c r="LCY25" s="466"/>
      <c r="LCZ25" s="252"/>
      <c r="LDA25" s="467"/>
      <c r="LDB25" s="466"/>
      <c r="LDC25" s="399"/>
      <c r="LDD25" s="466"/>
      <c r="LDE25" s="252"/>
      <c r="LDF25" s="467"/>
      <c r="LDG25" s="466"/>
      <c r="LDH25" s="399"/>
      <c r="LDI25" s="466"/>
      <c r="LDJ25" s="252"/>
      <c r="LDK25" s="467"/>
      <c r="LDL25" s="466"/>
      <c r="LDM25" s="399"/>
      <c r="LDN25" s="466"/>
      <c r="LDO25" s="252"/>
      <c r="LDP25" s="467"/>
      <c r="LDQ25" s="466"/>
      <c r="LDR25" s="399"/>
      <c r="LDS25" s="466"/>
      <c r="LDT25" s="252"/>
      <c r="LDU25" s="467"/>
      <c r="LDV25" s="466"/>
      <c r="LDW25" s="399"/>
      <c r="LDX25" s="466"/>
      <c r="LDY25" s="252"/>
      <c r="LDZ25" s="467"/>
      <c r="LEA25" s="466"/>
      <c r="LEB25" s="399"/>
      <c r="LEC25" s="466"/>
      <c r="LED25" s="252"/>
      <c r="LEE25" s="467"/>
      <c r="LEF25" s="466"/>
      <c r="LEG25" s="399"/>
      <c r="LEH25" s="466"/>
      <c r="LEI25" s="252"/>
      <c r="LEJ25" s="467"/>
      <c r="LEK25" s="466"/>
      <c r="LEL25" s="399"/>
      <c r="LEM25" s="466"/>
      <c r="LEN25" s="252"/>
      <c r="LEO25" s="467"/>
      <c r="LEP25" s="466"/>
      <c r="LEQ25" s="399"/>
      <c r="LER25" s="466"/>
      <c r="LES25" s="252"/>
      <c r="LET25" s="467"/>
      <c r="LEU25" s="466"/>
      <c r="LEV25" s="399"/>
      <c r="LEW25" s="466"/>
      <c r="LEX25" s="252"/>
      <c r="LEY25" s="467"/>
      <c r="LEZ25" s="466"/>
      <c r="LFA25" s="399"/>
      <c r="LFB25" s="466"/>
      <c r="LFC25" s="252"/>
      <c r="LFD25" s="467"/>
      <c r="LFE25" s="466"/>
      <c r="LFF25" s="399"/>
      <c r="LFG25" s="466"/>
      <c r="LFH25" s="252"/>
      <c r="LFI25" s="467"/>
      <c r="LFJ25" s="466"/>
      <c r="LFK25" s="399"/>
      <c r="LFL25" s="466"/>
      <c r="LFM25" s="252"/>
      <c r="LFN25" s="467"/>
      <c r="LFO25" s="466"/>
      <c r="LFP25" s="399"/>
      <c r="LFQ25" s="466"/>
      <c r="LFR25" s="252"/>
      <c r="LFS25" s="467"/>
      <c r="LFT25" s="466"/>
      <c r="LFU25" s="399"/>
      <c r="LFV25" s="466"/>
      <c r="LFW25" s="252"/>
      <c r="LFX25" s="467"/>
      <c r="LFY25" s="466"/>
      <c r="LFZ25" s="399"/>
      <c r="LGA25" s="466"/>
      <c r="LGB25" s="252"/>
      <c r="LGC25" s="467"/>
      <c r="LGD25" s="466"/>
      <c r="LGE25" s="399"/>
      <c r="LGF25" s="466"/>
      <c r="LGG25" s="252"/>
      <c r="LGH25" s="467"/>
      <c r="LGI25" s="466"/>
      <c r="LGJ25" s="399"/>
      <c r="LGK25" s="466"/>
      <c r="LGL25" s="252"/>
      <c r="LGM25" s="467"/>
      <c r="LGN25" s="466"/>
      <c r="LGO25" s="399"/>
      <c r="LGP25" s="466"/>
      <c r="LGQ25" s="252"/>
      <c r="LGR25" s="467"/>
      <c r="LGS25" s="466"/>
      <c r="LGT25" s="399"/>
      <c r="LGU25" s="466"/>
      <c r="LGV25" s="252"/>
      <c r="LGW25" s="467"/>
      <c r="LGX25" s="466"/>
      <c r="LGY25" s="399"/>
      <c r="LGZ25" s="466"/>
      <c r="LHA25" s="252"/>
      <c r="LHB25" s="467"/>
      <c r="LHC25" s="466"/>
      <c r="LHD25" s="399"/>
      <c r="LHE25" s="466"/>
      <c r="LHF25" s="252"/>
      <c r="LHG25" s="467"/>
      <c r="LHH25" s="466"/>
      <c r="LHI25" s="399"/>
      <c r="LHJ25" s="466"/>
      <c r="LHK25" s="252"/>
      <c r="LHL25" s="467"/>
      <c r="LHM25" s="466"/>
      <c r="LHN25" s="399"/>
      <c r="LHO25" s="466"/>
      <c r="LHP25" s="252"/>
      <c r="LHQ25" s="467"/>
      <c r="LHR25" s="466"/>
      <c r="LHS25" s="399"/>
      <c r="LHT25" s="466"/>
      <c r="LHU25" s="252"/>
      <c r="LHV25" s="467"/>
      <c r="LHW25" s="466"/>
      <c r="LHX25" s="399"/>
      <c r="LHY25" s="466"/>
      <c r="LHZ25" s="252"/>
      <c r="LIA25" s="467"/>
      <c r="LIB25" s="466"/>
      <c r="LIC25" s="399"/>
      <c r="LID25" s="466"/>
      <c r="LIE25" s="252"/>
      <c r="LIF25" s="467"/>
      <c r="LIG25" s="466"/>
      <c r="LIH25" s="399"/>
      <c r="LII25" s="466"/>
      <c r="LIJ25" s="252"/>
      <c r="LIK25" s="467"/>
      <c r="LIL25" s="466"/>
      <c r="LIM25" s="399"/>
      <c r="LIN25" s="466"/>
      <c r="LIO25" s="252"/>
      <c r="LIP25" s="467"/>
      <c r="LIQ25" s="466"/>
      <c r="LIR25" s="399"/>
      <c r="LIS25" s="466"/>
      <c r="LIT25" s="252"/>
      <c r="LIU25" s="467"/>
      <c r="LIV25" s="466"/>
      <c r="LIW25" s="399"/>
      <c r="LIX25" s="466"/>
      <c r="LIY25" s="252"/>
      <c r="LIZ25" s="467"/>
      <c r="LJA25" s="466"/>
      <c r="LJB25" s="399"/>
      <c r="LJC25" s="466"/>
      <c r="LJD25" s="252"/>
      <c r="LJE25" s="467"/>
      <c r="LJF25" s="466"/>
      <c r="LJG25" s="399"/>
      <c r="LJH25" s="466"/>
      <c r="LJI25" s="252"/>
      <c r="LJJ25" s="467"/>
      <c r="LJK25" s="466"/>
      <c r="LJL25" s="399"/>
      <c r="LJM25" s="466"/>
      <c r="LJN25" s="252"/>
      <c r="LJO25" s="467"/>
      <c r="LJP25" s="466"/>
      <c r="LJQ25" s="399"/>
      <c r="LJR25" s="466"/>
      <c r="LJS25" s="252"/>
      <c r="LJT25" s="467"/>
      <c r="LJU25" s="466"/>
      <c r="LJV25" s="399"/>
      <c r="LJW25" s="466"/>
      <c r="LJX25" s="252"/>
      <c r="LJY25" s="467"/>
      <c r="LJZ25" s="466"/>
      <c r="LKA25" s="399"/>
      <c r="LKB25" s="466"/>
      <c r="LKC25" s="252"/>
      <c r="LKD25" s="467"/>
      <c r="LKE25" s="466"/>
      <c r="LKF25" s="399"/>
      <c r="LKG25" s="466"/>
      <c r="LKH25" s="252"/>
      <c r="LKI25" s="467"/>
      <c r="LKJ25" s="466"/>
      <c r="LKK25" s="399"/>
      <c r="LKL25" s="466"/>
      <c r="LKM25" s="252"/>
      <c r="LKN25" s="467"/>
      <c r="LKO25" s="466"/>
      <c r="LKP25" s="399"/>
      <c r="LKQ25" s="466"/>
      <c r="LKR25" s="252"/>
      <c r="LKS25" s="467"/>
      <c r="LKT25" s="466"/>
      <c r="LKU25" s="399"/>
      <c r="LKV25" s="466"/>
      <c r="LKW25" s="252"/>
      <c r="LKX25" s="467"/>
      <c r="LKY25" s="466"/>
      <c r="LKZ25" s="399"/>
      <c r="LLA25" s="466"/>
      <c r="LLB25" s="252"/>
      <c r="LLC25" s="467"/>
      <c r="LLD25" s="466"/>
      <c r="LLE25" s="399"/>
      <c r="LLF25" s="466"/>
      <c r="LLG25" s="252"/>
      <c r="LLH25" s="467"/>
      <c r="LLI25" s="466"/>
      <c r="LLJ25" s="399"/>
      <c r="LLK25" s="466"/>
      <c r="LLL25" s="252"/>
      <c r="LLM25" s="467"/>
      <c r="LLN25" s="466"/>
      <c r="LLO25" s="399"/>
      <c r="LLP25" s="466"/>
      <c r="LLQ25" s="252"/>
      <c r="LLR25" s="467"/>
      <c r="LLS25" s="466"/>
      <c r="LLT25" s="399"/>
      <c r="LLU25" s="466"/>
      <c r="LLV25" s="252"/>
      <c r="LLW25" s="467"/>
      <c r="LLX25" s="466"/>
      <c r="LLY25" s="399"/>
      <c r="LLZ25" s="466"/>
      <c r="LMA25" s="252"/>
      <c r="LMB25" s="467"/>
      <c r="LMC25" s="466"/>
      <c r="LMD25" s="399"/>
      <c r="LME25" s="466"/>
      <c r="LMF25" s="252"/>
      <c r="LMG25" s="467"/>
      <c r="LMH25" s="466"/>
      <c r="LMI25" s="399"/>
      <c r="LMJ25" s="466"/>
      <c r="LMK25" s="252"/>
      <c r="LML25" s="467"/>
      <c r="LMM25" s="466"/>
      <c r="LMN25" s="399"/>
      <c r="LMO25" s="466"/>
      <c r="LMP25" s="252"/>
      <c r="LMQ25" s="467"/>
      <c r="LMR25" s="466"/>
      <c r="LMS25" s="399"/>
      <c r="LMT25" s="466"/>
      <c r="LMU25" s="252"/>
      <c r="LMV25" s="467"/>
      <c r="LMW25" s="466"/>
      <c r="LMX25" s="399"/>
      <c r="LMY25" s="466"/>
      <c r="LMZ25" s="252"/>
      <c r="LNA25" s="467"/>
      <c r="LNB25" s="466"/>
      <c r="LNC25" s="399"/>
      <c r="LND25" s="466"/>
      <c r="LNE25" s="252"/>
      <c r="LNF25" s="467"/>
      <c r="LNG25" s="466"/>
      <c r="LNH25" s="399"/>
      <c r="LNI25" s="466"/>
      <c r="LNJ25" s="252"/>
      <c r="LNK25" s="467"/>
      <c r="LNL25" s="466"/>
      <c r="LNM25" s="399"/>
      <c r="LNN25" s="466"/>
      <c r="LNO25" s="252"/>
      <c r="LNP25" s="467"/>
      <c r="LNQ25" s="466"/>
      <c r="LNR25" s="399"/>
      <c r="LNS25" s="466"/>
      <c r="LNT25" s="252"/>
      <c r="LNU25" s="467"/>
      <c r="LNV25" s="466"/>
      <c r="LNW25" s="399"/>
      <c r="LNX25" s="466"/>
      <c r="LNY25" s="252"/>
      <c r="LNZ25" s="467"/>
      <c r="LOA25" s="466"/>
      <c r="LOB25" s="399"/>
      <c r="LOC25" s="466"/>
      <c r="LOD25" s="252"/>
      <c r="LOE25" s="467"/>
      <c r="LOF25" s="466"/>
      <c r="LOG25" s="399"/>
      <c r="LOH25" s="466"/>
      <c r="LOI25" s="252"/>
      <c r="LOJ25" s="467"/>
      <c r="LOK25" s="466"/>
      <c r="LOL25" s="399"/>
      <c r="LOM25" s="466"/>
      <c r="LON25" s="252"/>
      <c r="LOO25" s="467"/>
      <c r="LOP25" s="466"/>
      <c r="LOQ25" s="399"/>
      <c r="LOR25" s="466"/>
      <c r="LOS25" s="252"/>
      <c r="LOT25" s="467"/>
      <c r="LOU25" s="466"/>
      <c r="LOV25" s="399"/>
      <c r="LOW25" s="466"/>
      <c r="LOX25" s="252"/>
      <c r="LOY25" s="467"/>
      <c r="LOZ25" s="466"/>
      <c r="LPA25" s="399"/>
      <c r="LPB25" s="466"/>
      <c r="LPC25" s="252"/>
      <c r="LPD25" s="467"/>
      <c r="LPE25" s="466"/>
      <c r="LPF25" s="399"/>
      <c r="LPG25" s="466"/>
      <c r="LPH25" s="252"/>
      <c r="LPI25" s="467"/>
      <c r="LPJ25" s="466"/>
      <c r="LPK25" s="399"/>
      <c r="LPL25" s="466"/>
      <c r="LPM25" s="252"/>
      <c r="LPN25" s="467"/>
      <c r="LPO25" s="466"/>
      <c r="LPP25" s="399"/>
      <c r="LPQ25" s="466"/>
      <c r="LPR25" s="252"/>
      <c r="LPS25" s="467"/>
      <c r="LPT25" s="466"/>
      <c r="LPU25" s="399"/>
      <c r="LPV25" s="466"/>
      <c r="LPW25" s="252"/>
      <c r="LPX25" s="467"/>
      <c r="LPY25" s="466"/>
      <c r="LPZ25" s="399"/>
      <c r="LQA25" s="466"/>
      <c r="LQB25" s="252"/>
      <c r="LQC25" s="467"/>
      <c r="LQD25" s="466"/>
      <c r="LQE25" s="399"/>
      <c r="LQF25" s="466"/>
      <c r="LQG25" s="252"/>
      <c r="LQH25" s="467"/>
      <c r="LQI25" s="466"/>
      <c r="LQJ25" s="399"/>
      <c r="LQK25" s="466"/>
      <c r="LQL25" s="252"/>
      <c r="LQM25" s="467"/>
      <c r="LQN25" s="466"/>
      <c r="LQO25" s="399"/>
      <c r="LQP25" s="466"/>
      <c r="LQQ25" s="252"/>
      <c r="LQR25" s="467"/>
      <c r="LQS25" s="466"/>
      <c r="LQT25" s="399"/>
      <c r="LQU25" s="466"/>
      <c r="LQV25" s="252"/>
      <c r="LQW25" s="467"/>
      <c r="LQX25" s="466"/>
      <c r="LQY25" s="399"/>
      <c r="LQZ25" s="466"/>
      <c r="LRA25" s="252"/>
      <c r="LRB25" s="467"/>
      <c r="LRC25" s="466"/>
      <c r="LRD25" s="399"/>
      <c r="LRE25" s="466"/>
      <c r="LRF25" s="252"/>
      <c r="LRG25" s="467"/>
      <c r="LRH25" s="466"/>
      <c r="LRI25" s="399"/>
      <c r="LRJ25" s="466"/>
      <c r="LRK25" s="252"/>
      <c r="LRL25" s="467"/>
      <c r="LRM25" s="466"/>
      <c r="LRN25" s="399"/>
      <c r="LRO25" s="466"/>
      <c r="LRP25" s="252"/>
      <c r="LRQ25" s="467"/>
      <c r="LRR25" s="466"/>
      <c r="LRS25" s="399"/>
      <c r="LRT25" s="466"/>
      <c r="LRU25" s="252"/>
      <c r="LRV25" s="467"/>
      <c r="LRW25" s="466"/>
      <c r="LRX25" s="399"/>
      <c r="LRY25" s="466"/>
      <c r="LRZ25" s="252"/>
      <c r="LSA25" s="467"/>
      <c r="LSB25" s="466"/>
      <c r="LSC25" s="399"/>
      <c r="LSD25" s="466"/>
      <c r="LSE25" s="252"/>
      <c r="LSF25" s="467"/>
      <c r="LSG25" s="466"/>
      <c r="LSH25" s="399"/>
      <c r="LSI25" s="466"/>
      <c r="LSJ25" s="252"/>
      <c r="LSK25" s="467"/>
      <c r="LSL25" s="466"/>
      <c r="LSM25" s="399"/>
      <c r="LSN25" s="466"/>
      <c r="LSO25" s="252"/>
      <c r="LSP25" s="467"/>
      <c r="LSQ25" s="466"/>
      <c r="LSR25" s="399"/>
      <c r="LSS25" s="466"/>
      <c r="LST25" s="252"/>
      <c r="LSU25" s="467"/>
      <c r="LSV25" s="466"/>
      <c r="LSW25" s="399"/>
      <c r="LSX25" s="466"/>
      <c r="LSY25" s="252"/>
      <c r="LSZ25" s="467"/>
      <c r="LTA25" s="466"/>
      <c r="LTB25" s="399"/>
      <c r="LTC25" s="466"/>
      <c r="LTD25" s="252"/>
      <c r="LTE25" s="467"/>
      <c r="LTF25" s="466"/>
      <c r="LTG25" s="399"/>
      <c r="LTH25" s="466"/>
      <c r="LTI25" s="252"/>
      <c r="LTJ25" s="467"/>
      <c r="LTK25" s="466"/>
      <c r="LTL25" s="399"/>
      <c r="LTM25" s="466"/>
      <c r="LTN25" s="252"/>
      <c r="LTO25" s="467"/>
      <c r="LTP25" s="466"/>
      <c r="LTQ25" s="399"/>
      <c r="LTR25" s="466"/>
      <c r="LTS25" s="252"/>
      <c r="LTT25" s="467"/>
      <c r="LTU25" s="466"/>
      <c r="LTV25" s="399"/>
      <c r="LTW25" s="466"/>
      <c r="LTX25" s="252"/>
      <c r="LTY25" s="467"/>
      <c r="LTZ25" s="466"/>
      <c r="LUA25" s="399"/>
      <c r="LUB25" s="466"/>
      <c r="LUC25" s="252"/>
      <c r="LUD25" s="467"/>
      <c r="LUE25" s="466"/>
      <c r="LUF25" s="399"/>
      <c r="LUG25" s="466"/>
      <c r="LUH25" s="252"/>
      <c r="LUI25" s="467"/>
      <c r="LUJ25" s="466"/>
      <c r="LUK25" s="399"/>
      <c r="LUL25" s="466"/>
      <c r="LUM25" s="252"/>
      <c r="LUN25" s="467"/>
      <c r="LUO25" s="466"/>
      <c r="LUP25" s="399"/>
      <c r="LUQ25" s="466"/>
      <c r="LUR25" s="252"/>
      <c r="LUS25" s="467"/>
      <c r="LUT25" s="466"/>
      <c r="LUU25" s="399"/>
      <c r="LUV25" s="466"/>
      <c r="LUW25" s="252"/>
      <c r="LUX25" s="467"/>
      <c r="LUY25" s="466"/>
      <c r="LUZ25" s="399"/>
      <c r="LVA25" s="466"/>
      <c r="LVB25" s="252"/>
      <c r="LVC25" s="467"/>
      <c r="LVD25" s="466"/>
      <c r="LVE25" s="399"/>
      <c r="LVF25" s="466"/>
      <c r="LVG25" s="252"/>
      <c r="LVH25" s="467"/>
      <c r="LVI25" s="466"/>
      <c r="LVJ25" s="399"/>
      <c r="LVK25" s="466"/>
      <c r="LVL25" s="252"/>
      <c r="LVM25" s="467"/>
      <c r="LVN25" s="466"/>
      <c r="LVO25" s="399"/>
      <c r="LVP25" s="466"/>
      <c r="LVQ25" s="252"/>
      <c r="LVR25" s="467"/>
      <c r="LVS25" s="466"/>
      <c r="LVT25" s="399"/>
      <c r="LVU25" s="466"/>
      <c r="LVV25" s="252"/>
      <c r="LVW25" s="467"/>
      <c r="LVX25" s="466"/>
      <c r="LVY25" s="399"/>
      <c r="LVZ25" s="466"/>
      <c r="LWA25" s="252"/>
      <c r="LWB25" s="467"/>
      <c r="LWC25" s="466"/>
      <c r="LWD25" s="399"/>
      <c r="LWE25" s="466"/>
      <c r="LWF25" s="252"/>
      <c r="LWG25" s="467"/>
      <c r="LWH25" s="466"/>
      <c r="LWI25" s="399"/>
      <c r="LWJ25" s="466"/>
      <c r="LWK25" s="252"/>
      <c r="LWL25" s="467"/>
      <c r="LWM25" s="466"/>
      <c r="LWN25" s="399"/>
      <c r="LWO25" s="466"/>
      <c r="LWP25" s="252"/>
      <c r="LWQ25" s="467"/>
      <c r="LWR25" s="466"/>
      <c r="LWS25" s="399"/>
      <c r="LWT25" s="466"/>
      <c r="LWU25" s="252"/>
      <c r="LWV25" s="467"/>
      <c r="LWW25" s="466"/>
      <c r="LWX25" s="399"/>
      <c r="LWY25" s="466"/>
      <c r="LWZ25" s="252"/>
      <c r="LXA25" s="467"/>
      <c r="LXB25" s="466"/>
      <c r="LXC25" s="399"/>
      <c r="LXD25" s="466"/>
      <c r="LXE25" s="252"/>
      <c r="LXF25" s="467"/>
      <c r="LXG25" s="466"/>
      <c r="LXH25" s="399"/>
      <c r="LXI25" s="466"/>
      <c r="LXJ25" s="252"/>
      <c r="LXK25" s="467"/>
      <c r="LXL25" s="466"/>
      <c r="LXM25" s="399"/>
      <c r="LXN25" s="466"/>
      <c r="LXO25" s="252"/>
      <c r="LXP25" s="467"/>
      <c r="LXQ25" s="466"/>
      <c r="LXR25" s="399"/>
      <c r="LXS25" s="466"/>
      <c r="LXT25" s="252"/>
      <c r="LXU25" s="467"/>
      <c r="LXV25" s="466"/>
      <c r="LXW25" s="399"/>
      <c r="LXX25" s="466"/>
      <c r="LXY25" s="252"/>
      <c r="LXZ25" s="467"/>
      <c r="LYA25" s="466"/>
      <c r="LYB25" s="399"/>
      <c r="LYC25" s="466"/>
      <c r="LYD25" s="252"/>
      <c r="LYE25" s="467"/>
      <c r="LYF25" s="466"/>
      <c r="LYG25" s="399"/>
      <c r="LYH25" s="466"/>
      <c r="LYI25" s="252"/>
      <c r="LYJ25" s="467"/>
      <c r="LYK25" s="466"/>
      <c r="LYL25" s="399"/>
      <c r="LYM25" s="466"/>
      <c r="LYN25" s="252"/>
      <c r="LYO25" s="467"/>
      <c r="LYP25" s="466"/>
      <c r="LYQ25" s="399"/>
      <c r="LYR25" s="466"/>
      <c r="LYS25" s="252"/>
      <c r="LYT25" s="467"/>
      <c r="LYU25" s="466"/>
      <c r="LYV25" s="399"/>
      <c r="LYW25" s="466"/>
      <c r="LYX25" s="252"/>
      <c r="LYY25" s="467"/>
      <c r="LYZ25" s="466"/>
      <c r="LZA25" s="399"/>
      <c r="LZB25" s="466"/>
      <c r="LZC25" s="252"/>
      <c r="LZD25" s="467"/>
      <c r="LZE25" s="466"/>
      <c r="LZF25" s="399"/>
      <c r="LZG25" s="466"/>
      <c r="LZH25" s="252"/>
      <c r="LZI25" s="467"/>
      <c r="LZJ25" s="466"/>
      <c r="LZK25" s="399"/>
      <c r="LZL25" s="466"/>
      <c r="LZM25" s="252"/>
      <c r="LZN25" s="467"/>
      <c r="LZO25" s="466"/>
      <c r="LZP25" s="399"/>
      <c r="LZQ25" s="466"/>
      <c r="LZR25" s="252"/>
      <c r="LZS25" s="467"/>
      <c r="LZT25" s="466"/>
      <c r="LZU25" s="399"/>
      <c r="LZV25" s="466"/>
      <c r="LZW25" s="252"/>
      <c r="LZX25" s="467"/>
      <c r="LZY25" s="466"/>
      <c r="LZZ25" s="399"/>
      <c r="MAA25" s="466"/>
      <c r="MAB25" s="252"/>
      <c r="MAC25" s="467"/>
      <c r="MAD25" s="466"/>
      <c r="MAE25" s="399"/>
      <c r="MAF25" s="466"/>
      <c r="MAG25" s="252"/>
      <c r="MAH25" s="467"/>
      <c r="MAI25" s="466"/>
      <c r="MAJ25" s="399"/>
      <c r="MAK25" s="466"/>
      <c r="MAL25" s="252"/>
      <c r="MAM25" s="467"/>
      <c r="MAN25" s="466"/>
      <c r="MAO25" s="399"/>
      <c r="MAP25" s="466"/>
      <c r="MAQ25" s="252"/>
      <c r="MAR25" s="467"/>
      <c r="MAS25" s="466"/>
      <c r="MAT25" s="399"/>
      <c r="MAU25" s="466"/>
      <c r="MAV25" s="252"/>
      <c r="MAW25" s="467"/>
      <c r="MAX25" s="466"/>
      <c r="MAY25" s="399"/>
      <c r="MAZ25" s="466"/>
      <c r="MBA25" s="252"/>
      <c r="MBB25" s="467"/>
      <c r="MBC25" s="466"/>
      <c r="MBD25" s="399"/>
      <c r="MBE25" s="466"/>
      <c r="MBF25" s="252"/>
      <c r="MBG25" s="467"/>
      <c r="MBH25" s="466"/>
      <c r="MBI25" s="399"/>
      <c r="MBJ25" s="466"/>
      <c r="MBK25" s="252"/>
      <c r="MBL25" s="467"/>
      <c r="MBM25" s="466"/>
      <c r="MBN25" s="399"/>
      <c r="MBO25" s="466"/>
      <c r="MBP25" s="252"/>
      <c r="MBQ25" s="467"/>
      <c r="MBR25" s="466"/>
      <c r="MBS25" s="399"/>
      <c r="MBT25" s="466"/>
      <c r="MBU25" s="252"/>
      <c r="MBV25" s="467"/>
      <c r="MBW25" s="466"/>
      <c r="MBX25" s="399"/>
      <c r="MBY25" s="466"/>
      <c r="MBZ25" s="252"/>
      <c r="MCA25" s="467"/>
      <c r="MCB25" s="466"/>
      <c r="MCC25" s="399"/>
      <c r="MCD25" s="466"/>
      <c r="MCE25" s="252"/>
      <c r="MCF25" s="467"/>
      <c r="MCG25" s="466"/>
      <c r="MCH25" s="399"/>
      <c r="MCI25" s="466"/>
      <c r="MCJ25" s="252"/>
      <c r="MCK25" s="467"/>
      <c r="MCL25" s="466"/>
      <c r="MCM25" s="399"/>
      <c r="MCN25" s="466"/>
      <c r="MCO25" s="252"/>
      <c r="MCP25" s="467"/>
      <c r="MCQ25" s="466"/>
      <c r="MCR25" s="399"/>
      <c r="MCS25" s="466"/>
      <c r="MCT25" s="252"/>
      <c r="MCU25" s="467"/>
      <c r="MCV25" s="466"/>
      <c r="MCW25" s="399"/>
      <c r="MCX25" s="466"/>
      <c r="MCY25" s="252"/>
      <c r="MCZ25" s="467"/>
      <c r="MDA25" s="466"/>
      <c r="MDB25" s="399"/>
      <c r="MDC25" s="466"/>
      <c r="MDD25" s="252"/>
      <c r="MDE25" s="467"/>
      <c r="MDF25" s="466"/>
      <c r="MDG25" s="399"/>
      <c r="MDH25" s="466"/>
      <c r="MDI25" s="252"/>
      <c r="MDJ25" s="467"/>
      <c r="MDK25" s="466"/>
      <c r="MDL25" s="399"/>
      <c r="MDM25" s="466"/>
      <c r="MDN25" s="252"/>
      <c r="MDO25" s="467"/>
      <c r="MDP25" s="466"/>
      <c r="MDQ25" s="399"/>
      <c r="MDR25" s="466"/>
      <c r="MDS25" s="252"/>
      <c r="MDT25" s="467"/>
      <c r="MDU25" s="466"/>
      <c r="MDV25" s="399"/>
      <c r="MDW25" s="466"/>
      <c r="MDX25" s="252"/>
      <c r="MDY25" s="467"/>
      <c r="MDZ25" s="466"/>
      <c r="MEA25" s="399"/>
      <c r="MEB25" s="466"/>
      <c r="MEC25" s="252"/>
      <c r="MED25" s="467"/>
      <c r="MEE25" s="466"/>
      <c r="MEF25" s="399"/>
      <c r="MEG25" s="466"/>
      <c r="MEH25" s="252"/>
      <c r="MEI25" s="467"/>
      <c r="MEJ25" s="466"/>
      <c r="MEK25" s="399"/>
      <c r="MEL25" s="466"/>
      <c r="MEM25" s="252"/>
      <c r="MEN25" s="467"/>
      <c r="MEO25" s="466"/>
      <c r="MEP25" s="399"/>
      <c r="MEQ25" s="466"/>
      <c r="MER25" s="252"/>
      <c r="MES25" s="467"/>
      <c r="MET25" s="466"/>
      <c r="MEU25" s="399"/>
      <c r="MEV25" s="466"/>
      <c r="MEW25" s="252"/>
      <c r="MEX25" s="467"/>
      <c r="MEY25" s="466"/>
      <c r="MEZ25" s="399"/>
      <c r="MFA25" s="466"/>
      <c r="MFB25" s="252"/>
      <c r="MFC25" s="467"/>
      <c r="MFD25" s="466"/>
      <c r="MFE25" s="399"/>
      <c r="MFF25" s="466"/>
      <c r="MFG25" s="252"/>
      <c r="MFH25" s="467"/>
      <c r="MFI25" s="466"/>
      <c r="MFJ25" s="399"/>
      <c r="MFK25" s="466"/>
      <c r="MFL25" s="252"/>
      <c r="MFM25" s="467"/>
      <c r="MFN25" s="466"/>
      <c r="MFO25" s="399"/>
      <c r="MFP25" s="466"/>
      <c r="MFQ25" s="252"/>
      <c r="MFR25" s="467"/>
      <c r="MFS25" s="466"/>
      <c r="MFT25" s="399"/>
      <c r="MFU25" s="466"/>
      <c r="MFV25" s="252"/>
      <c r="MFW25" s="467"/>
      <c r="MFX25" s="466"/>
      <c r="MFY25" s="399"/>
      <c r="MFZ25" s="466"/>
      <c r="MGA25" s="252"/>
      <c r="MGB25" s="467"/>
      <c r="MGC25" s="466"/>
      <c r="MGD25" s="399"/>
      <c r="MGE25" s="466"/>
      <c r="MGF25" s="252"/>
      <c r="MGG25" s="467"/>
      <c r="MGH25" s="466"/>
      <c r="MGI25" s="399"/>
      <c r="MGJ25" s="466"/>
      <c r="MGK25" s="252"/>
      <c r="MGL25" s="467"/>
      <c r="MGM25" s="466"/>
      <c r="MGN25" s="399"/>
      <c r="MGO25" s="466"/>
      <c r="MGP25" s="252"/>
      <c r="MGQ25" s="467"/>
      <c r="MGR25" s="466"/>
      <c r="MGS25" s="399"/>
      <c r="MGT25" s="466"/>
      <c r="MGU25" s="252"/>
      <c r="MGV25" s="467"/>
      <c r="MGW25" s="466"/>
      <c r="MGX25" s="399"/>
      <c r="MGY25" s="466"/>
      <c r="MGZ25" s="252"/>
      <c r="MHA25" s="467"/>
      <c r="MHB25" s="466"/>
      <c r="MHC25" s="399"/>
      <c r="MHD25" s="466"/>
      <c r="MHE25" s="252"/>
      <c r="MHF25" s="467"/>
      <c r="MHG25" s="466"/>
      <c r="MHH25" s="399"/>
      <c r="MHI25" s="466"/>
      <c r="MHJ25" s="252"/>
      <c r="MHK25" s="467"/>
      <c r="MHL25" s="466"/>
      <c r="MHM25" s="399"/>
      <c r="MHN25" s="466"/>
      <c r="MHO25" s="252"/>
      <c r="MHP25" s="467"/>
      <c r="MHQ25" s="466"/>
      <c r="MHR25" s="399"/>
      <c r="MHS25" s="466"/>
      <c r="MHT25" s="252"/>
      <c r="MHU25" s="467"/>
      <c r="MHV25" s="466"/>
      <c r="MHW25" s="399"/>
      <c r="MHX25" s="466"/>
      <c r="MHY25" s="252"/>
      <c r="MHZ25" s="467"/>
      <c r="MIA25" s="466"/>
      <c r="MIB25" s="399"/>
      <c r="MIC25" s="466"/>
      <c r="MID25" s="252"/>
      <c r="MIE25" s="467"/>
      <c r="MIF25" s="466"/>
      <c r="MIG25" s="399"/>
      <c r="MIH25" s="466"/>
      <c r="MII25" s="252"/>
      <c r="MIJ25" s="467"/>
      <c r="MIK25" s="466"/>
      <c r="MIL25" s="399"/>
      <c r="MIM25" s="466"/>
      <c r="MIN25" s="252"/>
      <c r="MIO25" s="467"/>
      <c r="MIP25" s="466"/>
      <c r="MIQ25" s="399"/>
      <c r="MIR25" s="466"/>
      <c r="MIS25" s="252"/>
      <c r="MIT25" s="467"/>
      <c r="MIU25" s="466"/>
      <c r="MIV25" s="399"/>
      <c r="MIW25" s="466"/>
      <c r="MIX25" s="252"/>
      <c r="MIY25" s="467"/>
      <c r="MIZ25" s="466"/>
      <c r="MJA25" s="399"/>
      <c r="MJB25" s="466"/>
      <c r="MJC25" s="252"/>
      <c r="MJD25" s="467"/>
      <c r="MJE25" s="466"/>
      <c r="MJF25" s="399"/>
      <c r="MJG25" s="466"/>
      <c r="MJH25" s="252"/>
      <c r="MJI25" s="467"/>
      <c r="MJJ25" s="466"/>
      <c r="MJK25" s="399"/>
      <c r="MJL25" s="466"/>
      <c r="MJM25" s="252"/>
      <c r="MJN25" s="467"/>
      <c r="MJO25" s="466"/>
      <c r="MJP25" s="399"/>
      <c r="MJQ25" s="466"/>
      <c r="MJR25" s="252"/>
      <c r="MJS25" s="467"/>
      <c r="MJT25" s="466"/>
      <c r="MJU25" s="399"/>
      <c r="MJV25" s="466"/>
      <c r="MJW25" s="252"/>
      <c r="MJX25" s="467"/>
      <c r="MJY25" s="466"/>
      <c r="MJZ25" s="399"/>
      <c r="MKA25" s="466"/>
      <c r="MKB25" s="252"/>
      <c r="MKC25" s="467"/>
      <c r="MKD25" s="466"/>
      <c r="MKE25" s="399"/>
      <c r="MKF25" s="466"/>
      <c r="MKG25" s="252"/>
      <c r="MKH25" s="467"/>
      <c r="MKI25" s="466"/>
      <c r="MKJ25" s="399"/>
      <c r="MKK25" s="466"/>
      <c r="MKL25" s="252"/>
      <c r="MKM25" s="467"/>
      <c r="MKN25" s="466"/>
      <c r="MKO25" s="399"/>
      <c r="MKP25" s="466"/>
      <c r="MKQ25" s="252"/>
      <c r="MKR25" s="467"/>
      <c r="MKS25" s="466"/>
      <c r="MKT25" s="399"/>
      <c r="MKU25" s="466"/>
      <c r="MKV25" s="252"/>
      <c r="MKW25" s="467"/>
      <c r="MKX25" s="466"/>
      <c r="MKY25" s="399"/>
      <c r="MKZ25" s="466"/>
      <c r="MLA25" s="252"/>
      <c r="MLB25" s="467"/>
      <c r="MLC25" s="466"/>
      <c r="MLD25" s="399"/>
      <c r="MLE25" s="466"/>
      <c r="MLF25" s="252"/>
      <c r="MLG25" s="467"/>
      <c r="MLH25" s="466"/>
      <c r="MLI25" s="399"/>
      <c r="MLJ25" s="466"/>
      <c r="MLK25" s="252"/>
      <c r="MLL25" s="467"/>
      <c r="MLM25" s="466"/>
      <c r="MLN25" s="399"/>
      <c r="MLO25" s="466"/>
      <c r="MLP25" s="252"/>
      <c r="MLQ25" s="467"/>
      <c r="MLR25" s="466"/>
      <c r="MLS25" s="399"/>
      <c r="MLT25" s="466"/>
      <c r="MLU25" s="252"/>
      <c r="MLV25" s="467"/>
      <c r="MLW25" s="466"/>
      <c r="MLX25" s="399"/>
      <c r="MLY25" s="466"/>
      <c r="MLZ25" s="252"/>
      <c r="MMA25" s="467"/>
      <c r="MMB25" s="466"/>
      <c r="MMC25" s="399"/>
      <c r="MMD25" s="466"/>
      <c r="MME25" s="252"/>
      <c r="MMF25" s="467"/>
      <c r="MMG25" s="466"/>
      <c r="MMH25" s="399"/>
      <c r="MMI25" s="466"/>
      <c r="MMJ25" s="252"/>
      <c r="MMK25" s="467"/>
      <c r="MML25" s="466"/>
      <c r="MMM25" s="399"/>
      <c r="MMN25" s="466"/>
      <c r="MMO25" s="252"/>
      <c r="MMP25" s="467"/>
      <c r="MMQ25" s="466"/>
      <c r="MMR25" s="399"/>
      <c r="MMS25" s="466"/>
      <c r="MMT25" s="252"/>
      <c r="MMU25" s="467"/>
      <c r="MMV25" s="466"/>
      <c r="MMW25" s="399"/>
      <c r="MMX25" s="466"/>
      <c r="MMY25" s="252"/>
      <c r="MMZ25" s="467"/>
      <c r="MNA25" s="466"/>
      <c r="MNB25" s="399"/>
      <c r="MNC25" s="466"/>
      <c r="MND25" s="252"/>
      <c r="MNE25" s="467"/>
      <c r="MNF25" s="466"/>
      <c r="MNG25" s="399"/>
      <c r="MNH25" s="466"/>
      <c r="MNI25" s="252"/>
      <c r="MNJ25" s="467"/>
      <c r="MNK25" s="466"/>
      <c r="MNL25" s="399"/>
      <c r="MNM25" s="466"/>
      <c r="MNN25" s="252"/>
      <c r="MNO25" s="467"/>
      <c r="MNP25" s="466"/>
      <c r="MNQ25" s="399"/>
      <c r="MNR25" s="466"/>
      <c r="MNS25" s="252"/>
      <c r="MNT25" s="467"/>
      <c r="MNU25" s="466"/>
      <c r="MNV25" s="399"/>
      <c r="MNW25" s="466"/>
      <c r="MNX25" s="252"/>
      <c r="MNY25" s="467"/>
      <c r="MNZ25" s="466"/>
      <c r="MOA25" s="399"/>
      <c r="MOB25" s="466"/>
      <c r="MOC25" s="252"/>
      <c r="MOD25" s="467"/>
      <c r="MOE25" s="466"/>
      <c r="MOF25" s="399"/>
      <c r="MOG25" s="466"/>
      <c r="MOH25" s="252"/>
      <c r="MOI25" s="467"/>
      <c r="MOJ25" s="466"/>
      <c r="MOK25" s="399"/>
      <c r="MOL25" s="466"/>
      <c r="MOM25" s="252"/>
      <c r="MON25" s="467"/>
      <c r="MOO25" s="466"/>
      <c r="MOP25" s="399"/>
      <c r="MOQ25" s="466"/>
      <c r="MOR25" s="252"/>
      <c r="MOS25" s="467"/>
      <c r="MOT25" s="466"/>
      <c r="MOU25" s="399"/>
      <c r="MOV25" s="466"/>
      <c r="MOW25" s="252"/>
      <c r="MOX25" s="467"/>
      <c r="MOY25" s="466"/>
      <c r="MOZ25" s="399"/>
      <c r="MPA25" s="466"/>
      <c r="MPB25" s="252"/>
      <c r="MPC25" s="467"/>
      <c r="MPD25" s="466"/>
      <c r="MPE25" s="399"/>
      <c r="MPF25" s="466"/>
      <c r="MPG25" s="252"/>
      <c r="MPH25" s="467"/>
      <c r="MPI25" s="466"/>
      <c r="MPJ25" s="399"/>
      <c r="MPK25" s="466"/>
      <c r="MPL25" s="252"/>
      <c r="MPM25" s="467"/>
      <c r="MPN25" s="466"/>
      <c r="MPO25" s="399"/>
      <c r="MPP25" s="466"/>
      <c r="MPQ25" s="252"/>
      <c r="MPR25" s="467"/>
      <c r="MPS25" s="466"/>
      <c r="MPT25" s="399"/>
      <c r="MPU25" s="466"/>
      <c r="MPV25" s="252"/>
      <c r="MPW25" s="467"/>
      <c r="MPX25" s="466"/>
      <c r="MPY25" s="399"/>
      <c r="MPZ25" s="466"/>
      <c r="MQA25" s="252"/>
      <c r="MQB25" s="467"/>
      <c r="MQC25" s="466"/>
      <c r="MQD25" s="399"/>
      <c r="MQE25" s="466"/>
      <c r="MQF25" s="252"/>
      <c r="MQG25" s="467"/>
      <c r="MQH25" s="466"/>
      <c r="MQI25" s="399"/>
      <c r="MQJ25" s="466"/>
      <c r="MQK25" s="252"/>
      <c r="MQL25" s="467"/>
      <c r="MQM25" s="466"/>
      <c r="MQN25" s="399"/>
      <c r="MQO25" s="466"/>
      <c r="MQP25" s="252"/>
      <c r="MQQ25" s="467"/>
      <c r="MQR25" s="466"/>
      <c r="MQS25" s="399"/>
      <c r="MQT25" s="466"/>
      <c r="MQU25" s="252"/>
      <c r="MQV25" s="467"/>
      <c r="MQW25" s="466"/>
      <c r="MQX25" s="399"/>
      <c r="MQY25" s="466"/>
      <c r="MQZ25" s="252"/>
      <c r="MRA25" s="467"/>
      <c r="MRB25" s="466"/>
      <c r="MRC25" s="399"/>
      <c r="MRD25" s="466"/>
      <c r="MRE25" s="252"/>
      <c r="MRF25" s="467"/>
      <c r="MRG25" s="466"/>
      <c r="MRH25" s="399"/>
      <c r="MRI25" s="466"/>
      <c r="MRJ25" s="252"/>
      <c r="MRK25" s="467"/>
      <c r="MRL25" s="466"/>
      <c r="MRM25" s="399"/>
      <c r="MRN25" s="466"/>
      <c r="MRO25" s="252"/>
      <c r="MRP25" s="467"/>
      <c r="MRQ25" s="466"/>
      <c r="MRR25" s="399"/>
      <c r="MRS25" s="466"/>
      <c r="MRT25" s="252"/>
      <c r="MRU25" s="467"/>
      <c r="MRV25" s="466"/>
      <c r="MRW25" s="399"/>
      <c r="MRX25" s="466"/>
      <c r="MRY25" s="252"/>
      <c r="MRZ25" s="467"/>
      <c r="MSA25" s="466"/>
      <c r="MSB25" s="399"/>
      <c r="MSC25" s="466"/>
      <c r="MSD25" s="252"/>
      <c r="MSE25" s="467"/>
      <c r="MSF25" s="466"/>
      <c r="MSG25" s="399"/>
      <c r="MSH25" s="466"/>
      <c r="MSI25" s="252"/>
      <c r="MSJ25" s="467"/>
      <c r="MSK25" s="466"/>
      <c r="MSL25" s="399"/>
      <c r="MSM25" s="466"/>
      <c r="MSN25" s="252"/>
      <c r="MSO25" s="467"/>
      <c r="MSP25" s="466"/>
      <c r="MSQ25" s="399"/>
      <c r="MSR25" s="466"/>
      <c r="MSS25" s="252"/>
      <c r="MST25" s="467"/>
      <c r="MSU25" s="466"/>
      <c r="MSV25" s="399"/>
      <c r="MSW25" s="466"/>
      <c r="MSX25" s="252"/>
      <c r="MSY25" s="467"/>
      <c r="MSZ25" s="466"/>
      <c r="MTA25" s="399"/>
      <c r="MTB25" s="466"/>
      <c r="MTC25" s="252"/>
      <c r="MTD25" s="467"/>
      <c r="MTE25" s="466"/>
      <c r="MTF25" s="399"/>
      <c r="MTG25" s="466"/>
      <c r="MTH25" s="252"/>
      <c r="MTI25" s="467"/>
      <c r="MTJ25" s="466"/>
      <c r="MTK25" s="399"/>
      <c r="MTL25" s="466"/>
      <c r="MTM25" s="252"/>
      <c r="MTN25" s="467"/>
      <c r="MTO25" s="466"/>
      <c r="MTP25" s="399"/>
      <c r="MTQ25" s="466"/>
      <c r="MTR25" s="252"/>
      <c r="MTS25" s="467"/>
      <c r="MTT25" s="466"/>
      <c r="MTU25" s="399"/>
      <c r="MTV25" s="466"/>
      <c r="MTW25" s="252"/>
      <c r="MTX25" s="467"/>
      <c r="MTY25" s="466"/>
      <c r="MTZ25" s="399"/>
      <c r="MUA25" s="466"/>
      <c r="MUB25" s="252"/>
      <c r="MUC25" s="467"/>
      <c r="MUD25" s="466"/>
      <c r="MUE25" s="399"/>
      <c r="MUF25" s="466"/>
      <c r="MUG25" s="252"/>
      <c r="MUH25" s="467"/>
      <c r="MUI25" s="466"/>
      <c r="MUJ25" s="399"/>
      <c r="MUK25" s="466"/>
      <c r="MUL25" s="252"/>
      <c r="MUM25" s="467"/>
      <c r="MUN25" s="466"/>
      <c r="MUO25" s="399"/>
      <c r="MUP25" s="466"/>
      <c r="MUQ25" s="252"/>
      <c r="MUR25" s="467"/>
      <c r="MUS25" s="466"/>
      <c r="MUT25" s="399"/>
      <c r="MUU25" s="466"/>
      <c r="MUV25" s="252"/>
      <c r="MUW25" s="467"/>
      <c r="MUX25" s="466"/>
      <c r="MUY25" s="399"/>
      <c r="MUZ25" s="466"/>
      <c r="MVA25" s="252"/>
      <c r="MVB25" s="467"/>
      <c r="MVC25" s="466"/>
      <c r="MVD25" s="399"/>
      <c r="MVE25" s="466"/>
      <c r="MVF25" s="252"/>
      <c r="MVG25" s="467"/>
      <c r="MVH25" s="466"/>
      <c r="MVI25" s="399"/>
      <c r="MVJ25" s="466"/>
      <c r="MVK25" s="252"/>
      <c r="MVL25" s="467"/>
      <c r="MVM25" s="466"/>
      <c r="MVN25" s="399"/>
      <c r="MVO25" s="466"/>
      <c r="MVP25" s="252"/>
      <c r="MVQ25" s="467"/>
      <c r="MVR25" s="466"/>
      <c r="MVS25" s="399"/>
      <c r="MVT25" s="466"/>
      <c r="MVU25" s="252"/>
      <c r="MVV25" s="467"/>
      <c r="MVW25" s="466"/>
      <c r="MVX25" s="399"/>
      <c r="MVY25" s="466"/>
      <c r="MVZ25" s="252"/>
      <c r="MWA25" s="467"/>
      <c r="MWB25" s="466"/>
      <c r="MWC25" s="399"/>
      <c r="MWD25" s="466"/>
      <c r="MWE25" s="252"/>
      <c r="MWF25" s="467"/>
      <c r="MWG25" s="466"/>
      <c r="MWH25" s="399"/>
      <c r="MWI25" s="466"/>
      <c r="MWJ25" s="252"/>
      <c r="MWK25" s="467"/>
      <c r="MWL25" s="466"/>
      <c r="MWM25" s="399"/>
      <c r="MWN25" s="466"/>
      <c r="MWO25" s="252"/>
      <c r="MWP25" s="467"/>
      <c r="MWQ25" s="466"/>
      <c r="MWR25" s="399"/>
      <c r="MWS25" s="466"/>
      <c r="MWT25" s="252"/>
      <c r="MWU25" s="467"/>
      <c r="MWV25" s="466"/>
      <c r="MWW25" s="399"/>
      <c r="MWX25" s="466"/>
      <c r="MWY25" s="252"/>
      <c r="MWZ25" s="467"/>
      <c r="MXA25" s="466"/>
      <c r="MXB25" s="399"/>
      <c r="MXC25" s="466"/>
      <c r="MXD25" s="252"/>
      <c r="MXE25" s="467"/>
      <c r="MXF25" s="466"/>
      <c r="MXG25" s="399"/>
      <c r="MXH25" s="466"/>
      <c r="MXI25" s="252"/>
      <c r="MXJ25" s="467"/>
      <c r="MXK25" s="466"/>
      <c r="MXL25" s="399"/>
      <c r="MXM25" s="466"/>
      <c r="MXN25" s="252"/>
      <c r="MXO25" s="467"/>
      <c r="MXP25" s="466"/>
      <c r="MXQ25" s="399"/>
      <c r="MXR25" s="466"/>
      <c r="MXS25" s="252"/>
      <c r="MXT25" s="467"/>
      <c r="MXU25" s="466"/>
      <c r="MXV25" s="399"/>
      <c r="MXW25" s="466"/>
      <c r="MXX25" s="252"/>
      <c r="MXY25" s="467"/>
      <c r="MXZ25" s="466"/>
      <c r="MYA25" s="399"/>
      <c r="MYB25" s="466"/>
      <c r="MYC25" s="252"/>
      <c r="MYD25" s="467"/>
      <c r="MYE25" s="466"/>
      <c r="MYF25" s="399"/>
      <c r="MYG25" s="466"/>
      <c r="MYH25" s="252"/>
      <c r="MYI25" s="467"/>
      <c r="MYJ25" s="466"/>
      <c r="MYK25" s="399"/>
      <c r="MYL25" s="466"/>
      <c r="MYM25" s="252"/>
      <c r="MYN25" s="467"/>
      <c r="MYO25" s="466"/>
      <c r="MYP25" s="399"/>
      <c r="MYQ25" s="466"/>
      <c r="MYR25" s="252"/>
      <c r="MYS25" s="467"/>
      <c r="MYT25" s="466"/>
      <c r="MYU25" s="399"/>
      <c r="MYV25" s="466"/>
      <c r="MYW25" s="252"/>
      <c r="MYX25" s="467"/>
      <c r="MYY25" s="466"/>
      <c r="MYZ25" s="399"/>
      <c r="MZA25" s="466"/>
      <c r="MZB25" s="252"/>
      <c r="MZC25" s="467"/>
      <c r="MZD25" s="466"/>
      <c r="MZE25" s="399"/>
      <c r="MZF25" s="466"/>
      <c r="MZG25" s="252"/>
      <c r="MZH25" s="467"/>
      <c r="MZI25" s="466"/>
      <c r="MZJ25" s="399"/>
      <c r="MZK25" s="466"/>
      <c r="MZL25" s="252"/>
      <c r="MZM25" s="467"/>
      <c r="MZN25" s="466"/>
      <c r="MZO25" s="399"/>
      <c r="MZP25" s="466"/>
      <c r="MZQ25" s="252"/>
      <c r="MZR25" s="467"/>
      <c r="MZS25" s="466"/>
      <c r="MZT25" s="399"/>
      <c r="MZU25" s="466"/>
      <c r="MZV25" s="252"/>
      <c r="MZW25" s="467"/>
      <c r="MZX25" s="466"/>
      <c r="MZY25" s="399"/>
      <c r="MZZ25" s="466"/>
      <c r="NAA25" s="252"/>
      <c r="NAB25" s="467"/>
      <c r="NAC25" s="466"/>
      <c r="NAD25" s="399"/>
      <c r="NAE25" s="466"/>
      <c r="NAF25" s="252"/>
      <c r="NAG25" s="467"/>
      <c r="NAH25" s="466"/>
      <c r="NAI25" s="399"/>
      <c r="NAJ25" s="466"/>
      <c r="NAK25" s="252"/>
      <c r="NAL25" s="467"/>
      <c r="NAM25" s="466"/>
      <c r="NAN25" s="399"/>
      <c r="NAO25" s="466"/>
      <c r="NAP25" s="252"/>
      <c r="NAQ25" s="467"/>
      <c r="NAR25" s="466"/>
      <c r="NAS25" s="399"/>
      <c r="NAT25" s="466"/>
      <c r="NAU25" s="252"/>
      <c r="NAV25" s="467"/>
      <c r="NAW25" s="466"/>
      <c r="NAX25" s="399"/>
      <c r="NAY25" s="466"/>
      <c r="NAZ25" s="252"/>
      <c r="NBA25" s="467"/>
      <c r="NBB25" s="466"/>
      <c r="NBC25" s="399"/>
      <c r="NBD25" s="466"/>
      <c r="NBE25" s="252"/>
      <c r="NBF25" s="467"/>
      <c r="NBG25" s="466"/>
      <c r="NBH25" s="399"/>
      <c r="NBI25" s="466"/>
      <c r="NBJ25" s="252"/>
      <c r="NBK25" s="467"/>
      <c r="NBL25" s="466"/>
      <c r="NBM25" s="399"/>
      <c r="NBN25" s="466"/>
      <c r="NBO25" s="252"/>
      <c r="NBP25" s="467"/>
      <c r="NBQ25" s="466"/>
      <c r="NBR25" s="399"/>
      <c r="NBS25" s="466"/>
      <c r="NBT25" s="252"/>
      <c r="NBU25" s="467"/>
      <c r="NBV25" s="466"/>
      <c r="NBW25" s="399"/>
      <c r="NBX25" s="466"/>
      <c r="NBY25" s="252"/>
      <c r="NBZ25" s="467"/>
      <c r="NCA25" s="466"/>
      <c r="NCB25" s="399"/>
      <c r="NCC25" s="466"/>
      <c r="NCD25" s="252"/>
      <c r="NCE25" s="467"/>
      <c r="NCF25" s="466"/>
      <c r="NCG25" s="399"/>
      <c r="NCH25" s="466"/>
      <c r="NCI25" s="252"/>
      <c r="NCJ25" s="467"/>
      <c r="NCK25" s="466"/>
      <c r="NCL25" s="399"/>
      <c r="NCM25" s="466"/>
      <c r="NCN25" s="252"/>
      <c r="NCO25" s="467"/>
      <c r="NCP25" s="466"/>
      <c r="NCQ25" s="399"/>
      <c r="NCR25" s="466"/>
      <c r="NCS25" s="252"/>
      <c r="NCT25" s="467"/>
      <c r="NCU25" s="466"/>
      <c r="NCV25" s="399"/>
      <c r="NCW25" s="466"/>
      <c r="NCX25" s="252"/>
      <c r="NCY25" s="467"/>
      <c r="NCZ25" s="466"/>
      <c r="NDA25" s="399"/>
      <c r="NDB25" s="466"/>
      <c r="NDC25" s="252"/>
      <c r="NDD25" s="467"/>
      <c r="NDE25" s="466"/>
      <c r="NDF25" s="399"/>
      <c r="NDG25" s="466"/>
      <c r="NDH25" s="252"/>
      <c r="NDI25" s="467"/>
      <c r="NDJ25" s="466"/>
      <c r="NDK25" s="399"/>
      <c r="NDL25" s="466"/>
      <c r="NDM25" s="252"/>
      <c r="NDN25" s="467"/>
      <c r="NDO25" s="466"/>
      <c r="NDP25" s="399"/>
      <c r="NDQ25" s="466"/>
      <c r="NDR25" s="252"/>
      <c r="NDS25" s="467"/>
      <c r="NDT25" s="466"/>
      <c r="NDU25" s="399"/>
      <c r="NDV25" s="466"/>
      <c r="NDW25" s="252"/>
      <c r="NDX25" s="467"/>
      <c r="NDY25" s="466"/>
      <c r="NDZ25" s="399"/>
      <c r="NEA25" s="466"/>
      <c r="NEB25" s="252"/>
      <c r="NEC25" s="467"/>
      <c r="NED25" s="466"/>
      <c r="NEE25" s="399"/>
      <c r="NEF25" s="466"/>
      <c r="NEG25" s="252"/>
      <c r="NEH25" s="467"/>
      <c r="NEI25" s="466"/>
      <c r="NEJ25" s="399"/>
      <c r="NEK25" s="466"/>
      <c r="NEL25" s="252"/>
      <c r="NEM25" s="467"/>
      <c r="NEN25" s="466"/>
      <c r="NEO25" s="399"/>
      <c r="NEP25" s="466"/>
      <c r="NEQ25" s="252"/>
      <c r="NER25" s="467"/>
      <c r="NES25" s="466"/>
      <c r="NET25" s="399"/>
      <c r="NEU25" s="466"/>
      <c r="NEV25" s="252"/>
      <c r="NEW25" s="467"/>
      <c r="NEX25" s="466"/>
      <c r="NEY25" s="399"/>
      <c r="NEZ25" s="466"/>
      <c r="NFA25" s="252"/>
      <c r="NFB25" s="467"/>
      <c r="NFC25" s="466"/>
      <c r="NFD25" s="399"/>
      <c r="NFE25" s="466"/>
      <c r="NFF25" s="252"/>
      <c r="NFG25" s="467"/>
      <c r="NFH25" s="466"/>
      <c r="NFI25" s="399"/>
      <c r="NFJ25" s="466"/>
      <c r="NFK25" s="252"/>
      <c r="NFL25" s="467"/>
      <c r="NFM25" s="466"/>
      <c r="NFN25" s="399"/>
      <c r="NFO25" s="466"/>
      <c r="NFP25" s="252"/>
      <c r="NFQ25" s="467"/>
      <c r="NFR25" s="466"/>
      <c r="NFS25" s="399"/>
      <c r="NFT25" s="466"/>
      <c r="NFU25" s="252"/>
      <c r="NFV25" s="467"/>
      <c r="NFW25" s="466"/>
      <c r="NFX25" s="399"/>
      <c r="NFY25" s="466"/>
      <c r="NFZ25" s="252"/>
      <c r="NGA25" s="467"/>
      <c r="NGB25" s="466"/>
      <c r="NGC25" s="399"/>
      <c r="NGD25" s="466"/>
      <c r="NGE25" s="252"/>
      <c r="NGF25" s="467"/>
      <c r="NGG25" s="466"/>
      <c r="NGH25" s="399"/>
      <c r="NGI25" s="466"/>
      <c r="NGJ25" s="252"/>
      <c r="NGK25" s="467"/>
      <c r="NGL25" s="466"/>
      <c r="NGM25" s="399"/>
      <c r="NGN25" s="466"/>
      <c r="NGO25" s="252"/>
      <c r="NGP25" s="467"/>
      <c r="NGQ25" s="466"/>
      <c r="NGR25" s="399"/>
      <c r="NGS25" s="466"/>
      <c r="NGT25" s="252"/>
      <c r="NGU25" s="467"/>
      <c r="NGV25" s="466"/>
      <c r="NGW25" s="399"/>
      <c r="NGX25" s="466"/>
      <c r="NGY25" s="252"/>
      <c r="NGZ25" s="467"/>
      <c r="NHA25" s="466"/>
      <c r="NHB25" s="399"/>
      <c r="NHC25" s="466"/>
      <c r="NHD25" s="252"/>
      <c r="NHE25" s="467"/>
      <c r="NHF25" s="466"/>
      <c r="NHG25" s="399"/>
      <c r="NHH25" s="466"/>
      <c r="NHI25" s="252"/>
      <c r="NHJ25" s="467"/>
      <c r="NHK25" s="466"/>
      <c r="NHL25" s="399"/>
      <c r="NHM25" s="466"/>
      <c r="NHN25" s="252"/>
      <c r="NHO25" s="467"/>
      <c r="NHP25" s="466"/>
      <c r="NHQ25" s="399"/>
      <c r="NHR25" s="466"/>
      <c r="NHS25" s="252"/>
      <c r="NHT25" s="467"/>
      <c r="NHU25" s="466"/>
      <c r="NHV25" s="399"/>
      <c r="NHW25" s="466"/>
      <c r="NHX25" s="252"/>
      <c r="NHY25" s="467"/>
      <c r="NHZ25" s="466"/>
      <c r="NIA25" s="399"/>
      <c r="NIB25" s="466"/>
      <c r="NIC25" s="252"/>
      <c r="NID25" s="467"/>
      <c r="NIE25" s="466"/>
      <c r="NIF25" s="399"/>
      <c r="NIG25" s="466"/>
      <c r="NIH25" s="252"/>
      <c r="NII25" s="467"/>
      <c r="NIJ25" s="466"/>
      <c r="NIK25" s="399"/>
      <c r="NIL25" s="466"/>
      <c r="NIM25" s="252"/>
      <c r="NIN25" s="467"/>
      <c r="NIO25" s="466"/>
      <c r="NIP25" s="399"/>
      <c r="NIQ25" s="466"/>
      <c r="NIR25" s="252"/>
      <c r="NIS25" s="467"/>
      <c r="NIT25" s="466"/>
      <c r="NIU25" s="399"/>
      <c r="NIV25" s="466"/>
      <c r="NIW25" s="252"/>
      <c r="NIX25" s="467"/>
      <c r="NIY25" s="466"/>
      <c r="NIZ25" s="399"/>
      <c r="NJA25" s="466"/>
      <c r="NJB25" s="252"/>
      <c r="NJC25" s="467"/>
      <c r="NJD25" s="466"/>
      <c r="NJE25" s="399"/>
      <c r="NJF25" s="466"/>
      <c r="NJG25" s="252"/>
      <c r="NJH25" s="467"/>
      <c r="NJI25" s="466"/>
      <c r="NJJ25" s="399"/>
      <c r="NJK25" s="466"/>
      <c r="NJL25" s="252"/>
      <c r="NJM25" s="467"/>
      <c r="NJN25" s="466"/>
      <c r="NJO25" s="399"/>
      <c r="NJP25" s="466"/>
      <c r="NJQ25" s="252"/>
      <c r="NJR25" s="467"/>
      <c r="NJS25" s="466"/>
      <c r="NJT25" s="399"/>
      <c r="NJU25" s="466"/>
      <c r="NJV25" s="252"/>
      <c r="NJW25" s="467"/>
      <c r="NJX25" s="466"/>
      <c r="NJY25" s="399"/>
      <c r="NJZ25" s="466"/>
      <c r="NKA25" s="252"/>
      <c r="NKB25" s="467"/>
      <c r="NKC25" s="466"/>
      <c r="NKD25" s="399"/>
      <c r="NKE25" s="466"/>
      <c r="NKF25" s="252"/>
      <c r="NKG25" s="467"/>
      <c r="NKH25" s="466"/>
      <c r="NKI25" s="399"/>
      <c r="NKJ25" s="466"/>
      <c r="NKK25" s="252"/>
      <c r="NKL25" s="467"/>
      <c r="NKM25" s="466"/>
      <c r="NKN25" s="399"/>
      <c r="NKO25" s="466"/>
      <c r="NKP25" s="252"/>
      <c r="NKQ25" s="467"/>
      <c r="NKR25" s="466"/>
      <c r="NKS25" s="399"/>
      <c r="NKT25" s="466"/>
      <c r="NKU25" s="252"/>
      <c r="NKV25" s="467"/>
      <c r="NKW25" s="466"/>
      <c r="NKX25" s="399"/>
      <c r="NKY25" s="466"/>
      <c r="NKZ25" s="252"/>
      <c r="NLA25" s="467"/>
      <c r="NLB25" s="466"/>
      <c r="NLC25" s="399"/>
      <c r="NLD25" s="466"/>
      <c r="NLE25" s="252"/>
      <c r="NLF25" s="467"/>
      <c r="NLG25" s="466"/>
      <c r="NLH25" s="399"/>
      <c r="NLI25" s="466"/>
      <c r="NLJ25" s="252"/>
      <c r="NLK25" s="467"/>
      <c r="NLL25" s="466"/>
      <c r="NLM25" s="399"/>
      <c r="NLN25" s="466"/>
      <c r="NLO25" s="252"/>
      <c r="NLP25" s="467"/>
      <c r="NLQ25" s="466"/>
      <c r="NLR25" s="399"/>
      <c r="NLS25" s="466"/>
      <c r="NLT25" s="252"/>
      <c r="NLU25" s="467"/>
      <c r="NLV25" s="466"/>
      <c r="NLW25" s="399"/>
      <c r="NLX25" s="466"/>
      <c r="NLY25" s="252"/>
      <c r="NLZ25" s="467"/>
      <c r="NMA25" s="466"/>
      <c r="NMB25" s="399"/>
      <c r="NMC25" s="466"/>
      <c r="NMD25" s="252"/>
      <c r="NME25" s="467"/>
      <c r="NMF25" s="466"/>
      <c r="NMG25" s="399"/>
      <c r="NMH25" s="466"/>
      <c r="NMI25" s="252"/>
      <c r="NMJ25" s="467"/>
      <c r="NMK25" s="466"/>
      <c r="NML25" s="399"/>
      <c r="NMM25" s="466"/>
      <c r="NMN25" s="252"/>
      <c r="NMO25" s="467"/>
      <c r="NMP25" s="466"/>
      <c r="NMQ25" s="399"/>
      <c r="NMR25" s="466"/>
      <c r="NMS25" s="252"/>
      <c r="NMT25" s="467"/>
      <c r="NMU25" s="466"/>
      <c r="NMV25" s="399"/>
      <c r="NMW25" s="466"/>
      <c r="NMX25" s="252"/>
      <c r="NMY25" s="467"/>
      <c r="NMZ25" s="466"/>
      <c r="NNA25" s="399"/>
      <c r="NNB25" s="466"/>
      <c r="NNC25" s="252"/>
      <c r="NND25" s="467"/>
      <c r="NNE25" s="466"/>
      <c r="NNF25" s="399"/>
      <c r="NNG25" s="466"/>
      <c r="NNH25" s="252"/>
      <c r="NNI25" s="467"/>
      <c r="NNJ25" s="466"/>
      <c r="NNK25" s="399"/>
      <c r="NNL25" s="466"/>
      <c r="NNM25" s="252"/>
      <c r="NNN25" s="467"/>
      <c r="NNO25" s="466"/>
      <c r="NNP25" s="399"/>
      <c r="NNQ25" s="466"/>
      <c r="NNR25" s="252"/>
      <c r="NNS25" s="467"/>
      <c r="NNT25" s="466"/>
      <c r="NNU25" s="399"/>
      <c r="NNV25" s="466"/>
      <c r="NNW25" s="252"/>
      <c r="NNX25" s="467"/>
      <c r="NNY25" s="466"/>
      <c r="NNZ25" s="399"/>
      <c r="NOA25" s="466"/>
      <c r="NOB25" s="252"/>
      <c r="NOC25" s="467"/>
      <c r="NOD25" s="466"/>
      <c r="NOE25" s="399"/>
      <c r="NOF25" s="466"/>
      <c r="NOG25" s="252"/>
      <c r="NOH25" s="467"/>
      <c r="NOI25" s="466"/>
      <c r="NOJ25" s="399"/>
      <c r="NOK25" s="466"/>
      <c r="NOL25" s="252"/>
      <c r="NOM25" s="467"/>
      <c r="NON25" s="466"/>
      <c r="NOO25" s="399"/>
      <c r="NOP25" s="466"/>
      <c r="NOQ25" s="252"/>
      <c r="NOR25" s="467"/>
      <c r="NOS25" s="466"/>
      <c r="NOT25" s="399"/>
      <c r="NOU25" s="466"/>
      <c r="NOV25" s="252"/>
      <c r="NOW25" s="467"/>
      <c r="NOX25" s="466"/>
      <c r="NOY25" s="399"/>
      <c r="NOZ25" s="466"/>
      <c r="NPA25" s="252"/>
      <c r="NPB25" s="467"/>
      <c r="NPC25" s="466"/>
      <c r="NPD25" s="399"/>
      <c r="NPE25" s="466"/>
      <c r="NPF25" s="252"/>
      <c r="NPG25" s="467"/>
      <c r="NPH25" s="466"/>
      <c r="NPI25" s="399"/>
      <c r="NPJ25" s="466"/>
      <c r="NPK25" s="252"/>
      <c r="NPL25" s="467"/>
      <c r="NPM25" s="466"/>
      <c r="NPN25" s="399"/>
      <c r="NPO25" s="466"/>
      <c r="NPP25" s="252"/>
      <c r="NPQ25" s="467"/>
      <c r="NPR25" s="466"/>
      <c r="NPS25" s="399"/>
      <c r="NPT25" s="466"/>
      <c r="NPU25" s="252"/>
      <c r="NPV25" s="467"/>
      <c r="NPW25" s="466"/>
      <c r="NPX25" s="399"/>
      <c r="NPY25" s="466"/>
      <c r="NPZ25" s="252"/>
      <c r="NQA25" s="467"/>
      <c r="NQB25" s="466"/>
      <c r="NQC25" s="399"/>
      <c r="NQD25" s="466"/>
      <c r="NQE25" s="252"/>
      <c r="NQF25" s="467"/>
      <c r="NQG25" s="466"/>
      <c r="NQH25" s="399"/>
      <c r="NQI25" s="466"/>
      <c r="NQJ25" s="252"/>
      <c r="NQK25" s="467"/>
      <c r="NQL25" s="466"/>
      <c r="NQM25" s="399"/>
      <c r="NQN25" s="466"/>
      <c r="NQO25" s="252"/>
      <c r="NQP25" s="467"/>
      <c r="NQQ25" s="466"/>
      <c r="NQR25" s="399"/>
      <c r="NQS25" s="466"/>
      <c r="NQT25" s="252"/>
      <c r="NQU25" s="467"/>
      <c r="NQV25" s="466"/>
      <c r="NQW25" s="399"/>
      <c r="NQX25" s="466"/>
      <c r="NQY25" s="252"/>
      <c r="NQZ25" s="467"/>
      <c r="NRA25" s="466"/>
      <c r="NRB25" s="399"/>
      <c r="NRC25" s="466"/>
      <c r="NRD25" s="252"/>
      <c r="NRE25" s="467"/>
      <c r="NRF25" s="466"/>
      <c r="NRG25" s="399"/>
      <c r="NRH25" s="466"/>
      <c r="NRI25" s="252"/>
      <c r="NRJ25" s="467"/>
      <c r="NRK25" s="466"/>
      <c r="NRL25" s="399"/>
      <c r="NRM25" s="466"/>
      <c r="NRN25" s="252"/>
      <c r="NRO25" s="467"/>
      <c r="NRP25" s="466"/>
      <c r="NRQ25" s="399"/>
      <c r="NRR25" s="466"/>
      <c r="NRS25" s="252"/>
      <c r="NRT25" s="467"/>
      <c r="NRU25" s="466"/>
      <c r="NRV25" s="399"/>
      <c r="NRW25" s="466"/>
      <c r="NRX25" s="252"/>
      <c r="NRY25" s="467"/>
      <c r="NRZ25" s="466"/>
      <c r="NSA25" s="399"/>
      <c r="NSB25" s="466"/>
      <c r="NSC25" s="252"/>
      <c r="NSD25" s="467"/>
      <c r="NSE25" s="466"/>
      <c r="NSF25" s="399"/>
      <c r="NSG25" s="466"/>
      <c r="NSH25" s="252"/>
      <c r="NSI25" s="467"/>
      <c r="NSJ25" s="466"/>
      <c r="NSK25" s="399"/>
      <c r="NSL25" s="466"/>
      <c r="NSM25" s="252"/>
      <c r="NSN25" s="467"/>
      <c r="NSO25" s="466"/>
      <c r="NSP25" s="399"/>
      <c r="NSQ25" s="466"/>
      <c r="NSR25" s="252"/>
      <c r="NSS25" s="467"/>
      <c r="NST25" s="466"/>
      <c r="NSU25" s="399"/>
      <c r="NSV25" s="466"/>
      <c r="NSW25" s="252"/>
      <c r="NSX25" s="467"/>
      <c r="NSY25" s="466"/>
      <c r="NSZ25" s="399"/>
      <c r="NTA25" s="466"/>
      <c r="NTB25" s="252"/>
      <c r="NTC25" s="467"/>
      <c r="NTD25" s="466"/>
      <c r="NTE25" s="399"/>
      <c r="NTF25" s="466"/>
      <c r="NTG25" s="252"/>
      <c r="NTH25" s="467"/>
      <c r="NTI25" s="466"/>
      <c r="NTJ25" s="399"/>
      <c r="NTK25" s="466"/>
      <c r="NTL25" s="252"/>
      <c r="NTM25" s="467"/>
      <c r="NTN25" s="466"/>
      <c r="NTO25" s="399"/>
      <c r="NTP25" s="466"/>
      <c r="NTQ25" s="252"/>
      <c r="NTR25" s="467"/>
      <c r="NTS25" s="466"/>
      <c r="NTT25" s="399"/>
      <c r="NTU25" s="466"/>
      <c r="NTV25" s="252"/>
      <c r="NTW25" s="467"/>
      <c r="NTX25" s="466"/>
      <c r="NTY25" s="399"/>
      <c r="NTZ25" s="466"/>
      <c r="NUA25" s="252"/>
      <c r="NUB25" s="467"/>
      <c r="NUC25" s="466"/>
      <c r="NUD25" s="399"/>
      <c r="NUE25" s="466"/>
      <c r="NUF25" s="252"/>
      <c r="NUG25" s="467"/>
      <c r="NUH25" s="466"/>
      <c r="NUI25" s="399"/>
      <c r="NUJ25" s="466"/>
      <c r="NUK25" s="252"/>
      <c r="NUL25" s="467"/>
      <c r="NUM25" s="466"/>
      <c r="NUN25" s="399"/>
      <c r="NUO25" s="466"/>
      <c r="NUP25" s="252"/>
      <c r="NUQ25" s="467"/>
      <c r="NUR25" s="466"/>
      <c r="NUS25" s="399"/>
      <c r="NUT25" s="466"/>
      <c r="NUU25" s="252"/>
      <c r="NUV25" s="467"/>
      <c r="NUW25" s="466"/>
      <c r="NUX25" s="399"/>
      <c r="NUY25" s="466"/>
      <c r="NUZ25" s="252"/>
      <c r="NVA25" s="467"/>
      <c r="NVB25" s="466"/>
      <c r="NVC25" s="399"/>
      <c r="NVD25" s="466"/>
      <c r="NVE25" s="252"/>
      <c r="NVF25" s="467"/>
      <c r="NVG25" s="466"/>
      <c r="NVH25" s="399"/>
      <c r="NVI25" s="466"/>
      <c r="NVJ25" s="252"/>
      <c r="NVK25" s="467"/>
      <c r="NVL25" s="466"/>
      <c r="NVM25" s="399"/>
      <c r="NVN25" s="466"/>
      <c r="NVO25" s="252"/>
      <c r="NVP25" s="467"/>
      <c r="NVQ25" s="466"/>
      <c r="NVR25" s="399"/>
      <c r="NVS25" s="466"/>
      <c r="NVT25" s="252"/>
      <c r="NVU25" s="467"/>
      <c r="NVV25" s="466"/>
      <c r="NVW25" s="399"/>
      <c r="NVX25" s="466"/>
      <c r="NVY25" s="252"/>
      <c r="NVZ25" s="467"/>
      <c r="NWA25" s="466"/>
      <c r="NWB25" s="399"/>
      <c r="NWC25" s="466"/>
      <c r="NWD25" s="252"/>
      <c r="NWE25" s="467"/>
      <c r="NWF25" s="466"/>
      <c r="NWG25" s="399"/>
      <c r="NWH25" s="466"/>
      <c r="NWI25" s="252"/>
      <c r="NWJ25" s="467"/>
      <c r="NWK25" s="466"/>
      <c r="NWL25" s="399"/>
      <c r="NWM25" s="466"/>
      <c r="NWN25" s="252"/>
      <c r="NWO25" s="467"/>
      <c r="NWP25" s="466"/>
      <c r="NWQ25" s="399"/>
      <c r="NWR25" s="466"/>
      <c r="NWS25" s="252"/>
      <c r="NWT25" s="467"/>
      <c r="NWU25" s="466"/>
      <c r="NWV25" s="399"/>
      <c r="NWW25" s="466"/>
      <c r="NWX25" s="252"/>
      <c r="NWY25" s="467"/>
      <c r="NWZ25" s="466"/>
      <c r="NXA25" s="399"/>
      <c r="NXB25" s="466"/>
      <c r="NXC25" s="252"/>
      <c r="NXD25" s="467"/>
      <c r="NXE25" s="466"/>
      <c r="NXF25" s="399"/>
      <c r="NXG25" s="466"/>
      <c r="NXH25" s="252"/>
      <c r="NXI25" s="467"/>
      <c r="NXJ25" s="466"/>
      <c r="NXK25" s="399"/>
      <c r="NXL25" s="466"/>
      <c r="NXM25" s="252"/>
      <c r="NXN25" s="467"/>
      <c r="NXO25" s="466"/>
      <c r="NXP25" s="399"/>
      <c r="NXQ25" s="466"/>
      <c r="NXR25" s="252"/>
      <c r="NXS25" s="467"/>
      <c r="NXT25" s="466"/>
      <c r="NXU25" s="399"/>
      <c r="NXV25" s="466"/>
      <c r="NXW25" s="252"/>
      <c r="NXX25" s="467"/>
      <c r="NXY25" s="466"/>
      <c r="NXZ25" s="399"/>
      <c r="NYA25" s="466"/>
      <c r="NYB25" s="252"/>
      <c r="NYC25" s="467"/>
      <c r="NYD25" s="466"/>
      <c r="NYE25" s="399"/>
      <c r="NYF25" s="466"/>
      <c r="NYG25" s="252"/>
      <c r="NYH25" s="467"/>
      <c r="NYI25" s="466"/>
      <c r="NYJ25" s="399"/>
      <c r="NYK25" s="466"/>
      <c r="NYL25" s="252"/>
      <c r="NYM25" s="467"/>
      <c r="NYN25" s="466"/>
      <c r="NYO25" s="399"/>
      <c r="NYP25" s="466"/>
      <c r="NYQ25" s="252"/>
      <c r="NYR25" s="467"/>
      <c r="NYS25" s="466"/>
      <c r="NYT25" s="399"/>
      <c r="NYU25" s="466"/>
      <c r="NYV25" s="252"/>
      <c r="NYW25" s="467"/>
      <c r="NYX25" s="466"/>
      <c r="NYY25" s="399"/>
      <c r="NYZ25" s="466"/>
      <c r="NZA25" s="252"/>
      <c r="NZB25" s="467"/>
      <c r="NZC25" s="466"/>
      <c r="NZD25" s="399"/>
      <c r="NZE25" s="466"/>
      <c r="NZF25" s="252"/>
      <c r="NZG25" s="467"/>
      <c r="NZH25" s="466"/>
      <c r="NZI25" s="399"/>
      <c r="NZJ25" s="466"/>
      <c r="NZK25" s="252"/>
      <c r="NZL25" s="467"/>
      <c r="NZM25" s="466"/>
      <c r="NZN25" s="399"/>
      <c r="NZO25" s="466"/>
      <c r="NZP25" s="252"/>
      <c r="NZQ25" s="467"/>
      <c r="NZR25" s="466"/>
      <c r="NZS25" s="399"/>
      <c r="NZT25" s="466"/>
      <c r="NZU25" s="252"/>
      <c r="NZV25" s="467"/>
      <c r="NZW25" s="466"/>
      <c r="NZX25" s="399"/>
      <c r="NZY25" s="466"/>
      <c r="NZZ25" s="252"/>
      <c r="OAA25" s="467"/>
      <c r="OAB25" s="466"/>
      <c r="OAC25" s="399"/>
      <c r="OAD25" s="466"/>
      <c r="OAE25" s="252"/>
      <c r="OAF25" s="467"/>
      <c r="OAG25" s="466"/>
      <c r="OAH25" s="399"/>
      <c r="OAI25" s="466"/>
      <c r="OAJ25" s="252"/>
      <c r="OAK25" s="467"/>
      <c r="OAL25" s="466"/>
      <c r="OAM25" s="399"/>
      <c r="OAN25" s="466"/>
      <c r="OAO25" s="252"/>
      <c r="OAP25" s="467"/>
      <c r="OAQ25" s="466"/>
      <c r="OAR25" s="399"/>
      <c r="OAS25" s="466"/>
      <c r="OAT25" s="252"/>
      <c r="OAU25" s="467"/>
      <c r="OAV25" s="466"/>
      <c r="OAW25" s="399"/>
      <c r="OAX25" s="466"/>
      <c r="OAY25" s="252"/>
      <c r="OAZ25" s="467"/>
      <c r="OBA25" s="466"/>
      <c r="OBB25" s="399"/>
      <c r="OBC25" s="466"/>
      <c r="OBD25" s="252"/>
      <c r="OBE25" s="467"/>
      <c r="OBF25" s="466"/>
      <c r="OBG25" s="399"/>
      <c r="OBH25" s="466"/>
      <c r="OBI25" s="252"/>
      <c r="OBJ25" s="467"/>
      <c r="OBK25" s="466"/>
      <c r="OBL25" s="399"/>
      <c r="OBM25" s="466"/>
      <c r="OBN25" s="252"/>
      <c r="OBO25" s="467"/>
      <c r="OBP25" s="466"/>
      <c r="OBQ25" s="399"/>
      <c r="OBR25" s="466"/>
      <c r="OBS25" s="252"/>
      <c r="OBT25" s="467"/>
      <c r="OBU25" s="466"/>
      <c r="OBV25" s="399"/>
      <c r="OBW25" s="466"/>
      <c r="OBX25" s="252"/>
      <c r="OBY25" s="467"/>
      <c r="OBZ25" s="466"/>
      <c r="OCA25" s="399"/>
      <c r="OCB25" s="466"/>
      <c r="OCC25" s="252"/>
      <c r="OCD25" s="467"/>
      <c r="OCE25" s="466"/>
      <c r="OCF25" s="399"/>
      <c r="OCG25" s="466"/>
      <c r="OCH25" s="252"/>
      <c r="OCI25" s="467"/>
      <c r="OCJ25" s="466"/>
      <c r="OCK25" s="399"/>
      <c r="OCL25" s="466"/>
      <c r="OCM25" s="252"/>
      <c r="OCN25" s="467"/>
      <c r="OCO25" s="466"/>
      <c r="OCP25" s="399"/>
      <c r="OCQ25" s="466"/>
      <c r="OCR25" s="252"/>
      <c r="OCS25" s="467"/>
      <c r="OCT25" s="466"/>
      <c r="OCU25" s="399"/>
      <c r="OCV25" s="466"/>
      <c r="OCW25" s="252"/>
      <c r="OCX25" s="467"/>
      <c r="OCY25" s="466"/>
      <c r="OCZ25" s="399"/>
      <c r="ODA25" s="466"/>
      <c r="ODB25" s="252"/>
      <c r="ODC25" s="467"/>
      <c r="ODD25" s="466"/>
      <c r="ODE25" s="399"/>
      <c r="ODF25" s="466"/>
      <c r="ODG25" s="252"/>
      <c r="ODH25" s="467"/>
      <c r="ODI25" s="466"/>
      <c r="ODJ25" s="399"/>
      <c r="ODK25" s="466"/>
      <c r="ODL25" s="252"/>
      <c r="ODM25" s="467"/>
      <c r="ODN25" s="466"/>
      <c r="ODO25" s="399"/>
      <c r="ODP25" s="466"/>
      <c r="ODQ25" s="252"/>
      <c r="ODR25" s="467"/>
      <c r="ODS25" s="466"/>
      <c r="ODT25" s="399"/>
      <c r="ODU25" s="466"/>
      <c r="ODV25" s="252"/>
      <c r="ODW25" s="467"/>
      <c r="ODX25" s="466"/>
      <c r="ODY25" s="399"/>
      <c r="ODZ25" s="466"/>
      <c r="OEA25" s="252"/>
      <c r="OEB25" s="467"/>
      <c r="OEC25" s="466"/>
      <c r="OED25" s="399"/>
      <c r="OEE25" s="466"/>
      <c r="OEF25" s="252"/>
      <c r="OEG25" s="467"/>
      <c r="OEH25" s="466"/>
      <c r="OEI25" s="399"/>
      <c r="OEJ25" s="466"/>
      <c r="OEK25" s="252"/>
      <c r="OEL25" s="467"/>
      <c r="OEM25" s="466"/>
      <c r="OEN25" s="399"/>
      <c r="OEO25" s="466"/>
      <c r="OEP25" s="252"/>
      <c r="OEQ25" s="467"/>
      <c r="OER25" s="466"/>
      <c r="OES25" s="399"/>
      <c r="OET25" s="466"/>
      <c r="OEU25" s="252"/>
      <c r="OEV25" s="467"/>
      <c r="OEW25" s="466"/>
      <c r="OEX25" s="399"/>
      <c r="OEY25" s="466"/>
      <c r="OEZ25" s="252"/>
      <c r="OFA25" s="467"/>
      <c r="OFB25" s="466"/>
      <c r="OFC25" s="399"/>
      <c r="OFD25" s="466"/>
      <c r="OFE25" s="252"/>
      <c r="OFF25" s="467"/>
      <c r="OFG25" s="466"/>
      <c r="OFH25" s="399"/>
      <c r="OFI25" s="466"/>
      <c r="OFJ25" s="252"/>
      <c r="OFK25" s="467"/>
      <c r="OFL25" s="466"/>
      <c r="OFM25" s="399"/>
      <c r="OFN25" s="466"/>
      <c r="OFO25" s="252"/>
      <c r="OFP25" s="467"/>
      <c r="OFQ25" s="466"/>
      <c r="OFR25" s="399"/>
      <c r="OFS25" s="466"/>
      <c r="OFT25" s="252"/>
      <c r="OFU25" s="467"/>
      <c r="OFV25" s="466"/>
      <c r="OFW25" s="399"/>
      <c r="OFX25" s="466"/>
      <c r="OFY25" s="252"/>
      <c r="OFZ25" s="467"/>
      <c r="OGA25" s="466"/>
      <c r="OGB25" s="399"/>
      <c r="OGC25" s="466"/>
      <c r="OGD25" s="252"/>
      <c r="OGE25" s="467"/>
      <c r="OGF25" s="466"/>
      <c r="OGG25" s="399"/>
      <c r="OGH25" s="466"/>
      <c r="OGI25" s="252"/>
      <c r="OGJ25" s="467"/>
      <c r="OGK25" s="466"/>
      <c r="OGL25" s="399"/>
      <c r="OGM25" s="466"/>
      <c r="OGN25" s="252"/>
      <c r="OGO25" s="467"/>
      <c r="OGP25" s="466"/>
      <c r="OGQ25" s="399"/>
      <c r="OGR25" s="466"/>
      <c r="OGS25" s="252"/>
      <c r="OGT25" s="467"/>
      <c r="OGU25" s="466"/>
      <c r="OGV25" s="399"/>
      <c r="OGW25" s="466"/>
      <c r="OGX25" s="252"/>
      <c r="OGY25" s="467"/>
      <c r="OGZ25" s="466"/>
      <c r="OHA25" s="399"/>
      <c r="OHB25" s="466"/>
      <c r="OHC25" s="252"/>
      <c r="OHD25" s="467"/>
      <c r="OHE25" s="466"/>
      <c r="OHF25" s="399"/>
      <c r="OHG25" s="466"/>
      <c r="OHH25" s="252"/>
      <c r="OHI25" s="467"/>
      <c r="OHJ25" s="466"/>
      <c r="OHK25" s="399"/>
      <c r="OHL25" s="466"/>
      <c r="OHM25" s="252"/>
      <c r="OHN25" s="467"/>
      <c r="OHO25" s="466"/>
      <c r="OHP25" s="399"/>
      <c r="OHQ25" s="466"/>
      <c r="OHR25" s="252"/>
      <c r="OHS25" s="467"/>
      <c r="OHT25" s="466"/>
      <c r="OHU25" s="399"/>
      <c r="OHV25" s="466"/>
      <c r="OHW25" s="252"/>
      <c r="OHX25" s="467"/>
      <c r="OHY25" s="466"/>
      <c r="OHZ25" s="399"/>
      <c r="OIA25" s="466"/>
      <c r="OIB25" s="252"/>
      <c r="OIC25" s="467"/>
      <c r="OID25" s="466"/>
      <c r="OIE25" s="399"/>
      <c r="OIF25" s="466"/>
      <c r="OIG25" s="252"/>
      <c r="OIH25" s="467"/>
      <c r="OII25" s="466"/>
      <c r="OIJ25" s="399"/>
      <c r="OIK25" s="466"/>
      <c r="OIL25" s="252"/>
      <c r="OIM25" s="467"/>
      <c r="OIN25" s="466"/>
      <c r="OIO25" s="399"/>
      <c r="OIP25" s="466"/>
      <c r="OIQ25" s="252"/>
      <c r="OIR25" s="467"/>
      <c r="OIS25" s="466"/>
      <c r="OIT25" s="399"/>
      <c r="OIU25" s="466"/>
      <c r="OIV25" s="252"/>
      <c r="OIW25" s="467"/>
      <c r="OIX25" s="466"/>
      <c r="OIY25" s="399"/>
      <c r="OIZ25" s="466"/>
      <c r="OJA25" s="252"/>
      <c r="OJB25" s="467"/>
      <c r="OJC25" s="466"/>
      <c r="OJD25" s="399"/>
      <c r="OJE25" s="466"/>
      <c r="OJF25" s="252"/>
      <c r="OJG25" s="467"/>
      <c r="OJH25" s="466"/>
      <c r="OJI25" s="399"/>
      <c r="OJJ25" s="466"/>
      <c r="OJK25" s="252"/>
      <c r="OJL25" s="467"/>
      <c r="OJM25" s="466"/>
      <c r="OJN25" s="399"/>
      <c r="OJO25" s="466"/>
      <c r="OJP25" s="252"/>
      <c r="OJQ25" s="467"/>
      <c r="OJR25" s="466"/>
      <c r="OJS25" s="399"/>
      <c r="OJT25" s="466"/>
      <c r="OJU25" s="252"/>
      <c r="OJV25" s="467"/>
      <c r="OJW25" s="466"/>
      <c r="OJX25" s="399"/>
      <c r="OJY25" s="466"/>
      <c r="OJZ25" s="252"/>
      <c r="OKA25" s="467"/>
      <c r="OKB25" s="466"/>
      <c r="OKC25" s="399"/>
      <c r="OKD25" s="466"/>
      <c r="OKE25" s="252"/>
      <c r="OKF25" s="467"/>
      <c r="OKG25" s="466"/>
      <c r="OKH25" s="399"/>
      <c r="OKI25" s="466"/>
      <c r="OKJ25" s="252"/>
      <c r="OKK25" s="467"/>
      <c r="OKL25" s="466"/>
      <c r="OKM25" s="399"/>
      <c r="OKN25" s="466"/>
      <c r="OKO25" s="252"/>
      <c r="OKP25" s="467"/>
      <c r="OKQ25" s="466"/>
      <c r="OKR25" s="399"/>
      <c r="OKS25" s="466"/>
      <c r="OKT25" s="252"/>
      <c r="OKU25" s="467"/>
      <c r="OKV25" s="466"/>
      <c r="OKW25" s="399"/>
      <c r="OKX25" s="466"/>
      <c r="OKY25" s="252"/>
      <c r="OKZ25" s="467"/>
      <c r="OLA25" s="466"/>
      <c r="OLB25" s="399"/>
      <c r="OLC25" s="466"/>
      <c r="OLD25" s="252"/>
      <c r="OLE25" s="467"/>
      <c r="OLF25" s="466"/>
      <c r="OLG25" s="399"/>
      <c r="OLH25" s="466"/>
      <c r="OLI25" s="252"/>
      <c r="OLJ25" s="467"/>
      <c r="OLK25" s="466"/>
      <c r="OLL25" s="399"/>
      <c r="OLM25" s="466"/>
      <c r="OLN25" s="252"/>
      <c r="OLO25" s="467"/>
      <c r="OLP25" s="466"/>
      <c r="OLQ25" s="399"/>
      <c r="OLR25" s="466"/>
      <c r="OLS25" s="252"/>
      <c r="OLT25" s="467"/>
      <c r="OLU25" s="466"/>
      <c r="OLV25" s="399"/>
      <c r="OLW25" s="466"/>
      <c r="OLX25" s="252"/>
      <c r="OLY25" s="467"/>
      <c r="OLZ25" s="466"/>
      <c r="OMA25" s="399"/>
      <c r="OMB25" s="466"/>
      <c r="OMC25" s="252"/>
      <c r="OMD25" s="467"/>
      <c r="OME25" s="466"/>
      <c r="OMF25" s="399"/>
      <c r="OMG25" s="466"/>
      <c r="OMH25" s="252"/>
      <c r="OMI25" s="467"/>
      <c r="OMJ25" s="466"/>
      <c r="OMK25" s="399"/>
      <c r="OML25" s="466"/>
      <c r="OMM25" s="252"/>
      <c r="OMN25" s="467"/>
      <c r="OMO25" s="466"/>
      <c r="OMP25" s="399"/>
      <c r="OMQ25" s="466"/>
      <c r="OMR25" s="252"/>
      <c r="OMS25" s="467"/>
      <c r="OMT25" s="466"/>
      <c r="OMU25" s="399"/>
      <c r="OMV25" s="466"/>
      <c r="OMW25" s="252"/>
      <c r="OMX25" s="467"/>
      <c r="OMY25" s="466"/>
      <c r="OMZ25" s="399"/>
      <c r="ONA25" s="466"/>
      <c r="ONB25" s="252"/>
      <c r="ONC25" s="467"/>
      <c r="OND25" s="466"/>
      <c r="ONE25" s="399"/>
      <c r="ONF25" s="466"/>
      <c r="ONG25" s="252"/>
      <c r="ONH25" s="467"/>
      <c r="ONI25" s="466"/>
      <c r="ONJ25" s="399"/>
      <c r="ONK25" s="466"/>
      <c r="ONL25" s="252"/>
      <c r="ONM25" s="467"/>
      <c r="ONN25" s="466"/>
      <c r="ONO25" s="399"/>
      <c r="ONP25" s="466"/>
      <c r="ONQ25" s="252"/>
      <c r="ONR25" s="467"/>
      <c r="ONS25" s="466"/>
      <c r="ONT25" s="399"/>
      <c r="ONU25" s="466"/>
      <c r="ONV25" s="252"/>
      <c r="ONW25" s="467"/>
      <c r="ONX25" s="466"/>
      <c r="ONY25" s="399"/>
      <c r="ONZ25" s="466"/>
      <c r="OOA25" s="252"/>
      <c r="OOB25" s="467"/>
      <c r="OOC25" s="466"/>
      <c r="OOD25" s="399"/>
      <c r="OOE25" s="466"/>
      <c r="OOF25" s="252"/>
      <c r="OOG25" s="467"/>
      <c r="OOH25" s="466"/>
      <c r="OOI25" s="399"/>
      <c r="OOJ25" s="466"/>
      <c r="OOK25" s="252"/>
      <c r="OOL25" s="467"/>
      <c r="OOM25" s="466"/>
      <c r="OON25" s="399"/>
      <c r="OOO25" s="466"/>
      <c r="OOP25" s="252"/>
      <c r="OOQ25" s="467"/>
      <c r="OOR25" s="466"/>
      <c r="OOS25" s="399"/>
      <c r="OOT25" s="466"/>
      <c r="OOU25" s="252"/>
      <c r="OOV25" s="467"/>
      <c r="OOW25" s="466"/>
      <c r="OOX25" s="399"/>
      <c r="OOY25" s="466"/>
      <c r="OOZ25" s="252"/>
      <c r="OPA25" s="467"/>
      <c r="OPB25" s="466"/>
      <c r="OPC25" s="399"/>
      <c r="OPD25" s="466"/>
      <c r="OPE25" s="252"/>
      <c r="OPF25" s="467"/>
      <c r="OPG25" s="466"/>
      <c r="OPH25" s="399"/>
      <c r="OPI25" s="466"/>
      <c r="OPJ25" s="252"/>
      <c r="OPK25" s="467"/>
      <c r="OPL25" s="466"/>
      <c r="OPM25" s="399"/>
      <c r="OPN25" s="466"/>
      <c r="OPO25" s="252"/>
      <c r="OPP25" s="467"/>
      <c r="OPQ25" s="466"/>
      <c r="OPR25" s="399"/>
      <c r="OPS25" s="466"/>
      <c r="OPT25" s="252"/>
      <c r="OPU25" s="467"/>
      <c r="OPV25" s="466"/>
      <c r="OPW25" s="399"/>
      <c r="OPX25" s="466"/>
      <c r="OPY25" s="252"/>
      <c r="OPZ25" s="467"/>
      <c r="OQA25" s="466"/>
      <c r="OQB25" s="399"/>
      <c r="OQC25" s="466"/>
      <c r="OQD25" s="252"/>
      <c r="OQE25" s="467"/>
      <c r="OQF25" s="466"/>
      <c r="OQG25" s="399"/>
      <c r="OQH25" s="466"/>
      <c r="OQI25" s="252"/>
      <c r="OQJ25" s="467"/>
      <c r="OQK25" s="466"/>
      <c r="OQL25" s="399"/>
      <c r="OQM25" s="466"/>
      <c r="OQN25" s="252"/>
      <c r="OQO25" s="467"/>
      <c r="OQP25" s="466"/>
      <c r="OQQ25" s="399"/>
      <c r="OQR25" s="466"/>
      <c r="OQS25" s="252"/>
      <c r="OQT25" s="467"/>
      <c r="OQU25" s="466"/>
      <c r="OQV25" s="399"/>
      <c r="OQW25" s="466"/>
      <c r="OQX25" s="252"/>
      <c r="OQY25" s="467"/>
      <c r="OQZ25" s="466"/>
      <c r="ORA25" s="399"/>
      <c r="ORB25" s="466"/>
      <c r="ORC25" s="252"/>
      <c r="ORD25" s="467"/>
      <c r="ORE25" s="466"/>
      <c r="ORF25" s="399"/>
      <c r="ORG25" s="466"/>
      <c r="ORH25" s="252"/>
      <c r="ORI25" s="467"/>
      <c r="ORJ25" s="466"/>
      <c r="ORK25" s="399"/>
      <c r="ORL25" s="466"/>
      <c r="ORM25" s="252"/>
      <c r="ORN25" s="467"/>
      <c r="ORO25" s="466"/>
      <c r="ORP25" s="399"/>
      <c r="ORQ25" s="466"/>
      <c r="ORR25" s="252"/>
      <c r="ORS25" s="467"/>
      <c r="ORT25" s="466"/>
      <c r="ORU25" s="399"/>
      <c r="ORV25" s="466"/>
      <c r="ORW25" s="252"/>
      <c r="ORX25" s="467"/>
      <c r="ORY25" s="466"/>
      <c r="ORZ25" s="399"/>
      <c r="OSA25" s="466"/>
      <c r="OSB25" s="252"/>
      <c r="OSC25" s="467"/>
      <c r="OSD25" s="466"/>
      <c r="OSE25" s="399"/>
      <c r="OSF25" s="466"/>
      <c r="OSG25" s="252"/>
      <c r="OSH25" s="467"/>
      <c r="OSI25" s="466"/>
      <c r="OSJ25" s="399"/>
      <c r="OSK25" s="466"/>
      <c r="OSL25" s="252"/>
      <c r="OSM25" s="467"/>
      <c r="OSN25" s="466"/>
      <c r="OSO25" s="399"/>
      <c r="OSP25" s="466"/>
      <c r="OSQ25" s="252"/>
      <c r="OSR25" s="467"/>
      <c r="OSS25" s="466"/>
      <c r="OST25" s="399"/>
      <c r="OSU25" s="466"/>
      <c r="OSV25" s="252"/>
      <c r="OSW25" s="467"/>
      <c r="OSX25" s="466"/>
      <c r="OSY25" s="399"/>
      <c r="OSZ25" s="466"/>
      <c r="OTA25" s="252"/>
      <c r="OTB25" s="467"/>
      <c r="OTC25" s="466"/>
      <c r="OTD25" s="399"/>
      <c r="OTE25" s="466"/>
      <c r="OTF25" s="252"/>
      <c r="OTG25" s="467"/>
      <c r="OTH25" s="466"/>
      <c r="OTI25" s="399"/>
      <c r="OTJ25" s="466"/>
      <c r="OTK25" s="252"/>
      <c r="OTL25" s="467"/>
      <c r="OTM25" s="466"/>
      <c r="OTN25" s="399"/>
      <c r="OTO25" s="466"/>
      <c r="OTP25" s="252"/>
      <c r="OTQ25" s="467"/>
      <c r="OTR25" s="466"/>
      <c r="OTS25" s="399"/>
      <c r="OTT25" s="466"/>
      <c r="OTU25" s="252"/>
      <c r="OTV25" s="467"/>
      <c r="OTW25" s="466"/>
      <c r="OTX25" s="399"/>
      <c r="OTY25" s="466"/>
      <c r="OTZ25" s="252"/>
      <c r="OUA25" s="467"/>
      <c r="OUB25" s="466"/>
      <c r="OUC25" s="399"/>
      <c r="OUD25" s="466"/>
      <c r="OUE25" s="252"/>
      <c r="OUF25" s="467"/>
      <c r="OUG25" s="466"/>
      <c r="OUH25" s="399"/>
      <c r="OUI25" s="466"/>
      <c r="OUJ25" s="252"/>
      <c r="OUK25" s="467"/>
      <c r="OUL25" s="466"/>
      <c r="OUM25" s="399"/>
      <c r="OUN25" s="466"/>
      <c r="OUO25" s="252"/>
      <c r="OUP25" s="467"/>
      <c r="OUQ25" s="466"/>
      <c r="OUR25" s="399"/>
      <c r="OUS25" s="466"/>
      <c r="OUT25" s="252"/>
      <c r="OUU25" s="467"/>
      <c r="OUV25" s="466"/>
      <c r="OUW25" s="399"/>
      <c r="OUX25" s="466"/>
      <c r="OUY25" s="252"/>
      <c r="OUZ25" s="467"/>
      <c r="OVA25" s="466"/>
      <c r="OVB25" s="399"/>
      <c r="OVC25" s="466"/>
      <c r="OVD25" s="252"/>
      <c r="OVE25" s="467"/>
      <c r="OVF25" s="466"/>
      <c r="OVG25" s="399"/>
      <c r="OVH25" s="466"/>
      <c r="OVI25" s="252"/>
      <c r="OVJ25" s="467"/>
      <c r="OVK25" s="466"/>
      <c r="OVL25" s="399"/>
      <c r="OVM25" s="466"/>
      <c r="OVN25" s="252"/>
      <c r="OVO25" s="467"/>
      <c r="OVP25" s="466"/>
      <c r="OVQ25" s="399"/>
      <c r="OVR25" s="466"/>
      <c r="OVS25" s="252"/>
      <c r="OVT25" s="467"/>
      <c r="OVU25" s="466"/>
      <c r="OVV25" s="399"/>
      <c r="OVW25" s="466"/>
      <c r="OVX25" s="252"/>
      <c r="OVY25" s="467"/>
      <c r="OVZ25" s="466"/>
      <c r="OWA25" s="399"/>
      <c r="OWB25" s="466"/>
      <c r="OWC25" s="252"/>
      <c r="OWD25" s="467"/>
      <c r="OWE25" s="466"/>
      <c r="OWF25" s="399"/>
      <c r="OWG25" s="466"/>
      <c r="OWH25" s="252"/>
      <c r="OWI25" s="467"/>
      <c r="OWJ25" s="466"/>
      <c r="OWK25" s="399"/>
      <c r="OWL25" s="466"/>
      <c r="OWM25" s="252"/>
      <c r="OWN25" s="467"/>
      <c r="OWO25" s="466"/>
      <c r="OWP25" s="399"/>
      <c r="OWQ25" s="466"/>
      <c r="OWR25" s="252"/>
      <c r="OWS25" s="467"/>
      <c r="OWT25" s="466"/>
      <c r="OWU25" s="399"/>
      <c r="OWV25" s="466"/>
      <c r="OWW25" s="252"/>
      <c r="OWX25" s="467"/>
      <c r="OWY25" s="466"/>
      <c r="OWZ25" s="399"/>
      <c r="OXA25" s="466"/>
      <c r="OXB25" s="252"/>
      <c r="OXC25" s="467"/>
      <c r="OXD25" s="466"/>
      <c r="OXE25" s="399"/>
      <c r="OXF25" s="466"/>
      <c r="OXG25" s="252"/>
      <c r="OXH25" s="467"/>
      <c r="OXI25" s="466"/>
      <c r="OXJ25" s="399"/>
      <c r="OXK25" s="466"/>
      <c r="OXL25" s="252"/>
      <c r="OXM25" s="467"/>
      <c r="OXN25" s="466"/>
      <c r="OXO25" s="399"/>
      <c r="OXP25" s="466"/>
      <c r="OXQ25" s="252"/>
      <c r="OXR25" s="467"/>
      <c r="OXS25" s="466"/>
      <c r="OXT25" s="399"/>
      <c r="OXU25" s="466"/>
      <c r="OXV25" s="252"/>
      <c r="OXW25" s="467"/>
      <c r="OXX25" s="466"/>
      <c r="OXY25" s="399"/>
      <c r="OXZ25" s="466"/>
      <c r="OYA25" s="252"/>
      <c r="OYB25" s="467"/>
      <c r="OYC25" s="466"/>
      <c r="OYD25" s="399"/>
      <c r="OYE25" s="466"/>
      <c r="OYF25" s="252"/>
      <c r="OYG25" s="467"/>
      <c r="OYH25" s="466"/>
      <c r="OYI25" s="399"/>
      <c r="OYJ25" s="466"/>
      <c r="OYK25" s="252"/>
      <c r="OYL25" s="467"/>
      <c r="OYM25" s="466"/>
      <c r="OYN25" s="399"/>
      <c r="OYO25" s="466"/>
      <c r="OYP25" s="252"/>
      <c r="OYQ25" s="467"/>
      <c r="OYR25" s="466"/>
      <c r="OYS25" s="399"/>
      <c r="OYT25" s="466"/>
      <c r="OYU25" s="252"/>
      <c r="OYV25" s="467"/>
      <c r="OYW25" s="466"/>
      <c r="OYX25" s="399"/>
      <c r="OYY25" s="466"/>
      <c r="OYZ25" s="252"/>
      <c r="OZA25" s="467"/>
      <c r="OZB25" s="466"/>
      <c r="OZC25" s="399"/>
      <c r="OZD25" s="466"/>
      <c r="OZE25" s="252"/>
      <c r="OZF25" s="467"/>
      <c r="OZG25" s="466"/>
      <c r="OZH25" s="399"/>
      <c r="OZI25" s="466"/>
      <c r="OZJ25" s="252"/>
      <c r="OZK25" s="467"/>
      <c r="OZL25" s="466"/>
      <c r="OZM25" s="399"/>
      <c r="OZN25" s="466"/>
      <c r="OZO25" s="252"/>
      <c r="OZP25" s="467"/>
      <c r="OZQ25" s="466"/>
      <c r="OZR25" s="399"/>
      <c r="OZS25" s="466"/>
      <c r="OZT25" s="252"/>
      <c r="OZU25" s="467"/>
      <c r="OZV25" s="466"/>
      <c r="OZW25" s="399"/>
      <c r="OZX25" s="466"/>
      <c r="OZY25" s="252"/>
      <c r="OZZ25" s="467"/>
      <c r="PAA25" s="466"/>
      <c r="PAB25" s="399"/>
      <c r="PAC25" s="466"/>
      <c r="PAD25" s="252"/>
      <c r="PAE25" s="467"/>
      <c r="PAF25" s="466"/>
      <c r="PAG25" s="399"/>
      <c r="PAH25" s="466"/>
      <c r="PAI25" s="252"/>
      <c r="PAJ25" s="467"/>
      <c r="PAK25" s="466"/>
      <c r="PAL25" s="399"/>
      <c r="PAM25" s="466"/>
      <c r="PAN25" s="252"/>
      <c r="PAO25" s="467"/>
      <c r="PAP25" s="466"/>
      <c r="PAQ25" s="399"/>
      <c r="PAR25" s="466"/>
      <c r="PAS25" s="252"/>
      <c r="PAT25" s="467"/>
      <c r="PAU25" s="466"/>
      <c r="PAV25" s="399"/>
      <c r="PAW25" s="466"/>
      <c r="PAX25" s="252"/>
      <c r="PAY25" s="467"/>
      <c r="PAZ25" s="466"/>
      <c r="PBA25" s="399"/>
      <c r="PBB25" s="466"/>
      <c r="PBC25" s="252"/>
      <c r="PBD25" s="467"/>
      <c r="PBE25" s="466"/>
      <c r="PBF25" s="399"/>
      <c r="PBG25" s="466"/>
      <c r="PBH25" s="252"/>
      <c r="PBI25" s="467"/>
      <c r="PBJ25" s="466"/>
      <c r="PBK25" s="399"/>
      <c r="PBL25" s="466"/>
      <c r="PBM25" s="252"/>
      <c r="PBN25" s="467"/>
      <c r="PBO25" s="466"/>
      <c r="PBP25" s="399"/>
      <c r="PBQ25" s="466"/>
      <c r="PBR25" s="252"/>
      <c r="PBS25" s="467"/>
      <c r="PBT25" s="466"/>
      <c r="PBU25" s="399"/>
      <c r="PBV25" s="466"/>
      <c r="PBW25" s="252"/>
      <c r="PBX25" s="467"/>
      <c r="PBY25" s="466"/>
      <c r="PBZ25" s="399"/>
      <c r="PCA25" s="466"/>
      <c r="PCB25" s="252"/>
      <c r="PCC25" s="467"/>
      <c r="PCD25" s="466"/>
      <c r="PCE25" s="399"/>
      <c r="PCF25" s="466"/>
      <c r="PCG25" s="252"/>
      <c r="PCH25" s="467"/>
      <c r="PCI25" s="466"/>
      <c r="PCJ25" s="399"/>
      <c r="PCK25" s="466"/>
      <c r="PCL25" s="252"/>
      <c r="PCM25" s="467"/>
      <c r="PCN25" s="466"/>
      <c r="PCO25" s="399"/>
      <c r="PCP25" s="466"/>
      <c r="PCQ25" s="252"/>
      <c r="PCR25" s="467"/>
      <c r="PCS25" s="466"/>
      <c r="PCT25" s="399"/>
      <c r="PCU25" s="466"/>
      <c r="PCV25" s="252"/>
      <c r="PCW25" s="467"/>
      <c r="PCX25" s="466"/>
      <c r="PCY25" s="399"/>
      <c r="PCZ25" s="466"/>
      <c r="PDA25" s="252"/>
      <c r="PDB25" s="467"/>
      <c r="PDC25" s="466"/>
      <c r="PDD25" s="399"/>
      <c r="PDE25" s="466"/>
      <c r="PDF25" s="252"/>
      <c r="PDG25" s="467"/>
      <c r="PDH25" s="466"/>
      <c r="PDI25" s="399"/>
      <c r="PDJ25" s="466"/>
      <c r="PDK25" s="252"/>
      <c r="PDL25" s="467"/>
      <c r="PDM25" s="466"/>
      <c r="PDN25" s="399"/>
      <c r="PDO25" s="466"/>
      <c r="PDP25" s="252"/>
      <c r="PDQ25" s="467"/>
      <c r="PDR25" s="466"/>
      <c r="PDS25" s="399"/>
      <c r="PDT25" s="466"/>
      <c r="PDU25" s="252"/>
      <c r="PDV25" s="467"/>
      <c r="PDW25" s="466"/>
      <c r="PDX25" s="399"/>
      <c r="PDY25" s="466"/>
      <c r="PDZ25" s="252"/>
      <c r="PEA25" s="467"/>
      <c r="PEB25" s="466"/>
      <c r="PEC25" s="399"/>
      <c r="PED25" s="466"/>
      <c r="PEE25" s="252"/>
      <c r="PEF25" s="467"/>
      <c r="PEG25" s="466"/>
      <c r="PEH25" s="399"/>
      <c r="PEI25" s="466"/>
      <c r="PEJ25" s="252"/>
      <c r="PEK25" s="467"/>
      <c r="PEL25" s="466"/>
      <c r="PEM25" s="399"/>
      <c r="PEN25" s="466"/>
      <c r="PEO25" s="252"/>
      <c r="PEP25" s="467"/>
      <c r="PEQ25" s="466"/>
      <c r="PER25" s="399"/>
      <c r="PES25" s="466"/>
      <c r="PET25" s="252"/>
      <c r="PEU25" s="467"/>
      <c r="PEV25" s="466"/>
      <c r="PEW25" s="399"/>
      <c r="PEX25" s="466"/>
      <c r="PEY25" s="252"/>
      <c r="PEZ25" s="467"/>
      <c r="PFA25" s="466"/>
      <c r="PFB25" s="399"/>
      <c r="PFC25" s="466"/>
      <c r="PFD25" s="252"/>
      <c r="PFE25" s="467"/>
      <c r="PFF25" s="466"/>
      <c r="PFG25" s="399"/>
      <c r="PFH25" s="466"/>
      <c r="PFI25" s="252"/>
      <c r="PFJ25" s="467"/>
      <c r="PFK25" s="466"/>
      <c r="PFL25" s="399"/>
      <c r="PFM25" s="466"/>
      <c r="PFN25" s="252"/>
      <c r="PFO25" s="467"/>
      <c r="PFP25" s="466"/>
      <c r="PFQ25" s="399"/>
      <c r="PFR25" s="466"/>
      <c r="PFS25" s="252"/>
      <c r="PFT25" s="467"/>
      <c r="PFU25" s="466"/>
      <c r="PFV25" s="399"/>
      <c r="PFW25" s="466"/>
      <c r="PFX25" s="252"/>
      <c r="PFY25" s="467"/>
      <c r="PFZ25" s="466"/>
      <c r="PGA25" s="399"/>
      <c r="PGB25" s="466"/>
      <c r="PGC25" s="252"/>
      <c r="PGD25" s="467"/>
      <c r="PGE25" s="466"/>
      <c r="PGF25" s="399"/>
      <c r="PGG25" s="466"/>
      <c r="PGH25" s="252"/>
      <c r="PGI25" s="467"/>
      <c r="PGJ25" s="466"/>
      <c r="PGK25" s="399"/>
      <c r="PGL25" s="466"/>
      <c r="PGM25" s="252"/>
      <c r="PGN25" s="467"/>
      <c r="PGO25" s="466"/>
      <c r="PGP25" s="399"/>
      <c r="PGQ25" s="466"/>
      <c r="PGR25" s="252"/>
      <c r="PGS25" s="467"/>
      <c r="PGT25" s="466"/>
      <c r="PGU25" s="399"/>
      <c r="PGV25" s="466"/>
      <c r="PGW25" s="252"/>
      <c r="PGX25" s="467"/>
      <c r="PGY25" s="466"/>
      <c r="PGZ25" s="399"/>
      <c r="PHA25" s="466"/>
      <c r="PHB25" s="252"/>
      <c r="PHC25" s="467"/>
      <c r="PHD25" s="466"/>
      <c r="PHE25" s="399"/>
      <c r="PHF25" s="466"/>
      <c r="PHG25" s="252"/>
      <c r="PHH25" s="467"/>
      <c r="PHI25" s="466"/>
      <c r="PHJ25" s="399"/>
      <c r="PHK25" s="466"/>
      <c r="PHL25" s="252"/>
      <c r="PHM25" s="467"/>
      <c r="PHN25" s="466"/>
      <c r="PHO25" s="399"/>
      <c r="PHP25" s="466"/>
      <c r="PHQ25" s="252"/>
      <c r="PHR25" s="467"/>
      <c r="PHS25" s="466"/>
      <c r="PHT25" s="399"/>
      <c r="PHU25" s="466"/>
      <c r="PHV25" s="252"/>
      <c r="PHW25" s="467"/>
      <c r="PHX25" s="466"/>
      <c r="PHY25" s="399"/>
      <c r="PHZ25" s="466"/>
      <c r="PIA25" s="252"/>
      <c r="PIB25" s="467"/>
      <c r="PIC25" s="466"/>
      <c r="PID25" s="399"/>
      <c r="PIE25" s="466"/>
      <c r="PIF25" s="252"/>
      <c r="PIG25" s="467"/>
      <c r="PIH25" s="466"/>
      <c r="PII25" s="399"/>
      <c r="PIJ25" s="466"/>
      <c r="PIK25" s="252"/>
      <c r="PIL25" s="467"/>
      <c r="PIM25" s="466"/>
      <c r="PIN25" s="399"/>
      <c r="PIO25" s="466"/>
      <c r="PIP25" s="252"/>
      <c r="PIQ25" s="467"/>
      <c r="PIR25" s="466"/>
      <c r="PIS25" s="399"/>
      <c r="PIT25" s="466"/>
      <c r="PIU25" s="252"/>
      <c r="PIV25" s="467"/>
      <c r="PIW25" s="466"/>
      <c r="PIX25" s="399"/>
      <c r="PIY25" s="466"/>
      <c r="PIZ25" s="252"/>
      <c r="PJA25" s="467"/>
      <c r="PJB25" s="466"/>
      <c r="PJC25" s="399"/>
      <c r="PJD25" s="466"/>
      <c r="PJE25" s="252"/>
      <c r="PJF25" s="467"/>
      <c r="PJG25" s="466"/>
      <c r="PJH25" s="399"/>
      <c r="PJI25" s="466"/>
      <c r="PJJ25" s="252"/>
      <c r="PJK25" s="467"/>
      <c r="PJL25" s="466"/>
      <c r="PJM25" s="399"/>
      <c r="PJN25" s="466"/>
      <c r="PJO25" s="252"/>
      <c r="PJP25" s="467"/>
      <c r="PJQ25" s="466"/>
      <c r="PJR25" s="399"/>
      <c r="PJS25" s="466"/>
      <c r="PJT25" s="252"/>
      <c r="PJU25" s="467"/>
      <c r="PJV25" s="466"/>
      <c r="PJW25" s="399"/>
      <c r="PJX25" s="466"/>
      <c r="PJY25" s="252"/>
      <c r="PJZ25" s="467"/>
      <c r="PKA25" s="466"/>
      <c r="PKB25" s="399"/>
      <c r="PKC25" s="466"/>
      <c r="PKD25" s="252"/>
      <c r="PKE25" s="467"/>
      <c r="PKF25" s="466"/>
      <c r="PKG25" s="399"/>
      <c r="PKH25" s="466"/>
      <c r="PKI25" s="252"/>
      <c r="PKJ25" s="467"/>
      <c r="PKK25" s="466"/>
      <c r="PKL25" s="399"/>
      <c r="PKM25" s="466"/>
      <c r="PKN25" s="252"/>
      <c r="PKO25" s="467"/>
      <c r="PKP25" s="466"/>
      <c r="PKQ25" s="399"/>
      <c r="PKR25" s="466"/>
      <c r="PKS25" s="252"/>
      <c r="PKT25" s="467"/>
      <c r="PKU25" s="466"/>
      <c r="PKV25" s="399"/>
      <c r="PKW25" s="466"/>
      <c r="PKX25" s="252"/>
      <c r="PKY25" s="467"/>
      <c r="PKZ25" s="466"/>
      <c r="PLA25" s="399"/>
      <c r="PLB25" s="466"/>
      <c r="PLC25" s="252"/>
      <c r="PLD25" s="467"/>
      <c r="PLE25" s="466"/>
      <c r="PLF25" s="399"/>
      <c r="PLG25" s="466"/>
      <c r="PLH25" s="252"/>
      <c r="PLI25" s="467"/>
      <c r="PLJ25" s="466"/>
      <c r="PLK25" s="399"/>
      <c r="PLL25" s="466"/>
      <c r="PLM25" s="252"/>
      <c r="PLN25" s="467"/>
      <c r="PLO25" s="466"/>
      <c r="PLP25" s="399"/>
      <c r="PLQ25" s="466"/>
      <c r="PLR25" s="252"/>
      <c r="PLS25" s="467"/>
      <c r="PLT25" s="466"/>
      <c r="PLU25" s="399"/>
      <c r="PLV25" s="466"/>
      <c r="PLW25" s="252"/>
      <c r="PLX25" s="467"/>
      <c r="PLY25" s="466"/>
      <c r="PLZ25" s="399"/>
      <c r="PMA25" s="466"/>
      <c r="PMB25" s="252"/>
      <c r="PMC25" s="467"/>
      <c r="PMD25" s="466"/>
      <c r="PME25" s="399"/>
      <c r="PMF25" s="466"/>
      <c r="PMG25" s="252"/>
      <c r="PMH25" s="467"/>
      <c r="PMI25" s="466"/>
      <c r="PMJ25" s="399"/>
      <c r="PMK25" s="466"/>
      <c r="PML25" s="252"/>
      <c r="PMM25" s="467"/>
      <c r="PMN25" s="466"/>
      <c r="PMO25" s="399"/>
      <c r="PMP25" s="466"/>
      <c r="PMQ25" s="252"/>
      <c r="PMR25" s="467"/>
      <c r="PMS25" s="466"/>
      <c r="PMT25" s="399"/>
      <c r="PMU25" s="466"/>
      <c r="PMV25" s="252"/>
      <c r="PMW25" s="467"/>
      <c r="PMX25" s="466"/>
      <c r="PMY25" s="399"/>
      <c r="PMZ25" s="466"/>
      <c r="PNA25" s="252"/>
      <c r="PNB25" s="467"/>
      <c r="PNC25" s="466"/>
      <c r="PND25" s="399"/>
      <c r="PNE25" s="466"/>
      <c r="PNF25" s="252"/>
      <c r="PNG25" s="467"/>
      <c r="PNH25" s="466"/>
      <c r="PNI25" s="399"/>
      <c r="PNJ25" s="466"/>
      <c r="PNK25" s="252"/>
      <c r="PNL25" s="467"/>
      <c r="PNM25" s="466"/>
      <c r="PNN25" s="399"/>
      <c r="PNO25" s="466"/>
      <c r="PNP25" s="252"/>
      <c r="PNQ25" s="467"/>
      <c r="PNR25" s="466"/>
      <c r="PNS25" s="399"/>
      <c r="PNT25" s="466"/>
      <c r="PNU25" s="252"/>
      <c r="PNV25" s="467"/>
      <c r="PNW25" s="466"/>
      <c r="PNX25" s="399"/>
      <c r="PNY25" s="466"/>
      <c r="PNZ25" s="252"/>
      <c r="POA25" s="467"/>
      <c r="POB25" s="466"/>
      <c r="POC25" s="399"/>
      <c r="POD25" s="466"/>
      <c r="POE25" s="252"/>
      <c r="POF25" s="467"/>
      <c r="POG25" s="466"/>
      <c r="POH25" s="399"/>
      <c r="POI25" s="466"/>
      <c r="POJ25" s="252"/>
      <c r="POK25" s="467"/>
      <c r="POL25" s="466"/>
      <c r="POM25" s="399"/>
      <c r="PON25" s="466"/>
      <c r="POO25" s="252"/>
      <c r="POP25" s="467"/>
      <c r="POQ25" s="466"/>
      <c r="POR25" s="399"/>
      <c r="POS25" s="466"/>
      <c r="POT25" s="252"/>
      <c r="POU25" s="467"/>
      <c r="POV25" s="466"/>
      <c r="POW25" s="399"/>
      <c r="POX25" s="466"/>
      <c r="POY25" s="252"/>
      <c r="POZ25" s="467"/>
      <c r="PPA25" s="466"/>
      <c r="PPB25" s="399"/>
      <c r="PPC25" s="466"/>
      <c r="PPD25" s="252"/>
      <c r="PPE25" s="467"/>
      <c r="PPF25" s="466"/>
      <c r="PPG25" s="399"/>
      <c r="PPH25" s="466"/>
      <c r="PPI25" s="252"/>
      <c r="PPJ25" s="467"/>
      <c r="PPK25" s="466"/>
      <c r="PPL25" s="399"/>
      <c r="PPM25" s="466"/>
      <c r="PPN25" s="252"/>
      <c r="PPO25" s="467"/>
      <c r="PPP25" s="466"/>
      <c r="PPQ25" s="399"/>
      <c r="PPR25" s="466"/>
      <c r="PPS25" s="252"/>
      <c r="PPT25" s="467"/>
      <c r="PPU25" s="466"/>
      <c r="PPV25" s="399"/>
      <c r="PPW25" s="466"/>
      <c r="PPX25" s="252"/>
      <c r="PPY25" s="467"/>
      <c r="PPZ25" s="466"/>
      <c r="PQA25" s="399"/>
      <c r="PQB25" s="466"/>
      <c r="PQC25" s="252"/>
      <c r="PQD25" s="467"/>
      <c r="PQE25" s="466"/>
      <c r="PQF25" s="399"/>
      <c r="PQG25" s="466"/>
      <c r="PQH25" s="252"/>
      <c r="PQI25" s="467"/>
      <c r="PQJ25" s="466"/>
      <c r="PQK25" s="399"/>
      <c r="PQL25" s="466"/>
      <c r="PQM25" s="252"/>
      <c r="PQN25" s="467"/>
      <c r="PQO25" s="466"/>
      <c r="PQP25" s="399"/>
      <c r="PQQ25" s="466"/>
      <c r="PQR25" s="252"/>
      <c r="PQS25" s="467"/>
      <c r="PQT25" s="466"/>
      <c r="PQU25" s="399"/>
      <c r="PQV25" s="466"/>
      <c r="PQW25" s="252"/>
      <c r="PQX25" s="467"/>
      <c r="PQY25" s="466"/>
      <c r="PQZ25" s="399"/>
      <c r="PRA25" s="466"/>
      <c r="PRB25" s="252"/>
      <c r="PRC25" s="467"/>
      <c r="PRD25" s="466"/>
      <c r="PRE25" s="399"/>
      <c r="PRF25" s="466"/>
      <c r="PRG25" s="252"/>
      <c r="PRH25" s="467"/>
      <c r="PRI25" s="466"/>
      <c r="PRJ25" s="399"/>
      <c r="PRK25" s="466"/>
      <c r="PRL25" s="252"/>
      <c r="PRM25" s="467"/>
      <c r="PRN25" s="466"/>
      <c r="PRO25" s="399"/>
      <c r="PRP25" s="466"/>
      <c r="PRQ25" s="252"/>
      <c r="PRR25" s="467"/>
      <c r="PRS25" s="466"/>
      <c r="PRT25" s="399"/>
      <c r="PRU25" s="466"/>
      <c r="PRV25" s="252"/>
      <c r="PRW25" s="467"/>
      <c r="PRX25" s="466"/>
      <c r="PRY25" s="399"/>
      <c r="PRZ25" s="466"/>
      <c r="PSA25" s="252"/>
      <c r="PSB25" s="467"/>
      <c r="PSC25" s="466"/>
      <c r="PSD25" s="399"/>
      <c r="PSE25" s="466"/>
      <c r="PSF25" s="252"/>
      <c r="PSG25" s="467"/>
      <c r="PSH25" s="466"/>
      <c r="PSI25" s="399"/>
      <c r="PSJ25" s="466"/>
      <c r="PSK25" s="252"/>
      <c r="PSL25" s="467"/>
      <c r="PSM25" s="466"/>
      <c r="PSN25" s="399"/>
      <c r="PSO25" s="466"/>
      <c r="PSP25" s="252"/>
      <c r="PSQ25" s="467"/>
      <c r="PSR25" s="466"/>
      <c r="PSS25" s="399"/>
      <c r="PST25" s="466"/>
      <c r="PSU25" s="252"/>
      <c r="PSV25" s="467"/>
      <c r="PSW25" s="466"/>
      <c r="PSX25" s="399"/>
      <c r="PSY25" s="466"/>
      <c r="PSZ25" s="252"/>
      <c r="PTA25" s="467"/>
      <c r="PTB25" s="466"/>
      <c r="PTC25" s="399"/>
      <c r="PTD25" s="466"/>
      <c r="PTE25" s="252"/>
      <c r="PTF25" s="467"/>
      <c r="PTG25" s="466"/>
      <c r="PTH25" s="399"/>
      <c r="PTI25" s="466"/>
      <c r="PTJ25" s="252"/>
      <c r="PTK25" s="467"/>
      <c r="PTL25" s="466"/>
      <c r="PTM25" s="399"/>
      <c r="PTN25" s="466"/>
      <c r="PTO25" s="252"/>
      <c r="PTP25" s="467"/>
      <c r="PTQ25" s="466"/>
      <c r="PTR25" s="399"/>
      <c r="PTS25" s="466"/>
      <c r="PTT25" s="252"/>
      <c r="PTU25" s="467"/>
      <c r="PTV25" s="466"/>
      <c r="PTW25" s="399"/>
      <c r="PTX25" s="466"/>
      <c r="PTY25" s="252"/>
      <c r="PTZ25" s="467"/>
      <c r="PUA25" s="466"/>
      <c r="PUB25" s="399"/>
      <c r="PUC25" s="466"/>
      <c r="PUD25" s="252"/>
      <c r="PUE25" s="467"/>
      <c r="PUF25" s="466"/>
      <c r="PUG25" s="399"/>
      <c r="PUH25" s="466"/>
      <c r="PUI25" s="252"/>
      <c r="PUJ25" s="467"/>
      <c r="PUK25" s="466"/>
      <c r="PUL25" s="399"/>
      <c r="PUM25" s="466"/>
      <c r="PUN25" s="252"/>
      <c r="PUO25" s="467"/>
      <c r="PUP25" s="466"/>
      <c r="PUQ25" s="399"/>
      <c r="PUR25" s="466"/>
      <c r="PUS25" s="252"/>
      <c r="PUT25" s="467"/>
      <c r="PUU25" s="466"/>
      <c r="PUV25" s="399"/>
      <c r="PUW25" s="466"/>
      <c r="PUX25" s="252"/>
      <c r="PUY25" s="467"/>
      <c r="PUZ25" s="466"/>
      <c r="PVA25" s="399"/>
      <c r="PVB25" s="466"/>
      <c r="PVC25" s="252"/>
      <c r="PVD25" s="467"/>
      <c r="PVE25" s="466"/>
      <c r="PVF25" s="399"/>
      <c r="PVG25" s="466"/>
      <c r="PVH25" s="252"/>
      <c r="PVI25" s="467"/>
      <c r="PVJ25" s="466"/>
      <c r="PVK25" s="399"/>
      <c r="PVL25" s="466"/>
      <c r="PVM25" s="252"/>
      <c r="PVN25" s="467"/>
      <c r="PVO25" s="466"/>
      <c r="PVP25" s="399"/>
      <c r="PVQ25" s="466"/>
      <c r="PVR25" s="252"/>
      <c r="PVS25" s="467"/>
      <c r="PVT25" s="466"/>
      <c r="PVU25" s="399"/>
      <c r="PVV25" s="466"/>
      <c r="PVW25" s="252"/>
      <c r="PVX25" s="467"/>
      <c r="PVY25" s="466"/>
      <c r="PVZ25" s="399"/>
      <c r="PWA25" s="466"/>
      <c r="PWB25" s="252"/>
      <c r="PWC25" s="467"/>
      <c r="PWD25" s="466"/>
      <c r="PWE25" s="399"/>
      <c r="PWF25" s="466"/>
      <c r="PWG25" s="252"/>
      <c r="PWH25" s="467"/>
      <c r="PWI25" s="466"/>
      <c r="PWJ25" s="399"/>
      <c r="PWK25" s="466"/>
      <c r="PWL25" s="252"/>
      <c r="PWM25" s="467"/>
      <c r="PWN25" s="466"/>
      <c r="PWO25" s="399"/>
      <c r="PWP25" s="466"/>
      <c r="PWQ25" s="252"/>
      <c r="PWR25" s="467"/>
      <c r="PWS25" s="466"/>
      <c r="PWT25" s="399"/>
      <c r="PWU25" s="466"/>
      <c r="PWV25" s="252"/>
      <c r="PWW25" s="467"/>
      <c r="PWX25" s="466"/>
      <c r="PWY25" s="399"/>
      <c r="PWZ25" s="466"/>
      <c r="PXA25" s="252"/>
      <c r="PXB25" s="467"/>
      <c r="PXC25" s="466"/>
      <c r="PXD25" s="399"/>
      <c r="PXE25" s="466"/>
      <c r="PXF25" s="252"/>
      <c r="PXG25" s="467"/>
      <c r="PXH25" s="466"/>
      <c r="PXI25" s="399"/>
      <c r="PXJ25" s="466"/>
      <c r="PXK25" s="252"/>
      <c r="PXL25" s="467"/>
      <c r="PXM25" s="466"/>
      <c r="PXN25" s="399"/>
      <c r="PXO25" s="466"/>
      <c r="PXP25" s="252"/>
      <c r="PXQ25" s="467"/>
      <c r="PXR25" s="466"/>
      <c r="PXS25" s="399"/>
      <c r="PXT25" s="466"/>
      <c r="PXU25" s="252"/>
      <c r="PXV25" s="467"/>
      <c r="PXW25" s="466"/>
      <c r="PXX25" s="399"/>
      <c r="PXY25" s="466"/>
      <c r="PXZ25" s="252"/>
      <c r="PYA25" s="467"/>
      <c r="PYB25" s="466"/>
      <c r="PYC25" s="399"/>
      <c r="PYD25" s="466"/>
      <c r="PYE25" s="252"/>
      <c r="PYF25" s="467"/>
      <c r="PYG25" s="466"/>
      <c r="PYH25" s="399"/>
      <c r="PYI25" s="466"/>
      <c r="PYJ25" s="252"/>
      <c r="PYK25" s="467"/>
      <c r="PYL25" s="466"/>
      <c r="PYM25" s="399"/>
      <c r="PYN25" s="466"/>
      <c r="PYO25" s="252"/>
      <c r="PYP25" s="467"/>
      <c r="PYQ25" s="466"/>
      <c r="PYR25" s="399"/>
      <c r="PYS25" s="466"/>
      <c r="PYT25" s="252"/>
      <c r="PYU25" s="467"/>
      <c r="PYV25" s="466"/>
      <c r="PYW25" s="399"/>
      <c r="PYX25" s="466"/>
      <c r="PYY25" s="252"/>
      <c r="PYZ25" s="467"/>
      <c r="PZA25" s="466"/>
      <c r="PZB25" s="399"/>
      <c r="PZC25" s="466"/>
      <c r="PZD25" s="252"/>
      <c r="PZE25" s="467"/>
      <c r="PZF25" s="466"/>
      <c r="PZG25" s="399"/>
      <c r="PZH25" s="466"/>
      <c r="PZI25" s="252"/>
      <c r="PZJ25" s="467"/>
      <c r="PZK25" s="466"/>
      <c r="PZL25" s="399"/>
      <c r="PZM25" s="466"/>
      <c r="PZN25" s="252"/>
      <c r="PZO25" s="467"/>
      <c r="PZP25" s="466"/>
      <c r="PZQ25" s="399"/>
      <c r="PZR25" s="466"/>
      <c r="PZS25" s="252"/>
      <c r="PZT25" s="467"/>
      <c r="PZU25" s="466"/>
      <c r="PZV25" s="399"/>
      <c r="PZW25" s="466"/>
      <c r="PZX25" s="252"/>
      <c r="PZY25" s="467"/>
      <c r="PZZ25" s="466"/>
      <c r="QAA25" s="399"/>
      <c r="QAB25" s="466"/>
      <c r="QAC25" s="252"/>
      <c r="QAD25" s="467"/>
      <c r="QAE25" s="466"/>
      <c r="QAF25" s="399"/>
      <c r="QAG25" s="466"/>
      <c r="QAH25" s="252"/>
      <c r="QAI25" s="467"/>
      <c r="QAJ25" s="466"/>
      <c r="QAK25" s="399"/>
      <c r="QAL25" s="466"/>
      <c r="QAM25" s="252"/>
      <c r="QAN25" s="467"/>
      <c r="QAO25" s="466"/>
      <c r="QAP25" s="399"/>
      <c r="QAQ25" s="466"/>
      <c r="QAR25" s="252"/>
      <c r="QAS25" s="467"/>
      <c r="QAT25" s="466"/>
      <c r="QAU25" s="399"/>
      <c r="QAV25" s="466"/>
      <c r="QAW25" s="252"/>
      <c r="QAX25" s="467"/>
      <c r="QAY25" s="466"/>
      <c r="QAZ25" s="399"/>
      <c r="QBA25" s="466"/>
      <c r="QBB25" s="252"/>
      <c r="QBC25" s="467"/>
      <c r="QBD25" s="466"/>
      <c r="QBE25" s="399"/>
      <c r="QBF25" s="466"/>
      <c r="QBG25" s="252"/>
      <c r="QBH25" s="467"/>
      <c r="QBI25" s="466"/>
      <c r="QBJ25" s="399"/>
      <c r="QBK25" s="466"/>
      <c r="QBL25" s="252"/>
      <c r="QBM25" s="467"/>
      <c r="QBN25" s="466"/>
      <c r="QBO25" s="399"/>
      <c r="QBP25" s="466"/>
      <c r="QBQ25" s="252"/>
      <c r="QBR25" s="467"/>
      <c r="QBS25" s="466"/>
      <c r="QBT25" s="399"/>
      <c r="QBU25" s="466"/>
      <c r="QBV25" s="252"/>
      <c r="QBW25" s="467"/>
      <c r="QBX25" s="466"/>
      <c r="QBY25" s="399"/>
      <c r="QBZ25" s="466"/>
      <c r="QCA25" s="252"/>
      <c r="QCB25" s="467"/>
      <c r="QCC25" s="466"/>
      <c r="QCD25" s="399"/>
      <c r="QCE25" s="466"/>
      <c r="QCF25" s="252"/>
      <c r="QCG25" s="467"/>
      <c r="QCH25" s="466"/>
      <c r="QCI25" s="399"/>
      <c r="QCJ25" s="466"/>
      <c r="QCK25" s="252"/>
      <c r="QCL25" s="467"/>
      <c r="QCM25" s="466"/>
      <c r="QCN25" s="399"/>
      <c r="QCO25" s="466"/>
      <c r="QCP25" s="252"/>
      <c r="QCQ25" s="467"/>
      <c r="QCR25" s="466"/>
      <c r="QCS25" s="399"/>
      <c r="QCT25" s="466"/>
      <c r="QCU25" s="252"/>
      <c r="QCV25" s="467"/>
      <c r="QCW25" s="466"/>
      <c r="QCX25" s="399"/>
      <c r="QCY25" s="466"/>
      <c r="QCZ25" s="252"/>
      <c r="QDA25" s="467"/>
      <c r="QDB25" s="466"/>
      <c r="QDC25" s="399"/>
      <c r="QDD25" s="466"/>
      <c r="QDE25" s="252"/>
      <c r="QDF25" s="467"/>
      <c r="QDG25" s="466"/>
      <c r="QDH25" s="399"/>
      <c r="QDI25" s="466"/>
      <c r="QDJ25" s="252"/>
      <c r="QDK25" s="467"/>
      <c r="QDL25" s="466"/>
      <c r="QDM25" s="399"/>
      <c r="QDN25" s="466"/>
      <c r="QDO25" s="252"/>
      <c r="QDP25" s="467"/>
      <c r="QDQ25" s="466"/>
      <c r="QDR25" s="399"/>
      <c r="QDS25" s="466"/>
      <c r="QDT25" s="252"/>
      <c r="QDU25" s="467"/>
      <c r="QDV25" s="466"/>
      <c r="QDW25" s="399"/>
      <c r="QDX25" s="466"/>
      <c r="QDY25" s="252"/>
      <c r="QDZ25" s="467"/>
      <c r="QEA25" s="466"/>
      <c r="QEB25" s="399"/>
      <c r="QEC25" s="466"/>
      <c r="QED25" s="252"/>
      <c r="QEE25" s="467"/>
      <c r="QEF25" s="466"/>
      <c r="QEG25" s="399"/>
      <c r="QEH25" s="466"/>
      <c r="QEI25" s="252"/>
      <c r="QEJ25" s="467"/>
      <c r="QEK25" s="466"/>
      <c r="QEL25" s="399"/>
      <c r="QEM25" s="466"/>
      <c r="QEN25" s="252"/>
      <c r="QEO25" s="467"/>
      <c r="QEP25" s="466"/>
      <c r="QEQ25" s="399"/>
      <c r="QER25" s="466"/>
      <c r="QES25" s="252"/>
      <c r="QET25" s="467"/>
      <c r="QEU25" s="466"/>
      <c r="QEV25" s="399"/>
      <c r="QEW25" s="466"/>
      <c r="QEX25" s="252"/>
      <c r="QEY25" s="467"/>
      <c r="QEZ25" s="466"/>
      <c r="QFA25" s="399"/>
      <c r="QFB25" s="466"/>
      <c r="QFC25" s="252"/>
      <c r="QFD25" s="467"/>
      <c r="QFE25" s="466"/>
      <c r="QFF25" s="399"/>
      <c r="QFG25" s="466"/>
      <c r="QFH25" s="252"/>
      <c r="QFI25" s="467"/>
      <c r="QFJ25" s="466"/>
      <c r="QFK25" s="399"/>
      <c r="QFL25" s="466"/>
      <c r="QFM25" s="252"/>
      <c r="QFN25" s="467"/>
      <c r="QFO25" s="466"/>
      <c r="QFP25" s="399"/>
      <c r="QFQ25" s="466"/>
      <c r="QFR25" s="252"/>
      <c r="QFS25" s="467"/>
      <c r="QFT25" s="466"/>
      <c r="QFU25" s="399"/>
      <c r="QFV25" s="466"/>
      <c r="QFW25" s="252"/>
      <c r="QFX25" s="467"/>
      <c r="QFY25" s="466"/>
      <c r="QFZ25" s="399"/>
      <c r="QGA25" s="466"/>
      <c r="QGB25" s="252"/>
      <c r="QGC25" s="467"/>
      <c r="QGD25" s="466"/>
      <c r="QGE25" s="399"/>
      <c r="QGF25" s="466"/>
      <c r="QGG25" s="252"/>
      <c r="QGH25" s="467"/>
      <c r="QGI25" s="466"/>
      <c r="QGJ25" s="399"/>
      <c r="QGK25" s="466"/>
      <c r="QGL25" s="252"/>
      <c r="QGM25" s="467"/>
      <c r="QGN25" s="466"/>
      <c r="QGO25" s="399"/>
      <c r="QGP25" s="466"/>
      <c r="QGQ25" s="252"/>
      <c r="QGR25" s="467"/>
      <c r="QGS25" s="466"/>
      <c r="QGT25" s="399"/>
      <c r="QGU25" s="466"/>
      <c r="QGV25" s="252"/>
      <c r="QGW25" s="467"/>
      <c r="QGX25" s="466"/>
      <c r="QGY25" s="399"/>
      <c r="QGZ25" s="466"/>
      <c r="QHA25" s="252"/>
      <c r="QHB25" s="467"/>
      <c r="QHC25" s="466"/>
      <c r="QHD25" s="399"/>
      <c r="QHE25" s="466"/>
      <c r="QHF25" s="252"/>
      <c r="QHG25" s="467"/>
      <c r="QHH25" s="466"/>
      <c r="QHI25" s="399"/>
      <c r="QHJ25" s="466"/>
      <c r="QHK25" s="252"/>
      <c r="QHL25" s="467"/>
      <c r="QHM25" s="466"/>
      <c r="QHN25" s="399"/>
      <c r="QHO25" s="466"/>
      <c r="QHP25" s="252"/>
      <c r="QHQ25" s="467"/>
      <c r="QHR25" s="466"/>
      <c r="QHS25" s="399"/>
      <c r="QHT25" s="466"/>
      <c r="QHU25" s="252"/>
      <c r="QHV25" s="467"/>
      <c r="QHW25" s="466"/>
      <c r="QHX25" s="399"/>
      <c r="QHY25" s="466"/>
      <c r="QHZ25" s="252"/>
      <c r="QIA25" s="467"/>
      <c r="QIB25" s="466"/>
      <c r="QIC25" s="399"/>
      <c r="QID25" s="466"/>
      <c r="QIE25" s="252"/>
      <c r="QIF25" s="467"/>
      <c r="QIG25" s="466"/>
      <c r="QIH25" s="399"/>
      <c r="QII25" s="466"/>
      <c r="QIJ25" s="252"/>
      <c r="QIK25" s="467"/>
      <c r="QIL25" s="466"/>
      <c r="QIM25" s="399"/>
      <c r="QIN25" s="466"/>
      <c r="QIO25" s="252"/>
      <c r="QIP25" s="467"/>
      <c r="QIQ25" s="466"/>
      <c r="QIR25" s="399"/>
      <c r="QIS25" s="466"/>
      <c r="QIT25" s="252"/>
      <c r="QIU25" s="467"/>
      <c r="QIV25" s="466"/>
      <c r="QIW25" s="399"/>
      <c r="QIX25" s="466"/>
      <c r="QIY25" s="252"/>
      <c r="QIZ25" s="467"/>
      <c r="QJA25" s="466"/>
      <c r="QJB25" s="399"/>
      <c r="QJC25" s="466"/>
      <c r="QJD25" s="252"/>
      <c r="QJE25" s="467"/>
      <c r="QJF25" s="466"/>
      <c r="QJG25" s="399"/>
      <c r="QJH25" s="466"/>
      <c r="QJI25" s="252"/>
      <c r="QJJ25" s="467"/>
      <c r="QJK25" s="466"/>
      <c r="QJL25" s="399"/>
      <c r="QJM25" s="466"/>
      <c r="QJN25" s="252"/>
      <c r="QJO25" s="467"/>
      <c r="QJP25" s="466"/>
      <c r="QJQ25" s="399"/>
      <c r="QJR25" s="466"/>
      <c r="QJS25" s="252"/>
      <c r="QJT25" s="467"/>
      <c r="QJU25" s="466"/>
      <c r="QJV25" s="399"/>
      <c r="QJW25" s="466"/>
      <c r="QJX25" s="252"/>
      <c r="QJY25" s="467"/>
      <c r="QJZ25" s="466"/>
      <c r="QKA25" s="399"/>
      <c r="QKB25" s="466"/>
      <c r="QKC25" s="252"/>
      <c r="QKD25" s="467"/>
      <c r="QKE25" s="466"/>
      <c r="QKF25" s="399"/>
      <c r="QKG25" s="466"/>
      <c r="QKH25" s="252"/>
      <c r="QKI25" s="467"/>
      <c r="QKJ25" s="466"/>
      <c r="QKK25" s="399"/>
      <c r="QKL25" s="466"/>
      <c r="QKM25" s="252"/>
      <c r="QKN25" s="467"/>
      <c r="QKO25" s="466"/>
      <c r="QKP25" s="399"/>
      <c r="QKQ25" s="466"/>
      <c r="QKR25" s="252"/>
      <c r="QKS25" s="467"/>
      <c r="QKT25" s="466"/>
      <c r="QKU25" s="399"/>
      <c r="QKV25" s="466"/>
      <c r="QKW25" s="252"/>
      <c r="QKX25" s="467"/>
      <c r="QKY25" s="466"/>
      <c r="QKZ25" s="399"/>
      <c r="QLA25" s="466"/>
      <c r="QLB25" s="252"/>
      <c r="QLC25" s="467"/>
      <c r="QLD25" s="466"/>
      <c r="QLE25" s="399"/>
      <c r="QLF25" s="466"/>
      <c r="QLG25" s="252"/>
      <c r="QLH25" s="467"/>
      <c r="QLI25" s="466"/>
      <c r="QLJ25" s="399"/>
      <c r="QLK25" s="466"/>
      <c r="QLL25" s="252"/>
      <c r="QLM25" s="467"/>
      <c r="QLN25" s="466"/>
      <c r="QLO25" s="399"/>
      <c r="QLP25" s="466"/>
      <c r="QLQ25" s="252"/>
      <c r="QLR25" s="467"/>
      <c r="QLS25" s="466"/>
      <c r="QLT25" s="399"/>
      <c r="QLU25" s="466"/>
      <c r="QLV25" s="252"/>
      <c r="QLW25" s="467"/>
      <c r="QLX25" s="466"/>
      <c r="QLY25" s="399"/>
      <c r="QLZ25" s="466"/>
      <c r="QMA25" s="252"/>
      <c r="QMB25" s="467"/>
      <c r="QMC25" s="466"/>
      <c r="QMD25" s="399"/>
      <c r="QME25" s="466"/>
      <c r="QMF25" s="252"/>
      <c r="QMG25" s="467"/>
      <c r="QMH25" s="466"/>
      <c r="QMI25" s="399"/>
      <c r="QMJ25" s="466"/>
      <c r="QMK25" s="252"/>
      <c r="QML25" s="467"/>
      <c r="QMM25" s="466"/>
      <c r="QMN25" s="399"/>
      <c r="QMO25" s="466"/>
      <c r="QMP25" s="252"/>
      <c r="QMQ25" s="467"/>
      <c r="QMR25" s="466"/>
      <c r="QMS25" s="399"/>
      <c r="QMT25" s="466"/>
      <c r="QMU25" s="252"/>
      <c r="QMV25" s="467"/>
      <c r="QMW25" s="466"/>
      <c r="QMX25" s="399"/>
      <c r="QMY25" s="466"/>
      <c r="QMZ25" s="252"/>
      <c r="QNA25" s="467"/>
      <c r="QNB25" s="466"/>
      <c r="QNC25" s="399"/>
      <c r="QND25" s="466"/>
      <c r="QNE25" s="252"/>
      <c r="QNF25" s="467"/>
      <c r="QNG25" s="466"/>
      <c r="QNH25" s="399"/>
      <c r="QNI25" s="466"/>
      <c r="QNJ25" s="252"/>
      <c r="QNK25" s="467"/>
      <c r="QNL25" s="466"/>
      <c r="QNM25" s="399"/>
      <c r="QNN25" s="466"/>
      <c r="QNO25" s="252"/>
      <c r="QNP25" s="467"/>
      <c r="QNQ25" s="466"/>
      <c r="QNR25" s="399"/>
      <c r="QNS25" s="466"/>
      <c r="QNT25" s="252"/>
      <c r="QNU25" s="467"/>
      <c r="QNV25" s="466"/>
      <c r="QNW25" s="399"/>
      <c r="QNX25" s="466"/>
      <c r="QNY25" s="252"/>
      <c r="QNZ25" s="467"/>
      <c r="QOA25" s="466"/>
      <c r="QOB25" s="399"/>
      <c r="QOC25" s="466"/>
      <c r="QOD25" s="252"/>
      <c r="QOE25" s="467"/>
      <c r="QOF25" s="466"/>
      <c r="QOG25" s="399"/>
      <c r="QOH25" s="466"/>
      <c r="QOI25" s="252"/>
      <c r="QOJ25" s="467"/>
      <c r="QOK25" s="466"/>
      <c r="QOL25" s="399"/>
      <c r="QOM25" s="466"/>
      <c r="QON25" s="252"/>
      <c r="QOO25" s="467"/>
      <c r="QOP25" s="466"/>
      <c r="QOQ25" s="399"/>
      <c r="QOR25" s="466"/>
      <c r="QOS25" s="252"/>
      <c r="QOT25" s="467"/>
      <c r="QOU25" s="466"/>
      <c r="QOV25" s="399"/>
      <c r="QOW25" s="466"/>
      <c r="QOX25" s="252"/>
      <c r="QOY25" s="467"/>
      <c r="QOZ25" s="466"/>
      <c r="QPA25" s="399"/>
      <c r="QPB25" s="466"/>
      <c r="QPC25" s="252"/>
      <c r="QPD25" s="467"/>
      <c r="QPE25" s="466"/>
      <c r="QPF25" s="399"/>
      <c r="QPG25" s="466"/>
      <c r="QPH25" s="252"/>
      <c r="QPI25" s="467"/>
      <c r="QPJ25" s="466"/>
      <c r="QPK25" s="399"/>
      <c r="QPL25" s="466"/>
      <c r="QPM25" s="252"/>
      <c r="QPN25" s="467"/>
      <c r="QPO25" s="466"/>
      <c r="QPP25" s="399"/>
      <c r="QPQ25" s="466"/>
      <c r="QPR25" s="252"/>
      <c r="QPS25" s="467"/>
      <c r="QPT25" s="466"/>
      <c r="QPU25" s="399"/>
      <c r="QPV25" s="466"/>
      <c r="QPW25" s="252"/>
      <c r="QPX25" s="467"/>
      <c r="QPY25" s="466"/>
      <c r="QPZ25" s="399"/>
      <c r="QQA25" s="466"/>
      <c r="QQB25" s="252"/>
      <c r="QQC25" s="467"/>
      <c r="QQD25" s="466"/>
      <c r="QQE25" s="399"/>
      <c r="QQF25" s="466"/>
      <c r="QQG25" s="252"/>
      <c r="QQH25" s="467"/>
      <c r="QQI25" s="466"/>
      <c r="QQJ25" s="399"/>
      <c r="QQK25" s="466"/>
      <c r="QQL25" s="252"/>
      <c r="QQM25" s="467"/>
      <c r="QQN25" s="466"/>
      <c r="QQO25" s="399"/>
      <c r="QQP25" s="466"/>
      <c r="QQQ25" s="252"/>
      <c r="QQR25" s="467"/>
      <c r="QQS25" s="466"/>
      <c r="QQT25" s="399"/>
      <c r="QQU25" s="466"/>
      <c r="QQV25" s="252"/>
      <c r="QQW25" s="467"/>
      <c r="QQX25" s="466"/>
      <c r="QQY25" s="399"/>
      <c r="QQZ25" s="466"/>
      <c r="QRA25" s="252"/>
      <c r="QRB25" s="467"/>
      <c r="QRC25" s="466"/>
      <c r="QRD25" s="399"/>
      <c r="QRE25" s="466"/>
      <c r="QRF25" s="252"/>
      <c r="QRG25" s="467"/>
      <c r="QRH25" s="466"/>
      <c r="QRI25" s="399"/>
      <c r="QRJ25" s="466"/>
      <c r="QRK25" s="252"/>
      <c r="QRL25" s="467"/>
      <c r="QRM25" s="466"/>
      <c r="QRN25" s="399"/>
      <c r="QRO25" s="466"/>
      <c r="QRP25" s="252"/>
      <c r="QRQ25" s="467"/>
      <c r="QRR25" s="466"/>
      <c r="QRS25" s="399"/>
      <c r="QRT25" s="466"/>
      <c r="QRU25" s="252"/>
      <c r="QRV25" s="467"/>
      <c r="QRW25" s="466"/>
      <c r="QRX25" s="399"/>
      <c r="QRY25" s="466"/>
      <c r="QRZ25" s="252"/>
      <c r="QSA25" s="467"/>
      <c r="QSB25" s="466"/>
      <c r="QSC25" s="399"/>
      <c r="QSD25" s="466"/>
      <c r="QSE25" s="252"/>
      <c r="QSF25" s="467"/>
      <c r="QSG25" s="466"/>
      <c r="QSH25" s="399"/>
      <c r="QSI25" s="466"/>
      <c r="QSJ25" s="252"/>
      <c r="QSK25" s="467"/>
      <c r="QSL25" s="466"/>
      <c r="QSM25" s="399"/>
      <c r="QSN25" s="466"/>
      <c r="QSO25" s="252"/>
      <c r="QSP25" s="467"/>
      <c r="QSQ25" s="466"/>
      <c r="QSR25" s="399"/>
      <c r="QSS25" s="466"/>
      <c r="QST25" s="252"/>
      <c r="QSU25" s="467"/>
      <c r="QSV25" s="466"/>
      <c r="QSW25" s="399"/>
      <c r="QSX25" s="466"/>
      <c r="QSY25" s="252"/>
      <c r="QSZ25" s="467"/>
      <c r="QTA25" s="466"/>
      <c r="QTB25" s="399"/>
      <c r="QTC25" s="466"/>
      <c r="QTD25" s="252"/>
      <c r="QTE25" s="467"/>
      <c r="QTF25" s="466"/>
      <c r="QTG25" s="399"/>
      <c r="QTH25" s="466"/>
      <c r="QTI25" s="252"/>
      <c r="QTJ25" s="467"/>
      <c r="QTK25" s="466"/>
      <c r="QTL25" s="399"/>
      <c r="QTM25" s="466"/>
      <c r="QTN25" s="252"/>
      <c r="QTO25" s="467"/>
      <c r="QTP25" s="466"/>
      <c r="QTQ25" s="399"/>
      <c r="QTR25" s="466"/>
      <c r="QTS25" s="252"/>
      <c r="QTT25" s="467"/>
      <c r="QTU25" s="466"/>
      <c r="QTV25" s="399"/>
      <c r="QTW25" s="466"/>
      <c r="QTX25" s="252"/>
      <c r="QTY25" s="467"/>
      <c r="QTZ25" s="466"/>
      <c r="QUA25" s="399"/>
      <c r="QUB25" s="466"/>
      <c r="QUC25" s="252"/>
      <c r="QUD25" s="467"/>
      <c r="QUE25" s="466"/>
      <c r="QUF25" s="399"/>
      <c r="QUG25" s="466"/>
      <c r="QUH25" s="252"/>
      <c r="QUI25" s="467"/>
      <c r="QUJ25" s="466"/>
      <c r="QUK25" s="399"/>
      <c r="QUL25" s="466"/>
      <c r="QUM25" s="252"/>
      <c r="QUN25" s="467"/>
      <c r="QUO25" s="466"/>
      <c r="QUP25" s="399"/>
      <c r="QUQ25" s="466"/>
      <c r="QUR25" s="252"/>
      <c r="QUS25" s="467"/>
      <c r="QUT25" s="466"/>
      <c r="QUU25" s="399"/>
      <c r="QUV25" s="466"/>
      <c r="QUW25" s="252"/>
      <c r="QUX25" s="467"/>
      <c r="QUY25" s="466"/>
      <c r="QUZ25" s="399"/>
      <c r="QVA25" s="466"/>
      <c r="QVB25" s="252"/>
      <c r="QVC25" s="467"/>
      <c r="QVD25" s="466"/>
      <c r="QVE25" s="399"/>
      <c r="QVF25" s="466"/>
      <c r="QVG25" s="252"/>
      <c r="QVH25" s="467"/>
      <c r="QVI25" s="466"/>
      <c r="QVJ25" s="399"/>
      <c r="QVK25" s="466"/>
      <c r="QVL25" s="252"/>
      <c r="QVM25" s="467"/>
      <c r="QVN25" s="466"/>
      <c r="QVO25" s="399"/>
      <c r="QVP25" s="466"/>
      <c r="QVQ25" s="252"/>
      <c r="QVR25" s="467"/>
      <c r="QVS25" s="466"/>
      <c r="QVT25" s="399"/>
      <c r="QVU25" s="466"/>
      <c r="QVV25" s="252"/>
      <c r="QVW25" s="467"/>
      <c r="QVX25" s="466"/>
      <c r="QVY25" s="399"/>
      <c r="QVZ25" s="466"/>
      <c r="QWA25" s="252"/>
      <c r="QWB25" s="467"/>
      <c r="QWC25" s="466"/>
      <c r="QWD25" s="399"/>
      <c r="QWE25" s="466"/>
      <c r="QWF25" s="252"/>
      <c r="QWG25" s="467"/>
      <c r="QWH25" s="466"/>
      <c r="QWI25" s="399"/>
      <c r="QWJ25" s="466"/>
      <c r="QWK25" s="252"/>
      <c r="QWL25" s="467"/>
      <c r="QWM25" s="466"/>
      <c r="QWN25" s="399"/>
      <c r="QWO25" s="466"/>
      <c r="QWP25" s="252"/>
      <c r="QWQ25" s="467"/>
      <c r="QWR25" s="466"/>
      <c r="QWS25" s="399"/>
      <c r="QWT25" s="466"/>
      <c r="QWU25" s="252"/>
      <c r="QWV25" s="467"/>
      <c r="QWW25" s="466"/>
      <c r="QWX25" s="399"/>
      <c r="QWY25" s="466"/>
      <c r="QWZ25" s="252"/>
      <c r="QXA25" s="467"/>
      <c r="QXB25" s="466"/>
      <c r="QXC25" s="399"/>
      <c r="QXD25" s="466"/>
      <c r="QXE25" s="252"/>
      <c r="QXF25" s="467"/>
      <c r="QXG25" s="466"/>
      <c r="QXH25" s="399"/>
      <c r="QXI25" s="466"/>
      <c r="QXJ25" s="252"/>
      <c r="QXK25" s="467"/>
      <c r="QXL25" s="466"/>
      <c r="QXM25" s="399"/>
      <c r="QXN25" s="466"/>
      <c r="QXO25" s="252"/>
      <c r="QXP25" s="467"/>
      <c r="QXQ25" s="466"/>
      <c r="QXR25" s="399"/>
      <c r="QXS25" s="466"/>
      <c r="QXT25" s="252"/>
      <c r="QXU25" s="467"/>
      <c r="QXV25" s="466"/>
      <c r="QXW25" s="399"/>
      <c r="QXX25" s="466"/>
      <c r="QXY25" s="252"/>
      <c r="QXZ25" s="467"/>
      <c r="QYA25" s="466"/>
      <c r="QYB25" s="399"/>
      <c r="QYC25" s="466"/>
      <c r="QYD25" s="252"/>
      <c r="QYE25" s="467"/>
      <c r="QYF25" s="466"/>
      <c r="QYG25" s="399"/>
      <c r="QYH25" s="466"/>
      <c r="QYI25" s="252"/>
      <c r="QYJ25" s="467"/>
      <c r="QYK25" s="466"/>
      <c r="QYL25" s="399"/>
      <c r="QYM25" s="466"/>
      <c r="QYN25" s="252"/>
      <c r="QYO25" s="467"/>
      <c r="QYP25" s="466"/>
      <c r="QYQ25" s="399"/>
      <c r="QYR25" s="466"/>
      <c r="QYS25" s="252"/>
      <c r="QYT25" s="467"/>
      <c r="QYU25" s="466"/>
      <c r="QYV25" s="399"/>
      <c r="QYW25" s="466"/>
      <c r="QYX25" s="252"/>
      <c r="QYY25" s="467"/>
      <c r="QYZ25" s="466"/>
      <c r="QZA25" s="399"/>
      <c r="QZB25" s="466"/>
      <c r="QZC25" s="252"/>
      <c r="QZD25" s="467"/>
      <c r="QZE25" s="466"/>
      <c r="QZF25" s="399"/>
      <c r="QZG25" s="466"/>
      <c r="QZH25" s="252"/>
      <c r="QZI25" s="467"/>
      <c r="QZJ25" s="466"/>
      <c r="QZK25" s="399"/>
      <c r="QZL25" s="466"/>
      <c r="QZM25" s="252"/>
      <c r="QZN25" s="467"/>
      <c r="QZO25" s="466"/>
      <c r="QZP25" s="399"/>
      <c r="QZQ25" s="466"/>
      <c r="QZR25" s="252"/>
      <c r="QZS25" s="467"/>
      <c r="QZT25" s="466"/>
      <c r="QZU25" s="399"/>
      <c r="QZV25" s="466"/>
      <c r="QZW25" s="252"/>
      <c r="QZX25" s="467"/>
      <c r="QZY25" s="466"/>
      <c r="QZZ25" s="399"/>
      <c r="RAA25" s="466"/>
      <c r="RAB25" s="252"/>
      <c r="RAC25" s="467"/>
      <c r="RAD25" s="466"/>
      <c r="RAE25" s="399"/>
      <c r="RAF25" s="466"/>
      <c r="RAG25" s="252"/>
      <c r="RAH25" s="467"/>
      <c r="RAI25" s="466"/>
      <c r="RAJ25" s="399"/>
      <c r="RAK25" s="466"/>
      <c r="RAL25" s="252"/>
      <c r="RAM25" s="467"/>
      <c r="RAN25" s="466"/>
      <c r="RAO25" s="399"/>
      <c r="RAP25" s="466"/>
      <c r="RAQ25" s="252"/>
      <c r="RAR25" s="467"/>
      <c r="RAS25" s="466"/>
      <c r="RAT25" s="399"/>
      <c r="RAU25" s="466"/>
      <c r="RAV25" s="252"/>
      <c r="RAW25" s="467"/>
      <c r="RAX25" s="466"/>
      <c r="RAY25" s="399"/>
      <c r="RAZ25" s="466"/>
      <c r="RBA25" s="252"/>
      <c r="RBB25" s="467"/>
      <c r="RBC25" s="466"/>
      <c r="RBD25" s="399"/>
      <c r="RBE25" s="466"/>
      <c r="RBF25" s="252"/>
      <c r="RBG25" s="467"/>
      <c r="RBH25" s="466"/>
      <c r="RBI25" s="399"/>
      <c r="RBJ25" s="466"/>
      <c r="RBK25" s="252"/>
      <c r="RBL25" s="467"/>
      <c r="RBM25" s="466"/>
      <c r="RBN25" s="399"/>
      <c r="RBO25" s="466"/>
      <c r="RBP25" s="252"/>
      <c r="RBQ25" s="467"/>
      <c r="RBR25" s="466"/>
      <c r="RBS25" s="399"/>
      <c r="RBT25" s="466"/>
      <c r="RBU25" s="252"/>
      <c r="RBV25" s="467"/>
      <c r="RBW25" s="466"/>
      <c r="RBX25" s="399"/>
      <c r="RBY25" s="466"/>
      <c r="RBZ25" s="252"/>
      <c r="RCA25" s="467"/>
      <c r="RCB25" s="466"/>
      <c r="RCC25" s="399"/>
      <c r="RCD25" s="466"/>
      <c r="RCE25" s="252"/>
      <c r="RCF25" s="467"/>
      <c r="RCG25" s="466"/>
      <c r="RCH25" s="399"/>
      <c r="RCI25" s="466"/>
      <c r="RCJ25" s="252"/>
      <c r="RCK25" s="467"/>
      <c r="RCL25" s="466"/>
      <c r="RCM25" s="399"/>
      <c r="RCN25" s="466"/>
      <c r="RCO25" s="252"/>
      <c r="RCP25" s="467"/>
      <c r="RCQ25" s="466"/>
      <c r="RCR25" s="399"/>
      <c r="RCS25" s="466"/>
      <c r="RCT25" s="252"/>
      <c r="RCU25" s="467"/>
      <c r="RCV25" s="466"/>
      <c r="RCW25" s="399"/>
      <c r="RCX25" s="466"/>
      <c r="RCY25" s="252"/>
      <c r="RCZ25" s="467"/>
      <c r="RDA25" s="466"/>
      <c r="RDB25" s="399"/>
      <c r="RDC25" s="466"/>
      <c r="RDD25" s="252"/>
      <c r="RDE25" s="467"/>
      <c r="RDF25" s="466"/>
      <c r="RDG25" s="399"/>
      <c r="RDH25" s="466"/>
      <c r="RDI25" s="252"/>
      <c r="RDJ25" s="467"/>
      <c r="RDK25" s="466"/>
      <c r="RDL25" s="399"/>
      <c r="RDM25" s="466"/>
      <c r="RDN25" s="252"/>
      <c r="RDO25" s="467"/>
      <c r="RDP25" s="466"/>
      <c r="RDQ25" s="399"/>
      <c r="RDR25" s="466"/>
      <c r="RDS25" s="252"/>
      <c r="RDT25" s="467"/>
      <c r="RDU25" s="466"/>
      <c r="RDV25" s="399"/>
      <c r="RDW25" s="466"/>
      <c r="RDX25" s="252"/>
      <c r="RDY25" s="467"/>
      <c r="RDZ25" s="466"/>
      <c r="REA25" s="399"/>
      <c r="REB25" s="466"/>
      <c r="REC25" s="252"/>
      <c r="RED25" s="467"/>
      <c r="REE25" s="466"/>
      <c r="REF25" s="399"/>
      <c r="REG25" s="466"/>
      <c r="REH25" s="252"/>
      <c r="REI25" s="467"/>
      <c r="REJ25" s="466"/>
      <c r="REK25" s="399"/>
      <c r="REL25" s="466"/>
      <c r="REM25" s="252"/>
      <c r="REN25" s="467"/>
      <c r="REO25" s="466"/>
      <c r="REP25" s="399"/>
      <c r="REQ25" s="466"/>
      <c r="RER25" s="252"/>
      <c r="RES25" s="467"/>
      <c r="RET25" s="466"/>
      <c r="REU25" s="399"/>
      <c r="REV25" s="466"/>
      <c r="REW25" s="252"/>
      <c r="REX25" s="467"/>
      <c r="REY25" s="466"/>
      <c r="REZ25" s="399"/>
      <c r="RFA25" s="466"/>
      <c r="RFB25" s="252"/>
      <c r="RFC25" s="467"/>
      <c r="RFD25" s="466"/>
      <c r="RFE25" s="399"/>
      <c r="RFF25" s="466"/>
      <c r="RFG25" s="252"/>
      <c r="RFH25" s="467"/>
      <c r="RFI25" s="466"/>
      <c r="RFJ25" s="399"/>
      <c r="RFK25" s="466"/>
      <c r="RFL25" s="252"/>
      <c r="RFM25" s="467"/>
      <c r="RFN25" s="466"/>
      <c r="RFO25" s="399"/>
      <c r="RFP25" s="466"/>
      <c r="RFQ25" s="252"/>
      <c r="RFR25" s="467"/>
      <c r="RFS25" s="466"/>
      <c r="RFT25" s="399"/>
      <c r="RFU25" s="466"/>
      <c r="RFV25" s="252"/>
      <c r="RFW25" s="467"/>
      <c r="RFX25" s="466"/>
      <c r="RFY25" s="399"/>
      <c r="RFZ25" s="466"/>
      <c r="RGA25" s="252"/>
      <c r="RGB25" s="467"/>
      <c r="RGC25" s="466"/>
      <c r="RGD25" s="399"/>
      <c r="RGE25" s="466"/>
      <c r="RGF25" s="252"/>
      <c r="RGG25" s="467"/>
      <c r="RGH25" s="466"/>
      <c r="RGI25" s="399"/>
      <c r="RGJ25" s="466"/>
      <c r="RGK25" s="252"/>
      <c r="RGL25" s="467"/>
      <c r="RGM25" s="466"/>
      <c r="RGN25" s="399"/>
      <c r="RGO25" s="466"/>
      <c r="RGP25" s="252"/>
      <c r="RGQ25" s="467"/>
      <c r="RGR25" s="466"/>
      <c r="RGS25" s="399"/>
      <c r="RGT25" s="466"/>
      <c r="RGU25" s="252"/>
      <c r="RGV25" s="467"/>
      <c r="RGW25" s="466"/>
      <c r="RGX25" s="399"/>
      <c r="RGY25" s="466"/>
      <c r="RGZ25" s="252"/>
      <c r="RHA25" s="467"/>
      <c r="RHB25" s="466"/>
      <c r="RHC25" s="399"/>
      <c r="RHD25" s="466"/>
      <c r="RHE25" s="252"/>
      <c r="RHF25" s="467"/>
      <c r="RHG25" s="466"/>
      <c r="RHH25" s="399"/>
      <c r="RHI25" s="466"/>
      <c r="RHJ25" s="252"/>
      <c r="RHK25" s="467"/>
      <c r="RHL25" s="466"/>
      <c r="RHM25" s="399"/>
      <c r="RHN25" s="466"/>
      <c r="RHO25" s="252"/>
      <c r="RHP25" s="467"/>
      <c r="RHQ25" s="466"/>
      <c r="RHR25" s="399"/>
      <c r="RHS25" s="466"/>
      <c r="RHT25" s="252"/>
      <c r="RHU25" s="467"/>
      <c r="RHV25" s="466"/>
      <c r="RHW25" s="399"/>
      <c r="RHX25" s="466"/>
      <c r="RHY25" s="252"/>
      <c r="RHZ25" s="467"/>
      <c r="RIA25" s="466"/>
      <c r="RIB25" s="399"/>
      <c r="RIC25" s="466"/>
      <c r="RID25" s="252"/>
      <c r="RIE25" s="467"/>
      <c r="RIF25" s="466"/>
      <c r="RIG25" s="399"/>
      <c r="RIH25" s="466"/>
      <c r="RII25" s="252"/>
      <c r="RIJ25" s="467"/>
      <c r="RIK25" s="466"/>
      <c r="RIL25" s="399"/>
      <c r="RIM25" s="466"/>
      <c r="RIN25" s="252"/>
      <c r="RIO25" s="467"/>
      <c r="RIP25" s="466"/>
      <c r="RIQ25" s="399"/>
      <c r="RIR25" s="466"/>
      <c r="RIS25" s="252"/>
      <c r="RIT25" s="467"/>
      <c r="RIU25" s="466"/>
      <c r="RIV25" s="399"/>
      <c r="RIW25" s="466"/>
      <c r="RIX25" s="252"/>
      <c r="RIY25" s="467"/>
      <c r="RIZ25" s="466"/>
      <c r="RJA25" s="399"/>
      <c r="RJB25" s="466"/>
      <c r="RJC25" s="252"/>
      <c r="RJD25" s="467"/>
      <c r="RJE25" s="466"/>
      <c r="RJF25" s="399"/>
      <c r="RJG25" s="466"/>
      <c r="RJH25" s="252"/>
      <c r="RJI25" s="467"/>
      <c r="RJJ25" s="466"/>
      <c r="RJK25" s="399"/>
      <c r="RJL25" s="466"/>
      <c r="RJM25" s="252"/>
      <c r="RJN25" s="467"/>
      <c r="RJO25" s="466"/>
      <c r="RJP25" s="399"/>
      <c r="RJQ25" s="466"/>
      <c r="RJR25" s="252"/>
      <c r="RJS25" s="467"/>
      <c r="RJT25" s="466"/>
      <c r="RJU25" s="399"/>
      <c r="RJV25" s="466"/>
      <c r="RJW25" s="252"/>
      <c r="RJX25" s="467"/>
      <c r="RJY25" s="466"/>
      <c r="RJZ25" s="399"/>
      <c r="RKA25" s="466"/>
      <c r="RKB25" s="252"/>
      <c r="RKC25" s="467"/>
      <c r="RKD25" s="466"/>
      <c r="RKE25" s="399"/>
      <c r="RKF25" s="466"/>
      <c r="RKG25" s="252"/>
      <c r="RKH25" s="467"/>
      <c r="RKI25" s="466"/>
      <c r="RKJ25" s="399"/>
      <c r="RKK25" s="466"/>
      <c r="RKL25" s="252"/>
      <c r="RKM25" s="467"/>
      <c r="RKN25" s="466"/>
      <c r="RKO25" s="399"/>
      <c r="RKP25" s="466"/>
      <c r="RKQ25" s="252"/>
      <c r="RKR25" s="467"/>
      <c r="RKS25" s="466"/>
      <c r="RKT25" s="399"/>
      <c r="RKU25" s="466"/>
      <c r="RKV25" s="252"/>
      <c r="RKW25" s="467"/>
      <c r="RKX25" s="466"/>
      <c r="RKY25" s="399"/>
      <c r="RKZ25" s="466"/>
      <c r="RLA25" s="252"/>
      <c r="RLB25" s="467"/>
      <c r="RLC25" s="466"/>
      <c r="RLD25" s="399"/>
      <c r="RLE25" s="466"/>
      <c r="RLF25" s="252"/>
      <c r="RLG25" s="467"/>
      <c r="RLH25" s="466"/>
      <c r="RLI25" s="399"/>
      <c r="RLJ25" s="466"/>
      <c r="RLK25" s="252"/>
      <c r="RLL25" s="467"/>
      <c r="RLM25" s="466"/>
      <c r="RLN25" s="399"/>
      <c r="RLO25" s="466"/>
      <c r="RLP25" s="252"/>
      <c r="RLQ25" s="467"/>
      <c r="RLR25" s="466"/>
      <c r="RLS25" s="399"/>
      <c r="RLT25" s="466"/>
      <c r="RLU25" s="252"/>
      <c r="RLV25" s="467"/>
      <c r="RLW25" s="466"/>
      <c r="RLX25" s="399"/>
      <c r="RLY25" s="466"/>
      <c r="RLZ25" s="252"/>
      <c r="RMA25" s="467"/>
      <c r="RMB25" s="466"/>
      <c r="RMC25" s="399"/>
      <c r="RMD25" s="466"/>
      <c r="RME25" s="252"/>
      <c r="RMF25" s="467"/>
      <c r="RMG25" s="466"/>
      <c r="RMH25" s="399"/>
      <c r="RMI25" s="466"/>
      <c r="RMJ25" s="252"/>
      <c r="RMK25" s="467"/>
      <c r="RML25" s="466"/>
      <c r="RMM25" s="399"/>
      <c r="RMN25" s="466"/>
      <c r="RMO25" s="252"/>
      <c r="RMP25" s="467"/>
      <c r="RMQ25" s="466"/>
      <c r="RMR25" s="399"/>
      <c r="RMS25" s="466"/>
      <c r="RMT25" s="252"/>
      <c r="RMU25" s="467"/>
      <c r="RMV25" s="466"/>
      <c r="RMW25" s="399"/>
      <c r="RMX25" s="466"/>
      <c r="RMY25" s="252"/>
      <c r="RMZ25" s="467"/>
      <c r="RNA25" s="466"/>
      <c r="RNB25" s="399"/>
      <c r="RNC25" s="466"/>
      <c r="RND25" s="252"/>
      <c r="RNE25" s="467"/>
      <c r="RNF25" s="466"/>
      <c r="RNG25" s="399"/>
      <c r="RNH25" s="466"/>
      <c r="RNI25" s="252"/>
      <c r="RNJ25" s="467"/>
      <c r="RNK25" s="466"/>
      <c r="RNL25" s="399"/>
      <c r="RNM25" s="466"/>
      <c r="RNN25" s="252"/>
      <c r="RNO25" s="467"/>
      <c r="RNP25" s="466"/>
      <c r="RNQ25" s="399"/>
      <c r="RNR25" s="466"/>
      <c r="RNS25" s="252"/>
      <c r="RNT25" s="467"/>
      <c r="RNU25" s="466"/>
      <c r="RNV25" s="399"/>
      <c r="RNW25" s="466"/>
      <c r="RNX25" s="252"/>
      <c r="RNY25" s="467"/>
      <c r="RNZ25" s="466"/>
      <c r="ROA25" s="399"/>
      <c r="ROB25" s="466"/>
      <c r="ROC25" s="252"/>
      <c r="ROD25" s="467"/>
      <c r="ROE25" s="466"/>
      <c r="ROF25" s="399"/>
      <c r="ROG25" s="466"/>
      <c r="ROH25" s="252"/>
      <c r="ROI25" s="467"/>
      <c r="ROJ25" s="466"/>
      <c r="ROK25" s="399"/>
      <c r="ROL25" s="466"/>
      <c r="ROM25" s="252"/>
      <c r="RON25" s="467"/>
      <c r="ROO25" s="466"/>
      <c r="ROP25" s="399"/>
      <c r="ROQ25" s="466"/>
      <c r="ROR25" s="252"/>
      <c r="ROS25" s="467"/>
      <c r="ROT25" s="466"/>
      <c r="ROU25" s="399"/>
      <c r="ROV25" s="466"/>
      <c r="ROW25" s="252"/>
      <c r="ROX25" s="467"/>
      <c r="ROY25" s="466"/>
      <c r="ROZ25" s="399"/>
      <c r="RPA25" s="466"/>
      <c r="RPB25" s="252"/>
      <c r="RPC25" s="467"/>
      <c r="RPD25" s="466"/>
      <c r="RPE25" s="399"/>
      <c r="RPF25" s="466"/>
      <c r="RPG25" s="252"/>
      <c r="RPH25" s="467"/>
      <c r="RPI25" s="466"/>
      <c r="RPJ25" s="399"/>
      <c r="RPK25" s="466"/>
      <c r="RPL25" s="252"/>
      <c r="RPM25" s="467"/>
      <c r="RPN25" s="466"/>
      <c r="RPO25" s="399"/>
      <c r="RPP25" s="466"/>
      <c r="RPQ25" s="252"/>
      <c r="RPR25" s="467"/>
      <c r="RPS25" s="466"/>
      <c r="RPT25" s="399"/>
      <c r="RPU25" s="466"/>
      <c r="RPV25" s="252"/>
      <c r="RPW25" s="467"/>
      <c r="RPX25" s="466"/>
      <c r="RPY25" s="399"/>
      <c r="RPZ25" s="466"/>
      <c r="RQA25" s="252"/>
      <c r="RQB25" s="467"/>
      <c r="RQC25" s="466"/>
      <c r="RQD25" s="399"/>
      <c r="RQE25" s="466"/>
      <c r="RQF25" s="252"/>
      <c r="RQG25" s="467"/>
      <c r="RQH25" s="466"/>
      <c r="RQI25" s="399"/>
      <c r="RQJ25" s="466"/>
      <c r="RQK25" s="252"/>
      <c r="RQL25" s="467"/>
      <c r="RQM25" s="466"/>
      <c r="RQN25" s="399"/>
      <c r="RQO25" s="466"/>
      <c r="RQP25" s="252"/>
      <c r="RQQ25" s="467"/>
      <c r="RQR25" s="466"/>
      <c r="RQS25" s="399"/>
      <c r="RQT25" s="466"/>
      <c r="RQU25" s="252"/>
      <c r="RQV25" s="467"/>
      <c r="RQW25" s="466"/>
      <c r="RQX25" s="399"/>
      <c r="RQY25" s="466"/>
      <c r="RQZ25" s="252"/>
      <c r="RRA25" s="467"/>
      <c r="RRB25" s="466"/>
      <c r="RRC25" s="399"/>
      <c r="RRD25" s="466"/>
      <c r="RRE25" s="252"/>
      <c r="RRF25" s="467"/>
      <c r="RRG25" s="466"/>
      <c r="RRH25" s="399"/>
      <c r="RRI25" s="466"/>
      <c r="RRJ25" s="252"/>
      <c r="RRK25" s="467"/>
      <c r="RRL25" s="466"/>
      <c r="RRM25" s="399"/>
      <c r="RRN25" s="466"/>
      <c r="RRO25" s="252"/>
      <c r="RRP25" s="467"/>
      <c r="RRQ25" s="466"/>
      <c r="RRR25" s="399"/>
      <c r="RRS25" s="466"/>
      <c r="RRT25" s="252"/>
      <c r="RRU25" s="467"/>
      <c r="RRV25" s="466"/>
      <c r="RRW25" s="399"/>
      <c r="RRX25" s="466"/>
      <c r="RRY25" s="252"/>
      <c r="RRZ25" s="467"/>
      <c r="RSA25" s="466"/>
      <c r="RSB25" s="399"/>
      <c r="RSC25" s="466"/>
      <c r="RSD25" s="252"/>
      <c r="RSE25" s="467"/>
      <c r="RSF25" s="466"/>
      <c r="RSG25" s="399"/>
      <c r="RSH25" s="466"/>
      <c r="RSI25" s="252"/>
      <c r="RSJ25" s="467"/>
      <c r="RSK25" s="466"/>
      <c r="RSL25" s="399"/>
      <c r="RSM25" s="466"/>
      <c r="RSN25" s="252"/>
      <c r="RSO25" s="467"/>
      <c r="RSP25" s="466"/>
      <c r="RSQ25" s="399"/>
      <c r="RSR25" s="466"/>
      <c r="RSS25" s="252"/>
      <c r="RST25" s="467"/>
      <c r="RSU25" s="466"/>
      <c r="RSV25" s="399"/>
      <c r="RSW25" s="466"/>
      <c r="RSX25" s="252"/>
      <c r="RSY25" s="467"/>
      <c r="RSZ25" s="466"/>
      <c r="RTA25" s="399"/>
      <c r="RTB25" s="466"/>
      <c r="RTC25" s="252"/>
      <c r="RTD25" s="467"/>
      <c r="RTE25" s="466"/>
      <c r="RTF25" s="399"/>
      <c r="RTG25" s="466"/>
      <c r="RTH25" s="252"/>
      <c r="RTI25" s="467"/>
      <c r="RTJ25" s="466"/>
      <c r="RTK25" s="399"/>
      <c r="RTL25" s="466"/>
      <c r="RTM25" s="252"/>
      <c r="RTN25" s="467"/>
      <c r="RTO25" s="466"/>
      <c r="RTP25" s="399"/>
      <c r="RTQ25" s="466"/>
      <c r="RTR25" s="252"/>
      <c r="RTS25" s="467"/>
      <c r="RTT25" s="466"/>
      <c r="RTU25" s="399"/>
      <c r="RTV25" s="466"/>
      <c r="RTW25" s="252"/>
      <c r="RTX25" s="467"/>
      <c r="RTY25" s="466"/>
      <c r="RTZ25" s="399"/>
      <c r="RUA25" s="466"/>
      <c r="RUB25" s="252"/>
      <c r="RUC25" s="467"/>
      <c r="RUD25" s="466"/>
      <c r="RUE25" s="399"/>
      <c r="RUF25" s="466"/>
      <c r="RUG25" s="252"/>
      <c r="RUH25" s="467"/>
      <c r="RUI25" s="466"/>
      <c r="RUJ25" s="399"/>
      <c r="RUK25" s="466"/>
      <c r="RUL25" s="252"/>
      <c r="RUM25" s="467"/>
      <c r="RUN25" s="466"/>
      <c r="RUO25" s="399"/>
      <c r="RUP25" s="466"/>
      <c r="RUQ25" s="252"/>
      <c r="RUR25" s="467"/>
      <c r="RUS25" s="466"/>
      <c r="RUT25" s="399"/>
      <c r="RUU25" s="466"/>
      <c r="RUV25" s="252"/>
      <c r="RUW25" s="467"/>
      <c r="RUX25" s="466"/>
      <c r="RUY25" s="399"/>
      <c r="RUZ25" s="466"/>
      <c r="RVA25" s="252"/>
      <c r="RVB25" s="467"/>
      <c r="RVC25" s="466"/>
      <c r="RVD25" s="399"/>
      <c r="RVE25" s="466"/>
      <c r="RVF25" s="252"/>
      <c r="RVG25" s="467"/>
      <c r="RVH25" s="466"/>
      <c r="RVI25" s="399"/>
      <c r="RVJ25" s="466"/>
      <c r="RVK25" s="252"/>
      <c r="RVL25" s="467"/>
      <c r="RVM25" s="466"/>
      <c r="RVN25" s="399"/>
      <c r="RVO25" s="466"/>
      <c r="RVP25" s="252"/>
      <c r="RVQ25" s="467"/>
      <c r="RVR25" s="466"/>
      <c r="RVS25" s="399"/>
      <c r="RVT25" s="466"/>
      <c r="RVU25" s="252"/>
      <c r="RVV25" s="467"/>
      <c r="RVW25" s="466"/>
      <c r="RVX25" s="399"/>
      <c r="RVY25" s="466"/>
      <c r="RVZ25" s="252"/>
      <c r="RWA25" s="467"/>
      <c r="RWB25" s="466"/>
      <c r="RWC25" s="399"/>
      <c r="RWD25" s="466"/>
      <c r="RWE25" s="252"/>
      <c r="RWF25" s="467"/>
      <c r="RWG25" s="466"/>
      <c r="RWH25" s="399"/>
      <c r="RWI25" s="466"/>
      <c r="RWJ25" s="252"/>
      <c r="RWK25" s="467"/>
      <c r="RWL25" s="466"/>
      <c r="RWM25" s="399"/>
      <c r="RWN25" s="466"/>
      <c r="RWO25" s="252"/>
      <c r="RWP25" s="467"/>
      <c r="RWQ25" s="466"/>
      <c r="RWR25" s="399"/>
      <c r="RWS25" s="466"/>
      <c r="RWT25" s="252"/>
      <c r="RWU25" s="467"/>
      <c r="RWV25" s="466"/>
      <c r="RWW25" s="399"/>
      <c r="RWX25" s="466"/>
      <c r="RWY25" s="252"/>
      <c r="RWZ25" s="467"/>
      <c r="RXA25" s="466"/>
      <c r="RXB25" s="399"/>
      <c r="RXC25" s="466"/>
      <c r="RXD25" s="252"/>
      <c r="RXE25" s="467"/>
      <c r="RXF25" s="466"/>
      <c r="RXG25" s="399"/>
      <c r="RXH25" s="466"/>
      <c r="RXI25" s="252"/>
      <c r="RXJ25" s="467"/>
      <c r="RXK25" s="466"/>
      <c r="RXL25" s="399"/>
      <c r="RXM25" s="466"/>
      <c r="RXN25" s="252"/>
      <c r="RXO25" s="467"/>
      <c r="RXP25" s="466"/>
      <c r="RXQ25" s="399"/>
      <c r="RXR25" s="466"/>
      <c r="RXS25" s="252"/>
      <c r="RXT25" s="467"/>
      <c r="RXU25" s="466"/>
      <c r="RXV25" s="399"/>
      <c r="RXW25" s="466"/>
      <c r="RXX25" s="252"/>
      <c r="RXY25" s="467"/>
      <c r="RXZ25" s="466"/>
      <c r="RYA25" s="399"/>
      <c r="RYB25" s="466"/>
      <c r="RYC25" s="252"/>
      <c r="RYD25" s="467"/>
      <c r="RYE25" s="466"/>
      <c r="RYF25" s="399"/>
      <c r="RYG25" s="466"/>
      <c r="RYH25" s="252"/>
      <c r="RYI25" s="467"/>
      <c r="RYJ25" s="466"/>
      <c r="RYK25" s="399"/>
      <c r="RYL25" s="466"/>
      <c r="RYM25" s="252"/>
      <c r="RYN25" s="467"/>
      <c r="RYO25" s="466"/>
      <c r="RYP25" s="399"/>
      <c r="RYQ25" s="466"/>
      <c r="RYR25" s="252"/>
      <c r="RYS25" s="467"/>
      <c r="RYT25" s="466"/>
      <c r="RYU25" s="399"/>
      <c r="RYV25" s="466"/>
      <c r="RYW25" s="252"/>
      <c r="RYX25" s="467"/>
      <c r="RYY25" s="466"/>
      <c r="RYZ25" s="399"/>
      <c r="RZA25" s="466"/>
      <c r="RZB25" s="252"/>
      <c r="RZC25" s="467"/>
      <c r="RZD25" s="466"/>
      <c r="RZE25" s="399"/>
      <c r="RZF25" s="466"/>
      <c r="RZG25" s="252"/>
      <c r="RZH25" s="467"/>
      <c r="RZI25" s="466"/>
      <c r="RZJ25" s="399"/>
      <c r="RZK25" s="466"/>
      <c r="RZL25" s="252"/>
      <c r="RZM25" s="467"/>
      <c r="RZN25" s="466"/>
      <c r="RZO25" s="399"/>
      <c r="RZP25" s="466"/>
      <c r="RZQ25" s="252"/>
      <c r="RZR25" s="467"/>
      <c r="RZS25" s="466"/>
      <c r="RZT25" s="399"/>
      <c r="RZU25" s="466"/>
      <c r="RZV25" s="252"/>
      <c r="RZW25" s="467"/>
      <c r="RZX25" s="466"/>
      <c r="RZY25" s="399"/>
      <c r="RZZ25" s="466"/>
      <c r="SAA25" s="252"/>
      <c r="SAB25" s="467"/>
      <c r="SAC25" s="466"/>
      <c r="SAD25" s="399"/>
      <c r="SAE25" s="466"/>
      <c r="SAF25" s="252"/>
      <c r="SAG25" s="467"/>
      <c r="SAH25" s="466"/>
      <c r="SAI25" s="399"/>
      <c r="SAJ25" s="466"/>
      <c r="SAK25" s="252"/>
      <c r="SAL25" s="467"/>
      <c r="SAM25" s="466"/>
      <c r="SAN25" s="399"/>
      <c r="SAO25" s="466"/>
      <c r="SAP25" s="252"/>
      <c r="SAQ25" s="467"/>
      <c r="SAR25" s="466"/>
      <c r="SAS25" s="399"/>
      <c r="SAT25" s="466"/>
      <c r="SAU25" s="252"/>
      <c r="SAV25" s="467"/>
      <c r="SAW25" s="466"/>
      <c r="SAX25" s="399"/>
      <c r="SAY25" s="466"/>
      <c r="SAZ25" s="252"/>
      <c r="SBA25" s="467"/>
      <c r="SBB25" s="466"/>
      <c r="SBC25" s="399"/>
      <c r="SBD25" s="466"/>
      <c r="SBE25" s="252"/>
      <c r="SBF25" s="467"/>
      <c r="SBG25" s="466"/>
      <c r="SBH25" s="399"/>
      <c r="SBI25" s="466"/>
      <c r="SBJ25" s="252"/>
      <c r="SBK25" s="467"/>
      <c r="SBL25" s="466"/>
      <c r="SBM25" s="399"/>
      <c r="SBN25" s="466"/>
      <c r="SBO25" s="252"/>
      <c r="SBP25" s="467"/>
      <c r="SBQ25" s="466"/>
      <c r="SBR25" s="399"/>
      <c r="SBS25" s="466"/>
      <c r="SBT25" s="252"/>
      <c r="SBU25" s="467"/>
      <c r="SBV25" s="466"/>
      <c r="SBW25" s="399"/>
      <c r="SBX25" s="466"/>
      <c r="SBY25" s="252"/>
      <c r="SBZ25" s="467"/>
      <c r="SCA25" s="466"/>
      <c r="SCB25" s="399"/>
      <c r="SCC25" s="466"/>
      <c r="SCD25" s="252"/>
      <c r="SCE25" s="467"/>
      <c r="SCF25" s="466"/>
      <c r="SCG25" s="399"/>
      <c r="SCH25" s="466"/>
      <c r="SCI25" s="252"/>
      <c r="SCJ25" s="467"/>
      <c r="SCK25" s="466"/>
      <c r="SCL25" s="399"/>
      <c r="SCM25" s="466"/>
      <c r="SCN25" s="252"/>
      <c r="SCO25" s="467"/>
      <c r="SCP25" s="466"/>
      <c r="SCQ25" s="399"/>
      <c r="SCR25" s="466"/>
      <c r="SCS25" s="252"/>
      <c r="SCT25" s="467"/>
      <c r="SCU25" s="466"/>
      <c r="SCV25" s="399"/>
      <c r="SCW25" s="466"/>
      <c r="SCX25" s="252"/>
      <c r="SCY25" s="467"/>
      <c r="SCZ25" s="466"/>
      <c r="SDA25" s="399"/>
      <c r="SDB25" s="466"/>
      <c r="SDC25" s="252"/>
      <c r="SDD25" s="467"/>
      <c r="SDE25" s="466"/>
      <c r="SDF25" s="399"/>
      <c r="SDG25" s="466"/>
      <c r="SDH25" s="252"/>
      <c r="SDI25" s="467"/>
      <c r="SDJ25" s="466"/>
      <c r="SDK25" s="399"/>
      <c r="SDL25" s="466"/>
      <c r="SDM25" s="252"/>
      <c r="SDN25" s="467"/>
      <c r="SDO25" s="466"/>
      <c r="SDP25" s="399"/>
      <c r="SDQ25" s="466"/>
      <c r="SDR25" s="252"/>
      <c r="SDS25" s="467"/>
      <c r="SDT25" s="466"/>
      <c r="SDU25" s="399"/>
      <c r="SDV25" s="466"/>
      <c r="SDW25" s="252"/>
      <c r="SDX25" s="467"/>
      <c r="SDY25" s="466"/>
      <c r="SDZ25" s="399"/>
      <c r="SEA25" s="466"/>
      <c r="SEB25" s="252"/>
      <c r="SEC25" s="467"/>
      <c r="SED25" s="466"/>
      <c r="SEE25" s="399"/>
      <c r="SEF25" s="466"/>
      <c r="SEG25" s="252"/>
      <c r="SEH25" s="467"/>
      <c r="SEI25" s="466"/>
      <c r="SEJ25" s="399"/>
      <c r="SEK25" s="466"/>
      <c r="SEL25" s="252"/>
      <c r="SEM25" s="467"/>
      <c r="SEN25" s="466"/>
      <c r="SEO25" s="399"/>
      <c r="SEP25" s="466"/>
      <c r="SEQ25" s="252"/>
      <c r="SER25" s="467"/>
      <c r="SES25" s="466"/>
      <c r="SET25" s="399"/>
      <c r="SEU25" s="466"/>
      <c r="SEV25" s="252"/>
      <c r="SEW25" s="467"/>
      <c r="SEX25" s="466"/>
      <c r="SEY25" s="399"/>
      <c r="SEZ25" s="466"/>
      <c r="SFA25" s="252"/>
      <c r="SFB25" s="467"/>
      <c r="SFC25" s="466"/>
      <c r="SFD25" s="399"/>
      <c r="SFE25" s="466"/>
      <c r="SFF25" s="252"/>
      <c r="SFG25" s="467"/>
      <c r="SFH25" s="466"/>
      <c r="SFI25" s="399"/>
      <c r="SFJ25" s="466"/>
      <c r="SFK25" s="252"/>
      <c r="SFL25" s="467"/>
      <c r="SFM25" s="466"/>
      <c r="SFN25" s="399"/>
      <c r="SFO25" s="466"/>
      <c r="SFP25" s="252"/>
      <c r="SFQ25" s="467"/>
      <c r="SFR25" s="466"/>
      <c r="SFS25" s="399"/>
      <c r="SFT25" s="466"/>
      <c r="SFU25" s="252"/>
      <c r="SFV25" s="467"/>
      <c r="SFW25" s="466"/>
      <c r="SFX25" s="399"/>
      <c r="SFY25" s="466"/>
      <c r="SFZ25" s="252"/>
      <c r="SGA25" s="467"/>
      <c r="SGB25" s="466"/>
      <c r="SGC25" s="399"/>
      <c r="SGD25" s="466"/>
      <c r="SGE25" s="252"/>
      <c r="SGF25" s="467"/>
      <c r="SGG25" s="466"/>
      <c r="SGH25" s="399"/>
      <c r="SGI25" s="466"/>
      <c r="SGJ25" s="252"/>
      <c r="SGK25" s="467"/>
      <c r="SGL25" s="466"/>
      <c r="SGM25" s="399"/>
      <c r="SGN25" s="466"/>
      <c r="SGO25" s="252"/>
      <c r="SGP25" s="467"/>
      <c r="SGQ25" s="466"/>
      <c r="SGR25" s="399"/>
      <c r="SGS25" s="466"/>
      <c r="SGT25" s="252"/>
      <c r="SGU25" s="467"/>
      <c r="SGV25" s="466"/>
      <c r="SGW25" s="399"/>
      <c r="SGX25" s="466"/>
      <c r="SGY25" s="252"/>
      <c r="SGZ25" s="467"/>
      <c r="SHA25" s="466"/>
      <c r="SHB25" s="399"/>
      <c r="SHC25" s="466"/>
      <c r="SHD25" s="252"/>
      <c r="SHE25" s="467"/>
      <c r="SHF25" s="466"/>
      <c r="SHG25" s="399"/>
      <c r="SHH25" s="466"/>
      <c r="SHI25" s="252"/>
      <c r="SHJ25" s="467"/>
      <c r="SHK25" s="466"/>
      <c r="SHL25" s="399"/>
      <c r="SHM25" s="466"/>
      <c r="SHN25" s="252"/>
      <c r="SHO25" s="467"/>
      <c r="SHP25" s="466"/>
      <c r="SHQ25" s="399"/>
      <c r="SHR25" s="466"/>
      <c r="SHS25" s="252"/>
      <c r="SHT25" s="467"/>
      <c r="SHU25" s="466"/>
      <c r="SHV25" s="399"/>
      <c r="SHW25" s="466"/>
      <c r="SHX25" s="252"/>
      <c r="SHY25" s="467"/>
      <c r="SHZ25" s="466"/>
      <c r="SIA25" s="399"/>
      <c r="SIB25" s="466"/>
      <c r="SIC25" s="252"/>
      <c r="SID25" s="467"/>
      <c r="SIE25" s="466"/>
      <c r="SIF25" s="399"/>
      <c r="SIG25" s="466"/>
      <c r="SIH25" s="252"/>
      <c r="SII25" s="467"/>
      <c r="SIJ25" s="466"/>
      <c r="SIK25" s="399"/>
      <c r="SIL25" s="466"/>
      <c r="SIM25" s="252"/>
      <c r="SIN25" s="467"/>
      <c r="SIO25" s="466"/>
      <c r="SIP25" s="399"/>
      <c r="SIQ25" s="466"/>
      <c r="SIR25" s="252"/>
      <c r="SIS25" s="467"/>
      <c r="SIT25" s="466"/>
      <c r="SIU25" s="399"/>
      <c r="SIV25" s="466"/>
      <c r="SIW25" s="252"/>
      <c r="SIX25" s="467"/>
      <c r="SIY25" s="466"/>
      <c r="SIZ25" s="399"/>
      <c r="SJA25" s="466"/>
      <c r="SJB25" s="252"/>
      <c r="SJC25" s="467"/>
      <c r="SJD25" s="466"/>
      <c r="SJE25" s="399"/>
      <c r="SJF25" s="466"/>
      <c r="SJG25" s="252"/>
      <c r="SJH25" s="467"/>
      <c r="SJI25" s="466"/>
      <c r="SJJ25" s="399"/>
      <c r="SJK25" s="466"/>
      <c r="SJL25" s="252"/>
      <c r="SJM25" s="467"/>
      <c r="SJN25" s="466"/>
      <c r="SJO25" s="399"/>
      <c r="SJP25" s="466"/>
      <c r="SJQ25" s="252"/>
      <c r="SJR25" s="467"/>
      <c r="SJS25" s="466"/>
      <c r="SJT25" s="399"/>
      <c r="SJU25" s="466"/>
      <c r="SJV25" s="252"/>
      <c r="SJW25" s="467"/>
      <c r="SJX25" s="466"/>
      <c r="SJY25" s="399"/>
      <c r="SJZ25" s="466"/>
      <c r="SKA25" s="252"/>
      <c r="SKB25" s="467"/>
      <c r="SKC25" s="466"/>
      <c r="SKD25" s="399"/>
      <c r="SKE25" s="466"/>
      <c r="SKF25" s="252"/>
      <c r="SKG25" s="467"/>
      <c r="SKH25" s="466"/>
      <c r="SKI25" s="399"/>
      <c r="SKJ25" s="466"/>
      <c r="SKK25" s="252"/>
      <c r="SKL25" s="467"/>
      <c r="SKM25" s="466"/>
      <c r="SKN25" s="399"/>
      <c r="SKO25" s="466"/>
      <c r="SKP25" s="252"/>
      <c r="SKQ25" s="467"/>
      <c r="SKR25" s="466"/>
      <c r="SKS25" s="399"/>
      <c r="SKT25" s="466"/>
      <c r="SKU25" s="252"/>
      <c r="SKV25" s="467"/>
      <c r="SKW25" s="466"/>
      <c r="SKX25" s="399"/>
      <c r="SKY25" s="466"/>
      <c r="SKZ25" s="252"/>
      <c r="SLA25" s="467"/>
      <c r="SLB25" s="466"/>
      <c r="SLC25" s="399"/>
      <c r="SLD25" s="466"/>
      <c r="SLE25" s="252"/>
      <c r="SLF25" s="467"/>
      <c r="SLG25" s="466"/>
      <c r="SLH25" s="399"/>
      <c r="SLI25" s="466"/>
      <c r="SLJ25" s="252"/>
      <c r="SLK25" s="467"/>
      <c r="SLL25" s="466"/>
      <c r="SLM25" s="399"/>
      <c r="SLN25" s="466"/>
      <c r="SLO25" s="252"/>
      <c r="SLP25" s="467"/>
      <c r="SLQ25" s="466"/>
      <c r="SLR25" s="399"/>
      <c r="SLS25" s="466"/>
      <c r="SLT25" s="252"/>
      <c r="SLU25" s="467"/>
      <c r="SLV25" s="466"/>
      <c r="SLW25" s="399"/>
      <c r="SLX25" s="466"/>
      <c r="SLY25" s="252"/>
      <c r="SLZ25" s="467"/>
      <c r="SMA25" s="466"/>
      <c r="SMB25" s="399"/>
      <c r="SMC25" s="466"/>
      <c r="SMD25" s="252"/>
      <c r="SME25" s="467"/>
      <c r="SMF25" s="466"/>
      <c r="SMG25" s="399"/>
      <c r="SMH25" s="466"/>
      <c r="SMI25" s="252"/>
      <c r="SMJ25" s="467"/>
      <c r="SMK25" s="466"/>
      <c r="SML25" s="399"/>
      <c r="SMM25" s="466"/>
      <c r="SMN25" s="252"/>
      <c r="SMO25" s="467"/>
      <c r="SMP25" s="466"/>
      <c r="SMQ25" s="399"/>
      <c r="SMR25" s="466"/>
      <c r="SMS25" s="252"/>
      <c r="SMT25" s="467"/>
      <c r="SMU25" s="466"/>
      <c r="SMV25" s="399"/>
      <c r="SMW25" s="466"/>
      <c r="SMX25" s="252"/>
      <c r="SMY25" s="467"/>
      <c r="SMZ25" s="466"/>
      <c r="SNA25" s="399"/>
      <c r="SNB25" s="466"/>
      <c r="SNC25" s="252"/>
      <c r="SND25" s="467"/>
      <c r="SNE25" s="466"/>
      <c r="SNF25" s="399"/>
      <c r="SNG25" s="466"/>
      <c r="SNH25" s="252"/>
      <c r="SNI25" s="467"/>
      <c r="SNJ25" s="466"/>
      <c r="SNK25" s="399"/>
      <c r="SNL25" s="466"/>
      <c r="SNM25" s="252"/>
      <c r="SNN25" s="467"/>
      <c r="SNO25" s="466"/>
      <c r="SNP25" s="399"/>
      <c r="SNQ25" s="466"/>
      <c r="SNR25" s="252"/>
      <c r="SNS25" s="467"/>
      <c r="SNT25" s="466"/>
      <c r="SNU25" s="399"/>
      <c r="SNV25" s="466"/>
      <c r="SNW25" s="252"/>
      <c r="SNX25" s="467"/>
      <c r="SNY25" s="466"/>
      <c r="SNZ25" s="399"/>
      <c r="SOA25" s="466"/>
      <c r="SOB25" s="252"/>
      <c r="SOC25" s="467"/>
      <c r="SOD25" s="466"/>
      <c r="SOE25" s="399"/>
      <c r="SOF25" s="466"/>
      <c r="SOG25" s="252"/>
      <c r="SOH25" s="467"/>
      <c r="SOI25" s="466"/>
      <c r="SOJ25" s="399"/>
      <c r="SOK25" s="466"/>
      <c r="SOL25" s="252"/>
      <c r="SOM25" s="467"/>
      <c r="SON25" s="466"/>
      <c r="SOO25" s="399"/>
      <c r="SOP25" s="466"/>
      <c r="SOQ25" s="252"/>
      <c r="SOR25" s="467"/>
      <c r="SOS25" s="466"/>
      <c r="SOT25" s="399"/>
      <c r="SOU25" s="466"/>
      <c r="SOV25" s="252"/>
      <c r="SOW25" s="467"/>
      <c r="SOX25" s="466"/>
      <c r="SOY25" s="399"/>
      <c r="SOZ25" s="466"/>
      <c r="SPA25" s="252"/>
      <c r="SPB25" s="467"/>
      <c r="SPC25" s="466"/>
      <c r="SPD25" s="399"/>
      <c r="SPE25" s="466"/>
      <c r="SPF25" s="252"/>
      <c r="SPG25" s="467"/>
      <c r="SPH25" s="466"/>
      <c r="SPI25" s="399"/>
      <c r="SPJ25" s="466"/>
      <c r="SPK25" s="252"/>
      <c r="SPL25" s="467"/>
      <c r="SPM25" s="466"/>
      <c r="SPN25" s="399"/>
      <c r="SPO25" s="466"/>
      <c r="SPP25" s="252"/>
      <c r="SPQ25" s="467"/>
      <c r="SPR25" s="466"/>
      <c r="SPS25" s="399"/>
      <c r="SPT25" s="466"/>
      <c r="SPU25" s="252"/>
      <c r="SPV25" s="467"/>
      <c r="SPW25" s="466"/>
      <c r="SPX25" s="399"/>
      <c r="SPY25" s="466"/>
      <c r="SPZ25" s="252"/>
      <c r="SQA25" s="467"/>
      <c r="SQB25" s="466"/>
      <c r="SQC25" s="399"/>
      <c r="SQD25" s="466"/>
      <c r="SQE25" s="252"/>
      <c r="SQF25" s="467"/>
      <c r="SQG25" s="466"/>
      <c r="SQH25" s="399"/>
      <c r="SQI25" s="466"/>
      <c r="SQJ25" s="252"/>
      <c r="SQK25" s="467"/>
      <c r="SQL25" s="466"/>
      <c r="SQM25" s="399"/>
      <c r="SQN25" s="466"/>
      <c r="SQO25" s="252"/>
      <c r="SQP25" s="467"/>
      <c r="SQQ25" s="466"/>
      <c r="SQR25" s="399"/>
      <c r="SQS25" s="466"/>
      <c r="SQT25" s="252"/>
      <c r="SQU25" s="467"/>
      <c r="SQV25" s="466"/>
      <c r="SQW25" s="399"/>
      <c r="SQX25" s="466"/>
      <c r="SQY25" s="252"/>
      <c r="SQZ25" s="467"/>
      <c r="SRA25" s="466"/>
      <c r="SRB25" s="399"/>
      <c r="SRC25" s="466"/>
      <c r="SRD25" s="252"/>
      <c r="SRE25" s="467"/>
      <c r="SRF25" s="466"/>
      <c r="SRG25" s="399"/>
      <c r="SRH25" s="466"/>
      <c r="SRI25" s="252"/>
      <c r="SRJ25" s="467"/>
      <c r="SRK25" s="466"/>
      <c r="SRL25" s="399"/>
      <c r="SRM25" s="466"/>
      <c r="SRN25" s="252"/>
      <c r="SRO25" s="467"/>
      <c r="SRP25" s="466"/>
      <c r="SRQ25" s="399"/>
      <c r="SRR25" s="466"/>
      <c r="SRS25" s="252"/>
      <c r="SRT25" s="467"/>
      <c r="SRU25" s="466"/>
      <c r="SRV25" s="399"/>
      <c r="SRW25" s="466"/>
      <c r="SRX25" s="252"/>
      <c r="SRY25" s="467"/>
      <c r="SRZ25" s="466"/>
      <c r="SSA25" s="399"/>
      <c r="SSB25" s="466"/>
      <c r="SSC25" s="252"/>
      <c r="SSD25" s="467"/>
      <c r="SSE25" s="466"/>
      <c r="SSF25" s="399"/>
      <c r="SSG25" s="466"/>
      <c r="SSH25" s="252"/>
      <c r="SSI25" s="467"/>
      <c r="SSJ25" s="466"/>
      <c r="SSK25" s="399"/>
      <c r="SSL25" s="466"/>
      <c r="SSM25" s="252"/>
      <c r="SSN25" s="467"/>
      <c r="SSO25" s="466"/>
      <c r="SSP25" s="399"/>
      <c r="SSQ25" s="466"/>
      <c r="SSR25" s="252"/>
      <c r="SSS25" s="467"/>
      <c r="SST25" s="466"/>
      <c r="SSU25" s="399"/>
      <c r="SSV25" s="466"/>
      <c r="SSW25" s="252"/>
      <c r="SSX25" s="467"/>
      <c r="SSY25" s="466"/>
      <c r="SSZ25" s="399"/>
      <c r="STA25" s="466"/>
      <c r="STB25" s="252"/>
      <c r="STC25" s="467"/>
      <c r="STD25" s="466"/>
      <c r="STE25" s="399"/>
      <c r="STF25" s="466"/>
      <c r="STG25" s="252"/>
      <c r="STH25" s="467"/>
      <c r="STI25" s="466"/>
      <c r="STJ25" s="399"/>
      <c r="STK25" s="466"/>
      <c r="STL25" s="252"/>
      <c r="STM25" s="467"/>
      <c r="STN25" s="466"/>
      <c r="STO25" s="399"/>
      <c r="STP25" s="466"/>
      <c r="STQ25" s="252"/>
      <c r="STR25" s="467"/>
      <c r="STS25" s="466"/>
      <c r="STT25" s="399"/>
      <c r="STU25" s="466"/>
      <c r="STV25" s="252"/>
      <c r="STW25" s="467"/>
      <c r="STX25" s="466"/>
      <c r="STY25" s="399"/>
      <c r="STZ25" s="466"/>
      <c r="SUA25" s="252"/>
      <c r="SUB25" s="467"/>
      <c r="SUC25" s="466"/>
      <c r="SUD25" s="399"/>
      <c r="SUE25" s="466"/>
      <c r="SUF25" s="252"/>
      <c r="SUG25" s="467"/>
      <c r="SUH25" s="466"/>
      <c r="SUI25" s="399"/>
      <c r="SUJ25" s="466"/>
      <c r="SUK25" s="252"/>
      <c r="SUL25" s="467"/>
      <c r="SUM25" s="466"/>
      <c r="SUN25" s="399"/>
      <c r="SUO25" s="466"/>
      <c r="SUP25" s="252"/>
      <c r="SUQ25" s="467"/>
      <c r="SUR25" s="466"/>
      <c r="SUS25" s="399"/>
      <c r="SUT25" s="466"/>
      <c r="SUU25" s="252"/>
      <c r="SUV25" s="467"/>
      <c r="SUW25" s="466"/>
      <c r="SUX25" s="399"/>
      <c r="SUY25" s="466"/>
      <c r="SUZ25" s="252"/>
      <c r="SVA25" s="467"/>
      <c r="SVB25" s="466"/>
      <c r="SVC25" s="399"/>
      <c r="SVD25" s="466"/>
      <c r="SVE25" s="252"/>
      <c r="SVF25" s="467"/>
      <c r="SVG25" s="466"/>
      <c r="SVH25" s="399"/>
      <c r="SVI25" s="466"/>
      <c r="SVJ25" s="252"/>
      <c r="SVK25" s="467"/>
      <c r="SVL25" s="466"/>
      <c r="SVM25" s="399"/>
      <c r="SVN25" s="466"/>
      <c r="SVO25" s="252"/>
      <c r="SVP25" s="467"/>
      <c r="SVQ25" s="466"/>
      <c r="SVR25" s="399"/>
      <c r="SVS25" s="466"/>
      <c r="SVT25" s="252"/>
      <c r="SVU25" s="467"/>
      <c r="SVV25" s="466"/>
      <c r="SVW25" s="399"/>
      <c r="SVX25" s="466"/>
      <c r="SVY25" s="252"/>
      <c r="SVZ25" s="467"/>
      <c r="SWA25" s="466"/>
      <c r="SWB25" s="399"/>
      <c r="SWC25" s="466"/>
      <c r="SWD25" s="252"/>
      <c r="SWE25" s="467"/>
      <c r="SWF25" s="466"/>
      <c r="SWG25" s="399"/>
      <c r="SWH25" s="466"/>
      <c r="SWI25" s="252"/>
      <c r="SWJ25" s="467"/>
      <c r="SWK25" s="466"/>
      <c r="SWL25" s="399"/>
      <c r="SWM25" s="466"/>
      <c r="SWN25" s="252"/>
      <c r="SWO25" s="467"/>
      <c r="SWP25" s="466"/>
      <c r="SWQ25" s="399"/>
      <c r="SWR25" s="466"/>
      <c r="SWS25" s="252"/>
      <c r="SWT25" s="467"/>
      <c r="SWU25" s="466"/>
      <c r="SWV25" s="399"/>
      <c r="SWW25" s="466"/>
      <c r="SWX25" s="252"/>
      <c r="SWY25" s="467"/>
      <c r="SWZ25" s="466"/>
      <c r="SXA25" s="399"/>
      <c r="SXB25" s="466"/>
      <c r="SXC25" s="252"/>
      <c r="SXD25" s="467"/>
      <c r="SXE25" s="466"/>
      <c r="SXF25" s="399"/>
      <c r="SXG25" s="466"/>
      <c r="SXH25" s="252"/>
      <c r="SXI25" s="467"/>
      <c r="SXJ25" s="466"/>
      <c r="SXK25" s="399"/>
      <c r="SXL25" s="466"/>
      <c r="SXM25" s="252"/>
      <c r="SXN25" s="467"/>
      <c r="SXO25" s="466"/>
      <c r="SXP25" s="399"/>
      <c r="SXQ25" s="466"/>
      <c r="SXR25" s="252"/>
      <c r="SXS25" s="467"/>
      <c r="SXT25" s="466"/>
      <c r="SXU25" s="399"/>
      <c r="SXV25" s="466"/>
      <c r="SXW25" s="252"/>
      <c r="SXX25" s="467"/>
      <c r="SXY25" s="466"/>
      <c r="SXZ25" s="399"/>
      <c r="SYA25" s="466"/>
      <c r="SYB25" s="252"/>
      <c r="SYC25" s="467"/>
      <c r="SYD25" s="466"/>
      <c r="SYE25" s="399"/>
      <c r="SYF25" s="466"/>
      <c r="SYG25" s="252"/>
      <c r="SYH25" s="467"/>
      <c r="SYI25" s="466"/>
      <c r="SYJ25" s="399"/>
      <c r="SYK25" s="466"/>
      <c r="SYL25" s="252"/>
      <c r="SYM25" s="467"/>
      <c r="SYN25" s="466"/>
      <c r="SYO25" s="399"/>
      <c r="SYP25" s="466"/>
      <c r="SYQ25" s="252"/>
      <c r="SYR25" s="467"/>
      <c r="SYS25" s="466"/>
      <c r="SYT25" s="399"/>
      <c r="SYU25" s="466"/>
      <c r="SYV25" s="252"/>
      <c r="SYW25" s="467"/>
      <c r="SYX25" s="466"/>
      <c r="SYY25" s="399"/>
      <c r="SYZ25" s="466"/>
      <c r="SZA25" s="252"/>
      <c r="SZB25" s="467"/>
      <c r="SZC25" s="466"/>
      <c r="SZD25" s="399"/>
      <c r="SZE25" s="466"/>
      <c r="SZF25" s="252"/>
      <c r="SZG25" s="467"/>
      <c r="SZH25" s="466"/>
      <c r="SZI25" s="399"/>
      <c r="SZJ25" s="466"/>
      <c r="SZK25" s="252"/>
      <c r="SZL25" s="467"/>
      <c r="SZM25" s="466"/>
      <c r="SZN25" s="399"/>
      <c r="SZO25" s="466"/>
      <c r="SZP25" s="252"/>
      <c r="SZQ25" s="467"/>
      <c r="SZR25" s="466"/>
      <c r="SZS25" s="399"/>
      <c r="SZT25" s="466"/>
      <c r="SZU25" s="252"/>
      <c r="SZV25" s="467"/>
      <c r="SZW25" s="466"/>
      <c r="SZX25" s="399"/>
      <c r="SZY25" s="466"/>
      <c r="SZZ25" s="252"/>
      <c r="TAA25" s="467"/>
      <c r="TAB25" s="466"/>
      <c r="TAC25" s="399"/>
      <c r="TAD25" s="466"/>
      <c r="TAE25" s="252"/>
      <c r="TAF25" s="467"/>
      <c r="TAG25" s="466"/>
      <c r="TAH25" s="399"/>
      <c r="TAI25" s="466"/>
      <c r="TAJ25" s="252"/>
      <c r="TAK25" s="467"/>
      <c r="TAL25" s="466"/>
      <c r="TAM25" s="399"/>
      <c r="TAN25" s="466"/>
      <c r="TAO25" s="252"/>
      <c r="TAP25" s="467"/>
      <c r="TAQ25" s="466"/>
      <c r="TAR25" s="399"/>
      <c r="TAS25" s="466"/>
      <c r="TAT25" s="252"/>
      <c r="TAU25" s="467"/>
      <c r="TAV25" s="466"/>
      <c r="TAW25" s="399"/>
      <c r="TAX25" s="466"/>
      <c r="TAY25" s="252"/>
      <c r="TAZ25" s="467"/>
      <c r="TBA25" s="466"/>
      <c r="TBB25" s="399"/>
      <c r="TBC25" s="466"/>
      <c r="TBD25" s="252"/>
      <c r="TBE25" s="467"/>
      <c r="TBF25" s="466"/>
      <c r="TBG25" s="399"/>
      <c r="TBH25" s="466"/>
      <c r="TBI25" s="252"/>
      <c r="TBJ25" s="467"/>
      <c r="TBK25" s="466"/>
      <c r="TBL25" s="399"/>
      <c r="TBM25" s="466"/>
      <c r="TBN25" s="252"/>
      <c r="TBO25" s="467"/>
      <c r="TBP25" s="466"/>
      <c r="TBQ25" s="399"/>
      <c r="TBR25" s="466"/>
      <c r="TBS25" s="252"/>
      <c r="TBT25" s="467"/>
      <c r="TBU25" s="466"/>
      <c r="TBV25" s="399"/>
      <c r="TBW25" s="466"/>
      <c r="TBX25" s="252"/>
      <c r="TBY25" s="467"/>
      <c r="TBZ25" s="466"/>
      <c r="TCA25" s="399"/>
      <c r="TCB25" s="466"/>
      <c r="TCC25" s="252"/>
      <c r="TCD25" s="467"/>
      <c r="TCE25" s="466"/>
      <c r="TCF25" s="399"/>
      <c r="TCG25" s="466"/>
      <c r="TCH25" s="252"/>
      <c r="TCI25" s="467"/>
      <c r="TCJ25" s="466"/>
      <c r="TCK25" s="399"/>
      <c r="TCL25" s="466"/>
      <c r="TCM25" s="252"/>
      <c r="TCN25" s="467"/>
      <c r="TCO25" s="466"/>
      <c r="TCP25" s="399"/>
      <c r="TCQ25" s="466"/>
      <c r="TCR25" s="252"/>
      <c r="TCS25" s="467"/>
      <c r="TCT25" s="466"/>
      <c r="TCU25" s="399"/>
      <c r="TCV25" s="466"/>
      <c r="TCW25" s="252"/>
      <c r="TCX25" s="467"/>
      <c r="TCY25" s="466"/>
      <c r="TCZ25" s="399"/>
      <c r="TDA25" s="466"/>
      <c r="TDB25" s="252"/>
      <c r="TDC25" s="467"/>
      <c r="TDD25" s="466"/>
      <c r="TDE25" s="399"/>
      <c r="TDF25" s="466"/>
      <c r="TDG25" s="252"/>
      <c r="TDH25" s="467"/>
      <c r="TDI25" s="466"/>
      <c r="TDJ25" s="399"/>
      <c r="TDK25" s="466"/>
      <c r="TDL25" s="252"/>
      <c r="TDM25" s="467"/>
      <c r="TDN25" s="466"/>
      <c r="TDO25" s="399"/>
      <c r="TDP25" s="466"/>
      <c r="TDQ25" s="252"/>
      <c r="TDR25" s="467"/>
      <c r="TDS25" s="466"/>
      <c r="TDT25" s="399"/>
      <c r="TDU25" s="466"/>
      <c r="TDV25" s="252"/>
      <c r="TDW25" s="467"/>
      <c r="TDX25" s="466"/>
      <c r="TDY25" s="399"/>
      <c r="TDZ25" s="466"/>
      <c r="TEA25" s="252"/>
      <c r="TEB25" s="467"/>
      <c r="TEC25" s="466"/>
      <c r="TED25" s="399"/>
      <c r="TEE25" s="466"/>
      <c r="TEF25" s="252"/>
      <c r="TEG25" s="467"/>
      <c r="TEH25" s="466"/>
      <c r="TEI25" s="399"/>
      <c r="TEJ25" s="466"/>
      <c r="TEK25" s="252"/>
      <c r="TEL25" s="467"/>
      <c r="TEM25" s="466"/>
      <c r="TEN25" s="399"/>
      <c r="TEO25" s="466"/>
      <c r="TEP25" s="252"/>
      <c r="TEQ25" s="467"/>
      <c r="TER25" s="466"/>
      <c r="TES25" s="399"/>
      <c r="TET25" s="466"/>
      <c r="TEU25" s="252"/>
      <c r="TEV25" s="467"/>
      <c r="TEW25" s="466"/>
      <c r="TEX25" s="399"/>
      <c r="TEY25" s="466"/>
      <c r="TEZ25" s="252"/>
      <c r="TFA25" s="467"/>
      <c r="TFB25" s="466"/>
      <c r="TFC25" s="399"/>
      <c r="TFD25" s="466"/>
      <c r="TFE25" s="252"/>
      <c r="TFF25" s="467"/>
      <c r="TFG25" s="466"/>
      <c r="TFH25" s="399"/>
      <c r="TFI25" s="466"/>
      <c r="TFJ25" s="252"/>
      <c r="TFK25" s="467"/>
      <c r="TFL25" s="466"/>
      <c r="TFM25" s="399"/>
      <c r="TFN25" s="466"/>
      <c r="TFO25" s="252"/>
      <c r="TFP25" s="467"/>
      <c r="TFQ25" s="466"/>
      <c r="TFR25" s="399"/>
      <c r="TFS25" s="466"/>
      <c r="TFT25" s="252"/>
      <c r="TFU25" s="467"/>
      <c r="TFV25" s="466"/>
      <c r="TFW25" s="399"/>
      <c r="TFX25" s="466"/>
      <c r="TFY25" s="252"/>
      <c r="TFZ25" s="467"/>
      <c r="TGA25" s="466"/>
      <c r="TGB25" s="399"/>
      <c r="TGC25" s="466"/>
      <c r="TGD25" s="252"/>
      <c r="TGE25" s="467"/>
      <c r="TGF25" s="466"/>
      <c r="TGG25" s="399"/>
      <c r="TGH25" s="466"/>
      <c r="TGI25" s="252"/>
      <c r="TGJ25" s="467"/>
      <c r="TGK25" s="466"/>
      <c r="TGL25" s="399"/>
      <c r="TGM25" s="466"/>
      <c r="TGN25" s="252"/>
      <c r="TGO25" s="467"/>
      <c r="TGP25" s="466"/>
      <c r="TGQ25" s="399"/>
      <c r="TGR25" s="466"/>
      <c r="TGS25" s="252"/>
      <c r="TGT25" s="467"/>
      <c r="TGU25" s="466"/>
      <c r="TGV25" s="399"/>
      <c r="TGW25" s="466"/>
      <c r="TGX25" s="252"/>
      <c r="TGY25" s="467"/>
      <c r="TGZ25" s="466"/>
      <c r="THA25" s="399"/>
      <c r="THB25" s="466"/>
      <c r="THC25" s="252"/>
      <c r="THD25" s="467"/>
      <c r="THE25" s="466"/>
      <c r="THF25" s="399"/>
      <c r="THG25" s="466"/>
      <c r="THH25" s="252"/>
      <c r="THI25" s="467"/>
      <c r="THJ25" s="466"/>
      <c r="THK25" s="399"/>
      <c r="THL25" s="466"/>
      <c r="THM25" s="252"/>
      <c r="THN25" s="467"/>
      <c r="THO25" s="466"/>
      <c r="THP25" s="399"/>
      <c r="THQ25" s="466"/>
      <c r="THR25" s="252"/>
      <c r="THS25" s="467"/>
      <c r="THT25" s="466"/>
      <c r="THU25" s="399"/>
      <c r="THV25" s="466"/>
      <c r="THW25" s="252"/>
      <c r="THX25" s="467"/>
      <c r="THY25" s="466"/>
      <c r="THZ25" s="399"/>
      <c r="TIA25" s="466"/>
      <c r="TIB25" s="252"/>
      <c r="TIC25" s="467"/>
      <c r="TID25" s="466"/>
      <c r="TIE25" s="399"/>
      <c r="TIF25" s="466"/>
      <c r="TIG25" s="252"/>
      <c r="TIH25" s="467"/>
      <c r="TII25" s="466"/>
      <c r="TIJ25" s="399"/>
      <c r="TIK25" s="466"/>
      <c r="TIL25" s="252"/>
      <c r="TIM25" s="467"/>
      <c r="TIN25" s="466"/>
      <c r="TIO25" s="399"/>
      <c r="TIP25" s="466"/>
      <c r="TIQ25" s="252"/>
      <c r="TIR25" s="467"/>
      <c r="TIS25" s="466"/>
      <c r="TIT25" s="399"/>
      <c r="TIU25" s="466"/>
      <c r="TIV25" s="252"/>
      <c r="TIW25" s="467"/>
      <c r="TIX25" s="466"/>
      <c r="TIY25" s="399"/>
      <c r="TIZ25" s="466"/>
      <c r="TJA25" s="252"/>
      <c r="TJB25" s="467"/>
      <c r="TJC25" s="466"/>
      <c r="TJD25" s="399"/>
      <c r="TJE25" s="466"/>
      <c r="TJF25" s="252"/>
      <c r="TJG25" s="467"/>
      <c r="TJH25" s="466"/>
      <c r="TJI25" s="399"/>
      <c r="TJJ25" s="466"/>
      <c r="TJK25" s="252"/>
      <c r="TJL25" s="467"/>
      <c r="TJM25" s="466"/>
      <c r="TJN25" s="399"/>
      <c r="TJO25" s="466"/>
      <c r="TJP25" s="252"/>
      <c r="TJQ25" s="467"/>
      <c r="TJR25" s="466"/>
      <c r="TJS25" s="399"/>
      <c r="TJT25" s="466"/>
      <c r="TJU25" s="252"/>
      <c r="TJV25" s="467"/>
      <c r="TJW25" s="466"/>
      <c r="TJX25" s="399"/>
      <c r="TJY25" s="466"/>
      <c r="TJZ25" s="252"/>
      <c r="TKA25" s="467"/>
      <c r="TKB25" s="466"/>
      <c r="TKC25" s="399"/>
      <c r="TKD25" s="466"/>
      <c r="TKE25" s="252"/>
      <c r="TKF25" s="467"/>
      <c r="TKG25" s="466"/>
      <c r="TKH25" s="399"/>
      <c r="TKI25" s="466"/>
      <c r="TKJ25" s="252"/>
      <c r="TKK25" s="467"/>
      <c r="TKL25" s="466"/>
      <c r="TKM25" s="399"/>
      <c r="TKN25" s="466"/>
      <c r="TKO25" s="252"/>
      <c r="TKP25" s="467"/>
      <c r="TKQ25" s="466"/>
      <c r="TKR25" s="399"/>
      <c r="TKS25" s="466"/>
      <c r="TKT25" s="252"/>
      <c r="TKU25" s="467"/>
      <c r="TKV25" s="466"/>
      <c r="TKW25" s="399"/>
      <c r="TKX25" s="466"/>
      <c r="TKY25" s="252"/>
      <c r="TKZ25" s="467"/>
      <c r="TLA25" s="466"/>
      <c r="TLB25" s="399"/>
      <c r="TLC25" s="466"/>
      <c r="TLD25" s="252"/>
      <c r="TLE25" s="467"/>
      <c r="TLF25" s="466"/>
      <c r="TLG25" s="399"/>
      <c r="TLH25" s="466"/>
      <c r="TLI25" s="252"/>
      <c r="TLJ25" s="467"/>
      <c r="TLK25" s="466"/>
      <c r="TLL25" s="399"/>
      <c r="TLM25" s="466"/>
      <c r="TLN25" s="252"/>
      <c r="TLO25" s="467"/>
      <c r="TLP25" s="466"/>
      <c r="TLQ25" s="399"/>
      <c r="TLR25" s="466"/>
      <c r="TLS25" s="252"/>
      <c r="TLT25" s="467"/>
      <c r="TLU25" s="466"/>
      <c r="TLV25" s="399"/>
      <c r="TLW25" s="466"/>
      <c r="TLX25" s="252"/>
      <c r="TLY25" s="467"/>
      <c r="TLZ25" s="466"/>
      <c r="TMA25" s="399"/>
      <c r="TMB25" s="466"/>
      <c r="TMC25" s="252"/>
      <c r="TMD25" s="467"/>
      <c r="TME25" s="466"/>
      <c r="TMF25" s="399"/>
      <c r="TMG25" s="466"/>
      <c r="TMH25" s="252"/>
      <c r="TMI25" s="467"/>
      <c r="TMJ25" s="466"/>
      <c r="TMK25" s="399"/>
      <c r="TML25" s="466"/>
      <c r="TMM25" s="252"/>
      <c r="TMN25" s="467"/>
      <c r="TMO25" s="466"/>
      <c r="TMP25" s="399"/>
      <c r="TMQ25" s="466"/>
      <c r="TMR25" s="252"/>
      <c r="TMS25" s="467"/>
      <c r="TMT25" s="466"/>
      <c r="TMU25" s="399"/>
      <c r="TMV25" s="466"/>
      <c r="TMW25" s="252"/>
      <c r="TMX25" s="467"/>
      <c r="TMY25" s="466"/>
      <c r="TMZ25" s="399"/>
      <c r="TNA25" s="466"/>
      <c r="TNB25" s="252"/>
      <c r="TNC25" s="467"/>
      <c r="TND25" s="466"/>
      <c r="TNE25" s="399"/>
      <c r="TNF25" s="466"/>
      <c r="TNG25" s="252"/>
      <c r="TNH25" s="467"/>
      <c r="TNI25" s="466"/>
      <c r="TNJ25" s="399"/>
      <c r="TNK25" s="466"/>
      <c r="TNL25" s="252"/>
      <c r="TNM25" s="467"/>
      <c r="TNN25" s="466"/>
      <c r="TNO25" s="399"/>
      <c r="TNP25" s="466"/>
      <c r="TNQ25" s="252"/>
      <c r="TNR25" s="467"/>
      <c r="TNS25" s="466"/>
      <c r="TNT25" s="399"/>
      <c r="TNU25" s="466"/>
      <c r="TNV25" s="252"/>
      <c r="TNW25" s="467"/>
      <c r="TNX25" s="466"/>
      <c r="TNY25" s="399"/>
      <c r="TNZ25" s="466"/>
      <c r="TOA25" s="252"/>
      <c r="TOB25" s="467"/>
      <c r="TOC25" s="466"/>
      <c r="TOD25" s="399"/>
      <c r="TOE25" s="466"/>
      <c r="TOF25" s="252"/>
      <c r="TOG25" s="467"/>
      <c r="TOH25" s="466"/>
      <c r="TOI25" s="399"/>
      <c r="TOJ25" s="466"/>
      <c r="TOK25" s="252"/>
      <c r="TOL25" s="467"/>
      <c r="TOM25" s="466"/>
      <c r="TON25" s="399"/>
      <c r="TOO25" s="466"/>
      <c r="TOP25" s="252"/>
      <c r="TOQ25" s="467"/>
      <c r="TOR25" s="466"/>
      <c r="TOS25" s="399"/>
      <c r="TOT25" s="466"/>
      <c r="TOU25" s="252"/>
      <c r="TOV25" s="467"/>
      <c r="TOW25" s="466"/>
      <c r="TOX25" s="399"/>
      <c r="TOY25" s="466"/>
      <c r="TOZ25" s="252"/>
      <c r="TPA25" s="467"/>
      <c r="TPB25" s="466"/>
      <c r="TPC25" s="399"/>
      <c r="TPD25" s="466"/>
      <c r="TPE25" s="252"/>
      <c r="TPF25" s="467"/>
      <c r="TPG25" s="466"/>
      <c r="TPH25" s="399"/>
      <c r="TPI25" s="466"/>
      <c r="TPJ25" s="252"/>
      <c r="TPK25" s="467"/>
      <c r="TPL25" s="466"/>
      <c r="TPM25" s="399"/>
      <c r="TPN25" s="466"/>
      <c r="TPO25" s="252"/>
      <c r="TPP25" s="467"/>
      <c r="TPQ25" s="466"/>
      <c r="TPR25" s="399"/>
      <c r="TPS25" s="466"/>
      <c r="TPT25" s="252"/>
      <c r="TPU25" s="467"/>
      <c r="TPV25" s="466"/>
      <c r="TPW25" s="399"/>
      <c r="TPX25" s="466"/>
      <c r="TPY25" s="252"/>
      <c r="TPZ25" s="467"/>
      <c r="TQA25" s="466"/>
      <c r="TQB25" s="399"/>
      <c r="TQC25" s="466"/>
      <c r="TQD25" s="252"/>
      <c r="TQE25" s="467"/>
      <c r="TQF25" s="466"/>
      <c r="TQG25" s="399"/>
      <c r="TQH25" s="466"/>
      <c r="TQI25" s="252"/>
      <c r="TQJ25" s="467"/>
      <c r="TQK25" s="466"/>
      <c r="TQL25" s="399"/>
      <c r="TQM25" s="466"/>
      <c r="TQN25" s="252"/>
      <c r="TQO25" s="467"/>
      <c r="TQP25" s="466"/>
      <c r="TQQ25" s="399"/>
      <c r="TQR25" s="466"/>
      <c r="TQS25" s="252"/>
      <c r="TQT25" s="467"/>
      <c r="TQU25" s="466"/>
      <c r="TQV25" s="399"/>
      <c r="TQW25" s="466"/>
      <c r="TQX25" s="252"/>
      <c r="TQY25" s="467"/>
      <c r="TQZ25" s="466"/>
      <c r="TRA25" s="399"/>
      <c r="TRB25" s="466"/>
      <c r="TRC25" s="252"/>
      <c r="TRD25" s="467"/>
      <c r="TRE25" s="466"/>
      <c r="TRF25" s="399"/>
      <c r="TRG25" s="466"/>
      <c r="TRH25" s="252"/>
      <c r="TRI25" s="467"/>
      <c r="TRJ25" s="466"/>
      <c r="TRK25" s="399"/>
      <c r="TRL25" s="466"/>
      <c r="TRM25" s="252"/>
      <c r="TRN25" s="467"/>
      <c r="TRO25" s="466"/>
      <c r="TRP25" s="399"/>
      <c r="TRQ25" s="466"/>
      <c r="TRR25" s="252"/>
      <c r="TRS25" s="467"/>
      <c r="TRT25" s="466"/>
      <c r="TRU25" s="399"/>
      <c r="TRV25" s="466"/>
      <c r="TRW25" s="252"/>
      <c r="TRX25" s="467"/>
      <c r="TRY25" s="466"/>
      <c r="TRZ25" s="399"/>
      <c r="TSA25" s="466"/>
      <c r="TSB25" s="252"/>
      <c r="TSC25" s="467"/>
      <c r="TSD25" s="466"/>
      <c r="TSE25" s="399"/>
      <c r="TSF25" s="466"/>
      <c r="TSG25" s="252"/>
      <c r="TSH25" s="467"/>
      <c r="TSI25" s="466"/>
      <c r="TSJ25" s="399"/>
      <c r="TSK25" s="466"/>
      <c r="TSL25" s="252"/>
      <c r="TSM25" s="467"/>
      <c r="TSN25" s="466"/>
      <c r="TSO25" s="399"/>
      <c r="TSP25" s="466"/>
      <c r="TSQ25" s="252"/>
      <c r="TSR25" s="467"/>
      <c r="TSS25" s="466"/>
      <c r="TST25" s="399"/>
      <c r="TSU25" s="466"/>
      <c r="TSV25" s="252"/>
      <c r="TSW25" s="467"/>
      <c r="TSX25" s="466"/>
      <c r="TSY25" s="399"/>
      <c r="TSZ25" s="466"/>
      <c r="TTA25" s="252"/>
      <c r="TTB25" s="467"/>
      <c r="TTC25" s="466"/>
      <c r="TTD25" s="399"/>
      <c r="TTE25" s="466"/>
      <c r="TTF25" s="252"/>
      <c r="TTG25" s="467"/>
      <c r="TTH25" s="466"/>
      <c r="TTI25" s="399"/>
      <c r="TTJ25" s="466"/>
      <c r="TTK25" s="252"/>
      <c r="TTL25" s="467"/>
      <c r="TTM25" s="466"/>
      <c r="TTN25" s="399"/>
      <c r="TTO25" s="466"/>
      <c r="TTP25" s="252"/>
      <c r="TTQ25" s="467"/>
      <c r="TTR25" s="466"/>
      <c r="TTS25" s="399"/>
      <c r="TTT25" s="466"/>
      <c r="TTU25" s="252"/>
      <c r="TTV25" s="467"/>
      <c r="TTW25" s="466"/>
      <c r="TTX25" s="399"/>
      <c r="TTY25" s="466"/>
      <c r="TTZ25" s="252"/>
      <c r="TUA25" s="467"/>
      <c r="TUB25" s="466"/>
      <c r="TUC25" s="399"/>
      <c r="TUD25" s="466"/>
      <c r="TUE25" s="252"/>
      <c r="TUF25" s="467"/>
      <c r="TUG25" s="466"/>
      <c r="TUH25" s="399"/>
      <c r="TUI25" s="466"/>
      <c r="TUJ25" s="252"/>
      <c r="TUK25" s="467"/>
      <c r="TUL25" s="466"/>
      <c r="TUM25" s="399"/>
      <c r="TUN25" s="466"/>
      <c r="TUO25" s="252"/>
      <c r="TUP25" s="467"/>
      <c r="TUQ25" s="466"/>
      <c r="TUR25" s="399"/>
      <c r="TUS25" s="466"/>
      <c r="TUT25" s="252"/>
      <c r="TUU25" s="467"/>
      <c r="TUV25" s="466"/>
      <c r="TUW25" s="399"/>
      <c r="TUX25" s="466"/>
      <c r="TUY25" s="252"/>
      <c r="TUZ25" s="467"/>
      <c r="TVA25" s="466"/>
      <c r="TVB25" s="399"/>
      <c r="TVC25" s="466"/>
      <c r="TVD25" s="252"/>
      <c r="TVE25" s="467"/>
      <c r="TVF25" s="466"/>
      <c r="TVG25" s="399"/>
      <c r="TVH25" s="466"/>
      <c r="TVI25" s="252"/>
      <c r="TVJ25" s="467"/>
      <c r="TVK25" s="466"/>
      <c r="TVL25" s="399"/>
      <c r="TVM25" s="466"/>
      <c r="TVN25" s="252"/>
      <c r="TVO25" s="467"/>
      <c r="TVP25" s="466"/>
      <c r="TVQ25" s="399"/>
      <c r="TVR25" s="466"/>
      <c r="TVS25" s="252"/>
      <c r="TVT25" s="467"/>
      <c r="TVU25" s="466"/>
      <c r="TVV25" s="399"/>
      <c r="TVW25" s="466"/>
      <c r="TVX25" s="252"/>
      <c r="TVY25" s="467"/>
      <c r="TVZ25" s="466"/>
      <c r="TWA25" s="399"/>
      <c r="TWB25" s="466"/>
      <c r="TWC25" s="252"/>
      <c r="TWD25" s="467"/>
      <c r="TWE25" s="466"/>
      <c r="TWF25" s="399"/>
      <c r="TWG25" s="466"/>
      <c r="TWH25" s="252"/>
      <c r="TWI25" s="467"/>
      <c r="TWJ25" s="466"/>
      <c r="TWK25" s="399"/>
      <c r="TWL25" s="466"/>
      <c r="TWM25" s="252"/>
      <c r="TWN25" s="467"/>
      <c r="TWO25" s="466"/>
      <c r="TWP25" s="399"/>
      <c r="TWQ25" s="466"/>
      <c r="TWR25" s="252"/>
      <c r="TWS25" s="467"/>
      <c r="TWT25" s="466"/>
      <c r="TWU25" s="399"/>
      <c r="TWV25" s="466"/>
      <c r="TWW25" s="252"/>
      <c r="TWX25" s="467"/>
      <c r="TWY25" s="466"/>
      <c r="TWZ25" s="399"/>
      <c r="TXA25" s="466"/>
      <c r="TXB25" s="252"/>
      <c r="TXC25" s="467"/>
      <c r="TXD25" s="466"/>
      <c r="TXE25" s="399"/>
      <c r="TXF25" s="466"/>
      <c r="TXG25" s="252"/>
      <c r="TXH25" s="467"/>
      <c r="TXI25" s="466"/>
      <c r="TXJ25" s="399"/>
      <c r="TXK25" s="466"/>
      <c r="TXL25" s="252"/>
      <c r="TXM25" s="467"/>
      <c r="TXN25" s="466"/>
      <c r="TXO25" s="399"/>
      <c r="TXP25" s="466"/>
      <c r="TXQ25" s="252"/>
      <c r="TXR25" s="467"/>
      <c r="TXS25" s="466"/>
      <c r="TXT25" s="399"/>
      <c r="TXU25" s="466"/>
      <c r="TXV25" s="252"/>
      <c r="TXW25" s="467"/>
      <c r="TXX25" s="466"/>
      <c r="TXY25" s="399"/>
      <c r="TXZ25" s="466"/>
      <c r="TYA25" s="252"/>
      <c r="TYB25" s="467"/>
      <c r="TYC25" s="466"/>
      <c r="TYD25" s="399"/>
      <c r="TYE25" s="466"/>
      <c r="TYF25" s="252"/>
      <c r="TYG25" s="467"/>
      <c r="TYH25" s="466"/>
      <c r="TYI25" s="399"/>
      <c r="TYJ25" s="466"/>
      <c r="TYK25" s="252"/>
      <c r="TYL25" s="467"/>
      <c r="TYM25" s="466"/>
      <c r="TYN25" s="399"/>
      <c r="TYO25" s="466"/>
      <c r="TYP25" s="252"/>
      <c r="TYQ25" s="467"/>
      <c r="TYR25" s="466"/>
      <c r="TYS25" s="399"/>
      <c r="TYT25" s="466"/>
      <c r="TYU25" s="252"/>
      <c r="TYV25" s="467"/>
      <c r="TYW25" s="466"/>
      <c r="TYX25" s="399"/>
      <c r="TYY25" s="466"/>
      <c r="TYZ25" s="252"/>
      <c r="TZA25" s="467"/>
      <c r="TZB25" s="466"/>
      <c r="TZC25" s="399"/>
      <c r="TZD25" s="466"/>
      <c r="TZE25" s="252"/>
      <c r="TZF25" s="467"/>
      <c r="TZG25" s="466"/>
      <c r="TZH25" s="399"/>
      <c r="TZI25" s="466"/>
      <c r="TZJ25" s="252"/>
      <c r="TZK25" s="467"/>
      <c r="TZL25" s="466"/>
      <c r="TZM25" s="399"/>
      <c r="TZN25" s="466"/>
      <c r="TZO25" s="252"/>
      <c r="TZP25" s="467"/>
      <c r="TZQ25" s="466"/>
      <c r="TZR25" s="399"/>
      <c r="TZS25" s="466"/>
      <c r="TZT25" s="252"/>
      <c r="TZU25" s="467"/>
      <c r="TZV25" s="466"/>
      <c r="TZW25" s="399"/>
      <c r="TZX25" s="466"/>
      <c r="TZY25" s="252"/>
      <c r="TZZ25" s="467"/>
      <c r="UAA25" s="466"/>
      <c r="UAB25" s="399"/>
      <c r="UAC25" s="466"/>
      <c r="UAD25" s="252"/>
      <c r="UAE25" s="467"/>
      <c r="UAF25" s="466"/>
      <c r="UAG25" s="399"/>
      <c r="UAH25" s="466"/>
      <c r="UAI25" s="252"/>
      <c r="UAJ25" s="467"/>
      <c r="UAK25" s="466"/>
      <c r="UAL25" s="399"/>
      <c r="UAM25" s="466"/>
      <c r="UAN25" s="252"/>
      <c r="UAO25" s="467"/>
      <c r="UAP25" s="466"/>
      <c r="UAQ25" s="399"/>
      <c r="UAR25" s="466"/>
      <c r="UAS25" s="252"/>
      <c r="UAT25" s="467"/>
      <c r="UAU25" s="466"/>
      <c r="UAV25" s="399"/>
      <c r="UAW25" s="466"/>
      <c r="UAX25" s="252"/>
      <c r="UAY25" s="467"/>
      <c r="UAZ25" s="466"/>
      <c r="UBA25" s="399"/>
      <c r="UBB25" s="466"/>
      <c r="UBC25" s="252"/>
      <c r="UBD25" s="467"/>
      <c r="UBE25" s="466"/>
      <c r="UBF25" s="399"/>
      <c r="UBG25" s="466"/>
      <c r="UBH25" s="252"/>
      <c r="UBI25" s="467"/>
      <c r="UBJ25" s="466"/>
      <c r="UBK25" s="399"/>
      <c r="UBL25" s="466"/>
      <c r="UBM25" s="252"/>
      <c r="UBN25" s="467"/>
      <c r="UBO25" s="466"/>
      <c r="UBP25" s="399"/>
      <c r="UBQ25" s="466"/>
      <c r="UBR25" s="252"/>
      <c r="UBS25" s="467"/>
      <c r="UBT25" s="466"/>
      <c r="UBU25" s="399"/>
      <c r="UBV25" s="466"/>
      <c r="UBW25" s="252"/>
      <c r="UBX25" s="467"/>
      <c r="UBY25" s="466"/>
      <c r="UBZ25" s="399"/>
      <c r="UCA25" s="466"/>
      <c r="UCB25" s="252"/>
      <c r="UCC25" s="467"/>
      <c r="UCD25" s="466"/>
      <c r="UCE25" s="399"/>
      <c r="UCF25" s="466"/>
      <c r="UCG25" s="252"/>
      <c r="UCH25" s="467"/>
      <c r="UCI25" s="466"/>
      <c r="UCJ25" s="399"/>
      <c r="UCK25" s="466"/>
      <c r="UCL25" s="252"/>
      <c r="UCM25" s="467"/>
      <c r="UCN25" s="466"/>
      <c r="UCO25" s="399"/>
      <c r="UCP25" s="466"/>
      <c r="UCQ25" s="252"/>
      <c r="UCR25" s="467"/>
      <c r="UCS25" s="466"/>
      <c r="UCT25" s="399"/>
      <c r="UCU25" s="466"/>
      <c r="UCV25" s="252"/>
      <c r="UCW25" s="467"/>
      <c r="UCX25" s="466"/>
      <c r="UCY25" s="399"/>
      <c r="UCZ25" s="466"/>
      <c r="UDA25" s="252"/>
      <c r="UDB25" s="467"/>
      <c r="UDC25" s="466"/>
      <c r="UDD25" s="399"/>
      <c r="UDE25" s="466"/>
      <c r="UDF25" s="252"/>
      <c r="UDG25" s="467"/>
      <c r="UDH25" s="466"/>
      <c r="UDI25" s="399"/>
      <c r="UDJ25" s="466"/>
      <c r="UDK25" s="252"/>
      <c r="UDL25" s="467"/>
      <c r="UDM25" s="466"/>
      <c r="UDN25" s="399"/>
      <c r="UDO25" s="466"/>
      <c r="UDP25" s="252"/>
      <c r="UDQ25" s="467"/>
      <c r="UDR25" s="466"/>
      <c r="UDS25" s="399"/>
      <c r="UDT25" s="466"/>
      <c r="UDU25" s="252"/>
      <c r="UDV25" s="467"/>
      <c r="UDW25" s="466"/>
      <c r="UDX25" s="399"/>
      <c r="UDY25" s="466"/>
      <c r="UDZ25" s="252"/>
      <c r="UEA25" s="467"/>
      <c r="UEB25" s="466"/>
      <c r="UEC25" s="399"/>
      <c r="UED25" s="466"/>
      <c r="UEE25" s="252"/>
      <c r="UEF25" s="467"/>
      <c r="UEG25" s="466"/>
      <c r="UEH25" s="399"/>
      <c r="UEI25" s="466"/>
      <c r="UEJ25" s="252"/>
      <c r="UEK25" s="467"/>
      <c r="UEL25" s="466"/>
      <c r="UEM25" s="399"/>
      <c r="UEN25" s="466"/>
      <c r="UEO25" s="252"/>
      <c r="UEP25" s="467"/>
      <c r="UEQ25" s="466"/>
      <c r="UER25" s="399"/>
      <c r="UES25" s="466"/>
      <c r="UET25" s="252"/>
      <c r="UEU25" s="467"/>
      <c r="UEV25" s="466"/>
      <c r="UEW25" s="399"/>
      <c r="UEX25" s="466"/>
      <c r="UEY25" s="252"/>
      <c r="UEZ25" s="467"/>
      <c r="UFA25" s="466"/>
      <c r="UFB25" s="399"/>
      <c r="UFC25" s="466"/>
      <c r="UFD25" s="252"/>
      <c r="UFE25" s="467"/>
      <c r="UFF25" s="466"/>
      <c r="UFG25" s="399"/>
      <c r="UFH25" s="466"/>
      <c r="UFI25" s="252"/>
      <c r="UFJ25" s="467"/>
      <c r="UFK25" s="466"/>
      <c r="UFL25" s="399"/>
      <c r="UFM25" s="466"/>
      <c r="UFN25" s="252"/>
      <c r="UFO25" s="467"/>
      <c r="UFP25" s="466"/>
      <c r="UFQ25" s="399"/>
      <c r="UFR25" s="466"/>
      <c r="UFS25" s="252"/>
      <c r="UFT25" s="467"/>
      <c r="UFU25" s="466"/>
      <c r="UFV25" s="399"/>
      <c r="UFW25" s="466"/>
      <c r="UFX25" s="252"/>
      <c r="UFY25" s="467"/>
      <c r="UFZ25" s="466"/>
      <c r="UGA25" s="399"/>
      <c r="UGB25" s="466"/>
      <c r="UGC25" s="252"/>
      <c r="UGD25" s="467"/>
      <c r="UGE25" s="466"/>
      <c r="UGF25" s="399"/>
      <c r="UGG25" s="466"/>
      <c r="UGH25" s="252"/>
      <c r="UGI25" s="467"/>
      <c r="UGJ25" s="466"/>
      <c r="UGK25" s="399"/>
      <c r="UGL25" s="466"/>
      <c r="UGM25" s="252"/>
      <c r="UGN25" s="467"/>
      <c r="UGO25" s="466"/>
      <c r="UGP25" s="399"/>
      <c r="UGQ25" s="466"/>
      <c r="UGR25" s="252"/>
      <c r="UGS25" s="467"/>
      <c r="UGT25" s="466"/>
      <c r="UGU25" s="399"/>
      <c r="UGV25" s="466"/>
      <c r="UGW25" s="252"/>
      <c r="UGX25" s="467"/>
      <c r="UGY25" s="466"/>
      <c r="UGZ25" s="399"/>
      <c r="UHA25" s="466"/>
      <c r="UHB25" s="252"/>
      <c r="UHC25" s="467"/>
      <c r="UHD25" s="466"/>
      <c r="UHE25" s="399"/>
      <c r="UHF25" s="466"/>
      <c r="UHG25" s="252"/>
      <c r="UHH25" s="467"/>
      <c r="UHI25" s="466"/>
      <c r="UHJ25" s="399"/>
      <c r="UHK25" s="466"/>
      <c r="UHL25" s="252"/>
      <c r="UHM25" s="467"/>
      <c r="UHN25" s="466"/>
      <c r="UHO25" s="399"/>
      <c r="UHP25" s="466"/>
      <c r="UHQ25" s="252"/>
      <c r="UHR25" s="467"/>
      <c r="UHS25" s="466"/>
      <c r="UHT25" s="399"/>
      <c r="UHU25" s="466"/>
      <c r="UHV25" s="252"/>
      <c r="UHW25" s="467"/>
      <c r="UHX25" s="466"/>
      <c r="UHY25" s="399"/>
      <c r="UHZ25" s="466"/>
      <c r="UIA25" s="252"/>
      <c r="UIB25" s="467"/>
      <c r="UIC25" s="466"/>
      <c r="UID25" s="399"/>
      <c r="UIE25" s="466"/>
      <c r="UIF25" s="252"/>
      <c r="UIG25" s="467"/>
      <c r="UIH25" s="466"/>
      <c r="UII25" s="399"/>
      <c r="UIJ25" s="466"/>
      <c r="UIK25" s="252"/>
      <c r="UIL25" s="467"/>
      <c r="UIM25" s="466"/>
      <c r="UIN25" s="399"/>
      <c r="UIO25" s="466"/>
      <c r="UIP25" s="252"/>
      <c r="UIQ25" s="467"/>
      <c r="UIR25" s="466"/>
      <c r="UIS25" s="399"/>
      <c r="UIT25" s="466"/>
      <c r="UIU25" s="252"/>
      <c r="UIV25" s="467"/>
      <c r="UIW25" s="466"/>
      <c r="UIX25" s="399"/>
      <c r="UIY25" s="466"/>
      <c r="UIZ25" s="252"/>
      <c r="UJA25" s="467"/>
      <c r="UJB25" s="466"/>
      <c r="UJC25" s="399"/>
      <c r="UJD25" s="466"/>
      <c r="UJE25" s="252"/>
      <c r="UJF25" s="467"/>
      <c r="UJG25" s="466"/>
      <c r="UJH25" s="399"/>
      <c r="UJI25" s="466"/>
      <c r="UJJ25" s="252"/>
      <c r="UJK25" s="467"/>
      <c r="UJL25" s="466"/>
      <c r="UJM25" s="399"/>
      <c r="UJN25" s="466"/>
      <c r="UJO25" s="252"/>
      <c r="UJP25" s="467"/>
      <c r="UJQ25" s="466"/>
      <c r="UJR25" s="399"/>
      <c r="UJS25" s="466"/>
      <c r="UJT25" s="252"/>
      <c r="UJU25" s="467"/>
      <c r="UJV25" s="466"/>
      <c r="UJW25" s="399"/>
      <c r="UJX25" s="466"/>
      <c r="UJY25" s="252"/>
      <c r="UJZ25" s="467"/>
      <c r="UKA25" s="466"/>
      <c r="UKB25" s="399"/>
      <c r="UKC25" s="466"/>
      <c r="UKD25" s="252"/>
      <c r="UKE25" s="467"/>
      <c r="UKF25" s="466"/>
      <c r="UKG25" s="399"/>
      <c r="UKH25" s="466"/>
      <c r="UKI25" s="252"/>
      <c r="UKJ25" s="467"/>
      <c r="UKK25" s="466"/>
      <c r="UKL25" s="399"/>
      <c r="UKM25" s="466"/>
      <c r="UKN25" s="252"/>
      <c r="UKO25" s="467"/>
      <c r="UKP25" s="466"/>
      <c r="UKQ25" s="399"/>
      <c r="UKR25" s="466"/>
      <c r="UKS25" s="252"/>
      <c r="UKT25" s="467"/>
      <c r="UKU25" s="466"/>
      <c r="UKV25" s="399"/>
      <c r="UKW25" s="466"/>
      <c r="UKX25" s="252"/>
      <c r="UKY25" s="467"/>
      <c r="UKZ25" s="466"/>
      <c r="ULA25" s="399"/>
      <c r="ULB25" s="466"/>
      <c r="ULC25" s="252"/>
      <c r="ULD25" s="467"/>
      <c r="ULE25" s="466"/>
      <c r="ULF25" s="399"/>
      <c r="ULG25" s="466"/>
      <c r="ULH25" s="252"/>
      <c r="ULI25" s="467"/>
      <c r="ULJ25" s="466"/>
      <c r="ULK25" s="399"/>
      <c r="ULL25" s="466"/>
      <c r="ULM25" s="252"/>
      <c r="ULN25" s="467"/>
      <c r="ULO25" s="466"/>
      <c r="ULP25" s="399"/>
      <c r="ULQ25" s="466"/>
      <c r="ULR25" s="252"/>
      <c r="ULS25" s="467"/>
      <c r="ULT25" s="466"/>
      <c r="ULU25" s="399"/>
      <c r="ULV25" s="466"/>
      <c r="ULW25" s="252"/>
      <c r="ULX25" s="467"/>
      <c r="ULY25" s="466"/>
      <c r="ULZ25" s="399"/>
      <c r="UMA25" s="466"/>
      <c r="UMB25" s="252"/>
      <c r="UMC25" s="467"/>
      <c r="UMD25" s="466"/>
      <c r="UME25" s="399"/>
      <c r="UMF25" s="466"/>
      <c r="UMG25" s="252"/>
      <c r="UMH25" s="467"/>
      <c r="UMI25" s="466"/>
      <c r="UMJ25" s="399"/>
      <c r="UMK25" s="466"/>
      <c r="UML25" s="252"/>
      <c r="UMM25" s="467"/>
      <c r="UMN25" s="466"/>
      <c r="UMO25" s="399"/>
      <c r="UMP25" s="466"/>
      <c r="UMQ25" s="252"/>
      <c r="UMR25" s="467"/>
      <c r="UMS25" s="466"/>
      <c r="UMT25" s="399"/>
      <c r="UMU25" s="466"/>
      <c r="UMV25" s="252"/>
      <c r="UMW25" s="467"/>
      <c r="UMX25" s="466"/>
      <c r="UMY25" s="399"/>
      <c r="UMZ25" s="466"/>
      <c r="UNA25" s="252"/>
      <c r="UNB25" s="467"/>
      <c r="UNC25" s="466"/>
      <c r="UND25" s="399"/>
      <c r="UNE25" s="466"/>
      <c r="UNF25" s="252"/>
      <c r="UNG25" s="467"/>
      <c r="UNH25" s="466"/>
      <c r="UNI25" s="399"/>
      <c r="UNJ25" s="466"/>
      <c r="UNK25" s="252"/>
      <c r="UNL25" s="467"/>
      <c r="UNM25" s="466"/>
      <c r="UNN25" s="399"/>
      <c r="UNO25" s="466"/>
      <c r="UNP25" s="252"/>
      <c r="UNQ25" s="467"/>
      <c r="UNR25" s="466"/>
      <c r="UNS25" s="399"/>
      <c r="UNT25" s="466"/>
      <c r="UNU25" s="252"/>
      <c r="UNV25" s="467"/>
      <c r="UNW25" s="466"/>
      <c r="UNX25" s="399"/>
      <c r="UNY25" s="466"/>
      <c r="UNZ25" s="252"/>
      <c r="UOA25" s="467"/>
      <c r="UOB25" s="466"/>
      <c r="UOC25" s="399"/>
      <c r="UOD25" s="466"/>
      <c r="UOE25" s="252"/>
      <c r="UOF25" s="467"/>
      <c r="UOG25" s="466"/>
      <c r="UOH25" s="399"/>
      <c r="UOI25" s="466"/>
      <c r="UOJ25" s="252"/>
      <c r="UOK25" s="467"/>
      <c r="UOL25" s="466"/>
      <c r="UOM25" s="399"/>
      <c r="UON25" s="466"/>
      <c r="UOO25" s="252"/>
      <c r="UOP25" s="467"/>
      <c r="UOQ25" s="466"/>
      <c r="UOR25" s="399"/>
      <c r="UOS25" s="466"/>
      <c r="UOT25" s="252"/>
      <c r="UOU25" s="467"/>
      <c r="UOV25" s="466"/>
      <c r="UOW25" s="399"/>
      <c r="UOX25" s="466"/>
      <c r="UOY25" s="252"/>
      <c r="UOZ25" s="467"/>
      <c r="UPA25" s="466"/>
      <c r="UPB25" s="399"/>
      <c r="UPC25" s="466"/>
      <c r="UPD25" s="252"/>
      <c r="UPE25" s="467"/>
      <c r="UPF25" s="466"/>
      <c r="UPG25" s="399"/>
      <c r="UPH25" s="466"/>
      <c r="UPI25" s="252"/>
      <c r="UPJ25" s="467"/>
      <c r="UPK25" s="466"/>
      <c r="UPL25" s="399"/>
      <c r="UPM25" s="466"/>
      <c r="UPN25" s="252"/>
      <c r="UPO25" s="467"/>
      <c r="UPP25" s="466"/>
      <c r="UPQ25" s="399"/>
      <c r="UPR25" s="466"/>
      <c r="UPS25" s="252"/>
      <c r="UPT25" s="467"/>
      <c r="UPU25" s="466"/>
      <c r="UPV25" s="399"/>
      <c r="UPW25" s="466"/>
      <c r="UPX25" s="252"/>
      <c r="UPY25" s="467"/>
      <c r="UPZ25" s="466"/>
      <c r="UQA25" s="399"/>
      <c r="UQB25" s="466"/>
      <c r="UQC25" s="252"/>
      <c r="UQD25" s="467"/>
      <c r="UQE25" s="466"/>
      <c r="UQF25" s="399"/>
      <c r="UQG25" s="466"/>
      <c r="UQH25" s="252"/>
      <c r="UQI25" s="467"/>
      <c r="UQJ25" s="466"/>
      <c r="UQK25" s="399"/>
      <c r="UQL25" s="466"/>
      <c r="UQM25" s="252"/>
      <c r="UQN25" s="467"/>
      <c r="UQO25" s="466"/>
      <c r="UQP25" s="399"/>
      <c r="UQQ25" s="466"/>
      <c r="UQR25" s="252"/>
      <c r="UQS25" s="467"/>
      <c r="UQT25" s="466"/>
      <c r="UQU25" s="399"/>
      <c r="UQV25" s="466"/>
      <c r="UQW25" s="252"/>
      <c r="UQX25" s="467"/>
      <c r="UQY25" s="466"/>
      <c r="UQZ25" s="399"/>
      <c r="URA25" s="466"/>
      <c r="URB25" s="252"/>
      <c r="URC25" s="467"/>
      <c r="URD25" s="466"/>
      <c r="URE25" s="399"/>
      <c r="URF25" s="466"/>
      <c r="URG25" s="252"/>
      <c r="URH25" s="467"/>
      <c r="URI25" s="466"/>
      <c r="URJ25" s="399"/>
      <c r="URK25" s="466"/>
      <c r="URL25" s="252"/>
      <c r="URM25" s="467"/>
      <c r="URN25" s="466"/>
      <c r="URO25" s="399"/>
      <c r="URP25" s="466"/>
      <c r="URQ25" s="252"/>
      <c r="URR25" s="467"/>
      <c r="URS25" s="466"/>
      <c r="URT25" s="399"/>
      <c r="URU25" s="466"/>
      <c r="URV25" s="252"/>
      <c r="URW25" s="467"/>
      <c r="URX25" s="466"/>
      <c r="URY25" s="399"/>
      <c r="URZ25" s="466"/>
      <c r="USA25" s="252"/>
      <c r="USB25" s="467"/>
      <c r="USC25" s="466"/>
      <c r="USD25" s="399"/>
      <c r="USE25" s="466"/>
      <c r="USF25" s="252"/>
      <c r="USG25" s="467"/>
      <c r="USH25" s="466"/>
      <c r="USI25" s="399"/>
      <c r="USJ25" s="466"/>
      <c r="USK25" s="252"/>
      <c r="USL25" s="467"/>
      <c r="USM25" s="466"/>
      <c r="USN25" s="399"/>
      <c r="USO25" s="466"/>
      <c r="USP25" s="252"/>
      <c r="USQ25" s="467"/>
      <c r="USR25" s="466"/>
      <c r="USS25" s="399"/>
      <c r="UST25" s="466"/>
      <c r="USU25" s="252"/>
      <c r="USV25" s="467"/>
      <c r="USW25" s="466"/>
      <c r="USX25" s="399"/>
      <c r="USY25" s="466"/>
      <c r="USZ25" s="252"/>
      <c r="UTA25" s="467"/>
      <c r="UTB25" s="466"/>
      <c r="UTC25" s="399"/>
      <c r="UTD25" s="466"/>
      <c r="UTE25" s="252"/>
      <c r="UTF25" s="467"/>
      <c r="UTG25" s="466"/>
      <c r="UTH25" s="399"/>
      <c r="UTI25" s="466"/>
      <c r="UTJ25" s="252"/>
      <c r="UTK25" s="467"/>
      <c r="UTL25" s="466"/>
      <c r="UTM25" s="399"/>
      <c r="UTN25" s="466"/>
      <c r="UTO25" s="252"/>
      <c r="UTP25" s="467"/>
      <c r="UTQ25" s="466"/>
      <c r="UTR25" s="399"/>
      <c r="UTS25" s="466"/>
      <c r="UTT25" s="252"/>
      <c r="UTU25" s="467"/>
      <c r="UTV25" s="466"/>
      <c r="UTW25" s="399"/>
      <c r="UTX25" s="466"/>
      <c r="UTY25" s="252"/>
      <c r="UTZ25" s="467"/>
      <c r="UUA25" s="466"/>
      <c r="UUB25" s="399"/>
      <c r="UUC25" s="466"/>
      <c r="UUD25" s="252"/>
      <c r="UUE25" s="467"/>
      <c r="UUF25" s="466"/>
      <c r="UUG25" s="399"/>
      <c r="UUH25" s="466"/>
      <c r="UUI25" s="252"/>
      <c r="UUJ25" s="467"/>
      <c r="UUK25" s="466"/>
      <c r="UUL25" s="399"/>
      <c r="UUM25" s="466"/>
      <c r="UUN25" s="252"/>
      <c r="UUO25" s="467"/>
      <c r="UUP25" s="466"/>
      <c r="UUQ25" s="399"/>
      <c r="UUR25" s="466"/>
      <c r="UUS25" s="252"/>
      <c r="UUT25" s="467"/>
      <c r="UUU25" s="466"/>
      <c r="UUV25" s="399"/>
      <c r="UUW25" s="466"/>
      <c r="UUX25" s="252"/>
      <c r="UUY25" s="467"/>
      <c r="UUZ25" s="466"/>
      <c r="UVA25" s="399"/>
      <c r="UVB25" s="466"/>
      <c r="UVC25" s="252"/>
      <c r="UVD25" s="467"/>
      <c r="UVE25" s="466"/>
      <c r="UVF25" s="399"/>
      <c r="UVG25" s="466"/>
      <c r="UVH25" s="252"/>
      <c r="UVI25" s="467"/>
      <c r="UVJ25" s="466"/>
      <c r="UVK25" s="399"/>
      <c r="UVL25" s="466"/>
      <c r="UVM25" s="252"/>
      <c r="UVN25" s="467"/>
      <c r="UVO25" s="466"/>
      <c r="UVP25" s="399"/>
      <c r="UVQ25" s="466"/>
      <c r="UVR25" s="252"/>
      <c r="UVS25" s="467"/>
      <c r="UVT25" s="466"/>
      <c r="UVU25" s="399"/>
      <c r="UVV25" s="466"/>
      <c r="UVW25" s="252"/>
      <c r="UVX25" s="467"/>
      <c r="UVY25" s="466"/>
      <c r="UVZ25" s="399"/>
      <c r="UWA25" s="466"/>
      <c r="UWB25" s="252"/>
      <c r="UWC25" s="467"/>
      <c r="UWD25" s="466"/>
      <c r="UWE25" s="399"/>
      <c r="UWF25" s="466"/>
      <c r="UWG25" s="252"/>
      <c r="UWH25" s="467"/>
      <c r="UWI25" s="466"/>
      <c r="UWJ25" s="399"/>
      <c r="UWK25" s="466"/>
      <c r="UWL25" s="252"/>
      <c r="UWM25" s="467"/>
      <c r="UWN25" s="466"/>
      <c r="UWO25" s="399"/>
      <c r="UWP25" s="466"/>
      <c r="UWQ25" s="252"/>
      <c r="UWR25" s="467"/>
      <c r="UWS25" s="466"/>
      <c r="UWT25" s="399"/>
      <c r="UWU25" s="466"/>
      <c r="UWV25" s="252"/>
      <c r="UWW25" s="467"/>
      <c r="UWX25" s="466"/>
      <c r="UWY25" s="399"/>
      <c r="UWZ25" s="466"/>
      <c r="UXA25" s="252"/>
      <c r="UXB25" s="467"/>
      <c r="UXC25" s="466"/>
      <c r="UXD25" s="399"/>
      <c r="UXE25" s="466"/>
      <c r="UXF25" s="252"/>
      <c r="UXG25" s="467"/>
      <c r="UXH25" s="466"/>
      <c r="UXI25" s="399"/>
      <c r="UXJ25" s="466"/>
      <c r="UXK25" s="252"/>
      <c r="UXL25" s="467"/>
      <c r="UXM25" s="466"/>
      <c r="UXN25" s="399"/>
      <c r="UXO25" s="466"/>
      <c r="UXP25" s="252"/>
      <c r="UXQ25" s="467"/>
      <c r="UXR25" s="466"/>
      <c r="UXS25" s="399"/>
      <c r="UXT25" s="466"/>
      <c r="UXU25" s="252"/>
      <c r="UXV25" s="467"/>
      <c r="UXW25" s="466"/>
      <c r="UXX25" s="399"/>
      <c r="UXY25" s="466"/>
      <c r="UXZ25" s="252"/>
      <c r="UYA25" s="467"/>
      <c r="UYB25" s="466"/>
      <c r="UYC25" s="399"/>
      <c r="UYD25" s="466"/>
      <c r="UYE25" s="252"/>
      <c r="UYF25" s="467"/>
      <c r="UYG25" s="466"/>
      <c r="UYH25" s="399"/>
      <c r="UYI25" s="466"/>
      <c r="UYJ25" s="252"/>
      <c r="UYK25" s="467"/>
      <c r="UYL25" s="466"/>
      <c r="UYM25" s="399"/>
      <c r="UYN25" s="466"/>
      <c r="UYO25" s="252"/>
      <c r="UYP25" s="467"/>
      <c r="UYQ25" s="466"/>
      <c r="UYR25" s="399"/>
      <c r="UYS25" s="466"/>
      <c r="UYT25" s="252"/>
      <c r="UYU25" s="467"/>
      <c r="UYV25" s="466"/>
      <c r="UYW25" s="399"/>
      <c r="UYX25" s="466"/>
      <c r="UYY25" s="252"/>
      <c r="UYZ25" s="467"/>
      <c r="UZA25" s="466"/>
      <c r="UZB25" s="399"/>
      <c r="UZC25" s="466"/>
      <c r="UZD25" s="252"/>
      <c r="UZE25" s="467"/>
      <c r="UZF25" s="466"/>
      <c r="UZG25" s="399"/>
      <c r="UZH25" s="466"/>
      <c r="UZI25" s="252"/>
      <c r="UZJ25" s="467"/>
      <c r="UZK25" s="466"/>
      <c r="UZL25" s="399"/>
      <c r="UZM25" s="466"/>
      <c r="UZN25" s="252"/>
      <c r="UZO25" s="467"/>
      <c r="UZP25" s="466"/>
      <c r="UZQ25" s="399"/>
      <c r="UZR25" s="466"/>
      <c r="UZS25" s="252"/>
      <c r="UZT25" s="467"/>
      <c r="UZU25" s="466"/>
      <c r="UZV25" s="399"/>
      <c r="UZW25" s="466"/>
      <c r="UZX25" s="252"/>
      <c r="UZY25" s="467"/>
      <c r="UZZ25" s="466"/>
      <c r="VAA25" s="399"/>
      <c r="VAB25" s="466"/>
      <c r="VAC25" s="252"/>
      <c r="VAD25" s="467"/>
      <c r="VAE25" s="466"/>
      <c r="VAF25" s="399"/>
      <c r="VAG25" s="466"/>
      <c r="VAH25" s="252"/>
      <c r="VAI25" s="467"/>
      <c r="VAJ25" s="466"/>
      <c r="VAK25" s="399"/>
      <c r="VAL25" s="466"/>
      <c r="VAM25" s="252"/>
      <c r="VAN25" s="467"/>
      <c r="VAO25" s="466"/>
      <c r="VAP25" s="399"/>
      <c r="VAQ25" s="466"/>
      <c r="VAR25" s="252"/>
      <c r="VAS25" s="467"/>
      <c r="VAT25" s="466"/>
      <c r="VAU25" s="399"/>
      <c r="VAV25" s="466"/>
      <c r="VAW25" s="252"/>
      <c r="VAX25" s="467"/>
      <c r="VAY25" s="466"/>
      <c r="VAZ25" s="399"/>
      <c r="VBA25" s="466"/>
      <c r="VBB25" s="252"/>
      <c r="VBC25" s="467"/>
      <c r="VBD25" s="466"/>
      <c r="VBE25" s="399"/>
      <c r="VBF25" s="466"/>
      <c r="VBG25" s="252"/>
      <c r="VBH25" s="467"/>
      <c r="VBI25" s="466"/>
      <c r="VBJ25" s="399"/>
      <c r="VBK25" s="466"/>
      <c r="VBL25" s="252"/>
      <c r="VBM25" s="467"/>
      <c r="VBN25" s="466"/>
      <c r="VBO25" s="399"/>
      <c r="VBP25" s="466"/>
      <c r="VBQ25" s="252"/>
      <c r="VBR25" s="467"/>
      <c r="VBS25" s="466"/>
      <c r="VBT25" s="399"/>
      <c r="VBU25" s="466"/>
      <c r="VBV25" s="252"/>
      <c r="VBW25" s="467"/>
      <c r="VBX25" s="466"/>
      <c r="VBY25" s="399"/>
      <c r="VBZ25" s="466"/>
      <c r="VCA25" s="252"/>
      <c r="VCB25" s="467"/>
      <c r="VCC25" s="466"/>
      <c r="VCD25" s="399"/>
      <c r="VCE25" s="466"/>
      <c r="VCF25" s="252"/>
      <c r="VCG25" s="467"/>
      <c r="VCH25" s="466"/>
      <c r="VCI25" s="399"/>
      <c r="VCJ25" s="466"/>
      <c r="VCK25" s="252"/>
      <c r="VCL25" s="467"/>
      <c r="VCM25" s="466"/>
      <c r="VCN25" s="399"/>
      <c r="VCO25" s="466"/>
      <c r="VCP25" s="252"/>
      <c r="VCQ25" s="467"/>
      <c r="VCR25" s="466"/>
      <c r="VCS25" s="399"/>
      <c r="VCT25" s="466"/>
      <c r="VCU25" s="252"/>
      <c r="VCV25" s="467"/>
      <c r="VCW25" s="466"/>
      <c r="VCX25" s="399"/>
      <c r="VCY25" s="466"/>
      <c r="VCZ25" s="252"/>
      <c r="VDA25" s="467"/>
      <c r="VDB25" s="466"/>
      <c r="VDC25" s="399"/>
      <c r="VDD25" s="466"/>
      <c r="VDE25" s="252"/>
      <c r="VDF25" s="467"/>
      <c r="VDG25" s="466"/>
      <c r="VDH25" s="399"/>
      <c r="VDI25" s="466"/>
      <c r="VDJ25" s="252"/>
      <c r="VDK25" s="467"/>
      <c r="VDL25" s="466"/>
      <c r="VDM25" s="399"/>
      <c r="VDN25" s="466"/>
      <c r="VDO25" s="252"/>
      <c r="VDP25" s="467"/>
      <c r="VDQ25" s="466"/>
      <c r="VDR25" s="399"/>
      <c r="VDS25" s="466"/>
      <c r="VDT25" s="252"/>
      <c r="VDU25" s="467"/>
      <c r="VDV25" s="466"/>
      <c r="VDW25" s="399"/>
      <c r="VDX25" s="466"/>
      <c r="VDY25" s="252"/>
      <c r="VDZ25" s="467"/>
      <c r="VEA25" s="466"/>
      <c r="VEB25" s="399"/>
      <c r="VEC25" s="466"/>
      <c r="VED25" s="252"/>
      <c r="VEE25" s="467"/>
      <c r="VEF25" s="466"/>
      <c r="VEG25" s="399"/>
      <c r="VEH25" s="466"/>
      <c r="VEI25" s="252"/>
      <c r="VEJ25" s="467"/>
      <c r="VEK25" s="466"/>
      <c r="VEL25" s="399"/>
      <c r="VEM25" s="466"/>
      <c r="VEN25" s="252"/>
      <c r="VEO25" s="467"/>
      <c r="VEP25" s="466"/>
      <c r="VEQ25" s="399"/>
      <c r="VER25" s="466"/>
      <c r="VES25" s="252"/>
      <c r="VET25" s="467"/>
      <c r="VEU25" s="466"/>
      <c r="VEV25" s="399"/>
      <c r="VEW25" s="466"/>
      <c r="VEX25" s="252"/>
      <c r="VEY25" s="467"/>
      <c r="VEZ25" s="466"/>
      <c r="VFA25" s="399"/>
      <c r="VFB25" s="466"/>
      <c r="VFC25" s="252"/>
      <c r="VFD25" s="467"/>
      <c r="VFE25" s="466"/>
      <c r="VFF25" s="399"/>
      <c r="VFG25" s="466"/>
      <c r="VFH25" s="252"/>
      <c r="VFI25" s="467"/>
      <c r="VFJ25" s="466"/>
      <c r="VFK25" s="399"/>
      <c r="VFL25" s="466"/>
      <c r="VFM25" s="252"/>
      <c r="VFN25" s="467"/>
      <c r="VFO25" s="466"/>
      <c r="VFP25" s="399"/>
      <c r="VFQ25" s="466"/>
      <c r="VFR25" s="252"/>
      <c r="VFS25" s="467"/>
      <c r="VFT25" s="466"/>
      <c r="VFU25" s="399"/>
      <c r="VFV25" s="466"/>
      <c r="VFW25" s="252"/>
      <c r="VFX25" s="467"/>
      <c r="VFY25" s="466"/>
      <c r="VFZ25" s="399"/>
      <c r="VGA25" s="466"/>
      <c r="VGB25" s="252"/>
      <c r="VGC25" s="467"/>
      <c r="VGD25" s="466"/>
      <c r="VGE25" s="399"/>
      <c r="VGF25" s="466"/>
      <c r="VGG25" s="252"/>
      <c r="VGH25" s="467"/>
      <c r="VGI25" s="466"/>
      <c r="VGJ25" s="399"/>
      <c r="VGK25" s="466"/>
      <c r="VGL25" s="252"/>
      <c r="VGM25" s="467"/>
      <c r="VGN25" s="466"/>
      <c r="VGO25" s="399"/>
      <c r="VGP25" s="466"/>
      <c r="VGQ25" s="252"/>
      <c r="VGR25" s="467"/>
      <c r="VGS25" s="466"/>
      <c r="VGT25" s="399"/>
      <c r="VGU25" s="466"/>
      <c r="VGV25" s="252"/>
      <c r="VGW25" s="467"/>
      <c r="VGX25" s="466"/>
      <c r="VGY25" s="399"/>
      <c r="VGZ25" s="466"/>
      <c r="VHA25" s="252"/>
      <c r="VHB25" s="467"/>
      <c r="VHC25" s="466"/>
      <c r="VHD25" s="399"/>
      <c r="VHE25" s="466"/>
      <c r="VHF25" s="252"/>
      <c r="VHG25" s="467"/>
      <c r="VHH25" s="466"/>
      <c r="VHI25" s="399"/>
      <c r="VHJ25" s="466"/>
      <c r="VHK25" s="252"/>
      <c r="VHL25" s="467"/>
      <c r="VHM25" s="466"/>
      <c r="VHN25" s="399"/>
      <c r="VHO25" s="466"/>
      <c r="VHP25" s="252"/>
      <c r="VHQ25" s="467"/>
      <c r="VHR25" s="466"/>
      <c r="VHS25" s="399"/>
      <c r="VHT25" s="466"/>
      <c r="VHU25" s="252"/>
      <c r="VHV25" s="467"/>
      <c r="VHW25" s="466"/>
      <c r="VHX25" s="399"/>
      <c r="VHY25" s="466"/>
      <c r="VHZ25" s="252"/>
      <c r="VIA25" s="467"/>
      <c r="VIB25" s="466"/>
      <c r="VIC25" s="399"/>
      <c r="VID25" s="466"/>
      <c r="VIE25" s="252"/>
      <c r="VIF25" s="467"/>
      <c r="VIG25" s="466"/>
      <c r="VIH25" s="399"/>
      <c r="VII25" s="466"/>
      <c r="VIJ25" s="252"/>
      <c r="VIK25" s="467"/>
      <c r="VIL25" s="466"/>
      <c r="VIM25" s="399"/>
      <c r="VIN25" s="466"/>
      <c r="VIO25" s="252"/>
      <c r="VIP25" s="467"/>
      <c r="VIQ25" s="466"/>
      <c r="VIR25" s="399"/>
      <c r="VIS25" s="466"/>
      <c r="VIT25" s="252"/>
      <c r="VIU25" s="467"/>
      <c r="VIV25" s="466"/>
      <c r="VIW25" s="399"/>
      <c r="VIX25" s="466"/>
      <c r="VIY25" s="252"/>
      <c r="VIZ25" s="467"/>
      <c r="VJA25" s="466"/>
      <c r="VJB25" s="399"/>
      <c r="VJC25" s="466"/>
      <c r="VJD25" s="252"/>
      <c r="VJE25" s="467"/>
      <c r="VJF25" s="466"/>
      <c r="VJG25" s="399"/>
      <c r="VJH25" s="466"/>
      <c r="VJI25" s="252"/>
      <c r="VJJ25" s="467"/>
      <c r="VJK25" s="466"/>
      <c r="VJL25" s="399"/>
      <c r="VJM25" s="466"/>
      <c r="VJN25" s="252"/>
      <c r="VJO25" s="467"/>
      <c r="VJP25" s="466"/>
      <c r="VJQ25" s="399"/>
      <c r="VJR25" s="466"/>
      <c r="VJS25" s="252"/>
      <c r="VJT25" s="467"/>
      <c r="VJU25" s="466"/>
      <c r="VJV25" s="399"/>
      <c r="VJW25" s="466"/>
      <c r="VJX25" s="252"/>
      <c r="VJY25" s="467"/>
      <c r="VJZ25" s="466"/>
      <c r="VKA25" s="399"/>
      <c r="VKB25" s="466"/>
      <c r="VKC25" s="252"/>
      <c r="VKD25" s="467"/>
      <c r="VKE25" s="466"/>
      <c r="VKF25" s="399"/>
      <c r="VKG25" s="466"/>
      <c r="VKH25" s="252"/>
      <c r="VKI25" s="467"/>
      <c r="VKJ25" s="466"/>
      <c r="VKK25" s="399"/>
      <c r="VKL25" s="466"/>
      <c r="VKM25" s="252"/>
      <c r="VKN25" s="467"/>
      <c r="VKO25" s="466"/>
      <c r="VKP25" s="399"/>
      <c r="VKQ25" s="466"/>
      <c r="VKR25" s="252"/>
      <c r="VKS25" s="467"/>
      <c r="VKT25" s="466"/>
      <c r="VKU25" s="399"/>
      <c r="VKV25" s="466"/>
      <c r="VKW25" s="252"/>
      <c r="VKX25" s="467"/>
      <c r="VKY25" s="466"/>
      <c r="VKZ25" s="399"/>
      <c r="VLA25" s="466"/>
      <c r="VLB25" s="252"/>
      <c r="VLC25" s="467"/>
      <c r="VLD25" s="466"/>
      <c r="VLE25" s="399"/>
      <c r="VLF25" s="466"/>
      <c r="VLG25" s="252"/>
      <c r="VLH25" s="467"/>
      <c r="VLI25" s="466"/>
      <c r="VLJ25" s="399"/>
      <c r="VLK25" s="466"/>
      <c r="VLL25" s="252"/>
      <c r="VLM25" s="467"/>
      <c r="VLN25" s="466"/>
      <c r="VLO25" s="399"/>
      <c r="VLP25" s="466"/>
      <c r="VLQ25" s="252"/>
      <c r="VLR25" s="467"/>
      <c r="VLS25" s="466"/>
      <c r="VLT25" s="399"/>
      <c r="VLU25" s="466"/>
      <c r="VLV25" s="252"/>
      <c r="VLW25" s="467"/>
      <c r="VLX25" s="466"/>
      <c r="VLY25" s="399"/>
      <c r="VLZ25" s="466"/>
      <c r="VMA25" s="252"/>
      <c r="VMB25" s="467"/>
      <c r="VMC25" s="466"/>
      <c r="VMD25" s="399"/>
      <c r="VME25" s="466"/>
      <c r="VMF25" s="252"/>
      <c r="VMG25" s="467"/>
      <c r="VMH25" s="466"/>
      <c r="VMI25" s="399"/>
      <c r="VMJ25" s="466"/>
      <c r="VMK25" s="252"/>
      <c r="VML25" s="467"/>
      <c r="VMM25" s="466"/>
      <c r="VMN25" s="399"/>
      <c r="VMO25" s="466"/>
      <c r="VMP25" s="252"/>
      <c r="VMQ25" s="467"/>
      <c r="VMR25" s="466"/>
      <c r="VMS25" s="399"/>
      <c r="VMT25" s="466"/>
      <c r="VMU25" s="252"/>
      <c r="VMV25" s="467"/>
      <c r="VMW25" s="466"/>
      <c r="VMX25" s="399"/>
      <c r="VMY25" s="466"/>
      <c r="VMZ25" s="252"/>
      <c r="VNA25" s="467"/>
      <c r="VNB25" s="466"/>
      <c r="VNC25" s="399"/>
      <c r="VND25" s="466"/>
      <c r="VNE25" s="252"/>
      <c r="VNF25" s="467"/>
      <c r="VNG25" s="466"/>
      <c r="VNH25" s="399"/>
      <c r="VNI25" s="466"/>
      <c r="VNJ25" s="252"/>
      <c r="VNK25" s="467"/>
      <c r="VNL25" s="466"/>
      <c r="VNM25" s="399"/>
      <c r="VNN25" s="466"/>
      <c r="VNO25" s="252"/>
      <c r="VNP25" s="467"/>
      <c r="VNQ25" s="466"/>
      <c r="VNR25" s="399"/>
      <c r="VNS25" s="466"/>
      <c r="VNT25" s="252"/>
      <c r="VNU25" s="467"/>
      <c r="VNV25" s="466"/>
      <c r="VNW25" s="399"/>
      <c r="VNX25" s="466"/>
      <c r="VNY25" s="252"/>
      <c r="VNZ25" s="467"/>
      <c r="VOA25" s="466"/>
      <c r="VOB25" s="399"/>
      <c r="VOC25" s="466"/>
      <c r="VOD25" s="252"/>
      <c r="VOE25" s="467"/>
      <c r="VOF25" s="466"/>
      <c r="VOG25" s="399"/>
      <c r="VOH25" s="466"/>
      <c r="VOI25" s="252"/>
      <c r="VOJ25" s="467"/>
      <c r="VOK25" s="466"/>
      <c r="VOL25" s="399"/>
      <c r="VOM25" s="466"/>
      <c r="VON25" s="252"/>
      <c r="VOO25" s="467"/>
      <c r="VOP25" s="466"/>
      <c r="VOQ25" s="399"/>
      <c r="VOR25" s="466"/>
      <c r="VOS25" s="252"/>
      <c r="VOT25" s="467"/>
      <c r="VOU25" s="466"/>
      <c r="VOV25" s="399"/>
      <c r="VOW25" s="466"/>
      <c r="VOX25" s="252"/>
      <c r="VOY25" s="467"/>
      <c r="VOZ25" s="466"/>
      <c r="VPA25" s="399"/>
      <c r="VPB25" s="466"/>
      <c r="VPC25" s="252"/>
      <c r="VPD25" s="467"/>
      <c r="VPE25" s="466"/>
      <c r="VPF25" s="399"/>
      <c r="VPG25" s="466"/>
      <c r="VPH25" s="252"/>
      <c r="VPI25" s="467"/>
      <c r="VPJ25" s="466"/>
      <c r="VPK25" s="399"/>
      <c r="VPL25" s="466"/>
      <c r="VPM25" s="252"/>
      <c r="VPN25" s="467"/>
      <c r="VPO25" s="466"/>
      <c r="VPP25" s="399"/>
      <c r="VPQ25" s="466"/>
      <c r="VPR25" s="252"/>
      <c r="VPS25" s="467"/>
      <c r="VPT25" s="466"/>
      <c r="VPU25" s="399"/>
      <c r="VPV25" s="466"/>
      <c r="VPW25" s="252"/>
      <c r="VPX25" s="467"/>
      <c r="VPY25" s="466"/>
      <c r="VPZ25" s="399"/>
      <c r="VQA25" s="466"/>
      <c r="VQB25" s="252"/>
      <c r="VQC25" s="467"/>
      <c r="VQD25" s="466"/>
      <c r="VQE25" s="399"/>
      <c r="VQF25" s="466"/>
      <c r="VQG25" s="252"/>
      <c r="VQH25" s="467"/>
      <c r="VQI25" s="466"/>
      <c r="VQJ25" s="399"/>
      <c r="VQK25" s="466"/>
      <c r="VQL25" s="252"/>
      <c r="VQM25" s="467"/>
      <c r="VQN25" s="466"/>
      <c r="VQO25" s="399"/>
      <c r="VQP25" s="466"/>
      <c r="VQQ25" s="252"/>
      <c r="VQR25" s="467"/>
      <c r="VQS25" s="466"/>
      <c r="VQT25" s="399"/>
      <c r="VQU25" s="466"/>
      <c r="VQV25" s="252"/>
      <c r="VQW25" s="467"/>
      <c r="VQX25" s="466"/>
      <c r="VQY25" s="399"/>
      <c r="VQZ25" s="466"/>
      <c r="VRA25" s="252"/>
      <c r="VRB25" s="467"/>
      <c r="VRC25" s="466"/>
      <c r="VRD25" s="399"/>
      <c r="VRE25" s="466"/>
      <c r="VRF25" s="252"/>
      <c r="VRG25" s="467"/>
      <c r="VRH25" s="466"/>
      <c r="VRI25" s="399"/>
      <c r="VRJ25" s="466"/>
      <c r="VRK25" s="252"/>
      <c r="VRL25" s="467"/>
      <c r="VRM25" s="466"/>
      <c r="VRN25" s="399"/>
      <c r="VRO25" s="466"/>
      <c r="VRP25" s="252"/>
      <c r="VRQ25" s="467"/>
      <c r="VRR25" s="466"/>
      <c r="VRS25" s="399"/>
      <c r="VRT25" s="466"/>
      <c r="VRU25" s="252"/>
      <c r="VRV25" s="467"/>
      <c r="VRW25" s="466"/>
      <c r="VRX25" s="399"/>
      <c r="VRY25" s="466"/>
      <c r="VRZ25" s="252"/>
      <c r="VSA25" s="467"/>
      <c r="VSB25" s="466"/>
      <c r="VSC25" s="399"/>
      <c r="VSD25" s="466"/>
      <c r="VSE25" s="252"/>
      <c r="VSF25" s="467"/>
      <c r="VSG25" s="466"/>
      <c r="VSH25" s="399"/>
      <c r="VSI25" s="466"/>
      <c r="VSJ25" s="252"/>
      <c r="VSK25" s="467"/>
      <c r="VSL25" s="466"/>
      <c r="VSM25" s="399"/>
      <c r="VSN25" s="466"/>
      <c r="VSO25" s="252"/>
      <c r="VSP25" s="467"/>
      <c r="VSQ25" s="466"/>
      <c r="VSR25" s="399"/>
      <c r="VSS25" s="466"/>
      <c r="VST25" s="252"/>
      <c r="VSU25" s="467"/>
      <c r="VSV25" s="466"/>
      <c r="VSW25" s="399"/>
      <c r="VSX25" s="466"/>
      <c r="VSY25" s="252"/>
      <c r="VSZ25" s="467"/>
      <c r="VTA25" s="466"/>
      <c r="VTB25" s="399"/>
      <c r="VTC25" s="466"/>
      <c r="VTD25" s="252"/>
      <c r="VTE25" s="467"/>
      <c r="VTF25" s="466"/>
      <c r="VTG25" s="399"/>
      <c r="VTH25" s="466"/>
      <c r="VTI25" s="252"/>
      <c r="VTJ25" s="467"/>
      <c r="VTK25" s="466"/>
      <c r="VTL25" s="399"/>
      <c r="VTM25" s="466"/>
      <c r="VTN25" s="252"/>
      <c r="VTO25" s="467"/>
      <c r="VTP25" s="466"/>
      <c r="VTQ25" s="399"/>
      <c r="VTR25" s="466"/>
      <c r="VTS25" s="252"/>
      <c r="VTT25" s="467"/>
      <c r="VTU25" s="466"/>
      <c r="VTV25" s="399"/>
      <c r="VTW25" s="466"/>
      <c r="VTX25" s="252"/>
      <c r="VTY25" s="467"/>
      <c r="VTZ25" s="466"/>
      <c r="VUA25" s="399"/>
      <c r="VUB25" s="466"/>
      <c r="VUC25" s="252"/>
      <c r="VUD25" s="467"/>
      <c r="VUE25" s="466"/>
      <c r="VUF25" s="399"/>
      <c r="VUG25" s="466"/>
      <c r="VUH25" s="252"/>
      <c r="VUI25" s="467"/>
      <c r="VUJ25" s="466"/>
      <c r="VUK25" s="399"/>
      <c r="VUL25" s="466"/>
      <c r="VUM25" s="252"/>
      <c r="VUN25" s="467"/>
      <c r="VUO25" s="466"/>
      <c r="VUP25" s="399"/>
      <c r="VUQ25" s="466"/>
      <c r="VUR25" s="252"/>
      <c r="VUS25" s="467"/>
      <c r="VUT25" s="466"/>
      <c r="VUU25" s="399"/>
      <c r="VUV25" s="466"/>
      <c r="VUW25" s="252"/>
      <c r="VUX25" s="467"/>
      <c r="VUY25" s="466"/>
      <c r="VUZ25" s="399"/>
      <c r="VVA25" s="466"/>
      <c r="VVB25" s="252"/>
      <c r="VVC25" s="467"/>
      <c r="VVD25" s="466"/>
      <c r="VVE25" s="399"/>
      <c r="VVF25" s="466"/>
      <c r="VVG25" s="252"/>
      <c r="VVH25" s="467"/>
      <c r="VVI25" s="466"/>
      <c r="VVJ25" s="399"/>
      <c r="VVK25" s="466"/>
      <c r="VVL25" s="252"/>
      <c r="VVM25" s="467"/>
      <c r="VVN25" s="466"/>
      <c r="VVO25" s="399"/>
      <c r="VVP25" s="466"/>
      <c r="VVQ25" s="252"/>
      <c r="VVR25" s="467"/>
      <c r="VVS25" s="466"/>
      <c r="VVT25" s="399"/>
      <c r="VVU25" s="466"/>
      <c r="VVV25" s="252"/>
      <c r="VVW25" s="467"/>
      <c r="VVX25" s="466"/>
      <c r="VVY25" s="399"/>
      <c r="VVZ25" s="466"/>
      <c r="VWA25" s="252"/>
      <c r="VWB25" s="467"/>
      <c r="VWC25" s="466"/>
      <c r="VWD25" s="399"/>
      <c r="VWE25" s="466"/>
      <c r="VWF25" s="252"/>
      <c r="VWG25" s="467"/>
      <c r="VWH25" s="466"/>
      <c r="VWI25" s="399"/>
      <c r="VWJ25" s="466"/>
      <c r="VWK25" s="252"/>
      <c r="VWL25" s="467"/>
      <c r="VWM25" s="466"/>
      <c r="VWN25" s="399"/>
      <c r="VWO25" s="466"/>
      <c r="VWP25" s="252"/>
      <c r="VWQ25" s="467"/>
      <c r="VWR25" s="466"/>
      <c r="VWS25" s="399"/>
      <c r="VWT25" s="466"/>
      <c r="VWU25" s="252"/>
      <c r="VWV25" s="467"/>
      <c r="VWW25" s="466"/>
      <c r="VWX25" s="399"/>
      <c r="VWY25" s="466"/>
      <c r="VWZ25" s="252"/>
      <c r="VXA25" s="467"/>
      <c r="VXB25" s="466"/>
      <c r="VXC25" s="399"/>
      <c r="VXD25" s="466"/>
      <c r="VXE25" s="252"/>
      <c r="VXF25" s="467"/>
      <c r="VXG25" s="466"/>
      <c r="VXH25" s="399"/>
      <c r="VXI25" s="466"/>
      <c r="VXJ25" s="252"/>
      <c r="VXK25" s="467"/>
      <c r="VXL25" s="466"/>
      <c r="VXM25" s="399"/>
      <c r="VXN25" s="466"/>
      <c r="VXO25" s="252"/>
      <c r="VXP25" s="467"/>
      <c r="VXQ25" s="466"/>
      <c r="VXR25" s="399"/>
      <c r="VXS25" s="466"/>
      <c r="VXT25" s="252"/>
      <c r="VXU25" s="467"/>
      <c r="VXV25" s="466"/>
      <c r="VXW25" s="399"/>
      <c r="VXX25" s="466"/>
      <c r="VXY25" s="252"/>
      <c r="VXZ25" s="467"/>
      <c r="VYA25" s="466"/>
      <c r="VYB25" s="399"/>
      <c r="VYC25" s="466"/>
      <c r="VYD25" s="252"/>
      <c r="VYE25" s="467"/>
      <c r="VYF25" s="466"/>
      <c r="VYG25" s="399"/>
      <c r="VYH25" s="466"/>
      <c r="VYI25" s="252"/>
      <c r="VYJ25" s="467"/>
      <c r="VYK25" s="466"/>
      <c r="VYL25" s="399"/>
      <c r="VYM25" s="466"/>
      <c r="VYN25" s="252"/>
      <c r="VYO25" s="467"/>
      <c r="VYP25" s="466"/>
      <c r="VYQ25" s="399"/>
      <c r="VYR25" s="466"/>
      <c r="VYS25" s="252"/>
      <c r="VYT25" s="467"/>
      <c r="VYU25" s="466"/>
      <c r="VYV25" s="399"/>
      <c r="VYW25" s="466"/>
      <c r="VYX25" s="252"/>
      <c r="VYY25" s="467"/>
      <c r="VYZ25" s="466"/>
      <c r="VZA25" s="399"/>
      <c r="VZB25" s="466"/>
      <c r="VZC25" s="252"/>
      <c r="VZD25" s="467"/>
      <c r="VZE25" s="466"/>
      <c r="VZF25" s="399"/>
      <c r="VZG25" s="466"/>
      <c r="VZH25" s="252"/>
      <c r="VZI25" s="467"/>
      <c r="VZJ25" s="466"/>
      <c r="VZK25" s="399"/>
      <c r="VZL25" s="466"/>
      <c r="VZM25" s="252"/>
      <c r="VZN25" s="467"/>
      <c r="VZO25" s="466"/>
      <c r="VZP25" s="399"/>
      <c r="VZQ25" s="466"/>
      <c r="VZR25" s="252"/>
      <c r="VZS25" s="467"/>
      <c r="VZT25" s="466"/>
      <c r="VZU25" s="399"/>
      <c r="VZV25" s="466"/>
      <c r="VZW25" s="252"/>
      <c r="VZX25" s="467"/>
      <c r="VZY25" s="466"/>
      <c r="VZZ25" s="399"/>
      <c r="WAA25" s="466"/>
      <c r="WAB25" s="252"/>
      <c r="WAC25" s="467"/>
      <c r="WAD25" s="466"/>
      <c r="WAE25" s="399"/>
      <c r="WAF25" s="466"/>
      <c r="WAG25" s="252"/>
      <c r="WAH25" s="467"/>
      <c r="WAI25" s="466"/>
      <c r="WAJ25" s="399"/>
      <c r="WAK25" s="466"/>
      <c r="WAL25" s="252"/>
      <c r="WAM25" s="467"/>
      <c r="WAN25" s="466"/>
      <c r="WAO25" s="399"/>
      <c r="WAP25" s="466"/>
      <c r="WAQ25" s="252"/>
      <c r="WAR25" s="467"/>
      <c r="WAS25" s="466"/>
      <c r="WAT25" s="399"/>
      <c r="WAU25" s="466"/>
      <c r="WAV25" s="252"/>
      <c r="WAW25" s="467"/>
      <c r="WAX25" s="466"/>
      <c r="WAY25" s="399"/>
      <c r="WAZ25" s="466"/>
      <c r="WBA25" s="252"/>
      <c r="WBB25" s="467"/>
      <c r="WBC25" s="466"/>
      <c r="WBD25" s="399"/>
      <c r="WBE25" s="466"/>
      <c r="WBF25" s="252"/>
      <c r="WBG25" s="467"/>
      <c r="WBH25" s="466"/>
      <c r="WBI25" s="399"/>
      <c r="WBJ25" s="466"/>
      <c r="WBK25" s="252"/>
      <c r="WBL25" s="467"/>
      <c r="WBM25" s="466"/>
      <c r="WBN25" s="399"/>
      <c r="WBO25" s="466"/>
      <c r="WBP25" s="252"/>
      <c r="WBQ25" s="467"/>
      <c r="WBR25" s="466"/>
      <c r="WBS25" s="399"/>
      <c r="WBT25" s="466"/>
      <c r="WBU25" s="252"/>
      <c r="WBV25" s="467"/>
      <c r="WBW25" s="466"/>
      <c r="WBX25" s="399"/>
      <c r="WBY25" s="466"/>
      <c r="WBZ25" s="252"/>
      <c r="WCA25" s="467"/>
      <c r="WCB25" s="466"/>
      <c r="WCC25" s="399"/>
      <c r="WCD25" s="466"/>
      <c r="WCE25" s="252"/>
      <c r="WCF25" s="467"/>
      <c r="WCG25" s="466"/>
      <c r="WCH25" s="399"/>
      <c r="WCI25" s="466"/>
      <c r="WCJ25" s="252"/>
      <c r="WCK25" s="467"/>
      <c r="WCL25" s="466"/>
      <c r="WCM25" s="399"/>
      <c r="WCN25" s="466"/>
      <c r="WCO25" s="252"/>
      <c r="WCP25" s="467"/>
      <c r="WCQ25" s="466"/>
      <c r="WCR25" s="399"/>
      <c r="WCS25" s="466"/>
      <c r="WCT25" s="252"/>
      <c r="WCU25" s="467"/>
      <c r="WCV25" s="466"/>
      <c r="WCW25" s="399"/>
      <c r="WCX25" s="466"/>
      <c r="WCY25" s="252"/>
      <c r="WCZ25" s="467"/>
      <c r="WDA25" s="466"/>
      <c r="WDB25" s="399"/>
      <c r="WDC25" s="466"/>
      <c r="WDD25" s="252"/>
      <c r="WDE25" s="467"/>
      <c r="WDF25" s="466"/>
      <c r="WDG25" s="399"/>
      <c r="WDH25" s="466"/>
      <c r="WDI25" s="252"/>
      <c r="WDJ25" s="467"/>
      <c r="WDK25" s="466"/>
      <c r="WDL25" s="399"/>
      <c r="WDM25" s="466"/>
      <c r="WDN25" s="252"/>
      <c r="WDO25" s="467"/>
      <c r="WDP25" s="466"/>
      <c r="WDQ25" s="399"/>
      <c r="WDR25" s="466"/>
      <c r="WDS25" s="252"/>
      <c r="WDT25" s="467"/>
      <c r="WDU25" s="466"/>
      <c r="WDV25" s="399"/>
      <c r="WDW25" s="466"/>
      <c r="WDX25" s="252"/>
      <c r="WDY25" s="467"/>
      <c r="WDZ25" s="466"/>
      <c r="WEA25" s="399"/>
      <c r="WEB25" s="466"/>
      <c r="WEC25" s="252"/>
      <c r="WED25" s="467"/>
      <c r="WEE25" s="466"/>
      <c r="WEF25" s="399"/>
      <c r="WEG25" s="466"/>
      <c r="WEH25" s="252"/>
      <c r="WEI25" s="467"/>
      <c r="WEJ25" s="466"/>
      <c r="WEK25" s="399"/>
      <c r="WEL25" s="466"/>
      <c r="WEM25" s="252"/>
      <c r="WEN25" s="467"/>
      <c r="WEO25" s="466"/>
      <c r="WEP25" s="399"/>
      <c r="WEQ25" s="466"/>
      <c r="WER25" s="252"/>
      <c r="WES25" s="467"/>
      <c r="WET25" s="466"/>
      <c r="WEU25" s="399"/>
      <c r="WEV25" s="466"/>
      <c r="WEW25" s="252"/>
      <c r="WEX25" s="467"/>
      <c r="WEY25" s="466"/>
      <c r="WEZ25" s="399"/>
      <c r="WFA25" s="466"/>
      <c r="WFB25" s="252"/>
      <c r="WFC25" s="467"/>
      <c r="WFD25" s="466"/>
      <c r="WFE25" s="399"/>
      <c r="WFF25" s="466"/>
      <c r="WFG25" s="252"/>
      <c r="WFH25" s="467"/>
      <c r="WFI25" s="466"/>
      <c r="WFJ25" s="399"/>
      <c r="WFK25" s="466"/>
      <c r="WFL25" s="252"/>
      <c r="WFM25" s="467"/>
      <c r="WFN25" s="466"/>
      <c r="WFO25" s="399"/>
      <c r="WFP25" s="466"/>
      <c r="WFQ25" s="252"/>
      <c r="WFR25" s="467"/>
      <c r="WFS25" s="466"/>
      <c r="WFT25" s="399"/>
      <c r="WFU25" s="466"/>
      <c r="WFV25" s="252"/>
      <c r="WFW25" s="467"/>
      <c r="WFX25" s="466"/>
      <c r="WFY25" s="399"/>
      <c r="WFZ25" s="466"/>
      <c r="WGA25" s="252"/>
      <c r="WGB25" s="467"/>
      <c r="WGC25" s="466"/>
      <c r="WGD25" s="399"/>
      <c r="WGE25" s="466"/>
      <c r="WGF25" s="252"/>
      <c r="WGG25" s="467"/>
      <c r="WGH25" s="466"/>
      <c r="WGI25" s="399"/>
      <c r="WGJ25" s="466"/>
      <c r="WGK25" s="252"/>
      <c r="WGL25" s="467"/>
      <c r="WGM25" s="466"/>
      <c r="WGN25" s="399"/>
      <c r="WGO25" s="466"/>
      <c r="WGP25" s="252"/>
      <c r="WGQ25" s="467"/>
      <c r="WGR25" s="466"/>
      <c r="WGS25" s="399"/>
      <c r="WGT25" s="466"/>
      <c r="WGU25" s="252"/>
      <c r="WGV25" s="467"/>
      <c r="WGW25" s="466"/>
      <c r="WGX25" s="399"/>
      <c r="WGY25" s="466"/>
      <c r="WGZ25" s="252"/>
      <c r="WHA25" s="467"/>
      <c r="WHB25" s="466"/>
      <c r="WHC25" s="399"/>
      <c r="WHD25" s="466"/>
      <c r="WHE25" s="252"/>
      <c r="WHF25" s="467"/>
      <c r="WHG25" s="466"/>
      <c r="WHH25" s="399"/>
      <c r="WHI25" s="466"/>
      <c r="WHJ25" s="252"/>
      <c r="WHK25" s="467"/>
      <c r="WHL25" s="466"/>
      <c r="WHM25" s="399"/>
      <c r="WHN25" s="466"/>
      <c r="WHO25" s="252"/>
      <c r="WHP25" s="467"/>
      <c r="WHQ25" s="466"/>
      <c r="WHR25" s="399"/>
      <c r="WHS25" s="466"/>
      <c r="WHT25" s="252"/>
      <c r="WHU25" s="467"/>
      <c r="WHV25" s="466"/>
      <c r="WHW25" s="399"/>
      <c r="WHX25" s="466"/>
      <c r="WHY25" s="252"/>
      <c r="WHZ25" s="467"/>
      <c r="WIA25" s="466"/>
      <c r="WIB25" s="399"/>
      <c r="WIC25" s="466"/>
      <c r="WID25" s="252"/>
      <c r="WIE25" s="467"/>
      <c r="WIF25" s="466"/>
      <c r="WIG25" s="399"/>
      <c r="WIH25" s="466"/>
      <c r="WII25" s="252"/>
      <c r="WIJ25" s="467"/>
      <c r="WIK25" s="466"/>
      <c r="WIL25" s="399"/>
      <c r="WIM25" s="466"/>
      <c r="WIN25" s="252"/>
      <c r="WIO25" s="467"/>
      <c r="WIP25" s="466"/>
      <c r="WIQ25" s="399"/>
      <c r="WIR25" s="466"/>
      <c r="WIS25" s="252"/>
      <c r="WIT25" s="467"/>
      <c r="WIU25" s="466"/>
      <c r="WIV25" s="399"/>
      <c r="WIW25" s="466"/>
      <c r="WIX25" s="252"/>
      <c r="WIY25" s="467"/>
      <c r="WIZ25" s="466"/>
      <c r="WJA25" s="399"/>
      <c r="WJB25" s="466"/>
      <c r="WJC25" s="252"/>
      <c r="WJD25" s="467"/>
      <c r="WJE25" s="466"/>
      <c r="WJF25" s="399"/>
      <c r="WJG25" s="466"/>
      <c r="WJH25" s="252"/>
      <c r="WJI25" s="467"/>
      <c r="WJJ25" s="466"/>
      <c r="WJK25" s="399"/>
      <c r="WJL25" s="466"/>
      <c r="WJM25" s="252"/>
      <c r="WJN25" s="467"/>
      <c r="WJO25" s="466"/>
      <c r="WJP25" s="399"/>
      <c r="WJQ25" s="466"/>
      <c r="WJR25" s="252"/>
      <c r="WJS25" s="467"/>
      <c r="WJT25" s="466"/>
      <c r="WJU25" s="399"/>
      <c r="WJV25" s="466"/>
      <c r="WJW25" s="252"/>
      <c r="WJX25" s="467"/>
      <c r="WJY25" s="466"/>
      <c r="WJZ25" s="399"/>
      <c r="WKA25" s="466"/>
      <c r="WKB25" s="252"/>
      <c r="WKC25" s="467"/>
      <c r="WKD25" s="466"/>
      <c r="WKE25" s="399"/>
      <c r="WKF25" s="466"/>
      <c r="WKG25" s="252"/>
      <c r="WKH25" s="467"/>
      <c r="WKI25" s="466"/>
      <c r="WKJ25" s="399"/>
      <c r="WKK25" s="466"/>
      <c r="WKL25" s="252"/>
      <c r="WKM25" s="467"/>
      <c r="WKN25" s="466"/>
      <c r="WKO25" s="399"/>
      <c r="WKP25" s="466"/>
      <c r="WKQ25" s="252"/>
      <c r="WKR25" s="467"/>
      <c r="WKS25" s="466"/>
      <c r="WKT25" s="399"/>
      <c r="WKU25" s="466"/>
      <c r="WKV25" s="252"/>
      <c r="WKW25" s="467"/>
      <c r="WKX25" s="466"/>
      <c r="WKY25" s="399"/>
      <c r="WKZ25" s="466"/>
      <c r="WLA25" s="252"/>
      <c r="WLB25" s="467"/>
      <c r="WLC25" s="466"/>
      <c r="WLD25" s="399"/>
      <c r="WLE25" s="466"/>
      <c r="WLF25" s="252"/>
      <c r="WLG25" s="467"/>
      <c r="WLH25" s="466"/>
      <c r="WLI25" s="399"/>
      <c r="WLJ25" s="466"/>
      <c r="WLK25" s="252"/>
      <c r="WLL25" s="467"/>
      <c r="WLM25" s="466"/>
      <c r="WLN25" s="399"/>
      <c r="WLO25" s="466"/>
      <c r="WLP25" s="252"/>
      <c r="WLQ25" s="467"/>
      <c r="WLR25" s="466"/>
      <c r="WLS25" s="399"/>
      <c r="WLT25" s="466"/>
      <c r="WLU25" s="252"/>
      <c r="WLV25" s="467"/>
      <c r="WLW25" s="466"/>
      <c r="WLX25" s="399"/>
      <c r="WLY25" s="466"/>
      <c r="WLZ25" s="252"/>
      <c r="WMA25" s="467"/>
      <c r="WMB25" s="466"/>
      <c r="WMC25" s="399"/>
      <c r="WMD25" s="466"/>
      <c r="WME25" s="252"/>
      <c r="WMF25" s="467"/>
      <c r="WMG25" s="466"/>
      <c r="WMH25" s="399"/>
      <c r="WMI25" s="466"/>
      <c r="WMJ25" s="252"/>
      <c r="WMK25" s="467"/>
      <c r="WML25" s="466"/>
      <c r="WMM25" s="399"/>
      <c r="WMN25" s="466"/>
      <c r="WMO25" s="252"/>
      <c r="WMP25" s="467"/>
      <c r="WMQ25" s="466"/>
      <c r="WMR25" s="399"/>
      <c r="WMS25" s="466"/>
      <c r="WMT25" s="252"/>
      <c r="WMU25" s="467"/>
      <c r="WMV25" s="466"/>
      <c r="WMW25" s="399"/>
      <c r="WMX25" s="466"/>
      <c r="WMY25" s="252"/>
      <c r="WMZ25" s="467"/>
      <c r="WNA25" s="466"/>
      <c r="WNB25" s="399"/>
      <c r="WNC25" s="466"/>
      <c r="WND25" s="252"/>
      <c r="WNE25" s="467"/>
      <c r="WNF25" s="466"/>
      <c r="WNG25" s="399"/>
      <c r="WNH25" s="466"/>
      <c r="WNI25" s="252"/>
      <c r="WNJ25" s="467"/>
      <c r="WNK25" s="466"/>
      <c r="WNL25" s="399"/>
      <c r="WNM25" s="466"/>
      <c r="WNN25" s="252"/>
      <c r="WNO25" s="467"/>
      <c r="WNP25" s="466"/>
      <c r="WNQ25" s="399"/>
      <c r="WNR25" s="466"/>
      <c r="WNS25" s="252"/>
      <c r="WNT25" s="467"/>
      <c r="WNU25" s="466"/>
      <c r="WNV25" s="399"/>
      <c r="WNW25" s="466"/>
      <c r="WNX25" s="252"/>
      <c r="WNY25" s="467"/>
      <c r="WNZ25" s="466"/>
      <c r="WOA25" s="399"/>
      <c r="WOB25" s="466"/>
      <c r="WOC25" s="252"/>
      <c r="WOD25" s="467"/>
      <c r="WOE25" s="466"/>
      <c r="WOF25" s="399"/>
      <c r="WOG25" s="466"/>
      <c r="WOH25" s="252"/>
      <c r="WOI25" s="467"/>
      <c r="WOJ25" s="466"/>
      <c r="WOK25" s="399"/>
      <c r="WOL25" s="466"/>
      <c r="WOM25" s="252"/>
      <c r="WON25" s="467"/>
      <c r="WOO25" s="466"/>
      <c r="WOP25" s="399"/>
      <c r="WOQ25" s="466"/>
      <c r="WOR25" s="252"/>
      <c r="WOS25" s="467"/>
      <c r="WOT25" s="466"/>
      <c r="WOU25" s="399"/>
      <c r="WOV25" s="466"/>
      <c r="WOW25" s="252"/>
      <c r="WOX25" s="467"/>
      <c r="WOY25" s="466"/>
      <c r="WOZ25" s="399"/>
      <c r="WPA25" s="466"/>
      <c r="WPB25" s="252"/>
      <c r="WPC25" s="467"/>
      <c r="WPD25" s="466"/>
      <c r="WPE25" s="399"/>
      <c r="WPF25" s="466"/>
      <c r="WPG25" s="252"/>
      <c r="WPH25" s="467"/>
      <c r="WPI25" s="466"/>
      <c r="WPJ25" s="399"/>
      <c r="WPK25" s="466"/>
      <c r="WPL25" s="252"/>
      <c r="WPM25" s="467"/>
      <c r="WPN25" s="466"/>
      <c r="WPO25" s="399"/>
      <c r="WPP25" s="466"/>
      <c r="WPQ25" s="252"/>
      <c r="WPR25" s="467"/>
      <c r="WPS25" s="466"/>
      <c r="WPT25" s="399"/>
      <c r="WPU25" s="466"/>
      <c r="WPV25" s="252"/>
      <c r="WPW25" s="467"/>
      <c r="WPX25" s="466"/>
      <c r="WPY25" s="399"/>
      <c r="WPZ25" s="466"/>
      <c r="WQA25" s="252"/>
      <c r="WQB25" s="467"/>
      <c r="WQC25" s="466"/>
      <c r="WQD25" s="399"/>
      <c r="WQE25" s="466"/>
      <c r="WQF25" s="252"/>
      <c r="WQG25" s="467"/>
      <c r="WQH25" s="466"/>
      <c r="WQI25" s="399"/>
      <c r="WQJ25" s="466"/>
      <c r="WQK25" s="252"/>
      <c r="WQL25" s="467"/>
      <c r="WQM25" s="466"/>
      <c r="WQN25" s="399"/>
      <c r="WQO25" s="466"/>
      <c r="WQP25" s="252"/>
      <c r="WQQ25" s="467"/>
      <c r="WQR25" s="466"/>
      <c r="WQS25" s="399"/>
      <c r="WQT25" s="466"/>
      <c r="WQU25" s="252"/>
      <c r="WQV25" s="467"/>
      <c r="WQW25" s="466"/>
      <c r="WQX25" s="399"/>
      <c r="WQY25" s="466"/>
      <c r="WQZ25" s="252"/>
      <c r="WRA25" s="467"/>
      <c r="WRB25" s="466"/>
      <c r="WRC25" s="399"/>
      <c r="WRD25" s="466"/>
      <c r="WRE25" s="252"/>
      <c r="WRF25" s="467"/>
      <c r="WRG25" s="466"/>
      <c r="WRH25" s="399"/>
      <c r="WRI25" s="466"/>
      <c r="WRJ25" s="252"/>
      <c r="WRK25" s="467"/>
      <c r="WRL25" s="466"/>
      <c r="WRM25" s="399"/>
      <c r="WRN25" s="466"/>
      <c r="WRO25" s="252"/>
      <c r="WRP25" s="467"/>
      <c r="WRQ25" s="466"/>
      <c r="WRR25" s="399"/>
      <c r="WRS25" s="466"/>
      <c r="WRT25" s="252"/>
      <c r="WRU25" s="467"/>
      <c r="WRV25" s="466"/>
      <c r="WRW25" s="399"/>
      <c r="WRX25" s="466"/>
      <c r="WRY25" s="252"/>
      <c r="WRZ25" s="467"/>
      <c r="WSA25" s="466"/>
      <c r="WSB25" s="399"/>
      <c r="WSC25" s="466"/>
      <c r="WSD25" s="252"/>
      <c r="WSE25" s="467"/>
      <c r="WSF25" s="466"/>
      <c r="WSG25" s="399"/>
      <c r="WSH25" s="466"/>
      <c r="WSI25" s="252"/>
      <c r="WSJ25" s="467"/>
      <c r="WSK25" s="466"/>
      <c r="WSL25" s="399"/>
      <c r="WSM25" s="466"/>
      <c r="WSN25" s="252"/>
      <c r="WSO25" s="467"/>
      <c r="WSP25" s="466"/>
      <c r="WSQ25" s="399"/>
      <c r="WSR25" s="466"/>
      <c r="WSS25" s="252"/>
      <c r="WST25" s="467"/>
      <c r="WSU25" s="466"/>
      <c r="WSV25" s="399"/>
      <c r="WSW25" s="466"/>
      <c r="WSX25" s="252"/>
      <c r="WSY25" s="467"/>
      <c r="WSZ25" s="466"/>
      <c r="WTA25" s="399"/>
      <c r="WTB25" s="466"/>
      <c r="WTC25" s="252"/>
      <c r="WTD25" s="467"/>
      <c r="WTE25" s="466"/>
      <c r="WTF25" s="399"/>
      <c r="WTG25" s="466"/>
      <c r="WTH25" s="252"/>
      <c r="WTI25" s="467"/>
      <c r="WTJ25" s="466"/>
      <c r="WTK25" s="399"/>
      <c r="WTL25" s="466"/>
      <c r="WTM25" s="252"/>
      <c r="WTN25" s="467"/>
      <c r="WTO25" s="466"/>
      <c r="WTP25" s="399"/>
      <c r="WTQ25" s="466"/>
      <c r="WTR25" s="252"/>
      <c r="WTS25" s="467"/>
      <c r="WTT25" s="466"/>
      <c r="WTU25" s="399"/>
      <c r="WTV25" s="466"/>
      <c r="WTW25" s="252"/>
      <c r="WTX25" s="467"/>
      <c r="WTY25" s="466"/>
      <c r="WTZ25" s="399"/>
      <c r="WUA25" s="466"/>
      <c r="WUB25" s="252"/>
      <c r="WUC25" s="467"/>
      <c r="WUD25" s="466"/>
      <c r="WUE25" s="399"/>
      <c r="WUF25" s="466"/>
      <c r="WUG25" s="252"/>
      <c r="WUH25" s="467"/>
      <c r="WUI25" s="466"/>
      <c r="WUJ25" s="399"/>
      <c r="WUK25" s="466"/>
      <c r="WUL25" s="252"/>
      <c r="WUM25" s="467"/>
      <c r="WUN25" s="466"/>
      <c r="WUO25" s="399"/>
      <c r="WUP25" s="466"/>
      <c r="WUQ25" s="252"/>
      <c r="WUR25" s="467"/>
      <c r="WUS25" s="466"/>
      <c r="WUT25" s="399"/>
      <c r="WUU25" s="466"/>
      <c r="WUV25" s="252"/>
      <c r="WUW25" s="467"/>
      <c r="WUX25" s="466"/>
      <c r="WUY25" s="399"/>
      <c r="WUZ25" s="466"/>
      <c r="WVA25" s="252"/>
      <c r="WVB25" s="467"/>
      <c r="WVC25" s="466"/>
      <c r="WVD25" s="399"/>
      <c r="WVE25" s="466"/>
      <c r="WVF25" s="252"/>
      <c r="WVG25" s="467"/>
      <c r="WVH25" s="466"/>
      <c r="WVI25" s="399"/>
      <c r="WVJ25" s="466"/>
      <c r="WVK25" s="252"/>
      <c r="WVL25" s="467"/>
      <c r="WVM25" s="466"/>
      <c r="WVN25" s="399"/>
      <c r="WVO25" s="466"/>
      <c r="WVP25" s="252"/>
      <c r="WVQ25" s="467"/>
      <c r="WVR25" s="466"/>
      <c r="WVS25" s="399"/>
      <c r="WVT25" s="466"/>
      <c r="WVU25" s="252"/>
      <c r="WVV25" s="467"/>
      <c r="WVW25" s="466"/>
      <c r="WVX25" s="399"/>
      <c r="WVY25" s="466"/>
      <c r="WVZ25" s="252"/>
      <c r="WWA25" s="467"/>
      <c r="WWB25" s="466"/>
      <c r="WWC25" s="399"/>
      <c r="WWD25" s="466"/>
      <c r="WWE25" s="252"/>
      <c r="WWF25" s="467"/>
      <c r="WWG25" s="466"/>
      <c r="WWH25" s="399"/>
      <c r="WWI25" s="466"/>
      <c r="WWJ25" s="252"/>
      <c r="WWK25" s="467"/>
      <c r="WWL25" s="466"/>
      <c r="WWM25" s="399"/>
      <c r="WWN25" s="466"/>
      <c r="WWO25" s="252"/>
      <c r="WWP25" s="467"/>
      <c r="WWQ25" s="466"/>
      <c r="WWR25" s="399"/>
      <c r="WWS25" s="466"/>
      <c r="WWT25" s="252"/>
      <c r="WWU25" s="467"/>
      <c r="WWV25" s="466"/>
      <c r="WWW25" s="399"/>
      <c r="WWX25" s="466"/>
      <c r="WWY25" s="252"/>
      <c r="WWZ25" s="467"/>
      <c r="WXA25" s="466"/>
      <c r="WXB25" s="399"/>
      <c r="WXC25" s="466"/>
      <c r="WXD25" s="252"/>
      <c r="WXE25" s="467"/>
      <c r="WXF25" s="466"/>
      <c r="WXG25" s="399"/>
      <c r="WXH25" s="466"/>
      <c r="WXI25" s="252"/>
      <c r="WXJ25" s="467"/>
      <c r="WXK25" s="466"/>
      <c r="WXL25" s="399"/>
      <c r="WXM25" s="466"/>
      <c r="WXN25" s="252"/>
      <c r="WXO25" s="467"/>
      <c r="WXP25" s="466"/>
      <c r="WXQ25" s="399"/>
      <c r="WXR25" s="466"/>
      <c r="WXS25" s="252"/>
      <c r="WXT25" s="467"/>
      <c r="WXU25" s="466"/>
      <c r="WXV25" s="399"/>
      <c r="WXW25" s="466"/>
      <c r="WXX25" s="252"/>
      <c r="WXY25" s="467"/>
      <c r="WXZ25" s="466"/>
      <c r="WYA25" s="399"/>
      <c r="WYB25" s="466"/>
      <c r="WYC25" s="252"/>
      <c r="WYD25" s="467"/>
      <c r="WYE25" s="466"/>
      <c r="WYF25" s="399"/>
      <c r="WYG25" s="466"/>
      <c r="WYH25" s="252"/>
      <c r="WYI25" s="467"/>
      <c r="WYJ25" s="466"/>
      <c r="WYK25" s="399"/>
      <c r="WYL25" s="466"/>
      <c r="WYM25" s="252"/>
      <c r="WYN25" s="467"/>
      <c r="WYO25" s="466"/>
      <c r="WYP25" s="399"/>
      <c r="WYQ25" s="466"/>
      <c r="WYR25" s="252"/>
      <c r="WYS25" s="467"/>
      <c r="WYT25" s="466"/>
      <c r="WYU25" s="399"/>
      <c r="WYV25" s="466"/>
      <c r="WYW25" s="252"/>
      <c r="WYX25" s="467"/>
      <c r="WYY25" s="466"/>
      <c r="WYZ25" s="399"/>
      <c r="WZA25" s="466"/>
      <c r="WZB25" s="252"/>
      <c r="WZC25" s="467"/>
      <c r="WZD25" s="466"/>
      <c r="WZE25" s="399"/>
      <c r="WZF25" s="466"/>
      <c r="WZG25" s="252"/>
      <c r="WZH25" s="467"/>
      <c r="WZI25" s="466"/>
      <c r="WZJ25" s="399"/>
      <c r="WZK25" s="466"/>
      <c r="WZL25" s="252"/>
      <c r="WZM25" s="467"/>
      <c r="WZN25" s="466"/>
      <c r="WZO25" s="399"/>
      <c r="WZP25" s="466"/>
      <c r="WZQ25" s="252"/>
      <c r="WZR25" s="467"/>
      <c r="WZS25" s="466"/>
      <c r="WZT25" s="399"/>
      <c r="WZU25" s="466"/>
      <c r="WZV25" s="252"/>
      <c r="WZW25" s="467"/>
      <c r="WZX25" s="466"/>
      <c r="WZY25" s="399"/>
      <c r="WZZ25" s="466"/>
      <c r="XAA25" s="252"/>
      <c r="XAB25" s="467"/>
      <c r="XAC25" s="466"/>
      <c r="XAD25" s="399"/>
      <c r="XAE25" s="466"/>
      <c r="XAF25" s="252"/>
      <c r="XAG25" s="467"/>
      <c r="XAH25" s="466"/>
      <c r="XAI25" s="399"/>
      <c r="XAJ25" s="466"/>
      <c r="XAK25" s="252"/>
      <c r="XAL25" s="467"/>
      <c r="XAM25" s="466"/>
      <c r="XAN25" s="399"/>
      <c r="XAO25" s="466"/>
      <c r="XAP25" s="252"/>
      <c r="XAQ25" s="467"/>
      <c r="XAR25" s="466"/>
      <c r="XAS25" s="399"/>
      <c r="XAT25" s="466"/>
      <c r="XAU25" s="252"/>
      <c r="XAV25" s="467"/>
      <c r="XAW25" s="466"/>
      <c r="XAX25" s="399"/>
      <c r="XAY25" s="466"/>
      <c r="XAZ25" s="252"/>
      <c r="XBA25" s="467"/>
      <c r="XBB25" s="466"/>
      <c r="XBC25" s="399"/>
      <c r="XBD25" s="466"/>
      <c r="XBE25" s="252"/>
      <c r="XBF25" s="467"/>
      <c r="XBG25" s="466"/>
      <c r="XBH25" s="399"/>
      <c r="XBI25" s="466"/>
      <c r="XBJ25" s="252"/>
      <c r="XBK25" s="467"/>
      <c r="XBL25" s="466"/>
      <c r="XBM25" s="399"/>
      <c r="XBN25" s="466"/>
      <c r="XBO25" s="252"/>
      <c r="XBP25" s="467"/>
      <c r="XBQ25" s="466"/>
      <c r="XBR25" s="399"/>
      <c r="XBS25" s="466"/>
      <c r="XBT25" s="252"/>
      <c r="XBU25" s="467"/>
      <c r="XBV25" s="466"/>
      <c r="XBW25" s="399"/>
      <c r="XBX25" s="466"/>
      <c r="XBY25" s="252"/>
      <c r="XBZ25" s="467"/>
      <c r="XCA25" s="466"/>
      <c r="XCB25" s="399"/>
      <c r="XCC25" s="466"/>
      <c r="XCD25" s="252"/>
      <c r="XCE25" s="467"/>
      <c r="XCF25" s="466"/>
      <c r="XCG25" s="399"/>
      <c r="XCH25" s="466"/>
      <c r="XCI25" s="252"/>
      <c r="XCJ25" s="467"/>
      <c r="XCK25" s="466"/>
      <c r="XCL25" s="399"/>
      <c r="XCM25" s="466"/>
      <c r="XCN25" s="252"/>
      <c r="XCO25" s="467"/>
      <c r="XCP25" s="466"/>
      <c r="XCQ25" s="399"/>
      <c r="XCR25" s="466"/>
      <c r="XCS25" s="252"/>
      <c r="XCT25" s="467"/>
      <c r="XCU25" s="466"/>
      <c r="XCV25" s="399"/>
      <c r="XCW25" s="466"/>
      <c r="XCX25" s="252"/>
      <c r="XCY25" s="467"/>
      <c r="XCZ25" s="466"/>
      <c r="XDA25" s="399"/>
      <c r="XDB25" s="466"/>
      <c r="XDC25" s="252"/>
      <c r="XDD25" s="467"/>
      <c r="XDE25" s="466"/>
      <c r="XDF25" s="399"/>
      <c r="XDG25" s="466"/>
      <c r="XDH25" s="252"/>
      <c r="XDI25" s="467"/>
      <c r="XDJ25" s="466"/>
      <c r="XDK25" s="399"/>
      <c r="XDL25" s="466"/>
      <c r="XDM25" s="252"/>
      <c r="XDN25" s="467"/>
      <c r="XDO25" s="466"/>
      <c r="XDP25" s="399"/>
      <c r="XDQ25" s="466"/>
      <c r="XDR25" s="252"/>
      <c r="XDS25" s="467"/>
      <c r="XDT25" s="466"/>
      <c r="XDU25" s="399"/>
      <c r="XDV25" s="466"/>
      <c r="XDW25" s="252"/>
      <c r="XDX25" s="467"/>
      <c r="XDY25" s="466"/>
      <c r="XDZ25" s="399"/>
      <c r="XEA25" s="466"/>
      <c r="XEB25" s="252"/>
      <c r="XEC25" s="467"/>
      <c r="XED25" s="466"/>
      <c r="XEE25" s="399"/>
      <c r="XEF25" s="466"/>
      <c r="XEG25" s="252"/>
      <c r="XEH25" s="467"/>
      <c r="XEI25" s="466"/>
      <c r="XEJ25" s="399"/>
      <c r="XEK25" s="466"/>
      <c r="XEL25" s="252"/>
      <c r="XEM25" s="467"/>
      <c r="XEN25" s="466"/>
      <c r="XEO25" s="399"/>
      <c r="XEP25" s="466"/>
      <c r="XEQ25" s="252"/>
      <c r="XER25" s="467"/>
      <c r="XES25" s="466"/>
      <c r="XET25" s="399"/>
      <c r="XEU25" s="466"/>
      <c r="XEV25" s="252"/>
      <c r="XEW25" s="467"/>
      <c r="XEX25" s="466"/>
      <c r="XEY25" s="399"/>
      <c r="XEZ25" s="466"/>
      <c r="XFA25" s="252"/>
      <c r="XFB25" s="467"/>
      <c r="XFC25" s="466"/>
      <c r="XFD25" s="399"/>
    </row>
    <row r="28" spans="1:16384" x14ac:dyDescent="0.25">
      <c r="A28" s="255" t="s">
        <v>2184</v>
      </c>
      <c r="B28" s="256" t="s">
        <v>2180</v>
      </c>
      <c r="C28" s="256" t="s">
        <v>2181</v>
      </c>
      <c r="D28" s="257" t="s">
        <v>2182</v>
      </c>
      <c r="E28" s="256" t="s">
        <v>2183</v>
      </c>
    </row>
    <row r="29" spans="1:16384" x14ac:dyDescent="0.25">
      <c r="A29" s="249" t="s">
        <v>2142</v>
      </c>
      <c r="B29" s="250">
        <v>130962583.07995625</v>
      </c>
      <c r="C29" s="251">
        <v>6.6374097682318819E-2</v>
      </c>
      <c r="D29" s="250">
        <v>291</v>
      </c>
      <c r="E29" s="251">
        <v>0.2841796875</v>
      </c>
    </row>
    <row r="30" spans="1:16384" x14ac:dyDescent="0.25">
      <c r="A30" s="249" t="s">
        <v>2143</v>
      </c>
      <c r="B30" s="250">
        <v>473576960.71581089</v>
      </c>
      <c r="C30" s="251">
        <v>0.24001697821931348</v>
      </c>
      <c r="D30" s="250">
        <v>305</v>
      </c>
      <c r="E30" s="251">
        <v>0.2978515625</v>
      </c>
      <c r="G30" s="253"/>
    </row>
    <row r="31" spans="1:16384" x14ac:dyDescent="0.25">
      <c r="A31" s="249" t="s">
        <v>2144</v>
      </c>
      <c r="B31" s="250">
        <v>592114443.883623</v>
      </c>
      <c r="C31" s="251">
        <v>0.30009382079344832</v>
      </c>
      <c r="D31" s="250">
        <v>242</v>
      </c>
      <c r="E31" s="251">
        <v>0.236328125</v>
      </c>
    </row>
    <row r="32" spans="1:16384" x14ac:dyDescent="0.25">
      <c r="A32" s="249" t="s">
        <v>2145</v>
      </c>
      <c r="B32" s="250">
        <v>368848426.22982579</v>
      </c>
      <c r="C32" s="251">
        <v>0.18693874919679235</v>
      </c>
      <c r="D32" s="250">
        <v>109</v>
      </c>
      <c r="E32" s="251">
        <v>0.1064453125</v>
      </c>
    </row>
    <row r="33" spans="1:16384" x14ac:dyDescent="0.25">
      <c r="A33" s="249" t="s">
        <v>2146</v>
      </c>
      <c r="B33" s="250">
        <v>195726605.77000001</v>
      </c>
      <c r="C33" s="251">
        <v>9.919762228937723E-2</v>
      </c>
      <c r="D33" s="250">
        <v>44</v>
      </c>
      <c r="E33" s="251">
        <v>4.296875E-2</v>
      </c>
    </row>
    <row r="34" spans="1:16384" x14ac:dyDescent="0.25">
      <c r="A34" s="249" t="s">
        <v>2147</v>
      </c>
      <c r="B34" s="250">
        <v>211868734.61000004</v>
      </c>
      <c r="C34" s="251">
        <v>0.10737873181875027</v>
      </c>
      <c r="D34" s="250">
        <v>33</v>
      </c>
      <c r="E34" s="251">
        <v>3.22265625E-2</v>
      </c>
    </row>
    <row r="36" spans="1:16384" ht="15.75" thickBot="1" x14ac:dyDescent="0.3">
      <c r="A36" s="471" t="s">
        <v>2139</v>
      </c>
      <c r="B36" s="470">
        <f>SUM(B29:B35)</f>
        <v>1973097754.289216</v>
      </c>
      <c r="C36" s="468">
        <f>SUM(C29:C35)</f>
        <v>1.0000000000000004</v>
      </c>
      <c r="D36" s="469">
        <f>SUM(D29:D35)</f>
        <v>1024</v>
      </c>
      <c r="E36" s="468">
        <f>SUM(E29:E35)</f>
        <v>1</v>
      </c>
      <c r="F36" s="252"/>
      <c r="G36" s="467"/>
      <c r="H36" s="466"/>
      <c r="I36" s="399"/>
      <c r="J36" s="466"/>
      <c r="K36" s="252"/>
      <c r="L36" s="467"/>
      <c r="M36" s="466"/>
      <c r="N36" s="399"/>
      <c r="O36" s="466"/>
      <c r="P36" s="252"/>
      <c r="Q36" s="467"/>
      <c r="R36" s="466"/>
      <c r="S36" s="399"/>
      <c r="T36" s="466"/>
      <c r="U36" s="252"/>
      <c r="V36" s="467"/>
      <c r="W36" s="466"/>
      <c r="X36" s="399"/>
      <c r="Y36" s="466"/>
      <c r="Z36" s="252"/>
      <c r="AA36" s="467"/>
      <c r="AB36" s="466"/>
      <c r="AC36" s="399"/>
      <c r="AD36" s="466"/>
      <c r="AE36" s="252"/>
      <c r="AF36" s="467"/>
      <c r="AG36" s="466"/>
      <c r="AH36" s="399"/>
      <c r="AI36" s="466"/>
      <c r="AJ36" s="252"/>
      <c r="AK36" s="467"/>
      <c r="AL36" s="466"/>
      <c r="AM36" s="399"/>
      <c r="AN36" s="466"/>
      <c r="AO36" s="252"/>
      <c r="AP36" s="467"/>
      <c r="AQ36" s="466"/>
      <c r="AR36" s="399"/>
      <c r="AS36" s="466"/>
      <c r="AT36" s="252"/>
      <c r="AU36" s="467"/>
      <c r="AV36" s="466"/>
      <c r="AW36" s="399"/>
      <c r="AX36" s="466"/>
      <c r="AY36" s="252"/>
      <c r="AZ36" s="467"/>
      <c r="BA36" s="466"/>
      <c r="BB36" s="399"/>
      <c r="BC36" s="466"/>
      <c r="BD36" s="252"/>
      <c r="BE36" s="467"/>
      <c r="BF36" s="466"/>
      <c r="BG36" s="399"/>
      <c r="BH36" s="466"/>
      <c r="BI36" s="252"/>
      <c r="BJ36" s="467"/>
      <c r="BK36" s="466"/>
      <c r="BL36" s="399"/>
      <c r="BM36" s="466"/>
      <c r="BN36" s="252"/>
      <c r="BO36" s="467"/>
      <c r="BP36" s="466"/>
      <c r="BQ36" s="399"/>
      <c r="BR36" s="466"/>
      <c r="BS36" s="252"/>
      <c r="BT36" s="467"/>
      <c r="BU36" s="466"/>
      <c r="BV36" s="399"/>
      <c r="BW36" s="466"/>
      <c r="BX36" s="252"/>
      <c r="BY36" s="467"/>
      <c r="BZ36" s="466"/>
      <c r="CA36" s="399"/>
      <c r="CB36" s="466"/>
      <c r="CC36" s="252"/>
      <c r="CD36" s="467"/>
      <c r="CE36" s="466"/>
      <c r="CF36" s="399"/>
      <c r="CG36" s="466"/>
      <c r="CH36" s="252"/>
      <c r="CI36" s="467"/>
      <c r="CJ36" s="466"/>
      <c r="CK36" s="399"/>
      <c r="CL36" s="466"/>
      <c r="CM36" s="252"/>
      <c r="CN36" s="467"/>
      <c r="CO36" s="466"/>
      <c r="CP36" s="399"/>
      <c r="CQ36" s="466"/>
      <c r="CR36" s="252"/>
      <c r="CS36" s="467"/>
      <c r="CT36" s="466"/>
      <c r="CU36" s="399"/>
      <c r="CV36" s="466"/>
      <c r="CW36" s="252"/>
      <c r="CX36" s="467"/>
      <c r="CY36" s="466"/>
      <c r="CZ36" s="399"/>
      <c r="DA36" s="466"/>
      <c r="DB36" s="252"/>
      <c r="DC36" s="467"/>
      <c r="DD36" s="466"/>
      <c r="DE36" s="399"/>
      <c r="DF36" s="466"/>
      <c r="DG36" s="252"/>
      <c r="DH36" s="467"/>
      <c r="DI36" s="466"/>
      <c r="DJ36" s="399"/>
      <c r="DK36" s="466"/>
      <c r="DL36" s="252"/>
      <c r="DM36" s="467"/>
      <c r="DN36" s="466"/>
      <c r="DO36" s="399"/>
      <c r="DP36" s="466"/>
      <c r="DQ36" s="252"/>
      <c r="DR36" s="467"/>
      <c r="DS36" s="466"/>
      <c r="DT36" s="399"/>
      <c r="DU36" s="466"/>
      <c r="DV36" s="252"/>
      <c r="DW36" s="467"/>
      <c r="DX36" s="466"/>
      <c r="DY36" s="399"/>
      <c r="DZ36" s="466"/>
      <c r="EA36" s="252"/>
      <c r="EB36" s="467"/>
      <c r="EC36" s="466"/>
      <c r="ED36" s="399"/>
      <c r="EE36" s="466"/>
      <c r="EF36" s="252"/>
      <c r="EG36" s="467"/>
      <c r="EH36" s="466"/>
      <c r="EI36" s="399"/>
      <c r="EJ36" s="466"/>
      <c r="EK36" s="252"/>
      <c r="EL36" s="467"/>
      <c r="EM36" s="466"/>
      <c r="EN36" s="399"/>
      <c r="EO36" s="466"/>
      <c r="EP36" s="252"/>
      <c r="EQ36" s="467"/>
      <c r="ER36" s="466"/>
      <c r="ES36" s="399"/>
      <c r="ET36" s="466"/>
      <c r="EU36" s="252"/>
      <c r="EV36" s="467"/>
      <c r="EW36" s="466"/>
      <c r="EX36" s="399"/>
      <c r="EY36" s="466"/>
      <c r="EZ36" s="252"/>
      <c r="FA36" s="467"/>
      <c r="FB36" s="466"/>
      <c r="FC36" s="399"/>
      <c r="FD36" s="466"/>
      <c r="FE36" s="252"/>
      <c r="FF36" s="467"/>
      <c r="FG36" s="466"/>
      <c r="FH36" s="399"/>
      <c r="FI36" s="466"/>
      <c r="FJ36" s="252"/>
      <c r="FK36" s="467"/>
      <c r="FL36" s="466"/>
      <c r="FM36" s="399"/>
      <c r="FN36" s="466"/>
      <c r="FO36" s="252"/>
      <c r="FP36" s="467"/>
      <c r="FQ36" s="466"/>
      <c r="FR36" s="399"/>
      <c r="FS36" s="466"/>
      <c r="FT36" s="252"/>
      <c r="FU36" s="467"/>
      <c r="FV36" s="466"/>
      <c r="FW36" s="399"/>
      <c r="FX36" s="466"/>
      <c r="FY36" s="252"/>
      <c r="FZ36" s="467"/>
      <c r="GA36" s="466"/>
      <c r="GB36" s="399"/>
      <c r="GC36" s="466"/>
      <c r="GD36" s="252"/>
      <c r="GE36" s="467"/>
      <c r="GF36" s="466"/>
      <c r="GG36" s="399"/>
      <c r="GH36" s="466"/>
      <c r="GI36" s="252"/>
      <c r="GJ36" s="467"/>
      <c r="GK36" s="466"/>
      <c r="GL36" s="399"/>
      <c r="GM36" s="466"/>
      <c r="GN36" s="252"/>
      <c r="GO36" s="467"/>
      <c r="GP36" s="466"/>
      <c r="GQ36" s="399"/>
      <c r="GR36" s="466"/>
      <c r="GS36" s="252"/>
      <c r="GT36" s="467"/>
      <c r="GU36" s="466"/>
      <c r="GV36" s="399"/>
      <c r="GW36" s="466"/>
      <c r="GX36" s="252"/>
      <c r="GY36" s="467"/>
      <c r="GZ36" s="466"/>
      <c r="HA36" s="399"/>
      <c r="HB36" s="466"/>
      <c r="HC36" s="252"/>
      <c r="HD36" s="467"/>
      <c r="HE36" s="466"/>
      <c r="HF36" s="399"/>
      <c r="HG36" s="466"/>
      <c r="HH36" s="252"/>
      <c r="HI36" s="467"/>
      <c r="HJ36" s="466"/>
      <c r="HK36" s="399"/>
      <c r="HL36" s="466"/>
      <c r="HM36" s="252"/>
      <c r="HN36" s="467"/>
      <c r="HO36" s="466"/>
      <c r="HP36" s="399"/>
      <c r="HQ36" s="466"/>
      <c r="HR36" s="252"/>
      <c r="HS36" s="467"/>
      <c r="HT36" s="466"/>
      <c r="HU36" s="399"/>
      <c r="HV36" s="466"/>
      <c r="HW36" s="252"/>
      <c r="HX36" s="467"/>
      <c r="HY36" s="466"/>
      <c r="HZ36" s="399"/>
      <c r="IA36" s="466"/>
      <c r="IB36" s="252"/>
      <c r="IC36" s="467"/>
      <c r="ID36" s="466"/>
      <c r="IE36" s="399"/>
      <c r="IF36" s="466"/>
      <c r="IG36" s="252"/>
      <c r="IH36" s="467"/>
      <c r="II36" s="466"/>
      <c r="IJ36" s="399"/>
      <c r="IK36" s="466"/>
      <c r="IL36" s="252"/>
      <c r="IM36" s="467"/>
      <c r="IN36" s="466"/>
      <c r="IO36" s="399"/>
      <c r="IP36" s="466"/>
      <c r="IQ36" s="252"/>
      <c r="IR36" s="467"/>
      <c r="IS36" s="466"/>
      <c r="IT36" s="399"/>
      <c r="IU36" s="466"/>
      <c r="IV36" s="252"/>
      <c r="IW36" s="467"/>
      <c r="IX36" s="466"/>
      <c r="IY36" s="399"/>
      <c r="IZ36" s="466"/>
      <c r="JA36" s="252"/>
      <c r="JB36" s="467"/>
      <c r="JC36" s="466"/>
      <c r="JD36" s="399"/>
      <c r="JE36" s="466"/>
      <c r="JF36" s="252"/>
      <c r="JG36" s="467"/>
      <c r="JH36" s="466"/>
      <c r="JI36" s="399"/>
      <c r="JJ36" s="466"/>
      <c r="JK36" s="252"/>
      <c r="JL36" s="467"/>
      <c r="JM36" s="466"/>
      <c r="JN36" s="399"/>
      <c r="JO36" s="466"/>
      <c r="JP36" s="252"/>
      <c r="JQ36" s="467"/>
      <c r="JR36" s="466"/>
      <c r="JS36" s="399"/>
      <c r="JT36" s="466"/>
      <c r="JU36" s="252"/>
      <c r="JV36" s="467"/>
      <c r="JW36" s="466"/>
      <c r="JX36" s="399"/>
      <c r="JY36" s="466"/>
      <c r="JZ36" s="252"/>
      <c r="KA36" s="467"/>
      <c r="KB36" s="466"/>
      <c r="KC36" s="399"/>
      <c r="KD36" s="466"/>
      <c r="KE36" s="252"/>
      <c r="KF36" s="467"/>
      <c r="KG36" s="466"/>
      <c r="KH36" s="399"/>
      <c r="KI36" s="466"/>
      <c r="KJ36" s="252"/>
      <c r="KK36" s="467"/>
      <c r="KL36" s="466"/>
      <c r="KM36" s="399"/>
      <c r="KN36" s="466"/>
      <c r="KO36" s="252"/>
      <c r="KP36" s="467"/>
      <c r="KQ36" s="466"/>
      <c r="KR36" s="399"/>
      <c r="KS36" s="466"/>
      <c r="KT36" s="252"/>
      <c r="KU36" s="467"/>
      <c r="KV36" s="466"/>
      <c r="KW36" s="399"/>
      <c r="KX36" s="466"/>
      <c r="KY36" s="252"/>
      <c r="KZ36" s="467"/>
      <c r="LA36" s="466"/>
      <c r="LB36" s="399"/>
      <c r="LC36" s="466"/>
      <c r="LD36" s="252"/>
      <c r="LE36" s="467"/>
      <c r="LF36" s="466"/>
      <c r="LG36" s="399"/>
      <c r="LH36" s="466"/>
      <c r="LI36" s="252"/>
      <c r="LJ36" s="467"/>
      <c r="LK36" s="466"/>
      <c r="LL36" s="399"/>
      <c r="LM36" s="466"/>
      <c r="LN36" s="252"/>
      <c r="LO36" s="467"/>
      <c r="LP36" s="466"/>
      <c r="LQ36" s="399"/>
      <c r="LR36" s="466"/>
      <c r="LS36" s="252"/>
      <c r="LT36" s="467"/>
      <c r="LU36" s="466"/>
      <c r="LV36" s="399"/>
      <c r="LW36" s="466"/>
      <c r="LX36" s="252"/>
      <c r="LY36" s="467"/>
      <c r="LZ36" s="466"/>
      <c r="MA36" s="399"/>
      <c r="MB36" s="466"/>
      <c r="MC36" s="252"/>
      <c r="MD36" s="467"/>
      <c r="ME36" s="466"/>
      <c r="MF36" s="399"/>
      <c r="MG36" s="466"/>
      <c r="MH36" s="252"/>
      <c r="MI36" s="467"/>
      <c r="MJ36" s="466"/>
      <c r="MK36" s="399"/>
      <c r="ML36" s="466"/>
      <c r="MM36" s="252"/>
      <c r="MN36" s="467"/>
      <c r="MO36" s="466"/>
      <c r="MP36" s="399"/>
      <c r="MQ36" s="466"/>
      <c r="MR36" s="252"/>
      <c r="MS36" s="467"/>
      <c r="MT36" s="466"/>
      <c r="MU36" s="399"/>
      <c r="MV36" s="466"/>
      <c r="MW36" s="252"/>
      <c r="MX36" s="467"/>
      <c r="MY36" s="466"/>
      <c r="MZ36" s="399"/>
      <c r="NA36" s="466"/>
      <c r="NB36" s="252"/>
      <c r="NC36" s="467"/>
      <c r="ND36" s="466"/>
      <c r="NE36" s="399"/>
      <c r="NF36" s="466"/>
      <c r="NG36" s="252"/>
      <c r="NH36" s="467"/>
      <c r="NI36" s="466"/>
      <c r="NJ36" s="399"/>
      <c r="NK36" s="466"/>
      <c r="NL36" s="252"/>
      <c r="NM36" s="467"/>
      <c r="NN36" s="466"/>
      <c r="NO36" s="399"/>
      <c r="NP36" s="466"/>
      <c r="NQ36" s="252"/>
      <c r="NR36" s="467"/>
      <c r="NS36" s="466"/>
      <c r="NT36" s="399"/>
      <c r="NU36" s="466"/>
      <c r="NV36" s="252"/>
      <c r="NW36" s="467"/>
      <c r="NX36" s="466"/>
      <c r="NY36" s="399"/>
      <c r="NZ36" s="466"/>
      <c r="OA36" s="252"/>
      <c r="OB36" s="467"/>
      <c r="OC36" s="466"/>
      <c r="OD36" s="399"/>
      <c r="OE36" s="466"/>
      <c r="OF36" s="252"/>
      <c r="OG36" s="467"/>
      <c r="OH36" s="466"/>
      <c r="OI36" s="399"/>
      <c r="OJ36" s="466"/>
      <c r="OK36" s="252"/>
      <c r="OL36" s="467"/>
      <c r="OM36" s="466"/>
      <c r="ON36" s="399"/>
      <c r="OO36" s="466"/>
      <c r="OP36" s="252"/>
      <c r="OQ36" s="467"/>
      <c r="OR36" s="466"/>
      <c r="OS36" s="399"/>
      <c r="OT36" s="466"/>
      <c r="OU36" s="252"/>
      <c r="OV36" s="467"/>
      <c r="OW36" s="466"/>
      <c r="OX36" s="399"/>
      <c r="OY36" s="466"/>
      <c r="OZ36" s="252"/>
      <c r="PA36" s="467"/>
      <c r="PB36" s="466"/>
      <c r="PC36" s="399"/>
      <c r="PD36" s="466"/>
      <c r="PE36" s="252"/>
      <c r="PF36" s="467"/>
      <c r="PG36" s="466"/>
      <c r="PH36" s="399"/>
      <c r="PI36" s="466"/>
      <c r="PJ36" s="252"/>
      <c r="PK36" s="467"/>
      <c r="PL36" s="466"/>
      <c r="PM36" s="399"/>
      <c r="PN36" s="466"/>
      <c r="PO36" s="252"/>
      <c r="PP36" s="467"/>
      <c r="PQ36" s="466"/>
      <c r="PR36" s="399"/>
      <c r="PS36" s="466"/>
      <c r="PT36" s="252"/>
      <c r="PU36" s="467"/>
      <c r="PV36" s="466"/>
      <c r="PW36" s="399"/>
      <c r="PX36" s="466"/>
      <c r="PY36" s="252"/>
      <c r="PZ36" s="467"/>
      <c r="QA36" s="466"/>
      <c r="QB36" s="399"/>
      <c r="QC36" s="466"/>
      <c r="QD36" s="252"/>
      <c r="QE36" s="467"/>
      <c r="QF36" s="466"/>
      <c r="QG36" s="399"/>
      <c r="QH36" s="466"/>
      <c r="QI36" s="252"/>
      <c r="QJ36" s="467"/>
      <c r="QK36" s="466"/>
      <c r="QL36" s="399"/>
      <c r="QM36" s="466"/>
      <c r="QN36" s="252"/>
      <c r="QO36" s="467"/>
      <c r="QP36" s="466"/>
      <c r="QQ36" s="399"/>
      <c r="QR36" s="466"/>
      <c r="QS36" s="252"/>
      <c r="QT36" s="467"/>
      <c r="QU36" s="466"/>
      <c r="QV36" s="399"/>
      <c r="QW36" s="466"/>
      <c r="QX36" s="252"/>
      <c r="QY36" s="467"/>
      <c r="QZ36" s="466"/>
      <c r="RA36" s="399"/>
      <c r="RB36" s="466"/>
      <c r="RC36" s="252"/>
      <c r="RD36" s="467"/>
      <c r="RE36" s="466"/>
      <c r="RF36" s="399"/>
      <c r="RG36" s="466"/>
      <c r="RH36" s="252"/>
      <c r="RI36" s="467"/>
      <c r="RJ36" s="466"/>
      <c r="RK36" s="399"/>
      <c r="RL36" s="466"/>
      <c r="RM36" s="252"/>
      <c r="RN36" s="467"/>
      <c r="RO36" s="466"/>
      <c r="RP36" s="399"/>
      <c r="RQ36" s="466"/>
      <c r="RR36" s="252"/>
      <c r="RS36" s="467"/>
      <c r="RT36" s="466"/>
      <c r="RU36" s="399"/>
      <c r="RV36" s="466"/>
      <c r="RW36" s="252"/>
      <c r="RX36" s="467"/>
      <c r="RY36" s="466"/>
      <c r="RZ36" s="399"/>
      <c r="SA36" s="466"/>
      <c r="SB36" s="252"/>
      <c r="SC36" s="467"/>
      <c r="SD36" s="466"/>
      <c r="SE36" s="399"/>
      <c r="SF36" s="466"/>
      <c r="SG36" s="252"/>
      <c r="SH36" s="467"/>
      <c r="SI36" s="466"/>
      <c r="SJ36" s="399"/>
      <c r="SK36" s="466"/>
      <c r="SL36" s="252"/>
      <c r="SM36" s="467"/>
      <c r="SN36" s="466"/>
      <c r="SO36" s="399"/>
      <c r="SP36" s="466"/>
      <c r="SQ36" s="252"/>
      <c r="SR36" s="467"/>
      <c r="SS36" s="466"/>
      <c r="ST36" s="399"/>
      <c r="SU36" s="466"/>
      <c r="SV36" s="252"/>
      <c r="SW36" s="467"/>
      <c r="SX36" s="466"/>
      <c r="SY36" s="399"/>
      <c r="SZ36" s="466"/>
      <c r="TA36" s="252"/>
      <c r="TB36" s="467"/>
      <c r="TC36" s="466"/>
      <c r="TD36" s="399"/>
      <c r="TE36" s="466"/>
      <c r="TF36" s="252"/>
      <c r="TG36" s="467"/>
      <c r="TH36" s="466"/>
      <c r="TI36" s="399"/>
      <c r="TJ36" s="466"/>
      <c r="TK36" s="252"/>
      <c r="TL36" s="467"/>
      <c r="TM36" s="466"/>
      <c r="TN36" s="399"/>
      <c r="TO36" s="466"/>
      <c r="TP36" s="252"/>
      <c r="TQ36" s="467"/>
      <c r="TR36" s="466"/>
      <c r="TS36" s="399"/>
      <c r="TT36" s="466"/>
      <c r="TU36" s="252"/>
      <c r="TV36" s="467"/>
      <c r="TW36" s="466"/>
      <c r="TX36" s="399"/>
      <c r="TY36" s="466"/>
      <c r="TZ36" s="252"/>
      <c r="UA36" s="467"/>
      <c r="UB36" s="466"/>
      <c r="UC36" s="399"/>
      <c r="UD36" s="466"/>
      <c r="UE36" s="252"/>
      <c r="UF36" s="467"/>
      <c r="UG36" s="466"/>
      <c r="UH36" s="399"/>
      <c r="UI36" s="466"/>
      <c r="UJ36" s="252"/>
      <c r="UK36" s="467"/>
      <c r="UL36" s="466"/>
      <c r="UM36" s="399"/>
      <c r="UN36" s="466"/>
      <c r="UO36" s="252"/>
      <c r="UP36" s="467"/>
      <c r="UQ36" s="466"/>
      <c r="UR36" s="399"/>
      <c r="US36" s="466"/>
      <c r="UT36" s="252"/>
      <c r="UU36" s="467"/>
      <c r="UV36" s="466"/>
      <c r="UW36" s="399"/>
      <c r="UX36" s="466"/>
      <c r="UY36" s="252"/>
      <c r="UZ36" s="467"/>
      <c r="VA36" s="466"/>
      <c r="VB36" s="399"/>
      <c r="VC36" s="466"/>
      <c r="VD36" s="252"/>
      <c r="VE36" s="467"/>
      <c r="VF36" s="466"/>
      <c r="VG36" s="399"/>
      <c r="VH36" s="466"/>
      <c r="VI36" s="252"/>
      <c r="VJ36" s="467"/>
      <c r="VK36" s="466"/>
      <c r="VL36" s="399"/>
      <c r="VM36" s="466"/>
      <c r="VN36" s="252"/>
      <c r="VO36" s="467"/>
      <c r="VP36" s="466"/>
      <c r="VQ36" s="399"/>
      <c r="VR36" s="466"/>
      <c r="VS36" s="252"/>
      <c r="VT36" s="467"/>
      <c r="VU36" s="466"/>
      <c r="VV36" s="399"/>
      <c r="VW36" s="466"/>
      <c r="VX36" s="252"/>
      <c r="VY36" s="467"/>
      <c r="VZ36" s="466"/>
      <c r="WA36" s="399"/>
      <c r="WB36" s="466"/>
      <c r="WC36" s="252"/>
      <c r="WD36" s="467"/>
      <c r="WE36" s="466"/>
      <c r="WF36" s="399"/>
      <c r="WG36" s="466"/>
      <c r="WH36" s="252"/>
      <c r="WI36" s="467"/>
      <c r="WJ36" s="466"/>
      <c r="WK36" s="399"/>
      <c r="WL36" s="466"/>
      <c r="WM36" s="252"/>
      <c r="WN36" s="467"/>
      <c r="WO36" s="466"/>
      <c r="WP36" s="399"/>
      <c r="WQ36" s="466"/>
      <c r="WR36" s="252"/>
      <c r="WS36" s="467"/>
      <c r="WT36" s="466"/>
      <c r="WU36" s="399"/>
      <c r="WV36" s="466"/>
      <c r="WW36" s="252"/>
      <c r="WX36" s="467"/>
      <c r="WY36" s="466"/>
      <c r="WZ36" s="399"/>
      <c r="XA36" s="466"/>
      <c r="XB36" s="252"/>
      <c r="XC36" s="467"/>
      <c r="XD36" s="466"/>
      <c r="XE36" s="399"/>
      <c r="XF36" s="466"/>
      <c r="XG36" s="252"/>
      <c r="XH36" s="467"/>
      <c r="XI36" s="466"/>
      <c r="XJ36" s="399"/>
      <c r="XK36" s="466"/>
      <c r="XL36" s="252"/>
      <c r="XM36" s="467"/>
      <c r="XN36" s="466"/>
      <c r="XO36" s="399"/>
      <c r="XP36" s="466"/>
      <c r="XQ36" s="252"/>
      <c r="XR36" s="467"/>
      <c r="XS36" s="466"/>
      <c r="XT36" s="399"/>
      <c r="XU36" s="466"/>
      <c r="XV36" s="252"/>
      <c r="XW36" s="467"/>
      <c r="XX36" s="466"/>
      <c r="XY36" s="399"/>
      <c r="XZ36" s="466"/>
      <c r="YA36" s="252"/>
      <c r="YB36" s="467"/>
      <c r="YC36" s="466"/>
      <c r="YD36" s="399"/>
      <c r="YE36" s="466"/>
      <c r="YF36" s="252"/>
      <c r="YG36" s="467"/>
      <c r="YH36" s="466"/>
      <c r="YI36" s="399"/>
      <c r="YJ36" s="466"/>
      <c r="YK36" s="252"/>
      <c r="YL36" s="467"/>
      <c r="YM36" s="466"/>
      <c r="YN36" s="399"/>
      <c r="YO36" s="466"/>
      <c r="YP36" s="252"/>
      <c r="YQ36" s="467"/>
      <c r="YR36" s="466"/>
      <c r="YS36" s="399"/>
      <c r="YT36" s="466"/>
      <c r="YU36" s="252"/>
      <c r="YV36" s="467"/>
      <c r="YW36" s="466"/>
      <c r="YX36" s="399"/>
      <c r="YY36" s="466"/>
      <c r="YZ36" s="252"/>
      <c r="ZA36" s="467"/>
      <c r="ZB36" s="466"/>
      <c r="ZC36" s="399"/>
      <c r="ZD36" s="466"/>
      <c r="ZE36" s="252"/>
      <c r="ZF36" s="467"/>
      <c r="ZG36" s="466"/>
      <c r="ZH36" s="399"/>
      <c r="ZI36" s="466"/>
      <c r="ZJ36" s="252"/>
      <c r="ZK36" s="467"/>
      <c r="ZL36" s="466"/>
      <c r="ZM36" s="399"/>
      <c r="ZN36" s="466"/>
      <c r="ZO36" s="252"/>
      <c r="ZP36" s="467"/>
      <c r="ZQ36" s="466"/>
      <c r="ZR36" s="399"/>
      <c r="ZS36" s="466"/>
      <c r="ZT36" s="252"/>
      <c r="ZU36" s="467"/>
      <c r="ZV36" s="466"/>
      <c r="ZW36" s="399"/>
      <c r="ZX36" s="466"/>
      <c r="ZY36" s="252"/>
      <c r="ZZ36" s="467"/>
      <c r="AAA36" s="466"/>
      <c r="AAB36" s="399"/>
      <c r="AAC36" s="466"/>
      <c r="AAD36" s="252"/>
      <c r="AAE36" s="467"/>
      <c r="AAF36" s="466"/>
      <c r="AAG36" s="399"/>
      <c r="AAH36" s="466"/>
      <c r="AAI36" s="252"/>
      <c r="AAJ36" s="467"/>
      <c r="AAK36" s="466"/>
      <c r="AAL36" s="399"/>
      <c r="AAM36" s="466"/>
      <c r="AAN36" s="252"/>
      <c r="AAO36" s="467"/>
      <c r="AAP36" s="466"/>
      <c r="AAQ36" s="399"/>
      <c r="AAR36" s="466"/>
      <c r="AAS36" s="252"/>
      <c r="AAT36" s="467"/>
      <c r="AAU36" s="466"/>
      <c r="AAV36" s="399"/>
      <c r="AAW36" s="466"/>
      <c r="AAX36" s="252"/>
      <c r="AAY36" s="467"/>
      <c r="AAZ36" s="466"/>
      <c r="ABA36" s="399"/>
      <c r="ABB36" s="466"/>
      <c r="ABC36" s="252"/>
      <c r="ABD36" s="467"/>
      <c r="ABE36" s="466"/>
      <c r="ABF36" s="399"/>
      <c r="ABG36" s="466"/>
      <c r="ABH36" s="252"/>
      <c r="ABI36" s="467"/>
      <c r="ABJ36" s="466"/>
      <c r="ABK36" s="399"/>
      <c r="ABL36" s="466"/>
      <c r="ABM36" s="252"/>
      <c r="ABN36" s="467"/>
      <c r="ABO36" s="466"/>
      <c r="ABP36" s="399"/>
      <c r="ABQ36" s="466"/>
      <c r="ABR36" s="252"/>
      <c r="ABS36" s="467"/>
      <c r="ABT36" s="466"/>
      <c r="ABU36" s="399"/>
      <c r="ABV36" s="466"/>
      <c r="ABW36" s="252"/>
      <c r="ABX36" s="467"/>
      <c r="ABY36" s="466"/>
      <c r="ABZ36" s="399"/>
      <c r="ACA36" s="466"/>
      <c r="ACB36" s="252"/>
      <c r="ACC36" s="467"/>
      <c r="ACD36" s="466"/>
      <c r="ACE36" s="399"/>
      <c r="ACF36" s="466"/>
      <c r="ACG36" s="252"/>
      <c r="ACH36" s="467"/>
      <c r="ACI36" s="466"/>
      <c r="ACJ36" s="399"/>
      <c r="ACK36" s="466"/>
      <c r="ACL36" s="252"/>
      <c r="ACM36" s="467"/>
      <c r="ACN36" s="466"/>
      <c r="ACO36" s="399"/>
      <c r="ACP36" s="466"/>
      <c r="ACQ36" s="252"/>
      <c r="ACR36" s="467"/>
      <c r="ACS36" s="466"/>
      <c r="ACT36" s="399"/>
      <c r="ACU36" s="466"/>
      <c r="ACV36" s="252"/>
      <c r="ACW36" s="467"/>
      <c r="ACX36" s="466"/>
      <c r="ACY36" s="399"/>
      <c r="ACZ36" s="466"/>
      <c r="ADA36" s="252"/>
      <c r="ADB36" s="467"/>
      <c r="ADC36" s="466"/>
      <c r="ADD36" s="399"/>
      <c r="ADE36" s="466"/>
      <c r="ADF36" s="252"/>
      <c r="ADG36" s="467"/>
      <c r="ADH36" s="466"/>
      <c r="ADI36" s="399"/>
      <c r="ADJ36" s="466"/>
      <c r="ADK36" s="252"/>
      <c r="ADL36" s="467"/>
      <c r="ADM36" s="466"/>
      <c r="ADN36" s="399"/>
      <c r="ADO36" s="466"/>
      <c r="ADP36" s="252"/>
      <c r="ADQ36" s="467"/>
      <c r="ADR36" s="466"/>
      <c r="ADS36" s="399"/>
      <c r="ADT36" s="466"/>
      <c r="ADU36" s="252"/>
      <c r="ADV36" s="467"/>
      <c r="ADW36" s="466"/>
      <c r="ADX36" s="399"/>
      <c r="ADY36" s="466"/>
      <c r="ADZ36" s="252"/>
      <c r="AEA36" s="467"/>
      <c r="AEB36" s="466"/>
      <c r="AEC36" s="399"/>
      <c r="AED36" s="466"/>
      <c r="AEE36" s="252"/>
      <c r="AEF36" s="467"/>
      <c r="AEG36" s="466"/>
      <c r="AEH36" s="399"/>
      <c r="AEI36" s="466"/>
      <c r="AEJ36" s="252"/>
      <c r="AEK36" s="467"/>
      <c r="AEL36" s="466"/>
      <c r="AEM36" s="399"/>
      <c r="AEN36" s="466"/>
      <c r="AEO36" s="252"/>
      <c r="AEP36" s="467"/>
      <c r="AEQ36" s="466"/>
      <c r="AER36" s="399"/>
      <c r="AES36" s="466"/>
      <c r="AET36" s="252"/>
      <c r="AEU36" s="467"/>
      <c r="AEV36" s="466"/>
      <c r="AEW36" s="399"/>
      <c r="AEX36" s="466"/>
      <c r="AEY36" s="252"/>
      <c r="AEZ36" s="467"/>
      <c r="AFA36" s="466"/>
      <c r="AFB36" s="399"/>
      <c r="AFC36" s="466"/>
      <c r="AFD36" s="252"/>
      <c r="AFE36" s="467"/>
      <c r="AFF36" s="466"/>
      <c r="AFG36" s="399"/>
      <c r="AFH36" s="466"/>
      <c r="AFI36" s="252"/>
      <c r="AFJ36" s="467"/>
      <c r="AFK36" s="466"/>
      <c r="AFL36" s="399"/>
      <c r="AFM36" s="466"/>
      <c r="AFN36" s="252"/>
      <c r="AFO36" s="467"/>
      <c r="AFP36" s="466"/>
      <c r="AFQ36" s="399"/>
      <c r="AFR36" s="466"/>
      <c r="AFS36" s="252"/>
      <c r="AFT36" s="467"/>
      <c r="AFU36" s="466"/>
      <c r="AFV36" s="399"/>
      <c r="AFW36" s="466"/>
      <c r="AFX36" s="252"/>
      <c r="AFY36" s="467"/>
      <c r="AFZ36" s="466"/>
      <c r="AGA36" s="399"/>
      <c r="AGB36" s="466"/>
      <c r="AGC36" s="252"/>
      <c r="AGD36" s="467"/>
      <c r="AGE36" s="466"/>
      <c r="AGF36" s="399"/>
      <c r="AGG36" s="466"/>
      <c r="AGH36" s="252"/>
      <c r="AGI36" s="467"/>
      <c r="AGJ36" s="466"/>
      <c r="AGK36" s="399"/>
      <c r="AGL36" s="466"/>
      <c r="AGM36" s="252"/>
      <c r="AGN36" s="467"/>
      <c r="AGO36" s="466"/>
      <c r="AGP36" s="399"/>
      <c r="AGQ36" s="466"/>
      <c r="AGR36" s="252"/>
      <c r="AGS36" s="467"/>
      <c r="AGT36" s="466"/>
      <c r="AGU36" s="399"/>
      <c r="AGV36" s="466"/>
      <c r="AGW36" s="252"/>
      <c r="AGX36" s="467"/>
      <c r="AGY36" s="466"/>
      <c r="AGZ36" s="399"/>
      <c r="AHA36" s="466"/>
      <c r="AHB36" s="252"/>
      <c r="AHC36" s="467"/>
      <c r="AHD36" s="466"/>
      <c r="AHE36" s="399"/>
      <c r="AHF36" s="466"/>
      <c r="AHG36" s="252"/>
      <c r="AHH36" s="467"/>
      <c r="AHI36" s="466"/>
      <c r="AHJ36" s="399"/>
      <c r="AHK36" s="466"/>
      <c r="AHL36" s="252"/>
      <c r="AHM36" s="467"/>
      <c r="AHN36" s="466"/>
      <c r="AHO36" s="399"/>
      <c r="AHP36" s="466"/>
      <c r="AHQ36" s="252"/>
      <c r="AHR36" s="467"/>
      <c r="AHS36" s="466"/>
      <c r="AHT36" s="399"/>
      <c r="AHU36" s="466"/>
      <c r="AHV36" s="252"/>
      <c r="AHW36" s="467"/>
      <c r="AHX36" s="466"/>
      <c r="AHY36" s="399"/>
      <c r="AHZ36" s="466"/>
      <c r="AIA36" s="252"/>
      <c r="AIB36" s="467"/>
      <c r="AIC36" s="466"/>
      <c r="AID36" s="399"/>
      <c r="AIE36" s="466"/>
      <c r="AIF36" s="252"/>
      <c r="AIG36" s="467"/>
      <c r="AIH36" s="466"/>
      <c r="AII36" s="399"/>
      <c r="AIJ36" s="466"/>
      <c r="AIK36" s="252"/>
      <c r="AIL36" s="467"/>
      <c r="AIM36" s="466"/>
      <c r="AIN36" s="399"/>
      <c r="AIO36" s="466"/>
      <c r="AIP36" s="252"/>
      <c r="AIQ36" s="467"/>
      <c r="AIR36" s="466"/>
      <c r="AIS36" s="399"/>
      <c r="AIT36" s="466"/>
      <c r="AIU36" s="252"/>
      <c r="AIV36" s="467"/>
      <c r="AIW36" s="466"/>
      <c r="AIX36" s="399"/>
      <c r="AIY36" s="466"/>
      <c r="AIZ36" s="252"/>
      <c r="AJA36" s="467"/>
      <c r="AJB36" s="466"/>
      <c r="AJC36" s="399"/>
      <c r="AJD36" s="466"/>
      <c r="AJE36" s="252"/>
      <c r="AJF36" s="467"/>
      <c r="AJG36" s="466"/>
      <c r="AJH36" s="399"/>
      <c r="AJI36" s="466"/>
      <c r="AJJ36" s="252"/>
      <c r="AJK36" s="467"/>
      <c r="AJL36" s="466"/>
      <c r="AJM36" s="399"/>
      <c r="AJN36" s="466"/>
      <c r="AJO36" s="252"/>
      <c r="AJP36" s="467"/>
      <c r="AJQ36" s="466"/>
      <c r="AJR36" s="399"/>
      <c r="AJS36" s="466"/>
      <c r="AJT36" s="252"/>
      <c r="AJU36" s="467"/>
      <c r="AJV36" s="466"/>
      <c r="AJW36" s="399"/>
      <c r="AJX36" s="466"/>
      <c r="AJY36" s="252"/>
      <c r="AJZ36" s="467"/>
      <c r="AKA36" s="466"/>
      <c r="AKB36" s="399"/>
      <c r="AKC36" s="466"/>
      <c r="AKD36" s="252"/>
      <c r="AKE36" s="467"/>
      <c r="AKF36" s="466"/>
      <c r="AKG36" s="399"/>
      <c r="AKH36" s="466"/>
      <c r="AKI36" s="252"/>
      <c r="AKJ36" s="467"/>
      <c r="AKK36" s="466"/>
      <c r="AKL36" s="399"/>
      <c r="AKM36" s="466"/>
      <c r="AKN36" s="252"/>
      <c r="AKO36" s="467"/>
      <c r="AKP36" s="466"/>
      <c r="AKQ36" s="399"/>
      <c r="AKR36" s="466"/>
      <c r="AKS36" s="252"/>
      <c r="AKT36" s="467"/>
      <c r="AKU36" s="466"/>
      <c r="AKV36" s="399"/>
      <c r="AKW36" s="466"/>
      <c r="AKX36" s="252"/>
      <c r="AKY36" s="467"/>
      <c r="AKZ36" s="466"/>
      <c r="ALA36" s="399"/>
      <c r="ALB36" s="466"/>
      <c r="ALC36" s="252"/>
      <c r="ALD36" s="467"/>
      <c r="ALE36" s="466"/>
      <c r="ALF36" s="399"/>
      <c r="ALG36" s="466"/>
      <c r="ALH36" s="252"/>
      <c r="ALI36" s="467"/>
      <c r="ALJ36" s="466"/>
      <c r="ALK36" s="399"/>
      <c r="ALL36" s="466"/>
      <c r="ALM36" s="252"/>
      <c r="ALN36" s="467"/>
      <c r="ALO36" s="466"/>
      <c r="ALP36" s="399"/>
      <c r="ALQ36" s="466"/>
      <c r="ALR36" s="252"/>
      <c r="ALS36" s="467"/>
      <c r="ALT36" s="466"/>
      <c r="ALU36" s="399"/>
      <c r="ALV36" s="466"/>
      <c r="ALW36" s="252"/>
      <c r="ALX36" s="467"/>
      <c r="ALY36" s="466"/>
      <c r="ALZ36" s="399"/>
      <c r="AMA36" s="466"/>
      <c r="AMB36" s="252"/>
      <c r="AMC36" s="467"/>
      <c r="AMD36" s="466"/>
      <c r="AME36" s="399"/>
      <c r="AMF36" s="466"/>
      <c r="AMG36" s="252"/>
      <c r="AMH36" s="467"/>
      <c r="AMI36" s="466"/>
      <c r="AMJ36" s="399"/>
      <c r="AMK36" s="466"/>
      <c r="AML36" s="252"/>
      <c r="AMM36" s="467"/>
      <c r="AMN36" s="466"/>
      <c r="AMO36" s="399"/>
      <c r="AMP36" s="466"/>
      <c r="AMQ36" s="252"/>
      <c r="AMR36" s="467"/>
      <c r="AMS36" s="466"/>
      <c r="AMT36" s="399"/>
      <c r="AMU36" s="466"/>
      <c r="AMV36" s="252"/>
      <c r="AMW36" s="467"/>
      <c r="AMX36" s="466"/>
      <c r="AMY36" s="399"/>
      <c r="AMZ36" s="466"/>
      <c r="ANA36" s="252"/>
      <c r="ANB36" s="467"/>
      <c r="ANC36" s="466"/>
      <c r="AND36" s="399"/>
      <c r="ANE36" s="466"/>
      <c r="ANF36" s="252"/>
      <c r="ANG36" s="467"/>
      <c r="ANH36" s="466"/>
      <c r="ANI36" s="399"/>
      <c r="ANJ36" s="466"/>
      <c r="ANK36" s="252"/>
      <c r="ANL36" s="467"/>
      <c r="ANM36" s="466"/>
      <c r="ANN36" s="399"/>
      <c r="ANO36" s="466"/>
      <c r="ANP36" s="252"/>
      <c r="ANQ36" s="467"/>
      <c r="ANR36" s="466"/>
      <c r="ANS36" s="399"/>
      <c r="ANT36" s="466"/>
      <c r="ANU36" s="252"/>
      <c r="ANV36" s="467"/>
      <c r="ANW36" s="466"/>
      <c r="ANX36" s="399"/>
      <c r="ANY36" s="466"/>
      <c r="ANZ36" s="252"/>
      <c r="AOA36" s="467"/>
      <c r="AOB36" s="466"/>
      <c r="AOC36" s="399"/>
      <c r="AOD36" s="466"/>
      <c r="AOE36" s="252"/>
      <c r="AOF36" s="467"/>
      <c r="AOG36" s="466"/>
      <c r="AOH36" s="399"/>
      <c r="AOI36" s="466"/>
      <c r="AOJ36" s="252"/>
      <c r="AOK36" s="467"/>
      <c r="AOL36" s="466"/>
      <c r="AOM36" s="399"/>
      <c r="AON36" s="466"/>
      <c r="AOO36" s="252"/>
      <c r="AOP36" s="467"/>
      <c r="AOQ36" s="466"/>
      <c r="AOR36" s="399"/>
      <c r="AOS36" s="466"/>
      <c r="AOT36" s="252"/>
      <c r="AOU36" s="467"/>
      <c r="AOV36" s="466"/>
      <c r="AOW36" s="399"/>
      <c r="AOX36" s="466"/>
      <c r="AOY36" s="252"/>
      <c r="AOZ36" s="467"/>
      <c r="APA36" s="466"/>
      <c r="APB36" s="399"/>
      <c r="APC36" s="466"/>
      <c r="APD36" s="252"/>
      <c r="APE36" s="467"/>
      <c r="APF36" s="466"/>
      <c r="APG36" s="399"/>
      <c r="APH36" s="466"/>
      <c r="API36" s="252"/>
      <c r="APJ36" s="467"/>
      <c r="APK36" s="466"/>
      <c r="APL36" s="399"/>
      <c r="APM36" s="466"/>
      <c r="APN36" s="252"/>
      <c r="APO36" s="467"/>
      <c r="APP36" s="466"/>
      <c r="APQ36" s="399"/>
      <c r="APR36" s="466"/>
      <c r="APS36" s="252"/>
      <c r="APT36" s="467"/>
      <c r="APU36" s="466"/>
      <c r="APV36" s="399"/>
      <c r="APW36" s="466"/>
      <c r="APX36" s="252"/>
      <c r="APY36" s="467"/>
      <c r="APZ36" s="466"/>
      <c r="AQA36" s="399"/>
      <c r="AQB36" s="466"/>
      <c r="AQC36" s="252"/>
      <c r="AQD36" s="467"/>
      <c r="AQE36" s="466"/>
      <c r="AQF36" s="399"/>
      <c r="AQG36" s="466"/>
      <c r="AQH36" s="252"/>
      <c r="AQI36" s="467"/>
      <c r="AQJ36" s="466"/>
      <c r="AQK36" s="399"/>
      <c r="AQL36" s="466"/>
      <c r="AQM36" s="252"/>
      <c r="AQN36" s="467"/>
      <c r="AQO36" s="466"/>
      <c r="AQP36" s="399"/>
      <c r="AQQ36" s="466"/>
      <c r="AQR36" s="252"/>
      <c r="AQS36" s="467"/>
      <c r="AQT36" s="466"/>
      <c r="AQU36" s="399"/>
      <c r="AQV36" s="466"/>
      <c r="AQW36" s="252"/>
      <c r="AQX36" s="467"/>
      <c r="AQY36" s="466"/>
      <c r="AQZ36" s="399"/>
      <c r="ARA36" s="466"/>
      <c r="ARB36" s="252"/>
      <c r="ARC36" s="467"/>
      <c r="ARD36" s="466"/>
      <c r="ARE36" s="399"/>
      <c r="ARF36" s="466"/>
      <c r="ARG36" s="252"/>
      <c r="ARH36" s="467"/>
      <c r="ARI36" s="466"/>
      <c r="ARJ36" s="399"/>
      <c r="ARK36" s="466"/>
      <c r="ARL36" s="252"/>
      <c r="ARM36" s="467"/>
      <c r="ARN36" s="466"/>
      <c r="ARO36" s="399"/>
      <c r="ARP36" s="466"/>
      <c r="ARQ36" s="252"/>
      <c r="ARR36" s="467"/>
      <c r="ARS36" s="466"/>
      <c r="ART36" s="399"/>
      <c r="ARU36" s="466"/>
      <c r="ARV36" s="252"/>
      <c r="ARW36" s="467"/>
      <c r="ARX36" s="466"/>
      <c r="ARY36" s="399"/>
      <c r="ARZ36" s="466"/>
      <c r="ASA36" s="252"/>
      <c r="ASB36" s="467"/>
      <c r="ASC36" s="466"/>
      <c r="ASD36" s="399"/>
      <c r="ASE36" s="466"/>
      <c r="ASF36" s="252"/>
      <c r="ASG36" s="467"/>
      <c r="ASH36" s="466"/>
      <c r="ASI36" s="399"/>
      <c r="ASJ36" s="466"/>
      <c r="ASK36" s="252"/>
      <c r="ASL36" s="467"/>
      <c r="ASM36" s="466"/>
      <c r="ASN36" s="399"/>
      <c r="ASO36" s="466"/>
      <c r="ASP36" s="252"/>
      <c r="ASQ36" s="467"/>
      <c r="ASR36" s="466"/>
      <c r="ASS36" s="399"/>
      <c r="AST36" s="466"/>
      <c r="ASU36" s="252"/>
      <c r="ASV36" s="467"/>
      <c r="ASW36" s="466"/>
      <c r="ASX36" s="399"/>
      <c r="ASY36" s="466"/>
      <c r="ASZ36" s="252"/>
      <c r="ATA36" s="467"/>
      <c r="ATB36" s="466"/>
      <c r="ATC36" s="399"/>
      <c r="ATD36" s="466"/>
      <c r="ATE36" s="252"/>
      <c r="ATF36" s="467"/>
      <c r="ATG36" s="466"/>
      <c r="ATH36" s="399"/>
      <c r="ATI36" s="466"/>
      <c r="ATJ36" s="252"/>
      <c r="ATK36" s="467"/>
      <c r="ATL36" s="466"/>
      <c r="ATM36" s="399"/>
      <c r="ATN36" s="466"/>
      <c r="ATO36" s="252"/>
      <c r="ATP36" s="467"/>
      <c r="ATQ36" s="466"/>
      <c r="ATR36" s="399"/>
      <c r="ATS36" s="466"/>
      <c r="ATT36" s="252"/>
      <c r="ATU36" s="467"/>
      <c r="ATV36" s="466"/>
      <c r="ATW36" s="399"/>
      <c r="ATX36" s="466"/>
      <c r="ATY36" s="252"/>
      <c r="ATZ36" s="467"/>
      <c r="AUA36" s="466"/>
      <c r="AUB36" s="399"/>
      <c r="AUC36" s="466"/>
      <c r="AUD36" s="252"/>
      <c r="AUE36" s="467"/>
      <c r="AUF36" s="466"/>
      <c r="AUG36" s="399"/>
      <c r="AUH36" s="466"/>
      <c r="AUI36" s="252"/>
      <c r="AUJ36" s="467"/>
      <c r="AUK36" s="466"/>
      <c r="AUL36" s="399"/>
      <c r="AUM36" s="466"/>
      <c r="AUN36" s="252"/>
      <c r="AUO36" s="467"/>
      <c r="AUP36" s="466"/>
      <c r="AUQ36" s="399"/>
      <c r="AUR36" s="466"/>
      <c r="AUS36" s="252"/>
      <c r="AUT36" s="467"/>
      <c r="AUU36" s="466"/>
      <c r="AUV36" s="399"/>
      <c r="AUW36" s="466"/>
      <c r="AUX36" s="252"/>
      <c r="AUY36" s="467"/>
      <c r="AUZ36" s="466"/>
      <c r="AVA36" s="399"/>
      <c r="AVB36" s="466"/>
      <c r="AVC36" s="252"/>
      <c r="AVD36" s="467"/>
      <c r="AVE36" s="466"/>
      <c r="AVF36" s="399"/>
      <c r="AVG36" s="466"/>
      <c r="AVH36" s="252"/>
      <c r="AVI36" s="467"/>
      <c r="AVJ36" s="466"/>
      <c r="AVK36" s="399"/>
      <c r="AVL36" s="466"/>
      <c r="AVM36" s="252"/>
      <c r="AVN36" s="467"/>
      <c r="AVO36" s="466"/>
      <c r="AVP36" s="399"/>
      <c r="AVQ36" s="466"/>
      <c r="AVR36" s="252"/>
      <c r="AVS36" s="467"/>
      <c r="AVT36" s="466"/>
      <c r="AVU36" s="399"/>
      <c r="AVV36" s="466"/>
      <c r="AVW36" s="252"/>
      <c r="AVX36" s="467"/>
      <c r="AVY36" s="466"/>
      <c r="AVZ36" s="399"/>
      <c r="AWA36" s="466"/>
      <c r="AWB36" s="252"/>
      <c r="AWC36" s="467"/>
      <c r="AWD36" s="466"/>
      <c r="AWE36" s="399"/>
      <c r="AWF36" s="466"/>
      <c r="AWG36" s="252"/>
      <c r="AWH36" s="467"/>
      <c r="AWI36" s="466"/>
      <c r="AWJ36" s="399"/>
      <c r="AWK36" s="466"/>
      <c r="AWL36" s="252"/>
      <c r="AWM36" s="467"/>
      <c r="AWN36" s="466"/>
      <c r="AWO36" s="399"/>
      <c r="AWP36" s="466"/>
      <c r="AWQ36" s="252"/>
      <c r="AWR36" s="467"/>
      <c r="AWS36" s="466"/>
      <c r="AWT36" s="399"/>
      <c r="AWU36" s="466"/>
      <c r="AWV36" s="252"/>
      <c r="AWW36" s="467"/>
      <c r="AWX36" s="466"/>
      <c r="AWY36" s="399"/>
      <c r="AWZ36" s="466"/>
      <c r="AXA36" s="252"/>
      <c r="AXB36" s="467"/>
      <c r="AXC36" s="466"/>
      <c r="AXD36" s="399"/>
      <c r="AXE36" s="466"/>
      <c r="AXF36" s="252"/>
      <c r="AXG36" s="467"/>
      <c r="AXH36" s="466"/>
      <c r="AXI36" s="399"/>
      <c r="AXJ36" s="466"/>
      <c r="AXK36" s="252"/>
      <c r="AXL36" s="467"/>
      <c r="AXM36" s="466"/>
      <c r="AXN36" s="399"/>
      <c r="AXO36" s="466"/>
      <c r="AXP36" s="252"/>
      <c r="AXQ36" s="467"/>
      <c r="AXR36" s="466"/>
      <c r="AXS36" s="399"/>
      <c r="AXT36" s="466"/>
      <c r="AXU36" s="252"/>
      <c r="AXV36" s="467"/>
      <c r="AXW36" s="466"/>
      <c r="AXX36" s="399"/>
      <c r="AXY36" s="466"/>
      <c r="AXZ36" s="252"/>
      <c r="AYA36" s="467"/>
      <c r="AYB36" s="466"/>
      <c r="AYC36" s="399"/>
      <c r="AYD36" s="466"/>
      <c r="AYE36" s="252"/>
      <c r="AYF36" s="467"/>
      <c r="AYG36" s="466"/>
      <c r="AYH36" s="399"/>
      <c r="AYI36" s="466"/>
      <c r="AYJ36" s="252"/>
      <c r="AYK36" s="467"/>
      <c r="AYL36" s="466"/>
      <c r="AYM36" s="399"/>
      <c r="AYN36" s="466"/>
      <c r="AYO36" s="252"/>
      <c r="AYP36" s="467"/>
      <c r="AYQ36" s="466"/>
      <c r="AYR36" s="399"/>
      <c r="AYS36" s="466"/>
      <c r="AYT36" s="252"/>
      <c r="AYU36" s="467"/>
      <c r="AYV36" s="466"/>
      <c r="AYW36" s="399"/>
      <c r="AYX36" s="466"/>
      <c r="AYY36" s="252"/>
      <c r="AYZ36" s="467"/>
      <c r="AZA36" s="466"/>
      <c r="AZB36" s="399"/>
      <c r="AZC36" s="466"/>
      <c r="AZD36" s="252"/>
      <c r="AZE36" s="467"/>
      <c r="AZF36" s="466"/>
      <c r="AZG36" s="399"/>
      <c r="AZH36" s="466"/>
      <c r="AZI36" s="252"/>
      <c r="AZJ36" s="467"/>
      <c r="AZK36" s="466"/>
      <c r="AZL36" s="399"/>
      <c r="AZM36" s="466"/>
      <c r="AZN36" s="252"/>
      <c r="AZO36" s="467"/>
      <c r="AZP36" s="466"/>
      <c r="AZQ36" s="399"/>
      <c r="AZR36" s="466"/>
      <c r="AZS36" s="252"/>
      <c r="AZT36" s="467"/>
      <c r="AZU36" s="466"/>
      <c r="AZV36" s="399"/>
      <c r="AZW36" s="466"/>
      <c r="AZX36" s="252"/>
      <c r="AZY36" s="467"/>
      <c r="AZZ36" s="466"/>
      <c r="BAA36" s="399"/>
      <c r="BAB36" s="466"/>
      <c r="BAC36" s="252"/>
      <c r="BAD36" s="467"/>
      <c r="BAE36" s="466"/>
      <c r="BAF36" s="399"/>
      <c r="BAG36" s="466"/>
      <c r="BAH36" s="252"/>
      <c r="BAI36" s="467"/>
      <c r="BAJ36" s="466"/>
      <c r="BAK36" s="399"/>
      <c r="BAL36" s="466"/>
      <c r="BAM36" s="252"/>
      <c r="BAN36" s="467"/>
      <c r="BAO36" s="466"/>
      <c r="BAP36" s="399"/>
      <c r="BAQ36" s="466"/>
      <c r="BAR36" s="252"/>
      <c r="BAS36" s="467"/>
      <c r="BAT36" s="466"/>
      <c r="BAU36" s="399"/>
      <c r="BAV36" s="466"/>
      <c r="BAW36" s="252"/>
      <c r="BAX36" s="467"/>
      <c r="BAY36" s="466"/>
      <c r="BAZ36" s="399"/>
      <c r="BBA36" s="466"/>
      <c r="BBB36" s="252"/>
      <c r="BBC36" s="467"/>
      <c r="BBD36" s="466"/>
      <c r="BBE36" s="399"/>
      <c r="BBF36" s="466"/>
      <c r="BBG36" s="252"/>
      <c r="BBH36" s="467"/>
      <c r="BBI36" s="466"/>
      <c r="BBJ36" s="399"/>
      <c r="BBK36" s="466"/>
      <c r="BBL36" s="252"/>
      <c r="BBM36" s="467"/>
      <c r="BBN36" s="466"/>
      <c r="BBO36" s="399"/>
      <c r="BBP36" s="466"/>
      <c r="BBQ36" s="252"/>
      <c r="BBR36" s="467"/>
      <c r="BBS36" s="466"/>
      <c r="BBT36" s="399"/>
      <c r="BBU36" s="466"/>
      <c r="BBV36" s="252"/>
      <c r="BBW36" s="467"/>
      <c r="BBX36" s="466"/>
      <c r="BBY36" s="399"/>
      <c r="BBZ36" s="466"/>
      <c r="BCA36" s="252"/>
      <c r="BCB36" s="467"/>
      <c r="BCC36" s="466"/>
      <c r="BCD36" s="399"/>
      <c r="BCE36" s="466"/>
      <c r="BCF36" s="252"/>
      <c r="BCG36" s="467"/>
      <c r="BCH36" s="466"/>
      <c r="BCI36" s="399"/>
      <c r="BCJ36" s="466"/>
      <c r="BCK36" s="252"/>
      <c r="BCL36" s="467"/>
      <c r="BCM36" s="466"/>
      <c r="BCN36" s="399"/>
      <c r="BCO36" s="466"/>
      <c r="BCP36" s="252"/>
      <c r="BCQ36" s="467"/>
      <c r="BCR36" s="466"/>
      <c r="BCS36" s="399"/>
      <c r="BCT36" s="466"/>
      <c r="BCU36" s="252"/>
      <c r="BCV36" s="467"/>
      <c r="BCW36" s="466"/>
      <c r="BCX36" s="399"/>
      <c r="BCY36" s="466"/>
      <c r="BCZ36" s="252"/>
      <c r="BDA36" s="467"/>
      <c r="BDB36" s="466"/>
      <c r="BDC36" s="399"/>
      <c r="BDD36" s="466"/>
      <c r="BDE36" s="252"/>
      <c r="BDF36" s="467"/>
      <c r="BDG36" s="466"/>
      <c r="BDH36" s="399"/>
      <c r="BDI36" s="466"/>
      <c r="BDJ36" s="252"/>
      <c r="BDK36" s="467"/>
      <c r="BDL36" s="466"/>
      <c r="BDM36" s="399"/>
      <c r="BDN36" s="466"/>
      <c r="BDO36" s="252"/>
      <c r="BDP36" s="467"/>
      <c r="BDQ36" s="466"/>
      <c r="BDR36" s="399"/>
      <c r="BDS36" s="466"/>
      <c r="BDT36" s="252"/>
      <c r="BDU36" s="467"/>
      <c r="BDV36" s="466"/>
      <c r="BDW36" s="399"/>
      <c r="BDX36" s="466"/>
      <c r="BDY36" s="252"/>
      <c r="BDZ36" s="467"/>
      <c r="BEA36" s="466"/>
      <c r="BEB36" s="399"/>
      <c r="BEC36" s="466"/>
      <c r="BED36" s="252"/>
      <c r="BEE36" s="467"/>
      <c r="BEF36" s="466"/>
      <c r="BEG36" s="399"/>
      <c r="BEH36" s="466"/>
      <c r="BEI36" s="252"/>
      <c r="BEJ36" s="467"/>
      <c r="BEK36" s="466"/>
      <c r="BEL36" s="399"/>
      <c r="BEM36" s="466"/>
      <c r="BEN36" s="252"/>
      <c r="BEO36" s="467"/>
      <c r="BEP36" s="466"/>
      <c r="BEQ36" s="399"/>
      <c r="BER36" s="466"/>
      <c r="BES36" s="252"/>
      <c r="BET36" s="467"/>
      <c r="BEU36" s="466"/>
      <c r="BEV36" s="399"/>
      <c r="BEW36" s="466"/>
      <c r="BEX36" s="252"/>
      <c r="BEY36" s="467"/>
      <c r="BEZ36" s="466"/>
      <c r="BFA36" s="399"/>
      <c r="BFB36" s="466"/>
      <c r="BFC36" s="252"/>
      <c r="BFD36" s="467"/>
      <c r="BFE36" s="466"/>
      <c r="BFF36" s="399"/>
      <c r="BFG36" s="466"/>
      <c r="BFH36" s="252"/>
      <c r="BFI36" s="467"/>
      <c r="BFJ36" s="466"/>
      <c r="BFK36" s="399"/>
      <c r="BFL36" s="466"/>
      <c r="BFM36" s="252"/>
      <c r="BFN36" s="467"/>
      <c r="BFO36" s="466"/>
      <c r="BFP36" s="399"/>
      <c r="BFQ36" s="466"/>
      <c r="BFR36" s="252"/>
      <c r="BFS36" s="467"/>
      <c r="BFT36" s="466"/>
      <c r="BFU36" s="399"/>
      <c r="BFV36" s="466"/>
      <c r="BFW36" s="252"/>
      <c r="BFX36" s="467"/>
      <c r="BFY36" s="466"/>
      <c r="BFZ36" s="399"/>
      <c r="BGA36" s="466"/>
      <c r="BGB36" s="252"/>
      <c r="BGC36" s="467"/>
      <c r="BGD36" s="466"/>
      <c r="BGE36" s="399"/>
      <c r="BGF36" s="466"/>
      <c r="BGG36" s="252"/>
      <c r="BGH36" s="467"/>
      <c r="BGI36" s="466"/>
      <c r="BGJ36" s="399"/>
      <c r="BGK36" s="466"/>
      <c r="BGL36" s="252"/>
      <c r="BGM36" s="467"/>
      <c r="BGN36" s="466"/>
      <c r="BGO36" s="399"/>
      <c r="BGP36" s="466"/>
      <c r="BGQ36" s="252"/>
      <c r="BGR36" s="467"/>
      <c r="BGS36" s="466"/>
      <c r="BGT36" s="399"/>
      <c r="BGU36" s="466"/>
      <c r="BGV36" s="252"/>
      <c r="BGW36" s="467"/>
      <c r="BGX36" s="466"/>
      <c r="BGY36" s="399"/>
      <c r="BGZ36" s="466"/>
      <c r="BHA36" s="252"/>
      <c r="BHB36" s="467"/>
      <c r="BHC36" s="466"/>
      <c r="BHD36" s="399"/>
      <c r="BHE36" s="466"/>
      <c r="BHF36" s="252"/>
      <c r="BHG36" s="467"/>
      <c r="BHH36" s="466"/>
      <c r="BHI36" s="399"/>
      <c r="BHJ36" s="466"/>
      <c r="BHK36" s="252"/>
      <c r="BHL36" s="467"/>
      <c r="BHM36" s="466"/>
      <c r="BHN36" s="399"/>
      <c r="BHO36" s="466"/>
      <c r="BHP36" s="252"/>
      <c r="BHQ36" s="467"/>
      <c r="BHR36" s="466"/>
      <c r="BHS36" s="399"/>
      <c r="BHT36" s="466"/>
      <c r="BHU36" s="252"/>
      <c r="BHV36" s="467"/>
      <c r="BHW36" s="466"/>
      <c r="BHX36" s="399"/>
      <c r="BHY36" s="466"/>
      <c r="BHZ36" s="252"/>
      <c r="BIA36" s="467"/>
      <c r="BIB36" s="466"/>
      <c r="BIC36" s="399"/>
      <c r="BID36" s="466"/>
      <c r="BIE36" s="252"/>
      <c r="BIF36" s="467"/>
      <c r="BIG36" s="466"/>
      <c r="BIH36" s="399"/>
      <c r="BII36" s="466"/>
      <c r="BIJ36" s="252"/>
      <c r="BIK36" s="467"/>
      <c r="BIL36" s="466"/>
      <c r="BIM36" s="399"/>
      <c r="BIN36" s="466"/>
      <c r="BIO36" s="252"/>
      <c r="BIP36" s="467"/>
      <c r="BIQ36" s="466"/>
      <c r="BIR36" s="399"/>
      <c r="BIS36" s="466"/>
      <c r="BIT36" s="252"/>
      <c r="BIU36" s="467"/>
      <c r="BIV36" s="466"/>
      <c r="BIW36" s="399"/>
      <c r="BIX36" s="466"/>
      <c r="BIY36" s="252"/>
      <c r="BIZ36" s="467"/>
      <c r="BJA36" s="466"/>
      <c r="BJB36" s="399"/>
      <c r="BJC36" s="466"/>
      <c r="BJD36" s="252"/>
      <c r="BJE36" s="467"/>
      <c r="BJF36" s="466"/>
      <c r="BJG36" s="399"/>
      <c r="BJH36" s="466"/>
      <c r="BJI36" s="252"/>
      <c r="BJJ36" s="467"/>
      <c r="BJK36" s="466"/>
      <c r="BJL36" s="399"/>
      <c r="BJM36" s="466"/>
      <c r="BJN36" s="252"/>
      <c r="BJO36" s="467"/>
      <c r="BJP36" s="466"/>
      <c r="BJQ36" s="399"/>
      <c r="BJR36" s="466"/>
      <c r="BJS36" s="252"/>
      <c r="BJT36" s="467"/>
      <c r="BJU36" s="466"/>
      <c r="BJV36" s="399"/>
      <c r="BJW36" s="466"/>
      <c r="BJX36" s="252"/>
      <c r="BJY36" s="467"/>
      <c r="BJZ36" s="466"/>
      <c r="BKA36" s="399"/>
      <c r="BKB36" s="466"/>
      <c r="BKC36" s="252"/>
      <c r="BKD36" s="467"/>
      <c r="BKE36" s="466"/>
      <c r="BKF36" s="399"/>
      <c r="BKG36" s="466"/>
      <c r="BKH36" s="252"/>
      <c r="BKI36" s="467"/>
      <c r="BKJ36" s="466"/>
      <c r="BKK36" s="399"/>
      <c r="BKL36" s="466"/>
      <c r="BKM36" s="252"/>
      <c r="BKN36" s="467"/>
      <c r="BKO36" s="466"/>
      <c r="BKP36" s="399"/>
      <c r="BKQ36" s="466"/>
      <c r="BKR36" s="252"/>
      <c r="BKS36" s="467"/>
      <c r="BKT36" s="466"/>
      <c r="BKU36" s="399"/>
      <c r="BKV36" s="466"/>
      <c r="BKW36" s="252"/>
      <c r="BKX36" s="467"/>
      <c r="BKY36" s="466"/>
      <c r="BKZ36" s="399"/>
      <c r="BLA36" s="466"/>
      <c r="BLB36" s="252"/>
      <c r="BLC36" s="467"/>
      <c r="BLD36" s="466"/>
      <c r="BLE36" s="399"/>
      <c r="BLF36" s="466"/>
      <c r="BLG36" s="252"/>
      <c r="BLH36" s="467"/>
      <c r="BLI36" s="466"/>
      <c r="BLJ36" s="399"/>
      <c r="BLK36" s="466"/>
      <c r="BLL36" s="252"/>
      <c r="BLM36" s="467"/>
      <c r="BLN36" s="466"/>
      <c r="BLO36" s="399"/>
      <c r="BLP36" s="466"/>
      <c r="BLQ36" s="252"/>
      <c r="BLR36" s="467"/>
      <c r="BLS36" s="466"/>
      <c r="BLT36" s="399"/>
      <c r="BLU36" s="466"/>
      <c r="BLV36" s="252"/>
      <c r="BLW36" s="467"/>
      <c r="BLX36" s="466"/>
      <c r="BLY36" s="399"/>
      <c r="BLZ36" s="466"/>
      <c r="BMA36" s="252"/>
      <c r="BMB36" s="467"/>
      <c r="BMC36" s="466"/>
      <c r="BMD36" s="399"/>
      <c r="BME36" s="466"/>
      <c r="BMF36" s="252"/>
      <c r="BMG36" s="467"/>
      <c r="BMH36" s="466"/>
      <c r="BMI36" s="399"/>
      <c r="BMJ36" s="466"/>
      <c r="BMK36" s="252"/>
      <c r="BML36" s="467"/>
      <c r="BMM36" s="466"/>
      <c r="BMN36" s="399"/>
      <c r="BMO36" s="466"/>
      <c r="BMP36" s="252"/>
      <c r="BMQ36" s="467"/>
      <c r="BMR36" s="466"/>
      <c r="BMS36" s="399"/>
      <c r="BMT36" s="466"/>
      <c r="BMU36" s="252"/>
      <c r="BMV36" s="467"/>
      <c r="BMW36" s="466"/>
      <c r="BMX36" s="399"/>
      <c r="BMY36" s="466"/>
      <c r="BMZ36" s="252"/>
      <c r="BNA36" s="467"/>
      <c r="BNB36" s="466"/>
      <c r="BNC36" s="399"/>
      <c r="BND36" s="466"/>
      <c r="BNE36" s="252"/>
      <c r="BNF36" s="467"/>
      <c r="BNG36" s="466"/>
      <c r="BNH36" s="399"/>
      <c r="BNI36" s="466"/>
      <c r="BNJ36" s="252"/>
      <c r="BNK36" s="467"/>
      <c r="BNL36" s="466"/>
      <c r="BNM36" s="399"/>
      <c r="BNN36" s="466"/>
      <c r="BNO36" s="252"/>
      <c r="BNP36" s="467"/>
      <c r="BNQ36" s="466"/>
      <c r="BNR36" s="399"/>
      <c r="BNS36" s="466"/>
      <c r="BNT36" s="252"/>
      <c r="BNU36" s="467"/>
      <c r="BNV36" s="466"/>
      <c r="BNW36" s="399"/>
      <c r="BNX36" s="466"/>
      <c r="BNY36" s="252"/>
      <c r="BNZ36" s="467"/>
      <c r="BOA36" s="466"/>
      <c r="BOB36" s="399"/>
      <c r="BOC36" s="466"/>
      <c r="BOD36" s="252"/>
      <c r="BOE36" s="467"/>
      <c r="BOF36" s="466"/>
      <c r="BOG36" s="399"/>
      <c r="BOH36" s="466"/>
      <c r="BOI36" s="252"/>
      <c r="BOJ36" s="467"/>
      <c r="BOK36" s="466"/>
      <c r="BOL36" s="399"/>
      <c r="BOM36" s="466"/>
      <c r="BON36" s="252"/>
      <c r="BOO36" s="467"/>
      <c r="BOP36" s="466"/>
      <c r="BOQ36" s="399"/>
      <c r="BOR36" s="466"/>
      <c r="BOS36" s="252"/>
      <c r="BOT36" s="467"/>
      <c r="BOU36" s="466"/>
      <c r="BOV36" s="399"/>
      <c r="BOW36" s="466"/>
      <c r="BOX36" s="252"/>
      <c r="BOY36" s="467"/>
      <c r="BOZ36" s="466"/>
      <c r="BPA36" s="399"/>
      <c r="BPB36" s="466"/>
      <c r="BPC36" s="252"/>
      <c r="BPD36" s="467"/>
      <c r="BPE36" s="466"/>
      <c r="BPF36" s="399"/>
      <c r="BPG36" s="466"/>
      <c r="BPH36" s="252"/>
      <c r="BPI36" s="467"/>
      <c r="BPJ36" s="466"/>
      <c r="BPK36" s="399"/>
      <c r="BPL36" s="466"/>
      <c r="BPM36" s="252"/>
      <c r="BPN36" s="467"/>
      <c r="BPO36" s="466"/>
      <c r="BPP36" s="399"/>
      <c r="BPQ36" s="466"/>
      <c r="BPR36" s="252"/>
      <c r="BPS36" s="467"/>
      <c r="BPT36" s="466"/>
      <c r="BPU36" s="399"/>
      <c r="BPV36" s="466"/>
      <c r="BPW36" s="252"/>
      <c r="BPX36" s="467"/>
      <c r="BPY36" s="466"/>
      <c r="BPZ36" s="399"/>
      <c r="BQA36" s="466"/>
      <c r="BQB36" s="252"/>
      <c r="BQC36" s="467"/>
      <c r="BQD36" s="466"/>
      <c r="BQE36" s="399"/>
      <c r="BQF36" s="466"/>
      <c r="BQG36" s="252"/>
      <c r="BQH36" s="467"/>
      <c r="BQI36" s="466"/>
      <c r="BQJ36" s="399"/>
      <c r="BQK36" s="466"/>
      <c r="BQL36" s="252"/>
      <c r="BQM36" s="467"/>
      <c r="BQN36" s="466"/>
      <c r="BQO36" s="399"/>
      <c r="BQP36" s="466"/>
      <c r="BQQ36" s="252"/>
      <c r="BQR36" s="467"/>
      <c r="BQS36" s="466"/>
      <c r="BQT36" s="399"/>
      <c r="BQU36" s="466"/>
      <c r="BQV36" s="252"/>
      <c r="BQW36" s="467"/>
      <c r="BQX36" s="466"/>
      <c r="BQY36" s="399"/>
      <c r="BQZ36" s="466"/>
      <c r="BRA36" s="252"/>
      <c r="BRB36" s="467"/>
      <c r="BRC36" s="466"/>
      <c r="BRD36" s="399"/>
      <c r="BRE36" s="466"/>
      <c r="BRF36" s="252"/>
      <c r="BRG36" s="467"/>
      <c r="BRH36" s="466"/>
      <c r="BRI36" s="399"/>
      <c r="BRJ36" s="466"/>
      <c r="BRK36" s="252"/>
      <c r="BRL36" s="467"/>
      <c r="BRM36" s="466"/>
      <c r="BRN36" s="399"/>
      <c r="BRO36" s="466"/>
      <c r="BRP36" s="252"/>
      <c r="BRQ36" s="467"/>
      <c r="BRR36" s="466"/>
      <c r="BRS36" s="399"/>
      <c r="BRT36" s="466"/>
      <c r="BRU36" s="252"/>
      <c r="BRV36" s="467"/>
      <c r="BRW36" s="466"/>
      <c r="BRX36" s="399"/>
      <c r="BRY36" s="466"/>
      <c r="BRZ36" s="252"/>
      <c r="BSA36" s="467"/>
      <c r="BSB36" s="466"/>
      <c r="BSC36" s="399"/>
      <c r="BSD36" s="466"/>
      <c r="BSE36" s="252"/>
      <c r="BSF36" s="467"/>
      <c r="BSG36" s="466"/>
      <c r="BSH36" s="399"/>
      <c r="BSI36" s="466"/>
      <c r="BSJ36" s="252"/>
      <c r="BSK36" s="467"/>
      <c r="BSL36" s="466"/>
      <c r="BSM36" s="399"/>
      <c r="BSN36" s="466"/>
      <c r="BSO36" s="252"/>
      <c r="BSP36" s="467"/>
      <c r="BSQ36" s="466"/>
      <c r="BSR36" s="399"/>
      <c r="BSS36" s="466"/>
      <c r="BST36" s="252"/>
      <c r="BSU36" s="467"/>
      <c r="BSV36" s="466"/>
      <c r="BSW36" s="399"/>
      <c r="BSX36" s="466"/>
      <c r="BSY36" s="252"/>
      <c r="BSZ36" s="467"/>
      <c r="BTA36" s="466"/>
      <c r="BTB36" s="399"/>
      <c r="BTC36" s="466"/>
      <c r="BTD36" s="252"/>
      <c r="BTE36" s="467"/>
      <c r="BTF36" s="466"/>
      <c r="BTG36" s="399"/>
      <c r="BTH36" s="466"/>
      <c r="BTI36" s="252"/>
      <c r="BTJ36" s="467"/>
      <c r="BTK36" s="466"/>
      <c r="BTL36" s="399"/>
      <c r="BTM36" s="466"/>
      <c r="BTN36" s="252"/>
      <c r="BTO36" s="467"/>
      <c r="BTP36" s="466"/>
      <c r="BTQ36" s="399"/>
      <c r="BTR36" s="466"/>
      <c r="BTS36" s="252"/>
      <c r="BTT36" s="467"/>
      <c r="BTU36" s="466"/>
      <c r="BTV36" s="399"/>
      <c r="BTW36" s="466"/>
      <c r="BTX36" s="252"/>
      <c r="BTY36" s="467"/>
      <c r="BTZ36" s="466"/>
      <c r="BUA36" s="399"/>
      <c r="BUB36" s="466"/>
      <c r="BUC36" s="252"/>
      <c r="BUD36" s="467"/>
      <c r="BUE36" s="466"/>
      <c r="BUF36" s="399"/>
      <c r="BUG36" s="466"/>
      <c r="BUH36" s="252"/>
      <c r="BUI36" s="467"/>
      <c r="BUJ36" s="466"/>
      <c r="BUK36" s="399"/>
      <c r="BUL36" s="466"/>
      <c r="BUM36" s="252"/>
      <c r="BUN36" s="467"/>
      <c r="BUO36" s="466"/>
      <c r="BUP36" s="399"/>
      <c r="BUQ36" s="466"/>
      <c r="BUR36" s="252"/>
      <c r="BUS36" s="467"/>
      <c r="BUT36" s="466"/>
      <c r="BUU36" s="399"/>
      <c r="BUV36" s="466"/>
      <c r="BUW36" s="252"/>
      <c r="BUX36" s="467"/>
      <c r="BUY36" s="466"/>
      <c r="BUZ36" s="399"/>
      <c r="BVA36" s="466"/>
      <c r="BVB36" s="252"/>
      <c r="BVC36" s="467"/>
      <c r="BVD36" s="466"/>
      <c r="BVE36" s="399"/>
      <c r="BVF36" s="466"/>
      <c r="BVG36" s="252"/>
      <c r="BVH36" s="467"/>
      <c r="BVI36" s="466"/>
      <c r="BVJ36" s="399"/>
      <c r="BVK36" s="466"/>
      <c r="BVL36" s="252"/>
      <c r="BVM36" s="467"/>
      <c r="BVN36" s="466"/>
      <c r="BVO36" s="399"/>
      <c r="BVP36" s="466"/>
      <c r="BVQ36" s="252"/>
      <c r="BVR36" s="467"/>
      <c r="BVS36" s="466"/>
      <c r="BVT36" s="399"/>
      <c r="BVU36" s="466"/>
      <c r="BVV36" s="252"/>
      <c r="BVW36" s="467"/>
      <c r="BVX36" s="466"/>
      <c r="BVY36" s="399"/>
      <c r="BVZ36" s="466"/>
      <c r="BWA36" s="252"/>
      <c r="BWB36" s="467"/>
      <c r="BWC36" s="466"/>
      <c r="BWD36" s="399"/>
      <c r="BWE36" s="466"/>
      <c r="BWF36" s="252"/>
      <c r="BWG36" s="467"/>
      <c r="BWH36" s="466"/>
      <c r="BWI36" s="399"/>
      <c r="BWJ36" s="466"/>
      <c r="BWK36" s="252"/>
      <c r="BWL36" s="467"/>
      <c r="BWM36" s="466"/>
      <c r="BWN36" s="399"/>
      <c r="BWO36" s="466"/>
      <c r="BWP36" s="252"/>
      <c r="BWQ36" s="467"/>
      <c r="BWR36" s="466"/>
      <c r="BWS36" s="399"/>
      <c r="BWT36" s="466"/>
      <c r="BWU36" s="252"/>
      <c r="BWV36" s="467"/>
      <c r="BWW36" s="466"/>
      <c r="BWX36" s="399"/>
      <c r="BWY36" s="466"/>
      <c r="BWZ36" s="252"/>
      <c r="BXA36" s="467"/>
      <c r="BXB36" s="466"/>
      <c r="BXC36" s="399"/>
      <c r="BXD36" s="466"/>
      <c r="BXE36" s="252"/>
      <c r="BXF36" s="467"/>
      <c r="BXG36" s="466"/>
      <c r="BXH36" s="399"/>
      <c r="BXI36" s="466"/>
      <c r="BXJ36" s="252"/>
      <c r="BXK36" s="467"/>
      <c r="BXL36" s="466"/>
      <c r="BXM36" s="399"/>
      <c r="BXN36" s="466"/>
      <c r="BXO36" s="252"/>
      <c r="BXP36" s="467"/>
      <c r="BXQ36" s="466"/>
      <c r="BXR36" s="399"/>
      <c r="BXS36" s="466"/>
      <c r="BXT36" s="252"/>
      <c r="BXU36" s="467"/>
      <c r="BXV36" s="466"/>
      <c r="BXW36" s="399"/>
      <c r="BXX36" s="466"/>
      <c r="BXY36" s="252"/>
      <c r="BXZ36" s="467"/>
      <c r="BYA36" s="466"/>
      <c r="BYB36" s="399"/>
      <c r="BYC36" s="466"/>
      <c r="BYD36" s="252"/>
      <c r="BYE36" s="467"/>
      <c r="BYF36" s="466"/>
      <c r="BYG36" s="399"/>
      <c r="BYH36" s="466"/>
      <c r="BYI36" s="252"/>
      <c r="BYJ36" s="467"/>
      <c r="BYK36" s="466"/>
      <c r="BYL36" s="399"/>
      <c r="BYM36" s="466"/>
      <c r="BYN36" s="252"/>
      <c r="BYO36" s="467"/>
      <c r="BYP36" s="466"/>
      <c r="BYQ36" s="399"/>
      <c r="BYR36" s="466"/>
      <c r="BYS36" s="252"/>
      <c r="BYT36" s="467"/>
      <c r="BYU36" s="466"/>
      <c r="BYV36" s="399"/>
      <c r="BYW36" s="466"/>
      <c r="BYX36" s="252"/>
      <c r="BYY36" s="467"/>
      <c r="BYZ36" s="466"/>
      <c r="BZA36" s="399"/>
      <c r="BZB36" s="466"/>
      <c r="BZC36" s="252"/>
      <c r="BZD36" s="467"/>
      <c r="BZE36" s="466"/>
      <c r="BZF36" s="399"/>
      <c r="BZG36" s="466"/>
      <c r="BZH36" s="252"/>
      <c r="BZI36" s="467"/>
      <c r="BZJ36" s="466"/>
      <c r="BZK36" s="399"/>
      <c r="BZL36" s="466"/>
      <c r="BZM36" s="252"/>
      <c r="BZN36" s="467"/>
      <c r="BZO36" s="466"/>
      <c r="BZP36" s="399"/>
      <c r="BZQ36" s="466"/>
      <c r="BZR36" s="252"/>
      <c r="BZS36" s="467"/>
      <c r="BZT36" s="466"/>
      <c r="BZU36" s="399"/>
      <c r="BZV36" s="466"/>
      <c r="BZW36" s="252"/>
      <c r="BZX36" s="467"/>
      <c r="BZY36" s="466"/>
      <c r="BZZ36" s="399"/>
      <c r="CAA36" s="466"/>
      <c r="CAB36" s="252"/>
      <c r="CAC36" s="467"/>
      <c r="CAD36" s="466"/>
      <c r="CAE36" s="399"/>
      <c r="CAF36" s="466"/>
      <c r="CAG36" s="252"/>
      <c r="CAH36" s="467"/>
      <c r="CAI36" s="466"/>
      <c r="CAJ36" s="399"/>
      <c r="CAK36" s="466"/>
      <c r="CAL36" s="252"/>
      <c r="CAM36" s="467"/>
      <c r="CAN36" s="466"/>
      <c r="CAO36" s="399"/>
      <c r="CAP36" s="466"/>
      <c r="CAQ36" s="252"/>
      <c r="CAR36" s="467"/>
      <c r="CAS36" s="466"/>
      <c r="CAT36" s="399"/>
      <c r="CAU36" s="466"/>
      <c r="CAV36" s="252"/>
      <c r="CAW36" s="467"/>
      <c r="CAX36" s="466"/>
      <c r="CAY36" s="399"/>
      <c r="CAZ36" s="466"/>
      <c r="CBA36" s="252"/>
      <c r="CBB36" s="467"/>
      <c r="CBC36" s="466"/>
      <c r="CBD36" s="399"/>
      <c r="CBE36" s="466"/>
      <c r="CBF36" s="252"/>
      <c r="CBG36" s="467"/>
      <c r="CBH36" s="466"/>
      <c r="CBI36" s="399"/>
      <c r="CBJ36" s="466"/>
      <c r="CBK36" s="252"/>
      <c r="CBL36" s="467"/>
      <c r="CBM36" s="466"/>
      <c r="CBN36" s="399"/>
      <c r="CBO36" s="466"/>
      <c r="CBP36" s="252"/>
      <c r="CBQ36" s="467"/>
      <c r="CBR36" s="466"/>
      <c r="CBS36" s="399"/>
      <c r="CBT36" s="466"/>
      <c r="CBU36" s="252"/>
      <c r="CBV36" s="467"/>
      <c r="CBW36" s="466"/>
      <c r="CBX36" s="399"/>
      <c r="CBY36" s="466"/>
      <c r="CBZ36" s="252"/>
      <c r="CCA36" s="467"/>
      <c r="CCB36" s="466"/>
      <c r="CCC36" s="399"/>
      <c r="CCD36" s="466"/>
      <c r="CCE36" s="252"/>
      <c r="CCF36" s="467"/>
      <c r="CCG36" s="466"/>
      <c r="CCH36" s="399"/>
      <c r="CCI36" s="466"/>
      <c r="CCJ36" s="252"/>
      <c r="CCK36" s="467"/>
      <c r="CCL36" s="466"/>
      <c r="CCM36" s="399"/>
      <c r="CCN36" s="466"/>
      <c r="CCO36" s="252"/>
      <c r="CCP36" s="467"/>
      <c r="CCQ36" s="466"/>
      <c r="CCR36" s="399"/>
      <c r="CCS36" s="466"/>
      <c r="CCT36" s="252"/>
      <c r="CCU36" s="467"/>
      <c r="CCV36" s="466"/>
      <c r="CCW36" s="399"/>
      <c r="CCX36" s="466"/>
      <c r="CCY36" s="252"/>
      <c r="CCZ36" s="467"/>
      <c r="CDA36" s="466"/>
      <c r="CDB36" s="399"/>
      <c r="CDC36" s="466"/>
      <c r="CDD36" s="252"/>
      <c r="CDE36" s="467"/>
      <c r="CDF36" s="466"/>
      <c r="CDG36" s="399"/>
      <c r="CDH36" s="466"/>
      <c r="CDI36" s="252"/>
      <c r="CDJ36" s="467"/>
      <c r="CDK36" s="466"/>
      <c r="CDL36" s="399"/>
      <c r="CDM36" s="466"/>
      <c r="CDN36" s="252"/>
      <c r="CDO36" s="467"/>
      <c r="CDP36" s="466"/>
      <c r="CDQ36" s="399"/>
      <c r="CDR36" s="466"/>
      <c r="CDS36" s="252"/>
      <c r="CDT36" s="467"/>
      <c r="CDU36" s="466"/>
      <c r="CDV36" s="399"/>
      <c r="CDW36" s="466"/>
      <c r="CDX36" s="252"/>
      <c r="CDY36" s="467"/>
      <c r="CDZ36" s="466"/>
      <c r="CEA36" s="399"/>
      <c r="CEB36" s="466"/>
      <c r="CEC36" s="252"/>
      <c r="CED36" s="467"/>
      <c r="CEE36" s="466"/>
      <c r="CEF36" s="399"/>
      <c r="CEG36" s="466"/>
      <c r="CEH36" s="252"/>
      <c r="CEI36" s="467"/>
      <c r="CEJ36" s="466"/>
      <c r="CEK36" s="399"/>
      <c r="CEL36" s="466"/>
      <c r="CEM36" s="252"/>
      <c r="CEN36" s="467"/>
      <c r="CEO36" s="466"/>
      <c r="CEP36" s="399"/>
      <c r="CEQ36" s="466"/>
      <c r="CER36" s="252"/>
      <c r="CES36" s="467"/>
      <c r="CET36" s="466"/>
      <c r="CEU36" s="399"/>
      <c r="CEV36" s="466"/>
      <c r="CEW36" s="252"/>
      <c r="CEX36" s="467"/>
      <c r="CEY36" s="466"/>
      <c r="CEZ36" s="399"/>
      <c r="CFA36" s="466"/>
      <c r="CFB36" s="252"/>
      <c r="CFC36" s="467"/>
      <c r="CFD36" s="466"/>
      <c r="CFE36" s="399"/>
      <c r="CFF36" s="466"/>
      <c r="CFG36" s="252"/>
      <c r="CFH36" s="467"/>
      <c r="CFI36" s="466"/>
      <c r="CFJ36" s="399"/>
      <c r="CFK36" s="466"/>
      <c r="CFL36" s="252"/>
      <c r="CFM36" s="467"/>
      <c r="CFN36" s="466"/>
      <c r="CFO36" s="399"/>
      <c r="CFP36" s="466"/>
      <c r="CFQ36" s="252"/>
      <c r="CFR36" s="467"/>
      <c r="CFS36" s="466"/>
      <c r="CFT36" s="399"/>
      <c r="CFU36" s="466"/>
      <c r="CFV36" s="252"/>
      <c r="CFW36" s="467"/>
      <c r="CFX36" s="466"/>
      <c r="CFY36" s="399"/>
      <c r="CFZ36" s="466"/>
      <c r="CGA36" s="252"/>
      <c r="CGB36" s="467"/>
      <c r="CGC36" s="466"/>
      <c r="CGD36" s="399"/>
      <c r="CGE36" s="466"/>
      <c r="CGF36" s="252"/>
      <c r="CGG36" s="467"/>
      <c r="CGH36" s="466"/>
      <c r="CGI36" s="399"/>
      <c r="CGJ36" s="466"/>
      <c r="CGK36" s="252"/>
      <c r="CGL36" s="467"/>
      <c r="CGM36" s="466"/>
      <c r="CGN36" s="399"/>
      <c r="CGO36" s="466"/>
      <c r="CGP36" s="252"/>
      <c r="CGQ36" s="467"/>
      <c r="CGR36" s="466"/>
      <c r="CGS36" s="399"/>
      <c r="CGT36" s="466"/>
      <c r="CGU36" s="252"/>
      <c r="CGV36" s="467"/>
      <c r="CGW36" s="466"/>
      <c r="CGX36" s="399"/>
      <c r="CGY36" s="466"/>
      <c r="CGZ36" s="252"/>
      <c r="CHA36" s="467"/>
      <c r="CHB36" s="466"/>
      <c r="CHC36" s="399"/>
      <c r="CHD36" s="466"/>
      <c r="CHE36" s="252"/>
      <c r="CHF36" s="467"/>
      <c r="CHG36" s="466"/>
      <c r="CHH36" s="399"/>
      <c r="CHI36" s="466"/>
      <c r="CHJ36" s="252"/>
      <c r="CHK36" s="467"/>
      <c r="CHL36" s="466"/>
      <c r="CHM36" s="399"/>
      <c r="CHN36" s="466"/>
      <c r="CHO36" s="252"/>
      <c r="CHP36" s="467"/>
      <c r="CHQ36" s="466"/>
      <c r="CHR36" s="399"/>
      <c r="CHS36" s="466"/>
      <c r="CHT36" s="252"/>
      <c r="CHU36" s="467"/>
      <c r="CHV36" s="466"/>
      <c r="CHW36" s="399"/>
      <c r="CHX36" s="466"/>
      <c r="CHY36" s="252"/>
      <c r="CHZ36" s="467"/>
      <c r="CIA36" s="466"/>
      <c r="CIB36" s="399"/>
      <c r="CIC36" s="466"/>
      <c r="CID36" s="252"/>
      <c r="CIE36" s="467"/>
      <c r="CIF36" s="466"/>
      <c r="CIG36" s="399"/>
      <c r="CIH36" s="466"/>
      <c r="CII36" s="252"/>
      <c r="CIJ36" s="467"/>
      <c r="CIK36" s="466"/>
      <c r="CIL36" s="399"/>
      <c r="CIM36" s="466"/>
      <c r="CIN36" s="252"/>
      <c r="CIO36" s="467"/>
      <c r="CIP36" s="466"/>
      <c r="CIQ36" s="399"/>
      <c r="CIR36" s="466"/>
      <c r="CIS36" s="252"/>
      <c r="CIT36" s="467"/>
      <c r="CIU36" s="466"/>
      <c r="CIV36" s="399"/>
      <c r="CIW36" s="466"/>
      <c r="CIX36" s="252"/>
      <c r="CIY36" s="467"/>
      <c r="CIZ36" s="466"/>
      <c r="CJA36" s="399"/>
      <c r="CJB36" s="466"/>
      <c r="CJC36" s="252"/>
      <c r="CJD36" s="467"/>
      <c r="CJE36" s="466"/>
      <c r="CJF36" s="399"/>
      <c r="CJG36" s="466"/>
      <c r="CJH36" s="252"/>
      <c r="CJI36" s="467"/>
      <c r="CJJ36" s="466"/>
      <c r="CJK36" s="399"/>
      <c r="CJL36" s="466"/>
      <c r="CJM36" s="252"/>
      <c r="CJN36" s="467"/>
      <c r="CJO36" s="466"/>
      <c r="CJP36" s="399"/>
      <c r="CJQ36" s="466"/>
      <c r="CJR36" s="252"/>
      <c r="CJS36" s="467"/>
      <c r="CJT36" s="466"/>
      <c r="CJU36" s="399"/>
      <c r="CJV36" s="466"/>
      <c r="CJW36" s="252"/>
      <c r="CJX36" s="467"/>
      <c r="CJY36" s="466"/>
      <c r="CJZ36" s="399"/>
      <c r="CKA36" s="466"/>
      <c r="CKB36" s="252"/>
      <c r="CKC36" s="467"/>
      <c r="CKD36" s="466"/>
      <c r="CKE36" s="399"/>
      <c r="CKF36" s="466"/>
      <c r="CKG36" s="252"/>
      <c r="CKH36" s="467"/>
      <c r="CKI36" s="466"/>
      <c r="CKJ36" s="399"/>
      <c r="CKK36" s="466"/>
      <c r="CKL36" s="252"/>
      <c r="CKM36" s="467"/>
      <c r="CKN36" s="466"/>
      <c r="CKO36" s="399"/>
      <c r="CKP36" s="466"/>
      <c r="CKQ36" s="252"/>
      <c r="CKR36" s="467"/>
      <c r="CKS36" s="466"/>
      <c r="CKT36" s="399"/>
      <c r="CKU36" s="466"/>
      <c r="CKV36" s="252"/>
      <c r="CKW36" s="467"/>
      <c r="CKX36" s="466"/>
      <c r="CKY36" s="399"/>
      <c r="CKZ36" s="466"/>
      <c r="CLA36" s="252"/>
      <c r="CLB36" s="467"/>
      <c r="CLC36" s="466"/>
      <c r="CLD36" s="399"/>
      <c r="CLE36" s="466"/>
      <c r="CLF36" s="252"/>
      <c r="CLG36" s="467"/>
      <c r="CLH36" s="466"/>
      <c r="CLI36" s="399"/>
      <c r="CLJ36" s="466"/>
      <c r="CLK36" s="252"/>
      <c r="CLL36" s="467"/>
      <c r="CLM36" s="466"/>
      <c r="CLN36" s="399"/>
      <c r="CLO36" s="466"/>
      <c r="CLP36" s="252"/>
      <c r="CLQ36" s="467"/>
      <c r="CLR36" s="466"/>
      <c r="CLS36" s="399"/>
      <c r="CLT36" s="466"/>
      <c r="CLU36" s="252"/>
      <c r="CLV36" s="467"/>
      <c r="CLW36" s="466"/>
      <c r="CLX36" s="399"/>
      <c r="CLY36" s="466"/>
      <c r="CLZ36" s="252"/>
      <c r="CMA36" s="467"/>
      <c r="CMB36" s="466"/>
      <c r="CMC36" s="399"/>
      <c r="CMD36" s="466"/>
      <c r="CME36" s="252"/>
      <c r="CMF36" s="467"/>
      <c r="CMG36" s="466"/>
      <c r="CMH36" s="399"/>
      <c r="CMI36" s="466"/>
      <c r="CMJ36" s="252"/>
      <c r="CMK36" s="467"/>
      <c r="CML36" s="466"/>
      <c r="CMM36" s="399"/>
      <c r="CMN36" s="466"/>
      <c r="CMO36" s="252"/>
      <c r="CMP36" s="467"/>
      <c r="CMQ36" s="466"/>
      <c r="CMR36" s="399"/>
      <c r="CMS36" s="466"/>
      <c r="CMT36" s="252"/>
      <c r="CMU36" s="467"/>
      <c r="CMV36" s="466"/>
      <c r="CMW36" s="399"/>
      <c r="CMX36" s="466"/>
      <c r="CMY36" s="252"/>
      <c r="CMZ36" s="467"/>
      <c r="CNA36" s="466"/>
      <c r="CNB36" s="399"/>
      <c r="CNC36" s="466"/>
      <c r="CND36" s="252"/>
      <c r="CNE36" s="467"/>
      <c r="CNF36" s="466"/>
      <c r="CNG36" s="399"/>
      <c r="CNH36" s="466"/>
      <c r="CNI36" s="252"/>
      <c r="CNJ36" s="467"/>
      <c r="CNK36" s="466"/>
      <c r="CNL36" s="399"/>
      <c r="CNM36" s="466"/>
      <c r="CNN36" s="252"/>
      <c r="CNO36" s="467"/>
      <c r="CNP36" s="466"/>
      <c r="CNQ36" s="399"/>
      <c r="CNR36" s="466"/>
      <c r="CNS36" s="252"/>
      <c r="CNT36" s="467"/>
      <c r="CNU36" s="466"/>
      <c r="CNV36" s="399"/>
      <c r="CNW36" s="466"/>
      <c r="CNX36" s="252"/>
      <c r="CNY36" s="467"/>
      <c r="CNZ36" s="466"/>
      <c r="COA36" s="399"/>
      <c r="COB36" s="466"/>
      <c r="COC36" s="252"/>
      <c r="COD36" s="467"/>
      <c r="COE36" s="466"/>
      <c r="COF36" s="399"/>
      <c r="COG36" s="466"/>
      <c r="COH36" s="252"/>
      <c r="COI36" s="467"/>
      <c r="COJ36" s="466"/>
      <c r="COK36" s="399"/>
      <c r="COL36" s="466"/>
      <c r="COM36" s="252"/>
      <c r="CON36" s="467"/>
      <c r="COO36" s="466"/>
      <c r="COP36" s="399"/>
      <c r="COQ36" s="466"/>
      <c r="COR36" s="252"/>
      <c r="COS36" s="467"/>
      <c r="COT36" s="466"/>
      <c r="COU36" s="399"/>
      <c r="COV36" s="466"/>
      <c r="COW36" s="252"/>
      <c r="COX36" s="467"/>
      <c r="COY36" s="466"/>
      <c r="COZ36" s="399"/>
      <c r="CPA36" s="466"/>
      <c r="CPB36" s="252"/>
      <c r="CPC36" s="467"/>
      <c r="CPD36" s="466"/>
      <c r="CPE36" s="399"/>
      <c r="CPF36" s="466"/>
      <c r="CPG36" s="252"/>
      <c r="CPH36" s="467"/>
      <c r="CPI36" s="466"/>
      <c r="CPJ36" s="399"/>
      <c r="CPK36" s="466"/>
      <c r="CPL36" s="252"/>
      <c r="CPM36" s="467"/>
      <c r="CPN36" s="466"/>
      <c r="CPO36" s="399"/>
      <c r="CPP36" s="466"/>
      <c r="CPQ36" s="252"/>
      <c r="CPR36" s="467"/>
      <c r="CPS36" s="466"/>
      <c r="CPT36" s="399"/>
      <c r="CPU36" s="466"/>
      <c r="CPV36" s="252"/>
      <c r="CPW36" s="467"/>
      <c r="CPX36" s="466"/>
      <c r="CPY36" s="399"/>
      <c r="CPZ36" s="466"/>
      <c r="CQA36" s="252"/>
      <c r="CQB36" s="467"/>
      <c r="CQC36" s="466"/>
      <c r="CQD36" s="399"/>
      <c r="CQE36" s="466"/>
      <c r="CQF36" s="252"/>
      <c r="CQG36" s="467"/>
      <c r="CQH36" s="466"/>
      <c r="CQI36" s="399"/>
      <c r="CQJ36" s="466"/>
      <c r="CQK36" s="252"/>
      <c r="CQL36" s="467"/>
      <c r="CQM36" s="466"/>
      <c r="CQN36" s="399"/>
      <c r="CQO36" s="466"/>
      <c r="CQP36" s="252"/>
      <c r="CQQ36" s="467"/>
      <c r="CQR36" s="466"/>
      <c r="CQS36" s="399"/>
      <c r="CQT36" s="466"/>
      <c r="CQU36" s="252"/>
      <c r="CQV36" s="467"/>
      <c r="CQW36" s="466"/>
      <c r="CQX36" s="399"/>
      <c r="CQY36" s="466"/>
      <c r="CQZ36" s="252"/>
      <c r="CRA36" s="467"/>
      <c r="CRB36" s="466"/>
      <c r="CRC36" s="399"/>
      <c r="CRD36" s="466"/>
      <c r="CRE36" s="252"/>
      <c r="CRF36" s="467"/>
      <c r="CRG36" s="466"/>
      <c r="CRH36" s="399"/>
      <c r="CRI36" s="466"/>
      <c r="CRJ36" s="252"/>
      <c r="CRK36" s="467"/>
      <c r="CRL36" s="466"/>
      <c r="CRM36" s="399"/>
      <c r="CRN36" s="466"/>
      <c r="CRO36" s="252"/>
      <c r="CRP36" s="467"/>
      <c r="CRQ36" s="466"/>
      <c r="CRR36" s="399"/>
      <c r="CRS36" s="466"/>
      <c r="CRT36" s="252"/>
      <c r="CRU36" s="467"/>
      <c r="CRV36" s="466"/>
      <c r="CRW36" s="399"/>
      <c r="CRX36" s="466"/>
      <c r="CRY36" s="252"/>
      <c r="CRZ36" s="467"/>
      <c r="CSA36" s="466"/>
      <c r="CSB36" s="399"/>
      <c r="CSC36" s="466"/>
      <c r="CSD36" s="252"/>
      <c r="CSE36" s="467"/>
      <c r="CSF36" s="466"/>
      <c r="CSG36" s="399"/>
      <c r="CSH36" s="466"/>
      <c r="CSI36" s="252"/>
      <c r="CSJ36" s="467"/>
      <c r="CSK36" s="466"/>
      <c r="CSL36" s="399"/>
      <c r="CSM36" s="466"/>
      <c r="CSN36" s="252"/>
      <c r="CSO36" s="467"/>
      <c r="CSP36" s="466"/>
      <c r="CSQ36" s="399"/>
      <c r="CSR36" s="466"/>
      <c r="CSS36" s="252"/>
      <c r="CST36" s="467"/>
      <c r="CSU36" s="466"/>
      <c r="CSV36" s="399"/>
      <c r="CSW36" s="466"/>
      <c r="CSX36" s="252"/>
      <c r="CSY36" s="467"/>
      <c r="CSZ36" s="466"/>
      <c r="CTA36" s="399"/>
      <c r="CTB36" s="466"/>
      <c r="CTC36" s="252"/>
      <c r="CTD36" s="467"/>
      <c r="CTE36" s="466"/>
      <c r="CTF36" s="399"/>
      <c r="CTG36" s="466"/>
      <c r="CTH36" s="252"/>
      <c r="CTI36" s="467"/>
      <c r="CTJ36" s="466"/>
      <c r="CTK36" s="399"/>
      <c r="CTL36" s="466"/>
      <c r="CTM36" s="252"/>
      <c r="CTN36" s="467"/>
      <c r="CTO36" s="466"/>
      <c r="CTP36" s="399"/>
      <c r="CTQ36" s="466"/>
      <c r="CTR36" s="252"/>
      <c r="CTS36" s="467"/>
      <c r="CTT36" s="466"/>
      <c r="CTU36" s="399"/>
      <c r="CTV36" s="466"/>
      <c r="CTW36" s="252"/>
      <c r="CTX36" s="467"/>
      <c r="CTY36" s="466"/>
      <c r="CTZ36" s="399"/>
      <c r="CUA36" s="466"/>
      <c r="CUB36" s="252"/>
      <c r="CUC36" s="467"/>
      <c r="CUD36" s="466"/>
      <c r="CUE36" s="399"/>
      <c r="CUF36" s="466"/>
      <c r="CUG36" s="252"/>
      <c r="CUH36" s="467"/>
      <c r="CUI36" s="466"/>
      <c r="CUJ36" s="399"/>
      <c r="CUK36" s="466"/>
      <c r="CUL36" s="252"/>
      <c r="CUM36" s="467"/>
      <c r="CUN36" s="466"/>
      <c r="CUO36" s="399"/>
      <c r="CUP36" s="466"/>
      <c r="CUQ36" s="252"/>
      <c r="CUR36" s="467"/>
      <c r="CUS36" s="466"/>
      <c r="CUT36" s="399"/>
      <c r="CUU36" s="466"/>
      <c r="CUV36" s="252"/>
      <c r="CUW36" s="467"/>
      <c r="CUX36" s="466"/>
      <c r="CUY36" s="399"/>
      <c r="CUZ36" s="466"/>
      <c r="CVA36" s="252"/>
      <c r="CVB36" s="467"/>
      <c r="CVC36" s="466"/>
      <c r="CVD36" s="399"/>
      <c r="CVE36" s="466"/>
      <c r="CVF36" s="252"/>
      <c r="CVG36" s="467"/>
      <c r="CVH36" s="466"/>
      <c r="CVI36" s="399"/>
      <c r="CVJ36" s="466"/>
      <c r="CVK36" s="252"/>
      <c r="CVL36" s="467"/>
      <c r="CVM36" s="466"/>
      <c r="CVN36" s="399"/>
      <c r="CVO36" s="466"/>
      <c r="CVP36" s="252"/>
      <c r="CVQ36" s="467"/>
      <c r="CVR36" s="466"/>
      <c r="CVS36" s="399"/>
      <c r="CVT36" s="466"/>
      <c r="CVU36" s="252"/>
      <c r="CVV36" s="467"/>
      <c r="CVW36" s="466"/>
      <c r="CVX36" s="399"/>
      <c r="CVY36" s="466"/>
      <c r="CVZ36" s="252"/>
      <c r="CWA36" s="467"/>
      <c r="CWB36" s="466"/>
      <c r="CWC36" s="399"/>
      <c r="CWD36" s="466"/>
      <c r="CWE36" s="252"/>
      <c r="CWF36" s="467"/>
      <c r="CWG36" s="466"/>
      <c r="CWH36" s="399"/>
      <c r="CWI36" s="466"/>
      <c r="CWJ36" s="252"/>
      <c r="CWK36" s="467"/>
      <c r="CWL36" s="466"/>
      <c r="CWM36" s="399"/>
      <c r="CWN36" s="466"/>
      <c r="CWO36" s="252"/>
      <c r="CWP36" s="467"/>
      <c r="CWQ36" s="466"/>
      <c r="CWR36" s="399"/>
      <c r="CWS36" s="466"/>
      <c r="CWT36" s="252"/>
      <c r="CWU36" s="467"/>
      <c r="CWV36" s="466"/>
      <c r="CWW36" s="399"/>
      <c r="CWX36" s="466"/>
      <c r="CWY36" s="252"/>
      <c r="CWZ36" s="467"/>
      <c r="CXA36" s="466"/>
      <c r="CXB36" s="399"/>
      <c r="CXC36" s="466"/>
      <c r="CXD36" s="252"/>
      <c r="CXE36" s="467"/>
      <c r="CXF36" s="466"/>
      <c r="CXG36" s="399"/>
      <c r="CXH36" s="466"/>
      <c r="CXI36" s="252"/>
      <c r="CXJ36" s="467"/>
      <c r="CXK36" s="466"/>
      <c r="CXL36" s="399"/>
      <c r="CXM36" s="466"/>
      <c r="CXN36" s="252"/>
      <c r="CXO36" s="467"/>
      <c r="CXP36" s="466"/>
      <c r="CXQ36" s="399"/>
      <c r="CXR36" s="466"/>
      <c r="CXS36" s="252"/>
      <c r="CXT36" s="467"/>
      <c r="CXU36" s="466"/>
      <c r="CXV36" s="399"/>
      <c r="CXW36" s="466"/>
      <c r="CXX36" s="252"/>
      <c r="CXY36" s="467"/>
      <c r="CXZ36" s="466"/>
      <c r="CYA36" s="399"/>
      <c r="CYB36" s="466"/>
      <c r="CYC36" s="252"/>
      <c r="CYD36" s="467"/>
      <c r="CYE36" s="466"/>
      <c r="CYF36" s="399"/>
      <c r="CYG36" s="466"/>
      <c r="CYH36" s="252"/>
      <c r="CYI36" s="467"/>
      <c r="CYJ36" s="466"/>
      <c r="CYK36" s="399"/>
      <c r="CYL36" s="466"/>
      <c r="CYM36" s="252"/>
      <c r="CYN36" s="467"/>
      <c r="CYO36" s="466"/>
      <c r="CYP36" s="399"/>
      <c r="CYQ36" s="466"/>
      <c r="CYR36" s="252"/>
      <c r="CYS36" s="467"/>
      <c r="CYT36" s="466"/>
      <c r="CYU36" s="399"/>
      <c r="CYV36" s="466"/>
      <c r="CYW36" s="252"/>
      <c r="CYX36" s="467"/>
      <c r="CYY36" s="466"/>
      <c r="CYZ36" s="399"/>
      <c r="CZA36" s="466"/>
      <c r="CZB36" s="252"/>
      <c r="CZC36" s="467"/>
      <c r="CZD36" s="466"/>
      <c r="CZE36" s="399"/>
      <c r="CZF36" s="466"/>
      <c r="CZG36" s="252"/>
      <c r="CZH36" s="467"/>
      <c r="CZI36" s="466"/>
      <c r="CZJ36" s="399"/>
      <c r="CZK36" s="466"/>
      <c r="CZL36" s="252"/>
      <c r="CZM36" s="467"/>
      <c r="CZN36" s="466"/>
      <c r="CZO36" s="399"/>
      <c r="CZP36" s="466"/>
      <c r="CZQ36" s="252"/>
      <c r="CZR36" s="467"/>
      <c r="CZS36" s="466"/>
      <c r="CZT36" s="399"/>
      <c r="CZU36" s="466"/>
      <c r="CZV36" s="252"/>
      <c r="CZW36" s="467"/>
      <c r="CZX36" s="466"/>
      <c r="CZY36" s="399"/>
      <c r="CZZ36" s="466"/>
      <c r="DAA36" s="252"/>
      <c r="DAB36" s="467"/>
      <c r="DAC36" s="466"/>
      <c r="DAD36" s="399"/>
      <c r="DAE36" s="466"/>
      <c r="DAF36" s="252"/>
      <c r="DAG36" s="467"/>
      <c r="DAH36" s="466"/>
      <c r="DAI36" s="399"/>
      <c r="DAJ36" s="466"/>
      <c r="DAK36" s="252"/>
      <c r="DAL36" s="467"/>
      <c r="DAM36" s="466"/>
      <c r="DAN36" s="399"/>
      <c r="DAO36" s="466"/>
      <c r="DAP36" s="252"/>
      <c r="DAQ36" s="467"/>
      <c r="DAR36" s="466"/>
      <c r="DAS36" s="399"/>
      <c r="DAT36" s="466"/>
      <c r="DAU36" s="252"/>
      <c r="DAV36" s="467"/>
      <c r="DAW36" s="466"/>
      <c r="DAX36" s="399"/>
      <c r="DAY36" s="466"/>
      <c r="DAZ36" s="252"/>
      <c r="DBA36" s="467"/>
      <c r="DBB36" s="466"/>
      <c r="DBC36" s="399"/>
      <c r="DBD36" s="466"/>
      <c r="DBE36" s="252"/>
      <c r="DBF36" s="467"/>
      <c r="DBG36" s="466"/>
      <c r="DBH36" s="399"/>
      <c r="DBI36" s="466"/>
      <c r="DBJ36" s="252"/>
      <c r="DBK36" s="467"/>
      <c r="DBL36" s="466"/>
      <c r="DBM36" s="399"/>
      <c r="DBN36" s="466"/>
      <c r="DBO36" s="252"/>
      <c r="DBP36" s="467"/>
      <c r="DBQ36" s="466"/>
      <c r="DBR36" s="399"/>
      <c r="DBS36" s="466"/>
      <c r="DBT36" s="252"/>
      <c r="DBU36" s="467"/>
      <c r="DBV36" s="466"/>
      <c r="DBW36" s="399"/>
      <c r="DBX36" s="466"/>
      <c r="DBY36" s="252"/>
      <c r="DBZ36" s="467"/>
      <c r="DCA36" s="466"/>
      <c r="DCB36" s="399"/>
      <c r="DCC36" s="466"/>
      <c r="DCD36" s="252"/>
      <c r="DCE36" s="467"/>
      <c r="DCF36" s="466"/>
      <c r="DCG36" s="399"/>
      <c r="DCH36" s="466"/>
      <c r="DCI36" s="252"/>
      <c r="DCJ36" s="467"/>
      <c r="DCK36" s="466"/>
      <c r="DCL36" s="399"/>
      <c r="DCM36" s="466"/>
      <c r="DCN36" s="252"/>
      <c r="DCO36" s="467"/>
      <c r="DCP36" s="466"/>
      <c r="DCQ36" s="399"/>
      <c r="DCR36" s="466"/>
      <c r="DCS36" s="252"/>
      <c r="DCT36" s="467"/>
      <c r="DCU36" s="466"/>
      <c r="DCV36" s="399"/>
      <c r="DCW36" s="466"/>
      <c r="DCX36" s="252"/>
      <c r="DCY36" s="467"/>
      <c r="DCZ36" s="466"/>
      <c r="DDA36" s="399"/>
      <c r="DDB36" s="466"/>
      <c r="DDC36" s="252"/>
      <c r="DDD36" s="467"/>
      <c r="DDE36" s="466"/>
      <c r="DDF36" s="399"/>
      <c r="DDG36" s="466"/>
      <c r="DDH36" s="252"/>
      <c r="DDI36" s="467"/>
      <c r="DDJ36" s="466"/>
      <c r="DDK36" s="399"/>
      <c r="DDL36" s="466"/>
      <c r="DDM36" s="252"/>
      <c r="DDN36" s="467"/>
      <c r="DDO36" s="466"/>
      <c r="DDP36" s="399"/>
      <c r="DDQ36" s="466"/>
      <c r="DDR36" s="252"/>
      <c r="DDS36" s="467"/>
      <c r="DDT36" s="466"/>
      <c r="DDU36" s="399"/>
      <c r="DDV36" s="466"/>
      <c r="DDW36" s="252"/>
      <c r="DDX36" s="467"/>
      <c r="DDY36" s="466"/>
      <c r="DDZ36" s="399"/>
      <c r="DEA36" s="466"/>
      <c r="DEB36" s="252"/>
      <c r="DEC36" s="467"/>
      <c r="DED36" s="466"/>
      <c r="DEE36" s="399"/>
      <c r="DEF36" s="466"/>
      <c r="DEG36" s="252"/>
      <c r="DEH36" s="467"/>
      <c r="DEI36" s="466"/>
      <c r="DEJ36" s="399"/>
      <c r="DEK36" s="466"/>
      <c r="DEL36" s="252"/>
      <c r="DEM36" s="467"/>
      <c r="DEN36" s="466"/>
      <c r="DEO36" s="399"/>
      <c r="DEP36" s="466"/>
      <c r="DEQ36" s="252"/>
      <c r="DER36" s="467"/>
      <c r="DES36" s="466"/>
      <c r="DET36" s="399"/>
      <c r="DEU36" s="466"/>
      <c r="DEV36" s="252"/>
      <c r="DEW36" s="467"/>
      <c r="DEX36" s="466"/>
      <c r="DEY36" s="399"/>
      <c r="DEZ36" s="466"/>
      <c r="DFA36" s="252"/>
      <c r="DFB36" s="467"/>
      <c r="DFC36" s="466"/>
      <c r="DFD36" s="399"/>
      <c r="DFE36" s="466"/>
      <c r="DFF36" s="252"/>
      <c r="DFG36" s="467"/>
      <c r="DFH36" s="466"/>
      <c r="DFI36" s="399"/>
      <c r="DFJ36" s="466"/>
      <c r="DFK36" s="252"/>
      <c r="DFL36" s="467"/>
      <c r="DFM36" s="466"/>
      <c r="DFN36" s="399"/>
      <c r="DFO36" s="466"/>
      <c r="DFP36" s="252"/>
      <c r="DFQ36" s="467"/>
      <c r="DFR36" s="466"/>
      <c r="DFS36" s="399"/>
      <c r="DFT36" s="466"/>
      <c r="DFU36" s="252"/>
      <c r="DFV36" s="467"/>
      <c r="DFW36" s="466"/>
      <c r="DFX36" s="399"/>
      <c r="DFY36" s="466"/>
      <c r="DFZ36" s="252"/>
      <c r="DGA36" s="467"/>
      <c r="DGB36" s="466"/>
      <c r="DGC36" s="399"/>
      <c r="DGD36" s="466"/>
      <c r="DGE36" s="252"/>
      <c r="DGF36" s="467"/>
      <c r="DGG36" s="466"/>
      <c r="DGH36" s="399"/>
      <c r="DGI36" s="466"/>
      <c r="DGJ36" s="252"/>
      <c r="DGK36" s="467"/>
      <c r="DGL36" s="466"/>
      <c r="DGM36" s="399"/>
      <c r="DGN36" s="466"/>
      <c r="DGO36" s="252"/>
      <c r="DGP36" s="467"/>
      <c r="DGQ36" s="466"/>
      <c r="DGR36" s="399"/>
      <c r="DGS36" s="466"/>
      <c r="DGT36" s="252"/>
      <c r="DGU36" s="467"/>
      <c r="DGV36" s="466"/>
      <c r="DGW36" s="399"/>
      <c r="DGX36" s="466"/>
      <c r="DGY36" s="252"/>
      <c r="DGZ36" s="467"/>
      <c r="DHA36" s="466"/>
      <c r="DHB36" s="399"/>
      <c r="DHC36" s="466"/>
      <c r="DHD36" s="252"/>
      <c r="DHE36" s="467"/>
      <c r="DHF36" s="466"/>
      <c r="DHG36" s="399"/>
      <c r="DHH36" s="466"/>
      <c r="DHI36" s="252"/>
      <c r="DHJ36" s="467"/>
      <c r="DHK36" s="466"/>
      <c r="DHL36" s="399"/>
      <c r="DHM36" s="466"/>
      <c r="DHN36" s="252"/>
      <c r="DHO36" s="467"/>
      <c r="DHP36" s="466"/>
      <c r="DHQ36" s="399"/>
      <c r="DHR36" s="466"/>
      <c r="DHS36" s="252"/>
      <c r="DHT36" s="467"/>
      <c r="DHU36" s="466"/>
      <c r="DHV36" s="399"/>
      <c r="DHW36" s="466"/>
      <c r="DHX36" s="252"/>
      <c r="DHY36" s="467"/>
      <c r="DHZ36" s="466"/>
      <c r="DIA36" s="399"/>
      <c r="DIB36" s="466"/>
      <c r="DIC36" s="252"/>
      <c r="DID36" s="467"/>
      <c r="DIE36" s="466"/>
      <c r="DIF36" s="399"/>
      <c r="DIG36" s="466"/>
      <c r="DIH36" s="252"/>
      <c r="DII36" s="467"/>
      <c r="DIJ36" s="466"/>
      <c r="DIK36" s="399"/>
      <c r="DIL36" s="466"/>
      <c r="DIM36" s="252"/>
      <c r="DIN36" s="467"/>
      <c r="DIO36" s="466"/>
      <c r="DIP36" s="399"/>
      <c r="DIQ36" s="466"/>
      <c r="DIR36" s="252"/>
      <c r="DIS36" s="467"/>
      <c r="DIT36" s="466"/>
      <c r="DIU36" s="399"/>
      <c r="DIV36" s="466"/>
      <c r="DIW36" s="252"/>
      <c r="DIX36" s="467"/>
      <c r="DIY36" s="466"/>
      <c r="DIZ36" s="399"/>
      <c r="DJA36" s="466"/>
      <c r="DJB36" s="252"/>
      <c r="DJC36" s="467"/>
      <c r="DJD36" s="466"/>
      <c r="DJE36" s="399"/>
      <c r="DJF36" s="466"/>
      <c r="DJG36" s="252"/>
      <c r="DJH36" s="467"/>
      <c r="DJI36" s="466"/>
      <c r="DJJ36" s="399"/>
      <c r="DJK36" s="466"/>
      <c r="DJL36" s="252"/>
      <c r="DJM36" s="467"/>
      <c r="DJN36" s="466"/>
      <c r="DJO36" s="399"/>
      <c r="DJP36" s="466"/>
      <c r="DJQ36" s="252"/>
      <c r="DJR36" s="467"/>
      <c r="DJS36" s="466"/>
      <c r="DJT36" s="399"/>
      <c r="DJU36" s="466"/>
      <c r="DJV36" s="252"/>
      <c r="DJW36" s="467"/>
      <c r="DJX36" s="466"/>
      <c r="DJY36" s="399"/>
      <c r="DJZ36" s="466"/>
      <c r="DKA36" s="252"/>
      <c r="DKB36" s="467"/>
      <c r="DKC36" s="466"/>
      <c r="DKD36" s="399"/>
      <c r="DKE36" s="466"/>
      <c r="DKF36" s="252"/>
      <c r="DKG36" s="467"/>
      <c r="DKH36" s="466"/>
      <c r="DKI36" s="399"/>
      <c r="DKJ36" s="466"/>
      <c r="DKK36" s="252"/>
      <c r="DKL36" s="467"/>
      <c r="DKM36" s="466"/>
      <c r="DKN36" s="399"/>
      <c r="DKO36" s="466"/>
      <c r="DKP36" s="252"/>
      <c r="DKQ36" s="467"/>
      <c r="DKR36" s="466"/>
      <c r="DKS36" s="399"/>
      <c r="DKT36" s="466"/>
      <c r="DKU36" s="252"/>
      <c r="DKV36" s="467"/>
      <c r="DKW36" s="466"/>
      <c r="DKX36" s="399"/>
      <c r="DKY36" s="466"/>
      <c r="DKZ36" s="252"/>
      <c r="DLA36" s="467"/>
      <c r="DLB36" s="466"/>
      <c r="DLC36" s="399"/>
      <c r="DLD36" s="466"/>
      <c r="DLE36" s="252"/>
      <c r="DLF36" s="467"/>
      <c r="DLG36" s="466"/>
      <c r="DLH36" s="399"/>
      <c r="DLI36" s="466"/>
      <c r="DLJ36" s="252"/>
      <c r="DLK36" s="467"/>
      <c r="DLL36" s="466"/>
      <c r="DLM36" s="399"/>
      <c r="DLN36" s="466"/>
      <c r="DLO36" s="252"/>
      <c r="DLP36" s="467"/>
      <c r="DLQ36" s="466"/>
      <c r="DLR36" s="399"/>
      <c r="DLS36" s="466"/>
      <c r="DLT36" s="252"/>
      <c r="DLU36" s="467"/>
      <c r="DLV36" s="466"/>
      <c r="DLW36" s="399"/>
      <c r="DLX36" s="466"/>
      <c r="DLY36" s="252"/>
      <c r="DLZ36" s="467"/>
      <c r="DMA36" s="466"/>
      <c r="DMB36" s="399"/>
      <c r="DMC36" s="466"/>
      <c r="DMD36" s="252"/>
      <c r="DME36" s="467"/>
      <c r="DMF36" s="466"/>
      <c r="DMG36" s="399"/>
      <c r="DMH36" s="466"/>
      <c r="DMI36" s="252"/>
      <c r="DMJ36" s="467"/>
      <c r="DMK36" s="466"/>
      <c r="DML36" s="399"/>
      <c r="DMM36" s="466"/>
      <c r="DMN36" s="252"/>
      <c r="DMO36" s="467"/>
      <c r="DMP36" s="466"/>
      <c r="DMQ36" s="399"/>
      <c r="DMR36" s="466"/>
      <c r="DMS36" s="252"/>
      <c r="DMT36" s="467"/>
      <c r="DMU36" s="466"/>
      <c r="DMV36" s="399"/>
      <c r="DMW36" s="466"/>
      <c r="DMX36" s="252"/>
      <c r="DMY36" s="467"/>
      <c r="DMZ36" s="466"/>
      <c r="DNA36" s="399"/>
      <c r="DNB36" s="466"/>
      <c r="DNC36" s="252"/>
      <c r="DND36" s="467"/>
      <c r="DNE36" s="466"/>
      <c r="DNF36" s="399"/>
      <c r="DNG36" s="466"/>
      <c r="DNH36" s="252"/>
      <c r="DNI36" s="467"/>
      <c r="DNJ36" s="466"/>
      <c r="DNK36" s="399"/>
      <c r="DNL36" s="466"/>
      <c r="DNM36" s="252"/>
      <c r="DNN36" s="467"/>
      <c r="DNO36" s="466"/>
      <c r="DNP36" s="399"/>
      <c r="DNQ36" s="466"/>
      <c r="DNR36" s="252"/>
      <c r="DNS36" s="467"/>
      <c r="DNT36" s="466"/>
      <c r="DNU36" s="399"/>
      <c r="DNV36" s="466"/>
      <c r="DNW36" s="252"/>
      <c r="DNX36" s="467"/>
      <c r="DNY36" s="466"/>
      <c r="DNZ36" s="399"/>
      <c r="DOA36" s="466"/>
      <c r="DOB36" s="252"/>
      <c r="DOC36" s="467"/>
      <c r="DOD36" s="466"/>
      <c r="DOE36" s="399"/>
      <c r="DOF36" s="466"/>
      <c r="DOG36" s="252"/>
      <c r="DOH36" s="467"/>
      <c r="DOI36" s="466"/>
      <c r="DOJ36" s="399"/>
      <c r="DOK36" s="466"/>
      <c r="DOL36" s="252"/>
      <c r="DOM36" s="467"/>
      <c r="DON36" s="466"/>
      <c r="DOO36" s="399"/>
      <c r="DOP36" s="466"/>
      <c r="DOQ36" s="252"/>
      <c r="DOR36" s="467"/>
      <c r="DOS36" s="466"/>
      <c r="DOT36" s="399"/>
      <c r="DOU36" s="466"/>
      <c r="DOV36" s="252"/>
      <c r="DOW36" s="467"/>
      <c r="DOX36" s="466"/>
      <c r="DOY36" s="399"/>
      <c r="DOZ36" s="466"/>
      <c r="DPA36" s="252"/>
      <c r="DPB36" s="467"/>
      <c r="DPC36" s="466"/>
      <c r="DPD36" s="399"/>
      <c r="DPE36" s="466"/>
      <c r="DPF36" s="252"/>
      <c r="DPG36" s="467"/>
      <c r="DPH36" s="466"/>
      <c r="DPI36" s="399"/>
      <c r="DPJ36" s="466"/>
      <c r="DPK36" s="252"/>
      <c r="DPL36" s="467"/>
      <c r="DPM36" s="466"/>
      <c r="DPN36" s="399"/>
      <c r="DPO36" s="466"/>
      <c r="DPP36" s="252"/>
      <c r="DPQ36" s="467"/>
      <c r="DPR36" s="466"/>
      <c r="DPS36" s="399"/>
      <c r="DPT36" s="466"/>
      <c r="DPU36" s="252"/>
      <c r="DPV36" s="467"/>
      <c r="DPW36" s="466"/>
      <c r="DPX36" s="399"/>
      <c r="DPY36" s="466"/>
      <c r="DPZ36" s="252"/>
      <c r="DQA36" s="467"/>
      <c r="DQB36" s="466"/>
      <c r="DQC36" s="399"/>
      <c r="DQD36" s="466"/>
      <c r="DQE36" s="252"/>
      <c r="DQF36" s="467"/>
      <c r="DQG36" s="466"/>
      <c r="DQH36" s="399"/>
      <c r="DQI36" s="466"/>
      <c r="DQJ36" s="252"/>
      <c r="DQK36" s="467"/>
      <c r="DQL36" s="466"/>
      <c r="DQM36" s="399"/>
      <c r="DQN36" s="466"/>
      <c r="DQO36" s="252"/>
      <c r="DQP36" s="467"/>
      <c r="DQQ36" s="466"/>
      <c r="DQR36" s="399"/>
      <c r="DQS36" s="466"/>
      <c r="DQT36" s="252"/>
      <c r="DQU36" s="467"/>
      <c r="DQV36" s="466"/>
      <c r="DQW36" s="399"/>
      <c r="DQX36" s="466"/>
      <c r="DQY36" s="252"/>
      <c r="DQZ36" s="467"/>
      <c r="DRA36" s="466"/>
      <c r="DRB36" s="399"/>
      <c r="DRC36" s="466"/>
      <c r="DRD36" s="252"/>
      <c r="DRE36" s="467"/>
      <c r="DRF36" s="466"/>
      <c r="DRG36" s="399"/>
      <c r="DRH36" s="466"/>
      <c r="DRI36" s="252"/>
      <c r="DRJ36" s="467"/>
      <c r="DRK36" s="466"/>
      <c r="DRL36" s="399"/>
      <c r="DRM36" s="466"/>
      <c r="DRN36" s="252"/>
      <c r="DRO36" s="467"/>
      <c r="DRP36" s="466"/>
      <c r="DRQ36" s="399"/>
      <c r="DRR36" s="466"/>
      <c r="DRS36" s="252"/>
      <c r="DRT36" s="467"/>
      <c r="DRU36" s="466"/>
      <c r="DRV36" s="399"/>
      <c r="DRW36" s="466"/>
      <c r="DRX36" s="252"/>
      <c r="DRY36" s="467"/>
      <c r="DRZ36" s="466"/>
      <c r="DSA36" s="399"/>
      <c r="DSB36" s="466"/>
      <c r="DSC36" s="252"/>
      <c r="DSD36" s="467"/>
      <c r="DSE36" s="466"/>
      <c r="DSF36" s="399"/>
      <c r="DSG36" s="466"/>
      <c r="DSH36" s="252"/>
      <c r="DSI36" s="467"/>
      <c r="DSJ36" s="466"/>
      <c r="DSK36" s="399"/>
      <c r="DSL36" s="466"/>
      <c r="DSM36" s="252"/>
      <c r="DSN36" s="467"/>
      <c r="DSO36" s="466"/>
      <c r="DSP36" s="399"/>
      <c r="DSQ36" s="466"/>
      <c r="DSR36" s="252"/>
      <c r="DSS36" s="467"/>
      <c r="DST36" s="466"/>
      <c r="DSU36" s="399"/>
      <c r="DSV36" s="466"/>
      <c r="DSW36" s="252"/>
      <c r="DSX36" s="467"/>
      <c r="DSY36" s="466"/>
      <c r="DSZ36" s="399"/>
      <c r="DTA36" s="466"/>
      <c r="DTB36" s="252"/>
      <c r="DTC36" s="467"/>
      <c r="DTD36" s="466"/>
      <c r="DTE36" s="399"/>
      <c r="DTF36" s="466"/>
      <c r="DTG36" s="252"/>
      <c r="DTH36" s="467"/>
      <c r="DTI36" s="466"/>
      <c r="DTJ36" s="399"/>
      <c r="DTK36" s="466"/>
      <c r="DTL36" s="252"/>
      <c r="DTM36" s="467"/>
      <c r="DTN36" s="466"/>
      <c r="DTO36" s="399"/>
      <c r="DTP36" s="466"/>
      <c r="DTQ36" s="252"/>
      <c r="DTR36" s="467"/>
      <c r="DTS36" s="466"/>
      <c r="DTT36" s="399"/>
      <c r="DTU36" s="466"/>
      <c r="DTV36" s="252"/>
      <c r="DTW36" s="467"/>
      <c r="DTX36" s="466"/>
      <c r="DTY36" s="399"/>
      <c r="DTZ36" s="466"/>
      <c r="DUA36" s="252"/>
      <c r="DUB36" s="467"/>
      <c r="DUC36" s="466"/>
      <c r="DUD36" s="399"/>
      <c r="DUE36" s="466"/>
      <c r="DUF36" s="252"/>
      <c r="DUG36" s="467"/>
      <c r="DUH36" s="466"/>
      <c r="DUI36" s="399"/>
      <c r="DUJ36" s="466"/>
      <c r="DUK36" s="252"/>
      <c r="DUL36" s="467"/>
      <c r="DUM36" s="466"/>
      <c r="DUN36" s="399"/>
      <c r="DUO36" s="466"/>
      <c r="DUP36" s="252"/>
      <c r="DUQ36" s="467"/>
      <c r="DUR36" s="466"/>
      <c r="DUS36" s="399"/>
      <c r="DUT36" s="466"/>
      <c r="DUU36" s="252"/>
      <c r="DUV36" s="467"/>
      <c r="DUW36" s="466"/>
      <c r="DUX36" s="399"/>
      <c r="DUY36" s="466"/>
      <c r="DUZ36" s="252"/>
      <c r="DVA36" s="467"/>
      <c r="DVB36" s="466"/>
      <c r="DVC36" s="399"/>
      <c r="DVD36" s="466"/>
      <c r="DVE36" s="252"/>
      <c r="DVF36" s="467"/>
      <c r="DVG36" s="466"/>
      <c r="DVH36" s="399"/>
      <c r="DVI36" s="466"/>
      <c r="DVJ36" s="252"/>
      <c r="DVK36" s="467"/>
      <c r="DVL36" s="466"/>
      <c r="DVM36" s="399"/>
      <c r="DVN36" s="466"/>
      <c r="DVO36" s="252"/>
      <c r="DVP36" s="467"/>
      <c r="DVQ36" s="466"/>
      <c r="DVR36" s="399"/>
      <c r="DVS36" s="466"/>
      <c r="DVT36" s="252"/>
      <c r="DVU36" s="467"/>
      <c r="DVV36" s="466"/>
      <c r="DVW36" s="399"/>
      <c r="DVX36" s="466"/>
      <c r="DVY36" s="252"/>
      <c r="DVZ36" s="467"/>
      <c r="DWA36" s="466"/>
      <c r="DWB36" s="399"/>
      <c r="DWC36" s="466"/>
      <c r="DWD36" s="252"/>
      <c r="DWE36" s="467"/>
      <c r="DWF36" s="466"/>
      <c r="DWG36" s="399"/>
      <c r="DWH36" s="466"/>
      <c r="DWI36" s="252"/>
      <c r="DWJ36" s="467"/>
      <c r="DWK36" s="466"/>
      <c r="DWL36" s="399"/>
      <c r="DWM36" s="466"/>
      <c r="DWN36" s="252"/>
      <c r="DWO36" s="467"/>
      <c r="DWP36" s="466"/>
      <c r="DWQ36" s="399"/>
      <c r="DWR36" s="466"/>
      <c r="DWS36" s="252"/>
      <c r="DWT36" s="467"/>
      <c r="DWU36" s="466"/>
      <c r="DWV36" s="399"/>
      <c r="DWW36" s="466"/>
      <c r="DWX36" s="252"/>
      <c r="DWY36" s="467"/>
      <c r="DWZ36" s="466"/>
      <c r="DXA36" s="399"/>
      <c r="DXB36" s="466"/>
      <c r="DXC36" s="252"/>
      <c r="DXD36" s="467"/>
      <c r="DXE36" s="466"/>
      <c r="DXF36" s="399"/>
      <c r="DXG36" s="466"/>
      <c r="DXH36" s="252"/>
      <c r="DXI36" s="467"/>
      <c r="DXJ36" s="466"/>
      <c r="DXK36" s="399"/>
      <c r="DXL36" s="466"/>
      <c r="DXM36" s="252"/>
      <c r="DXN36" s="467"/>
      <c r="DXO36" s="466"/>
      <c r="DXP36" s="399"/>
      <c r="DXQ36" s="466"/>
      <c r="DXR36" s="252"/>
      <c r="DXS36" s="467"/>
      <c r="DXT36" s="466"/>
      <c r="DXU36" s="399"/>
      <c r="DXV36" s="466"/>
      <c r="DXW36" s="252"/>
      <c r="DXX36" s="467"/>
      <c r="DXY36" s="466"/>
      <c r="DXZ36" s="399"/>
      <c r="DYA36" s="466"/>
      <c r="DYB36" s="252"/>
      <c r="DYC36" s="467"/>
      <c r="DYD36" s="466"/>
      <c r="DYE36" s="399"/>
      <c r="DYF36" s="466"/>
      <c r="DYG36" s="252"/>
      <c r="DYH36" s="467"/>
      <c r="DYI36" s="466"/>
      <c r="DYJ36" s="399"/>
      <c r="DYK36" s="466"/>
      <c r="DYL36" s="252"/>
      <c r="DYM36" s="467"/>
      <c r="DYN36" s="466"/>
      <c r="DYO36" s="399"/>
      <c r="DYP36" s="466"/>
      <c r="DYQ36" s="252"/>
      <c r="DYR36" s="467"/>
      <c r="DYS36" s="466"/>
      <c r="DYT36" s="399"/>
      <c r="DYU36" s="466"/>
      <c r="DYV36" s="252"/>
      <c r="DYW36" s="467"/>
      <c r="DYX36" s="466"/>
      <c r="DYY36" s="399"/>
      <c r="DYZ36" s="466"/>
      <c r="DZA36" s="252"/>
      <c r="DZB36" s="467"/>
      <c r="DZC36" s="466"/>
      <c r="DZD36" s="399"/>
      <c r="DZE36" s="466"/>
      <c r="DZF36" s="252"/>
      <c r="DZG36" s="467"/>
      <c r="DZH36" s="466"/>
      <c r="DZI36" s="399"/>
      <c r="DZJ36" s="466"/>
      <c r="DZK36" s="252"/>
      <c r="DZL36" s="467"/>
      <c r="DZM36" s="466"/>
      <c r="DZN36" s="399"/>
      <c r="DZO36" s="466"/>
      <c r="DZP36" s="252"/>
      <c r="DZQ36" s="467"/>
      <c r="DZR36" s="466"/>
      <c r="DZS36" s="399"/>
      <c r="DZT36" s="466"/>
      <c r="DZU36" s="252"/>
      <c r="DZV36" s="467"/>
      <c r="DZW36" s="466"/>
      <c r="DZX36" s="399"/>
      <c r="DZY36" s="466"/>
      <c r="DZZ36" s="252"/>
      <c r="EAA36" s="467"/>
      <c r="EAB36" s="466"/>
      <c r="EAC36" s="399"/>
      <c r="EAD36" s="466"/>
      <c r="EAE36" s="252"/>
      <c r="EAF36" s="467"/>
      <c r="EAG36" s="466"/>
      <c r="EAH36" s="399"/>
      <c r="EAI36" s="466"/>
      <c r="EAJ36" s="252"/>
      <c r="EAK36" s="467"/>
      <c r="EAL36" s="466"/>
      <c r="EAM36" s="399"/>
      <c r="EAN36" s="466"/>
      <c r="EAO36" s="252"/>
      <c r="EAP36" s="467"/>
      <c r="EAQ36" s="466"/>
      <c r="EAR36" s="399"/>
      <c r="EAS36" s="466"/>
      <c r="EAT36" s="252"/>
      <c r="EAU36" s="467"/>
      <c r="EAV36" s="466"/>
      <c r="EAW36" s="399"/>
      <c r="EAX36" s="466"/>
      <c r="EAY36" s="252"/>
      <c r="EAZ36" s="467"/>
      <c r="EBA36" s="466"/>
      <c r="EBB36" s="399"/>
      <c r="EBC36" s="466"/>
      <c r="EBD36" s="252"/>
      <c r="EBE36" s="467"/>
      <c r="EBF36" s="466"/>
      <c r="EBG36" s="399"/>
      <c r="EBH36" s="466"/>
      <c r="EBI36" s="252"/>
      <c r="EBJ36" s="467"/>
      <c r="EBK36" s="466"/>
      <c r="EBL36" s="399"/>
      <c r="EBM36" s="466"/>
      <c r="EBN36" s="252"/>
      <c r="EBO36" s="467"/>
      <c r="EBP36" s="466"/>
      <c r="EBQ36" s="399"/>
      <c r="EBR36" s="466"/>
      <c r="EBS36" s="252"/>
      <c r="EBT36" s="467"/>
      <c r="EBU36" s="466"/>
      <c r="EBV36" s="399"/>
      <c r="EBW36" s="466"/>
      <c r="EBX36" s="252"/>
      <c r="EBY36" s="467"/>
      <c r="EBZ36" s="466"/>
      <c r="ECA36" s="399"/>
      <c r="ECB36" s="466"/>
      <c r="ECC36" s="252"/>
      <c r="ECD36" s="467"/>
      <c r="ECE36" s="466"/>
      <c r="ECF36" s="399"/>
      <c r="ECG36" s="466"/>
      <c r="ECH36" s="252"/>
      <c r="ECI36" s="467"/>
      <c r="ECJ36" s="466"/>
      <c r="ECK36" s="399"/>
      <c r="ECL36" s="466"/>
      <c r="ECM36" s="252"/>
      <c r="ECN36" s="467"/>
      <c r="ECO36" s="466"/>
      <c r="ECP36" s="399"/>
      <c r="ECQ36" s="466"/>
      <c r="ECR36" s="252"/>
      <c r="ECS36" s="467"/>
      <c r="ECT36" s="466"/>
      <c r="ECU36" s="399"/>
      <c r="ECV36" s="466"/>
      <c r="ECW36" s="252"/>
      <c r="ECX36" s="467"/>
      <c r="ECY36" s="466"/>
      <c r="ECZ36" s="399"/>
      <c r="EDA36" s="466"/>
      <c r="EDB36" s="252"/>
      <c r="EDC36" s="467"/>
      <c r="EDD36" s="466"/>
      <c r="EDE36" s="399"/>
      <c r="EDF36" s="466"/>
      <c r="EDG36" s="252"/>
      <c r="EDH36" s="467"/>
      <c r="EDI36" s="466"/>
      <c r="EDJ36" s="399"/>
      <c r="EDK36" s="466"/>
      <c r="EDL36" s="252"/>
      <c r="EDM36" s="467"/>
      <c r="EDN36" s="466"/>
      <c r="EDO36" s="399"/>
      <c r="EDP36" s="466"/>
      <c r="EDQ36" s="252"/>
      <c r="EDR36" s="467"/>
      <c r="EDS36" s="466"/>
      <c r="EDT36" s="399"/>
      <c r="EDU36" s="466"/>
      <c r="EDV36" s="252"/>
      <c r="EDW36" s="467"/>
      <c r="EDX36" s="466"/>
      <c r="EDY36" s="399"/>
      <c r="EDZ36" s="466"/>
      <c r="EEA36" s="252"/>
      <c r="EEB36" s="467"/>
      <c r="EEC36" s="466"/>
      <c r="EED36" s="399"/>
      <c r="EEE36" s="466"/>
      <c r="EEF36" s="252"/>
      <c r="EEG36" s="467"/>
      <c r="EEH36" s="466"/>
      <c r="EEI36" s="399"/>
      <c r="EEJ36" s="466"/>
      <c r="EEK36" s="252"/>
      <c r="EEL36" s="467"/>
      <c r="EEM36" s="466"/>
      <c r="EEN36" s="399"/>
      <c r="EEO36" s="466"/>
      <c r="EEP36" s="252"/>
      <c r="EEQ36" s="467"/>
      <c r="EER36" s="466"/>
      <c r="EES36" s="399"/>
      <c r="EET36" s="466"/>
      <c r="EEU36" s="252"/>
      <c r="EEV36" s="467"/>
      <c r="EEW36" s="466"/>
      <c r="EEX36" s="399"/>
      <c r="EEY36" s="466"/>
      <c r="EEZ36" s="252"/>
      <c r="EFA36" s="467"/>
      <c r="EFB36" s="466"/>
      <c r="EFC36" s="399"/>
      <c r="EFD36" s="466"/>
      <c r="EFE36" s="252"/>
      <c r="EFF36" s="467"/>
      <c r="EFG36" s="466"/>
      <c r="EFH36" s="399"/>
      <c r="EFI36" s="466"/>
      <c r="EFJ36" s="252"/>
      <c r="EFK36" s="467"/>
      <c r="EFL36" s="466"/>
      <c r="EFM36" s="399"/>
      <c r="EFN36" s="466"/>
      <c r="EFO36" s="252"/>
      <c r="EFP36" s="467"/>
      <c r="EFQ36" s="466"/>
      <c r="EFR36" s="399"/>
      <c r="EFS36" s="466"/>
      <c r="EFT36" s="252"/>
      <c r="EFU36" s="467"/>
      <c r="EFV36" s="466"/>
      <c r="EFW36" s="399"/>
      <c r="EFX36" s="466"/>
      <c r="EFY36" s="252"/>
      <c r="EFZ36" s="467"/>
      <c r="EGA36" s="466"/>
      <c r="EGB36" s="399"/>
      <c r="EGC36" s="466"/>
      <c r="EGD36" s="252"/>
      <c r="EGE36" s="467"/>
      <c r="EGF36" s="466"/>
      <c r="EGG36" s="399"/>
      <c r="EGH36" s="466"/>
      <c r="EGI36" s="252"/>
      <c r="EGJ36" s="467"/>
      <c r="EGK36" s="466"/>
      <c r="EGL36" s="399"/>
      <c r="EGM36" s="466"/>
      <c r="EGN36" s="252"/>
      <c r="EGO36" s="467"/>
      <c r="EGP36" s="466"/>
      <c r="EGQ36" s="399"/>
      <c r="EGR36" s="466"/>
      <c r="EGS36" s="252"/>
      <c r="EGT36" s="467"/>
      <c r="EGU36" s="466"/>
      <c r="EGV36" s="399"/>
      <c r="EGW36" s="466"/>
      <c r="EGX36" s="252"/>
      <c r="EGY36" s="467"/>
      <c r="EGZ36" s="466"/>
      <c r="EHA36" s="399"/>
      <c r="EHB36" s="466"/>
      <c r="EHC36" s="252"/>
      <c r="EHD36" s="467"/>
      <c r="EHE36" s="466"/>
      <c r="EHF36" s="399"/>
      <c r="EHG36" s="466"/>
      <c r="EHH36" s="252"/>
      <c r="EHI36" s="467"/>
      <c r="EHJ36" s="466"/>
      <c r="EHK36" s="399"/>
      <c r="EHL36" s="466"/>
      <c r="EHM36" s="252"/>
      <c r="EHN36" s="467"/>
      <c r="EHO36" s="466"/>
      <c r="EHP36" s="399"/>
      <c r="EHQ36" s="466"/>
      <c r="EHR36" s="252"/>
      <c r="EHS36" s="467"/>
      <c r="EHT36" s="466"/>
      <c r="EHU36" s="399"/>
      <c r="EHV36" s="466"/>
      <c r="EHW36" s="252"/>
      <c r="EHX36" s="467"/>
      <c r="EHY36" s="466"/>
      <c r="EHZ36" s="399"/>
      <c r="EIA36" s="466"/>
      <c r="EIB36" s="252"/>
      <c r="EIC36" s="467"/>
      <c r="EID36" s="466"/>
      <c r="EIE36" s="399"/>
      <c r="EIF36" s="466"/>
      <c r="EIG36" s="252"/>
      <c r="EIH36" s="467"/>
      <c r="EII36" s="466"/>
      <c r="EIJ36" s="399"/>
      <c r="EIK36" s="466"/>
      <c r="EIL36" s="252"/>
      <c r="EIM36" s="467"/>
      <c r="EIN36" s="466"/>
      <c r="EIO36" s="399"/>
      <c r="EIP36" s="466"/>
      <c r="EIQ36" s="252"/>
      <c r="EIR36" s="467"/>
      <c r="EIS36" s="466"/>
      <c r="EIT36" s="399"/>
      <c r="EIU36" s="466"/>
      <c r="EIV36" s="252"/>
      <c r="EIW36" s="467"/>
      <c r="EIX36" s="466"/>
      <c r="EIY36" s="399"/>
      <c r="EIZ36" s="466"/>
      <c r="EJA36" s="252"/>
      <c r="EJB36" s="467"/>
      <c r="EJC36" s="466"/>
      <c r="EJD36" s="399"/>
      <c r="EJE36" s="466"/>
      <c r="EJF36" s="252"/>
      <c r="EJG36" s="467"/>
      <c r="EJH36" s="466"/>
      <c r="EJI36" s="399"/>
      <c r="EJJ36" s="466"/>
      <c r="EJK36" s="252"/>
      <c r="EJL36" s="467"/>
      <c r="EJM36" s="466"/>
      <c r="EJN36" s="399"/>
      <c r="EJO36" s="466"/>
      <c r="EJP36" s="252"/>
      <c r="EJQ36" s="467"/>
      <c r="EJR36" s="466"/>
      <c r="EJS36" s="399"/>
      <c r="EJT36" s="466"/>
      <c r="EJU36" s="252"/>
      <c r="EJV36" s="467"/>
      <c r="EJW36" s="466"/>
      <c r="EJX36" s="399"/>
      <c r="EJY36" s="466"/>
      <c r="EJZ36" s="252"/>
      <c r="EKA36" s="467"/>
      <c r="EKB36" s="466"/>
      <c r="EKC36" s="399"/>
      <c r="EKD36" s="466"/>
      <c r="EKE36" s="252"/>
      <c r="EKF36" s="467"/>
      <c r="EKG36" s="466"/>
      <c r="EKH36" s="399"/>
      <c r="EKI36" s="466"/>
      <c r="EKJ36" s="252"/>
      <c r="EKK36" s="467"/>
      <c r="EKL36" s="466"/>
      <c r="EKM36" s="399"/>
      <c r="EKN36" s="466"/>
      <c r="EKO36" s="252"/>
      <c r="EKP36" s="467"/>
      <c r="EKQ36" s="466"/>
      <c r="EKR36" s="399"/>
      <c r="EKS36" s="466"/>
      <c r="EKT36" s="252"/>
      <c r="EKU36" s="467"/>
      <c r="EKV36" s="466"/>
      <c r="EKW36" s="399"/>
      <c r="EKX36" s="466"/>
      <c r="EKY36" s="252"/>
      <c r="EKZ36" s="467"/>
      <c r="ELA36" s="466"/>
      <c r="ELB36" s="399"/>
      <c r="ELC36" s="466"/>
      <c r="ELD36" s="252"/>
      <c r="ELE36" s="467"/>
      <c r="ELF36" s="466"/>
      <c r="ELG36" s="399"/>
      <c r="ELH36" s="466"/>
      <c r="ELI36" s="252"/>
      <c r="ELJ36" s="467"/>
      <c r="ELK36" s="466"/>
      <c r="ELL36" s="399"/>
      <c r="ELM36" s="466"/>
      <c r="ELN36" s="252"/>
      <c r="ELO36" s="467"/>
      <c r="ELP36" s="466"/>
      <c r="ELQ36" s="399"/>
      <c r="ELR36" s="466"/>
      <c r="ELS36" s="252"/>
      <c r="ELT36" s="467"/>
      <c r="ELU36" s="466"/>
      <c r="ELV36" s="399"/>
      <c r="ELW36" s="466"/>
      <c r="ELX36" s="252"/>
      <c r="ELY36" s="467"/>
      <c r="ELZ36" s="466"/>
      <c r="EMA36" s="399"/>
      <c r="EMB36" s="466"/>
      <c r="EMC36" s="252"/>
      <c r="EMD36" s="467"/>
      <c r="EME36" s="466"/>
      <c r="EMF36" s="399"/>
      <c r="EMG36" s="466"/>
      <c r="EMH36" s="252"/>
      <c r="EMI36" s="467"/>
      <c r="EMJ36" s="466"/>
      <c r="EMK36" s="399"/>
      <c r="EML36" s="466"/>
      <c r="EMM36" s="252"/>
      <c r="EMN36" s="467"/>
      <c r="EMO36" s="466"/>
      <c r="EMP36" s="399"/>
      <c r="EMQ36" s="466"/>
      <c r="EMR36" s="252"/>
      <c r="EMS36" s="467"/>
      <c r="EMT36" s="466"/>
      <c r="EMU36" s="399"/>
      <c r="EMV36" s="466"/>
      <c r="EMW36" s="252"/>
      <c r="EMX36" s="467"/>
      <c r="EMY36" s="466"/>
      <c r="EMZ36" s="399"/>
      <c r="ENA36" s="466"/>
      <c r="ENB36" s="252"/>
      <c r="ENC36" s="467"/>
      <c r="END36" s="466"/>
      <c r="ENE36" s="399"/>
      <c r="ENF36" s="466"/>
      <c r="ENG36" s="252"/>
      <c r="ENH36" s="467"/>
      <c r="ENI36" s="466"/>
      <c r="ENJ36" s="399"/>
      <c r="ENK36" s="466"/>
      <c r="ENL36" s="252"/>
      <c r="ENM36" s="467"/>
      <c r="ENN36" s="466"/>
      <c r="ENO36" s="399"/>
      <c r="ENP36" s="466"/>
      <c r="ENQ36" s="252"/>
      <c r="ENR36" s="467"/>
      <c r="ENS36" s="466"/>
      <c r="ENT36" s="399"/>
      <c r="ENU36" s="466"/>
      <c r="ENV36" s="252"/>
      <c r="ENW36" s="467"/>
      <c r="ENX36" s="466"/>
      <c r="ENY36" s="399"/>
      <c r="ENZ36" s="466"/>
      <c r="EOA36" s="252"/>
      <c r="EOB36" s="467"/>
      <c r="EOC36" s="466"/>
      <c r="EOD36" s="399"/>
      <c r="EOE36" s="466"/>
      <c r="EOF36" s="252"/>
      <c r="EOG36" s="467"/>
      <c r="EOH36" s="466"/>
      <c r="EOI36" s="399"/>
      <c r="EOJ36" s="466"/>
      <c r="EOK36" s="252"/>
      <c r="EOL36" s="467"/>
      <c r="EOM36" s="466"/>
      <c r="EON36" s="399"/>
      <c r="EOO36" s="466"/>
      <c r="EOP36" s="252"/>
      <c r="EOQ36" s="467"/>
      <c r="EOR36" s="466"/>
      <c r="EOS36" s="399"/>
      <c r="EOT36" s="466"/>
      <c r="EOU36" s="252"/>
      <c r="EOV36" s="467"/>
      <c r="EOW36" s="466"/>
      <c r="EOX36" s="399"/>
      <c r="EOY36" s="466"/>
      <c r="EOZ36" s="252"/>
      <c r="EPA36" s="467"/>
      <c r="EPB36" s="466"/>
      <c r="EPC36" s="399"/>
      <c r="EPD36" s="466"/>
      <c r="EPE36" s="252"/>
      <c r="EPF36" s="467"/>
      <c r="EPG36" s="466"/>
      <c r="EPH36" s="399"/>
      <c r="EPI36" s="466"/>
      <c r="EPJ36" s="252"/>
      <c r="EPK36" s="467"/>
      <c r="EPL36" s="466"/>
      <c r="EPM36" s="399"/>
      <c r="EPN36" s="466"/>
      <c r="EPO36" s="252"/>
      <c r="EPP36" s="467"/>
      <c r="EPQ36" s="466"/>
      <c r="EPR36" s="399"/>
      <c r="EPS36" s="466"/>
      <c r="EPT36" s="252"/>
      <c r="EPU36" s="467"/>
      <c r="EPV36" s="466"/>
      <c r="EPW36" s="399"/>
      <c r="EPX36" s="466"/>
      <c r="EPY36" s="252"/>
      <c r="EPZ36" s="467"/>
      <c r="EQA36" s="466"/>
      <c r="EQB36" s="399"/>
      <c r="EQC36" s="466"/>
      <c r="EQD36" s="252"/>
      <c r="EQE36" s="467"/>
      <c r="EQF36" s="466"/>
      <c r="EQG36" s="399"/>
      <c r="EQH36" s="466"/>
      <c r="EQI36" s="252"/>
      <c r="EQJ36" s="467"/>
      <c r="EQK36" s="466"/>
      <c r="EQL36" s="399"/>
      <c r="EQM36" s="466"/>
      <c r="EQN36" s="252"/>
      <c r="EQO36" s="467"/>
      <c r="EQP36" s="466"/>
      <c r="EQQ36" s="399"/>
      <c r="EQR36" s="466"/>
      <c r="EQS36" s="252"/>
      <c r="EQT36" s="467"/>
      <c r="EQU36" s="466"/>
      <c r="EQV36" s="399"/>
      <c r="EQW36" s="466"/>
      <c r="EQX36" s="252"/>
      <c r="EQY36" s="467"/>
      <c r="EQZ36" s="466"/>
      <c r="ERA36" s="399"/>
      <c r="ERB36" s="466"/>
      <c r="ERC36" s="252"/>
      <c r="ERD36" s="467"/>
      <c r="ERE36" s="466"/>
      <c r="ERF36" s="399"/>
      <c r="ERG36" s="466"/>
      <c r="ERH36" s="252"/>
      <c r="ERI36" s="467"/>
      <c r="ERJ36" s="466"/>
      <c r="ERK36" s="399"/>
      <c r="ERL36" s="466"/>
      <c r="ERM36" s="252"/>
      <c r="ERN36" s="467"/>
      <c r="ERO36" s="466"/>
      <c r="ERP36" s="399"/>
      <c r="ERQ36" s="466"/>
      <c r="ERR36" s="252"/>
      <c r="ERS36" s="467"/>
      <c r="ERT36" s="466"/>
      <c r="ERU36" s="399"/>
      <c r="ERV36" s="466"/>
      <c r="ERW36" s="252"/>
      <c r="ERX36" s="467"/>
      <c r="ERY36" s="466"/>
      <c r="ERZ36" s="399"/>
      <c r="ESA36" s="466"/>
      <c r="ESB36" s="252"/>
      <c r="ESC36" s="467"/>
      <c r="ESD36" s="466"/>
      <c r="ESE36" s="399"/>
      <c r="ESF36" s="466"/>
      <c r="ESG36" s="252"/>
      <c r="ESH36" s="467"/>
      <c r="ESI36" s="466"/>
      <c r="ESJ36" s="399"/>
      <c r="ESK36" s="466"/>
      <c r="ESL36" s="252"/>
      <c r="ESM36" s="467"/>
      <c r="ESN36" s="466"/>
      <c r="ESO36" s="399"/>
      <c r="ESP36" s="466"/>
      <c r="ESQ36" s="252"/>
      <c r="ESR36" s="467"/>
      <c r="ESS36" s="466"/>
      <c r="EST36" s="399"/>
      <c r="ESU36" s="466"/>
      <c r="ESV36" s="252"/>
      <c r="ESW36" s="467"/>
      <c r="ESX36" s="466"/>
      <c r="ESY36" s="399"/>
      <c r="ESZ36" s="466"/>
      <c r="ETA36" s="252"/>
      <c r="ETB36" s="467"/>
      <c r="ETC36" s="466"/>
      <c r="ETD36" s="399"/>
      <c r="ETE36" s="466"/>
      <c r="ETF36" s="252"/>
      <c r="ETG36" s="467"/>
      <c r="ETH36" s="466"/>
      <c r="ETI36" s="399"/>
      <c r="ETJ36" s="466"/>
      <c r="ETK36" s="252"/>
      <c r="ETL36" s="467"/>
      <c r="ETM36" s="466"/>
      <c r="ETN36" s="399"/>
      <c r="ETO36" s="466"/>
      <c r="ETP36" s="252"/>
      <c r="ETQ36" s="467"/>
      <c r="ETR36" s="466"/>
      <c r="ETS36" s="399"/>
      <c r="ETT36" s="466"/>
      <c r="ETU36" s="252"/>
      <c r="ETV36" s="467"/>
      <c r="ETW36" s="466"/>
      <c r="ETX36" s="399"/>
      <c r="ETY36" s="466"/>
      <c r="ETZ36" s="252"/>
      <c r="EUA36" s="467"/>
      <c r="EUB36" s="466"/>
      <c r="EUC36" s="399"/>
      <c r="EUD36" s="466"/>
      <c r="EUE36" s="252"/>
      <c r="EUF36" s="467"/>
      <c r="EUG36" s="466"/>
      <c r="EUH36" s="399"/>
      <c r="EUI36" s="466"/>
      <c r="EUJ36" s="252"/>
      <c r="EUK36" s="467"/>
      <c r="EUL36" s="466"/>
      <c r="EUM36" s="399"/>
      <c r="EUN36" s="466"/>
      <c r="EUO36" s="252"/>
      <c r="EUP36" s="467"/>
      <c r="EUQ36" s="466"/>
      <c r="EUR36" s="399"/>
      <c r="EUS36" s="466"/>
      <c r="EUT36" s="252"/>
      <c r="EUU36" s="467"/>
      <c r="EUV36" s="466"/>
      <c r="EUW36" s="399"/>
      <c r="EUX36" s="466"/>
      <c r="EUY36" s="252"/>
      <c r="EUZ36" s="467"/>
      <c r="EVA36" s="466"/>
      <c r="EVB36" s="399"/>
      <c r="EVC36" s="466"/>
      <c r="EVD36" s="252"/>
      <c r="EVE36" s="467"/>
      <c r="EVF36" s="466"/>
      <c r="EVG36" s="399"/>
      <c r="EVH36" s="466"/>
      <c r="EVI36" s="252"/>
      <c r="EVJ36" s="467"/>
      <c r="EVK36" s="466"/>
      <c r="EVL36" s="399"/>
      <c r="EVM36" s="466"/>
      <c r="EVN36" s="252"/>
      <c r="EVO36" s="467"/>
      <c r="EVP36" s="466"/>
      <c r="EVQ36" s="399"/>
      <c r="EVR36" s="466"/>
      <c r="EVS36" s="252"/>
      <c r="EVT36" s="467"/>
      <c r="EVU36" s="466"/>
      <c r="EVV36" s="399"/>
      <c r="EVW36" s="466"/>
      <c r="EVX36" s="252"/>
      <c r="EVY36" s="467"/>
      <c r="EVZ36" s="466"/>
      <c r="EWA36" s="399"/>
      <c r="EWB36" s="466"/>
      <c r="EWC36" s="252"/>
      <c r="EWD36" s="467"/>
      <c r="EWE36" s="466"/>
      <c r="EWF36" s="399"/>
      <c r="EWG36" s="466"/>
      <c r="EWH36" s="252"/>
      <c r="EWI36" s="467"/>
      <c r="EWJ36" s="466"/>
      <c r="EWK36" s="399"/>
      <c r="EWL36" s="466"/>
      <c r="EWM36" s="252"/>
      <c r="EWN36" s="467"/>
      <c r="EWO36" s="466"/>
      <c r="EWP36" s="399"/>
      <c r="EWQ36" s="466"/>
      <c r="EWR36" s="252"/>
      <c r="EWS36" s="467"/>
      <c r="EWT36" s="466"/>
      <c r="EWU36" s="399"/>
      <c r="EWV36" s="466"/>
      <c r="EWW36" s="252"/>
      <c r="EWX36" s="467"/>
      <c r="EWY36" s="466"/>
      <c r="EWZ36" s="399"/>
      <c r="EXA36" s="466"/>
      <c r="EXB36" s="252"/>
      <c r="EXC36" s="467"/>
      <c r="EXD36" s="466"/>
      <c r="EXE36" s="399"/>
      <c r="EXF36" s="466"/>
      <c r="EXG36" s="252"/>
      <c r="EXH36" s="467"/>
      <c r="EXI36" s="466"/>
      <c r="EXJ36" s="399"/>
      <c r="EXK36" s="466"/>
      <c r="EXL36" s="252"/>
      <c r="EXM36" s="467"/>
      <c r="EXN36" s="466"/>
      <c r="EXO36" s="399"/>
      <c r="EXP36" s="466"/>
      <c r="EXQ36" s="252"/>
      <c r="EXR36" s="467"/>
      <c r="EXS36" s="466"/>
      <c r="EXT36" s="399"/>
      <c r="EXU36" s="466"/>
      <c r="EXV36" s="252"/>
      <c r="EXW36" s="467"/>
      <c r="EXX36" s="466"/>
      <c r="EXY36" s="399"/>
      <c r="EXZ36" s="466"/>
      <c r="EYA36" s="252"/>
      <c r="EYB36" s="467"/>
      <c r="EYC36" s="466"/>
      <c r="EYD36" s="399"/>
      <c r="EYE36" s="466"/>
      <c r="EYF36" s="252"/>
      <c r="EYG36" s="467"/>
      <c r="EYH36" s="466"/>
      <c r="EYI36" s="399"/>
      <c r="EYJ36" s="466"/>
      <c r="EYK36" s="252"/>
      <c r="EYL36" s="467"/>
      <c r="EYM36" s="466"/>
      <c r="EYN36" s="399"/>
      <c r="EYO36" s="466"/>
      <c r="EYP36" s="252"/>
      <c r="EYQ36" s="467"/>
      <c r="EYR36" s="466"/>
      <c r="EYS36" s="399"/>
      <c r="EYT36" s="466"/>
      <c r="EYU36" s="252"/>
      <c r="EYV36" s="467"/>
      <c r="EYW36" s="466"/>
      <c r="EYX36" s="399"/>
      <c r="EYY36" s="466"/>
      <c r="EYZ36" s="252"/>
      <c r="EZA36" s="467"/>
      <c r="EZB36" s="466"/>
      <c r="EZC36" s="399"/>
      <c r="EZD36" s="466"/>
      <c r="EZE36" s="252"/>
      <c r="EZF36" s="467"/>
      <c r="EZG36" s="466"/>
      <c r="EZH36" s="399"/>
      <c r="EZI36" s="466"/>
      <c r="EZJ36" s="252"/>
      <c r="EZK36" s="467"/>
      <c r="EZL36" s="466"/>
      <c r="EZM36" s="399"/>
      <c r="EZN36" s="466"/>
      <c r="EZO36" s="252"/>
      <c r="EZP36" s="467"/>
      <c r="EZQ36" s="466"/>
      <c r="EZR36" s="399"/>
      <c r="EZS36" s="466"/>
      <c r="EZT36" s="252"/>
      <c r="EZU36" s="467"/>
      <c r="EZV36" s="466"/>
      <c r="EZW36" s="399"/>
      <c r="EZX36" s="466"/>
      <c r="EZY36" s="252"/>
      <c r="EZZ36" s="467"/>
      <c r="FAA36" s="466"/>
      <c r="FAB36" s="399"/>
      <c r="FAC36" s="466"/>
      <c r="FAD36" s="252"/>
      <c r="FAE36" s="467"/>
      <c r="FAF36" s="466"/>
      <c r="FAG36" s="399"/>
      <c r="FAH36" s="466"/>
      <c r="FAI36" s="252"/>
      <c r="FAJ36" s="467"/>
      <c r="FAK36" s="466"/>
      <c r="FAL36" s="399"/>
      <c r="FAM36" s="466"/>
      <c r="FAN36" s="252"/>
      <c r="FAO36" s="467"/>
      <c r="FAP36" s="466"/>
      <c r="FAQ36" s="399"/>
      <c r="FAR36" s="466"/>
      <c r="FAS36" s="252"/>
      <c r="FAT36" s="467"/>
      <c r="FAU36" s="466"/>
      <c r="FAV36" s="399"/>
      <c r="FAW36" s="466"/>
      <c r="FAX36" s="252"/>
      <c r="FAY36" s="467"/>
      <c r="FAZ36" s="466"/>
      <c r="FBA36" s="399"/>
      <c r="FBB36" s="466"/>
      <c r="FBC36" s="252"/>
      <c r="FBD36" s="467"/>
      <c r="FBE36" s="466"/>
      <c r="FBF36" s="399"/>
      <c r="FBG36" s="466"/>
      <c r="FBH36" s="252"/>
      <c r="FBI36" s="467"/>
      <c r="FBJ36" s="466"/>
      <c r="FBK36" s="399"/>
      <c r="FBL36" s="466"/>
      <c r="FBM36" s="252"/>
      <c r="FBN36" s="467"/>
      <c r="FBO36" s="466"/>
      <c r="FBP36" s="399"/>
      <c r="FBQ36" s="466"/>
      <c r="FBR36" s="252"/>
      <c r="FBS36" s="467"/>
      <c r="FBT36" s="466"/>
      <c r="FBU36" s="399"/>
      <c r="FBV36" s="466"/>
      <c r="FBW36" s="252"/>
      <c r="FBX36" s="467"/>
      <c r="FBY36" s="466"/>
      <c r="FBZ36" s="399"/>
      <c r="FCA36" s="466"/>
      <c r="FCB36" s="252"/>
      <c r="FCC36" s="467"/>
      <c r="FCD36" s="466"/>
      <c r="FCE36" s="399"/>
      <c r="FCF36" s="466"/>
      <c r="FCG36" s="252"/>
      <c r="FCH36" s="467"/>
      <c r="FCI36" s="466"/>
      <c r="FCJ36" s="399"/>
      <c r="FCK36" s="466"/>
      <c r="FCL36" s="252"/>
      <c r="FCM36" s="467"/>
      <c r="FCN36" s="466"/>
      <c r="FCO36" s="399"/>
      <c r="FCP36" s="466"/>
      <c r="FCQ36" s="252"/>
      <c r="FCR36" s="467"/>
      <c r="FCS36" s="466"/>
      <c r="FCT36" s="399"/>
      <c r="FCU36" s="466"/>
      <c r="FCV36" s="252"/>
      <c r="FCW36" s="467"/>
      <c r="FCX36" s="466"/>
      <c r="FCY36" s="399"/>
      <c r="FCZ36" s="466"/>
      <c r="FDA36" s="252"/>
      <c r="FDB36" s="467"/>
      <c r="FDC36" s="466"/>
      <c r="FDD36" s="399"/>
      <c r="FDE36" s="466"/>
      <c r="FDF36" s="252"/>
      <c r="FDG36" s="467"/>
      <c r="FDH36" s="466"/>
      <c r="FDI36" s="399"/>
      <c r="FDJ36" s="466"/>
      <c r="FDK36" s="252"/>
      <c r="FDL36" s="467"/>
      <c r="FDM36" s="466"/>
      <c r="FDN36" s="399"/>
      <c r="FDO36" s="466"/>
      <c r="FDP36" s="252"/>
      <c r="FDQ36" s="467"/>
      <c r="FDR36" s="466"/>
      <c r="FDS36" s="399"/>
      <c r="FDT36" s="466"/>
      <c r="FDU36" s="252"/>
      <c r="FDV36" s="467"/>
      <c r="FDW36" s="466"/>
      <c r="FDX36" s="399"/>
      <c r="FDY36" s="466"/>
      <c r="FDZ36" s="252"/>
      <c r="FEA36" s="467"/>
      <c r="FEB36" s="466"/>
      <c r="FEC36" s="399"/>
      <c r="FED36" s="466"/>
      <c r="FEE36" s="252"/>
      <c r="FEF36" s="467"/>
      <c r="FEG36" s="466"/>
      <c r="FEH36" s="399"/>
      <c r="FEI36" s="466"/>
      <c r="FEJ36" s="252"/>
      <c r="FEK36" s="467"/>
      <c r="FEL36" s="466"/>
      <c r="FEM36" s="399"/>
      <c r="FEN36" s="466"/>
      <c r="FEO36" s="252"/>
      <c r="FEP36" s="467"/>
      <c r="FEQ36" s="466"/>
      <c r="FER36" s="399"/>
      <c r="FES36" s="466"/>
      <c r="FET36" s="252"/>
      <c r="FEU36" s="467"/>
      <c r="FEV36" s="466"/>
      <c r="FEW36" s="399"/>
      <c r="FEX36" s="466"/>
      <c r="FEY36" s="252"/>
      <c r="FEZ36" s="467"/>
      <c r="FFA36" s="466"/>
      <c r="FFB36" s="399"/>
      <c r="FFC36" s="466"/>
      <c r="FFD36" s="252"/>
      <c r="FFE36" s="467"/>
      <c r="FFF36" s="466"/>
      <c r="FFG36" s="399"/>
      <c r="FFH36" s="466"/>
      <c r="FFI36" s="252"/>
      <c r="FFJ36" s="467"/>
      <c r="FFK36" s="466"/>
      <c r="FFL36" s="399"/>
      <c r="FFM36" s="466"/>
      <c r="FFN36" s="252"/>
      <c r="FFO36" s="467"/>
      <c r="FFP36" s="466"/>
      <c r="FFQ36" s="399"/>
      <c r="FFR36" s="466"/>
      <c r="FFS36" s="252"/>
      <c r="FFT36" s="467"/>
      <c r="FFU36" s="466"/>
      <c r="FFV36" s="399"/>
      <c r="FFW36" s="466"/>
      <c r="FFX36" s="252"/>
      <c r="FFY36" s="467"/>
      <c r="FFZ36" s="466"/>
      <c r="FGA36" s="399"/>
      <c r="FGB36" s="466"/>
      <c r="FGC36" s="252"/>
      <c r="FGD36" s="467"/>
      <c r="FGE36" s="466"/>
      <c r="FGF36" s="399"/>
      <c r="FGG36" s="466"/>
      <c r="FGH36" s="252"/>
      <c r="FGI36" s="467"/>
      <c r="FGJ36" s="466"/>
      <c r="FGK36" s="399"/>
      <c r="FGL36" s="466"/>
      <c r="FGM36" s="252"/>
      <c r="FGN36" s="467"/>
      <c r="FGO36" s="466"/>
      <c r="FGP36" s="399"/>
      <c r="FGQ36" s="466"/>
      <c r="FGR36" s="252"/>
      <c r="FGS36" s="467"/>
      <c r="FGT36" s="466"/>
      <c r="FGU36" s="399"/>
      <c r="FGV36" s="466"/>
      <c r="FGW36" s="252"/>
      <c r="FGX36" s="467"/>
      <c r="FGY36" s="466"/>
      <c r="FGZ36" s="399"/>
      <c r="FHA36" s="466"/>
      <c r="FHB36" s="252"/>
      <c r="FHC36" s="467"/>
      <c r="FHD36" s="466"/>
      <c r="FHE36" s="399"/>
      <c r="FHF36" s="466"/>
      <c r="FHG36" s="252"/>
      <c r="FHH36" s="467"/>
      <c r="FHI36" s="466"/>
      <c r="FHJ36" s="399"/>
      <c r="FHK36" s="466"/>
      <c r="FHL36" s="252"/>
      <c r="FHM36" s="467"/>
      <c r="FHN36" s="466"/>
      <c r="FHO36" s="399"/>
      <c r="FHP36" s="466"/>
      <c r="FHQ36" s="252"/>
      <c r="FHR36" s="467"/>
      <c r="FHS36" s="466"/>
      <c r="FHT36" s="399"/>
      <c r="FHU36" s="466"/>
      <c r="FHV36" s="252"/>
      <c r="FHW36" s="467"/>
      <c r="FHX36" s="466"/>
      <c r="FHY36" s="399"/>
      <c r="FHZ36" s="466"/>
      <c r="FIA36" s="252"/>
      <c r="FIB36" s="467"/>
      <c r="FIC36" s="466"/>
      <c r="FID36" s="399"/>
      <c r="FIE36" s="466"/>
      <c r="FIF36" s="252"/>
      <c r="FIG36" s="467"/>
      <c r="FIH36" s="466"/>
      <c r="FII36" s="399"/>
      <c r="FIJ36" s="466"/>
      <c r="FIK36" s="252"/>
      <c r="FIL36" s="467"/>
      <c r="FIM36" s="466"/>
      <c r="FIN36" s="399"/>
      <c r="FIO36" s="466"/>
      <c r="FIP36" s="252"/>
      <c r="FIQ36" s="467"/>
      <c r="FIR36" s="466"/>
      <c r="FIS36" s="399"/>
      <c r="FIT36" s="466"/>
      <c r="FIU36" s="252"/>
      <c r="FIV36" s="467"/>
      <c r="FIW36" s="466"/>
      <c r="FIX36" s="399"/>
      <c r="FIY36" s="466"/>
      <c r="FIZ36" s="252"/>
      <c r="FJA36" s="467"/>
      <c r="FJB36" s="466"/>
      <c r="FJC36" s="399"/>
      <c r="FJD36" s="466"/>
      <c r="FJE36" s="252"/>
      <c r="FJF36" s="467"/>
      <c r="FJG36" s="466"/>
      <c r="FJH36" s="399"/>
      <c r="FJI36" s="466"/>
      <c r="FJJ36" s="252"/>
      <c r="FJK36" s="467"/>
      <c r="FJL36" s="466"/>
      <c r="FJM36" s="399"/>
      <c r="FJN36" s="466"/>
      <c r="FJO36" s="252"/>
      <c r="FJP36" s="467"/>
      <c r="FJQ36" s="466"/>
      <c r="FJR36" s="399"/>
      <c r="FJS36" s="466"/>
      <c r="FJT36" s="252"/>
      <c r="FJU36" s="467"/>
      <c r="FJV36" s="466"/>
      <c r="FJW36" s="399"/>
      <c r="FJX36" s="466"/>
      <c r="FJY36" s="252"/>
      <c r="FJZ36" s="467"/>
      <c r="FKA36" s="466"/>
      <c r="FKB36" s="399"/>
      <c r="FKC36" s="466"/>
      <c r="FKD36" s="252"/>
      <c r="FKE36" s="467"/>
      <c r="FKF36" s="466"/>
      <c r="FKG36" s="399"/>
      <c r="FKH36" s="466"/>
      <c r="FKI36" s="252"/>
      <c r="FKJ36" s="467"/>
      <c r="FKK36" s="466"/>
      <c r="FKL36" s="399"/>
      <c r="FKM36" s="466"/>
      <c r="FKN36" s="252"/>
      <c r="FKO36" s="467"/>
      <c r="FKP36" s="466"/>
      <c r="FKQ36" s="399"/>
      <c r="FKR36" s="466"/>
      <c r="FKS36" s="252"/>
      <c r="FKT36" s="467"/>
      <c r="FKU36" s="466"/>
      <c r="FKV36" s="399"/>
      <c r="FKW36" s="466"/>
      <c r="FKX36" s="252"/>
      <c r="FKY36" s="467"/>
      <c r="FKZ36" s="466"/>
      <c r="FLA36" s="399"/>
      <c r="FLB36" s="466"/>
      <c r="FLC36" s="252"/>
      <c r="FLD36" s="467"/>
      <c r="FLE36" s="466"/>
      <c r="FLF36" s="399"/>
      <c r="FLG36" s="466"/>
      <c r="FLH36" s="252"/>
      <c r="FLI36" s="467"/>
      <c r="FLJ36" s="466"/>
      <c r="FLK36" s="399"/>
      <c r="FLL36" s="466"/>
      <c r="FLM36" s="252"/>
      <c r="FLN36" s="467"/>
      <c r="FLO36" s="466"/>
      <c r="FLP36" s="399"/>
      <c r="FLQ36" s="466"/>
      <c r="FLR36" s="252"/>
      <c r="FLS36" s="467"/>
      <c r="FLT36" s="466"/>
      <c r="FLU36" s="399"/>
      <c r="FLV36" s="466"/>
      <c r="FLW36" s="252"/>
      <c r="FLX36" s="467"/>
      <c r="FLY36" s="466"/>
      <c r="FLZ36" s="399"/>
      <c r="FMA36" s="466"/>
      <c r="FMB36" s="252"/>
      <c r="FMC36" s="467"/>
      <c r="FMD36" s="466"/>
      <c r="FME36" s="399"/>
      <c r="FMF36" s="466"/>
      <c r="FMG36" s="252"/>
      <c r="FMH36" s="467"/>
      <c r="FMI36" s="466"/>
      <c r="FMJ36" s="399"/>
      <c r="FMK36" s="466"/>
      <c r="FML36" s="252"/>
      <c r="FMM36" s="467"/>
      <c r="FMN36" s="466"/>
      <c r="FMO36" s="399"/>
      <c r="FMP36" s="466"/>
      <c r="FMQ36" s="252"/>
      <c r="FMR36" s="467"/>
      <c r="FMS36" s="466"/>
      <c r="FMT36" s="399"/>
      <c r="FMU36" s="466"/>
      <c r="FMV36" s="252"/>
      <c r="FMW36" s="467"/>
      <c r="FMX36" s="466"/>
      <c r="FMY36" s="399"/>
      <c r="FMZ36" s="466"/>
      <c r="FNA36" s="252"/>
      <c r="FNB36" s="467"/>
      <c r="FNC36" s="466"/>
      <c r="FND36" s="399"/>
      <c r="FNE36" s="466"/>
      <c r="FNF36" s="252"/>
      <c r="FNG36" s="467"/>
      <c r="FNH36" s="466"/>
      <c r="FNI36" s="399"/>
      <c r="FNJ36" s="466"/>
      <c r="FNK36" s="252"/>
      <c r="FNL36" s="467"/>
      <c r="FNM36" s="466"/>
      <c r="FNN36" s="399"/>
      <c r="FNO36" s="466"/>
      <c r="FNP36" s="252"/>
      <c r="FNQ36" s="467"/>
      <c r="FNR36" s="466"/>
      <c r="FNS36" s="399"/>
      <c r="FNT36" s="466"/>
      <c r="FNU36" s="252"/>
      <c r="FNV36" s="467"/>
      <c r="FNW36" s="466"/>
      <c r="FNX36" s="399"/>
      <c r="FNY36" s="466"/>
      <c r="FNZ36" s="252"/>
      <c r="FOA36" s="467"/>
      <c r="FOB36" s="466"/>
      <c r="FOC36" s="399"/>
      <c r="FOD36" s="466"/>
      <c r="FOE36" s="252"/>
      <c r="FOF36" s="467"/>
      <c r="FOG36" s="466"/>
      <c r="FOH36" s="399"/>
      <c r="FOI36" s="466"/>
      <c r="FOJ36" s="252"/>
      <c r="FOK36" s="467"/>
      <c r="FOL36" s="466"/>
      <c r="FOM36" s="399"/>
      <c r="FON36" s="466"/>
      <c r="FOO36" s="252"/>
      <c r="FOP36" s="467"/>
      <c r="FOQ36" s="466"/>
      <c r="FOR36" s="399"/>
      <c r="FOS36" s="466"/>
      <c r="FOT36" s="252"/>
      <c r="FOU36" s="467"/>
      <c r="FOV36" s="466"/>
      <c r="FOW36" s="399"/>
      <c r="FOX36" s="466"/>
      <c r="FOY36" s="252"/>
      <c r="FOZ36" s="467"/>
      <c r="FPA36" s="466"/>
      <c r="FPB36" s="399"/>
      <c r="FPC36" s="466"/>
      <c r="FPD36" s="252"/>
      <c r="FPE36" s="467"/>
      <c r="FPF36" s="466"/>
      <c r="FPG36" s="399"/>
      <c r="FPH36" s="466"/>
      <c r="FPI36" s="252"/>
      <c r="FPJ36" s="467"/>
      <c r="FPK36" s="466"/>
      <c r="FPL36" s="399"/>
      <c r="FPM36" s="466"/>
      <c r="FPN36" s="252"/>
      <c r="FPO36" s="467"/>
      <c r="FPP36" s="466"/>
      <c r="FPQ36" s="399"/>
      <c r="FPR36" s="466"/>
      <c r="FPS36" s="252"/>
      <c r="FPT36" s="467"/>
      <c r="FPU36" s="466"/>
      <c r="FPV36" s="399"/>
      <c r="FPW36" s="466"/>
      <c r="FPX36" s="252"/>
      <c r="FPY36" s="467"/>
      <c r="FPZ36" s="466"/>
      <c r="FQA36" s="399"/>
      <c r="FQB36" s="466"/>
      <c r="FQC36" s="252"/>
      <c r="FQD36" s="467"/>
      <c r="FQE36" s="466"/>
      <c r="FQF36" s="399"/>
      <c r="FQG36" s="466"/>
      <c r="FQH36" s="252"/>
      <c r="FQI36" s="467"/>
      <c r="FQJ36" s="466"/>
      <c r="FQK36" s="399"/>
      <c r="FQL36" s="466"/>
      <c r="FQM36" s="252"/>
      <c r="FQN36" s="467"/>
      <c r="FQO36" s="466"/>
      <c r="FQP36" s="399"/>
      <c r="FQQ36" s="466"/>
      <c r="FQR36" s="252"/>
      <c r="FQS36" s="467"/>
      <c r="FQT36" s="466"/>
      <c r="FQU36" s="399"/>
      <c r="FQV36" s="466"/>
      <c r="FQW36" s="252"/>
      <c r="FQX36" s="467"/>
      <c r="FQY36" s="466"/>
      <c r="FQZ36" s="399"/>
      <c r="FRA36" s="466"/>
      <c r="FRB36" s="252"/>
      <c r="FRC36" s="467"/>
      <c r="FRD36" s="466"/>
      <c r="FRE36" s="399"/>
      <c r="FRF36" s="466"/>
      <c r="FRG36" s="252"/>
      <c r="FRH36" s="467"/>
      <c r="FRI36" s="466"/>
      <c r="FRJ36" s="399"/>
      <c r="FRK36" s="466"/>
      <c r="FRL36" s="252"/>
      <c r="FRM36" s="467"/>
      <c r="FRN36" s="466"/>
      <c r="FRO36" s="399"/>
      <c r="FRP36" s="466"/>
      <c r="FRQ36" s="252"/>
      <c r="FRR36" s="467"/>
      <c r="FRS36" s="466"/>
      <c r="FRT36" s="399"/>
      <c r="FRU36" s="466"/>
      <c r="FRV36" s="252"/>
      <c r="FRW36" s="467"/>
      <c r="FRX36" s="466"/>
      <c r="FRY36" s="399"/>
      <c r="FRZ36" s="466"/>
      <c r="FSA36" s="252"/>
      <c r="FSB36" s="467"/>
      <c r="FSC36" s="466"/>
      <c r="FSD36" s="399"/>
      <c r="FSE36" s="466"/>
      <c r="FSF36" s="252"/>
      <c r="FSG36" s="467"/>
      <c r="FSH36" s="466"/>
      <c r="FSI36" s="399"/>
      <c r="FSJ36" s="466"/>
      <c r="FSK36" s="252"/>
      <c r="FSL36" s="467"/>
      <c r="FSM36" s="466"/>
      <c r="FSN36" s="399"/>
      <c r="FSO36" s="466"/>
      <c r="FSP36" s="252"/>
      <c r="FSQ36" s="467"/>
      <c r="FSR36" s="466"/>
      <c r="FSS36" s="399"/>
      <c r="FST36" s="466"/>
      <c r="FSU36" s="252"/>
      <c r="FSV36" s="467"/>
      <c r="FSW36" s="466"/>
      <c r="FSX36" s="399"/>
      <c r="FSY36" s="466"/>
      <c r="FSZ36" s="252"/>
      <c r="FTA36" s="467"/>
      <c r="FTB36" s="466"/>
      <c r="FTC36" s="399"/>
      <c r="FTD36" s="466"/>
      <c r="FTE36" s="252"/>
      <c r="FTF36" s="467"/>
      <c r="FTG36" s="466"/>
      <c r="FTH36" s="399"/>
      <c r="FTI36" s="466"/>
      <c r="FTJ36" s="252"/>
      <c r="FTK36" s="467"/>
      <c r="FTL36" s="466"/>
      <c r="FTM36" s="399"/>
      <c r="FTN36" s="466"/>
      <c r="FTO36" s="252"/>
      <c r="FTP36" s="467"/>
      <c r="FTQ36" s="466"/>
      <c r="FTR36" s="399"/>
      <c r="FTS36" s="466"/>
      <c r="FTT36" s="252"/>
      <c r="FTU36" s="467"/>
      <c r="FTV36" s="466"/>
      <c r="FTW36" s="399"/>
      <c r="FTX36" s="466"/>
      <c r="FTY36" s="252"/>
      <c r="FTZ36" s="467"/>
      <c r="FUA36" s="466"/>
      <c r="FUB36" s="399"/>
      <c r="FUC36" s="466"/>
      <c r="FUD36" s="252"/>
      <c r="FUE36" s="467"/>
      <c r="FUF36" s="466"/>
      <c r="FUG36" s="399"/>
      <c r="FUH36" s="466"/>
      <c r="FUI36" s="252"/>
      <c r="FUJ36" s="467"/>
      <c r="FUK36" s="466"/>
      <c r="FUL36" s="399"/>
      <c r="FUM36" s="466"/>
      <c r="FUN36" s="252"/>
      <c r="FUO36" s="467"/>
      <c r="FUP36" s="466"/>
      <c r="FUQ36" s="399"/>
      <c r="FUR36" s="466"/>
      <c r="FUS36" s="252"/>
      <c r="FUT36" s="467"/>
      <c r="FUU36" s="466"/>
      <c r="FUV36" s="399"/>
      <c r="FUW36" s="466"/>
      <c r="FUX36" s="252"/>
      <c r="FUY36" s="467"/>
      <c r="FUZ36" s="466"/>
      <c r="FVA36" s="399"/>
      <c r="FVB36" s="466"/>
      <c r="FVC36" s="252"/>
      <c r="FVD36" s="467"/>
      <c r="FVE36" s="466"/>
      <c r="FVF36" s="399"/>
      <c r="FVG36" s="466"/>
      <c r="FVH36" s="252"/>
      <c r="FVI36" s="467"/>
      <c r="FVJ36" s="466"/>
      <c r="FVK36" s="399"/>
      <c r="FVL36" s="466"/>
      <c r="FVM36" s="252"/>
      <c r="FVN36" s="467"/>
      <c r="FVO36" s="466"/>
      <c r="FVP36" s="399"/>
      <c r="FVQ36" s="466"/>
      <c r="FVR36" s="252"/>
      <c r="FVS36" s="467"/>
      <c r="FVT36" s="466"/>
      <c r="FVU36" s="399"/>
      <c r="FVV36" s="466"/>
      <c r="FVW36" s="252"/>
      <c r="FVX36" s="467"/>
      <c r="FVY36" s="466"/>
      <c r="FVZ36" s="399"/>
      <c r="FWA36" s="466"/>
      <c r="FWB36" s="252"/>
      <c r="FWC36" s="467"/>
      <c r="FWD36" s="466"/>
      <c r="FWE36" s="399"/>
      <c r="FWF36" s="466"/>
      <c r="FWG36" s="252"/>
      <c r="FWH36" s="467"/>
      <c r="FWI36" s="466"/>
      <c r="FWJ36" s="399"/>
      <c r="FWK36" s="466"/>
      <c r="FWL36" s="252"/>
      <c r="FWM36" s="467"/>
      <c r="FWN36" s="466"/>
      <c r="FWO36" s="399"/>
      <c r="FWP36" s="466"/>
      <c r="FWQ36" s="252"/>
      <c r="FWR36" s="467"/>
      <c r="FWS36" s="466"/>
      <c r="FWT36" s="399"/>
      <c r="FWU36" s="466"/>
      <c r="FWV36" s="252"/>
      <c r="FWW36" s="467"/>
      <c r="FWX36" s="466"/>
      <c r="FWY36" s="399"/>
      <c r="FWZ36" s="466"/>
      <c r="FXA36" s="252"/>
      <c r="FXB36" s="467"/>
      <c r="FXC36" s="466"/>
      <c r="FXD36" s="399"/>
      <c r="FXE36" s="466"/>
      <c r="FXF36" s="252"/>
      <c r="FXG36" s="467"/>
      <c r="FXH36" s="466"/>
      <c r="FXI36" s="399"/>
      <c r="FXJ36" s="466"/>
      <c r="FXK36" s="252"/>
      <c r="FXL36" s="467"/>
      <c r="FXM36" s="466"/>
      <c r="FXN36" s="399"/>
      <c r="FXO36" s="466"/>
      <c r="FXP36" s="252"/>
      <c r="FXQ36" s="467"/>
      <c r="FXR36" s="466"/>
      <c r="FXS36" s="399"/>
      <c r="FXT36" s="466"/>
      <c r="FXU36" s="252"/>
      <c r="FXV36" s="467"/>
      <c r="FXW36" s="466"/>
      <c r="FXX36" s="399"/>
      <c r="FXY36" s="466"/>
      <c r="FXZ36" s="252"/>
      <c r="FYA36" s="467"/>
      <c r="FYB36" s="466"/>
      <c r="FYC36" s="399"/>
      <c r="FYD36" s="466"/>
      <c r="FYE36" s="252"/>
      <c r="FYF36" s="467"/>
      <c r="FYG36" s="466"/>
      <c r="FYH36" s="399"/>
      <c r="FYI36" s="466"/>
      <c r="FYJ36" s="252"/>
      <c r="FYK36" s="467"/>
      <c r="FYL36" s="466"/>
      <c r="FYM36" s="399"/>
      <c r="FYN36" s="466"/>
      <c r="FYO36" s="252"/>
      <c r="FYP36" s="467"/>
      <c r="FYQ36" s="466"/>
      <c r="FYR36" s="399"/>
      <c r="FYS36" s="466"/>
      <c r="FYT36" s="252"/>
      <c r="FYU36" s="467"/>
      <c r="FYV36" s="466"/>
      <c r="FYW36" s="399"/>
      <c r="FYX36" s="466"/>
      <c r="FYY36" s="252"/>
      <c r="FYZ36" s="467"/>
      <c r="FZA36" s="466"/>
      <c r="FZB36" s="399"/>
      <c r="FZC36" s="466"/>
      <c r="FZD36" s="252"/>
      <c r="FZE36" s="467"/>
      <c r="FZF36" s="466"/>
      <c r="FZG36" s="399"/>
      <c r="FZH36" s="466"/>
      <c r="FZI36" s="252"/>
      <c r="FZJ36" s="467"/>
      <c r="FZK36" s="466"/>
      <c r="FZL36" s="399"/>
      <c r="FZM36" s="466"/>
      <c r="FZN36" s="252"/>
      <c r="FZO36" s="467"/>
      <c r="FZP36" s="466"/>
      <c r="FZQ36" s="399"/>
      <c r="FZR36" s="466"/>
      <c r="FZS36" s="252"/>
      <c r="FZT36" s="467"/>
      <c r="FZU36" s="466"/>
      <c r="FZV36" s="399"/>
      <c r="FZW36" s="466"/>
      <c r="FZX36" s="252"/>
      <c r="FZY36" s="467"/>
      <c r="FZZ36" s="466"/>
      <c r="GAA36" s="399"/>
      <c r="GAB36" s="466"/>
      <c r="GAC36" s="252"/>
      <c r="GAD36" s="467"/>
      <c r="GAE36" s="466"/>
      <c r="GAF36" s="399"/>
      <c r="GAG36" s="466"/>
      <c r="GAH36" s="252"/>
      <c r="GAI36" s="467"/>
      <c r="GAJ36" s="466"/>
      <c r="GAK36" s="399"/>
      <c r="GAL36" s="466"/>
      <c r="GAM36" s="252"/>
      <c r="GAN36" s="467"/>
      <c r="GAO36" s="466"/>
      <c r="GAP36" s="399"/>
      <c r="GAQ36" s="466"/>
      <c r="GAR36" s="252"/>
      <c r="GAS36" s="467"/>
      <c r="GAT36" s="466"/>
      <c r="GAU36" s="399"/>
      <c r="GAV36" s="466"/>
      <c r="GAW36" s="252"/>
      <c r="GAX36" s="467"/>
      <c r="GAY36" s="466"/>
      <c r="GAZ36" s="399"/>
      <c r="GBA36" s="466"/>
      <c r="GBB36" s="252"/>
      <c r="GBC36" s="467"/>
      <c r="GBD36" s="466"/>
      <c r="GBE36" s="399"/>
      <c r="GBF36" s="466"/>
      <c r="GBG36" s="252"/>
      <c r="GBH36" s="467"/>
      <c r="GBI36" s="466"/>
      <c r="GBJ36" s="399"/>
      <c r="GBK36" s="466"/>
      <c r="GBL36" s="252"/>
      <c r="GBM36" s="467"/>
      <c r="GBN36" s="466"/>
      <c r="GBO36" s="399"/>
      <c r="GBP36" s="466"/>
      <c r="GBQ36" s="252"/>
      <c r="GBR36" s="467"/>
      <c r="GBS36" s="466"/>
      <c r="GBT36" s="399"/>
      <c r="GBU36" s="466"/>
      <c r="GBV36" s="252"/>
      <c r="GBW36" s="467"/>
      <c r="GBX36" s="466"/>
      <c r="GBY36" s="399"/>
      <c r="GBZ36" s="466"/>
      <c r="GCA36" s="252"/>
      <c r="GCB36" s="467"/>
      <c r="GCC36" s="466"/>
      <c r="GCD36" s="399"/>
      <c r="GCE36" s="466"/>
      <c r="GCF36" s="252"/>
      <c r="GCG36" s="467"/>
      <c r="GCH36" s="466"/>
      <c r="GCI36" s="399"/>
      <c r="GCJ36" s="466"/>
      <c r="GCK36" s="252"/>
      <c r="GCL36" s="467"/>
      <c r="GCM36" s="466"/>
      <c r="GCN36" s="399"/>
      <c r="GCO36" s="466"/>
      <c r="GCP36" s="252"/>
      <c r="GCQ36" s="467"/>
      <c r="GCR36" s="466"/>
      <c r="GCS36" s="399"/>
      <c r="GCT36" s="466"/>
      <c r="GCU36" s="252"/>
      <c r="GCV36" s="467"/>
      <c r="GCW36" s="466"/>
      <c r="GCX36" s="399"/>
      <c r="GCY36" s="466"/>
      <c r="GCZ36" s="252"/>
      <c r="GDA36" s="467"/>
      <c r="GDB36" s="466"/>
      <c r="GDC36" s="399"/>
      <c r="GDD36" s="466"/>
      <c r="GDE36" s="252"/>
      <c r="GDF36" s="467"/>
      <c r="GDG36" s="466"/>
      <c r="GDH36" s="399"/>
      <c r="GDI36" s="466"/>
      <c r="GDJ36" s="252"/>
      <c r="GDK36" s="467"/>
      <c r="GDL36" s="466"/>
      <c r="GDM36" s="399"/>
      <c r="GDN36" s="466"/>
      <c r="GDO36" s="252"/>
      <c r="GDP36" s="467"/>
      <c r="GDQ36" s="466"/>
      <c r="GDR36" s="399"/>
      <c r="GDS36" s="466"/>
      <c r="GDT36" s="252"/>
      <c r="GDU36" s="467"/>
      <c r="GDV36" s="466"/>
      <c r="GDW36" s="399"/>
      <c r="GDX36" s="466"/>
      <c r="GDY36" s="252"/>
      <c r="GDZ36" s="467"/>
      <c r="GEA36" s="466"/>
      <c r="GEB36" s="399"/>
      <c r="GEC36" s="466"/>
      <c r="GED36" s="252"/>
      <c r="GEE36" s="467"/>
      <c r="GEF36" s="466"/>
      <c r="GEG36" s="399"/>
      <c r="GEH36" s="466"/>
      <c r="GEI36" s="252"/>
      <c r="GEJ36" s="467"/>
      <c r="GEK36" s="466"/>
      <c r="GEL36" s="399"/>
      <c r="GEM36" s="466"/>
      <c r="GEN36" s="252"/>
      <c r="GEO36" s="467"/>
      <c r="GEP36" s="466"/>
      <c r="GEQ36" s="399"/>
      <c r="GER36" s="466"/>
      <c r="GES36" s="252"/>
      <c r="GET36" s="467"/>
      <c r="GEU36" s="466"/>
      <c r="GEV36" s="399"/>
      <c r="GEW36" s="466"/>
      <c r="GEX36" s="252"/>
      <c r="GEY36" s="467"/>
      <c r="GEZ36" s="466"/>
      <c r="GFA36" s="399"/>
      <c r="GFB36" s="466"/>
      <c r="GFC36" s="252"/>
      <c r="GFD36" s="467"/>
      <c r="GFE36" s="466"/>
      <c r="GFF36" s="399"/>
      <c r="GFG36" s="466"/>
      <c r="GFH36" s="252"/>
      <c r="GFI36" s="467"/>
      <c r="GFJ36" s="466"/>
      <c r="GFK36" s="399"/>
      <c r="GFL36" s="466"/>
      <c r="GFM36" s="252"/>
      <c r="GFN36" s="467"/>
      <c r="GFO36" s="466"/>
      <c r="GFP36" s="399"/>
      <c r="GFQ36" s="466"/>
      <c r="GFR36" s="252"/>
      <c r="GFS36" s="467"/>
      <c r="GFT36" s="466"/>
      <c r="GFU36" s="399"/>
      <c r="GFV36" s="466"/>
      <c r="GFW36" s="252"/>
      <c r="GFX36" s="467"/>
      <c r="GFY36" s="466"/>
      <c r="GFZ36" s="399"/>
      <c r="GGA36" s="466"/>
      <c r="GGB36" s="252"/>
      <c r="GGC36" s="467"/>
      <c r="GGD36" s="466"/>
      <c r="GGE36" s="399"/>
      <c r="GGF36" s="466"/>
      <c r="GGG36" s="252"/>
      <c r="GGH36" s="467"/>
      <c r="GGI36" s="466"/>
      <c r="GGJ36" s="399"/>
      <c r="GGK36" s="466"/>
      <c r="GGL36" s="252"/>
      <c r="GGM36" s="467"/>
      <c r="GGN36" s="466"/>
      <c r="GGO36" s="399"/>
      <c r="GGP36" s="466"/>
      <c r="GGQ36" s="252"/>
      <c r="GGR36" s="467"/>
      <c r="GGS36" s="466"/>
      <c r="GGT36" s="399"/>
      <c r="GGU36" s="466"/>
      <c r="GGV36" s="252"/>
      <c r="GGW36" s="467"/>
      <c r="GGX36" s="466"/>
      <c r="GGY36" s="399"/>
      <c r="GGZ36" s="466"/>
      <c r="GHA36" s="252"/>
      <c r="GHB36" s="467"/>
      <c r="GHC36" s="466"/>
      <c r="GHD36" s="399"/>
      <c r="GHE36" s="466"/>
      <c r="GHF36" s="252"/>
      <c r="GHG36" s="467"/>
      <c r="GHH36" s="466"/>
      <c r="GHI36" s="399"/>
      <c r="GHJ36" s="466"/>
      <c r="GHK36" s="252"/>
      <c r="GHL36" s="467"/>
      <c r="GHM36" s="466"/>
      <c r="GHN36" s="399"/>
      <c r="GHO36" s="466"/>
      <c r="GHP36" s="252"/>
      <c r="GHQ36" s="467"/>
      <c r="GHR36" s="466"/>
      <c r="GHS36" s="399"/>
      <c r="GHT36" s="466"/>
      <c r="GHU36" s="252"/>
      <c r="GHV36" s="467"/>
      <c r="GHW36" s="466"/>
      <c r="GHX36" s="399"/>
      <c r="GHY36" s="466"/>
      <c r="GHZ36" s="252"/>
      <c r="GIA36" s="467"/>
      <c r="GIB36" s="466"/>
      <c r="GIC36" s="399"/>
      <c r="GID36" s="466"/>
      <c r="GIE36" s="252"/>
      <c r="GIF36" s="467"/>
      <c r="GIG36" s="466"/>
      <c r="GIH36" s="399"/>
      <c r="GII36" s="466"/>
      <c r="GIJ36" s="252"/>
      <c r="GIK36" s="467"/>
      <c r="GIL36" s="466"/>
      <c r="GIM36" s="399"/>
      <c r="GIN36" s="466"/>
      <c r="GIO36" s="252"/>
      <c r="GIP36" s="467"/>
      <c r="GIQ36" s="466"/>
      <c r="GIR36" s="399"/>
      <c r="GIS36" s="466"/>
      <c r="GIT36" s="252"/>
      <c r="GIU36" s="467"/>
      <c r="GIV36" s="466"/>
      <c r="GIW36" s="399"/>
      <c r="GIX36" s="466"/>
      <c r="GIY36" s="252"/>
      <c r="GIZ36" s="467"/>
      <c r="GJA36" s="466"/>
      <c r="GJB36" s="399"/>
      <c r="GJC36" s="466"/>
      <c r="GJD36" s="252"/>
      <c r="GJE36" s="467"/>
      <c r="GJF36" s="466"/>
      <c r="GJG36" s="399"/>
      <c r="GJH36" s="466"/>
      <c r="GJI36" s="252"/>
      <c r="GJJ36" s="467"/>
      <c r="GJK36" s="466"/>
      <c r="GJL36" s="399"/>
      <c r="GJM36" s="466"/>
      <c r="GJN36" s="252"/>
      <c r="GJO36" s="467"/>
      <c r="GJP36" s="466"/>
      <c r="GJQ36" s="399"/>
      <c r="GJR36" s="466"/>
      <c r="GJS36" s="252"/>
      <c r="GJT36" s="467"/>
      <c r="GJU36" s="466"/>
      <c r="GJV36" s="399"/>
      <c r="GJW36" s="466"/>
      <c r="GJX36" s="252"/>
      <c r="GJY36" s="467"/>
      <c r="GJZ36" s="466"/>
      <c r="GKA36" s="399"/>
      <c r="GKB36" s="466"/>
      <c r="GKC36" s="252"/>
      <c r="GKD36" s="467"/>
      <c r="GKE36" s="466"/>
      <c r="GKF36" s="399"/>
      <c r="GKG36" s="466"/>
      <c r="GKH36" s="252"/>
      <c r="GKI36" s="467"/>
      <c r="GKJ36" s="466"/>
      <c r="GKK36" s="399"/>
      <c r="GKL36" s="466"/>
      <c r="GKM36" s="252"/>
      <c r="GKN36" s="467"/>
      <c r="GKO36" s="466"/>
      <c r="GKP36" s="399"/>
      <c r="GKQ36" s="466"/>
      <c r="GKR36" s="252"/>
      <c r="GKS36" s="467"/>
      <c r="GKT36" s="466"/>
      <c r="GKU36" s="399"/>
      <c r="GKV36" s="466"/>
      <c r="GKW36" s="252"/>
      <c r="GKX36" s="467"/>
      <c r="GKY36" s="466"/>
      <c r="GKZ36" s="399"/>
      <c r="GLA36" s="466"/>
      <c r="GLB36" s="252"/>
      <c r="GLC36" s="467"/>
      <c r="GLD36" s="466"/>
      <c r="GLE36" s="399"/>
      <c r="GLF36" s="466"/>
      <c r="GLG36" s="252"/>
      <c r="GLH36" s="467"/>
      <c r="GLI36" s="466"/>
      <c r="GLJ36" s="399"/>
      <c r="GLK36" s="466"/>
      <c r="GLL36" s="252"/>
      <c r="GLM36" s="467"/>
      <c r="GLN36" s="466"/>
      <c r="GLO36" s="399"/>
      <c r="GLP36" s="466"/>
      <c r="GLQ36" s="252"/>
      <c r="GLR36" s="467"/>
      <c r="GLS36" s="466"/>
      <c r="GLT36" s="399"/>
      <c r="GLU36" s="466"/>
      <c r="GLV36" s="252"/>
      <c r="GLW36" s="467"/>
      <c r="GLX36" s="466"/>
      <c r="GLY36" s="399"/>
      <c r="GLZ36" s="466"/>
      <c r="GMA36" s="252"/>
      <c r="GMB36" s="467"/>
      <c r="GMC36" s="466"/>
      <c r="GMD36" s="399"/>
      <c r="GME36" s="466"/>
      <c r="GMF36" s="252"/>
      <c r="GMG36" s="467"/>
      <c r="GMH36" s="466"/>
      <c r="GMI36" s="399"/>
      <c r="GMJ36" s="466"/>
      <c r="GMK36" s="252"/>
      <c r="GML36" s="467"/>
      <c r="GMM36" s="466"/>
      <c r="GMN36" s="399"/>
      <c r="GMO36" s="466"/>
      <c r="GMP36" s="252"/>
      <c r="GMQ36" s="467"/>
      <c r="GMR36" s="466"/>
      <c r="GMS36" s="399"/>
      <c r="GMT36" s="466"/>
      <c r="GMU36" s="252"/>
      <c r="GMV36" s="467"/>
      <c r="GMW36" s="466"/>
      <c r="GMX36" s="399"/>
      <c r="GMY36" s="466"/>
      <c r="GMZ36" s="252"/>
      <c r="GNA36" s="467"/>
      <c r="GNB36" s="466"/>
      <c r="GNC36" s="399"/>
      <c r="GND36" s="466"/>
      <c r="GNE36" s="252"/>
      <c r="GNF36" s="467"/>
      <c r="GNG36" s="466"/>
      <c r="GNH36" s="399"/>
      <c r="GNI36" s="466"/>
      <c r="GNJ36" s="252"/>
      <c r="GNK36" s="467"/>
      <c r="GNL36" s="466"/>
      <c r="GNM36" s="399"/>
      <c r="GNN36" s="466"/>
      <c r="GNO36" s="252"/>
      <c r="GNP36" s="467"/>
      <c r="GNQ36" s="466"/>
      <c r="GNR36" s="399"/>
      <c r="GNS36" s="466"/>
      <c r="GNT36" s="252"/>
      <c r="GNU36" s="467"/>
      <c r="GNV36" s="466"/>
      <c r="GNW36" s="399"/>
      <c r="GNX36" s="466"/>
      <c r="GNY36" s="252"/>
      <c r="GNZ36" s="467"/>
      <c r="GOA36" s="466"/>
      <c r="GOB36" s="399"/>
      <c r="GOC36" s="466"/>
      <c r="GOD36" s="252"/>
      <c r="GOE36" s="467"/>
      <c r="GOF36" s="466"/>
      <c r="GOG36" s="399"/>
      <c r="GOH36" s="466"/>
      <c r="GOI36" s="252"/>
      <c r="GOJ36" s="467"/>
      <c r="GOK36" s="466"/>
      <c r="GOL36" s="399"/>
      <c r="GOM36" s="466"/>
      <c r="GON36" s="252"/>
      <c r="GOO36" s="467"/>
      <c r="GOP36" s="466"/>
      <c r="GOQ36" s="399"/>
      <c r="GOR36" s="466"/>
      <c r="GOS36" s="252"/>
      <c r="GOT36" s="467"/>
      <c r="GOU36" s="466"/>
      <c r="GOV36" s="399"/>
      <c r="GOW36" s="466"/>
      <c r="GOX36" s="252"/>
      <c r="GOY36" s="467"/>
      <c r="GOZ36" s="466"/>
      <c r="GPA36" s="399"/>
      <c r="GPB36" s="466"/>
      <c r="GPC36" s="252"/>
      <c r="GPD36" s="467"/>
      <c r="GPE36" s="466"/>
      <c r="GPF36" s="399"/>
      <c r="GPG36" s="466"/>
      <c r="GPH36" s="252"/>
      <c r="GPI36" s="467"/>
      <c r="GPJ36" s="466"/>
      <c r="GPK36" s="399"/>
      <c r="GPL36" s="466"/>
      <c r="GPM36" s="252"/>
      <c r="GPN36" s="467"/>
      <c r="GPO36" s="466"/>
      <c r="GPP36" s="399"/>
      <c r="GPQ36" s="466"/>
      <c r="GPR36" s="252"/>
      <c r="GPS36" s="467"/>
      <c r="GPT36" s="466"/>
      <c r="GPU36" s="399"/>
      <c r="GPV36" s="466"/>
      <c r="GPW36" s="252"/>
      <c r="GPX36" s="467"/>
      <c r="GPY36" s="466"/>
      <c r="GPZ36" s="399"/>
      <c r="GQA36" s="466"/>
      <c r="GQB36" s="252"/>
      <c r="GQC36" s="467"/>
      <c r="GQD36" s="466"/>
      <c r="GQE36" s="399"/>
      <c r="GQF36" s="466"/>
      <c r="GQG36" s="252"/>
      <c r="GQH36" s="467"/>
      <c r="GQI36" s="466"/>
      <c r="GQJ36" s="399"/>
      <c r="GQK36" s="466"/>
      <c r="GQL36" s="252"/>
      <c r="GQM36" s="467"/>
      <c r="GQN36" s="466"/>
      <c r="GQO36" s="399"/>
      <c r="GQP36" s="466"/>
      <c r="GQQ36" s="252"/>
      <c r="GQR36" s="467"/>
      <c r="GQS36" s="466"/>
      <c r="GQT36" s="399"/>
      <c r="GQU36" s="466"/>
      <c r="GQV36" s="252"/>
      <c r="GQW36" s="467"/>
      <c r="GQX36" s="466"/>
      <c r="GQY36" s="399"/>
      <c r="GQZ36" s="466"/>
      <c r="GRA36" s="252"/>
      <c r="GRB36" s="467"/>
      <c r="GRC36" s="466"/>
      <c r="GRD36" s="399"/>
      <c r="GRE36" s="466"/>
      <c r="GRF36" s="252"/>
      <c r="GRG36" s="467"/>
      <c r="GRH36" s="466"/>
      <c r="GRI36" s="399"/>
      <c r="GRJ36" s="466"/>
      <c r="GRK36" s="252"/>
      <c r="GRL36" s="467"/>
      <c r="GRM36" s="466"/>
      <c r="GRN36" s="399"/>
      <c r="GRO36" s="466"/>
      <c r="GRP36" s="252"/>
      <c r="GRQ36" s="467"/>
      <c r="GRR36" s="466"/>
      <c r="GRS36" s="399"/>
      <c r="GRT36" s="466"/>
      <c r="GRU36" s="252"/>
      <c r="GRV36" s="467"/>
      <c r="GRW36" s="466"/>
      <c r="GRX36" s="399"/>
      <c r="GRY36" s="466"/>
      <c r="GRZ36" s="252"/>
      <c r="GSA36" s="467"/>
      <c r="GSB36" s="466"/>
      <c r="GSC36" s="399"/>
      <c r="GSD36" s="466"/>
      <c r="GSE36" s="252"/>
      <c r="GSF36" s="467"/>
      <c r="GSG36" s="466"/>
      <c r="GSH36" s="399"/>
      <c r="GSI36" s="466"/>
      <c r="GSJ36" s="252"/>
      <c r="GSK36" s="467"/>
      <c r="GSL36" s="466"/>
      <c r="GSM36" s="399"/>
      <c r="GSN36" s="466"/>
      <c r="GSO36" s="252"/>
      <c r="GSP36" s="467"/>
      <c r="GSQ36" s="466"/>
      <c r="GSR36" s="399"/>
      <c r="GSS36" s="466"/>
      <c r="GST36" s="252"/>
      <c r="GSU36" s="467"/>
      <c r="GSV36" s="466"/>
      <c r="GSW36" s="399"/>
      <c r="GSX36" s="466"/>
      <c r="GSY36" s="252"/>
      <c r="GSZ36" s="467"/>
      <c r="GTA36" s="466"/>
      <c r="GTB36" s="399"/>
      <c r="GTC36" s="466"/>
      <c r="GTD36" s="252"/>
      <c r="GTE36" s="467"/>
      <c r="GTF36" s="466"/>
      <c r="GTG36" s="399"/>
      <c r="GTH36" s="466"/>
      <c r="GTI36" s="252"/>
      <c r="GTJ36" s="467"/>
      <c r="GTK36" s="466"/>
      <c r="GTL36" s="399"/>
      <c r="GTM36" s="466"/>
      <c r="GTN36" s="252"/>
      <c r="GTO36" s="467"/>
      <c r="GTP36" s="466"/>
      <c r="GTQ36" s="399"/>
      <c r="GTR36" s="466"/>
      <c r="GTS36" s="252"/>
      <c r="GTT36" s="467"/>
      <c r="GTU36" s="466"/>
      <c r="GTV36" s="399"/>
      <c r="GTW36" s="466"/>
      <c r="GTX36" s="252"/>
      <c r="GTY36" s="467"/>
      <c r="GTZ36" s="466"/>
      <c r="GUA36" s="399"/>
      <c r="GUB36" s="466"/>
      <c r="GUC36" s="252"/>
      <c r="GUD36" s="467"/>
      <c r="GUE36" s="466"/>
      <c r="GUF36" s="399"/>
      <c r="GUG36" s="466"/>
      <c r="GUH36" s="252"/>
      <c r="GUI36" s="467"/>
      <c r="GUJ36" s="466"/>
      <c r="GUK36" s="399"/>
      <c r="GUL36" s="466"/>
      <c r="GUM36" s="252"/>
      <c r="GUN36" s="467"/>
      <c r="GUO36" s="466"/>
      <c r="GUP36" s="399"/>
      <c r="GUQ36" s="466"/>
      <c r="GUR36" s="252"/>
      <c r="GUS36" s="467"/>
      <c r="GUT36" s="466"/>
      <c r="GUU36" s="399"/>
      <c r="GUV36" s="466"/>
      <c r="GUW36" s="252"/>
      <c r="GUX36" s="467"/>
      <c r="GUY36" s="466"/>
      <c r="GUZ36" s="399"/>
      <c r="GVA36" s="466"/>
      <c r="GVB36" s="252"/>
      <c r="GVC36" s="467"/>
      <c r="GVD36" s="466"/>
      <c r="GVE36" s="399"/>
      <c r="GVF36" s="466"/>
      <c r="GVG36" s="252"/>
      <c r="GVH36" s="467"/>
      <c r="GVI36" s="466"/>
      <c r="GVJ36" s="399"/>
      <c r="GVK36" s="466"/>
      <c r="GVL36" s="252"/>
      <c r="GVM36" s="467"/>
      <c r="GVN36" s="466"/>
      <c r="GVO36" s="399"/>
      <c r="GVP36" s="466"/>
      <c r="GVQ36" s="252"/>
      <c r="GVR36" s="467"/>
      <c r="GVS36" s="466"/>
      <c r="GVT36" s="399"/>
      <c r="GVU36" s="466"/>
      <c r="GVV36" s="252"/>
      <c r="GVW36" s="467"/>
      <c r="GVX36" s="466"/>
      <c r="GVY36" s="399"/>
      <c r="GVZ36" s="466"/>
      <c r="GWA36" s="252"/>
      <c r="GWB36" s="467"/>
      <c r="GWC36" s="466"/>
      <c r="GWD36" s="399"/>
      <c r="GWE36" s="466"/>
      <c r="GWF36" s="252"/>
      <c r="GWG36" s="467"/>
      <c r="GWH36" s="466"/>
      <c r="GWI36" s="399"/>
      <c r="GWJ36" s="466"/>
      <c r="GWK36" s="252"/>
      <c r="GWL36" s="467"/>
      <c r="GWM36" s="466"/>
      <c r="GWN36" s="399"/>
      <c r="GWO36" s="466"/>
      <c r="GWP36" s="252"/>
      <c r="GWQ36" s="467"/>
      <c r="GWR36" s="466"/>
      <c r="GWS36" s="399"/>
      <c r="GWT36" s="466"/>
      <c r="GWU36" s="252"/>
      <c r="GWV36" s="467"/>
      <c r="GWW36" s="466"/>
      <c r="GWX36" s="399"/>
      <c r="GWY36" s="466"/>
      <c r="GWZ36" s="252"/>
      <c r="GXA36" s="467"/>
      <c r="GXB36" s="466"/>
      <c r="GXC36" s="399"/>
      <c r="GXD36" s="466"/>
      <c r="GXE36" s="252"/>
      <c r="GXF36" s="467"/>
      <c r="GXG36" s="466"/>
      <c r="GXH36" s="399"/>
      <c r="GXI36" s="466"/>
      <c r="GXJ36" s="252"/>
      <c r="GXK36" s="467"/>
      <c r="GXL36" s="466"/>
      <c r="GXM36" s="399"/>
      <c r="GXN36" s="466"/>
      <c r="GXO36" s="252"/>
      <c r="GXP36" s="467"/>
      <c r="GXQ36" s="466"/>
      <c r="GXR36" s="399"/>
      <c r="GXS36" s="466"/>
      <c r="GXT36" s="252"/>
      <c r="GXU36" s="467"/>
      <c r="GXV36" s="466"/>
      <c r="GXW36" s="399"/>
      <c r="GXX36" s="466"/>
      <c r="GXY36" s="252"/>
      <c r="GXZ36" s="467"/>
      <c r="GYA36" s="466"/>
      <c r="GYB36" s="399"/>
      <c r="GYC36" s="466"/>
      <c r="GYD36" s="252"/>
      <c r="GYE36" s="467"/>
      <c r="GYF36" s="466"/>
      <c r="GYG36" s="399"/>
      <c r="GYH36" s="466"/>
      <c r="GYI36" s="252"/>
      <c r="GYJ36" s="467"/>
      <c r="GYK36" s="466"/>
      <c r="GYL36" s="399"/>
      <c r="GYM36" s="466"/>
      <c r="GYN36" s="252"/>
      <c r="GYO36" s="467"/>
      <c r="GYP36" s="466"/>
      <c r="GYQ36" s="399"/>
      <c r="GYR36" s="466"/>
      <c r="GYS36" s="252"/>
      <c r="GYT36" s="467"/>
      <c r="GYU36" s="466"/>
      <c r="GYV36" s="399"/>
      <c r="GYW36" s="466"/>
      <c r="GYX36" s="252"/>
      <c r="GYY36" s="467"/>
      <c r="GYZ36" s="466"/>
      <c r="GZA36" s="399"/>
      <c r="GZB36" s="466"/>
      <c r="GZC36" s="252"/>
      <c r="GZD36" s="467"/>
      <c r="GZE36" s="466"/>
      <c r="GZF36" s="399"/>
      <c r="GZG36" s="466"/>
      <c r="GZH36" s="252"/>
      <c r="GZI36" s="467"/>
      <c r="GZJ36" s="466"/>
      <c r="GZK36" s="399"/>
      <c r="GZL36" s="466"/>
      <c r="GZM36" s="252"/>
      <c r="GZN36" s="467"/>
      <c r="GZO36" s="466"/>
      <c r="GZP36" s="399"/>
      <c r="GZQ36" s="466"/>
      <c r="GZR36" s="252"/>
      <c r="GZS36" s="467"/>
      <c r="GZT36" s="466"/>
      <c r="GZU36" s="399"/>
      <c r="GZV36" s="466"/>
      <c r="GZW36" s="252"/>
      <c r="GZX36" s="467"/>
      <c r="GZY36" s="466"/>
      <c r="GZZ36" s="399"/>
      <c r="HAA36" s="466"/>
      <c r="HAB36" s="252"/>
      <c r="HAC36" s="467"/>
      <c r="HAD36" s="466"/>
      <c r="HAE36" s="399"/>
      <c r="HAF36" s="466"/>
      <c r="HAG36" s="252"/>
      <c r="HAH36" s="467"/>
      <c r="HAI36" s="466"/>
      <c r="HAJ36" s="399"/>
      <c r="HAK36" s="466"/>
      <c r="HAL36" s="252"/>
      <c r="HAM36" s="467"/>
      <c r="HAN36" s="466"/>
      <c r="HAO36" s="399"/>
      <c r="HAP36" s="466"/>
      <c r="HAQ36" s="252"/>
      <c r="HAR36" s="467"/>
      <c r="HAS36" s="466"/>
      <c r="HAT36" s="399"/>
      <c r="HAU36" s="466"/>
      <c r="HAV36" s="252"/>
      <c r="HAW36" s="467"/>
      <c r="HAX36" s="466"/>
      <c r="HAY36" s="399"/>
      <c r="HAZ36" s="466"/>
      <c r="HBA36" s="252"/>
      <c r="HBB36" s="467"/>
      <c r="HBC36" s="466"/>
      <c r="HBD36" s="399"/>
      <c r="HBE36" s="466"/>
      <c r="HBF36" s="252"/>
      <c r="HBG36" s="467"/>
      <c r="HBH36" s="466"/>
      <c r="HBI36" s="399"/>
      <c r="HBJ36" s="466"/>
      <c r="HBK36" s="252"/>
      <c r="HBL36" s="467"/>
      <c r="HBM36" s="466"/>
      <c r="HBN36" s="399"/>
      <c r="HBO36" s="466"/>
      <c r="HBP36" s="252"/>
      <c r="HBQ36" s="467"/>
      <c r="HBR36" s="466"/>
      <c r="HBS36" s="399"/>
      <c r="HBT36" s="466"/>
      <c r="HBU36" s="252"/>
      <c r="HBV36" s="467"/>
      <c r="HBW36" s="466"/>
      <c r="HBX36" s="399"/>
      <c r="HBY36" s="466"/>
      <c r="HBZ36" s="252"/>
      <c r="HCA36" s="467"/>
      <c r="HCB36" s="466"/>
      <c r="HCC36" s="399"/>
      <c r="HCD36" s="466"/>
      <c r="HCE36" s="252"/>
      <c r="HCF36" s="467"/>
      <c r="HCG36" s="466"/>
      <c r="HCH36" s="399"/>
      <c r="HCI36" s="466"/>
      <c r="HCJ36" s="252"/>
      <c r="HCK36" s="467"/>
      <c r="HCL36" s="466"/>
      <c r="HCM36" s="399"/>
      <c r="HCN36" s="466"/>
      <c r="HCO36" s="252"/>
      <c r="HCP36" s="467"/>
      <c r="HCQ36" s="466"/>
      <c r="HCR36" s="399"/>
      <c r="HCS36" s="466"/>
      <c r="HCT36" s="252"/>
      <c r="HCU36" s="467"/>
      <c r="HCV36" s="466"/>
      <c r="HCW36" s="399"/>
      <c r="HCX36" s="466"/>
      <c r="HCY36" s="252"/>
      <c r="HCZ36" s="467"/>
      <c r="HDA36" s="466"/>
      <c r="HDB36" s="399"/>
      <c r="HDC36" s="466"/>
      <c r="HDD36" s="252"/>
      <c r="HDE36" s="467"/>
      <c r="HDF36" s="466"/>
      <c r="HDG36" s="399"/>
      <c r="HDH36" s="466"/>
      <c r="HDI36" s="252"/>
      <c r="HDJ36" s="467"/>
      <c r="HDK36" s="466"/>
      <c r="HDL36" s="399"/>
      <c r="HDM36" s="466"/>
      <c r="HDN36" s="252"/>
      <c r="HDO36" s="467"/>
      <c r="HDP36" s="466"/>
      <c r="HDQ36" s="399"/>
      <c r="HDR36" s="466"/>
      <c r="HDS36" s="252"/>
      <c r="HDT36" s="467"/>
      <c r="HDU36" s="466"/>
      <c r="HDV36" s="399"/>
      <c r="HDW36" s="466"/>
      <c r="HDX36" s="252"/>
      <c r="HDY36" s="467"/>
      <c r="HDZ36" s="466"/>
      <c r="HEA36" s="399"/>
      <c r="HEB36" s="466"/>
      <c r="HEC36" s="252"/>
      <c r="HED36" s="467"/>
      <c r="HEE36" s="466"/>
      <c r="HEF36" s="399"/>
      <c r="HEG36" s="466"/>
      <c r="HEH36" s="252"/>
      <c r="HEI36" s="467"/>
      <c r="HEJ36" s="466"/>
      <c r="HEK36" s="399"/>
      <c r="HEL36" s="466"/>
      <c r="HEM36" s="252"/>
      <c r="HEN36" s="467"/>
      <c r="HEO36" s="466"/>
      <c r="HEP36" s="399"/>
      <c r="HEQ36" s="466"/>
      <c r="HER36" s="252"/>
      <c r="HES36" s="467"/>
      <c r="HET36" s="466"/>
      <c r="HEU36" s="399"/>
      <c r="HEV36" s="466"/>
      <c r="HEW36" s="252"/>
      <c r="HEX36" s="467"/>
      <c r="HEY36" s="466"/>
      <c r="HEZ36" s="399"/>
      <c r="HFA36" s="466"/>
      <c r="HFB36" s="252"/>
      <c r="HFC36" s="467"/>
      <c r="HFD36" s="466"/>
      <c r="HFE36" s="399"/>
      <c r="HFF36" s="466"/>
      <c r="HFG36" s="252"/>
      <c r="HFH36" s="467"/>
      <c r="HFI36" s="466"/>
      <c r="HFJ36" s="399"/>
      <c r="HFK36" s="466"/>
      <c r="HFL36" s="252"/>
      <c r="HFM36" s="467"/>
      <c r="HFN36" s="466"/>
      <c r="HFO36" s="399"/>
      <c r="HFP36" s="466"/>
      <c r="HFQ36" s="252"/>
      <c r="HFR36" s="467"/>
      <c r="HFS36" s="466"/>
      <c r="HFT36" s="399"/>
      <c r="HFU36" s="466"/>
      <c r="HFV36" s="252"/>
      <c r="HFW36" s="467"/>
      <c r="HFX36" s="466"/>
      <c r="HFY36" s="399"/>
      <c r="HFZ36" s="466"/>
      <c r="HGA36" s="252"/>
      <c r="HGB36" s="467"/>
      <c r="HGC36" s="466"/>
      <c r="HGD36" s="399"/>
      <c r="HGE36" s="466"/>
      <c r="HGF36" s="252"/>
      <c r="HGG36" s="467"/>
      <c r="HGH36" s="466"/>
      <c r="HGI36" s="399"/>
      <c r="HGJ36" s="466"/>
      <c r="HGK36" s="252"/>
      <c r="HGL36" s="467"/>
      <c r="HGM36" s="466"/>
      <c r="HGN36" s="399"/>
      <c r="HGO36" s="466"/>
      <c r="HGP36" s="252"/>
      <c r="HGQ36" s="467"/>
      <c r="HGR36" s="466"/>
      <c r="HGS36" s="399"/>
      <c r="HGT36" s="466"/>
      <c r="HGU36" s="252"/>
      <c r="HGV36" s="467"/>
      <c r="HGW36" s="466"/>
      <c r="HGX36" s="399"/>
      <c r="HGY36" s="466"/>
      <c r="HGZ36" s="252"/>
      <c r="HHA36" s="467"/>
      <c r="HHB36" s="466"/>
      <c r="HHC36" s="399"/>
      <c r="HHD36" s="466"/>
      <c r="HHE36" s="252"/>
      <c r="HHF36" s="467"/>
      <c r="HHG36" s="466"/>
      <c r="HHH36" s="399"/>
      <c r="HHI36" s="466"/>
      <c r="HHJ36" s="252"/>
      <c r="HHK36" s="467"/>
      <c r="HHL36" s="466"/>
      <c r="HHM36" s="399"/>
      <c r="HHN36" s="466"/>
      <c r="HHO36" s="252"/>
      <c r="HHP36" s="467"/>
      <c r="HHQ36" s="466"/>
      <c r="HHR36" s="399"/>
      <c r="HHS36" s="466"/>
      <c r="HHT36" s="252"/>
      <c r="HHU36" s="467"/>
      <c r="HHV36" s="466"/>
      <c r="HHW36" s="399"/>
      <c r="HHX36" s="466"/>
      <c r="HHY36" s="252"/>
      <c r="HHZ36" s="467"/>
      <c r="HIA36" s="466"/>
      <c r="HIB36" s="399"/>
      <c r="HIC36" s="466"/>
      <c r="HID36" s="252"/>
      <c r="HIE36" s="467"/>
      <c r="HIF36" s="466"/>
      <c r="HIG36" s="399"/>
      <c r="HIH36" s="466"/>
      <c r="HII36" s="252"/>
      <c r="HIJ36" s="467"/>
      <c r="HIK36" s="466"/>
      <c r="HIL36" s="399"/>
      <c r="HIM36" s="466"/>
      <c r="HIN36" s="252"/>
      <c r="HIO36" s="467"/>
      <c r="HIP36" s="466"/>
      <c r="HIQ36" s="399"/>
      <c r="HIR36" s="466"/>
      <c r="HIS36" s="252"/>
      <c r="HIT36" s="467"/>
      <c r="HIU36" s="466"/>
      <c r="HIV36" s="399"/>
      <c r="HIW36" s="466"/>
      <c r="HIX36" s="252"/>
      <c r="HIY36" s="467"/>
      <c r="HIZ36" s="466"/>
      <c r="HJA36" s="399"/>
      <c r="HJB36" s="466"/>
      <c r="HJC36" s="252"/>
      <c r="HJD36" s="467"/>
      <c r="HJE36" s="466"/>
      <c r="HJF36" s="399"/>
      <c r="HJG36" s="466"/>
      <c r="HJH36" s="252"/>
      <c r="HJI36" s="467"/>
      <c r="HJJ36" s="466"/>
      <c r="HJK36" s="399"/>
      <c r="HJL36" s="466"/>
      <c r="HJM36" s="252"/>
      <c r="HJN36" s="467"/>
      <c r="HJO36" s="466"/>
      <c r="HJP36" s="399"/>
      <c r="HJQ36" s="466"/>
      <c r="HJR36" s="252"/>
      <c r="HJS36" s="467"/>
      <c r="HJT36" s="466"/>
      <c r="HJU36" s="399"/>
      <c r="HJV36" s="466"/>
      <c r="HJW36" s="252"/>
      <c r="HJX36" s="467"/>
      <c r="HJY36" s="466"/>
      <c r="HJZ36" s="399"/>
      <c r="HKA36" s="466"/>
      <c r="HKB36" s="252"/>
      <c r="HKC36" s="467"/>
      <c r="HKD36" s="466"/>
      <c r="HKE36" s="399"/>
      <c r="HKF36" s="466"/>
      <c r="HKG36" s="252"/>
      <c r="HKH36" s="467"/>
      <c r="HKI36" s="466"/>
      <c r="HKJ36" s="399"/>
      <c r="HKK36" s="466"/>
      <c r="HKL36" s="252"/>
      <c r="HKM36" s="467"/>
      <c r="HKN36" s="466"/>
      <c r="HKO36" s="399"/>
      <c r="HKP36" s="466"/>
      <c r="HKQ36" s="252"/>
      <c r="HKR36" s="467"/>
      <c r="HKS36" s="466"/>
      <c r="HKT36" s="399"/>
      <c r="HKU36" s="466"/>
      <c r="HKV36" s="252"/>
      <c r="HKW36" s="467"/>
      <c r="HKX36" s="466"/>
      <c r="HKY36" s="399"/>
      <c r="HKZ36" s="466"/>
      <c r="HLA36" s="252"/>
      <c r="HLB36" s="467"/>
      <c r="HLC36" s="466"/>
      <c r="HLD36" s="399"/>
      <c r="HLE36" s="466"/>
      <c r="HLF36" s="252"/>
      <c r="HLG36" s="467"/>
      <c r="HLH36" s="466"/>
      <c r="HLI36" s="399"/>
      <c r="HLJ36" s="466"/>
      <c r="HLK36" s="252"/>
      <c r="HLL36" s="467"/>
      <c r="HLM36" s="466"/>
      <c r="HLN36" s="399"/>
      <c r="HLO36" s="466"/>
      <c r="HLP36" s="252"/>
      <c r="HLQ36" s="467"/>
      <c r="HLR36" s="466"/>
      <c r="HLS36" s="399"/>
      <c r="HLT36" s="466"/>
      <c r="HLU36" s="252"/>
      <c r="HLV36" s="467"/>
      <c r="HLW36" s="466"/>
      <c r="HLX36" s="399"/>
      <c r="HLY36" s="466"/>
      <c r="HLZ36" s="252"/>
      <c r="HMA36" s="467"/>
      <c r="HMB36" s="466"/>
      <c r="HMC36" s="399"/>
      <c r="HMD36" s="466"/>
      <c r="HME36" s="252"/>
      <c r="HMF36" s="467"/>
      <c r="HMG36" s="466"/>
      <c r="HMH36" s="399"/>
      <c r="HMI36" s="466"/>
      <c r="HMJ36" s="252"/>
      <c r="HMK36" s="467"/>
      <c r="HML36" s="466"/>
      <c r="HMM36" s="399"/>
      <c r="HMN36" s="466"/>
      <c r="HMO36" s="252"/>
      <c r="HMP36" s="467"/>
      <c r="HMQ36" s="466"/>
      <c r="HMR36" s="399"/>
      <c r="HMS36" s="466"/>
      <c r="HMT36" s="252"/>
      <c r="HMU36" s="467"/>
      <c r="HMV36" s="466"/>
      <c r="HMW36" s="399"/>
      <c r="HMX36" s="466"/>
      <c r="HMY36" s="252"/>
      <c r="HMZ36" s="467"/>
      <c r="HNA36" s="466"/>
      <c r="HNB36" s="399"/>
      <c r="HNC36" s="466"/>
      <c r="HND36" s="252"/>
      <c r="HNE36" s="467"/>
      <c r="HNF36" s="466"/>
      <c r="HNG36" s="399"/>
      <c r="HNH36" s="466"/>
      <c r="HNI36" s="252"/>
      <c r="HNJ36" s="467"/>
      <c r="HNK36" s="466"/>
      <c r="HNL36" s="399"/>
      <c r="HNM36" s="466"/>
      <c r="HNN36" s="252"/>
      <c r="HNO36" s="467"/>
      <c r="HNP36" s="466"/>
      <c r="HNQ36" s="399"/>
      <c r="HNR36" s="466"/>
      <c r="HNS36" s="252"/>
      <c r="HNT36" s="467"/>
      <c r="HNU36" s="466"/>
      <c r="HNV36" s="399"/>
      <c r="HNW36" s="466"/>
      <c r="HNX36" s="252"/>
      <c r="HNY36" s="467"/>
      <c r="HNZ36" s="466"/>
      <c r="HOA36" s="399"/>
      <c r="HOB36" s="466"/>
      <c r="HOC36" s="252"/>
      <c r="HOD36" s="467"/>
      <c r="HOE36" s="466"/>
      <c r="HOF36" s="399"/>
      <c r="HOG36" s="466"/>
      <c r="HOH36" s="252"/>
      <c r="HOI36" s="467"/>
      <c r="HOJ36" s="466"/>
      <c r="HOK36" s="399"/>
      <c r="HOL36" s="466"/>
      <c r="HOM36" s="252"/>
      <c r="HON36" s="467"/>
      <c r="HOO36" s="466"/>
      <c r="HOP36" s="399"/>
      <c r="HOQ36" s="466"/>
      <c r="HOR36" s="252"/>
      <c r="HOS36" s="467"/>
      <c r="HOT36" s="466"/>
      <c r="HOU36" s="399"/>
      <c r="HOV36" s="466"/>
      <c r="HOW36" s="252"/>
      <c r="HOX36" s="467"/>
      <c r="HOY36" s="466"/>
      <c r="HOZ36" s="399"/>
      <c r="HPA36" s="466"/>
      <c r="HPB36" s="252"/>
      <c r="HPC36" s="467"/>
      <c r="HPD36" s="466"/>
      <c r="HPE36" s="399"/>
      <c r="HPF36" s="466"/>
      <c r="HPG36" s="252"/>
      <c r="HPH36" s="467"/>
      <c r="HPI36" s="466"/>
      <c r="HPJ36" s="399"/>
      <c r="HPK36" s="466"/>
      <c r="HPL36" s="252"/>
      <c r="HPM36" s="467"/>
      <c r="HPN36" s="466"/>
      <c r="HPO36" s="399"/>
      <c r="HPP36" s="466"/>
      <c r="HPQ36" s="252"/>
      <c r="HPR36" s="467"/>
      <c r="HPS36" s="466"/>
      <c r="HPT36" s="399"/>
      <c r="HPU36" s="466"/>
      <c r="HPV36" s="252"/>
      <c r="HPW36" s="467"/>
      <c r="HPX36" s="466"/>
      <c r="HPY36" s="399"/>
      <c r="HPZ36" s="466"/>
      <c r="HQA36" s="252"/>
      <c r="HQB36" s="467"/>
      <c r="HQC36" s="466"/>
      <c r="HQD36" s="399"/>
      <c r="HQE36" s="466"/>
      <c r="HQF36" s="252"/>
      <c r="HQG36" s="467"/>
      <c r="HQH36" s="466"/>
      <c r="HQI36" s="399"/>
      <c r="HQJ36" s="466"/>
      <c r="HQK36" s="252"/>
      <c r="HQL36" s="467"/>
      <c r="HQM36" s="466"/>
      <c r="HQN36" s="399"/>
      <c r="HQO36" s="466"/>
      <c r="HQP36" s="252"/>
      <c r="HQQ36" s="467"/>
      <c r="HQR36" s="466"/>
      <c r="HQS36" s="399"/>
      <c r="HQT36" s="466"/>
      <c r="HQU36" s="252"/>
      <c r="HQV36" s="467"/>
      <c r="HQW36" s="466"/>
      <c r="HQX36" s="399"/>
      <c r="HQY36" s="466"/>
      <c r="HQZ36" s="252"/>
      <c r="HRA36" s="467"/>
      <c r="HRB36" s="466"/>
      <c r="HRC36" s="399"/>
      <c r="HRD36" s="466"/>
      <c r="HRE36" s="252"/>
      <c r="HRF36" s="467"/>
      <c r="HRG36" s="466"/>
      <c r="HRH36" s="399"/>
      <c r="HRI36" s="466"/>
      <c r="HRJ36" s="252"/>
      <c r="HRK36" s="467"/>
      <c r="HRL36" s="466"/>
      <c r="HRM36" s="399"/>
      <c r="HRN36" s="466"/>
      <c r="HRO36" s="252"/>
      <c r="HRP36" s="467"/>
      <c r="HRQ36" s="466"/>
      <c r="HRR36" s="399"/>
      <c r="HRS36" s="466"/>
      <c r="HRT36" s="252"/>
      <c r="HRU36" s="467"/>
      <c r="HRV36" s="466"/>
      <c r="HRW36" s="399"/>
      <c r="HRX36" s="466"/>
      <c r="HRY36" s="252"/>
      <c r="HRZ36" s="467"/>
      <c r="HSA36" s="466"/>
      <c r="HSB36" s="399"/>
      <c r="HSC36" s="466"/>
      <c r="HSD36" s="252"/>
      <c r="HSE36" s="467"/>
      <c r="HSF36" s="466"/>
      <c r="HSG36" s="399"/>
      <c r="HSH36" s="466"/>
      <c r="HSI36" s="252"/>
      <c r="HSJ36" s="467"/>
      <c r="HSK36" s="466"/>
      <c r="HSL36" s="399"/>
      <c r="HSM36" s="466"/>
      <c r="HSN36" s="252"/>
      <c r="HSO36" s="467"/>
      <c r="HSP36" s="466"/>
      <c r="HSQ36" s="399"/>
      <c r="HSR36" s="466"/>
      <c r="HSS36" s="252"/>
      <c r="HST36" s="467"/>
      <c r="HSU36" s="466"/>
      <c r="HSV36" s="399"/>
      <c r="HSW36" s="466"/>
      <c r="HSX36" s="252"/>
      <c r="HSY36" s="467"/>
      <c r="HSZ36" s="466"/>
      <c r="HTA36" s="399"/>
      <c r="HTB36" s="466"/>
      <c r="HTC36" s="252"/>
      <c r="HTD36" s="467"/>
      <c r="HTE36" s="466"/>
      <c r="HTF36" s="399"/>
      <c r="HTG36" s="466"/>
      <c r="HTH36" s="252"/>
      <c r="HTI36" s="467"/>
      <c r="HTJ36" s="466"/>
      <c r="HTK36" s="399"/>
      <c r="HTL36" s="466"/>
      <c r="HTM36" s="252"/>
      <c r="HTN36" s="467"/>
      <c r="HTO36" s="466"/>
      <c r="HTP36" s="399"/>
      <c r="HTQ36" s="466"/>
      <c r="HTR36" s="252"/>
      <c r="HTS36" s="467"/>
      <c r="HTT36" s="466"/>
      <c r="HTU36" s="399"/>
      <c r="HTV36" s="466"/>
      <c r="HTW36" s="252"/>
      <c r="HTX36" s="467"/>
      <c r="HTY36" s="466"/>
      <c r="HTZ36" s="399"/>
      <c r="HUA36" s="466"/>
      <c r="HUB36" s="252"/>
      <c r="HUC36" s="467"/>
      <c r="HUD36" s="466"/>
      <c r="HUE36" s="399"/>
      <c r="HUF36" s="466"/>
      <c r="HUG36" s="252"/>
      <c r="HUH36" s="467"/>
      <c r="HUI36" s="466"/>
      <c r="HUJ36" s="399"/>
      <c r="HUK36" s="466"/>
      <c r="HUL36" s="252"/>
      <c r="HUM36" s="467"/>
      <c r="HUN36" s="466"/>
      <c r="HUO36" s="399"/>
      <c r="HUP36" s="466"/>
      <c r="HUQ36" s="252"/>
      <c r="HUR36" s="467"/>
      <c r="HUS36" s="466"/>
      <c r="HUT36" s="399"/>
      <c r="HUU36" s="466"/>
      <c r="HUV36" s="252"/>
      <c r="HUW36" s="467"/>
      <c r="HUX36" s="466"/>
      <c r="HUY36" s="399"/>
      <c r="HUZ36" s="466"/>
      <c r="HVA36" s="252"/>
      <c r="HVB36" s="467"/>
      <c r="HVC36" s="466"/>
      <c r="HVD36" s="399"/>
      <c r="HVE36" s="466"/>
      <c r="HVF36" s="252"/>
      <c r="HVG36" s="467"/>
      <c r="HVH36" s="466"/>
      <c r="HVI36" s="399"/>
      <c r="HVJ36" s="466"/>
      <c r="HVK36" s="252"/>
      <c r="HVL36" s="467"/>
      <c r="HVM36" s="466"/>
      <c r="HVN36" s="399"/>
      <c r="HVO36" s="466"/>
      <c r="HVP36" s="252"/>
      <c r="HVQ36" s="467"/>
      <c r="HVR36" s="466"/>
      <c r="HVS36" s="399"/>
      <c r="HVT36" s="466"/>
      <c r="HVU36" s="252"/>
      <c r="HVV36" s="467"/>
      <c r="HVW36" s="466"/>
      <c r="HVX36" s="399"/>
      <c r="HVY36" s="466"/>
      <c r="HVZ36" s="252"/>
      <c r="HWA36" s="467"/>
      <c r="HWB36" s="466"/>
      <c r="HWC36" s="399"/>
      <c r="HWD36" s="466"/>
      <c r="HWE36" s="252"/>
      <c r="HWF36" s="467"/>
      <c r="HWG36" s="466"/>
      <c r="HWH36" s="399"/>
      <c r="HWI36" s="466"/>
      <c r="HWJ36" s="252"/>
      <c r="HWK36" s="467"/>
      <c r="HWL36" s="466"/>
      <c r="HWM36" s="399"/>
      <c r="HWN36" s="466"/>
      <c r="HWO36" s="252"/>
      <c r="HWP36" s="467"/>
      <c r="HWQ36" s="466"/>
      <c r="HWR36" s="399"/>
      <c r="HWS36" s="466"/>
      <c r="HWT36" s="252"/>
      <c r="HWU36" s="467"/>
      <c r="HWV36" s="466"/>
      <c r="HWW36" s="399"/>
      <c r="HWX36" s="466"/>
      <c r="HWY36" s="252"/>
      <c r="HWZ36" s="467"/>
      <c r="HXA36" s="466"/>
      <c r="HXB36" s="399"/>
      <c r="HXC36" s="466"/>
      <c r="HXD36" s="252"/>
      <c r="HXE36" s="467"/>
      <c r="HXF36" s="466"/>
      <c r="HXG36" s="399"/>
      <c r="HXH36" s="466"/>
      <c r="HXI36" s="252"/>
      <c r="HXJ36" s="467"/>
      <c r="HXK36" s="466"/>
      <c r="HXL36" s="399"/>
      <c r="HXM36" s="466"/>
      <c r="HXN36" s="252"/>
      <c r="HXO36" s="467"/>
      <c r="HXP36" s="466"/>
      <c r="HXQ36" s="399"/>
      <c r="HXR36" s="466"/>
      <c r="HXS36" s="252"/>
      <c r="HXT36" s="467"/>
      <c r="HXU36" s="466"/>
      <c r="HXV36" s="399"/>
      <c r="HXW36" s="466"/>
      <c r="HXX36" s="252"/>
      <c r="HXY36" s="467"/>
      <c r="HXZ36" s="466"/>
      <c r="HYA36" s="399"/>
      <c r="HYB36" s="466"/>
      <c r="HYC36" s="252"/>
      <c r="HYD36" s="467"/>
      <c r="HYE36" s="466"/>
      <c r="HYF36" s="399"/>
      <c r="HYG36" s="466"/>
      <c r="HYH36" s="252"/>
      <c r="HYI36" s="467"/>
      <c r="HYJ36" s="466"/>
      <c r="HYK36" s="399"/>
      <c r="HYL36" s="466"/>
      <c r="HYM36" s="252"/>
      <c r="HYN36" s="467"/>
      <c r="HYO36" s="466"/>
      <c r="HYP36" s="399"/>
      <c r="HYQ36" s="466"/>
      <c r="HYR36" s="252"/>
      <c r="HYS36" s="467"/>
      <c r="HYT36" s="466"/>
      <c r="HYU36" s="399"/>
      <c r="HYV36" s="466"/>
      <c r="HYW36" s="252"/>
      <c r="HYX36" s="467"/>
      <c r="HYY36" s="466"/>
      <c r="HYZ36" s="399"/>
      <c r="HZA36" s="466"/>
      <c r="HZB36" s="252"/>
      <c r="HZC36" s="467"/>
      <c r="HZD36" s="466"/>
      <c r="HZE36" s="399"/>
      <c r="HZF36" s="466"/>
      <c r="HZG36" s="252"/>
      <c r="HZH36" s="467"/>
      <c r="HZI36" s="466"/>
      <c r="HZJ36" s="399"/>
      <c r="HZK36" s="466"/>
      <c r="HZL36" s="252"/>
      <c r="HZM36" s="467"/>
      <c r="HZN36" s="466"/>
      <c r="HZO36" s="399"/>
      <c r="HZP36" s="466"/>
      <c r="HZQ36" s="252"/>
      <c r="HZR36" s="467"/>
      <c r="HZS36" s="466"/>
      <c r="HZT36" s="399"/>
      <c r="HZU36" s="466"/>
      <c r="HZV36" s="252"/>
      <c r="HZW36" s="467"/>
      <c r="HZX36" s="466"/>
      <c r="HZY36" s="399"/>
      <c r="HZZ36" s="466"/>
      <c r="IAA36" s="252"/>
      <c r="IAB36" s="467"/>
      <c r="IAC36" s="466"/>
      <c r="IAD36" s="399"/>
      <c r="IAE36" s="466"/>
      <c r="IAF36" s="252"/>
      <c r="IAG36" s="467"/>
      <c r="IAH36" s="466"/>
      <c r="IAI36" s="399"/>
      <c r="IAJ36" s="466"/>
      <c r="IAK36" s="252"/>
      <c r="IAL36" s="467"/>
      <c r="IAM36" s="466"/>
      <c r="IAN36" s="399"/>
      <c r="IAO36" s="466"/>
      <c r="IAP36" s="252"/>
      <c r="IAQ36" s="467"/>
      <c r="IAR36" s="466"/>
      <c r="IAS36" s="399"/>
      <c r="IAT36" s="466"/>
      <c r="IAU36" s="252"/>
      <c r="IAV36" s="467"/>
      <c r="IAW36" s="466"/>
      <c r="IAX36" s="399"/>
      <c r="IAY36" s="466"/>
      <c r="IAZ36" s="252"/>
      <c r="IBA36" s="467"/>
      <c r="IBB36" s="466"/>
      <c r="IBC36" s="399"/>
      <c r="IBD36" s="466"/>
      <c r="IBE36" s="252"/>
      <c r="IBF36" s="467"/>
      <c r="IBG36" s="466"/>
      <c r="IBH36" s="399"/>
      <c r="IBI36" s="466"/>
      <c r="IBJ36" s="252"/>
      <c r="IBK36" s="467"/>
      <c r="IBL36" s="466"/>
      <c r="IBM36" s="399"/>
      <c r="IBN36" s="466"/>
      <c r="IBO36" s="252"/>
      <c r="IBP36" s="467"/>
      <c r="IBQ36" s="466"/>
      <c r="IBR36" s="399"/>
      <c r="IBS36" s="466"/>
      <c r="IBT36" s="252"/>
      <c r="IBU36" s="467"/>
      <c r="IBV36" s="466"/>
      <c r="IBW36" s="399"/>
      <c r="IBX36" s="466"/>
      <c r="IBY36" s="252"/>
      <c r="IBZ36" s="467"/>
      <c r="ICA36" s="466"/>
      <c r="ICB36" s="399"/>
      <c r="ICC36" s="466"/>
      <c r="ICD36" s="252"/>
      <c r="ICE36" s="467"/>
      <c r="ICF36" s="466"/>
      <c r="ICG36" s="399"/>
      <c r="ICH36" s="466"/>
      <c r="ICI36" s="252"/>
      <c r="ICJ36" s="467"/>
      <c r="ICK36" s="466"/>
      <c r="ICL36" s="399"/>
      <c r="ICM36" s="466"/>
      <c r="ICN36" s="252"/>
      <c r="ICO36" s="467"/>
      <c r="ICP36" s="466"/>
      <c r="ICQ36" s="399"/>
      <c r="ICR36" s="466"/>
      <c r="ICS36" s="252"/>
      <c r="ICT36" s="467"/>
      <c r="ICU36" s="466"/>
      <c r="ICV36" s="399"/>
      <c r="ICW36" s="466"/>
      <c r="ICX36" s="252"/>
      <c r="ICY36" s="467"/>
      <c r="ICZ36" s="466"/>
      <c r="IDA36" s="399"/>
      <c r="IDB36" s="466"/>
      <c r="IDC36" s="252"/>
      <c r="IDD36" s="467"/>
      <c r="IDE36" s="466"/>
      <c r="IDF36" s="399"/>
      <c r="IDG36" s="466"/>
      <c r="IDH36" s="252"/>
      <c r="IDI36" s="467"/>
      <c r="IDJ36" s="466"/>
      <c r="IDK36" s="399"/>
      <c r="IDL36" s="466"/>
      <c r="IDM36" s="252"/>
      <c r="IDN36" s="467"/>
      <c r="IDO36" s="466"/>
      <c r="IDP36" s="399"/>
      <c r="IDQ36" s="466"/>
      <c r="IDR36" s="252"/>
      <c r="IDS36" s="467"/>
      <c r="IDT36" s="466"/>
      <c r="IDU36" s="399"/>
      <c r="IDV36" s="466"/>
      <c r="IDW36" s="252"/>
      <c r="IDX36" s="467"/>
      <c r="IDY36" s="466"/>
      <c r="IDZ36" s="399"/>
      <c r="IEA36" s="466"/>
      <c r="IEB36" s="252"/>
      <c r="IEC36" s="467"/>
      <c r="IED36" s="466"/>
      <c r="IEE36" s="399"/>
      <c r="IEF36" s="466"/>
      <c r="IEG36" s="252"/>
      <c r="IEH36" s="467"/>
      <c r="IEI36" s="466"/>
      <c r="IEJ36" s="399"/>
      <c r="IEK36" s="466"/>
      <c r="IEL36" s="252"/>
      <c r="IEM36" s="467"/>
      <c r="IEN36" s="466"/>
      <c r="IEO36" s="399"/>
      <c r="IEP36" s="466"/>
      <c r="IEQ36" s="252"/>
      <c r="IER36" s="467"/>
      <c r="IES36" s="466"/>
      <c r="IET36" s="399"/>
      <c r="IEU36" s="466"/>
      <c r="IEV36" s="252"/>
      <c r="IEW36" s="467"/>
      <c r="IEX36" s="466"/>
      <c r="IEY36" s="399"/>
      <c r="IEZ36" s="466"/>
      <c r="IFA36" s="252"/>
      <c r="IFB36" s="467"/>
      <c r="IFC36" s="466"/>
      <c r="IFD36" s="399"/>
      <c r="IFE36" s="466"/>
      <c r="IFF36" s="252"/>
      <c r="IFG36" s="467"/>
      <c r="IFH36" s="466"/>
      <c r="IFI36" s="399"/>
      <c r="IFJ36" s="466"/>
      <c r="IFK36" s="252"/>
      <c r="IFL36" s="467"/>
      <c r="IFM36" s="466"/>
      <c r="IFN36" s="399"/>
      <c r="IFO36" s="466"/>
      <c r="IFP36" s="252"/>
      <c r="IFQ36" s="467"/>
      <c r="IFR36" s="466"/>
      <c r="IFS36" s="399"/>
      <c r="IFT36" s="466"/>
      <c r="IFU36" s="252"/>
      <c r="IFV36" s="467"/>
      <c r="IFW36" s="466"/>
      <c r="IFX36" s="399"/>
      <c r="IFY36" s="466"/>
      <c r="IFZ36" s="252"/>
      <c r="IGA36" s="467"/>
      <c r="IGB36" s="466"/>
      <c r="IGC36" s="399"/>
      <c r="IGD36" s="466"/>
      <c r="IGE36" s="252"/>
      <c r="IGF36" s="467"/>
      <c r="IGG36" s="466"/>
      <c r="IGH36" s="399"/>
      <c r="IGI36" s="466"/>
      <c r="IGJ36" s="252"/>
      <c r="IGK36" s="467"/>
      <c r="IGL36" s="466"/>
      <c r="IGM36" s="399"/>
      <c r="IGN36" s="466"/>
      <c r="IGO36" s="252"/>
      <c r="IGP36" s="467"/>
      <c r="IGQ36" s="466"/>
      <c r="IGR36" s="399"/>
      <c r="IGS36" s="466"/>
      <c r="IGT36" s="252"/>
      <c r="IGU36" s="467"/>
      <c r="IGV36" s="466"/>
      <c r="IGW36" s="399"/>
      <c r="IGX36" s="466"/>
      <c r="IGY36" s="252"/>
      <c r="IGZ36" s="467"/>
      <c r="IHA36" s="466"/>
      <c r="IHB36" s="399"/>
      <c r="IHC36" s="466"/>
      <c r="IHD36" s="252"/>
      <c r="IHE36" s="467"/>
      <c r="IHF36" s="466"/>
      <c r="IHG36" s="399"/>
      <c r="IHH36" s="466"/>
      <c r="IHI36" s="252"/>
      <c r="IHJ36" s="467"/>
      <c r="IHK36" s="466"/>
      <c r="IHL36" s="399"/>
      <c r="IHM36" s="466"/>
      <c r="IHN36" s="252"/>
      <c r="IHO36" s="467"/>
      <c r="IHP36" s="466"/>
      <c r="IHQ36" s="399"/>
      <c r="IHR36" s="466"/>
      <c r="IHS36" s="252"/>
      <c r="IHT36" s="467"/>
      <c r="IHU36" s="466"/>
      <c r="IHV36" s="399"/>
      <c r="IHW36" s="466"/>
      <c r="IHX36" s="252"/>
      <c r="IHY36" s="467"/>
      <c r="IHZ36" s="466"/>
      <c r="IIA36" s="399"/>
      <c r="IIB36" s="466"/>
      <c r="IIC36" s="252"/>
      <c r="IID36" s="467"/>
      <c r="IIE36" s="466"/>
      <c r="IIF36" s="399"/>
      <c r="IIG36" s="466"/>
      <c r="IIH36" s="252"/>
      <c r="III36" s="467"/>
      <c r="IIJ36" s="466"/>
      <c r="IIK36" s="399"/>
      <c r="IIL36" s="466"/>
      <c r="IIM36" s="252"/>
      <c r="IIN36" s="467"/>
      <c r="IIO36" s="466"/>
      <c r="IIP36" s="399"/>
      <c r="IIQ36" s="466"/>
      <c r="IIR36" s="252"/>
      <c r="IIS36" s="467"/>
      <c r="IIT36" s="466"/>
      <c r="IIU36" s="399"/>
      <c r="IIV36" s="466"/>
      <c r="IIW36" s="252"/>
      <c r="IIX36" s="467"/>
      <c r="IIY36" s="466"/>
      <c r="IIZ36" s="399"/>
      <c r="IJA36" s="466"/>
      <c r="IJB36" s="252"/>
      <c r="IJC36" s="467"/>
      <c r="IJD36" s="466"/>
      <c r="IJE36" s="399"/>
      <c r="IJF36" s="466"/>
      <c r="IJG36" s="252"/>
      <c r="IJH36" s="467"/>
      <c r="IJI36" s="466"/>
      <c r="IJJ36" s="399"/>
      <c r="IJK36" s="466"/>
      <c r="IJL36" s="252"/>
      <c r="IJM36" s="467"/>
      <c r="IJN36" s="466"/>
      <c r="IJO36" s="399"/>
      <c r="IJP36" s="466"/>
      <c r="IJQ36" s="252"/>
      <c r="IJR36" s="467"/>
      <c r="IJS36" s="466"/>
      <c r="IJT36" s="399"/>
      <c r="IJU36" s="466"/>
      <c r="IJV36" s="252"/>
      <c r="IJW36" s="467"/>
      <c r="IJX36" s="466"/>
      <c r="IJY36" s="399"/>
      <c r="IJZ36" s="466"/>
      <c r="IKA36" s="252"/>
      <c r="IKB36" s="467"/>
      <c r="IKC36" s="466"/>
      <c r="IKD36" s="399"/>
      <c r="IKE36" s="466"/>
      <c r="IKF36" s="252"/>
      <c r="IKG36" s="467"/>
      <c r="IKH36" s="466"/>
      <c r="IKI36" s="399"/>
      <c r="IKJ36" s="466"/>
      <c r="IKK36" s="252"/>
      <c r="IKL36" s="467"/>
      <c r="IKM36" s="466"/>
      <c r="IKN36" s="399"/>
      <c r="IKO36" s="466"/>
      <c r="IKP36" s="252"/>
      <c r="IKQ36" s="467"/>
      <c r="IKR36" s="466"/>
      <c r="IKS36" s="399"/>
      <c r="IKT36" s="466"/>
      <c r="IKU36" s="252"/>
      <c r="IKV36" s="467"/>
      <c r="IKW36" s="466"/>
      <c r="IKX36" s="399"/>
      <c r="IKY36" s="466"/>
      <c r="IKZ36" s="252"/>
      <c r="ILA36" s="467"/>
      <c r="ILB36" s="466"/>
      <c r="ILC36" s="399"/>
      <c r="ILD36" s="466"/>
      <c r="ILE36" s="252"/>
      <c r="ILF36" s="467"/>
      <c r="ILG36" s="466"/>
      <c r="ILH36" s="399"/>
      <c r="ILI36" s="466"/>
      <c r="ILJ36" s="252"/>
      <c r="ILK36" s="467"/>
      <c r="ILL36" s="466"/>
      <c r="ILM36" s="399"/>
      <c r="ILN36" s="466"/>
      <c r="ILO36" s="252"/>
      <c r="ILP36" s="467"/>
      <c r="ILQ36" s="466"/>
      <c r="ILR36" s="399"/>
      <c r="ILS36" s="466"/>
      <c r="ILT36" s="252"/>
      <c r="ILU36" s="467"/>
      <c r="ILV36" s="466"/>
      <c r="ILW36" s="399"/>
      <c r="ILX36" s="466"/>
      <c r="ILY36" s="252"/>
      <c r="ILZ36" s="467"/>
      <c r="IMA36" s="466"/>
      <c r="IMB36" s="399"/>
      <c r="IMC36" s="466"/>
      <c r="IMD36" s="252"/>
      <c r="IME36" s="467"/>
      <c r="IMF36" s="466"/>
      <c r="IMG36" s="399"/>
      <c r="IMH36" s="466"/>
      <c r="IMI36" s="252"/>
      <c r="IMJ36" s="467"/>
      <c r="IMK36" s="466"/>
      <c r="IML36" s="399"/>
      <c r="IMM36" s="466"/>
      <c r="IMN36" s="252"/>
      <c r="IMO36" s="467"/>
      <c r="IMP36" s="466"/>
      <c r="IMQ36" s="399"/>
      <c r="IMR36" s="466"/>
      <c r="IMS36" s="252"/>
      <c r="IMT36" s="467"/>
      <c r="IMU36" s="466"/>
      <c r="IMV36" s="399"/>
      <c r="IMW36" s="466"/>
      <c r="IMX36" s="252"/>
      <c r="IMY36" s="467"/>
      <c r="IMZ36" s="466"/>
      <c r="INA36" s="399"/>
      <c r="INB36" s="466"/>
      <c r="INC36" s="252"/>
      <c r="IND36" s="467"/>
      <c r="INE36" s="466"/>
      <c r="INF36" s="399"/>
      <c r="ING36" s="466"/>
      <c r="INH36" s="252"/>
      <c r="INI36" s="467"/>
      <c r="INJ36" s="466"/>
      <c r="INK36" s="399"/>
      <c r="INL36" s="466"/>
      <c r="INM36" s="252"/>
      <c r="INN36" s="467"/>
      <c r="INO36" s="466"/>
      <c r="INP36" s="399"/>
      <c r="INQ36" s="466"/>
      <c r="INR36" s="252"/>
      <c r="INS36" s="467"/>
      <c r="INT36" s="466"/>
      <c r="INU36" s="399"/>
      <c r="INV36" s="466"/>
      <c r="INW36" s="252"/>
      <c r="INX36" s="467"/>
      <c r="INY36" s="466"/>
      <c r="INZ36" s="399"/>
      <c r="IOA36" s="466"/>
      <c r="IOB36" s="252"/>
      <c r="IOC36" s="467"/>
      <c r="IOD36" s="466"/>
      <c r="IOE36" s="399"/>
      <c r="IOF36" s="466"/>
      <c r="IOG36" s="252"/>
      <c r="IOH36" s="467"/>
      <c r="IOI36" s="466"/>
      <c r="IOJ36" s="399"/>
      <c r="IOK36" s="466"/>
      <c r="IOL36" s="252"/>
      <c r="IOM36" s="467"/>
      <c r="ION36" s="466"/>
      <c r="IOO36" s="399"/>
      <c r="IOP36" s="466"/>
      <c r="IOQ36" s="252"/>
      <c r="IOR36" s="467"/>
      <c r="IOS36" s="466"/>
      <c r="IOT36" s="399"/>
      <c r="IOU36" s="466"/>
      <c r="IOV36" s="252"/>
      <c r="IOW36" s="467"/>
      <c r="IOX36" s="466"/>
      <c r="IOY36" s="399"/>
      <c r="IOZ36" s="466"/>
      <c r="IPA36" s="252"/>
      <c r="IPB36" s="467"/>
      <c r="IPC36" s="466"/>
      <c r="IPD36" s="399"/>
      <c r="IPE36" s="466"/>
      <c r="IPF36" s="252"/>
      <c r="IPG36" s="467"/>
      <c r="IPH36" s="466"/>
      <c r="IPI36" s="399"/>
      <c r="IPJ36" s="466"/>
      <c r="IPK36" s="252"/>
      <c r="IPL36" s="467"/>
      <c r="IPM36" s="466"/>
      <c r="IPN36" s="399"/>
      <c r="IPO36" s="466"/>
      <c r="IPP36" s="252"/>
      <c r="IPQ36" s="467"/>
      <c r="IPR36" s="466"/>
      <c r="IPS36" s="399"/>
      <c r="IPT36" s="466"/>
      <c r="IPU36" s="252"/>
      <c r="IPV36" s="467"/>
      <c r="IPW36" s="466"/>
      <c r="IPX36" s="399"/>
      <c r="IPY36" s="466"/>
      <c r="IPZ36" s="252"/>
      <c r="IQA36" s="467"/>
      <c r="IQB36" s="466"/>
      <c r="IQC36" s="399"/>
      <c r="IQD36" s="466"/>
      <c r="IQE36" s="252"/>
      <c r="IQF36" s="467"/>
      <c r="IQG36" s="466"/>
      <c r="IQH36" s="399"/>
      <c r="IQI36" s="466"/>
      <c r="IQJ36" s="252"/>
      <c r="IQK36" s="467"/>
      <c r="IQL36" s="466"/>
      <c r="IQM36" s="399"/>
      <c r="IQN36" s="466"/>
      <c r="IQO36" s="252"/>
      <c r="IQP36" s="467"/>
      <c r="IQQ36" s="466"/>
      <c r="IQR36" s="399"/>
      <c r="IQS36" s="466"/>
      <c r="IQT36" s="252"/>
      <c r="IQU36" s="467"/>
      <c r="IQV36" s="466"/>
      <c r="IQW36" s="399"/>
      <c r="IQX36" s="466"/>
      <c r="IQY36" s="252"/>
      <c r="IQZ36" s="467"/>
      <c r="IRA36" s="466"/>
      <c r="IRB36" s="399"/>
      <c r="IRC36" s="466"/>
      <c r="IRD36" s="252"/>
      <c r="IRE36" s="467"/>
      <c r="IRF36" s="466"/>
      <c r="IRG36" s="399"/>
      <c r="IRH36" s="466"/>
      <c r="IRI36" s="252"/>
      <c r="IRJ36" s="467"/>
      <c r="IRK36" s="466"/>
      <c r="IRL36" s="399"/>
      <c r="IRM36" s="466"/>
      <c r="IRN36" s="252"/>
      <c r="IRO36" s="467"/>
      <c r="IRP36" s="466"/>
      <c r="IRQ36" s="399"/>
      <c r="IRR36" s="466"/>
      <c r="IRS36" s="252"/>
      <c r="IRT36" s="467"/>
      <c r="IRU36" s="466"/>
      <c r="IRV36" s="399"/>
      <c r="IRW36" s="466"/>
      <c r="IRX36" s="252"/>
      <c r="IRY36" s="467"/>
      <c r="IRZ36" s="466"/>
      <c r="ISA36" s="399"/>
      <c r="ISB36" s="466"/>
      <c r="ISC36" s="252"/>
      <c r="ISD36" s="467"/>
      <c r="ISE36" s="466"/>
      <c r="ISF36" s="399"/>
      <c r="ISG36" s="466"/>
      <c r="ISH36" s="252"/>
      <c r="ISI36" s="467"/>
      <c r="ISJ36" s="466"/>
      <c r="ISK36" s="399"/>
      <c r="ISL36" s="466"/>
      <c r="ISM36" s="252"/>
      <c r="ISN36" s="467"/>
      <c r="ISO36" s="466"/>
      <c r="ISP36" s="399"/>
      <c r="ISQ36" s="466"/>
      <c r="ISR36" s="252"/>
      <c r="ISS36" s="467"/>
      <c r="IST36" s="466"/>
      <c r="ISU36" s="399"/>
      <c r="ISV36" s="466"/>
      <c r="ISW36" s="252"/>
      <c r="ISX36" s="467"/>
      <c r="ISY36" s="466"/>
      <c r="ISZ36" s="399"/>
      <c r="ITA36" s="466"/>
      <c r="ITB36" s="252"/>
      <c r="ITC36" s="467"/>
      <c r="ITD36" s="466"/>
      <c r="ITE36" s="399"/>
      <c r="ITF36" s="466"/>
      <c r="ITG36" s="252"/>
      <c r="ITH36" s="467"/>
      <c r="ITI36" s="466"/>
      <c r="ITJ36" s="399"/>
      <c r="ITK36" s="466"/>
      <c r="ITL36" s="252"/>
      <c r="ITM36" s="467"/>
      <c r="ITN36" s="466"/>
      <c r="ITO36" s="399"/>
      <c r="ITP36" s="466"/>
      <c r="ITQ36" s="252"/>
      <c r="ITR36" s="467"/>
      <c r="ITS36" s="466"/>
      <c r="ITT36" s="399"/>
      <c r="ITU36" s="466"/>
      <c r="ITV36" s="252"/>
      <c r="ITW36" s="467"/>
      <c r="ITX36" s="466"/>
      <c r="ITY36" s="399"/>
      <c r="ITZ36" s="466"/>
      <c r="IUA36" s="252"/>
      <c r="IUB36" s="467"/>
      <c r="IUC36" s="466"/>
      <c r="IUD36" s="399"/>
      <c r="IUE36" s="466"/>
      <c r="IUF36" s="252"/>
      <c r="IUG36" s="467"/>
      <c r="IUH36" s="466"/>
      <c r="IUI36" s="399"/>
      <c r="IUJ36" s="466"/>
      <c r="IUK36" s="252"/>
      <c r="IUL36" s="467"/>
      <c r="IUM36" s="466"/>
      <c r="IUN36" s="399"/>
      <c r="IUO36" s="466"/>
      <c r="IUP36" s="252"/>
      <c r="IUQ36" s="467"/>
      <c r="IUR36" s="466"/>
      <c r="IUS36" s="399"/>
      <c r="IUT36" s="466"/>
      <c r="IUU36" s="252"/>
      <c r="IUV36" s="467"/>
      <c r="IUW36" s="466"/>
      <c r="IUX36" s="399"/>
      <c r="IUY36" s="466"/>
      <c r="IUZ36" s="252"/>
      <c r="IVA36" s="467"/>
      <c r="IVB36" s="466"/>
      <c r="IVC36" s="399"/>
      <c r="IVD36" s="466"/>
      <c r="IVE36" s="252"/>
      <c r="IVF36" s="467"/>
      <c r="IVG36" s="466"/>
      <c r="IVH36" s="399"/>
      <c r="IVI36" s="466"/>
      <c r="IVJ36" s="252"/>
      <c r="IVK36" s="467"/>
      <c r="IVL36" s="466"/>
      <c r="IVM36" s="399"/>
      <c r="IVN36" s="466"/>
      <c r="IVO36" s="252"/>
      <c r="IVP36" s="467"/>
      <c r="IVQ36" s="466"/>
      <c r="IVR36" s="399"/>
      <c r="IVS36" s="466"/>
      <c r="IVT36" s="252"/>
      <c r="IVU36" s="467"/>
      <c r="IVV36" s="466"/>
      <c r="IVW36" s="399"/>
      <c r="IVX36" s="466"/>
      <c r="IVY36" s="252"/>
      <c r="IVZ36" s="467"/>
      <c r="IWA36" s="466"/>
      <c r="IWB36" s="399"/>
      <c r="IWC36" s="466"/>
      <c r="IWD36" s="252"/>
      <c r="IWE36" s="467"/>
      <c r="IWF36" s="466"/>
      <c r="IWG36" s="399"/>
      <c r="IWH36" s="466"/>
      <c r="IWI36" s="252"/>
      <c r="IWJ36" s="467"/>
      <c r="IWK36" s="466"/>
      <c r="IWL36" s="399"/>
      <c r="IWM36" s="466"/>
      <c r="IWN36" s="252"/>
      <c r="IWO36" s="467"/>
      <c r="IWP36" s="466"/>
      <c r="IWQ36" s="399"/>
      <c r="IWR36" s="466"/>
      <c r="IWS36" s="252"/>
      <c r="IWT36" s="467"/>
      <c r="IWU36" s="466"/>
      <c r="IWV36" s="399"/>
      <c r="IWW36" s="466"/>
      <c r="IWX36" s="252"/>
      <c r="IWY36" s="467"/>
      <c r="IWZ36" s="466"/>
      <c r="IXA36" s="399"/>
      <c r="IXB36" s="466"/>
      <c r="IXC36" s="252"/>
      <c r="IXD36" s="467"/>
      <c r="IXE36" s="466"/>
      <c r="IXF36" s="399"/>
      <c r="IXG36" s="466"/>
      <c r="IXH36" s="252"/>
      <c r="IXI36" s="467"/>
      <c r="IXJ36" s="466"/>
      <c r="IXK36" s="399"/>
      <c r="IXL36" s="466"/>
      <c r="IXM36" s="252"/>
      <c r="IXN36" s="467"/>
      <c r="IXO36" s="466"/>
      <c r="IXP36" s="399"/>
      <c r="IXQ36" s="466"/>
      <c r="IXR36" s="252"/>
      <c r="IXS36" s="467"/>
      <c r="IXT36" s="466"/>
      <c r="IXU36" s="399"/>
      <c r="IXV36" s="466"/>
      <c r="IXW36" s="252"/>
      <c r="IXX36" s="467"/>
      <c r="IXY36" s="466"/>
      <c r="IXZ36" s="399"/>
      <c r="IYA36" s="466"/>
      <c r="IYB36" s="252"/>
      <c r="IYC36" s="467"/>
      <c r="IYD36" s="466"/>
      <c r="IYE36" s="399"/>
      <c r="IYF36" s="466"/>
      <c r="IYG36" s="252"/>
      <c r="IYH36" s="467"/>
      <c r="IYI36" s="466"/>
      <c r="IYJ36" s="399"/>
      <c r="IYK36" s="466"/>
      <c r="IYL36" s="252"/>
      <c r="IYM36" s="467"/>
      <c r="IYN36" s="466"/>
      <c r="IYO36" s="399"/>
      <c r="IYP36" s="466"/>
      <c r="IYQ36" s="252"/>
      <c r="IYR36" s="467"/>
      <c r="IYS36" s="466"/>
      <c r="IYT36" s="399"/>
      <c r="IYU36" s="466"/>
      <c r="IYV36" s="252"/>
      <c r="IYW36" s="467"/>
      <c r="IYX36" s="466"/>
      <c r="IYY36" s="399"/>
      <c r="IYZ36" s="466"/>
      <c r="IZA36" s="252"/>
      <c r="IZB36" s="467"/>
      <c r="IZC36" s="466"/>
      <c r="IZD36" s="399"/>
      <c r="IZE36" s="466"/>
      <c r="IZF36" s="252"/>
      <c r="IZG36" s="467"/>
      <c r="IZH36" s="466"/>
      <c r="IZI36" s="399"/>
      <c r="IZJ36" s="466"/>
      <c r="IZK36" s="252"/>
      <c r="IZL36" s="467"/>
      <c r="IZM36" s="466"/>
      <c r="IZN36" s="399"/>
      <c r="IZO36" s="466"/>
      <c r="IZP36" s="252"/>
      <c r="IZQ36" s="467"/>
      <c r="IZR36" s="466"/>
      <c r="IZS36" s="399"/>
      <c r="IZT36" s="466"/>
      <c r="IZU36" s="252"/>
      <c r="IZV36" s="467"/>
      <c r="IZW36" s="466"/>
      <c r="IZX36" s="399"/>
      <c r="IZY36" s="466"/>
      <c r="IZZ36" s="252"/>
      <c r="JAA36" s="467"/>
      <c r="JAB36" s="466"/>
      <c r="JAC36" s="399"/>
      <c r="JAD36" s="466"/>
      <c r="JAE36" s="252"/>
      <c r="JAF36" s="467"/>
      <c r="JAG36" s="466"/>
      <c r="JAH36" s="399"/>
      <c r="JAI36" s="466"/>
      <c r="JAJ36" s="252"/>
      <c r="JAK36" s="467"/>
      <c r="JAL36" s="466"/>
      <c r="JAM36" s="399"/>
      <c r="JAN36" s="466"/>
      <c r="JAO36" s="252"/>
      <c r="JAP36" s="467"/>
      <c r="JAQ36" s="466"/>
      <c r="JAR36" s="399"/>
      <c r="JAS36" s="466"/>
      <c r="JAT36" s="252"/>
      <c r="JAU36" s="467"/>
      <c r="JAV36" s="466"/>
      <c r="JAW36" s="399"/>
      <c r="JAX36" s="466"/>
      <c r="JAY36" s="252"/>
      <c r="JAZ36" s="467"/>
      <c r="JBA36" s="466"/>
      <c r="JBB36" s="399"/>
      <c r="JBC36" s="466"/>
      <c r="JBD36" s="252"/>
      <c r="JBE36" s="467"/>
      <c r="JBF36" s="466"/>
      <c r="JBG36" s="399"/>
      <c r="JBH36" s="466"/>
      <c r="JBI36" s="252"/>
      <c r="JBJ36" s="467"/>
      <c r="JBK36" s="466"/>
      <c r="JBL36" s="399"/>
      <c r="JBM36" s="466"/>
      <c r="JBN36" s="252"/>
      <c r="JBO36" s="467"/>
      <c r="JBP36" s="466"/>
      <c r="JBQ36" s="399"/>
      <c r="JBR36" s="466"/>
      <c r="JBS36" s="252"/>
      <c r="JBT36" s="467"/>
      <c r="JBU36" s="466"/>
      <c r="JBV36" s="399"/>
      <c r="JBW36" s="466"/>
      <c r="JBX36" s="252"/>
      <c r="JBY36" s="467"/>
      <c r="JBZ36" s="466"/>
      <c r="JCA36" s="399"/>
      <c r="JCB36" s="466"/>
      <c r="JCC36" s="252"/>
      <c r="JCD36" s="467"/>
      <c r="JCE36" s="466"/>
      <c r="JCF36" s="399"/>
      <c r="JCG36" s="466"/>
      <c r="JCH36" s="252"/>
      <c r="JCI36" s="467"/>
      <c r="JCJ36" s="466"/>
      <c r="JCK36" s="399"/>
      <c r="JCL36" s="466"/>
      <c r="JCM36" s="252"/>
      <c r="JCN36" s="467"/>
      <c r="JCO36" s="466"/>
      <c r="JCP36" s="399"/>
      <c r="JCQ36" s="466"/>
      <c r="JCR36" s="252"/>
      <c r="JCS36" s="467"/>
      <c r="JCT36" s="466"/>
      <c r="JCU36" s="399"/>
      <c r="JCV36" s="466"/>
      <c r="JCW36" s="252"/>
      <c r="JCX36" s="467"/>
      <c r="JCY36" s="466"/>
      <c r="JCZ36" s="399"/>
      <c r="JDA36" s="466"/>
      <c r="JDB36" s="252"/>
      <c r="JDC36" s="467"/>
      <c r="JDD36" s="466"/>
      <c r="JDE36" s="399"/>
      <c r="JDF36" s="466"/>
      <c r="JDG36" s="252"/>
      <c r="JDH36" s="467"/>
      <c r="JDI36" s="466"/>
      <c r="JDJ36" s="399"/>
      <c r="JDK36" s="466"/>
      <c r="JDL36" s="252"/>
      <c r="JDM36" s="467"/>
      <c r="JDN36" s="466"/>
      <c r="JDO36" s="399"/>
      <c r="JDP36" s="466"/>
      <c r="JDQ36" s="252"/>
      <c r="JDR36" s="467"/>
      <c r="JDS36" s="466"/>
      <c r="JDT36" s="399"/>
      <c r="JDU36" s="466"/>
      <c r="JDV36" s="252"/>
      <c r="JDW36" s="467"/>
      <c r="JDX36" s="466"/>
      <c r="JDY36" s="399"/>
      <c r="JDZ36" s="466"/>
      <c r="JEA36" s="252"/>
      <c r="JEB36" s="467"/>
      <c r="JEC36" s="466"/>
      <c r="JED36" s="399"/>
      <c r="JEE36" s="466"/>
      <c r="JEF36" s="252"/>
      <c r="JEG36" s="467"/>
      <c r="JEH36" s="466"/>
      <c r="JEI36" s="399"/>
      <c r="JEJ36" s="466"/>
      <c r="JEK36" s="252"/>
      <c r="JEL36" s="467"/>
      <c r="JEM36" s="466"/>
      <c r="JEN36" s="399"/>
      <c r="JEO36" s="466"/>
      <c r="JEP36" s="252"/>
      <c r="JEQ36" s="467"/>
      <c r="JER36" s="466"/>
      <c r="JES36" s="399"/>
      <c r="JET36" s="466"/>
      <c r="JEU36" s="252"/>
      <c r="JEV36" s="467"/>
      <c r="JEW36" s="466"/>
      <c r="JEX36" s="399"/>
      <c r="JEY36" s="466"/>
      <c r="JEZ36" s="252"/>
      <c r="JFA36" s="467"/>
      <c r="JFB36" s="466"/>
      <c r="JFC36" s="399"/>
      <c r="JFD36" s="466"/>
      <c r="JFE36" s="252"/>
      <c r="JFF36" s="467"/>
      <c r="JFG36" s="466"/>
      <c r="JFH36" s="399"/>
      <c r="JFI36" s="466"/>
      <c r="JFJ36" s="252"/>
      <c r="JFK36" s="467"/>
      <c r="JFL36" s="466"/>
      <c r="JFM36" s="399"/>
      <c r="JFN36" s="466"/>
      <c r="JFO36" s="252"/>
      <c r="JFP36" s="467"/>
      <c r="JFQ36" s="466"/>
      <c r="JFR36" s="399"/>
      <c r="JFS36" s="466"/>
      <c r="JFT36" s="252"/>
      <c r="JFU36" s="467"/>
      <c r="JFV36" s="466"/>
      <c r="JFW36" s="399"/>
      <c r="JFX36" s="466"/>
      <c r="JFY36" s="252"/>
      <c r="JFZ36" s="467"/>
      <c r="JGA36" s="466"/>
      <c r="JGB36" s="399"/>
      <c r="JGC36" s="466"/>
      <c r="JGD36" s="252"/>
      <c r="JGE36" s="467"/>
      <c r="JGF36" s="466"/>
      <c r="JGG36" s="399"/>
      <c r="JGH36" s="466"/>
      <c r="JGI36" s="252"/>
      <c r="JGJ36" s="467"/>
      <c r="JGK36" s="466"/>
      <c r="JGL36" s="399"/>
      <c r="JGM36" s="466"/>
      <c r="JGN36" s="252"/>
      <c r="JGO36" s="467"/>
      <c r="JGP36" s="466"/>
      <c r="JGQ36" s="399"/>
      <c r="JGR36" s="466"/>
      <c r="JGS36" s="252"/>
      <c r="JGT36" s="467"/>
      <c r="JGU36" s="466"/>
      <c r="JGV36" s="399"/>
      <c r="JGW36" s="466"/>
      <c r="JGX36" s="252"/>
      <c r="JGY36" s="467"/>
      <c r="JGZ36" s="466"/>
      <c r="JHA36" s="399"/>
      <c r="JHB36" s="466"/>
      <c r="JHC36" s="252"/>
      <c r="JHD36" s="467"/>
      <c r="JHE36" s="466"/>
      <c r="JHF36" s="399"/>
      <c r="JHG36" s="466"/>
      <c r="JHH36" s="252"/>
      <c r="JHI36" s="467"/>
      <c r="JHJ36" s="466"/>
      <c r="JHK36" s="399"/>
      <c r="JHL36" s="466"/>
      <c r="JHM36" s="252"/>
      <c r="JHN36" s="467"/>
      <c r="JHO36" s="466"/>
      <c r="JHP36" s="399"/>
      <c r="JHQ36" s="466"/>
      <c r="JHR36" s="252"/>
      <c r="JHS36" s="467"/>
      <c r="JHT36" s="466"/>
      <c r="JHU36" s="399"/>
      <c r="JHV36" s="466"/>
      <c r="JHW36" s="252"/>
      <c r="JHX36" s="467"/>
      <c r="JHY36" s="466"/>
      <c r="JHZ36" s="399"/>
      <c r="JIA36" s="466"/>
      <c r="JIB36" s="252"/>
      <c r="JIC36" s="467"/>
      <c r="JID36" s="466"/>
      <c r="JIE36" s="399"/>
      <c r="JIF36" s="466"/>
      <c r="JIG36" s="252"/>
      <c r="JIH36" s="467"/>
      <c r="JII36" s="466"/>
      <c r="JIJ36" s="399"/>
      <c r="JIK36" s="466"/>
      <c r="JIL36" s="252"/>
      <c r="JIM36" s="467"/>
      <c r="JIN36" s="466"/>
      <c r="JIO36" s="399"/>
      <c r="JIP36" s="466"/>
      <c r="JIQ36" s="252"/>
      <c r="JIR36" s="467"/>
      <c r="JIS36" s="466"/>
      <c r="JIT36" s="399"/>
      <c r="JIU36" s="466"/>
      <c r="JIV36" s="252"/>
      <c r="JIW36" s="467"/>
      <c r="JIX36" s="466"/>
      <c r="JIY36" s="399"/>
      <c r="JIZ36" s="466"/>
      <c r="JJA36" s="252"/>
      <c r="JJB36" s="467"/>
      <c r="JJC36" s="466"/>
      <c r="JJD36" s="399"/>
      <c r="JJE36" s="466"/>
      <c r="JJF36" s="252"/>
      <c r="JJG36" s="467"/>
      <c r="JJH36" s="466"/>
      <c r="JJI36" s="399"/>
      <c r="JJJ36" s="466"/>
      <c r="JJK36" s="252"/>
      <c r="JJL36" s="467"/>
      <c r="JJM36" s="466"/>
      <c r="JJN36" s="399"/>
      <c r="JJO36" s="466"/>
      <c r="JJP36" s="252"/>
      <c r="JJQ36" s="467"/>
      <c r="JJR36" s="466"/>
      <c r="JJS36" s="399"/>
      <c r="JJT36" s="466"/>
      <c r="JJU36" s="252"/>
      <c r="JJV36" s="467"/>
      <c r="JJW36" s="466"/>
      <c r="JJX36" s="399"/>
      <c r="JJY36" s="466"/>
      <c r="JJZ36" s="252"/>
      <c r="JKA36" s="467"/>
      <c r="JKB36" s="466"/>
      <c r="JKC36" s="399"/>
      <c r="JKD36" s="466"/>
      <c r="JKE36" s="252"/>
      <c r="JKF36" s="467"/>
      <c r="JKG36" s="466"/>
      <c r="JKH36" s="399"/>
      <c r="JKI36" s="466"/>
      <c r="JKJ36" s="252"/>
      <c r="JKK36" s="467"/>
      <c r="JKL36" s="466"/>
      <c r="JKM36" s="399"/>
      <c r="JKN36" s="466"/>
      <c r="JKO36" s="252"/>
      <c r="JKP36" s="467"/>
      <c r="JKQ36" s="466"/>
      <c r="JKR36" s="399"/>
      <c r="JKS36" s="466"/>
      <c r="JKT36" s="252"/>
      <c r="JKU36" s="467"/>
      <c r="JKV36" s="466"/>
      <c r="JKW36" s="399"/>
      <c r="JKX36" s="466"/>
      <c r="JKY36" s="252"/>
      <c r="JKZ36" s="467"/>
      <c r="JLA36" s="466"/>
      <c r="JLB36" s="399"/>
      <c r="JLC36" s="466"/>
      <c r="JLD36" s="252"/>
      <c r="JLE36" s="467"/>
      <c r="JLF36" s="466"/>
      <c r="JLG36" s="399"/>
      <c r="JLH36" s="466"/>
      <c r="JLI36" s="252"/>
      <c r="JLJ36" s="467"/>
      <c r="JLK36" s="466"/>
      <c r="JLL36" s="399"/>
      <c r="JLM36" s="466"/>
      <c r="JLN36" s="252"/>
      <c r="JLO36" s="467"/>
      <c r="JLP36" s="466"/>
      <c r="JLQ36" s="399"/>
      <c r="JLR36" s="466"/>
      <c r="JLS36" s="252"/>
      <c r="JLT36" s="467"/>
      <c r="JLU36" s="466"/>
      <c r="JLV36" s="399"/>
      <c r="JLW36" s="466"/>
      <c r="JLX36" s="252"/>
      <c r="JLY36" s="467"/>
      <c r="JLZ36" s="466"/>
      <c r="JMA36" s="399"/>
      <c r="JMB36" s="466"/>
      <c r="JMC36" s="252"/>
      <c r="JMD36" s="467"/>
      <c r="JME36" s="466"/>
      <c r="JMF36" s="399"/>
      <c r="JMG36" s="466"/>
      <c r="JMH36" s="252"/>
      <c r="JMI36" s="467"/>
      <c r="JMJ36" s="466"/>
      <c r="JMK36" s="399"/>
      <c r="JML36" s="466"/>
      <c r="JMM36" s="252"/>
      <c r="JMN36" s="467"/>
      <c r="JMO36" s="466"/>
      <c r="JMP36" s="399"/>
      <c r="JMQ36" s="466"/>
      <c r="JMR36" s="252"/>
      <c r="JMS36" s="467"/>
      <c r="JMT36" s="466"/>
      <c r="JMU36" s="399"/>
      <c r="JMV36" s="466"/>
      <c r="JMW36" s="252"/>
      <c r="JMX36" s="467"/>
      <c r="JMY36" s="466"/>
      <c r="JMZ36" s="399"/>
      <c r="JNA36" s="466"/>
      <c r="JNB36" s="252"/>
      <c r="JNC36" s="467"/>
      <c r="JND36" s="466"/>
      <c r="JNE36" s="399"/>
      <c r="JNF36" s="466"/>
      <c r="JNG36" s="252"/>
      <c r="JNH36" s="467"/>
      <c r="JNI36" s="466"/>
      <c r="JNJ36" s="399"/>
      <c r="JNK36" s="466"/>
      <c r="JNL36" s="252"/>
      <c r="JNM36" s="467"/>
      <c r="JNN36" s="466"/>
      <c r="JNO36" s="399"/>
      <c r="JNP36" s="466"/>
      <c r="JNQ36" s="252"/>
      <c r="JNR36" s="467"/>
      <c r="JNS36" s="466"/>
      <c r="JNT36" s="399"/>
      <c r="JNU36" s="466"/>
      <c r="JNV36" s="252"/>
      <c r="JNW36" s="467"/>
      <c r="JNX36" s="466"/>
      <c r="JNY36" s="399"/>
      <c r="JNZ36" s="466"/>
      <c r="JOA36" s="252"/>
      <c r="JOB36" s="467"/>
      <c r="JOC36" s="466"/>
      <c r="JOD36" s="399"/>
      <c r="JOE36" s="466"/>
      <c r="JOF36" s="252"/>
      <c r="JOG36" s="467"/>
      <c r="JOH36" s="466"/>
      <c r="JOI36" s="399"/>
      <c r="JOJ36" s="466"/>
      <c r="JOK36" s="252"/>
      <c r="JOL36" s="467"/>
      <c r="JOM36" s="466"/>
      <c r="JON36" s="399"/>
      <c r="JOO36" s="466"/>
      <c r="JOP36" s="252"/>
      <c r="JOQ36" s="467"/>
      <c r="JOR36" s="466"/>
      <c r="JOS36" s="399"/>
      <c r="JOT36" s="466"/>
      <c r="JOU36" s="252"/>
      <c r="JOV36" s="467"/>
      <c r="JOW36" s="466"/>
      <c r="JOX36" s="399"/>
      <c r="JOY36" s="466"/>
      <c r="JOZ36" s="252"/>
      <c r="JPA36" s="467"/>
      <c r="JPB36" s="466"/>
      <c r="JPC36" s="399"/>
      <c r="JPD36" s="466"/>
      <c r="JPE36" s="252"/>
      <c r="JPF36" s="467"/>
      <c r="JPG36" s="466"/>
      <c r="JPH36" s="399"/>
      <c r="JPI36" s="466"/>
      <c r="JPJ36" s="252"/>
      <c r="JPK36" s="467"/>
      <c r="JPL36" s="466"/>
      <c r="JPM36" s="399"/>
      <c r="JPN36" s="466"/>
      <c r="JPO36" s="252"/>
      <c r="JPP36" s="467"/>
      <c r="JPQ36" s="466"/>
      <c r="JPR36" s="399"/>
      <c r="JPS36" s="466"/>
      <c r="JPT36" s="252"/>
      <c r="JPU36" s="467"/>
      <c r="JPV36" s="466"/>
      <c r="JPW36" s="399"/>
      <c r="JPX36" s="466"/>
      <c r="JPY36" s="252"/>
      <c r="JPZ36" s="467"/>
      <c r="JQA36" s="466"/>
      <c r="JQB36" s="399"/>
      <c r="JQC36" s="466"/>
      <c r="JQD36" s="252"/>
      <c r="JQE36" s="467"/>
      <c r="JQF36" s="466"/>
      <c r="JQG36" s="399"/>
      <c r="JQH36" s="466"/>
      <c r="JQI36" s="252"/>
      <c r="JQJ36" s="467"/>
      <c r="JQK36" s="466"/>
      <c r="JQL36" s="399"/>
      <c r="JQM36" s="466"/>
      <c r="JQN36" s="252"/>
      <c r="JQO36" s="467"/>
      <c r="JQP36" s="466"/>
      <c r="JQQ36" s="399"/>
      <c r="JQR36" s="466"/>
      <c r="JQS36" s="252"/>
      <c r="JQT36" s="467"/>
      <c r="JQU36" s="466"/>
      <c r="JQV36" s="399"/>
      <c r="JQW36" s="466"/>
      <c r="JQX36" s="252"/>
      <c r="JQY36" s="467"/>
      <c r="JQZ36" s="466"/>
      <c r="JRA36" s="399"/>
      <c r="JRB36" s="466"/>
      <c r="JRC36" s="252"/>
      <c r="JRD36" s="467"/>
      <c r="JRE36" s="466"/>
      <c r="JRF36" s="399"/>
      <c r="JRG36" s="466"/>
      <c r="JRH36" s="252"/>
      <c r="JRI36" s="467"/>
      <c r="JRJ36" s="466"/>
      <c r="JRK36" s="399"/>
      <c r="JRL36" s="466"/>
      <c r="JRM36" s="252"/>
      <c r="JRN36" s="467"/>
      <c r="JRO36" s="466"/>
      <c r="JRP36" s="399"/>
      <c r="JRQ36" s="466"/>
      <c r="JRR36" s="252"/>
      <c r="JRS36" s="467"/>
      <c r="JRT36" s="466"/>
      <c r="JRU36" s="399"/>
      <c r="JRV36" s="466"/>
      <c r="JRW36" s="252"/>
      <c r="JRX36" s="467"/>
      <c r="JRY36" s="466"/>
      <c r="JRZ36" s="399"/>
      <c r="JSA36" s="466"/>
      <c r="JSB36" s="252"/>
      <c r="JSC36" s="467"/>
      <c r="JSD36" s="466"/>
      <c r="JSE36" s="399"/>
      <c r="JSF36" s="466"/>
      <c r="JSG36" s="252"/>
      <c r="JSH36" s="467"/>
      <c r="JSI36" s="466"/>
      <c r="JSJ36" s="399"/>
      <c r="JSK36" s="466"/>
      <c r="JSL36" s="252"/>
      <c r="JSM36" s="467"/>
      <c r="JSN36" s="466"/>
      <c r="JSO36" s="399"/>
      <c r="JSP36" s="466"/>
      <c r="JSQ36" s="252"/>
      <c r="JSR36" s="467"/>
      <c r="JSS36" s="466"/>
      <c r="JST36" s="399"/>
      <c r="JSU36" s="466"/>
      <c r="JSV36" s="252"/>
      <c r="JSW36" s="467"/>
      <c r="JSX36" s="466"/>
      <c r="JSY36" s="399"/>
      <c r="JSZ36" s="466"/>
      <c r="JTA36" s="252"/>
      <c r="JTB36" s="467"/>
      <c r="JTC36" s="466"/>
      <c r="JTD36" s="399"/>
      <c r="JTE36" s="466"/>
      <c r="JTF36" s="252"/>
      <c r="JTG36" s="467"/>
      <c r="JTH36" s="466"/>
      <c r="JTI36" s="399"/>
      <c r="JTJ36" s="466"/>
      <c r="JTK36" s="252"/>
      <c r="JTL36" s="467"/>
      <c r="JTM36" s="466"/>
      <c r="JTN36" s="399"/>
      <c r="JTO36" s="466"/>
      <c r="JTP36" s="252"/>
      <c r="JTQ36" s="467"/>
      <c r="JTR36" s="466"/>
      <c r="JTS36" s="399"/>
      <c r="JTT36" s="466"/>
      <c r="JTU36" s="252"/>
      <c r="JTV36" s="467"/>
      <c r="JTW36" s="466"/>
      <c r="JTX36" s="399"/>
      <c r="JTY36" s="466"/>
      <c r="JTZ36" s="252"/>
      <c r="JUA36" s="467"/>
      <c r="JUB36" s="466"/>
      <c r="JUC36" s="399"/>
      <c r="JUD36" s="466"/>
      <c r="JUE36" s="252"/>
      <c r="JUF36" s="467"/>
      <c r="JUG36" s="466"/>
      <c r="JUH36" s="399"/>
      <c r="JUI36" s="466"/>
      <c r="JUJ36" s="252"/>
      <c r="JUK36" s="467"/>
      <c r="JUL36" s="466"/>
      <c r="JUM36" s="399"/>
      <c r="JUN36" s="466"/>
      <c r="JUO36" s="252"/>
      <c r="JUP36" s="467"/>
      <c r="JUQ36" s="466"/>
      <c r="JUR36" s="399"/>
      <c r="JUS36" s="466"/>
      <c r="JUT36" s="252"/>
      <c r="JUU36" s="467"/>
      <c r="JUV36" s="466"/>
      <c r="JUW36" s="399"/>
      <c r="JUX36" s="466"/>
      <c r="JUY36" s="252"/>
      <c r="JUZ36" s="467"/>
      <c r="JVA36" s="466"/>
      <c r="JVB36" s="399"/>
      <c r="JVC36" s="466"/>
      <c r="JVD36" s="252"/>
      <c r="JVE36" s="467"/>
      <c r="JVF36" s="466"/>
      <c r="JVG36" s="399"/>
      <c r="JVH36" s="466"/>
      <c r="JVI36" s="252"/>
      <c r="JVJ36" s="467"/>
      <c r="JVK36" s="466"/>
      <c r="JVL36" s="399"/>
      <c r="JVM36" s="466"/>
      <c r="JVN36" s="252"/>
      <c r="JVO36" s="467"/>
      <c r="JVP36" s="466"/>
      <c r="JVQ36" s="399"/>
      <c r="JVR36" s="466"/>
      <c r="JVS36" s="252"/>
      <c r="JVT36" s="467"/>
      <c r="JVU36" s="466"/>
      <c r="JVV36" s="399"/>
      <c r="JVW36" s="466"/>
      <c r="JVX36" s="252"/>
      <c r="JVY36" s="467"/>
      <c r="JVZ36" s="466"/>
      <c r="JWA36" s="399"/>
      <c r="JWB36" s="466"/>
      <c r="JWC36" s="252"/>
      <c r="JWD36" s="467"/>
      <c r="JWE36" s="466"/>
      <c r="JWF36" s="399"/>
      <c r="JWG36" s="466"/>
      <c r="JWH36" s="252"/>
      <c r="JWI36" s="467"/>
      <c r="JWJ36" s="466"/>
      <c r="JWK36" s="399"/>
      <c r="JWL36" s="466"/>
      <c r="JWM36" s="252"/>
      <c r="JWN36" s="467"/>
      <c r="JWO36" s="466"/>
      <c r="JWP36" s="399"/>
      <c r="JWQ36" s="466"/>
      <c r="JWR36" s="252"/>
      <c r="JWS36" s="467"/>
      <c r="JWT36" s="466"/>
      <c r="JWU36" s="399"/>
      <c r="JWV36" s="466"/>
      <c r="JWW36" s="252"/>
      <c r="JWX36" s="467"/>
      <c r="JWY36" s="466"/>
      <c r="JWZ36" s="399"/>
      <c r="JXA36" s="466"/>
      <c r="JXB36" s="252"/>
      <c r="JXC36" s="467"/>
      <c r="JXD36" s="466"/>
      <c r="JXE36" s="399"/>
      <c r="JXF36" s="466"/>
      <c r="JXG36" s="252"/>
      <c r="JXH36" s="467"/>
      <c r="JXI36" s="466"/>
      <c r="JXJ36" s="399"/>
      <c r="JXK36" s="466"/>
      <c r="JXL36" s="252"/>
      <c r="JXM36" s="467"/>
      <c r="JXN36" s="466"/>
      <c r="JXO36" s="399"/>
      <c r="JXP36" s="466"/>
      <c r="JXQ36" s="252"/>
      <c r="JXR36" s="467"/>
      <c r="JXS36" s="466"/>
      <c r="JXT36" s="399"/>
      <c r="JXU36" s="466"/>
      <c r="JXV36" s="252"/>
      <c r="JXW36" s="467"/>
      <c r="JXX36" s="466"/>
      <c r="JXY36" s="399"/>
      <c r="JXZ36" s="466"/>
      <c r="JYA36" s="252"/>
      <c r="JYB36" s="467"/>
      <c r="JYC36" s="466"/>
      <c r="JYD36" s="399"/>
      <c r="JYE36" s="466"/>
      <c r="JYF36" s="252"/>
      <c r="JYG36" s="467"/>
      <c r="JYH36" s="466"/>
      <c r="JYI36" s="399"/>
      <c r="JYJ36" s="466"/>
      <c r="JYK36" s="252"/>
      <c r="JYL36" s="467"/>
      <c r="JYM36" s="466"/>
      <c r="JYN36" s="399"/>
      <c r="JYO36" s="466"/>
      <c r="JYP36" s="252"/>
      <c r="JYQ36" s="467"/>
      <c r="JYR36" s="466"/>
      <c r="JYS36" s="399"/>
      <c r="JYT36" s="466"/>
      <c r="JYU36" s="252"/>
      <c r="JYV36" s="467"/>
      <c r="JYW36" s="466"/>
      <c r="JYX36" s="399"/>
      <c r="JYY36" s="466"/>
      <c r="JYZ36" s="252"/>
      <c r="JZA36" s="467"/>
      <c r="JZB36" s="466"/>
      <c r="JZC36" s="399"/>
      <c r="JZD36" s="466"/>
      <c r="JZE36" s="252"/>
      <c r="JZF36" s="467"/>
      <c r="JZG36" s="466"/>
      <c r="JZH36" s="399"/>
      <c r="JZI36" s="466"/>
      <c r="JZJ36" s="252"/>
      <c r="JZK36" s="467"/>
      <c r="JZL36" s="466"/>
      <c r="JZM36" s="399"/>
      <c r="JZN36" s="466"/>
      <c r="JZO36" s="252"/>
      <c r="JZP36" s="467"/>
      <c r="JZQ36" s="466"/>
      <c r="JZR36" s="399"/>
      <c r="JZS36" s="466"/>
      <c r="JZT36" s="252"/>
      <c r="JZU36" s="467"/>
      <c r="JZV36" s="466"/>
      <c r="JZW36" s="399"/>
      <c r="JZX36" s="466"/>
      <c r="JZY36" s="252"/>
      <c r="JZZ36" s="467"/>
      <c r="KAA36" s="466"/>
      <c r="KAB36" s="399"/>
      <c r="KAC36" s="466"/>
      <c r="KAD36" s="252"/>
      <c r="KAE36" s="467"/>
      <c r="KAF36" s="466"/>
      <c r="KAG36" s="399"/>
      <c r="KAH36" s="466"/>
      <c r="KAI36" s="252"/>
      <c r="KAJ36" s="467"/>
      <c r="KAK36" s="466"/>
      <c r="KAL36" s="399"/>
      <c r="KAM36" s="466"/>
      <c r="KAN36" s="252"/>
      <c r="KAO36" s="467"/>
      <c r="KAP36" s="466"/>
      <c r="KAQ36" s="399"/>
      <c r="KAR36" s="466"/>
      <c r="KAS36" s="252"/>
      <c r="KAT36" s="467"/>
      <c r="KAU36" s="466"/>
      <c r="KAV36" s="399"/>
      <c r="KAW36" s="466"/>
      <c r="KAX36" s="252"/>
      <c r="KAY36" s="467"/>
      <c r="KAZ36" s="466"/>
      <c r="KBA36" s="399"/>
      <c r="KBB36" s="466"/>
      <c r="KBC36" s="252"/>
      <c r="KBD36" s="467"/>
      <c r="KBE36" s="466"/>
      <c r="KBF36" s="399"/>
      <c r="KBG36" s="466"/>
      <c r="KBH36" s="252"/>
      <c r="KBI36" s="467"/>
      <c r="KBJ36" s="466"/>
      <c r="KBK36" s="399"/>
      <c r="KBL36" s="466"/>
      <c r="KBM36" s="252"/>
      <c r="KBN36" s="467"/>
      <c r="KBO36" s="466"/>
      <c r="KBP36" s="399"/>
      <c r="KBQ36" s="466"/>
      <c r="KBR36" s="252"/>
      <c r="KBS36" s="467"/>
      <c r="KBT36" s="466"/>
      <c r="KBU36" s="399"/>
      <c r="KBV36" s="466"/>
      <c r="KBW36" s="252"/>
      <c r="KBX36" s="467"/>
      <c r="KBY36" s="466"/>
      <c r="KBZ36" s="399"/>
      <c r="KCA36" s="466"/>
      <c r="KCB36" s="252"/>
      <c r="KCC36" s="467"/>
      <c r="KCD36" s="466"/>
      <c r="KCE36" s="399"/>
      <c r="KCF36" s="466"/>
      <c r="KCG36" s="252"/>
      <c r="KCH36" s="467"/>
      <c r="KCI36" s="466"/>
      <c r="KCJ36" s="399"/>
      <c r="KCK36" s="466"/>
      <c r="KCL36" s="252"/>
      <c r="KCM36" s="467"/>
      <c r="KCN36" s="466"/>
      <c r="KCO36" s="399"/>
      <c r="KCP36" s="466"/>
      <c r="KCQ36" s="252"/>
      <c r="KCR36" s="467"/>
      <c r="KCS36" s="466"/>
      <c r="KCT36" s="399"/>
      <c r="KCU36" s="466"/>
      <c r="KCV36" s="252"/>
      <c r="KCW36" s="467"/>
      <c r="KCX36" s="466"/>
      <c r="KCY36" s="399"/>
      <c r="KCZ36" s="466"/>
      <c r="KDA36" s="252"/>
      <c r="KDB36" s="467"/>
      <c r="KDC36" s="466"/>
      <c r="KDD36" s="399"/>
      <c r="KDE36" s="466"/>
      <c r="KDF36" s="252"/>
      <c r="KDG36" s="467"/>
      <c r="KDH36" s="466"/>
      <c r="KDI36" s="399"/>
      <c r="KDJ36" s="466"/>
      <c r="KDK36" s="252"/>
      <c r="KDL36" s="467"/>
      <c r="KDM36" s="466"/>
      <c r="KDN36" s="399"/>
      <c r="KDO36" s="466"/>
      <c r="KDP36" s="252"/>
      <c r="KDQ36" s="467"/>
      <c r="KDR36" s="466"/>
      <c r="KDS36" s="399"/>
      <c r="KDT36" s="466"/>
      <c r="KDU36" s="252"/>
      <c r="KDV36" s="467"/>
      <c r="KDW36" s="466"/>
      <c r="KDX36" s="399"/>
      <c r="KDY36" s="466"/>
      <c r="KDZ36" s="252"/>
      <c r="KEA36" s="467"/>
      <c r="KEB36" s="466"/>
      <c r="KEC36" s="399"/>
      <c r="KED36" s="466"/>
      <c r="KEE36" s="252"/>
      <c r="KEF36" s="467"/>
      <c r="KEG36" s="466"/>
      <c r="KEH36" s="399"/>
      <c r="KEI36" s="466"/>
      <c r="KEJ36" s="252"/>
      <c r="KEK36" s="467"/>
      <c r="KEL36" s="466"/>
      <c r="KEM36" s="399"/>
      <c r="KEN36" s="466"/>
      <c r="KEO36" s="252"/>
      <c r="KEP36" s="467"/>
      <c r="KEQ36" s="466"/>
      <c r="KER36" s="399"/>
      <c r="KES36" s="466"/>
      <c r="KET36" s="252"/>
      <c r="KEU36" s="467"/>
      <c r="KEV36" s="466"/>
      <c r="KEW36" s="399"/>
      <c r="KEX36" s="466"/>
      <c r="KEY36" s="252"/>
      <c r="KEZ36" s="467"/>
      <c r="KFA36" s="466"/>
      <c r="KFB36" s="399"/>
      <c r="KFC36" s="466"/>
      <c r="KFD36" s="252"/>
      <c r="KFE36" s="467"/>
      <c r="KFF36" s="466"/>
      <c r="KFG36" s="399"/>
      <c r="KFH36" s="466"/>
      <c r="KFI36" s="252"/>
      <c r="KFJ36" s="467"/>
      <c r="KFK36" s="466"/>
      <c r="KFL36" s="399"/>
      <c r="KFM36" s="466"/>
      <c r="KFN36" s="252"/>
      <c r="KFO36" s="467"/>
      <c r="KFP36" s="466"/>
      <c r="KFQ36" s="399"/>
      <c r="KFR36" s="466"/>
      <c r="KFS36" s="252"/>
      <c r="KFT36" s="467"/>
      <c r="KFU36" s="466"/>
      <c r="KFV36" s="399"/>
      <c r="KFW36" s="466"/>
      <c r="KFX36" s="252"/>
      <c r="KFY36" s="467"/>
      <c r="KFZ36" s="466"/>
      <c r="KGA36" s="399"/>
      <c r="KGB36" s="466"/>
      <c r="KGC36" s="252"/>
      <c r="KGD36" s="467"/>
      <c r="KGE36" s="466"/>
      <c r="KGF36" s="399"/>
      <c r="KGG36" s="466"/>
      <c r="KGH36" s="252"/>
      <c r="KGI36" s="467"/>
      <c r="KGJ36" s="466"/>
      <c r="KGK36" s="399"/>
      <c r="KGL36" s="466"/>
      <c r="KGM36" s="252"/>
      <c r="KGN36" s="467"/>
      <c r="KGO36" s="466"/>
      <c r="KGP36" s="399"/>
      <c r="KGQ36" s="466"/>
      <c r="KGR36" s="252"/>
      <c r="KGS36" s="467"/>
      <c r="KGT36" s="466"/>
      <c r="KGU36" s="399"/>
      <c r="KGV36" s="466"/>
      <c r="KGW36" s="252"/>
      <c r="KGX36" s="467"/>
      <c r="KGY36" s="466"/>
      <c r="KGZ36" s="399"/>
      <c r="KHA36" s="466"/>
      <c r="KHB36" s="252"/>
      <c r="KHC36" s="467"/>
      <c r="KHD36" s="466"/>
      <c r="KHE36" s="399"/>
      <c r="KHF36" s="466"/>
      <c r="KHG36" s="252"/>
      <c r="KHH36" s="467"/>
      <c r="KHI36" s="466"/>
      <c r="KHJ36" s="399"/>
      <c r="KHK36" s="466"/>
      <c r="KHL36" s="252"/>
      <c r="KHM36" s="467"/>
      <c r="KHN36" s="466"/>
      <c r="KHO36" s="399"/>
      <c r="KHP36" s="466"/>
      <c r="KHQ36" s="252"/>
      <c r="KHR36" s="467"/>
      <c r="KHS36" s="466"/>
      <c r="KHT36" s="399"/>
      <c r="KHU36" s="466"/>
      <c r="KHV36" s="252"/>
      <c r="KHW36" s="467"/>
      <c r="KHX36" s="466"/>
      <c r="KHY36" s="399"/>
      <c r="KHZ36" s="466"/>
      <c r="KIA36" s="252"/>
      <c r="KIB36" s="467"/>
      <c r="KIC36" s="466"/>
      <c r="KID36" s="399"/>
      <c r="KIE36" s="466"/>
      <c r="KIF36" s="252"/>
      <c r="KIG36" s="467"/>
      <c r="KIH36" s="466"/>
      <c r="KII36" s="399"/>
      <c r="KIJ36" s="466"/>
      <c r="KIK36" s="252"/>
      <c r="KIL36" s="467"/>
      <c r="KIM36" s="466"/>
      <c r="KIN36" s="399"/>
      <c r="KIO36" s="466"/>
      <c r="KIP36" s="252"/>
      <c r="KIQ36" s="467"/>
      <c r="KIR36" s="466"/>
      <c r="KIS36" s="399"/>
      <c r="KIT36" s="466"/>
      <c r="KIU36" s="252"/>
      <c r="KIV36" s="467"/>
      <c r="KIW36" s="466"/>
      <c r="KIX36" s="399"/>
      <c r="KIY36" s="466"/>
      <c r="KIZ36" s="252"/>
      <c r="KJA36" s="467"/>
      <c r="KJB36" s="466"/>
      <c r="KJC36" s="399"/>
      <c r="KJD36" s="466"/>
      <c r="KJE36" s="252"/>
      <c r="KJF36" s="467"/>
      <c r="KJG36" s="466"/>
      <c r="KJH36" s="399"/>
      <c r="KJI36" s="466"/>
      <c r="KJJ36" s="252"/>
      <c r="KJK36" s="467"/>
      <c r="KJL36" s="466"/>
      <c r="KJM36" s="399"/>
      <c r="KJN36" s="466"/>
      <c r="KJO36" s="252"/>
      <c r="KJP36" s="467"/>
      <c r="KJQ36" s="466"/>
      <c r="KJR36" s="399"/>
      <c r="KJS36" s="466"/>
      <c r="KJT36" s="252"/>
      <c r="KJU36" s="467"/>
      <c r="KJV36" s="466"/>
      <c r="KJW36" s="399"/>
      <c r="KJX36" s="466"/>
      <c r="KJY36" s="252"/>
      <c r="KJZ36" s="467"/>
      <c r="KKA36" s="466"/>
      <c r="KKB36" s="399"/>
      <c r="KKC36" s="466"/>
      <c r="KKD36" s="252"/>
      <c r="KKE36" s="467"/>
      <c r="KKF36" s="466"/>
      <c r="KKG36" s="399"/>
      <c r="KKH36" s="466"/>
      <c r="KKI36" s="252"/>
      <c r="KKJ36" s="467"/>
      <c r="KKK36" s="466"/>
      <c r="KKL36" s="399"/>
      <c r="KKM36" s="466"/>
      <c r="KKN36" s="252"/>
      <c r="KKO36" s="467"/>
      <c r="KKP36" s="466"/>
      <c r="KKQ36" s="399"/>
      <c r="KKR36" s="466"/>
      <c r="KKS36" s="252"/>
      <c r="KKT36" s="467"/>
      <c r="KKU36" s="466"/>
      <c r="KKV36" s="399"/>
      <c r="KKW36" s="466"/>
      <c r="KKX36" s="252"/>
      <c r="KKY36" s="467"/>
      <c r="KKZ36" s="466"/>
      <c r="KLA36" s="399"/>
      <c r="KLB36" s="466"/>
      <c r="KLC36" s="252"/>
      <c r="KLD36" s="467"/>
      <c r="KLE36" s="466"/>
      <c r="KLF36" s="399"/>
      <c r="KLG36" s="466"/>
      <c r="KLH36" s="252"/>
      <c r="KLI36" s="467"/>
      <c r="KLJ36" s="466"/>
      <c r="KLK36" s="399"/>
      <c r="KLL36" s="466"/>
      <c r="KLM36" s="252"/>
      <c r="KLN36" s="467"/>
      <c r="KLO36" s="466"/>
      <c r="KLP36" s="399"/>
      <c r="KLQ36" s="466"/>
      <c r="KLR36" s="252"/>
      <c r="KLS36" s="467"/>
      <c r="KLT36" s="466"/>
      <c r="KLU36" s="399"/>
      <c r="KLV36" s="466"/>
      <c r="KLW36" s="252"/>
      <c r="KLX36" s="467"/>
      <c r="KLY36" s="466"/>
      <c r="KLZ36" s="399"/>
      <c r="KMA36" s="466"/>
      <c r="KMB36" s="252"/>
      <c r="KMC36" s="467"/>
      <c r="KMD36" s="466"/>
      <c r="KME36" s="399"/>
      <c r="KMF36" s="466"/>
      <c r="KMG36" s="252"/>
      <c r="KMH36" s="467"/>
      <c r="KMI36" s="466"/>
      <c r="KMJ36" s="399"/>
      <c r="KMK36" s="466"/>
      <c r="KML36" s="252"/>
      <c r="KMM36" s="467"/>
      <c r="KMN36" s="466"/>
      <c r="KMO36" s="399"/>
      <c r="KMP36" s="466"/>
      <c r="KMQ36" s="252"/>
      <c r="KMR36" s="467"/>
      <c r="KMS36" s="466"/>
      <c r="KMT36" s="399"/>
      <c r="KMU36" s="466"/>
      <c r="KMV36" s="252"/>
      <c r="KMW36" s="467"/>
      <c r="KMX36" s="466"/>
      <c r="KMY36" s="399"/>
      <c r="KMZ36" s="466"/>
      <c r="KNA36" s="252"/>
      <c r="KNB36" s="467"/>
      <c r="KNC36" s="466"/>
      <c r="KND36" s="399"/>
      <c r="KNE36" s="466"/>
      <c r="KNF36" s="252"/>
      <c r="KNG36" s="467"/>
      <c r="KNH36" s="466"/>
      <c r="KNI36" s="399"/>
      <c r="KNJ36" s="466"/>
      <c r="KNK36" s="252"/>
      <c r="KNL36" s="467"/>
      <c r="KNM36" s="466"/>
      <c r="KNN36" s="399"/>
      <c r="KNO36" s="466"/>
      <c r="KNP36" s="252"/>
      <c r="KNQ36" s="467"/>
      <c r="KNR36" s="466"/>
      <c r="KNS36" s="399"/>
      <c r="KNT36" s="466"/>
      <c r="KNU36" s="252"/>
      <c r="KNV36" s="467"/>
      <c r="KNW36" s="466"/>
      <c r="KNX36" s="399"/>
      <c r="KNY36" s="466"/>
      <c r="KNZ36" s="252"/>
      <c r="KOA36" s="467"/>
      <c r="KOB36" s="466"/>
      <c r="KOC36" s="399"/>
      <c r="KOD36" s="466"/>
      <c r="KOE36" s="252"/>
      <c r="KOF36" s="467"/>
      <c r="KOG36" s="466"/>
      <c r="KOH36" s="399"/>
      <c r="KOI36" s="466"/>
      <c r="KOJ36" s="252"/>
      <c r="KOK36" s="467"/>
      <c r="KOL36" s="466"/>
      <c r="KOM36" s="399"/>
      <c r="KON36" s="466"/>
      <c r="KOO36" s="252"/>
      <c r="KOP36" s="467"/>
      <c r="KOQ36" s="466"/>
      <c r="KOR36" s="399"/>
      <c r="KOS36" s="466"/>
      <c r="KOT36" s="252"/>
      <c r="KOU36" s="467"/>
      <c r="KOV36" s="466"/>
      <c r="KOW36" s="399"/>
      <c r="KOX36" s="466"/>
      <c r="KOY36" s="252"/>
      <c r="KOZ36" s="467"/>
      <c r="KPA36" s="466"/>
      <c r="KPB36" s="399"/>
      <c r="KPC36" s="466"/>
      <c r="KPD36" s="252"/>
      <c r="KPE36" s="467"/>
      <c r="KPF36" s="466"/>
      <c r="KPG36" s="399"/>
      <c r="KPH36" s="466"/>
      <c r="KPI36" s="252"/>
      <c r="KPJ36" s="467"/>
      <c r="KPK36" s="466"/>
      <c r="KPL36" s="399"/>
      <c r="KPM36" s="466"/>
      <c r="KPN36" s="252"/>
      <c r="KPO36" s="467"/>
      <c r="KPP36" s="466"/>
      <c r="KPQ36" s="399"/>
      <c r="KPR36" s="466"/>
      <c r="KPS36" s="252"/>
      <c r="KPT36" s="467"/>
      <c r="KPU36" s="466"/>
      <c r="KPV36" s="399"/>
      <c r="KPW36" s="466"/>
      <c r="KPX36" s="252"/>
      <c r="KPY36" s="467"/>
      <c r="KPZ36" s="466"/>
      <c r="KQA36" s="399"/>
      <c r="KQB36" s="466"/>
      <c r="KQC36" s="252"/>
      <c r="KQD36" s="467"/>
      <c r="KQE36" s="466"/>
      <c r="KQF36" s="399"/>
      <c r="KQG36" s="466"/>
      <c r="KQH36" s="252"/>
      <c r="KQI36" s="467"/>
      <c r="KQJ36" s="466"/>
      <c r="KQK36" s="399"/>
      <c r="KQL36" s="466"/>
      <c r="KQM36" s="252"/>
      <c r="KQN36" s="467"/>
      <c r="KQO36" s="466"/>
      <c r="KQP36" s="399"/>
      <c r="KQQ36" s="466"/>
      <c r="KQR36" s="252"/>
      <c r="KQS36" s="467"/>
      <c r="KQT36" s="466"/>
      <c r="KQU36" s="399"/>
      <c r="KQV36" s="466"/>
      <c r="KQW36" s="252"/>
      <c r="KQX36" s="467"/>
      <c r="KQY36" s="466"/>
      <c r="KQZ36" s="399"/>
      <c r="KRA36" s="466"/>
      <c r="KRB36" s="252"/>
      <c r="KRC36" s="467"/>
      <c r="KRD36" s="466"/>
      <c r="KRE36" s="399"/>
      <c r="KRF36" s="466"/>
      <c r="KRG36" s="252"/>
      <c r="KRH36" s="467"/>
      <c r="KRI36" s="466"/>
      <c r="KRJ36" s="399"/>
      <c r="KRK36" s="466"/>
      <c r="KRL36" s="252"/>
      <c r="KRM36" s="467"/>
      <c r="KRN36" s="466"/>
      <c r="KRO36" s="399"/>
      <c r="KRP36" s="466"/>
      <c r="KRQ36" s="252"/>
      <c r="KRR36" s="467"/>
      <c r="KRS36" s="466"/>
      <c r="KRT36" s="399"/>
      <c r="KRU36" s="466"/>
      <c r="KRV36" s="252"/>
      <c r="KRW36" s="467"/>
      <c r="KRX36" s="466"/>
      <c r="KRY36" s="399"/>
      <c r="KRZ36" s="466"/>
      <c r="KSA36" s="252"/>
      <c r="KSB36" s="467"/>
      <c r="KSC36" s="466"/>
      <c r="KSD36" s="399"/>
      <c r="KSE36" s="466"/>
      <c r="KSF36" s="252"/>
      <c r="KSG36" s="467"/>
      <c r="KSH36" s="466"/>
      <c r="KSI36" s="399"/>
      <c r="KSJ36" s="466"/>
      <c r="KSK36" s="252"/>
      <c r="KSL36" s="467"/>
      <c r="KSM36" s="466"/>
      <c r="KSN36" s="399"/>
      <c r="KSO36" s="466"/>
      <c r="KSP36" s="252"/>
      <c r="KSQ36" s="467"/>
      <c r="KSR36" s="466"/>
      <c r="KSS36" s="399"/>
      <c r="KST36" s="466"/>
      <c r="KSU36" s="252"/>
      <c r="KSV36" s="467"/>
      <c r="KSW36" s="466"/>
      <c r="KSX36" s="399"/>
      <c r="KSY36" s="466"/>
      <c r="KSZ36" s="252"/>
      <c r="KTA36" s="467"/>
      <c r="KTB36" s="466"/>
      <c r="KTC36" s="399"/>
      <c r="KTD36" s="466"/>
      <c r="KTE36" s="252"/>
      <c r="KTF36" s="467"/>
      <c r="KTG36" s="466"/>
      <c r="KTH36" s="399"/>
      <c r="KTI36" s="466"/>
      <c r="KTJ36" s="252"/>
      <c r="KTK36" s="467"/>
      <c r="KTL36" s="466"/>
      <c r="KTM36" s="399"/>
      <c r="KTN36" s="466"/>
      <c r="KTO36" s="252"/>
      <c r="KTP36" s="467"/>
      <c r="KTQ36" s="466"/>
      <c r="KTR36" s="399"/>
      <c r="KTS36" s="466"/>
      <c r="KTT36" s="252"/>
      <c r="KTU36" s="467"/>
      <c r="KTV36" s="466"/>
      <c r="KTW36" s="399"/>
      <c r="KTX36" s="466"/>
      <c r="KTY36" s="252"/>
      <c r="KTZ36" s="467"/>
      <c r="KUA36" s="466"/>
      <c r="KUB36" s="399"/>
      <c r="KUC36" s="466"/>
      <c r="KUD36" s="252"/>
      <c r="KUE36" s="467"/>
      <c r="KUF36" s="466"/>
      <c r="KUG36" s="399"/>
      <c r="KUH36" s="466"/>
      <c r="KUI36" s="252"/>
      <c r="KUJ36" s="467"/>
      <c r="KUK36" s="466"/>
      <c r="KUL36" s="399"/>
      <c r="KUM36" s="466"/>
      <c r="KUN36" s="252"/>
      <c r="KUO36" s="467"/>
      <c r="KUP36" s="466"/>
      <c r="KUQ36" s="399"/>
      <c r="KUR36" s="466"/>
      <c r="KUS36" s="252"/>
      <c r="KUT36" s="467"/>
      <c r="KUU36" s="466"/>
      <c r="KUV36" s="399"/>
      <c r="KUW36" s="466"/>
      <c r="KUX36" s="252"/>
      <c r="KUY36" s="467"/>
      <c r="KUZ36" s="466"/>
      <c r="KVA36" s="399"/>
      <c r="KVB36" s="466"/>
      <c r="KVC36" s="252"/>
      <c r="KVD36" s="467"/>
      <c r="KVE36" s="466"/>
      <c r="KVF36" s="399"/>
      <c r="KVG36" s="466"/>
      <c r="KVH36" s="252"/>
      <c r="KVI36" s="467"/>
      <c r="KVJ36" s="466"/>
      <c r="KVK36" s="399"/>
      <c r="KVL36" s="466"/>
      <c r="KVM36" s="252"/>
      <c r="KVN36" s="467"/>
      <c r="KVO36" s="466"/>
      <c r="KVP36" s="399"/>
      <c r="KVQ36" s="466"/>
      <c r="KVR36" s="252"/>
      <c r="KVS36" s="467"/>
      <c r="KVT36" s="466"/>
      <c r="KVU36" s="399"/>
      <c r="KVV36" s="466"/>
      <c r="KVW36" s="252"/>
      <c r="KVX36" s="467"/>
      <c r="KVY36" s="466"/>
      <c r="KVZ36" s="399"/>
      <c r="KWA36" s="466"/>
      <c r="KWB36" s="252"/>
      <c r="KWC36" s="467"/>
      <c r="KWD36" s="466"/>
      <c r="KWE36" s="399"/>
      <c r="KWF36" s="466"/>
      <c r="KWG36" s="252"/>
      <c r="KWH36" s="467"/>
      <c r="KWI36" s="466"/>
      <c r="KWJ36" s="399"/>
      <c r="KWK36" s="466"/>
      <c r="KWL36" s="252"/>
      <c r="KWM36" s="467"/>
      <c r="KWN36" s="466"/>
      <c r="KWO36" s="399"/>
      <c r="KWP36" s="466"/>
      <c r="KWQ36" s="252"/>
      <c r="KWR36" s="467"/>
      <c r="KWS36" s="466"/>
      <c r="KWT36" s="399"/>
      <c r="KWU36" s="466"/>
      <c r="KWV36" s="252"/>
      <c r="KWW36" s="467"/>
      <c r="KWX36" s="466"/>
      <c r="KWY36" s="399"/>
      <c r="KWZ36" s="466"/>
      <c r="KXA36" s="252"/>
      <c r="KXB36" s="467"/>
      <c r="KXC36" s="466"/>
      <c r="KXD36" s="399"/>
      <c r="KXE36" s="466"/>
      <c r="KXF36" s="252"/>
      <c r="KXG36" s="467"/>
      <c r="KXH36" s="466"/>
      <c r="KXI36" s="399"/>
      <c r="KXJ36" s="466"/>
      <c r="KXK36" s="252"/>
      <c r="KXL36" s="467"/>
      <c r="KXM36" s="466"/>
      <c r="KXN36" s="399"/>
      <c r="KXO36" s="466"/>
      <c r="KXP36" s="252"/>
      <c r="KXQ36" s="467"/>
      <c r="KXR36" s="466"/>
      <c r="KXS36" s="399"/>
      <c r="KXT36" s="466"/>
      <c r="KXU36" s="252"/>
      <c r="KXV36" s="467"/>
      <c r="KXW36" s="466"/>
      <c r="KXX36" s="399"/>
      <c r="KXY36" s="466"/>
      <c r="KXZ36" s="252"/>
      <c r="KYA36" s="467"/>
      <c r="KYB36" s="466"/>
      <c r="KYC36" s="399"/>
      <c r="KYD36" s="466"/>
      <c r="KYE36" s="252"/>
      <c r="KYF36" s="467"/>
      <c r="KYG36" s="466"/>
      <c r="KYH36" s="399"/>
      <c r="KYI36" s="466"/>
      <c r="KYJ36" s="252"/>
      <c r="KYK36" s="467"/>
      <c r="KYL36" s="466"/>
      <c r="KYM36" s="399"/>
      <c r="KYN36" s="466"/>
      <c r="KYO36" s="252"/>
      <c r="KYP36" s="467"/>
      <c r="KYQ36" s="466"/>
      <c r="KYR36" s="399"/>
      <c r="KYS36" s="466"/>
      <c r="KYT36" s="252"/>
      <c r="KYU36" s="467"/>
      <c r="KYV36" s="466"/>
      <c r="KYW36" s="399"/>
      <c r="KYX36" s="466"/>
      <c r="KYY36" s="252"/>
      <c r="KYZ36" s="467"/>
      <c r="KZA36" s="466"/>
      <c r="KZB36" s="399"/>
      <c r="KZC36" s="466"/>
      <c r="KZD36" s="252"/>
      <c r="KZE36" s="467"/>
      <c r="KZF36" s="466"/>
      <c r="KZG36" s="399"/>
      <c r="KZH36" s="466"/>
      <c r="KZI36" s="252"/>
      <c r="KZJ36" s="467"/>
      <c r="KZK36" s="466"/>
      <c r="KZL36" s="399"/>
      <c r="KZM36" s="466"/>
      <c r="KZN36" s="252"/>
      <c r="KZO36" s="467"/>
      <c r="KZP36" s="466"/>
      <c r="KZQ36" s="399"/>
      <c r="KZR36" s="466"/>
      <c r="KZS36" s="252"/>
      <c r="KZT36" s="467"/>
      <c r="KZU36" s="466"/>
      <c r="KZV36" s="399"/>
      <c r="KZW36" s="466"/>
      <c r="KZX36" s="252"/>
      <c r="KZY36" s="467"/>
      <c r="KZZ36" s="466"/>
      <c r="LAA36" s="399"/>
      <c r="LAB36" s="466"/>
      <c r="LAC36" s="252"/>
      <c r="LAD36" s="467"/>
      <c r="LAE36" s="466"/>
      <c r="LAF36" s="399"/>
      <c r="LAG36" s="466"/>
      <c r="LAH36" s="252"/>
      <c r="LAI36" s="467"/>
      <c r="LAJ36" s="466"/>
      <c r="LAK36" s="399"/>
      <c r="LAL36" s="466"/>
      <c r="LAM36" s="252"/>
      <c r="LAN36" s="467"/>
      <c r="LAO36" s="466"/>
      <c r="LAP36" s="399"/>
      <c r="LAQ36" s="466"/>
      <c r="LAR36" s="252"/>
      <c r="LAS36" s="467"/>
      <c r="LAT36" s="466"/>
      <c r="LAU36" s="399"/>
      <c r="LAV36" s="466"/>
      <c r="LAW36" s="252"/>
      <c r="LAX36" s="467"/>
      <c r="LAY36" s="466"/>
      <c r="LAZ36" s="399"/>
      <c r="LBA36" s="466"/>
      <c r="LBB36" s="252"/>
      <c r="LBC36" s="467"/>
      <c r="LBD36" s="466"/>
      <c r="LBE36" s="399"/>
      <c r="LBF36" s="466"/>
      <c r="LBG36" s="252"/>
      <c r="LBH36" s="467"/>
      <c r="LBI36" s="466"/>
      <c r="LBJ36" s="399"/>
      <c r="LBK36" s="466"/>
      <c r="LBL36" s="252"/>
      <c r="LBM36" s="467"/>
      <c r="LBN36" s="466"/>
      <c r="LBO36" s="399"/>
      <c r="LBP36" s="466"/>
      <c r="LBQ36" s="252"/>
      <c r="LBR36" s="467"/>
      <c r="LBS36" s="466"/>
      <c r="LBT36" s="399"/>
      <c r="LBU36" s="466"/>
      <c r="LBV36" s="252"/>
      <c r="LBW36" s="467"/>
      <c r="LBX36" s="466"/>
      <c r="LBY36" s="399"/>
      <c r="LBZ36" s="466"/>
      <c r="LCA36" s="252"/>
      <c r="LCB36" s="467"/>
      <c r="LCC36" s="466"/>
      <c r="LCD36" s="399"/>
      <c r="LCE36" s="466"/>
      <c r="LCF36" s="252"/>
      <c r="LCG36" s="467"/>
      <c r="LCH36" s="466"/>
      <c r="LCI36" s="399"/>
      <c r="LCJ36" s="466"/>
      <c r="LCK36" s="252"/>
      <c r="LCL36" s="467"/>
      <c r="LCM36" s="466"/>
      <c r="LCN36" s="399"/>
      <c r="LCO36" s="466"/>
      <c r="LCP36" s="252"/>
      <c r="LCQ36" s="467"/>
      <c r="LCR36" s="466"/>
      <c r="LCS36" s="399"/>
      <c r="LCT36" s="466"/>
      <c r="LCU36" s="252"/>
      <c r="LCV36" s="467"/>
      <c r="LCW36" s="466"/>
      <c r="LCX36" s="399"/>
      <c r="LCY36" s="466"/>
      <c r="LCZ36" s="252"/>
      <c r="LDA36" s="467"/>
      <c r="LDB36" s="466"/>
      <c r="LDC36" s="399"/>
      <c r="LDD36" s="466"/>
      <c r="LDE36" s="252"/>
      <c r="LDF36" s="467"/>
      <c r="LDG36" s="466"/>
      <c r="LDH36" s="399"/>
      <c r="LDI36" s="466"/>
      <c r="LDJ36" s="252"/>
      <c r="LDK36" s="467"/>
      <c r="LDL36" s="466"/>
      <c r="LDM36" s="399"/>
      <c r="LDN36" s="466"/>
      <c r="LDO36" s="252"/>
      <c r="LDP36" s="467"/>
      <c r="LDQ36" s="466"/>
      <c r="LDR36" s="399"/>
      <c r="LDS36" s="466"/>
      <c r="LDT36" s="252"/>
      <c r="LDU36" s="467"/>
      <c r="LDV36" s="466"/>
      <c r="LDW36" s="399"/>
      <c r="LDX36" s="466"/>
      <c r="LDY36" s="252"/>
      <c r="LDZ36" s="467"/>
      <c r="LEA36" s="466"/>
      <c r="LEB36" s="399"/>
      <c r="LEC36" s="466"/>
      <c r="LED36" s="252"/>
      <c r="LEE36" s="467"/>
      <c r="LEF36" s="466"/>
      <c r="LEG36" s="399"/>
      <c r="LEH36" s="466"/>
      <c r="LEI36" s="252"/>
      <c r="LEJ36" s="467"/>
      <c r="LEK36" s="466"/>
      <c r="LEL36" s="399"/>
      <c r="LEM36" s="466"/>
      <c r="LEN36" s="252"/>
      <c r="LEO36" s="467"/>
      <c r="LEP36" s="466"/>
      <c r="LEQ36" s="399"/>
      <c r="LER36" s="466"/>
      <c r="LES36" s="252"/>
      <c r="LET36" s="467"/>
      <c r="LEU36" s="466"/>
      <c r="LEV36" s="399"/>
      <c r="LEW36" s="466"/>
      <c r="LEX36" s="252"/>
      <c r="LEY36" s="467"/>
      <c r="LEZ36" s="466"/>
      <c r="LFA36" s="399"/>
      <c r="LFB36" s="466"/>
      <c r="LFC36" s="252"/>
      <c r="LFD36" s="467"/>
      <c r="LFE36" s="466"/>
      <c r="LFF36" s="399"/>
      <c r="LFG36" s="466"/>
      <c r="LFH36" s="252"/>
      <c r="LFI36" s="467"/>
      <c r="LFJ36" s="466"/>
      <c r="LFK36" s="399"/>
      <c r="LFL36" s="466"/>
      <c r="LFM36" s="252"/>
      <c r="LFN36" s="467"/>
      <c r="LFO36" s="466"/>
      <c r="LFP36" s="399"/>
      <c r="LFQ36" s="466"/>
      <c r="LFR36" s="252"/>
      <c r="LFS36" s="467"/>
      <c r="LFT36" s="466"/>
      <c r="LFU36" s="399"/>
      <c r="LFV36" s="466"/>
      <c r="LFW36" s="252"/>
      <c r="LFX36" s="467"/>
      <c r="LFY36" s="466"/>
      <c r="LFZ36" s="399"/>
      <c r="LGA36" s="466"/>
      <c r="LGB36" s="252"/>
      <c r="LGC36" s="467"/>
      <c r="LGD36" s="466"/>
      <c r="LGE36" s="399"/>
      <c r="LGF36" s="466"/>
      <c r="LGG36" s="252"/>
      <c r="LGH36" s="467"/>
      <c r="LGI36" s="466"/>
      <c r="LGJ36" s="399"/>
      <c r="LGK36" s="466"/>
      <c r="LGL36" s="252"/>
      <c r="LGM36" s="467"/>
      <c r="LGN36" s="466"/>
      <c r="LGO36" s="399"/>
      <c r="LGP36" s="466"/>
      <c r="LGQ36" s="252"/>
      <c r="LGR36" s="467"/>
      <c r="LGS36" s="466"/>
      <c r="LGT36" s="399"/>
      <c r="LGU36" s="466"/>
      <c r="LGV36" s="252"/>
      <c r="LGW36" s="467"/>
      <c r="LGX36" s="466"/>
      <c r="LGY36" s="399"/>
      <c r="LGZ36" s="466"/>
      <c r="LHA36" s="252"/>
      <c r="LHB36" s="467"/>
      <c r="LHC36" s="466"/>
      <c r="LHD36" s="399"/>
      <c r="LHE36" s="466"/>
      <c r="LHF36" s="252"/>
      <c r="LHG36" s="467"/>
      <c r="LHH36" s="466"/>
      <c r="LHI36" s="399"/>
      <c r="LHJ36" s="466"/>
      <c r="LHK36" s="252"/>
      <c r="LHL36" s="467"/>
      <c r="LHM36" s="466"/>
      <c r="LHN36" s="399"/>
      <c r="LHO36" s="466"/>
      <c r="LHP36" s="252"/>
      <c r="LHQ36" s="467"/>
      <c r="LHR36" s="466"/>
      <c r="LHS36" s="399"/>
      <c r="LHT36" s="466"/>
      <c r="LHU36" s="252"/>
      <c r="LHV36" s="467"/>
      <c r="LHW36" s="466"/>
      <c r="LHX36" s="399"/>
      <c r="LHY36" s="466"/>
      <c r="LHZ36" s="252"/>
      <c r="LIA36" s="467"/>
      <c r="LIB36" s="466"/>
      <c r="LIC36" s="399"/>
      <c r="LID36" s="466"/>
      <c r="LIE36" s="252"/>
      <c r="LIF36" s="467"/>
      <c r="LIG36" s="466"/>
      <c r="LIH36" s="399"/>
      <c r="LII36" s="466"/>
      <c r="LIJ36" s="252"/>
      <c r="LIK36" s="467"/>
      <c r="LIL36" s="466"/>
      <c r="LIM36" s="399"/>
      <c r="LIN36" s="466"/>
      <c r="LIO36" s="252"/>
      <c r="LIP36" s="467"/>
      <c r="LIQ36" s="466"/>
      <c r="LIR36" s="399"/>
      <c r="LIS36" s="466"/>
      <c r="LIT36" s="252"/>
      <c r="LIU36" s="467"/>
      <c r="LIV36" s="466"/>
      <c r="LIW36" s="399"/>
      <c r="LIX36" s="466"/>
      <c r="LIY36" s="252"/>
      <c r="LIZ36" s="467"/>
      <c r="LJA36" s="466"/>
      <c r="LJB36" s="399"/>
      <c r="LJC36" s="466"/>
      <c r="LJD36" s="252"/>
      <c r="LJE36" s="467"/>
      <c r="LJF36" s="466"/>
      <c r="LJG36" s="399"/>
      <c r="LJH36" s="466"/>
      <c r="LJI36" s="252"/>
      <c r="LJJ36" s="467"/>
      <c r="LJK36" s="466"/>
      <c r="LJL36" s="399"/>
      <c r="LJM36" s="466"/>
      <c r="LJN36" s="252"/>
      <c r="LJO36" s="467"/>
      <c r="LJP36" s="466"/>
      <c r="LJQ36" s="399"/>
      <c r="LJR36" s="466"/>
      <c r="LJS36" s="252"/>
      <c r="LJT36" s="467"/>
      <c r="LJU36" s="466"/>
      <c r="LJV36" s="399"/>
      <c r="LJW36" s="466"/>
      <c r="LJX36" s="252"/>
      <c r="LJY36" s="467"/>
      <c r="LJZ36" s="466"/>
      <c r="LKA36" s="399"/>
      <c r="LKB36" s="466"/>
      <c r="LKC36" s="252"/>
      <c r="LKD36" s="467"/>
      <c r="LKE36" s="466"/>
      <c r="LKF36" s="399"/>
      <c r="LKG36" s="466"/>
      <c r="LKH36" s="252"/>
      <c r="LKI36" s="467"/>
      <c r="LKJ36" s="466"/>
      <c r="LKK36" s="399"/>
      <c r="LKL36" s="466"/>
      <c r="LKM36" s="252"/>
      <c r="LKN36" s="467"/>
      <c r="LKO36" s="466"/>
      <c r="LKP36" s="399"/>
      <c r="LKQ36" s="466"/>
      <c r="LKR36" s="252"/>
      <c r="LKS36" s="467"/>
      <c r="LKT36" s="466"/>
      <c r="LKU36" s="399"/>
      <c r="LKV36" s="466"/>
      <c r="LKW36" s="252"/>
      <c r="LKX36" s="467"/>
      <c r="LKY36" s="466"/>
      <c r="LKZ36" s="399"/>
      <c r="LLA36" s="466"/>
      <c r="LLB36" s="252"/>
      <c r="LLC36" s="467"/>
      <c r="LLD36" s="466"/>
      <c r="LLE36" s="399"/>
      <c r="LLF36" s="466"/>
      <c r="LLG36" s="252"/>
      <c r="LLH36" s="467"/>
      <c r="LLI36" s="466"/>
      <c r="LLJ36" s="399"/>
      <c r="LLK36" s="466"/>
      <c r="LLL36" s="252"/>
      <c r="LLM36" s="467"/>
      <c r="LLN36" s="466"/>
      <c r="LLO36" s="399"/>
      <c r="LLP36" s="466"/>
      <c r="LLQ36" s="252"/>
      <c r="LLR36" s="467"/>
      <c r="LLS36" s="466"/>
      <c r="LLT36" s="399"/>
      <c r="LLU36" s="466"/>
      <c r="LLV36" s="252"/>
      <c r="LLW36" s="467"/>
      <c r="LLX36" s="466"/>
      <c r="LLY36" s="399"/>
      <c r="LLZ36" s="466"/>
      <c r="LMA36" s="252"/>
      <c r="LMB36" s="467"/>
      <c r="LMC36" s="466"/>
      <c r="LMD36" s="399"/>
      <c r="LME36" s="466"/>
      <c r="LMF36" s="252"/>
      <c r="LMG36" s="467"/>
      <c r="LMH36" s="466"/>
      <c r="LMI36" s="399"/>
      <c r="LMJ36" s="466"/>
      <c r="LMK36" s="252"/>
      <c r="LML36" s="467"/>
      <c r="LMM36" s="466"/>
      <c r="LMN36" s="399"/>
      <c r="LMO36" s="466"/>
      <c r="LMP36" s="252"/>
      <c r="LMQ36" s="467"/>
      <c r="LMR36" s="466"/>
      <c r="LMS36" s="399"/>
      <c r="LMT36" s="466"/>
      <c r="LMU36" s="252"/>
      <c r="LMV36" s="467"/>
      <c r="LMW36" s="466"/>
      <c r="LMX36" s="399"/>
      <c r="LMY36" s="466"/>
      <c r="LMZ36" s="252"/>
      <c r="LNA36" s="467"/>
      <c r="LNB36" s="466"/>
      <c r="LNC36" s="399"/>
      <c r="LND36" s="466"/>
      <c r="LNE36" s="252"/>
      <c r="LNF36" s="467"/>
      <c r="LNG36" s="466"/>
      <c r="LNH36" s="399"/>
      <c r="LNI36" s="466"/>
      <c r="LNJ36" s="252"/>
      <c r="LNK36" s="467"/>
      <c r="LNL36" s="466"/>
      <c r="LNM36" s="399"/>
      <c r="LNN36" s="466"/>
      <c r="LNO36" s="252"/>
      <c r="LNP36" s="467"/>
      <c r="LNQ36" s="466"/>
      <c r="LNR36" s="399"/>
      <c r="LNS36" s="466"/>
      <c r="LNT36" s="252"/>
      <c r="LNU36" s="467"/>
      <c r="LNV36" s="466"/>
      <c r="LNW36" s="399"/>
      <c r="LNX36" s="466"/>
      <c r="LNY36" s="252"/>
      <c r="LNZ36" s="467"/>
      <c r="LOA36" s="466"/>
      <c r="LOB36" s="399"/>
      <c r="LOC36" s="466"/>
      <c r="LOD36" s="252"/>
      <c r="LOE36" s="467"/>
      <c r="LOF36" s="466"/>
      <c r="LOG36" s="399"/>
      <c r="LOH36" s="466"/>
      <c r="LOI36" s="252"/>
      <c r="LOJ36" s="467"/>
      <c r="LOK36" s="466"/>
      <c r="LOL36" s="399"/>
      <c r="LOM36" s="466"/>
      <c r="LON36" s="252"/>
      <c r="LOO36" s="467"/>
      <c r="LOP36" s="466"/>
      <c r="LOQ36" s="399"/>
      <c r="LOR36" s="466"/>
      <c r="LOS36" s="252"/>
      <c r="LOT36" s="467"/>
      <c r="LOU36" s="466"/>
      <c r="LOV36" s="399"/>
      <c r="LOW36" s="466"/>
      <c r="LOX36" s="252"/>
      <c r="LOY36" s="467"/>
      <c r="LOZ36" s="466"/>
      <c r="LPA36" s="399"/>
      <c r="LPB36" s="466"/>
      <c r="LPC36" s="252"/>
      <c r="LPD36" s="467"/>
      <c r="LPE36" s="466"/>
      <c r="LPF36" s="399"/>
      <c r="LPG36" s="466"/>
      <c r="LPH36" s="252"/>
      <c r="LPI36" s="467"/>
      <c r="LPJ36" s="466"/>
      <c r="LPK36" s="399"/>
      <c r="LPL36" s="466"/>
      <c r="LPM36" s="252"/>
      <c r="LPN36" s="467"/>
      <c r="LPO36" s="466"/>
      <c r="LPP36" s="399"/>
      <c r="LPQ36" s="466"/>
      <c r="LPR36" s="252"/>
      <c r="LPS36" s="467"/>
      <c r="LPT36" s="466"/>
      <c r="LPU36" s="399"/>
      <c r="LPV36" s="466"/>
      <c r="LPW36" s="252"/>
      <c r="LPX36" s="467"/>
      <c r="LPY36" s="466"/>
      <c r="LPZ36" s="399"/>
      <c r="LQA36" s="466"/>
      <c r="LQB36" s="252"/>
      <c r="LQC36" s="467"/>
      <c r="LQD36" s="466"/>
      <c r="LQE36" s="399"/>
      <c r="LQF36" s="466"/>
      <c r="LQG36" s="252"/>
      <c r="LQH36" s="467"/>
      <c r="LQI36" s="466"/>
      <c r="LQJ36" s="399"/>
      <c r="LQK36" s="466"/>
      <c r="LQL36" s="252"/>
      <c r="LQM36" s="467"/>
      <c r="LQN36" s="466"/>
      <c r="LQO36" s="399"/>
      <c r="LQP36" s="466"/>
      <c r="LQQ36" s="252"/>
      <c r="LQR36" s="467"/>
      <c r="LQS36" s="466"/>
      <c r="LQT36" s="399"/>
      <c r="LQU36" s="466"/>
      <c r="LQV36" s="252"/>
      <c r="LQW36" s="467"/>
      <c r="LQX36" s="466"/>
      <c r="LQY36" s="399"/>
      <c r="LQZ36" s="466"/>
      <c r="LRA36" s="252"/>
      <c r="LRB36" s="467"/>
      <c r="LRC36" s="466"/>
      <c r="LRD36" s="399"/>
      <c r="LRE36" s="466"/>
      <c r="LRF36" s="252"/>
      <c r="LRG36" s="467"/>
      <c r="LRH36" s="466"/>
      <c r="LRI36" s="399"/>
      <c r="LRJ36" s="466"/>
      <c r="LRK36" s="252"/>
      <c r="LRL36" s="467"/>
      <c r="LRM36" s="466"/>
      <c r="LRN36" s="399"/>
      <c r="LRO36" s="466"/>
      <c r="LRP36" s="252"/>
      <c r="LRQ36" s="467"/>
      <c r="LRR36" s="466"/>
      <c r="LRS36" s="399"/>
      <c r="LRT36" s="466"/>
      <c r="LRU36" s="252"/>
      <c r="LRV36" s="467"/>
      <c r="LRW36" s="466"/>
      <c r="LRX36" s="399"/>
      <c r="LRY36" s="466"/>
      <c r="LRZ36" s="252"/>
      <c r="LSA36" s="467"/>
      <c r="LSB36" s="466"/>
      <c r="LSC36" s="399"/>
      <c r="LSD36" s="466"/>
      <c r="LSE36" s="252"/>
      <c r="LSF36" s="467"/>
      <c r="LSG36" s="466"/>
      <c r="LSH36" s="399"/>
      <c r="LSI36" s="466"/>
      <c r="LSJ36" s="252"/>
      <c r="LSK36" s="467"/>
      <c r="LSL36" s="466"/>
      <c r="LSM36" s="399"/>
      <c r="LSN36" s="466"/>
      <c r="LSO36" s="252"/>
      <c r="LSP36" s="467"/>
      <c r="LSQ36" s="466"/>
      <c r="LSR36" s="399"/>
      <c r="LSS36" s="466"/>
      <c r="LST36" s="252"/>
      <c r="LSU36" s="467"/>
      <c r="LSV36" s="466"/>
      <c r="LSW36" s="399"/>
      <c r="LSX36" s="466"/>
      <c r="LSY36" s="252"/>
      <c r="LSZ36" s="467"/>
      <c r="LTA36" s="466"/>
      <c r="LTB36" s="399"/>
      <c r="LTC36" s="466"/>
      <c r="LTD36" s="252"/>
      <c r="LTE36" s="467"/>
      <c r="LTF36" s="466"/>
      <c r="LTG36" s="399"/>
      <c r="LTH36" s="466"/>
      <c r="LTI36" s="252"/>
      <c r="LTJ36" s="467"/>
      <c r="LTK36" s="466"/>
      <c r="LTL36" s="399"/>
      <c r="LTM36" s="466"/>
      <c r="LTN36" s="252"/>
      <c r="LTO36" s="467"/>
      <c r="LTP36" s="466"/>
      <c r="LTQ36" s="399"/>
      <c r="LTR36" s="466"/>
      <c r="LTS36" s="252"/>
      <c r="LTT36" s="467"/>
      <c r="LTU36" s="466"/>
      <c r="LTV36" s="399"/>
      <c r="LTW36" s="466"/>
      <c r="LTX36" s="252"/>
      <c r="LTY36" s="467"/>
      <c r="LTZ36" s="466"/>
      <c r="LUA36" s="399"/>
      <c r="LUB36" s="466"/>
      <c r="LUC36" s="252"/>
      <c r="LUD36" s="467"/>
      <c r="LUE36" s="466"/>
      <c r="LUF36" s="399"/>
      <c r="LUG36" s="466"/>
      <c r="LUH36" s="252"/>
      <c r="LUI36" s="467"/>
      <c r="LUJ36" s="466"/>
      <c r="LUK36" s="399"/>
      <c r="LUL36" s="466"/>
      <c r="LUM36" s="252"/>
      <c r="LUN36" s="467"/>
      <c r="LUO36" s="466"/>
      <c r="LUP36" s="399"/>
      <c r="LUQ36" s="466"/>
      <c r="LUR36" s="252"/>
      <c r="LUS36" s="467"/>
      <c r="LUT36" s="466"/>
      <c r="LUU36" s="399"/>
      <c r="LUV36" s="466"/>
      <c r="LUW36" s="252"/>
      <c r="LUX36" s="467"/>
      <c r="LUY36" s="466"/>
      <c r="LUZ36" s="399"/>
      <c r="LVA36" s="466"/>
      <c r="LVB36" s="252"/>
      <c r="LVC36" s="467"/>
      <c r="LVD36" s="466"/>
      <c r="LVE36" s="399"/>
      <c r="LVF36" s="466"/>
      <c r="LVG36" s="252"/>
      <c r="LVH36" s="467"/>
      <c r="LVI36" s="466"/>
      <c r="LVJ36" s="399"/>
      <c r="LVK36" s="466"/>
      <c r="LVL36" s="252"/>
      <c r="LVM36" s="467"/>
      <c r="LVN36" s="466"/>
      <c r="LVO36" s="399"/>
      <c r="LVP36" s="466"/>
      <c r="LVQ36" s="252"/>
      <c r="LVR36" s="467"/>
      <c r="LVS36" s="466"/>
      <c r="LVT36" s="399"/>
      <c r="LVU36" s="466"/>
      <c r="LVV36" s="252"/>
      <c r="LVW36" s="467"/>
      <c r="LVX36" s="466"/>
      <c r="LVY36" s="399"/>
      <c r="LVZ36" s="466"/>
      <c r="LWA36" s="252"/>
      <c r="LWB36" s="467"/>
      <c r="LWC36" s="466"/>
      <c r="LWD36" s="399"/>
      <c r="LWE36" s="466"/>
      <c r="LWF36" s="252"/>
      <c r="LWG36" s="467"/>
      <c r="LWH36" s="466"/>
      <c r="LWI36" s="399"/>
      <c r="LWJ36" s="466"/>
      <c r="LWK36" s="252"/>
      <c r="LWL36" s="467"/>
      <c r="LWM36" s="466"/>
      <c r="LWN36" s="399"/>
      <c r="LWO36" s="466"/>
      <c r="LWP36" s="252"/>
      <c r="LWQ36" s="467"/>
      <c r="LWR36" s="466"/>
      <c r="LWS36" s="399"/>
      <c r="LWT36" s="466"/>
      <c r="LWU36" s="252"/>
      <c r="LWV36" s="467"/>
      <c r="LWW36" s="466"/>
      <c r="LWX36" s="399"/>
      <c r="LWY36" s="466"/>
      <c r="LWZ36" s="252"/>
      <c r="LXA36" s="467"/>
      <c r="LXB36" s="466"/>
      <c r="LXC36" s="399"/>
      <c r="LXD36" s="466"/>
      <c r="LXE36" s="252"/>
      <c r="LXF36" s="467"/>
      <c r="LXG36" s="466"/>
      <c r="LXH36" s="399"/>
      <c r="LXI36" s="466"/>
      <c r="LXJ36" s="252"/>
      <c r="LXK36" s="467"/>
      <c r="LXL36" s="466"/>
      <c r="LXM36" s="399"/>
      <c r="LXN36" s="466"/>
      <c r="LXO36" s="252"/>
      <c r="LXP36" s="467"/>
      <c r="LXQ36" s="466"/>
      <c r="LXR36" s="399"/>
      <c r="LXS36" s="466"/>
      <c r="LXT36" s="252"/>
      <c r="LXU36" s="467"/>
      <c r="LXV36" s="466"/>
      <c r="LXW36" s="399"/>
      <c r="LXX36" s="466"/>
      <c r="LXY36" s="252"/>
      <c r="LXZ36" s="467"/>
      <c r="LYA36" s="466"/>
      <c r="LYB36" s="399"/>
      <c r="LYC36" s="466"/>
      <c r="LYD36" s="252"/>
      <c r="LYE36" s="467"/>
      <c r="LYF36" s="466"/>
      <c r="LYG36" s="399"/>
      <c r="LYH36" s="466"/>
      <c r="LYI36" s="252"/>
      <c r="LYJ36" s="467"/>
      <c r="LYK36" s="466"/>
      <c r="LYL36" s="399"/>
      <c r="LYM36" s="466"/>
      <c r="LYN36" s="252"/>
      <c r="LYO36" s="467"/>
      <c r="LYP36" s="466"/>
      <c r="LYQ36" s="399"/>
      <c r="LYR36" s="466"/>
      <c r="LYS36" s="252"/>
      <c r="LYT36" s="467"/>
      <c r="LYU36" s="466"/>
      <c r="LYV36" s="399"/>
      <c r="LYW36" s="466"/>
      <c r="LYX36" s="252"/>
      <c r="LYY36" s="467"/>
      <c r="LYZ36" s="466"/>
      <c r="LZA36" s="399"/>
      <c r="LZB36" s="466"/>
      <c r="LZC36" s="252"/>
      <c r="LZD36" s="467"/>
      <c r="LZE36" s="466"/>
      <c r="LZF36" s="399"/>
      <c r="LZG36" s="466"/>
      <c r="LZH36" s="252"/>
      <c r="LZI36" s="467"/>
      <c r="LZJ36" s="466"/>
      <c r="LZK36" s="399"/>
      <c r="LZL36" s="466"/>
      <c r="LZM36" s="252"/>
      <c r="LZN36" s="467"/>
      <c r="LZO36" s="466"/>
      <c r="LZP36" s="399"/>
      <c r="LZQ36" s="466"/>
      <c r="LZR36" s="252"/>
      <c r="LZS36" s="467"/>
      <c r="LZT36" s="466"/>
      <c r="LZU36" s="399"/>
      <c r="LZV36" s="466"/>
      <c r="LZW36" s="252"/>
      <c r="LZX36" s="467"/>
      <c r="LZY36" s="466"/>
      <c r="LZZ36" s="399"/>
      <c r="MAA36" s="466"/>
      <c r="MAB36" s="252"/>
      <c r="MAC36" s="467"/>
      <c r="MAD36" s="466"/>
      <c r="MAE36" s="399"/>
      <c r="MAF36" s="466"/>
      <c r="MAG36" s="252"/>
      <c r="MAH36" s="467"/>
      <c r="MAI36" s="466"/>
      <c r="MAJ36" s="399"/>
      <c r="MAK36" s="466"/>
      <c r="MAL36" s="252"/>
      <c r="MAM36" s="467"/>
      <c r="MAN36" s="466"/>
      <c r="MAO36" s="399"/>
      <c r="MAP36" s="466"/>
      <c r="MAQ36" s="252"/>
      <c r="MAR36" s="467"/>
      <c r="MAS36" s="466"/>
      <c r="MAT36" s="399"/>
      <c r="MAU36" s="466"/>
      <c r="MAV36" s="252"/>
      <c r="MAW36" s="467"/>
      <c r="MAX36" s="466"/>
      <c r="MAY36" s="399"/>
      <c r="MAZ36" s="466"/>
      <c r="MBA36" s="252"/>
      <c r="MBB36" s="467"/>
      <c r="MBC36" s="466"/>
      <c r="MBD36" s="399"/>
      <c r="MBE36" s="466"/>
      <c r="MBF36" s="252"/>
      <c r="MBG36" s="467"/>
      <c r="MBH36" s="466"/>
      <c r="MBI36" s="399"/>
      <c r="MBJ36" s="466"/>
      <c r="MBK36" s="252"/>
      <c r="MBL36" s="467"/>
      <c r="MBM36" s="466"/>
      <c r="MBN36" s="399"/>
      <c r="MBO36" s="466"/>
      <c r="MBP36" s="252"/>
      <c r="MBQ36" s="467"/>
      <c r="MBR36" s="466"/>
      <c r="MBS36" s="399"/>
      <c r="MBT36" s="466"/>
      <c r="MBU36" s="252"/>
      <c r="MBV36" s="467"/>
      <c r="MBW36" s="466"/>
      <c r="MBX36" s="399"/>
      <c r="MBY36" s="466"/>
      <c r="MBZ36" s="252"/>
      <c r="MCA36" s="467"/>
      <c r="MCB36" s="466"/>
      <c r="MCC36" s="399"/>
      <c r="MCD36" s="466"/>
      <c r="MCE36" s="252"/>
      <c r="MCF36" s="467"/>
      <c r="MCG36" s="466"/>
      <c r="MCH36" s="399"/>
      <c r="MCI36" s="466"/>
      <c r="MCJ36" s="252"/>
      <c r="MCK36" s="467"/>
      <c r="MCL36" s="466"/>
      <c r="MCM36" s="399"/>
      <c r="MCN36" s="466"/>
      <c r="MCO36" s="252"/>
      <c r="MCP36" s="467"/>
      <c r="MCQ36" s="466"/>
      <c r="MCR36" s="399"/>
      <c r="MCS36" s="466"/>
      <c r="MCT36" s="252"/>
      <c r="MCU36" s="467"/>
      <c r="MCV36" s="466"/>
      <c r="MCW36" s="399"/>
      <c r="MCX36" s="466"/>
      <c r="MCY36" s="252"/>
      <c r="MCZ36" s="467"/>
      <c r="MDA36" s="466"/>
      <c r="MDB36" s="399"/>
      <c r="MDC36" s="466"/>
      <c r="MDD36" s="252"/>
      <c r="MDE36" s="467"/>
      <c r="MDF36" s="466"/>
      <c r="MDG36" s="399"/>
      <c r="MDH36" s="466"/>
      <c r="MDI36" s="252"/>
      <c r="MDJ36" s="467"/>
      <c r="MDK36" s="466"/>
      <c r="MDL36" s="399"/>
      <c r="MDM36" s="466"/>
      <c r="MDN36" s="252"/>
      <c r="MDO36" s="467"/>
      <c r="MDP36" s="466"/>
      <c r="MDQ36" s="399"/>
      <c r="MDR36" s="466"/>
      <c r="MDS36" s="252"/>
      <c r="MDT36" s="467"/>
      <c r="MDU36" s="466"/>
      <c r="MDV36" s="399"/>
      <c r="MDW36" s="466"/>
      <c r="MDX36" s="252"/>
      <c r="MDY36" s="467"/>
      <c r="MDZ36" s="466"/>
      <c r="MEA36" s="399"/>
      <c r="MEB36" s="466"/>
      <c r="MEC36" s="252"/>
      <c r="MED36" s="467"/>
      <c r="MEE36" s="466"/>
      <c r="MEF36" s="399"/>
      <c r="MEG36" s="466"/>
      <c r="MEH36" s="252"/>
      <c r="MEI36" s="467"/>
      <c r="MEJ36" s="466"/>
      <c r="MEK36" s="399"/>
      <c r="MEL36" s="466"/>
      <c r="MEM36" s="252"/>
      <c r="MEN36" s="467"/>
      <c r="MEO36" s="466"/>
      <c r="MEP36" s="399"/>
      <c r="MEQ36" s="466"/>
      <c r="MER36" s="252"/>
      <c r="MES36" s="467"/>
      <c r="MET36" s="466"/>
      <c r="MEU36" s="399"/>
      <c r="MEV36" s="466"/>
      <c r="MEW36" s="252"/>
      <c r="MEX36" s="467"/>
      <c r="MEY36" s="466"/>
      <c r="MEZ36" s="399"/>
      <c r="MFA36" s="466"/>
      <c r="MFB36" s="252"/>
      <c r="MFC36" s="467"/>
      <c r="MFD36" s="466"/>
      <c r="MFE36" s="399"/>
      <c r="MFF36" s="466"/>
      <c r="MFG36" s="252"/>
      <c r="MFH36" s="467"/>
      <c r="MFI36" s="466"/>
      <c r="MFJ36" s="399"/>
      <c r="MFK36" s="466"/>
      <c r="MFL36" s="252"/>
      <c r="MFM36" s="467"/>
      <c r="MFN36" s="466"/>
      <c r="MFO36" s="399"/>
      <c r="MFP36" s="466"/>
      <c r="MFQ36" s="252"/>
      <c r="MFR36" s="467"/>
      <c r="MFS36" s="466"/>
      <c r="MFT36" s="399"/>
      <c r="MFU36" s="466"/>
      <c r="MFV36" s="252"/>
      <c r="MFW36" s="467"/>
      <c r="MFX36" s="466"/>
      <c r="MFY36" s="399"/>
      <c r="MFZ36" s="466"/>
      <c r="MGA36" s="252"/>
      <c r="MGB36" s="467"/>
      <c r="MGC36" s="466"/>
      <c r="MGD36" s="399"/>
      <c r="MGE36" s="466"/>
      <c r="MGF36" s="252"/>
      <c r="MGG36" s="467"/>
      <c r="MGH36" s="466"/>
      <c r="MGI36" s="399"/>
      <c r="MGJ36" s="466"/>
      <c r="MGK36" s="252"/>
      <c r="MGL36" s="467"/>
      <c r="MGM36" s="466"/>
      <c r="MGN36" s="399"/>
      <c r="MGO36" s="466"/>
      <c r="MGP36" s="252"/>
      <c r="MGQ36" s="467"/>
      <c r="MGR36" s="466"/>
      <c r="MGS36" s="399"/>
      <c r="MGT36" s="466"/>
      <c r="MGU36" s="252"/>
      <c r="MGV36" s="467"/>
      <c r="MGW36" s="466"/>
      <c r="MGX36" s="399"/>
      <c r="MGY36" s="466"/>
      <c r="MGZ36" s="252"/>
      <c r="MHA36" s="467"/>
      <c r="MHB36" s="466"/>
      <c r="MHC36" s="399"/>
      <c r="MHD36" s="466"/>
      <c r="MHE36" s="252"/>
      <c r="MHF36" s="467"/>
      <c r="MHG36" s="466"/>
      <c r="MHH36" s="399"/>
      <c r="MHI36" s="466"/>
      <c r="MHJ36" s="252"/>
      <c r="MHK36" s="467"/>
      <c r="MHL36" s="466"/>
      <c r="MHM36" s="399"/>
      <c r="MHN36" s="466"/>
      <c r="MHO36" s="252"/>
      <c r="MHP36" s="467"/>
      <c r="MHQ36" s="466"/>
      <c r="MHR36" s="399"/>
      <c r="MHS36" s="466"/>
      <c r="MHT36" s="252"/>
      <c r="MHU36" s="467"/>
      <c r="MHV36" s="466"/>
      <c r="MHW36" s="399"/>
      <c r="MHX36" s="466"/>
      <c r="MHY36" s="252"/>
      <c r="MHZ36" s="467"/>
      <c r="MIA36" s="466"/>
      <c r="MIB36" s="399"/>
      <c r="MIC36" s="466"/>
      <c r="MID36" s="252"/>
      <c r="MIE36" s="467"/>
      <c r="MIF36" s="466"/>
      <c r="MIG36" s="399"/>
      <c r="MIH36" s="466"/>
      <c r="MII36" s="252"/>
      <c r="MIJ36" s="467"/>
      <c r="MIK36" s="466"/>
      <c r="MIL36" s="399"/>
      <c r="MIM36" s="466"/>
      <c r="MIN36" s="252"/>
      <c r="MIO36" s="467"/>
      <c r="MIP36" s="466"/>
      <c r="MIQ36" s="399"/>
      <c r="MIR36" s="466"/>
      <c r="MIS36" s="252"/>
      <c r="MIT36" s="467"/>
      <c r="MIU36" s="466"/>
      <c r="MIV36" s="399"/>
      <c r="MIW36" s="466"/>
      <c r="MIX36" s="252"/>
      <c r="MIY36" s="467"/>
      <c r="MIZ36" s="466"/>
      <c r="MJA36" s="399"/>
      <c r="MJB36" s="466"/>
      <c r="MJC36" s="252"/>
      <c r="MJD36" s="467"/>
      <c r="MJE36" s="466"/>
      <c r="MJF36" s="399"/>
      <c r="MJG36" s="466"/>
      <c r="MJH36" s="252"/>
      <c r="MJI36" s="467"/>
      <c r="MJJ36" s="466"/>
      <c r="MJK36" s="399"/>
      <c r="MJL36" s="466"/>
      <c r="MJM36" s="252"/>
      <c r="MJN36" s="467"/>
      <c r="MJO36" s="466"/>
      <c r="MJP36" s="399"/>
      <c r="MJQ36" s="466"/>
      <c r="MJR36" s="252"/>
      <c r="MJS36" s="467"/>
      <c r="MJT36" s="466"/>
      <c r="MJU36" s="399"/>
      <c r="MJV36" s="466"/>
      <c r="MJW36" s="252"/>
      <c r="MJX36" s="467"/>
      <c r="MJY36" s="466"/>
      <c r="MJZ36" s="399"/>
      <c r="MKA36" s="466"/>
      <c r="MKB36" s="252"/>
      <c r="MKC36" s="467"/>
      <c r="MKD36" s="466"/>
      <c r="MKE36" s="399"/>
      <c r="MKF36" s="466"/>
      <c r="MKG36" s="252"/>
      <c r="MKH36" s="467"/>
      <c r="MKI36" s="466"/>
      <c r="MKJ36" s="399"/>
      <c r="MKK36" s="466"/>
      <c r="MKL36" s="252"/>
      <c r="MKM36" s="467"/>
      <c r="MKN36" s="466"/>
      <c r="MKO36" s="399"/>
      <c r="MKP36" s="466"/>
      <c r="MKQ36" s="252"/>
      <c r="MKR36" s="467"/>
      <c r="MKS36" s="466"/>
      <c r="MKT36" s="399"/>
      <c r="MKU36" s="466"/>
      <c r="MKV36" s="252"/>
      <c r="MKW36" s="467"/>
      <c r="MKX36" s="466"/>
      <c r="MKY36" s="399"/>
      <c r="MKZ36" s="466"/>
      <c r="MLA36" s="252"/>
      <c r="MLB36" s="467"/>
      <c r="MLC36" s="466"/>
      <c r="MLD36" s="399"/>
      <c r="MLE36" s="466"/>
      <c r="MLF36" s="252"/>
      <c r="MLG36" s="467"/>
      <c r="MLH36" s="466"/>
      <c r="MLI36" s="399"/>
      <c r="MLJ36" s="466"/>
      <c r="MLK36" s="252"/>
      <c r="MLL36" s="467"/>
      <c r="MLM36" s="466"/>
      <c r="MLN36" s="399"/>
      <c r="MLO36" s="466"/>
      <c r="MLP36" s="252"/>
      <c r="MLQ36" s="467"/>
      <c r="MLR36" s="466"/>
      <c r="MLS36" s="399"/>
      <c r="MLT36" s="466"/>
      <c r="MLU36" s="252"/>
      <c r="MLV36" s="467"/>
      <c r="MLW36" s="466"/>
      <c r="MLX36" s="399"/>
      <c r="MLY36" s="466"/>
      <c r="MLZ36" s="252"/>
      <c r="MMA36" s="467"/>
      <c r="MMB36" s="466"/>
      <c r="MMC36" s="399"/>
      <c r="MMD36" s="466"/>
      <c r="MME36" s="252"/>
      <c r="MMF36" s="467"/>
      <c r="MMG36" s="466"/>
      <c r="MMH36" s="399"/>
      <c r="MMI36" s="466"/>
      <c r="MMJ36" s="252"/>
      <c r="MMK36" s="467"/>
      <c r="MML36" s="466"/>
      <c r="MMM36" s="399"/>
      <c r="MMN36" s="466"/>
      <c r="MMO36" s="252"/>
      <c r="MMP36" s="467"/>
      <c r="MMQ36" s="466"/>
      <c r="MMR36" s="399"/>
      <c r="MMS36" s="466"/>
      <c r="MMT36" s="252"/>
      <c r="MMU36" s="467"/>
      <c r="MMV36" s="466"/>
      <c r="MMW36" s="399"/>
      <c r="MMX36" s="466"/>
      <c r="MMY36" s="252"/>
      <c r="MMZ36" s="467"/>
      <c r="MNA36" s="466"/>
      <c r="MNB36" s="399"/>
      <c r="MNC36" s="466"/>
      <c r="MND36" s="252"/>
      <c r="MNE36" s="467"/>
      <c r="MNF36" s="466"/>
      <c r="MNG36" s="399"/>
      <c r="MNH36" s="466"/>
      <c r="MNI36" s="252"/>
      <c r="MNJ36" s="467"/>
      <c r="MNK36" s="466"/>
      <c r="MNL36" s="399"/>
      <c r="MNM36" s="466"/>
      <c r="MNN36" s="252"/>
      <c r="MNO36" s="467"/>
      <c r="MNP36" s="466"/>
      <c r="MNQ36" s="399"/>
      <c r="MNR36" s="466"/>
      <c r="MNS36" s="252"/>
      <c r="MNT36" s="467"/>
      <c r="MNU36" s="466"/>
      <c r="MNV36" s="399"/>
      <c r="MNW36" s="466"/>
      <c r="MNX36" s="252"/>
      <c r="MNY36" s="467"/>
      <c r="MNZ36" s="466"/>
      <c r="MOA36" s="399"/>
      <c r="MOB36" s="466"/>
      <c r="MOC36" s="252"/>
      <c r="MOD36" s="467"/>
      <c r="MOE36" s="466"/>
      <c r="MOF36" s="399"/>
      <c r="MOG36" s="466"/>
      <c r="MOH36" s="252"/>
      <c r="MOI36" s="467"/>
      <c r="MOJ36" s="466"/>
      <c r="MOK36" s="399"/>
      <c r="MOL36" s="466"/>
      <c r="MOM36" s="252"/>
      <c r="MON36" s="467"/>
      <c r="MOO36" s="466"/>
      <c r="MOP36" s="399"/>
      <c r="MOQ36" s="466"/>
      <c r="MOR36" s="252"/>
      <c r="MOS36" s="467"/>
      <c r="MOT36" s="466"/>
      <c r="MOU36" s="399"/>
      <c r="MOV36" s="466"/>
      <c r="MOW36" s="252"/>
      <c r="MOX36" s="467"/>
      <c r="MOY36" s="466"/>
      <c r="MOZ36" s="399"/>
      <c r="MPA36" s="466"/>
      <c r="MPB36" s="252"/>
      <c r="MPC36" s="467"/>
      <c r="MPD36" s="466"/>
      <c r="MPE36" s="399"/>
      <c r="MPF36" s="466"/>
      <c r="MPG36" s="252"/>
      <c r="MPH36" s="467"/>
      <c r="MPI36" s="466"/>
      <c r="MPJ36" s="399"/>
      <c r="MPK36" s="466"/>
      <c r="MPL36" s="252"/>
      <c r="MPM36" s="467"/>
      <c r="MPN36" s="466"/>
      <c r="MPO36" s="399"/>
      <c r="MPP36" s="466"/>
      <c r="MPQ36" s="252"/>
      <c r="MPR36" s="467"/>
      <c r="MPS36" s="466"/>
      <c r="MPT36" s="399"/>
      <c r="MPU36" s="466"/>
      <c r="MPV36" s="252"/>
      <c r="MPW36" s="467"/>
      <c r="MPX36" s="466"/>
      <c r="MPY36" s="399"/>
      <c r="MPZ36" s="466"/>
      <c r="MQA36" s="252"/>
      <c r="MQB36" s="467"/>
      <c r="MQC36" s="466"/>
      <c r="MQD36" s="399"/>
      <c r="MQE36" s="466"/>
      <c r="MQF36" s="252"/>
      <c r="MQG36" s="467"/>
      <c r="MQH36" s="466"/>
      <c r="MQI36" s="399"/>
      <c r="MQJ36" s="466"/>
      <c r="MQK36" s="252"/>
      <c r="MQL36" s="467"/>
      <c r="MQM36" s="466"/>
      <c r="MQN36" s="399"/>
      <c r="MQO36" s="466"/>
      <c r="MQP36" s="252"/>
      <c r="MQQ36" s="467"/>
      <c r="MQR36" s="466"/>
      <c r="MQS36" s="399"/>
      <c r="MQT36" s="466"/>
      <c r="MQU36" s="252"/>
      <c r="MQV36" s="467"/>
      <c r="MQW36" s="466"/>
      <c r="MQX36" s="399"/>
      <c r="MQY36" s="466"/>
      <c r="MQZ36" s="252"/>
      <c r="MRA36" s="467"/>
      <c r="MRB36" s="466"/>
      <c r="MRC36" s="399"/>
      <c r="MRD36" s="466"/>
      <c r="MRE36" s="252"/>
      <c r="MRF36" s="467"/>
      <c r="MRG36" s="466"/>
      <c r="MRH36" s="399"/>
      <c r="MRI36" s="466"/>
      <c r="MRJ36" s="252"/>
      <c r="MRK36" s="467"/>
      <c r="MRL36" s="466"/>
      <c r="MRM36" s="399"/>
      <c r="MRN36" s="466"/>
      <c r="MRO36" s="252"/>
      <c r="MRP36" s="467"/>
      <c r="MRQ36" s="466"/>
      <c r="MRR36" s="399"/>
      <c r="MRS36" s="466"/>
      <c r="MRT36" s="252"/>
      <c r="MRU36" s="467"/>
      <c r="MRV36" s="466"/>
      <c r="MRW36" s="399"/>
      <c r="MRX36" s="466"/>
      <c r="MRY36" s="252"/>
      <c r="MRZ36" s="467"/>
      <c r="MSA36" s="466"/>
      <c r="MSB36" s="399"/>
      <c r="MSC36" s="466"/>
      <c r="MSD36" s="252"/>
      <c r="MSE36" s="467"/>
      <c r="MSF36" s="466"/>
      <c r="MSG36" s="399"/>
      <c r="MSH36" s="466"/>
      <c r="MSI36" s="252"/>
      <c r="MSJ36" s="467"/>
      <c r="MSK36" s="466"/>
      <c r="MSL36" s="399"/>
      <c r="MSM36" s="466"/>
      <c r="MSN36" s="252"/>
      <c r="MSO36" s="467"/>
      <c r="MSP36" s="466"/>
      <c r="MSQ36" s="399"/>
      <c r="MSR36" s="466"/>
      <c r="MSS36" s="252"/>
      <c r="MST36" s="467"/>
      <c r="MSU36" s="466"/>
      <c r="MSV36" s="399"/>
      <c r="MSW36" s="466"/>
      <c r="MSX36" s="252"/>
      <c r="MSY36" s="467"/>
      <c r="MSZ36" s="466"/>
      <c r="MTA36" s="399"/>
      <c r="MTB36" s="466"/>
      <c r="MTC36" s="252"/>
      <c r="MTD36" s="467"/>
      <c r="MTE36" s="466"/>
      <c r="MTF36" s="399"/>
      <c r="MTG36" s="466"/>
      <c r="MTH36" s="252"/>
      <c r="MTI36" s="467"/>
      <c r="MTJ36" s="466"/>
      <c r="MTK36" s="399"/>
      <c r="MTL36" s="466"/>
      <c r="MTM36" s="252"/>
      <c r="MTN36" s="467"/>
      <c r="MTO36" s="466"/>
      <c r="MTP36" s="399"/>
      <c r="MTQ36" s="466"/>
      <c r="MTR36" s="252"/>
      <c r="MTS36" s="467"/>
      <c r="MTT36" s="466"/>
      <c r="MTU36" s="399"/>
      <c r="MTV36" s="466"/>
      <c r="MTW36" s="252"/>
      <c r="MTX36" s="467"/>
      <c r="MTY36" s="466"/>
      <c r="MTZ36" s="399"/>
      <c r="MUA36" s="466"/>
      <c r="MUB36" s="252"/>
      <c r="MUC36" s="467"/>
      <c r="MUD36" s="466"/>
      <c r="MUE36" s="399"/>
      <c r="MUF36" s="466"/>
      <c r="MUG36" s="252"/>
      <c r="MUH36" s="467"/>
      <c r="MUI36" s="466"/>
      <c r="MUJ36" s="399"/>
      <c r="MUK36" s="466"/>
      <c r="MUL36" s="252"/>
      <c r="MUM36" s="467"/>
      <c r="MUN36" s="466"/>
      <c r="MUO36" s="399"/>
      <c r="MUP36" s="466"/>
      <c r="MUQ36" s="252"/>
      <c r="MUR36" s="467"/>
      <c r="MUS36" s="466"/>
      <c r="MUT36" s="399"/>
      <c r="MUU36" s="466"/>
      <c r="MUV36" s="252"/>
      <c r="MUW36" s="467"/>
      <c r="MUX36" s="466"/>
      <c r="MUY36" s="399"/>
      <c r="MUZ36" s="466"/>
      <c r="MVA36" s="252"/>
      <c r="MVB36" s="467"/>
      <c r="MVC36" s="466"/>
      <c r="MVD36" s="399"/>
      <c r="MVE36" s="466"/>
      <c r="MVF36" s="252"/>
      <c r="MVG36" s="467"/>
      <c r="MVH36" s="466"/>
      <c r="MVI36" s="399"/>
      <c r="MVJ36" s="466"/>
      <c r="MVK36" s="252"/>
      <c r="MVL36" s="467"/>
      <c r="MVM36" s="466"/>
      <c r="MVN36" s="399"/>
      <c r="MVO36" s="466"/>
      <c r="MVP36" s="252"/>
      <c r="MVQ36" s="467"/>
      <c r="MVR36" s="466"/>
      <c r="MVS36" s="399"/>
      <c r="MVT36" s="466"/>
      <c r="MVU36" s="252"/>
      <c r="MVV36" s="467"/>
      <c r="MVW36" s="466"/>
      <c r="MVX36" s="399"/>
      <c r="MVY36" s="466"/>
      <c r="MVZ36" s="252"/>
      <c r="MWA36" s="467"/>
      <c r="MWB36" s="466"/>
      <c r="MWC36" s="399"/>
      <c r="MWD36" s="466"/>
      <c r="MWE36" s="252"/>
      <c r="MWF36" s="467"/>
      <c r="MWG36" s="466"/>
      <c r="MWH36" s="399"/>
      <c r="MWI36" s="466"/>
      <c r="MWJ36" s="252"/>
      <c r="MWK36" s="467"/>
      <c r="MWL36" s="466"/>
      <c r="MWM36" s="399"/>
      <c r="MWN36" s="466"/>
      <c r="MWO36" s="252"/>
      <c r="MWP36" s="467"/>
      <c r="MWQ36" s="466"/>
      <c r="MWR36" s="399"/>
      <c r="MWS36" s="466"/>
      <c r="MWT36" s="252"/>
      <c r="MWU36" s="467"/>
      <c r="MWV36" s="466"/>
      <c r="MWW36" s="399"/>
      <c r="MWX36" s="466"/>
      <c r="MWY36" s="252"/>
      <c r="MWZ36" s="467"/>
      <c r="MXA36" s="466"/>
      <c r="MXB36" s="399"/>
      <c r="MXC36" s="466"/>
      <c r="MXD36" s="252"/>
      <c r="MXE36" s="467"/>
      <c r="MXF36" s="466"/>
      <c r="MXG36" s="399"/>
      <c r="MXH36" s="466"/>
      <c r="MXI36" s="252"/>
      <c r="MXJ36" s="467"/>
      <c r="MXK36" s="466"/>
      <c r="MXL36" s="399"/>
      <c r="MXM36" s="466"/>
      <c r="MXN36" s="252"/>
      <c r="MXO36" s="467"/>
      <c r="MXP36" s="466"/>
      <c r="MXQ36" s="399"/>
      <c r="MXR36" s="466"/>
      <c r="MXS36" s="252"/>
      <c r="MXT36" s="467"/>
      <c r="MXU36" s="466"/>
      <c r="MXV36" s="399"/>
      <c r="MXW36" s="466"/>
      <c r="MXX36" s="252"/>
      <c r="MXY36" s="467"/>
      <c r="MXZ36" s="466"/>
      <c r="MYA36" s="399"/>
      <c r="MYB36" s="466"/>
      <c r="MYC36" s="252"/>
      <c r="MYD36" s="467"/>
      <c r="MYE36" s="466"/>
      <c r="MYF36" s="399"/>
      <c r="MYG36" s="466"/>
      <c r="MYH36" s="252"/>
      <c r="MYI36" s="467"/>
      <c r="MYJ36" s="466"/>
      <c r="MYK36" s="399"/>
      <c r="MYL36" s="466"/>
      <c r="MYM36" s="252"/>
      <c r="MYN36" s="467"/>
      <c r="MYO36" s="466"/>
      <c r="MYP36" s="399"/>
      <c r="MYQ36" s="466"/>
      <c r="MYR36" s="252"/>
      <c r="MYS36" s="467"/>
      <c r="MYT36" s="466"/>
      <c r="MYU36" s="399"/>
      <c r="MYV36" s="466"/>
      <c r="MYW36" s="252"/>
      <c r="MYX36" s="467"/>
      <c r="MYY36" s="466"/>
      <c r="MYZ36" s="399"/>
      <c r="MZA36" s="466"/>
      <c r="MZB36" s="252"/>
      <c r="MZC36" s="467"/>
      <c r="MZD36" s="466"/>
      <c r="MZE36" s="399"/>
      <c r="MZF36" s="466"/>
      <c r="MZG36" s="252"/>
      <c r="MZH36" s="467"/>
      <c r="MZI36" s="466"/>
      <c r="MZJ36" s="399"/>
      <c r="MZK36" s="466"/>
      <c r="MZL36" s="252"/>
      <c r="MZM36" s="467"/>
      <c r="MZN36" s="466"/>
      <c r="MZO36" s="399"/>
      <c r="MZP36" s="466"/>
      <c r="MZQ36" s="252"/>
      <c r="MZR36" s="467"/>
      <c r="MZS36" s="466"/>
      <c r="MZT36" s="399"/>
      <c r="MZU36" s="466"/>
      <c r="MZV36" s="252"/>
      <c r="MZW36" s="467"/>
      <c r="MZX36" s="466"/>
      <c r="MZY36" s="399"/>
      <c r="MZZ36" s="466"/>
      <c r="NAA36" s="252"/>
      <c r="NAB36" s="467"/>
      <c r="NAC36" s="466"/>
      <c r="NAD36" s="399"/>
      <c r="NAE36" s="466"/>
      <c r="NAF36" s="252"/>
      <c r="NAG36" s="467"/>
      <c r="NAH36" s="466"/>
      <c r="NAI36" s="399"/>
      <c r="NAJ36" s="466"/>
      <c r="NAK36" s="252"/>
      <c r="NAL36" s="467"/>
      <c r="NAM36" s="466"/>
      <c r="NAN36" s="399"/>
      <c r="NAO36" s="466"/>
      <c r="NAP36" s="252"/>
      <c r="NAQ36" s="467"/>
      <c r="NAR36" s="466"/>
      <c r="NAS36" s="399"/>
      <c r="NAT36" s="466"/>
      <c r="NAU36" s="252"/>
      <c r="NAV36" s="467"/>
      <c r="NAW36" s="466"/>
      <c r="NAX36" s="399"/>
      <c r="NAY36" s="466"/>
      <c r="NAZ36" s="252"/>
      <c r="NBA36" s="467"/>
      <c r="NBB36" s="466"/>
      <c r="NBC36" s="399"/>
      <c r="NBD36" s="466"/>
      <c r="NBE36" s="252"/>
      <c r="NBF36" s="467"/>
      <c r="NBG36" s="466"/>
      <c r="NBH36" s="399"/>
      <c r="NBI36" s="466"/>
      <c r="NBJ36" s="252"/>
      <c r="NBK36" s="467"/>
      <c r="NBL36" s="466"/>
      <c r="NBM36" s="399"/>
      <c r="NBN36" s="466"/>
      <c r="NBO36" s="252"/>
      <c r="NBP36" s="467"/>
      <c r="NBQ36" s="466"/>
      <c r="NBR36" s="399"/>
      <c r="NBS36" s="466"/>
      <c r="NBT36" s="252"/>
      <c r="NBU36" s="467"/>
      <c r="NBV36" s="466"/>
      <c r="NBW36" s="399"/>
      <c r="NBX36" s="466"/>
      <c r="NBY36" s="252"/>
      <c r="NBZ36" s="467"/>
      <c r="NCA36" s="466"/>
      <c r="NCB36" s="399"/>
      <c r="NCC36" s="466"/>
      <c r="NCD36" s="252"/>
      <c r="NCE36" s="467"/>
      <c r="NCF36" s="466"/>
      <c r="NCG36" s="399"/>
      <c r="NCH36" s="466"/>
      <c r="NCI36" s="252"/>
      <c r="NCJ36" s="467"/>
      <c r="NCK36" s="466"/>
      <c r="NCL36" s="399"/>
      <c r="NCM36" s="466"/>
      <c r="NCN36" s="252"/>
      <c r="NCO36" s="467"/>
      <c r="NCP36" s="466"/>
      <c r="NCQ36" s="399"/>
      <c r="NCR36" s="466"/>
      <c r="NCS36" s="252"/>
      <c r="NCT36" s="467"/>
      <c r="NCU36" s="466"/>
      <c r="NCV36" s="399"/>
      <c r="NCW36" s="466"/>
      <c r="NCX36" s="252"/>
      <c r="NCY36" s="467"/>
      <c r="NCZ36" s="466"/>
      <c r="NDA36" s="399"/>
      <c r="NDB36" s="466"/>
      <c r="NDC36" s="252"/>
      <c r="NDD36" s="467"/>
      <c r="NDE36" s="466"/>
      <c r="NDF36" s="399"/>
      <c r="NDG36" s="466"/>
      <c r="NDH36" s="252"/>
      <c r="NDI36" s="467"/>
      <c r="NDJ36" s="466"/>
      <c r="NDK36" s="399"/>
      <c r="NDL36" s="466"/>
      <c r="NDM36" s="252"/>
      <c r="NDN36" s="467"/>
      <c r="NDO36" s="466"/>
      <c r="NDP36" s="399"/>
      <c r="NDQ36" s="466"/>
      <c r="NDR36" s="252"/>
      <c r="NDS36" s="467"/>
      <c r="NDT36" s="466"/>
      <c r="NDU36" s="399"/>
      <c r="NDV36" s="466"/>
      <c r="NDW36" s="252"/>
      <c r="NDX36" s="467"/>
      <c r="NDY36" s="466"/>
      <c r="NDZ36" s="399"/>
      <c r="NEA36" s="466"/>
      <c r="NEB36" s="252"/>
      <c r="NEC36" s="467"/>
      <c r="NED36" s="466"/>
      <c r="NEE36" s="399"/>
      <c r="NEF36" s="466"/>
      <c r="NEG36" s="252"/>
      <c r="NEH36" s="467"/>
      <c r="NEI36" s="466"/>
      <c r="NEJ36" s="399"/>
      <c r="NEK36" s="466"/>
      <c r="NEL36" s="252"/>
      <c r="NEM36" s="467"/>
      <c r="NEN36" s="466"/>
      <c r="NEO36" s="399"/>
      <c r="NEP36" s="466"/>
      <c r="NEQ36" s="252"/>
      <c r="NER36" s="467"/>
      <c r="NES36" s="466"/>
      <c r="NET36" s="399"/>
      <c r="NEU36" s="466"/>
      <c r="NEV36" s="252"/>
      <c r="NEW36" s="467"/>
      <c r="NEX36" s="466"/>
      <c r="NEY36" s="399"/>
      <c r="NEZ36" s="466"/>
      <c r="NFA36" s="252"/>
      <c r="NFB36" s="467"/>
      <c r="NFC36" s="466"/>
      <c r="NFD36" s="399"/>
      <c r="NFE36" s="466"/>
      <c r="NFF36" s="252"/>
      <c r="NFG36" s="467"/>
      <c r="NFH36" s="466"/>
      <c r="NFI36" s="399"/>
      <c r="NFJ36" s="466"/>
      <c r="NFK36" s="252"/>
      <c r="NFL36" s="467"/>
      <c r="NFM36" s="466"/>
      <c r="NFN36" s="399"/>
      <c r="NFO36" s="466"/>
      <c r="NFP36" s="252"/>
      <c r="NFQ36" s="467"/>
      <c r="NFR36" s="466"/>
      <c r="NFS36" s="399"/>
      <c r="NFT36" s="466"/>
      <c r="NFU36" s="252"/>
      <c r="NFV36" s="467"/>
      <c r="NFW36" s="466"/>
      <c r="NFX36" s="399"/>
      <c r="NFY36" s="466"/>
      <c r="NFZ36" s="252"/>
      <c r="NGA36" s="467"/>
      <c r="NGB36" s="466"/>
      <c r="NGC36" s="399"/>
      <c r="NGD36" s="466"/>
      <c r="NGE36" s="252"/>
      <c r="NGF36" s="467"/>
      <c r="NGG36" s="466"/>
      <c r="NGH36" s="399"/>
      <c r="NGI36" s="466"/>
      <c r="NGJ36" s="252"/>
      <c r="NGK36" s="467"/>
      <c r="NGL36" s="466"/>
      <c r="NGM36" s="399"/>
      <c r="NGN36" s="466"/>
      <c r="NGO36" s="252"/>
      <c r="NGP36" s="467"/>
      <c r="NGQ36" s="466"/>
      <c r="NGR36" s="399"/>
      <c r="NGS36" s="466"/>
      <c r="NGT36" s="252"/>
      <c r="NGU36" s="467"/>
      <c r="NGV36" s="466"/>
      <c r="NGW36" s="399"/>
      <c r="NGX36" s="466"/>
      <c r="NGY36" s="252"/>
      <c r="NGZ36" s="467"/>
      <c r="NHA36" s="466"/>
      <c r="NHB36" s="399"/>
      <c r="NHC36" s="466"/>
      <c r="NHD36" s="252"/>
      <c r="NHE36" s="467"/>
      <c r="NHF36" s="466"/>
      <c r="NHG36" s="399"/>
      <c r="NHH36" s="466"/>
      <c r="NHI36" s="252"/>
      <c r="NHJ36" s="467"/>
      <c r="NHK36" s="466"/>
      <c r="NHL36" s="399"/>
      <c r="NHM36" s="466"/>
      <c r="NHN36" s="252"/>
      <c r="NHO36" s="467"/>
      <c r="NHP36" s="466"/>
      <c r="NHQ36" s="399"/>
      <c r="NHR36" s="466"/>
      <c r="NHS36" s="252"/>
      <c r="NHT36" s="467"/>
      <c r="NHU36" s="466"/>
      <c r="NHV36" s="399"/>
      <c r="NHW36" s="466"/>
      <c r="NHX36" s="252"/>
      <c r="NHY36" s="467"/>
      <c r="NHZ36" s="466"/>
      <c r="NIA36" s="399"/>
      <c r="NIB36" s="466"/>
      <c r="NIC36" s="252"/>
      <c r="NID36" s="467"/>
      <c r="NIE36" s="466"/>
      <c r="NIF36" s="399"/>
      <c r="NIG36" s="466"/>
      <c r="NIH36" s="252"/>
      <c r="NII36" s="467"/>
      <c r="NIJ36" s="466"/>
      <c r="NIK36" s="399"/>
      <c r="NIL36" s="466"/>
      <c r="NIM36" s="252"/>
      <c r="NIN36" s="467"/>
      <c r="NIO36" s="466"/>
      <c r="NIP36" s="399"/>
      <c r="NIQ36" s="466"/>
      <c r="NIR36" s="252"/>
      <c r="NIS36" s="467"/>
      <c r="NIT36" s="466"/>
      <c r="NIU36" s="399"/>
      <c r="NIV36" s="466"/>
      <c r="NIW36" s="252"/>
      <c r="NIX36" s="467"/>
      <c r="NIY36" s="466"/>
      <c r="NIZ36" s="399"/>
      <c r="NJA36" s="466"/>
      <c r="NJB36" s="252"/>
      <c r="NJC36" s="467"/>
      <c r="NJD36" s="466"/>
      <c r="NJE36" s="399"/>
      <c r="NJF36" s="466"/>
      <c r="NJG36" s="252"/>
      <c r="NJH36" s="467"/>
      <c r="NJI36" s="466"/>
      <c r="NJJ36" s="399"/>
      <c r="NJK36" s="466"/>
      <c r="NJL36" s="252"/>
      <c r="NJM36" s="467"/>
      <c r="NJN36" s="466"/>
      <c r="NJO36" s="399"/>
      <c r="NJP36" s="466"/>
      <c r="NJQ36" s="252"/>
      <c r="NJR36" s="467"/>
      <c r="NJS36" s="466"/>
      <c r="NJT36" s="399"/>
      <c r="NJU36" s="466"/>
      <c r="NJV36" s="252"/>
      <c r="NJW36" s="467"/>
      <c r="NJX36" s="466"/>
      <c r="NJY36" s="399"/>
      <c r="NJZ36" s="466"/>
      <c r="NKA36" s="252"/>
      <c r="NKB36" s="467"/>
      <c r="NKC36" s="466"/>
      <c r="NKD36" s="399"/>
      <c r="NKE36" s="466"/>
      <c r="NKF36" s="252"/>
      <c r="NKG36" s="467"/>
      <c r="NKH36" s="466"/>
      <c r="NKI36" s="399"/>
      <c r="NKJ36" s="466"/>
      <c r="NKK36" s="252"/>
      <c r="NKL36" s="467"/>
      <c r="NKM36" s="466"/>
      <c r="NKN36" s="399"/>
      <c r="NKO36" s="466"/>
      <c r="NKP36" s="252"/>
      <c r="NKQ36" s="467"/>
      <c r="NKR36" s="466"/>
      <c r="NKS36" s="399"/>
      <c r="NKT36" s="466"/>
      <c r="NKU36" s="252"/>
      <c r="NKV36" s="467"/>
      <c r="NKW36" s="466"/>
      <c r="NKX36" s="399"/>
      <c r="NKY36" s="466"/>
      <c r="NKZ36" s="252"/>
      <c r="NLA36" s="467"/>
      <c r="NLB36" s="466"/>
      <c r="NLC36" s="399"/>
      <c r="NLD36" s="466"/>
      <c r="NLE36" s="252"/>
      <c r="NLF36" s="467"/>
      <c r="NLG36" s="466"/>
      <c r="NLH36" s="399"/>
      <c r="NLI36" s="466"/>
      <c r="NLJ36" s="252"/>
      <c r="NLK36" s="467"/>
      <c r="NLL36" s="466"/>
      <c r="NLM36" s="399"/>
      <c r="NLN36" s="466"/>
      <c r="NLO36" s="252"/>
      <c r="NLP36" s="467"/>
      <c r="NLQ36" s="466"/>
      <c r="NLR36" s="399"/>
      <c r="NLS36" s="466"/>
      <c r="NLT36" s="252"/>
      <c r="NLU36" s="467"/>
      <c r="NLV36" s="466"/>
      <c r="NLW36" s="399"/>
      <c r="NLX36" s="466"/>
      <c r="NLY36" s="252"/>
      <c r="NLZ36" s="467"/>
      <c r="NMA36" s="466"/>
      <c r="NMB36" s="399"/>
      <c r="NMC36" s="466"/>
      <c r="NMD36" s="252"/>
      <c r="NME36" s="467"/>
      <c r="NMF36" s="466"/>
      <c r="NMG36" s="399"/>
      <c r="NMH36" s="466"/>
      <c r="NMI36" s="252"/>
      <c r="NMJ36" s="467"/>
      <c r="NMK36" s="466"/>
      <c r="NML36" s="399"/>
      <c r="NMM36" s="466"/>
      <c r="NMN36" s="252"/>
      <c r="NMO36" s="467"/>
      <c r="NMP36" s="466"/>
      <c r="NMQ36" s="399"/>
      <c r="NMR36" s="466"/>
      <c r="NMS36" s="252"/>
      <c r="NMT36" s="467"/>
      <c r="NMU36" s="466"/>
      <c r="NMV36" s="399"/>
      <c r="NMW36" s="466"/>
      <c r="NMX36" s="252"/>
      <c r="NMY36" s="467"/>
      <c r="NMZ36" s="466"/>
      <c r="NNA36" s="399"/>
      <c r="NNB36" s="466"/>
      <c r="NNC36" s="252"/>
      <c r="NND36" s="467"/>
      <c r="NNE36" s="466"/>
      <c r="NNF36" s="399"/>
      <c r="NNG36" s="466"/>
      <c r="NNH36" s="252"/>
      <c r="NNI36" s="467"/>
      <c r="NNJ36" s="466"/>
      <c r="NNK36" s="399"/>
      <c r="NNL36" s="466"/>
      <c r="NNM36" s="252"/>
      <c r="NNN36" s="467"/>
      <c r="NNO36" s="466"/>
      <c r="NNP36" s="399"/>
      <c r="NNQ36" s="466"/>
      <c r="NNR36" s="252"/>
      <c r="NNS36" s="467"/>
      <c r="NNT36" s="466"/>
      <c r="NNU36" s="399"/>
      <c r="NNV36" s="466"/>
      <c r="NNW36" s="252"/>
      <c r="NNX36" s="467"/>
      <c r="NNY36" s="466"/>
      <c r="NNZ36" s="399"/>
      <c r="NOA36" s="466"/>
      <c r="NOB36" s="252"/>
      <c r="NOC36" s="467"/>
      <c r="NOD36" s="466"/>
      <c r="NOE36" s="399"/>
      <c r="NOF36" s="466"/>
      <c r="NOG36" s="252"/>
      <c r="NOH36" s="467"/>
      <c r="NOI36" s="466"/>
      <c r="NOJ36" s="399"/>
      <c r="NOK36" s="466"/>
      <c r="NOL36" s="252"/>
      <c r="NOM36" s="467"/>
      <c r="NON36" s="466"/>
      <c r="NOO36" s="399"/>
      <c r="NOP36" s="466"/>
      <c r="NOQ36" s="252"/>
      <c r="NOR36" s="467"/>
      <c r="NOS36" s="466"/>
      <c r="NOT36" s="399"/>
      <c r="NOU36" s="466"/>
      <c r="NOV36" s="252"/>
      <c r="NOW36" s="467"/>
      <c r="NOX36" s="466"/>
      <c r="NOY36" s="399"/>
      <c r="NOZ36" s="466"/>
      <c r="NPA36" s="252"/>
      <c r="NPB36" s="467"/>
      <c r="NPC36" s="466"/>
      <c r="NPD36" s="399"/>
      <c r="NPE36" s="466"/>
      <c r="NPF36" s="252"/>
      <c r="NPG36" s="467"/>
      <c r="NPH36" s="466"/>
      <c r="NPI36" s="399"/>
      <c r="NPJ36" s="466"/>
      <c r="NPK36" s="252"/>
      <c r="NPL36" s="467"/>
      <c r="NPM36" s="466"/>
      <c r="NPN36" s="399"/>
      <c r="NPO36" s="466"/>
      <c r="NPP36" s="252"/>
      <c r="NPQ36" s="467"/>
      <c r="NPR36" s="466"/>
      <c r="NPS36" s="399"/>
      <c r="NPT36" s="466"/>
      <c r="NPU36" s="252"/>
      <c r="NPV36" s="467"/>
      <c r="NPW36" s="466"/>
      <c r="NPX36" s="399"/>
      <c r="NPY36" s="466"/>
      <c r="NPZ36" s="252"/>
      <c r="NQA36" s="467"/>
      <c r="NQB36" s="466"/>
      <c r="NQC36" s="399"/>
      <c r="NQD36" s="466"/>
      <c r="NQE36" s="252"/>
      <c r="NQF36" s="467"/>
      <c r="NQG36" s="466"/>
      <c r="NQH36" s="399"/>
      <c r="NQI36" s="466"/>
      <c r="NQJ36" s="252"/>
      <c r="NQK36" s="467"/>
      <c r="NQL36" s="466"/>
      <c r="NQM36" s="399"/>
      <c r="NQN36" s="466"/>
      <c r="NQO36" s="252"/>
      <c r="NQP36" s="467"/>
      <c r="NQQ36" s="466"/>
      <c r="NQR36" s="399"/>
      <c r="NQS36" s="466"/>
      <c r="NQT36" s="252"/>
      <c r="NQU36" s="467"/>
      <c r="NQV36" s="466"/>
      <c r="NQW36" s="399"/>
      <c r="NQX36" s="466"/>
      <c r="NQY36" s="252"/>
      <c r="NQZ36" s="467"/>
      <c r="NRA36" s="466"/>
      <c r="NRB36" s="399"/>
      <c r="NRC36" s="466"/>
      <c r="NRD36" s="252"/>
      <c r="NRE36" s="467"/>
      <c r="NRF36" s="466"/>
      <c r="NRG36" s="399"/>
      <c r="NRH36" s="466"/>
      <c r="NRI36" s="252"/>
      <c r="NRJ36" s="467"/>
      <c r="NRK36" s="466"/>
      <c r="NRL36" s="399"/>
      <c r="NRM36" s="466"/>
      <c r="NRN36" s="252"/>
      <c r="NRO36" s="467"/>
      <c r="NRP36" s="466"/>
      <c r="NRQ36" s="399"/>
      <c r="NRR36" s="466"/>
      <c r="NRS36" s="252"/>
      <c r="NRT36" s="467"/>
      <c r="NRU36" s="466"/>
      <c r="NRV36" s="399"/>
      <c r="NRW36" s="466"/>
      <c r="NRX36" s="252"/>
      <c r="NRY36" s="467"/>
      <c r="NRZ36" s="466"/>
      <c r="NSA36" s="399"/>
      <c r="NSB36" s="466"/>
      <c r="NSC36" s="252"/>
      <c r="NSD36" s="467"/>
      <c r="NSE36" s="466"/>
      <c r="NSF36" s="399"/>
      <c r="NSG36" s="466"/>
      <c r="NSH36" s="252"/>
      <c r="NSI36" s="467"/>
      <c r="NSJ36" s="466"/>
      <c r="NSK36" s="399"/>
      <c r="NSL36" s="466"/>
      <c r="NSM36" s="252"/>
      <c r="NSN36" s="467"/>
      <c r="NSO36" s="466"/>
      <c r="NSP36" s="399"/>
      <c r="NSQ36" s="466"/>
      <c r="NSR36" s="252"/>
      <c r="NSS36" s="467"/>
      <c r="NST36" s="466"/>
      <c r="NSU36" s="399"/>
      <c r="NSV36" s="466"/>
      <c r="NSW36" s="252"/>
      <c r="NSX36" s="467"/>
      <c r="NSY36" s="466"/>
      <c r="NSZ36" s="399"/>
      <c r="NTA36" s="466"/>
      <c r="NTB36" s="252"/>
      <c r="NTC36" s="467"/>
      <c r="NTD36" s="466"/>
      <c r="NTE36" s="399"/>
      <c r="NTF36" s="466"/>
      <c r="NTG36" s="252"/>
      <c r="NTH36" s="467"/>
      <c r="NTI36" s="466"/>
      <c r="NTJ36" s="399"/>
      <c r="NTK36" s="466"/>
      <c r="NTL36" s="252"/>
      <c r="NTM36" s="467"/>
      <c r="NTN36" s="466"/>
      <c r="NTO36" s="399"/>
      <c r="NTP36" s="466"/>
      <c r="NTQ36" s="252"/>
      <c r="NTR36" s="467"/>
      <c r="NTS36" s="466"/>
      <c r="NTT36" s="399"/>
      <c r="NTU36" s="466"/>
      <c r="NTV36" s="252"/>
      <c r="NTW36" s="467"/>
      <c r="NTX36" s="466"/>
      <c r="NTY36" s="399"/>
      <c r="NTZ36" s="466"/>
      <c r="NUA36" s="252"/>
      <c r="NUB36" s="467"/>
      <c r="NUC36" s="466"/>
      <c r="NUD36" s="399"/>
      <c r="NUE36" s="466"/>
      <c r="NUF36" s="252"/>
      <c r="NUG36" s="467"/>
      <c r="NUH36" s="466"/>
      <c r="NUI36" s="399"/>
      <c r="NUJ36" s="466"/>
      <c r="NUK36" s="252"/>
      <c r="NUL36" s="467"/>
      <c r="NUM36" s="466"/>
      <c r="NUN36" s="399"/>
      <c r="NUO36" s="466"/>
      <c r="NUP36" s="252"/>
      <c r="NUQ36" s="467"/>
      <c r="NUR36" s="466"/>
      <c r="NUS36" s="399"/>
      <c r="NUT36" s="466"/>
      <c r="NUU36" s="252"/>
      <c r="NUV36" s="467"/>
      <c r="NUW36" s="466"/>
      <c r="NUX36" s="399"/>
      <c r="NUY36" s="466"/>
      <c r="NUZ36" s="252"/>
      <c r="NVA36" s="467"/>
      <c r="NVB36" s="466"/>
      <c r="NVC36" s="399"/>
      <c r="NVD36" s="466"/>
      <c r="NVE36" s="252"/>
      <c r="NVF36" s="467"/>
      <c r="NVG36" s="466"/>
      <c r="NVH36" s="399"/>
      <c r="NVI36" s="466"/>
      <c r="NVJ36" s="252"/>
      <c r="NVK36" s="467"/>
      <c r="NVL36" s="466"/>
      <c r="NVM36" s="399"/>
      <c r="NVN36" s="466"/>
      <c r="NVO36" s="252"/>
      <c r="NVP36" s="467"/>
      <c r="NVQ36" s="466"/>
      <c r="NVR36" s="399"/>
      <c r="NVS36" s="466"/>
      <c r="NVT36" s="252"/>
      <c r="NVU36" s="467"/>
      <c r="NVV36" s="466"/>
      <c r="NVW36" s="399"/>
      <c r="NVX36" s="466"/>
      <c r="NVY36" s="252"/>
      <c r="NVZ36" s="467"/>
      <c r="NWA36" s="466"/>
      <c r="NWB36" s="399"/>
      <c r="NWC36" s="466"/>
      <c r="NWD36" s="252"/>
      <c r="NWE36" s="467"/>
      <c r="NWF36" s="466"/>
      <c r="NWG36" s="399"/>
      <c r="NWH36" s="466"/>
      <c r="NWI36" s="252"/>
      <c r="NWJ36" s="467"/>
      <c r="NWK36" s="466"/>
      <c r="NWL36" s="399"/>
      <c r="NWM36" s="466"/>
      <c r="NWN36" s="252"/>
      <c r="NWO36" s="467"/>
      <c r="NWP36" s="466"/>
      <c r="NWQ36" s="399"/>
      <c r="NWR36" s="466"/>
      <c r="NWS36" s="252"/>
      <c r="NWT36" s="467"/>
      <c r="NWU36" s="466"/>
      <c r="NWV36" s="399"/>
      <c r="NWW36" s="466"/>
      <c r="NWX36" s="252"/>
      <c r="NWY36" s="467"/>
      <c r="NWZ36" s="466"/>
      <c r="NXA36" s="399"/>
      <c r="NXB36" s="466"/>
      <c r="NXC36" s="252"/>
      <c r="NXD36" s="467"/>
      <c r="NXE36" s="466"/>
      <c r="NXF36" s="399"/>
      <c r="NXG36" s="466"/>
      <c r="NXH36" s="252"/>
      <c r="NXI36" s="467"/>
      <c r="NXJ36" s="466"/>
      <c r="NXK36" s="399"/>
      <c r="NXL36" s="466"/>
      <c r="NXM36" s="252"/>
      <c r="NXN36" s="467"/>
      <c r="NXO36" s="466"/>
      <c r="NXP36" s="399"/>
      <c r="NXQ36" s="466"/>
      <c r="NXR36" s="252"/>
      <c r="NXS36" s="467"/>
      <c r="NXT36" s="466"/>
      <c r="NXU36" s="399"/>
      <c r="NXV36" s="466"/>
      <c r="NXW36" s="252"/>
      <c r="NXX36" s="467"/>
      <c r="NXY36" s="466"/>
      <c r="NXZ36" s="399"/>
      <c r="NYA36" s="466"/>
      <c r="NYB36" s="252"/>
      <c r="NYC36" s="467"/>
      <c r="NYD36" s="466"/>
      <c r="NYE36" s="399"/>
      <c r="NYF36" s="466"/>
      <c r="NYG36" s="252"/>
      <c r="NYH36" s="467"/>
      <c r="NYI36" s="466"/>
      <c r="NYJ36" s="399"/>
      <c r="NYK36" s="466"/>
      <c r="NYL36" s="252"/>
      <c r="NYM36" s="467"/>
      <c r="NYN36" s="466"/>
      <c r="NYO36" s="399"/>
      <c r="NYP36" s="466"/>
      <c r="NYQ36" s="252"/>
      <c r="NYR36" s="467"/>
      <c r="NYS36" s="466"/>
      <c r="NYT36" s="399"/>
      <c r="NYU36" s="466"/>
      <c r="NYV36" s="252"/>
      <c r="NYW36" s="467"/>
      <c r="NYX36" s="466"/>
      <c r="NYY36" s="399"/>
      <c r="NYZ36" s="466"/>
      <c r="NZA36" s="252"/>
      <c r="NZB36" s="467"/>
      <c r="NZC36" s="466"/>
      <c r="NZD36" s="399"/>
      <c r="NZE36" s="466"/>
      <c r="NZF36" s="252"/>
      <c r="NZG36" s="467"/>
      <c r="NZH36" s="466"/>
      <c r="NZI36" s="399"/>
      <c r="NZJ36" s="466"/>
      <c r="NZK36" s="252"/>
      <c r="NZL36" s="467"/>
      <c r="NZM36" s="466"/>
      <c r="NZN36" s="399"/>
      <c r="NZO36" s="466"/>
      <c r="NZP36" s="252"/>
      <c r="NZQ36" s="467"/>
      <c r="NZR36" s="466"/>
      <c r="NZS36" s="399"/>
      <c r="NZT36" s="466"/>
      <c r="NZU36" s="252"/>
      <c r="NZV36" s="467"/>
      <c r="NZW36" s="466"/>
      <c r="NZX36" s="399"/>
      <c r="NZY36" s="466"/>
      <c r="NZZ36" s="252"/>
      <c r="OAA36" s="467"/>
      <c r="OAB36" s="466"/>
      <c r="OAC36" s="399"/>
      <c r="OAD36" s="466"/>
      <c r="OAE36" s="252"/>
      <c r="OAF36" s="467"/>
      <c r="OAG36" s="466"/>
      <c r="OAH36" s="399"/>
      <c r="OAI36" s="466"/>
      <c r="OAJ36" s="252"/>
      <c r="OAK36" s="467"/>
      <c r="OAL36" s="466"/>
      <c r="OAM36" s="399"/>
      <c r="OAN36" s="466"/>
      <c r="OAO36" s="252"/>
      <c r="OAP36" s="467"/>
      <c r="OAQ36" s="466"/>
      <c r="OAR36" s="399"/>
      <c r="OAS36" s="466"/>
      <c r="OAT36" s="252"/>
      <c r="OAU36" s="467"/>
      <c r="OAV36" s="466"/>
      <c r="OAW36" s="399"/>
      <c r="OAX36" s="466"/>
      <c r="OAY36" s="252"/>
      <c r="OAZ36" s="467"/>
      <c r="OBA36" s="466"/>
      <c r="OBB36" s="399"/>
      <c r="OBC36" s="466"/>
      <c r="OBD36" s="252"/>
      <c r="OBE36" s="467"/>
      <c r="OBF36" s="466"/>
      <c r="OBG36" s="399"/>
      <c r="OBH36" s="466"/>
      <c r="OBI36" s="252"/>
      <c r="OBJ36" s="467"/>
      <c r="OBK36" s="466"/>
      <c r="OBL36" s="399"/>
      <c r="OBM36" s="466"/>
      <c r="OBN36" s="252"/>
      <c r="OBO36" s="467"/>
      <c r="OBP36" s="466"/>
      <c r="OBQ36" s="399"/>
      <c r="OBR36" s="466"/>
      <c r="OBS36" s="252"/>
      <c r="OBT36" s="467"/>
      <c r="OBU36" s="466"/>
      <c r="OBV36" s="399"/>
      <c r="OBW36" s="466"/>
      <c r="OBX36" s="252"/>
      <c r="OBY36" s="467"/>
      <c r="OBZ36" s="466"/>
      <c r="OCA36" s="399"/>
      <c r="OCB36" s="466"/>
      <c r="OCC36" s="252"/>
      <c r="OCD36" s="467"/>
      <c r="OCE36" s="466"/>
      <c r="OCF36" s="399"/>
      <c r="OCG36" s="466"/>
      <c r="OCH36" s="252"/>
      <c r="OCI36" s="467"/>
      <c r="OCJ36" s="466"/>
      <c r="OCK36" s="399"/>
      <c r="OCL36" s="466"/>
      <c r="OCM36" s="252"/>
      <c r="OCN36" s="467"/>
      <c r="OCO36" s="466"/>
      <c r="OCP36" s="399"/>
      <c r="OCQ36" s="466"/>
      <c r="OCR36" s="252"/>
      <c r="OCS36" s="467"/>
      <c r="OCT36" s="466"/>
      <c r="OCU36" s="399"/>
      <c r="OCV36" s="466"/>
      <c r="OCW36" s="252"/>
      <c r="OCX36" s="467"/>
      <c r="OCY36" s="466"/>
      <c r="OCZ36" s="399"/>
      <c r="ODA36" s="466"/>
      <c r="ODB36" s="252"/>
      <c r="ODC36" s="467"/>
      <c r="ODD36" s="466"/>
      <c r="ODE36" s="399"/>
      <c r="ODF36" s="466"/>
      <c r="ODG36" s="252"/>
      <c r="ODH36" s="467"/>
      <c r="ODI36" s="466"/>
      <c r="ODJ36" s="399"/>
      <c r="ODK36" s="466"/>
      <c r="ODL36" s="252"/>
      <c r="ODM36" s="467"/>
      <c r="ODN36" s="466"/>
      <c r="ODO36" s="399"/>
      <c r="ODP36" s="466"/>
      <c r="ODQ36" s="252"/>
      <c r="ODR36" s="467"/>
      <c r="ODS36" s="466"/>
      <c r="ODT36" s="399"/>
      <c r="ODU36" s="466"/>
      <c r="ODV36" s="252"/>
      <c r="ODW36" s="467"/>
      <c r="ODX36" s="466"/>
      <c r="ODY36" s="399"/>
      <c r="ODZ36" s="466"/>
      <c r="OEA36" s="252"/>
      <c r="OEB36" s="467"/>
      <c r="OEC36" s="466"/>
      <c r="OED36" s="399"/>
      <c r="OEE36" s="466"/>
      <c r="OEF36" s="252"/>
      <c r="OEG36" s="467"/>
      <c r="OEH36" s="466"/>
      <c r="OEI36" s="399"/>
      <c r="OEJ36" s="466"/>
      <c r="OEK36" s="252"/>
      <c r="OEL36" s="467"/>
      <c r="OEM36" s="466"/>
      <c r="OEN36" s="399"/>
      <c r="OEO36" s="466"/>
      <c r="OEP36" s="252"/>
      <c r="OEQ36" s="467"/>
      <c r="OER36" s="466"/>
      <c r="OES36" s="399"/>
      <c r="OET36" s="466"/>
      <c r="OEU36" s="252"/>
      <c r="OEV36" s="467"/>
      <c r="OEW36" s="466"/>
      <c r="OEX36" s="399"/>
      <c r="OEY36" s="466"/>
      <c r="OEZ36" s="252"/>
      <c r="OFA36" s="467"/>
      <c r="OFB36" s="466"/>
      <c r="OFC36" s="399"/>
      <c r="OFD36" s="466"/>
      <c r="OFE36" s="252"/>
      <c r="OFF36" s="467"/>
      <c r="OFG36" s="466"/>
      <c r="OFH36" s="399"/>
      <c r="OFI36" s="466"/>
      <c r="OFJ36" s="252"/>
      <c r="OFK36" s="467"/>
      <c r="OFL36" s="466"/>
      <c r="OFM36" s="399"/>
      <c r="OFN36" s="466"/>
      <c r="OFO36" s="252"/>
      <c r="OFP36" s="467"/>
      <c r="OFQ36" s="466"/>
      <c r="OFR36" s="399"/>
      <c r="OFS36" s="466"/>
      <c r="OFT36" s="252"/>
      <c r="OFU36" s="467"/>
      <c r="OFV36" s="466"/>
      <c r="OFW36" s="399"/>
      <c r="OFX36" s="466"/>
      <c r="OFY36" s="252"/>
      <c r="OFZ36" s="467"/>
      <c r="OGA36" s="466"/>
      <c r="OGB36" s="399"/>
      <c r="OGC36" s="466"/>
      <c r="OGD36" s="252"/>
      <c r="OGE36" s="467"/>
      <c r="OGF36" s="466"/>
      <c r="OGG36" s="399"/>
      <c r="OGH36" s="466"/>
      <c r="OGI36" s="252"/>
      <c r="OGJ36" s="467"/>
      <c r="OGK36" s="466"/>
      <c r="OGL36" s="399"/>
      <c r="OGM36" s="466"/>
      <c r="OGN36" s="252"/>
      <c r="OGO36" s="467"/>
      <c r="OGP36" s="466"/>
      <c r="OGQ36" s="399"/>
      <c r="OGR36" s="466"/>
      <c r="OGS36" s="252"/>
      <c r="OGT36" s="467"/>
      <c r="OGU36" s="466"/>
      <c r="OGV36" s="399"/>
      <c r="OGW36" s="466"/>
      <c r="OGX36" s="252"/>
      <c r="OGY36" s="467"/>
      <c r="OGZ36" s="466"/>
      <c r="OHA36" s="399"/>
      <c r="OHB36" s="466"/>
      <c r="OHC36" s="252"/>
      <c r="OHD36" s="467"/>
      <c r="OHE36" s="466"/>
      <c r="OHF36" s="399"/>
      <c r="OHG36" s="466"/>
      <c r="OHH36" s="252"/>
      <c r="OHI36" s="467"/>
      <c r="OHJ36" s="466"/>
      <c r="OHK36" s="399"/>
      <c r="OHL36" s="466"/>
      <c r="OHM36" s="252"/>
      <c r="OHN36" s="467"/>
      <c r="OHO36" s="466"/>
      <c r="OHP36" s="399"/>
      <c r="OHQ36" s="466"/>
      <c r="OHR36" s="252"/>
      <c r="OHS36" s="467"/>
      <c r="OHT36" s="466"/>
      <c r="OHU36" s="399"/>
      <c r="OHV36" s="466"/>
      <c r="OHW36" s="252"/>
      <c r="OHX36" s="467"/>
      <c r="OHY36" s="466"/>
      <c r="OHZ36" s="399"/>
      <c r="OIA36" s="466"/>
      <c r="OIB36" s="252"/>
      <c r="OIC36" s="467"/>
      <c r="OID36" s="466"/>
      <c r="OIE36" s="399"/>
      <c r="OIF36" s="466"/>
      <c r="OIG36" s="252"/>
      <c r="OIH36" s="467"/>
      <c r="OII36" s="466"/>
      <c r="OIJ36" s="399"/>
      <c r="OIK36" s="466"/>
      <c r="OIL36" s="252"/>
      <c r="OIM36" s="467"/>
      <c r="OIN36" s="466"/>
      <c r="OIO36" s="399"/>
      <c r="OIP36" s="466"/>
      <c r="OIQ36" s="252"/>
      <c r="OIR36" s="467"/>
      <c r="OIS36" s="466"/>
      <c r="OIT36" s="399"/>
      <c r="OIU36" s="466"/>
      <c r="OIV36" s="252"/>
      <c r="OIW36" s="467"/>
      <c r="OIX36" s="466"/>
      <c r="OIY36" s="399"/>
      <c r="OIZ36" s="466"/>
      <c r="OJA36" s="252"/>
      <c r="OJB36" s="467"/>
      <c r="OJC36" s="466"/>
      <c r="OJD36" s="399"/>
      <c r="OJE36" s="466"/>
      <c r="OJF36" s="252"/>
      <c r="OJG36" s="467"/>
      <c r="OJH36" s="466"/>
      <c r="OJI36" s="399"/>
      <c r="OJJ36" s="466"/>
      <c r="OJK36" s="252"/>
      <c r="OJL36" s="467"/>
      <c r="OJM36" s="466"/>
      <c r="OJN36" s="399"/>
      <c r="OJO36" s="466"/>
      <c r="OJP36" s="252"/>
      <c r="OJQ36" s="467"/>
      <c r="OJR36" s="466"/>
      <c r="OJS36" s="399"/>
      <c r="OJT36" s="466"/>
      <c r="OJU36" s="252"/>
      <c r="OJV36" s="467"/>
      <c r="OJW36" s="466"/>
      <c r="OJX36" s="399"/>
      <c r="OJY36" s="466"/>
      <c r="OJZ36" s="252"/>
      <c r="OKA36" s="467"/>
      <c r="OKB36" s="466"/>
      <c r="OKC36" s="399"/>
      <c r="OKD36" s="466"/>
      <c r="OKE36" s="252"/>
      <c r="OKF36" s="467"/>
      <c r="OKG36" s="466"/>
      <c r="OKH36" s="399"/>
      <c r="OKI36" s="466"/>
      <c r="OKJ36" s="252"/>
      <c r="OKK36" s="467"/>
      <c r="OKL36" s="466"/>
      <c r="OKM36" s="399"/>
      <c r="OKN36" s="466"/>
      <c r="OKO36" s="252"/>
      <c r="OKP36" s="467"/>
      <c r="OKQ36" s="466"/>
      <c r="OKR36" s="399"/>
      <c r="OKS36" s="466"/>
      <c r="OKT36" s="252"/>
      <c r="OKU36" s="467"/>
      <c r="OKV36" s="466"/>
      <c r="OKW36" s="399"/>
      <c r="OKX36" s="466"/>
      <c r="OKY36" s="252"/>
      <c r="OKZ36" s="467"/>
      <c r="OLA36" s="466"/>
      <c r="OLB36" s="399"/>
      <c r="OLC36" s="466"/>
      <c r="OLD36" s="252"/>
      <c r="OLE36" s="467"/>
      <c r="OLF36" s="466"/>
      <c r="OLG36" s="399"/>
      <c r="OLH36" s="466"/>
      <c r="OLI36" s="252"/>
      <c r="OLJ36" s="467"/>
      <c r="OLK36" s="466"/>
      <c r="OLL36" s="399"/>
      <c r="OLM36" s="466"/>
      <c r="OLN36" s="252"/>
      <c r="OLO36" s="467"/>
      <c r="OLP36" s="466"/>
      <c r="OLQ36" s="399"/>
      <c r="OLR36" s="466"/>
      <c r="OLS36" s="252"/>
      <c r="OLT36" s="467"/>
      <c r="OLU36" s="466"/>
      <c r="OLV36" s="399"/>
      <c r="OLW36" s="466"/>
      <c r="OLX36" s="252"/>
      <c r="OLY36" s="467"/>
      <c r="OLZ36" s="466"/>
      <c r="OMA36" s="399"/>
      <c r="OMB36" s="466"/>
      <c r="OMC36" s="252"/>
      <c r="OMD36" s="467"/>
      <c r="OME36" s="466"/>
      <c r="OMF36" s="399"/>
      <c r="OMG36" s="466"/>
      <c r="OMH36" s="252"/>
      <c r="OMI36" s="467"/>
      <c r="OMJ36" s="466"/>
      <c r="OMK36" s="399"/>
      <c r="OML36" s="466"/>
      <c r="OMM36" s="252"/>
      <c r="OMN36" s="467"/>
      <c r="OMO36" s="466"/>
      <c r="OMP36" s="399"/>
      <c r="OMQ36" s="466"/>
      <c r="OMR36" s="252"/>
      <c r="OMS36" s="467"/>
      <c r="OMT36" s="466"/>
      <c r="OMU36" s="399"/>
      <c r="OMV36" s="466"/>
      <c r="OMW36" s="252"/>
      <c r="OMX36" s="467"/>
      <c r="OMY36" s="466"/>
      <c r="OMZ36" s="399"/>
      <c r="ONA36" s="466"/>
      <c r="ONB36" s="252"/>
      <c r="ONC36" s="467"/>
      <c r="OND36" s="466"/>
      <c r="ONE36" s="399"/>
      <c r="ONF36" s="466"/>
      <c r="ONG36" s="252"/>
      <c r="ONH36" s="467"/>
      <c r="ONI36" s="466"/>
      <c r="ONJ36" s="399"/>
      <c r="ONK36" s="466"/>
      <c r="ONL36" s="252"/>
      <c r="ONM36" s="467"/>
      <c r="ONN36" s="466"/>
      <c r="ONO36" s="399"/>
      <c r="ONP36" s="466"/>
      <c r="ONQ36" s="252"/>
      <c r="ONR36" s="467"/>
      <c r="ONS36" s="466"/>
      <c r="ONT36" s="399"/>
      <c r="ONU36" s="466"/>
      <c r="ONV36" s="252"/>
      <c r="ONW36" s="467"/>
      <c r="ONX36" s="466"/>
      <c r="ONY36" s="399"/>
      <c r="ONZ36" s="466"/>
      <c r="OOA36" s="252"/>
      <c r="OOB36" s="467"/>
      <c r="OOC36" s="466"/>
      <c r="OOD36" s="399"/>
      <c r="OOE36" s="466"/>
      <c r="OOF36" s="252"/>
      <c r="OOG36" s="467"/>
      <c r="OOH36" s="466"/>
      <c r="OOI36" s="399"/>
      <c r="OOJ36" s="466"/>
      <c r="OOK36" s="252"/>
      <c r="OOL36" s="467"/>
      <c r="OOM36" s="466"/>
      <c r="OON36" s="399"/>
      <c r="OOO36" s="466"/>
      <c r="OOP36" s="252"/>
      <c r="OOQ36" s="467"/>
      <c r="OOR36" s="466"/>
      <c r="OOS36" s="399"/>
      <c r="OOT36" s="466"/>
      <c r="OOU36" s="252"/>
      <c r="OOV36" s="467"/>
      <c r="OOW36" s="466"/>
      <c r="OOX36" s="399"/>
      <c r="OOY36" s="466"/>
      <c r="OOZ36" s="252"/>
      <c r="OPA36" s="467"/>
      <c r="OPB36" s="466"/>
      <c r="OPC36" s="399"/>
      <c r="OPD36" s="466"/>
      <c r="OPE36" s="252"/>
      <c r="OPF36" s="467"/>
      <c r="OPG36" s="466"/>
      <c r="OPH36" s="399"/>
      <c r="OPI36" s="466"/>
      <c r="OPJ36" s="252"/>
      <c r="OPK36" s="467"/>
      <c r="OPL36" s="466"/>
      <c r="OPM36" s="399"/>
      <c r="OPN36" s="466"/>
      <c r="OPO36" s="252"/>
      <c r="OPP36" s="467"/>
      <c r="OPQ36" s="466"/>
      <c r="OPR36" s="399"/>
      <c r="OPS36" s="466"/>
      <c r="OPT36" s="252"/>
      <c r="OPU36" s="467"/>
      <c r="OPV36" s="466"/>
      <c r="OPW36" s="399"/>
      <c r="OPX36" s="466"/>
      <c r="OPY36" s="252"/>
      <c r="OPZ36" s="467"/>
      <c r="OQA36" s="466"/>
      <c r="OQB36" s="399"/>
      <c r="OQC36" s="466"/>
      <c r="OQD36" s="252"/>
      <c r="OQE36" s="467"/>
      <c r="OQF36" s="466"/>
      <c r="OQG36" s="399"/>
      <c r="OQH36" s="466"/>
      <c r="OQI36" s="252"/>
      <c r="OQJ36" s="467"/>
      <c r="OQK36" s="466"/>
      <c r="OQL36" s="399"/>
      <c r="OQM36" s="466"/>
      <c r="OQN36" s="252"/>
      <c r="OQO36" s="467"/>
      <c r="OQP36" s="466"/>
      <c r="OQQ36" s="399"/>
      <c r="OQR36" s="466"/>
      <c r="OQS36" s="252"/>
      <c r="OQT36" s="467"/>
      <c r="OQU36" s="466"/>
      <c r="OQV36" s="399"/>
      <c r="OQW36" s="466"/>
      <c r="OQX36" s="252"/>
      <c r="OQY36" s="467"/>
      <c r="OQZ36" s="466"/>
      <c r="ORA36" s="399"/>
      <c r="ORB36" s="466"/>
      <c r="ORC36" s="252"/>
      <c r="ORD36" s="467"/>
      <c r="ORE36" s="466"/>
      <c r="ORF36" s="399"/>
      <c r="ORG36" s="466"/>
      <c r="ORH36" s="252"/>
      <c r="ORI36" s="467"/>
      <c r="ORJ36" s="466"/>
      <c r="ORK36" s="399"/>
      <c r="ORL36" s="466"/>
      <c r="ORM36" s="252"/>
      <c r="ORN36" s="467"/>
      <c r="ORO36" s="466"/>
      <c r="ORP36" s="399"/>
      <c r="ORQ36" s="466"/>
      <c r="ORR36" s="252"/>
      <c r="ORS36" s="467"/>
      <c r="ORT36" s="466"/>
      <c r="ORU36" s="399"/>
      <c r="ORV36" s="466"/>
      <c r="ORW36" s="252"/>
      <c r="ORX36" s="467"/>
      <c r="ORY36" s="466"/>
      <c r="ORZ36" s="399"/>
      <c r="OSA36" s="466"/>
      <c r="OSB36" s="252"/>
      <c r="OSC36" s="467"/>
      <c r="OSD36" s="466"/>
      <c r="OSE36" s="399"/>
      <c r="OSF36" s="466"/>
      <c r="OSG36" s="252"/>
      <c r="OSH36" s="467"/>
      <c r="OSI36" s="466"/>
      <c r="OSJ36" s="399"/>
      <c r="OSK36" s="466"/>
      <c r="OSL36" s="252"/>
      <c r="OSM36" s="467"/>
      <c r="OSN36" s="466"/>
      <c r="OSO36" s="399"/>
      <c r="OSP36" s="466"/>
      <c r="OSQ36" s="252"/>
      <c r="OSR36" s="467"/>
      <c r="OSS36" s="466"/>
      <c r="OST36" s="399"/>
      <c r="OSU36" s="466"/>
      <c r="OSV36" s="252"/>
      <c r="OSW36" s="467"/>
      <c r="OSX36" s="466"/>
      <c r="OSY36" s="399"/>
      <c r="OSZ36" s="466"/>
      <c r="OTA36" s="252"/>
      <c r="OTB36" s="467"/>
      <c r="OTC36" s="466"/>
      <c r="OTD36" s="399"/>
      <c r="OTE36" s="466"/>
      <c r="OTF36" s="252"/>
      <c r="OTG36" s="467"/>
      <c r="OTH36" s="466"/>
      <c r="OTI36" s="399"/>
      <c r="OTJ36" s="466"/>
      <c r="OTK36" s="252"/>
      <c r="OTL36" s="467"/>
      <c r="OTM36" s="466"/>
      <c r="OTN36" s="399"/>
      <c r="OTO36" s="466"/>
      <c r="OTP36" s="252"/>
      <c r="OTQ36" s="467"/>
      <c r="OTR36" s="466"/>
      <c r="OTS36" s="399"/>
      <c r="OTT36" s="466"/>
      <c r="OTU36" s="252"/>
      <c r="OTV36" s="467"/>
      <c r="OTW36" s="466"/>
      <c r="OTX36" s="399"/>
      <c r="OTY36" s="466"/>
      <c r="OTZ36" s="252"/>
      <c r="OUA36" s="467"/>
      <c r="OUB36" s="466"/>
      <c r="OUC36" s="399"/>
      <c r="OUD36" s="466"/>
      <c r="OUE36" s="252"/>
      <c r="OUF36" s="467"/>
      <c r="OUG36" s="466"/>
      <c r="OUH36" s="399"/>
      <c r="OUI36" s="466"/>
      <c r="OUJ36" s="252"/>
      <c r="OUK36" s="467"/>
      <c r="OUL36" s="466"/>
      <c r="OUM36" s="399"/>
      <c r="OUN36" s="466"/>
      <c r="OUO36" s="252"/>
      <c r="OUP36" s="467"/>
      <c r="OUQ36" s="466"/>
      <c r="OUR36" s="399"/>
      <c r="OUS36" s="466"/>
      <c r="OUT36" s="252"/>
      <c r="OUU36" s="467"/>
      <c r="OUV36" s="466"/>
      <c r="OUW36" s="399"/>
      <c r="OUX36" s="466"/>
      <c r="OUY36" s="252"/>
      <c r="OUZ36" s="467"/>
      <c r="OVA36" s="466"/>
      <c r="OVB36" s="399"/>
      <c r="OVC36" s="466"/>
      <c r="OVD36" s="252"/>
      <c r="OVE36" s="467"/>
      <c r="OVF36" s="466"/>
      <c r="OVG36" s="399"/>
      <c r="OVH36" s="466"/>
      <c r="OVI36" s="252"/>
      <c r="OVJ36" s="467"/>
      <c r="OVK36" s="466"/>
      <c r="OVL36" s="399"/>
      <c r="OVM36" s="466"/>
      <c r="OVN36" s="252"/>
      <c r="OVO36" s="467"/>
      <c r="OVP36" s="466"/>
      <c r="OVQ36" s="399"/>
      <c r="OVR36" s="466"/>
      <c r="OVS36" s="252"/>
      <c r="OVT36" s="467"/>
      <c r="OVU36" s="466"/>
      <c r="OVV36" s="399"/>
      <c r="OVW36" s="466"/>
      <c r="OVX36" s="252"/>
      <c r="OVY36" s="467"/>
      <c r="OVZ36" s="466"/>
      <c r="OWA36" s="399"/>
      <c r="OWB36" s="466"/>
      <c r="OWC36" s="252"/>
      <c r="OWD36" s="467"/>
      <c r="OWE36" s="466"/>
      <c r="OWF36" s="399"/>
      <c r="OWG36" s="466"/>
      <c r="OWH36" s="252"/>
      <c r="OWI36" s="467"/>
      <c r="OWJ36" s="466"/>
      <c r="OWK36" s="399"/>
      <c r="OWL36" s="466"/>
      <c r="OWM36" s="252"/>
      <c r="OWN36" s="467"/>
      <c r="OWO36" s="466"/>
      <c r="OWP36" s="399"/>
      <c r="OWQ36" s="466"/>
      <c r="OWR36" s="252"/>
      <c r="OWS36" s="467"/>
      <c r="OWT36" s="466"/>
      <c r="OWU36" s="399"/>
      <c r="OWV36" s="466"/>
      <c r="OWW36" s="252"/>
      <c r="OWX36" s="467"/>
      <c r="OWY36" s="466"/>
      <c r="OWZ36" s="399"/>
      <c r="OXA36" s="466"/>
      <c r="OXB36" s="252"/>
      <c r="OXC36" s="467"/>
      <c r="OXD36" s="466"/>
      <c r="OXE36" s="399"/>
      <c r="OXF36" s="466"/>
      <c r="OXG36" s="252"/>
      <c r="OXH36" s="467"/>
      <c r="OXI36" s="466"/>
      <c r="OXJ36" s="399"/>
      <c r="OXK36" s="466"/>
      <c r="OXL36" s="252"/>
      <c r="OXM36" s="467"/>
      <c r="OXN36" s="466"/>
      <c r="OXO36" s="399"/>
      <c r="OXP36" s="466"/>
      <c r="OXQ36" s="252"/>
      <c r="OXR36" s="467"/>
      <c r="OXS36" s="466"/>
      <c r="OXT36" s="399"/>
      <c r="OXU36" s="466"/>
      <c r="OXV36" s="252"/>
      <c r="OXW36" s="467"/>
      <c r="OXX36" s="466"/>
      <c r="OXY36" s="399"/>
      <c r="OXZ36" s="466"/>
      <c r="OYA36" s="252"/>
      <c r="OYB36" s="467"/>
      <c r="OYC36" s="466"/>
      <c r="OYD36" s="399"/>
      <c r="OYE36" s="466"/>
      <c r="OYF36" s="252"/>
      <c r="OYG36" s="467"/>
      <c r="OYH36" s="466"/>
      <c r="OYI36" s="399"/>
      <c r="OYJ36" s="466"/>
      <c r="OYK36" s="252"/>
      <c r="OYL36" s="467"/>
      <c r="OYM36" s="466"/>
      <c r="OYN36" s="399"/>
      <c r="OYO36" s="466"/>
      <c r="OYP36" s="252"/>
      <c r="OYQ36" s="467"/>
      <c r="OYR36" s="466"/>
      <c r="OYS36" s="399"/>
      <c r="OYT36" s="466"/>
      <c r="OYU36" s="252"/>
      <c r="OYV36" s="467"/>
      <c r="OYW36" s="466"/>
      <c r="OYX36" s="399"/>
      <c r="OYY36" s="466"/>
      <c r="OYZ36" s="252"/>
      <c r="OZA36" s="467"/>
      <c r="OZB36" s="466"/>
      <c r="OZC36" s="399"/>
      <c r="OZD36" s="466"/>
      <c r="OZE36" s="252"/>
      <c r="OZF36" s="467"/>
      <c r="OZG36" s="466"/>
      <c r="OZH36" s="399"/>
      <c r="OZI36" s="466"/>
      <c r="OZJ36" s="252"/>
      <c r="OZK36" s="467"/>
      <c r="OZL36" s="466"/>
      <c r="OZM36" s="399"/>
      <c r="OZN36" s="466"/>
      <c r="OZO36" s="252"/>
      <c r="OZP36" s="467"/>
      <c r="OZQ36" s="466"/>
      <c r="OZR36" s="399"/>
      <c r="OZS36" s="466"/>
      <c r="OZT36" s="252"/>
      <c r="OZU36" s="467"/>
      <c r="OZV36" s="466"/>
      <c r="OZW36" s="399"/>
      <c r="OZX36" s="466"/>
      <c r="OZY36" s="252"/>
      <c r="OZZ36" s="467"/>
      <c r="PAA36" s="466"/>
      <c r="PAB36" s="399"/>
      <c r="PAC36" s="466"/>
      <c r="PAD36" s="252"/>
      <c r="PAE36" s="467"/>
      <c r="PAF36" s="466"/>
      <c r="PAG36" s="399"/>
      <c r="PAH36" s="466"/>
      <c r="PAI36" s="252"/>
      <c r="PAJ36" s="467"/>
      <c r="PAK36" s="466"/>
      <c r="PAL36" s="399"/>
      <c r="PAM36" s="466"/>
      <c r="PAN36" s="252"/>
      <c r="PAO36" s="467"/>
      <c r="PAP36" s="466"/>
      <c r="PAQ36" s="399"/>
      <c r="PAR36" s="466"/>
      <c r="PAS36" s="252"/>
      <c r="PAT36" s="467"/>
      <c r="PAU36" s="466"/>
      <c r="PAV36" s="399"/>
      <c r="PAW36" s="466"/>
      <c r="PAX36" s="252"/>
      <c r="PAY36" s="467"/>
      <c r="PAZ36" s="466"/>
      <c r="PBA36" s="399"/>
      <c r="PBB36" s="466"/>
      <c r="PBC36" s="252"/>
      <c r="PBD36" s="467"/>
      <c r="PBE36" s="466"/>
      <c r="PBF36" s="399"/>
      <c r="PBG36" s="466"/>
      <c r="PBH36" s="252"/>
      <c r="PBI36" s="467"/>
      <c r="PBJ36" s="466"/>
      <c r="PBK36" s="399"/>
      <c r="PBL36" s="466"/>
      <c r="PBM36" s="252"/>
      <c r="PBN36" s="467"/>
      <c r="PBO36" s="466"/>
      <c r="PBP36" s="399"/>
      <c r="PBQ36" s="466"/>
      <c r="PBR36" s="252"/>
      <c r="PBS36" s="467"/>
      <c r="PBT36" s="466"/>
      <c r="PBU36" s="399"/>
      <c r="PBV36" s="466"/>
      <c r="PBW36" s="252"/>
      <c r="PBX36" s="467"/>
      <c r="PBY36" s="466"/>
      <c r="PBZ36" s="399"/>
      <c r="PCA36" s="466"/>
      <c r="PCB36" s="252"/>
      <c r="PCC36" s="467"/>
      <c r="PCD36" s="466"/>
      <c r="PCE36" s="399"/>
      <c r="PCF36" s="466"/>
      <c r="PCG36" s="252"/>
      <c r="PCH36" s="467"/>
      <c r="PCI36" s="466"/>
      <c r="PCJ36" s="399"/>
      <c r="PCK36" s="466"/>
      <c r="PCL36" s="252"/>
      <c r="PCM36" s="467"/>
      <c r="PCN36" s="466"/>
      <c r="PCO36" s="399"/>
      <c r="PCP36" s="466"/>
      <c r="PCQ36" s="252"/>
      <c r="PCR36" s="467"/>
      <c r="PCS36" s="466"/>
      <c r="PCT36" s="399"/>
      <c r="PCU36" s="466"/>
      <c r="PCV36" s="252"/>
      <c r="PCW36" s="467"/>
      <c r="PCX36" s="466"/>
      <c r="PCY36" s="399"/>
      <c r="PCZ36" s="466"/>
      <c r="PDA36" s="252"/>
      <c r="PDB36" s="467"/>
      <c r="PDC36" s="466"/>
      <c r="PDD36" s="399"/>
      <c r="PDE36" s="466"/>
      <c r="PDF36" s="252"/>
      <c r="PDG36" s="467"/>
      <c r="PDH36" s="466"/>
      <c r="PDI36" s="399"/>
      <c r="PDJ36" s="466"/>
      <c r="PDK36" s="252"/>
      <c r="PDL36" s="467"/>
      <c r="PDM36" s="466"/>
      <c r="PDN36" s="399"/>
      <c r="PDO36" s="466"/>
      <c r="PDP36" s="252"/>
      <c r="PDQ36" s="467"/>
      <c r="PDR36" s="466"/>
      <c r="PDS36" s="399"/>
      <c r="PDT36" s="466"/>
      <c r="PDU36" s="252"/>
      <c r="PDV36" s="467"/>
      <c r="PDW36" s="466"/>
      <c r="PDX36" s="399"/>
      <c r="PDY36" s="466"/>
      <c r="PDZ36" s="252"/>
      <c r="PEA36" s="467"/>
      <c r="PEB36" s="466"/>
      <c r="PEC36" s="399"/>
      <c r="PED36" s="466"/>
      <c r="PEE36" s="252"/>
      <c r="PEF36" s="467"/>
      <c r="PEG36" s="466"/>
      <c r="PEH36" s="399"/>
      <c r="PEI36" s="466"/>
      <c r="PEJ36" s="252"/>
      <c r="PEK36" s="467"/>
      <c r="PEL36" s="466"/>
      <c r="PEM36" s="399"/>
      <c r="PEN36" s="466"/>
      <c r="PEO36" s="252"/>
      <c r="PEP36" s="467"/>
      <c r="PEQ36" s="466"/>
      <c r="PER36" s="399"/>
      <c r="PES36" s="466"/>
      <c r="PET36" s="252"/>
      <c r="PEU36" s="467"/>
      <c r="PEV36" s="466"/>
      <c r="PEW36" s="399"/>
      <c r="PEX36" s="466"/>
      <c r="PEY36" s="252"/>
      <c r="PEZ36" s="467"/>
      <c r="PFA36" s="466"/>
      <c r="PFB36" s="399"/>
      <c r="PFC36" s="466"/>
      <c r="PFD36" s="252"/>
      <c r="PFE36" s="467"/>
      <c r="PFF36" s="466"/>
      <c r="PFG36" s="399"/>
      <c r="PFH36" s="466"/>
      <c r="PFI36" s="252"/>
      <c r="PFJ36" s="467"/>
      <c r="PFK36" s="466"/>
      <c r="PFL36" s="399"/>
      <c r="PFM36" s="466"/>
      <c r="PFN36" s="252"/>
      <c r="PFO36" s="467"/>
      <c r="PFP36" s="466"/>
      <c r="PFQ36" s="399"/>
      <c r="PFR36" s="466"/>
      <c r="PFS36" s="252"/>
      <c r="PFT36" s="467"/>
      <c r="PFU36" s="466"/>
      <c r="PFV36" s="399"/>
      <c r="PFW36" s="466"/>
      <c r="PFX36" s="252"/>
      <c r="PFY36" s="467"/>
      <c r="PFZ36" s="466"/>
      <c r="PGA36" s="399"/>
      <c r="PGB36" s="466"/>
      <c r="PGC36" s="252"/>
      <c r="PGD36" s="467"/>
      <c r="PGE36" s="466"/>
      <c r="PGF36" s="399"/>
      <c r="PGG36" s="466"/>
      <c r="PGH36" s="252"/>
      <c r="PGI36" s="467"/>
      <c r="PGJ36" s="466"/>
      <c r="PGK36" s="399"/>
      <c r="PGL36" s="466"/>
      <c r="PGM36" s="252"/>
      <c r="PGN36" s="467"/>
      <c r="PGO36" s="466"/>
      <c r="PGP36" s="399"/>
      <c r="PGQ36" s="466"/>
      <c r="PGR36" s="252"/>
      <c r="PGS36" s="467"/>
      <c r="PGT36" s="466"/>
      <c r="PGU36" s="399"/>
      <c r="PGV36" s="466"/>
      <c r="PGW36" s="252"/>
      <c r="PGX36" s="467"/>
      <c r="PGY36" s="466"/>
      <c r="PGZ36" s="399"/>
      <c r="PHA36" s="466"/>
      <c r="PHB36" s="252"/>
      <c r="PHC36" s="467"/>
      <c r="PHD36" s="466"/>
      <c r="PHE36" s="399"/>
      <c r="PHF36" s="466"/>
      <c r="PHG36" s="252"/>
      <c r="PHH36" s="467"/>
      <c r="PHI36" s="466"/>
      <c r="PHJ36" s="399"/>
      <c r="PHK36" s="466"/>
      <c r="PHL36" s="252"/>
      <c r="PHM36" s="467"/>
      <c r="PHN36" s="466"/>
      <c r="PHO36" s="399"/>
      <c r="PHP36" s="466"/>
      <c r="PHQ36" s="252"/>
      <c r="PHR36" s="467"/>
      <c r="PHS36" s="466"/>
      <c r="PHT36" s="399"/>
      <c r="PHU36" s="466"/>
      <c r="PHV36" s="252"/>
      <c r="PHW36" s="467"/>
      <c r="PHX36" s="466"/>
      <c r="PHY36" s="399"/>
      <c r="PHZ36" s="466"/>
      <c r="PIA36" s="252"/>
      <c r="PIB36" s="467"/>
      <c r="PIC36" s="466"/>
      <c r="PID36" s="399"/>
      <c r="PIE36" s="466"/>
      <c r="PIF36" s="252"/>
      <c r="PIG36" s="467"/>
      <c r="PIH36" s="466"/>
      <c r="PII36" s="399"/>
      <c r="PIJ36" s="466"/>
      <c r="PIK36" s="252"/>
      <c r="PIL36" s="467"/>
      <c r="PIM36" s="466"/>
      <c r="PIN36" s="399"/>
      <c r="PIO36" s="466"/>
      <c r="PIP36" s="252"/>
      <c r="PIQ36" s="467"/>
      <c r="PIR36" s="466"/>
      <c r="PIS36" s="399"/>
      <c r="PIT36" s="466"/>
      <c r="PIU36" s="252"/>
      <c r="PIV36" s="467"/>
      <c r="PIW36" s="466"/>
      <c r="PIX36" s="399"/>
      <c r="PIY36" s="466"/>
      <c r="PIZ36" s="252"/>
      <c r="PJA36" s="467"/>
      <c r="PJB36" s="466"/>
      <c r="PJC36" s="399"/>
      <c r="PJD36" s="466"/>
      <c r="PJE36" s="252"/>
      <c r="PJF36" s="467"/>
      <c r="PJG36" s="466"/>
      <c r="PJH36" s="399"/>
      <c r="PJI36" s="466"/>
      <c r="PJJ36" s="252"/>
      <c r="PJK36" s="467"/>
      <c r="PJL36" s="466"/>
      <c r="PJM36" s="399"/>
      <c r="PJN36" s="466"/>
      <c r="PJO36" s="252"/>
      <c r="PJP36" s="467"/>
      <c r="PJQ36" s="466"/>
      <c r="PJR36" s="399"/>
      <c r="PJS36" s="466"/>
      <c r="PJT36" s="252"/>
      <c r="PJU36" s="467"/>
      <c r="PJV36" s="466"/>
      <c r="PJW36" s="399"/>
      <c r="PJX36" s="466"/>
      <c r="PJY36" s="252"/>
      <c r="PJZ36" s="467"/>
      <c r="PKA36" s="466"/>
      <c r="PKB36" s="399"/>
      <c r="PKC36" s="466"/>
      <c r="PKD36" s="252"/>
      <c r="PKE36" s="467"/>
      <c r="PKF36" s="466"/>
      <c r="PKG36" s="399"/>
      <c r="PKH36" s="466"/>
      <c r="PKI36" s="252"/>
      <c r="PKJ36" s="467"/>
      <c r="PKK36" s="466"/>
      <c r="PKL36" s="399"/>
      <c r="PKM36" s="466"/>
      <c r="PKN36" s="252"/>
      <c r="PKO36" s="467"/>
      <c r="PKP36" s="466"/>
      <c r="PKQ36" s="399"/>
      <c r="PKR36" s="466"/>
      <c r="PKS36" s="252"/>
      <c r="PKT36" s="467"/>
      <c r="PKU36" s="466"/>
      <c r="PKV36" s="399"/>
      <c r="PKW36" s="466"/>
      <c r="PKX36" s="252"/>
      <c r="PKY36" s="467"/>
      <c r="PKZ36" s="466"/>
      <c r="PLA36" s="399"/>
      <c r="PLB36" s="466"/>
      <c r="PLC36" s="252"/>
      <c r="PLD36" s="467"/>
      <c r="PLE36" s="466"/>
      <c r="PLF36" s="399"/>
      <c r="PLG36" s="466"/>
      <c r="PLH36" s="252"/>
      <c r="PLI36" s="467"/>
      <c r="PLJ36" s="466"/>
      <c r="PLK36" s="399"/>
      <c r="PLL36" s="466"/>
      <c r="PLM36" s="252"/>
      <c r="PLN36" s="467"/>
      <c r="PLO36" s="466"/>
      <c r="PLP36" s="399"/>
      <c r="PLQ36" s="466"/>
      <c r="PLR36" s="252"/>
      <c r="PLS36" s="467"/>
      <c r="PLT36" s="466"/>
      <c r="PLU36" s="399"/>
      <c r="PLV36" s="466"/>
      <c r="PLW36" s="252"/>
      <c r="PLX36" s="467"/>
      <c r="PLY36" s="466"/>
      <c r="PLZ36" s="399"/>
      <c r="PMA36" s="466"/>
      <c r="PMB36" s="252"/>
      <c r="PMC36" s="467"/>
      <c r="PMD36" s="466"/>
      <c r="PME36" s="399"/>
      <c r="PMF36" s="466"/>
      <c r="PMG36" s="252"/>
      <c r="PMH36" s="467"/>
      <c r="PMI36" s="466"/>
      <c r="PMJ36" s="399"/>
      <c r="PMK36" s="466"/>
      <c r="PML36" s="252"/>
      <c r="PMM36" s="467"/>
      <c r="PMN36" s="466"/>
      <c r="PMO36" s="399"/>
      <c r="PMP36" s="466"/>
      <c r="PMQ36" s="252"/>
      <c r="PMR36" s="467"/>
      <c r="PMS36" s="466"/>
      <c r="PMT36" s="399"/>
      <c r="PMU36" s="466"/>
      <c r="PMV36" s="252"/>
      <c r="PMW36" s="467"/>
      <c r="PMX36" s="466"/>
      <c r="PMY36" s="399"/>
      <c r="PMZ36" s="466"/>
      <c r="PNA36" s="252"/>
      <c r="PNB36" s="467"/>
      <c r="PNC36" s="466"/>
      <c r="PND36" s="399"/>
      <c r="PNE36" s="466"/>
      <c r="PNF36" s="252"/>
      <c r="PNG36" s="467"/>
      <c r="PNH36" s="466"/>
      <c r="PNI36" s="399"/>
      <c r="PNJ36" s="466"/>
      <c r="PNK36" s="252"/>
      <c r="PNL36" s="467"/>
      <c r="PNM36" s="466"/>
      <c r="PNN36" s="399"/>
      <c r="PNO36" s="466"/>
      <c r="PNP36" s="252"/>
      <c r="PNQ36" s="467"/>
      <c r="PNR36" s="466"/>
      <c r="PNS36" s="399"/>
      <c r="PNT36" s="466"/>
      <c r="PNU36" s="252"/>
      <c r="PNV36" s="467"/>
      <c r="PNW36" s="466"/>
      <c r="PNX36" s="399"/>
      <c r="PNY36" s="466"/>
      <c r="PNZ36" s="252"/>
      <c r="POA36" s="467"/>
      <c r="POB36" s="466"/>
      <c r="POC36" s="399"/>
      <c r="POD36" s="466"/>
      <c r="POE36" s="252"/>
      <c r="POF36" s="467"/>
      <c r="POG36" s="466"/>
      <c r="POH36" s="399"/>
      <c r="POI36" s="466"/>
      <c r="POJ36" s="252"/>
      <c r="POK36" s="467"/>
      <c r="POL36" s="466"/>
      <c r="POM36" s="399"/>
      <c r="PON36" s="466"/>
      <c r="POO36" s="252"/>
      <c r="POP36" s="467"/>
      <c r="POQ36" s="466"/>
      <c r="POR36" s="399"/>
      <c r="POS36" s="466"/>
      <c r="POT36" s="252"/>
      <c r="POU36" s="467"/>
      <c r="POV36" s="466"/>
      <c r="POW36" s="399"/>
      <c r="POX36" s="466"/>
      <c r="POY36" s="252"/>
      <c r="POZ36" s="467"/>
      <c r="PPA36" s="466"/>
      <c r="PPB36" s="399"/>
      <c r="PPC36" s="466"/>
      <c r="PPD36" s="252"/>
      <c r="PPE36" s="467"/>
      <c r="PPF36" s="466"/>
      <c r="PPG36" s="399"/>
      <c r="PPH36" s="466"/>
      <c r="PPI36" s="252"/>
      <c r="PPJ36" s="467"/>
      <c r="PPK36" s="466"/>
      <c r="PPL36" s="399"/>
      <c r="PPM36" s="466"/>
      <c r="PPN36" s="252"/>
      <c r="PPO36" s="467"/>
      <c r="PPP36" s="466"/>
      <c r="PPQ36" s="399"/>
      <c r="PPR36" s="466"/>
      <c r="PPS36" s="252"/>
      <c r="PPT36" s="467"/>
      <c r="PPU36" s="466"/>
      <c r="PPV36" s="399"/>
      <c r="PPW36" s="466"/>
      <c r="PPX36" s="252"/>
      <c r="PPY36" s="467"/>
      <c r="PPZ36" s="466"/>
      <c r="PQA36" s="399"/>
      <c r="PQB36" s="466"/>
      <c r="PQC36" s="252"/>
      <c r="PQD36" s="467"/>
      <c r="PQE36" s="466"/>
      <c r="PQF36" s="399"/>
      <c r="PQG36" s="466"/>
      <c r="PQH36" s="252"/>
      <c r="PQI36" s="467"/>
      <c r="PQJ36" s="466"/>
      <c r="PQK36" s="399"/>
      <c r="PQL36" s="466"/>
      <c r="PQM36" s="252"/>
      <c r="PQN36" s="467"/>
      <c r="PQO36" s="466"/>
      <c r="PQP36" s="399"/>
      <c r="PQQ36" s="466"/>
      <c r="PQR36" s="252"/>
      <c r="PQS36" s="467"/>
      <c r="PQT36" s="466"/>
      <c r="PQU36" s="399"/>
      <c r="PQV36" s="466"/>
      <c r="PQW36" s="252"/>
      <c r="PQX36" s="467"/>
      <c r="PQY36" s="466"/>
      <c r="PQZ36" s="399"/>
      <c r="PRA36" s="466"/>
      <c r="PRB36" s="252"/>
      <c r="PRC36" s="467"/>
      <c r="PRD36" s="466"/>
      <c r="PRE36" s="399"/>
      <c r="PRF36" s="466"/>
      <c r="PRG36" s="252"/>
      <c r="PRH36" s="467"/>
      <c r="PRI36" s="466"/>
      <c r="PRJ36" s="399"/>
      <c r="PRK36" s="466"/>
      <c r="PRL36" s="252"/>
      <c r="PRM36" s="467"/>
      <c r="PRN36" s="466"/>
      <c r="PRO36" s="399"/>
      <c r="PRP36" s="466"/>
      <c r="PRQ36" s="252"/>
      <c r="PRR36" s="467"/>
      <c r="PRS36" s="466"/>
      <c r="PRT36" s="399"/>
      <c r="PRU36" s="466"/>
      <c r="PRV36" s="252"/>
      <c r="PRW36" s="467"/>
      <c r="PRX36" s="466"/>
      <c r="PRY36" s="399"/>
      <c r="PRZ36" s="466"/>
      <c r="PSA36" s="252"/>
      <c r="PSB36" s="467"/>
      <c r="PSC36" s="466"/>
      <c r="PSD36" s="399"/>
      <c r="PSE36" s="466"/>
      <c r="PSF36" s="252"/>
      <c r="PSG36" s="467"/>
      <c r="PSH36" s="466"/>
      <c r="PSI36" s="399"/>
      <c r="PSJ36" s="466"/>
      <c r="PSK36" s="252"/>
      <c r="PSL36" s="467"/>
      <c r="PSM36" s="466"/>
      <c r="PSN36" s="399"/>
      <c r="PSO36" s="466"/>
      <c r="PSP36" s="252"/>
      <c r="PSQ36" s="467"/>
      <c r="PSR36" s="466"/>
      <c r="PSS36" s="399"/>
      <c r="PST36" s="466"/>
      <c r="PSU36" s="252"/>
      <c r="PSV36" s="467"/>
      <c r="PSW36" s="466"/>
      <c r="PSX36" s="399"/>
      <c r="PSY36" s="466"/>
      <c r="PSZ36" s="252"/>
      <c r="PTA36" s="467"/>
      <c r="PTB36" s="466"/>
      <c r="PTC36" s="399"/>
      <c r="PTD36" s="466"/>
      <c r="PTE36" s="252"/>
      <c r="PTF36" s="467"/>
      <c r="PTG36" s="466"/>
      <c r="PTH36" s="399"/>
      <c r="PTI36" s="466"/>
      <c r="PTJ36" s="252"/>
      <c r="PTK36" s="467"/>
      <c r="PTL36" s="466"/>
      <c r="PTM36" s="399"/>
      <c r="PTN36" s="466"/>
      <c r="PTO36" s="252"/>
      <c r="PTP36" s="467"/>
      <c r="PTQ36" s="466"/>
      <c r="PTR36" s="399"/>
      <c r="PTS36" s="466"/>
      <c r="PTT36" s="252"/>
      <c r="PTU36" s="467"/>
      <c r="PTV36" s="466"/>
      <c r="PTW36" s="399"/>
      <c r="PTX36" s="466"/>
      <c r="PTY36" s="252"/>
      <c r="PTZ36" s="467"/>
      <c r="PUA36" s="466"/>
      <c r="PUB36" s="399"/>
      <c r="PUC36" s="466"/>
      <c r="PUD36" s="252"/>
      <c r="PUE36" s="467"/>
      <c r="PUF36" s="466"/>
      <c r="PUG36" s="399"/>
      <c r="PUH36" s="466"/>
      <c r="PUI36" s="252"/>
      <c r="PUJ36" s="467"/>
      <c r="PUK36" s="466"/>
      <c r="PUL36" s="399"/>
      <c r="PUM36" s="466"/>
      <c r="PUN36" s="252"/>
      <c r="PUO36" s="467"/>
      <c r="PUP36" s="466"/>
      <c r="PUQ36" s="399"/>
      <c r="PUR36" s="466"/>
      <c r="PUS36" s="252"/>
      <c r="PUT36" s="467"/>
      <c r="PUU36" s="466"/>
      <c r="PUV36" s="399"/>
      <c r="PUW36" s="466"/>
      <c r="PUX36" s="252"/>
      <c r="PUY36" s="467"/>
      <c r="PUZ36" s="466"/>
      <c r="PVA36" s="399"/>
      <c r="PVB36" s="466"/>
      <c r="PVC36" s="252"/>
      <c r="PVD36" s="467"/>
      <c r="PVE36" s="466"/>
      <c r="PVF36" s="399"/>
      <c r="PVG36" s="466"/>
      <c r="PVH36" s="252"/>
      <c r="PVI36" s="467"/>
      <c r="PVJ36" s="466"/>
      <c r="PVK36" s="399"/>
      <c r="PVL36" s="466"/>
      <c r="PVM36" s="252"/>
      <c r="PVN36" s="467"/>
      <c r="PVO36" s="466"/>
      <c r="PVP36" s="399"/>
      <c r="PVQ36" s="466"/>
      <c r="PVR36" s="252"/>
      <c r="PVS36" s="467"/>
      <c r="PVT36" s="466"/>
      <c r="PVU36" s="399"/>
      <c r="PVV36" s="466"/>
      <c r="PVW36" s="252"/>
      <c r="PVX36" s="467"/>
      <c r="PVY36" s="466"/>
      <c r="PVZ36" s="399"/>
      <c r="PWA36" s="466"/>
      <c r="PWB36" s="252"/>
      <c r="PWC36" s="467"/>
      <c r="PWD36" s="466"/>
      <c r="PWE36" s="399"/>
      <c r="PWF36" s="466"/>
      <c r="PWG36" s="252"/>
      <c r="PWH36" s="467"/>
      <c r="PWI36" s="466"/>
      <c r="PWJ36" s="399"/>
      <c r="PWK36" s="466"/>
      <c r="PWL36" s="252"/>
      <c r="PWM36" s="467"/>
      <c r="PWN36" s="466"/>
      <c r="PWO36" s="399"/>
      <c r="PWP36" s="466"/>
      <c r="PWQ36" s="252"/>
      <c r="PWR36" s="467"/>
      <c r="PWS36" s="466"/>
      <c r="PWT36" s="399"/>
      <c r="PWU36" s="466"/>
      <c r="PWV36" s="252"/>
      <c r="PWW36" s="467"/>
      <c r="PWX36" s="466"/>
      <c r="PWY36" s="399"/>
      <c r="PWZ36" s="466"/>
      <c r="PXA36" s="252"/>
      <c r="PXB36" s="467"/>
      <c r="PXC36" s="466"/>
      <c r="PXD36" s="399"/>
      <c r="PXE36" s="466"/>
      <c r="PXF36" s="252"/>
      <c r="PXG36" s="467"/>
      <c r="PXH36" s="466"/>
      <c r="PXI36" s="399"/>
      <c r="PXJ36" s="466"/>
      <c r="PXK36" s="252"/>
      <c r="PXL36" s="467"/>
      <c r="PXM36" s="466"/>
      <c r="PXN36" s="399"/>
      <c r="PXO36" s="466"/>
      <c r="PXP36" s="252"/>
      <c r="PXQ36" s="467"/>
      <c r="PXR36" s="466"/>
      <c r="PXS36" s="399"/>
      <c r="PXT36" s="466"/>
      <c r="PXU36" s="252"/>
      <c r="PXV36" s="467"/>
      <c r="PXW36" s="466"/>
      <c r="PXX36" s="399"/>
      <c r="PXY36" s="466"/>
      <c r="PXZ36" s="252"/>
      <c r="PYA36" s="467"/>
      <c r="PYB36" s="466"/>
      <c r="PYC36" s="399"/>
      <c r="PYD36" s="466"/>
      <c r="PYE36" s="252"/>
      <c r="PYF36" s="467"/>
      <c r="PYG36" s="466"/>
      <c r="PYH36" s="399"/>
      <c r="PYI36" s="466"/>
      <c r="PYJ36" s="252"/>
      <c r="PYK36" s="467"/>
      <c r="PYL36" s="466"/>
      <c r="PYM36" s="399"/>
      <c r="PYN36" s="466"/>
      <c r="PYO36" s="252"/>
      <c r="PYP36" s="467"/>
      <c r="PYQ36" s="466"/>
      <c r="PYR36" s="399"/>
      <c r="PYS36" s="466"/>
      <c r="PYT36" s="252"/>
      <c r="PYU36" s="467"/>
      <c r="PYV36" s="466"/>
      <c r="PYW36" s="399"/>
      <c r="PYX36" s="466"/>
      <c r="PYY36" s="252"/>
      <c r="PYZ36" s="467"/>
      <c r="PZA36" s="466"/>
      <c r="PZB36" s="399"/>
      <c r="PZC36" s="466"/>
      <c r="PZD36" s="252"/>
      <c r="PZE36" s="467"/>
      <c r="PZF36" s="466"/>
      <c r="PZG36" s="399"/>
      <c r="PZH36" s="466"/>
      <c r="PZI36" s="252"/>
      <c r="PZJ36" s="467"/>
      <c r="PZK36" s="466"/>
      <c r="PZL36" s="399"/>
      <c r="PZM36" s="466"/>
      <c r="PZN36" s="252"/>
      <c r="PZO36" s="467"/>
      <c r="PZP36" s="466"/>
      <c r="PZQ36" s="399"/>
      <c r="PZR36" s="466"/>
      <c r="PZS36" s="252"/>
      <c r="PZT36" s="467"/>
      <c r="PZU36" s="466"/>
      <c r="PZV36" s="399"/>
      <c r="PZW36" s="466"/>
      <c r="PZX36" s="252"/>
      <c r="PZY36" s="467"/>
      <c r="PZZ36" s="466"/>
      <c r="QAA36" s="399"/>
      <c r="QAB36" s="466"/>
      <c r="QAC36" s="252"/>
      <c r="QAD36" s="467"/>
      <c r="QAE36" s="466"/>
      <c r="QAF36" s="399"/>
      <c r="QAG36" s="466"/>
      <c r="QAH36" s="252"/>
      <c r="QAI36" s="467"/>
      <c r="QAJ36" s="466"/>
      <c r="QAK36" s="399"/>
      <c r="QAL36" s="466"/>
      <c r="QAM36" s="252"/>
      <c r="QAN36" s="467"/>
      <c r="QAO36" s="466"/>
      <c r="QAP36" s="399"/>
      <c r="QAQ36" s="466"/>
      <c r="QAR36" s="252"/>
      <c r="QAS36" s="467"/>
      <c r="QAT36" s="466"/>
      <c r="QAU36" s="399"/>
      <c r="QAV36" s="466"/>
      <c r="QAW36" s="252"/>
      <c r="QAX36" s="467"/>
      <c r="QAY36" s="466"/>
      <c r="QAZ36" s="399"/>
      <c r="QBA36" s="466"/>
      <c r="QBB36" s="252"/>
      <c r="QBC36" s="467"/>
      <c r="QBD36" s="466"/>
      <c r="QBE36" s="399"/>
      <c r="QBF36" s="466"/>
      <c r="QBG36" s="252"/>
      <c r="QBH36" s="467"/>
      <c r="QBI36" s="466"/>
      <c r="QBJ36" s="399"/>
      <c r="QBK36" s="466"/>
      <c r="QBL36" s="252"/>
      <c r="QBM36" s="467"/>
      <c r="QBN36" s="466"/>
      <c r="QBO36" s="399"/>
      <c r="QBP36" s="466"/>
      <c r="QBQ36" s="252"/>
      <c r="QBR36" s="467"/>
      <c r="QBS36" s="466"/>
      <c r="QBT36" s="399"/>
      <c r="QBU36" s="466"/>
      <c r="QBV36" s="252"/>
      <c r="QBW36" s="467"/>
      <c r="QBX36" s="466"/>
      <c r="QBY36" s="399"/>
      <c r="QBZ36" s="466"/>
      <c r="QCA36" s="252"/>
      <c r="QCB36" s="467"/>
      <c r="QCC36" s="466"/>
      <c r="QCD36" s="399"/>
      <c r="QCE36" s="466"/>
      <c r="QCF36" s="252"/>
      <c r="QCG36" s="467"/>
      <c r="QCH36" s="466"/>
      <c r="QCI36" s="399"/>
      <c r="QCJ36" s="466"/>
      <c r="QCK36" s="252"/>
      <c r="QCL36" s="467"/>
      <c r="QCM36" s="466"/>
      <c r="QCN36" s="399"/>
      <c r="QCO36" s="466"/>
      <c r="QCP36" s="252"/>
      <c r="QCQ36" s="467"/>
      <c r="QCR36" s="466"/>
      <c r="QCS36" s="399"/>
      <c r="QCT36" s="466"/>
      <c r="QCU36" s="252"/>
      <c r="QCV36" s="467"/>
      <c r="QCW36" s="466"/>
      <c r="QCX36" s="399"/>
      <c r="QCY36" s="466"/>
      <c r="QCZ36" s="252"/>
      <c r="QDA36" s="467"/>
      <c r="QDB36" s="466"/>
      <c r="QDC36" s="399"/>
      <c r="QDD36" s="466"/>
      <c r="QDE36" s="252"/>
      <c r="QDF36" s="467"/>
      <c r="QDG36" s="466"/>
      <c r="QDH36" s="399"/>
      <c r="QDI36" s="466"/>
      <c r="QDJ36" s="252"/>
      <c r="QDK36" s="467"/>
      <c r="QDL36" s="466"/>
      <c r="QDM36" s="399"/>
      <c r="QDN36" s="466"/>
      <c r="QDO36" s="252"/>
      <c r="QDP36" s="467"/>
      <c r="QDQ36" s="466"/>
      <c r="QDR36" s="399"/>
      <c r="QDS36" s="466"/>
      <c r="QDT36" s="252"/>
      <c r="QDU36" s="467"/>
      <c r="QDV36" s="466"/>
      <c r="QDW36" s="399"/>
      <c r="QDX36" s="466"/>
      <c r="QDY36" s="252"/>
      <c r="QDZ36" s="467"/>
      <c r="QEA36" s="466"/>
      <c r="QEB36" s="399"/>
      <c r="QEC36" s="466"/>
      <c r="QED36" s="252"/>
      <c r="QEE36" s="467"/>
      <c r="QEF36" s="466"/>
      <c r="QEG36" s="399"/>
      <c r="QEH36" s="466"/>
      <c r="QEI36" s="252"/>
      <c r="QEJ36" s="467"/>
      <c r="QEK36" s="466"/>
      <c r="QEL36" s="399"/>
      <c r="QEM36" s="466"/>
      <c r="QEN36" s="252"/>
      <c r="QEO36" s="467"/>
      <c r="QEP36" s="466"/>
      <c r="QEQ36" s="399"/>
      <c r="QER36" s="466"/>
      <c r="QES36" s="252"/>
      <c r="QET36" s="467"/>
      <c r="QEU36" s="466"/>
      <c r="QEV36" s="399"/>
      <c r="QEW36" s="466"/>
      <c r="QEX36" s="252"/>
      <c r="QEY36" s="467"/>
      <c r="QEZ36" s="466"/>
      <c r="QFA36" s="399"/>
      <c r="QFB36" s="466"/>
      <c r="QFC36" s="252"/>
      <c r="QFD36" s="467"/>
      <c r="QFE36" s="466"/>
      <c r="QFF36" s="399"/>
      <c r="QFG36" s="466"/>
      <c r="QFH36" s="252"/>
      <c r="QFI36" s="467"/>
      <c r="QFJ36" s="466"/>
      <c r="QFK36" s="399"/>
      <c r="QFL36" s="466"/>
      <c r="QFM36" s="252"/>
      <c r="QFN36" s="467"/>
      <c r="QFO36" s="466"/>
      <c r="QFP36" s="399"/>
      <c r="QFQ36" s="466"/>
      <c r="QFR36" s="252"/>
      <c r="QFS36" s="467"/>
      <c r="QFT36" s="466"/>
      <c r="QFU36" s="399"/>
      <c r="QFV36" s="466"/>
      <c r="QFW36" s="252"/>
      <c r="QFX36" s="467"/>
      <c r="QFY36" s="466"/>
      <c r="QFZ36" s="399"/>
      <c r="QGA36" s="466"/>
      <c r="QGB36" s="252"/>
      <c r="QGC36" s="467"/>
      <c r="QGD36" s="466"/>
      <c r="QGE36" s="399"/>
      <c r="QGF36" s="466"/>
      <c r="QGG36" s="252"/>
      <c r="QGH36" s="467"/>
      <c r="QGI36" s="466"/>
      <c r="QGJ36" s="399"/>
      <c r="QGK36" s="466"/>
      <c r="QGL36" s="252"/>
      <c r="QGM36" s="467"/>
      <c r="QGN36" s="466"/>
      <c r="QGO36" s="399"/>
      <c r="QGP36" s="466"/>
      <c r="QGQ36" s="252"/>
      <c r="QGR36" s="467"/>
      <c r="QGS36" s="466"/>
      <c r="QGT36" s="399"/>
      <c r="QGU36" s="466"/>
      <c r="QGV36" s="252"/>
      <c r="QGW36" s="467"/>
      <c r="QGX36" s="466"/>
      <c r="QGY36" s="399"/>
      <c r="QGZ36" s="466"/>
      <c r="QHA36" s="252"/>
      <c r="QHB36" s="467"/>
      <c r="QHC36" s="466"/>
      <c r="QHD36" s="399"/>
      <c r="QHE36" s="466"/>
      <c r="QHF36" s="252"/>
      <c r="QHG36" s="467"/>
      <c r="QHH36" s="466"/>
      <c r="QHI36" s="399"/>
      <c r="QHJ36" s="466"/>
      <c r="QHK36" s="252"/>
      <c r="QHL36" s="467"/>
      <c r="QHM36" s="466"/>
      <c r="QHN36" s="399"/>
      <c r="QHO36" s="466"/>
      <c r="QHP36" s="252"/>
      <c r="QHQ36" s="467"/>
      <c r="QHR36" s="466"/>
      <c r="QHS36" s="399"/>
      <c r="QHT36" s="466"/>
      <c r="QHU36" s="252"/>
      <c r="QHV36" s="467"/>
      <c r="QHW36" s="466"/>
      <c r="QHX36" s="399"/>
      <c r="QHY36" s="466"/>
      <c r="QHZ36" s="252"/>
      <c r="QIA36" s="467"/>
      <c r="QIB36" s="466"/>
      <c r="QIC36" s="399"/>
      <c r="QID36" s="466"/>
      <c r="QIE36" s="252"/>
      <c r="QIF36" s="467"/>
      <c r="QIG36" s="466"/>
      <c r="QIH36" s="399"/>
      <c r="QII36" s="466"/>
      <c r="QIJ36" s="252"/>
      <c r="QIK36" s="467"/>
      <c r="QIL36" s="466"/>
      <c r="QIM36" s="399"/>
      <c r="QIN36" s="466"/>
      <c r="QIO36" s="252"/>
      <c r="QIP36" s="467"/>
      <c r="QIQ36" s="466"/>
      <c r="QIR36" s="399"/>
      <c r="QIS36" s="466"/>
      <c r="QIT36" s="252"/>
      <c r="QIU36" s="467"/>
      <c r="QIV36" s="466"/>
      <c r="QIW36" s="399"/>
      <c r="QIX36" s="466"/>
      <c r="QIY36" s="252"/>
      <c r="QIZ36" s="467"/>
      <c r="QJA36" s="466"/>
      <c r="QJB36" s="399"/>
      <c r="QJC36" s="466"/>
      <c r="QJD36" s="252"/>
      <c r="QJE36" s="467"/>
      <c r="QJF36" s="466"/>
      <c r="QJG36" s="399"/>
      <c r="QJH36" s="466"/>
      <c r="QJI36" s="252"/>
      <c r="QJJ36" s="467"/>
      <c r="QJK36" s="466"/>
      <c r="QJL36" s="399"/>
      <c r="QJM36" s="466"/>
      <c r="QJN36" s="252"/>
      <c r="QJO36" s="467"/>
      <c r="QJP36" s="466"/>
      <c r="QJQ36" s="399"/>
      <c r="QJR36" s="466"/>
      <c r="QJS36" s="252"/>
      <c r="QJT36" s="467"/>
      <c r="QJU36" s="466"/>
      <c r="QJV36" s="399"/>
      <c r="QJW36" s="466"/>
      <c r="QJX36" s="252"/>
      <c r="QJY36" s="467"/>
      <c r="QJZ36" s="466"/>
      <c r="QKA36" s="399"/>
      <c r="QKB36" s="466"/>
      <c r="QKC36" s="252"/>
      <c r="QKD36" s="467"/>
      <c r="QKE36" s="466"/>
      <c r="QKF36" s="399"/>
      <c r="QKG36" s="466"/>
      <c r="QKH36" s="252"/>
      <c r="QKI36" s="467"/>
      <c r="QKJ36" s="466"/>
      <c r="QKK36" s="399"/>
      <c r="QKL36" s="466"/>
      <c r="QKM36" s="252"/>
      <c r="QKN36" s="467"/>
      <c r="QKO36" s="466"/>
      <c r="QKP36" s="399"/>
      <c r="QKQ36" s="466"/>
      <c r="QKR36" s="252"/>
      <c r="QKS36" s="467"/>
      <c r="QKT36" s="466"/>
      <c r="QKU36" s="399"/>
      <c r="QKV36" s="466"/>
      <c r="QKW36" s="252"/>
      <c r="QKX36" s="467"/>
      <c r="QKY36" s="466"/>
      <c r="QKZ36" s="399"/>
      <c r="QLA36" s="466"/>
      <c r="QLB36" s="252"/>
      <c r="QLC36" s="467"/>
      <c r="QLD36" s="466"/>
      <c r="QLE36" s="399"/>
      <c r="QLF36" s="466"/>
      <c r="QLG36" s="252"/>
      <c r="QLH36" s="467"/>
      <c r="QLI36" s="466"/>
      <c r="QLJ36" s="399"/>
      <c r="QLK36" s="466"/>
      <c r="QLL36" s="252"/>
      <c r="QLM36" s="467"/>
      <c r="QLN36" s="466"/>
      <c r="QLO36" s="399"/>
      <c r="QLP36" s="466"/>
      <c r="QLQ36" s="252"/>
      <c r="QLR36" s="467"/>
      <c r="QLS36" s="466"/>
      <c r="QLT36" s="399"/>
      <c r="QLU36" s="466"/>
      <c r="QLV36" s="252"/>
      <c r="QLW36" s="467"/>
      <c r="QLX36" s="466"/>
      <c r="QLY36" s="399"/>
      <c r="QLZ36" s="466"/>
      <c r="QMA36" s="252"/>
      <c r="QMB36" s="467"/>
      <c r="QMC36" s="466"/>
      <c r="QMD36" s="399"/>
      <c r="QME36" s="466"/>
      <c r="QMF36" s="252"/>
      <c r="QMG36" s="467"/>
      <c r="QMH36" s="466"/>
      <c r="QMI36" s="399"/>
      <c r="QMJ36" s="466"/>
      <c r="QMK36" s="252"/>
      <c r="QML36" s="467"/>
      <c r="QMM36" s="466"/>
      <c r="QMN36" s="399"/>
      <c r="QMO36" s="466"/>
      <c r="QMP36" s="252"/>
      <c r="QMQ36" s="467"/>
      <c r="QMR36" s="466"/>
      <c r="QMS36" s="399"/>
      <c r="QMT36" s="466"/>
      <c r="QMU36" s="252"/>
      <c r="QMV36" s="467"/>
      <c r="QMW36" s="466"/>
      <c r="QMX36" s="399"/>
      <c r="QMY36" s="466"/>
      <c r="QMZ36" s="252"/>
      <c r="QNA36" s="467"/>
      <c r="QNB36" s="466"/>
      <c r="QNC36" s="399"/>
      <c r="QND36" s="466"/>
      <c r="QNE36" s="252"/>
      <c r="QNF36" s="467"/>
      <c r="QNG36" s="466"/>
      <c r="QNH36" s="399"/>
      <c r="QNI36" s="466"/>
      <c r="QNJ36" s="252"/>
      <c r="QNK36" s="467"/>
      <c r="QNL36" s="466"/>
      <c r="QNM36" s="399"/>
      <c r="QNN36" s="466"/>
      <c r="QNO36" s="252"/>
      <c r="QNP36" s="467"/>
      <c r="QNQ36" s="466"/>
      <c r="QNR36" s="399"/>
      <c r="QNS36" s="466"/>
      <c r="QNT36" s="252"/>
      <c r="QNU36" s="467"/>
      <c r="QNV36" s="466"/>
      <c r="QNW36" s="399"/>
      <c r="QNX36" s="466"/>
      <c r="QNY36" s="252"/>
      <c r="QNZ36" s="467"/>
      <c r="QOA36" s="466"/>
      <c r="QOB36" s="399"/>
      <c r="QOC36" s="466"/>
      <c r="QOD36" s="252"/>
      <c r="QOE36" s="467"/>
      <c r="QOF36" s="466"/>
      <c r="QOG36" s="399"/>
      <c r="QOH36" s="466"/>
      <c r="QOI36" s="252"/>
      <c r="QOJ36" s="467"/>
      <c r="QOK36" s="466"/>
      <c r="QOL36" s="399"/>
      <c r="QOM36" s="466"/>
      <c r="QON36" s="252"/>
      <c r="QOO36" s="467"/>
      <c r="QOP36" s="466"/>
      <c r="QOQ36" s="399"/>
      <c r="QOR36" s="466"/>
      <c r="QOS36" s="252"/>
      <c r="QOT36" s="467"/>
      <c r="QOU36" s="466"/>
      <c r="QOV36" s="399"/>
      <c r="QOW36" s="466"/>
      <c r="QOX36" s="252"/>
      <c r="QOY36" s="467"/>
      <c r="QOZ36" s="466"/>
      <c r="QPA36" s="399"/>
      <c r="QPB36" s="466"/>
      <c r="QPC36" s="252"/>
      <c r="QPD36" s="467"/>
      <c r="QPE36" s="466"/>
      <c r="QPF36" s="399"/>
      <c r="QPG36" s="466"/>
      <c r="QPH36" s="252"/>
      <c r="QPI36" s="467"/>
      <c r="QPJ36" s="466"/>
      <c r="QPK36" s="399"/>
      <c r="QPL36" s="466"/>
      <c r="QPM36" s="252"/>
      <c r="QPN36" s="467"/>
      <c r="QPO36" s="466"/>
      <c r="QPP36" s="399"/>
      <c r="QPQ36" s="466"/>
      <c r="QPR36" s="252"/>
      <c r="QPS36" s="467"/>
      <c r="QPT36" s="466"/>
      <c r="QPU36" s="399"/>
      <c r="QPV36" s="466"/>
      <c r="QPW36" s="252"/>
      <c r="QPX36" s="467"/>
      <c r="QPY36" s="466"/>
      <c r="QPZ36" s="399"/>
      <c r="QQA36" s="466"/>
      <c r="QQB36" s="252"/>
      <c r="QQC36" s="467"/>
      <c r="QQD36" s="466"/>
      <c r="QQE36" s="399"/>
      <c r="QQF36" s="466"/>
      <c r="QQG36" s="252"/>
      <c r="QQH36" s="467"/>
      <c r="QQI36" s="466"/>
      <c r="QQJ36" s="399"/>
      <c r="QQK36" s="466"/>
      <c r="QQL36" s="252"/>
      <c r="QQM36" s="467"/>
      <c r="QQN36" s="466"/>
      <c r="QQO36" s="399"/>
      <c r="QQP36" s="466"/>
      <c r="QQQ36" s="252"/>
      <c r="QQR36" s="467"/>
      <c r="QQS36" s="466"/>
      <c r="QQT36" s="399"/>
      <c r="QQU36" s="466"/>
      <c r="QQV36" s="252"/>
      <c r="QQW36" s="467"/>
      <c r="QQX36" s="466"/>
      <c r="QQY36" s="399"/>
      <c r="QQZ36" s="466"/>
      <c r="QRA36" s="252"/>
      <c r="QRB36" s="467"/>
      <c r="QRC36" s="466"/>
      <c r="QRD36" s="399"/>
      <c r="QRE36" s="466"/>
      <c r="QRF36" s="252"/>
      <c r="QRG36" s="467"/>
      <c r="QRH36" s="466"/>
      <c r="QRI36" s="399"/>
      <c r="QRJ36" s="466"/>
      <c r="QRK36" s="252"/>
      <c r="QRL36" s="467"/>
      <c r="QRM36" s="466"/>
      <c r="QRN36" s="399"/>
      <c r="QRO36" s="466"/>
      <c r="QRP36" s="252"/>
      <c r="QRQ36" s="467"/>
      <c r="QRR36" s="466"/>
      <c r="QRS36" s="399"/>
      <c r="QRT36" s="466"/>
      <c r="QRU36" s="252"/>
      <c r="QRV36" s="467"/>
      <c r="QRW36" s="466"/>
      <c r="QRX36" s="399"/>
      <c r="QRY36" s="466"/>
      <c r="QRZ36" s="252"/>
      <c r="QSA36" s="467"/>
      <c r="QSB36" s="466"/>
      <c r="QSC36" s="399"/>
      <c r="QSD36" s="466"/>
      <c r="QSE36" s="252"/>
      <c r="QSF36" s="467"/>
      <c r="QSG36" s="466"/>
      <c r="QSH36" s="399"/>
      <c r="QSI36" s="466"/>
      <c r="QSJ36" s="252"/>
      <c r="QSK36" s="467"/>
      <c r="QSL36" s="466"/>
      <c r="QSM36" s="399"/>
      <c r="QSN36" s="466"/>
      <c r="QSO36" s="252"/>
      <c r="QSP36" s="467"/>
      <c r="QSQ36" s="466"/>
      <c r="QSR36" s="399"/>
      <c r="QSS36" s="466"/>
      <c r="QST36" s="252"/>
      <c r="QSU36" s="467"/>
      <c r="QSV36" s="466"/>
      <c r="QSW36" s="399"/>
      <c r="QSX36" s="466"/>
      <c r="QSY36" s="252"/>
      <c r="QSZ36" s="467"/>
      <c r="QTA36" s="466"/>
      <c r="QTB36" s="399"/>
      <c r="QTC36" s="466"/>
      <c r="QTD36" s="252"/>
      <c r="QTE36" s="467"/>
      <c r="QTF36" s="466"/>
      <c r="QTG36" s="399"/>
      <c r="QTH36" s="466"/>
      <c r="QTI36" s="252"/>
      <c r="QTJ36" s="467"/>
      <c r="QTK36" s="466"/>
      <c r="QTL36" s="399"/>
      <c r="QTM36" s="466"/>
      <c r="QTN36" s="252"/>
      <c r="QTO36" s="467"/>
      <c r="QTP36" s="466"/>
      <c r="QTQ36" s="399"/>
      <c r="QTR36" s="466"/>
      <c r="QTS36" s="252"/>
      <c r="QTT36" s="467"/>
      <c r="QTU36" s="466"/>
      <c r="QTV36" s="399"/>
      <c r="QTW36" s="466"/>
      <c r="QTX36" s="252"/>
      <c r="QTY36" s="467"/>
      <c r="QTZ36" s="466"/>
      <c r="QUA36" s="399"/>
      <c r="QUB36" s="466"/>
      <c r="QUC36" s="252"/>
      <c r="QUD36" s="467"/>
      <c r="QUE36" s="466"/>
      <c r="QUF36" s="399"/>
      <c r="QUG36" s="466"/>
      <c r="QUH36" s="252"/>
      <c r="QUI36" s="467"/>
      <c r="QUJ36" s="466"/>
      <c r="QUK36" s="399"/>
      <c r="QUL36" s="466"/>
      <c r="QUM36" s="252"/>
      <c r="QUN36" s="467"/>
      <c r="QUO36" s="466"/>
      <c r="QUP36" s="399"/>
      <c r="QUQ36" s="466"/>
      <c r="QUR36" s="252"/>
      <c r="QUS36" s="467"/>
      <c r="QUT36" s="466"/>
      <c r="QUU36" s="399"/>
      <c r="QUV36" s="466"/>
      <c r="QUW36" s="252"/>
      <c r="QUX36" s="467"/>
      <c r="QUY36" s="466"/>
      <c r="QUZ36" s="399"/>
      <c r="QVA36" s="466"/>
      <c r="QVB36" s="252"/>
      <c r="QVC36" s="467"/>
      <c r="QVD36" s="466"/>
      <c r="QVE36" s="399"/>
      <c r="QVF36" s="466"/>
      <c r="QVG36" s="252"/>
      <c r="QVH36" s="467"/>
      <c r="QVI36" s="466"/>
      <c r="QVJ36" s="399"/>
      <c r="QVK36" s="466"/>
      <c r="QVL36" s="252"/>
      <c r="QVM36" s="467"/>
      <c r="QVN36" s="466"/>
      <c r="QVO36" s="399"/>
      <c r="QVP36" s="466"/>
      <c r="QVQ36" s="252"/>
      <c r="QVR36" s="467"/>
      <c r="QVS36" s="466"/>
      <c r="QVT36" s="399"/>
      <c r="QVU36" s="466"/>
      <c r="QVV36" s="252"/>
      <c r="QVW36" s="467"/>
      <c r="QVX36" s="466"/>
      <c r="QVY36" s="399"/>
      <c r="QVZ36" s="466"/>
      <c r="QWA36" s="252"/>
      <c r="QWB36" s="467"/>
      <c r="QWC36" s="466"/>
      <c r="QWD36" s="399"/>
      <c r="QWE36" s="466"/>
      <c r="QWF36" s="252"/>
      <c r="QWG36" s="467"/>
      <c r="QWH36" s="466"/>
      <c r="QWI36" s="399"/>
      <c r="QWJ36" s="466"/>
      <c r="QWK36" s="252"/>
      <c r="QWL36" s="467"/>
      <c r="QWM36" s="466"/>
      <c r="QWN36" s="399"/>
      <c r="QWO36" s="466"/>
      <c r="QWP36" s="252"/>
      <c r="QWQ36" s="467"/>
      <c r="QWR36" s="466"/>
      <c r="QWS36" s="399"/>
      <c r="QWT36" s="466"/>
      <c r="QWU36" s="252"/>
      <c r="QWV36" s="467"/>
      <c r="QWW36" s="466"/>
      <c r="QWX36" s="399"/>
      <c r="QWY36" s="466"/>
      <c r="QWZ36" s="252"/>
      <c r="QXA36" s="467"/>
      <c r="QXB36" s="466"/>
      <c r="QXC36" s="399"/>
      <c r="QXD36" s="466"/>
      <c r="QXE36" s="252"/>
      <c r="QXF36" s="467"/>
      <c r="QXG36" s="466"/>
      <c r="QXH36" s="399"/>
      <c r="QXI36" s="466"/>
      <c r="QXJ36" s="252"/>
      <c r="QXK36" s="467"/>
      <c r="QXL36" s="466"/>
      <c r="QXM36" s="399"/>
      <c r="QXN36" s="466"/>
      <c r="QXO36" s="252"/>
      <c r="QXP36" s="467"/>
      <c r="QXQ36" s="466"/>
      <c r="QXR36" s="399"/>
      <c r="QXS36" s="466"/>
      <c r="QXT36" s="252"/>
      <c r="QXU36" s="467"/>
      <c r="QXV36" s="466"/>
      <c r="QXW36" s="399"/>
      <c r="QXX36" s="466"/>
      <c r="QXY36" s="252"/>
      <c r="QXZ36" s="467"/>
      <c r="QYA36" s="466"/>
      <c r="QYB36" s="399"/>
      <c r="QYC36" s="466"/>
      <c r="QYD36" s="252"/>
      <c r="QYE36" s="467"/>
      <c r="QYF36" s="466"/>
      <c r="QYG36" s="399"/>
      <c r="QYH36" s="466"/>
      <c r="QYI36" s="252"/>
      <c r="QYJ36" s="467"/>
      <c r="QYK36" s="466"/>
      <c r="QYL36" s="399"/>
      <c r="QYM36" s="466"/>
      <c r="QYN36" s="252"/>
      <c r="QYO36" s="467"/>
      <c r="QYP36" s="466"/>
      <c r="QYQ36" s="399"/>
      <c r="QYR36" s="466"/>
      <c r="QYS36" s="252"/>
      <c r="QYT36" s="467"/>
      <c r="QYU36" s="466"/>
      <c r="QYV36" s="399"/>
      <c r="QYW36" s="466"/>
      <c r="QYX36" s="252"/>
      <c r="QYY36" s="467"/>
      <c r="QYZ36" s="466"/>
      <c r="QZA36" s="399"/>
      <c r="QZB36" s="466"/>
      <c r="QZC36" s="252"/>
      <c r="QZD36" s="467"/>
      <c r="QZE36" s="466"/>
      <c r="QZF36" s="399"/>
      <c r="QZG36" s="466"/>
      <c r="QZH36" s="252"/>
      <c r="QZI36" s="467"/>
      <c r="QZJ36" s="466"/>
      <c r="QZK36" s="399"/>
      <c r="QZL36" s="466"/>
      <c r="QZM36" s="252"/>
      <c r="QZN36" s="467"/>
      <c r="QZO36" s="466"/>
      <c r="QZP36" s="399"/>
      <c r="QZQ36" s="466"/>
      <c r="QZR36" s="252"/>
      <c r="QZS36" s="467"/>
      <c r="QZT36" s="466"/>
      <c r="QZU36" s="399"/>
      <c r="QZV36" s="466"/>
      <c r="QZW36" s="252"/>
      <c r="QZX36" s="467"/>
      <c r="QZY36" s="466"/>
      <c r="QZZ36" s="399"/>
      <c r="RAA36" s="466"/>
      <c r="RAB36" s="252"/>
      <c r="RAC36" s="467"/>
      <c r="RAD36" s="466"/>
      <c r="RAE36" s="399"/>
      <c r="RAF36" s="466"/>
      <c r="RAG36" s="252"/>
      <c r="RAH36" s="467"/>
      <c r="RAI36" s="466"/>
      <c r="RAJ36" s="399"/>
      <c r="RAK36" s="466"/>
      <c r="RAL36" s="252"/>
      <c r="RAM36" s="467"/>
      <c r="RAN36" s="466"/>
      <c r="RAO36" s="399"/>
      <c r="RAP36" s="466"/>
      <c r="RAQ36" s="252"/>
      <c r="RAR36" s="467"/>
      <c r="RAS36" s="466"/>
      <c r="RAT36" s="399"/>
      <c r="RAU36" s="466"/>
      <c r="RAV36" s="252"/>
      <c r="RAW36" s="467"/>
      <c r="RAX36" s="466"/>
      <c r="RAY36" s="399"/>
      <c r="RAZ36" s="466"/>
      <c r="RBA36" s="252"/>
      <c r="RBB36" s="467"/>
      <c r="RBC36" s="466"/>
      <c r="RBD36" s="399"/>
      <c r="RBE36" s="466"/>
      <c r="RBF36" s="252"/>
      <c r="RBG36" s="467"/>
      <c r="RBH36" s="466"/>
      <c r="RBI36" s="399"/>
      <c r="RBJ36" s="466"/>
      <c r="RBK36" s="252"/>
      <c r="RBL36" s="467"/>
      <c r="RBM36" s="466"/>
      <c r="RBN36" s="399"/>
      <c r="RBO36" s="466"/>
      <c r="RBP36" s="252"/>
      <c r="RBQ36" s="467"/>
      <c r="RBR36" s="466"/>
      <c r="RBS36" s="399"/>
      <c r="RBT36" s="466"/>
      <c r="RBU36" s="252"/>
      <c r="RBV36" s="467"/>
      <c r="RBW36" s="466"/>
      <c r="RBX36" s="399"/>
      <c r="RBY36" s="466"/>
      <c r="RBZ36" s="252"/>
      <c r="RCA36" s="467"/>
      <c r="RCB36" s="466"/>
      <c r="RCC36" s="399"/>
      <c r="RCD36" s="466"/>
      <c r="RCE36" s="252"/>
      <c r="RCF36" s="467"/>
      <c r="RCG36" s="466"/>
      <c r="RCH36" s="399"/>
      <c r="RCI36" s="466"/>
      <c r="RCJ36" s="252"/>
      <c r="RCK36" s="467"/>
      <c r="RCL36" s="466"/>
      <c r="RCM36" s="399"/>
      <c r="RCN36" s="466"/>
      <c r="RCO36" s="252"/>
      <c r="RCP36" s="467"/>
      <c r="RCQ36" s="466"/>
      <c r="RCR36" s="399"/>
      <c r="RCS36" s="466"/>
      <c r="RCT36" s="252"/>
      <c r="RCU36" s="467"/>
      <c r="RCV36" s="466"/>
      <c r="RCW36" s="399"/>
      <c r="RCX36" s="466"/>
      <c r="RCY36" s="252"/>
      <c r="RCZ36" s="467"/>
      <c r="RDA36" s="466"/>
      <c r="RDB36" s="399"/>
      <c r="RDC36" s="466"/>
      <c r="RDD36" s="252"/>
      <c r="RDE36" s="467"/>
      <c r="RDF36" s="466"/>
      <c r="RDG36" s="399"/>
      <c r="RDH36" s="466"/>
      <c r="RDI36" s="252"/>
      <c r="RDJ36" s="467"/>
      <c r="RDK36" s="466"/>
      <c r="RDL36" s="399"/>
      <c r="RDM36" s="466"/>
      <c r="RDN36" s="252"/>
      <c r="RDO36" s="467"/>
      <c r="RDP36" s="466"/>
      <c r="RDQ36" s="399"/>
      <c r="RDR36" s="466"/>
      <c r="RDS36" s="252"/>
      <c r="RDT36" s="467"/>
      <c r="RDU36" s="466"/>
      <c r="RDV36" s="399"/>
      <c r="RDW36" s="466"/>
      <c r="RDX36" s="252"/>
      <c r="RDY36" s="467"/>
      <c r="RDZ36" s="466"/>
      <c r="REA36" s="399"/>
      <c r="REB36" s="466"/>
      <c r="REC36" s="252"/>
      <c r="RED36" s="467"/>
      <c r="REE36" s="466"/>
      <c r="REF36" s="399"/>
      <c r="REG36" s="466"/>
      <c r="REH36" s="252"/>
      <c r="REI36" s="467"/>
      <c r="REJ36" s="466"/>
      <c r="REK36" s="399"/>
      <c r="REL36" s="466"/>
      <c r="REM36" s="252"/>
      <c r="REN36" s="467"/>
      <c r="REO36" s="466"/>
      <c r="REP36" s="399"/>
      <c r="REQ36" s="466"/>
      <c r="RER36" s="252"/>
      <c r="RES36" s="467"/>
      <c r="RET36" s="466"/>
      <c r="REU36" s="399"/>
      <c r="REV36" s="466"/>
      <c r="REW36" s="252"/>
      <c r="REX36" s="467"/>
      <c r="REY36" s="466"/>
      <c r="REZ36" s="399"/>
      <c r="RFA36" s="466"/>
      <c r="RFB36" s="252"/>
      <c r="RFC36" s="467"/>
      <c r="RFD36" s="466"/>
      <c r="RFE36" s="399"/>
      <c r="RFF36" s="466"/>
      <c r="RFG36" s="252"/>
      <c r="RFH36" s="467"/>
      <c r="RFI36" s="466"/>
      <c r="RFJ36" s="399"/>
      <c r="RFK36" s="466"/>
      <c r="RFL36" s="252"/>
      <c r="RFM36" s="467"/>
      <c r="RFN36" s="466"/>
      <c r="RFO36" s="399"/>
      <c r="RFP36" s="466"/>
      <c r="RFQ36" s="252"/>
      <c r="RFR36" s="467"/>
      <c r="RFS36" s="466"/>
      <c r="RFT36" s="399"/>
      <c r="RFU36" s="466"/>
      <c r="RFV36" s="252"/>
      <c r="RFW36" s="467"/>
      <c r="RFX36" s="466"/>
      <c r="RFY36" s="399"/>
      <c r="RFZ36" s="466"/>
      <c r="RGA36" s="252"/>
      <c r="RGB36" s="467"/>
      <c r="RGC36" s="466"/>
      <c r="RGD36" s="399"/>
      <c r="RGE36" s="466"/>
      <c r="RGF36" s="252"/>
      <c r="RGG36" s="467"/>
      <c r="RGH36" s="466"/>
      <c r="RGI36" s="399"/>
      <c r="RGJ36" s="466"/>
      <c r="RGK36" s="252"/>
      <c r="RGL36" s="467"/>
      <c r="RGM36" s="466"/>
      <c r="RGN36" s="399"/>
      <c r="RGO36" s="466"/>
      <c r="RGP36" s="252"/>
      <c r="RGQ36" s="467"/>
      <c r="RGR36" s="466"/>
      <c r="RGS36" s="399"/>
      <c r="RGT36" s="466"/>
      <c r="RGU36" s="252"/>
      <c r="RGV36" s="467"/>
      <c r="RGW36" s="466"/>
      <c r="RGX36" s="399"/>
      <c r="RGY36" s="466"/>
      <c r="RGZ36" s="252"/>
      <c r="RHA36" s="467"/>
      <c r="RHB36" s="466"/>
      <c r="RHC36" s="399"/>
      <c r="RHD36" s="466"/>
      <c r="RHE36" s="252"/>
      <c r="RHF36" s="467"/>
      <c r="RHG36" s="466"/>
      <c r="RHH36" s="399"/>
      <c r="RHI36" s="466"/>
      <c r="RHJ36" s="252"/>
      <c r="RHK36" s="467"/>
      <c r="RHL36" s="466"/>
      <c r="RHM36" s="399"/>
      <c r="RHN36" s="466"/>
      <c r="RHO36" s="252"/>
      <c r="RHP36" s="467"/>
      <c r="RHQ36" s="466"/>
      <c r="RHR36" s="399"/>
      <c r="RHS36" s="466"/>
      <c r="RHT36" s="252"/>
      <c r="RHU36" s="467"/>
      <c r="RHV36" s="466"/>
      <c r="RHW36" s="399"/>
      <c r="RHX36" s="466"/>
      <c r="RHY36" s="252"/>
      <c r="RHZ36" s="467"/>
      <c r="RIA36" s="466"/>
      <c r="RIB36" s="399"/>
      <c r="RIC36" s="466"/>
      <c r="RID36" s="252"/>
      <c r="RIE36" s="467"/>
      <c r="RIF36" s="466"/>
      <c r="RIG36" s="399"/>
      <c r="RIH36" s="466"/>
      <c r="RII36" s="252"/>
      <c r="RIJ36" s="467"/>
      <c r="RIK36" s="466"/>
      <c r="RIL36" s="399"/>
      <c r="RIM36" s="466"/>
      <c r="RIN36" s="252"/>
      <c r="RIO36" s="467"/>
      <c r="RIP36" s="466"/>
      <c r="RIQ36" s="399"/>
      <c r="RIR36" s="466"/>
      <c r="RIS36" s="252"/>
      <c r="RIT36" s="467"/>
      <c r="RIU36" s="466"/>
      <c r="RIV36" s="399"/>
      <c r="RIW36" s="466"/>
      <c r="RIX36" s="252"/>
      <c r="RIY36" s="467"/>
      <c r="RIZ36" s="466"/>
      <c r="RJA36" s="399"/>
      <c r="RJB36" s="466"/>
      <c r="RJC36" s="252"/>
      <c r="RJD36" s="467"/>
      <c r="RJE36" s="466"/>
      <c r="RJF36" s="399"/>
      <c r="RJG36" s="466"/>
      <c r="RJH36" s="252"/>
      <c r="RJI36" s="467"/>
      <c r="RJJ36" s="466"/>
      <c r="RJK36" s="399"/>
      <c r="RJL36" s="466"/>
      <c r="RJM36" s="252"/>
      <c r="RJN36" s="467"/>
      <c r="RJO36" s="466"/>
      <c r="RJP36" s="399"/>
      <c r="RJQ36" s="466"/>
      <c r="RJR36" s="252"/>
      <c r="RJS36" s="467"/>
      <c r="RJT36" s="466"/>
      <c r="RJU36" s="399"/>
      <c r="RJV36" s="466"/>
      <c r="RJW36" s="252"/>
      <c r="RJX36" s="467"/>
      <c r="RJY36" s="466"/>
      <c r="RJZ36" s="399"/>
      <c r="RKA36" s="466"/>
      <c r="RKB36" s="252"/>
      <c r="RKC36" s="467"/>
      <c r="RKD36" s="466"/>
      <c r="RKE36" s="399"/>
      <c r="RKF36" s="466"/>
      <c r="RKG36" s="252"/>
      <c r="RKH36" s="467"/>
      <c r="RKI36" s="466"/>
      <c r="RKJ36" s="399"/>
      <c r="RKK36" s="466"/>
      <c r="RKL36" s="252"/>
      <c r="RKM36" s="467"/>
      <c r="RKN36" s="466"/>
      <c r="RKO36" s="399"/>
      <c r="RKP36" s="466"/>
      <c r="RKQ36" s="252"/>
      <c r="RKR36" s="467"/>
      <c r="RKS36" s="466"/>
      <c r="RKT36" s="399"/>
      <c r="RKU36" s="466"/>
      <c r="RKV36" s="252"/>
      <c r="RKW36" s="467"/>
      <c r="RKX36" s="466"/>
      <c r="RKY36" s="399"/>
      <c r="RKZ36" s="466"/>
      <c r="RLA36" s="252"/>
      <c r="RLB36" s="467"/>
      <c r="RLC36" s="466"/>
      <c r="RLD36" s="399"/>
      <c r="RLE36" s="466"/>
      <c r="RLF36" s="252"/>
      <c r="RLG36" s="467"/>
      <c r="RLH36" s="466"/>
      <c r="RLI36" s="399"/>
      <c r="RLJ36" s="466"/>
      <c r="RLK36" s="252"/>
      <c r="RLL36" s="467"/>
      <c r="RLM36" s="466"/>
      <c r="RLN36" s="399"/>
      <c r="RLO36" s="466"/>
      <c r="RLP36" s="252"/>
      <c r="RLQ36" s="467"/>
      <c r="RLR36" s="466"/>
      <c r="RLS36" s="399"/>
      <c r="RLT36" s="466"/>
      <c r="RLU36" s="252"/>
      <c r="RLV36" s="467"/>
      <c r="RLW36" s="466"/>
      <c r="RLX36" s="399"/>
      <c r="RLY36" s="466"/>
      <c r="RLZ36" s="252"/>
      <c r="RMA36" s="467"/>
      <c r="RMB36" s="466"/>
      <c r="RMC36" s="399"/>
      <c r="RMD36" s="466"/>
      <c r="RME36" s="252"/>
      <c r="RMF36" s="467"/>
      <c r="RMG36" s="466"/>
      <c r="RMH36" s="399"/>
      <c r="RMI36" s="466"/>
      <c r="RMJ36" s="252"/>
      <c r="RMK36" s="467"/>
      <c r="RML36" s="466"/>
      <c r="RMM36" s="399"/>
      <c r="RMN36" s="466"/>
      <c r="RMO36" s="252"/>
      <c r="RMP36" s="467"/>
      <c r="RMQ36" s="466"/>
      <c r="RMR36" s="399"/>
      <c r="RMS36" s="466"/>
      <c r="RMT36" s="252"/>
      <c r="RMU36" s="467"/>
      <c r="RMV36" s="466"/>
      <c r="RMW36" s="399"/>
      <c r="RMX36" s="466"/>
      <c r="RMY36" s="252"/>
      <c r="RMZ36" s="467"/>
      <c r="RNA36" s="466"/>
      <c r="RNB36" s="399"/>
      <c r="RNC36" s="466"/>
      <c r="RND36" s="252"/>
      <c r="RNE36" s="467"/>
      <c r="RNF36" s="466"/>
      <c r="RNG36" s="399"/>
      <c r="RNH36" s="466"/>
      <c r="RNI36" s="252"/>
      <c r="RNJ36" s="467"/>
      <c r="RNK36" s="466"/>
      <c r="RNL36" s="399"/>
      <c r="RNM36" s="466"/>
      <c r="RNN36" s="252"/>
      <c r="RNO36" s="467"/>
      <c r="RNP36" s="466"/>
      <c r="RNQ36" s="399"/>
      <c r="RNR36" s="466"/>
      <c r="RNS36" s="252"/>
      <c r="RNT36" s="467"/>
      <c r="RNU36" s="466"/>
      <c r="RNV36" s="399"/>
      <c r="RNW36" s="466"/>
      <c r="RNX36" s="252"/>
      <c r="RNY36" s="467"/>
      <c r="RNZ36" s="466"/>
      <c r="ROA36" s="399"/>
      <c r="ROB36" s="466"/>
      <c r="ROC36" s="252"/>
      <c r="ROD36" s="467"/>
      <c r="ROE36" s="466"/>
      <c r="ROF36" s="399"/>
      <c r="ROG36" s="466"/>
      <c r="ROH36" s="252"/>
      <c r="ROI36" s="467"/>
      <c r="ROJ36" s="466"/>
      <c r="ROK36" s="399"/>
      <c r="ROL36" s="466"/>
      <c r="ROM36" s="252"/>
      <c r="RON36" s="467"/>
      <c r="ROO36" s="466"/>
      <c r="ROP36" s="399"/>
      <c r="ROQ36" s="466"/>
      <c r="ROR36" s="252"/>
      <c r="ROS36" s="467"/>
      <c r="ROT36" s="466"/>
      <c r="ROU36" s="399"/>
      <c r="ROV36" s="466"/>
      <c r="ROW36" s="252"/>
      <c r="ROX36" s="467"/>
      <c r="ROY36" s="466"/>
      <c r="ROZ36" s="399"/>
      <c r="RPA36" s="466"/>
      <c r="RPB36" s="252"/>
      <c r="RPC36" s="467"/>
      <c r="RPD36" s="466"/>
      <c r="RPE36" s="399"/>
      <c r="RPF36" s="466"/>
      <c r="RPG36" s="252"/>
      <c r="RPH36" s="467"/>
      <c r="RPI36" s="466"/>
      <c r="RPJ36" s="399"/>
      <c r="RPK36" s="466"/>
      <c r="RPL36" s="252"/>
      <c r="RPM36" s="467"/>
      <c r="RPN36" s="466"/>
      <c r="RPO36" s="399"/>
      <c r="RPP36" s="466"/>
      <c r="RPQ36" s="252"/>
      <c r="RPR36" s="467"/>
      <c r="RPS36" s="466"/>
      <c r="RPT36" s="399"/>
      <c r="RPU36" s="466"/>
      <c r="RPV36" s="252"/>
      <c r="RPW36" s="467"/>
      <c r="RPX36" s="466"/>
      <c r="RPY36" s="399"/>
      <c r="RPZ36" s="466"/>
      <c r="RQA36" s="252"/>
      <c r="RQB36" s="467"/>
      <c r="RQC36" s="466"/>
      <c r="RQD36" s="399"/>
      <c r="RQE36" s="466"/>
      <c r="RQF36" s="252"/>
      <c r="RQG36" s="467"/>
      <c r="RQH36" s="466"/>
      <c r="RQI36" s="399"/>
      <c r="RQJ36" s="466"/>
      <c r="RQK36" s="252"/>
      <c r="RQL36" s="467"/>
      <c r="RQM36" s="466"/>
      <c r="RQN36" s="399"/>
      <c r="RQO36" s="466"/>
      <c r="RQP36" s="252"/>
      <c r="RQQ36" s="467"/>
      <c r="RQR36" s="466"/>
      <c r="RQS36" s="399"/>
      <c r="RQT36" s="466"/>
      <c r="RQU36" s="252"/>
      <c r="RQV36" s="467"/>
      <c r="RQW36" s="466"/>
      <c r="RQX36" s="399"/>
      <c r="RQY36" s="466"/>
      <c r="RQZ36" s="252"/>
      <c r="RRA36" s="467"/>
      <c r="RRB36" s="466"/>
      <c r="RRC36" s="399"/>
      <c r="RRD36" s="466"/>
      <c r="RRE36" s="252"/>
      <c r="RRF36" s="467"/>
      <c r="RRG36" s="466"/>
      <c r="RRH36" s="399"/>
      <c r="RRI36" s="466"/>
      <c r="RRJ36" s="252"/>
      <c r="RRK36" s="467"/>
      <c r="RRL36" s="466"/>
      <c r="RRM36" s="399"/>
      <c r="RRN36" s="466"/>
      <c r="RRO36" s="252"/>
      <c r="RRP36" s="467"/>
      <c r="RRQ36" s="466"/>
      <c r="RRR36" s="399"/>
      <c r="RRS36" s="466"/>
      <c r="RRT36" s="252"/>
      <c r="RRU36" s="467"/>
      <c r="RRV36" s="466"/>
      <c r="RRW36" s="399"/>
      <c r="RRX36" s="466"/>
      <c r="RRY36" s="252"/>
      <c r="RRZ36" s="467"/>
      <c r="RSA36" s="466"/>
      <c r="RSB36" s="399"/>
      <c r="RSC36" s="466"/>
      <c r="RSD36" s="252"/>
      <c r="RSE36" s="467"/>
      <c r="RSF36" s="466"/>
      <c r="RSG36" s="399"/>
      <c r="RSH36" s="466"/>
      <c r="RSI36" s="252"/>
      <c r="RSJ36" s="467"/>
      <c r="RSK36" s="466"/>
      <c r="RSL36" s="399"/>
      <c r="RSM36" s="466"/>
      <c r="RSN36" s="252"/>
      <c r="RSO36" s="467"/>
      <c r="RSP36" s="466"/>
      <c r="RSQ36" s="399"/>
      <c r="RSR36" s="466"/>
      <c r="RSS36" s="252"/>
      <c r="RST36" s="467"/>
      <c r="RSU36" s="466"/>
      <c r="RSV36" s="399"/>
      <c r="RSW36" s="466"/>
      <c r="RSX36" s="252"/>
      <c r="RSY36" s="467"/>
      <c r="RSZ36" s="466"/>
      <c r="RTA36" s="399"/>
      <c r="RTB36" s="466"/>
      <c r="RTC36" s="252"/>
      <c r="RTD36" s="467"/>
      <c r="RTE36" s="466"/>
      <c r="RTF36" s="399"/>
      <c r="RTG36" s="466"/>
      <c r="RTH36" s="252"/>
      <c r="RTI36" s="467"/>
      <c r="RTJ36" s="466"/>
      <c r="RTK36" s="399"/>
      <c r="RTL36" s="466"/>
      <c r="RTM36" s="252"/>
      <c r="RTN36" s="467"/>
      <c r="RTO36" s="466"/>
      <c r="RTP36" s="399"/>
      <c r="RTQ36" s="466"/>
      <c r="RTR36" s="252"/>
      <c r="RTS36" s="467"/>
      <c r="RTT36" s="466"/>
      <c r="RTU36" s="399"/>
      <c r="RTV36" s="466"/>
      <c r="RTW36" s="252"/>
      <c r="RTX36" s="467"/>
      <c r="RTY36" s="466"/>
      <c r="RTZ36" s="399"/>
      <c r="RUA36" s="466"/>
      <c r="RUB36" s="252"/>
      <c r="RUC36" s="467"/>
      <c r="RUD36" s="466"/>
      <c r="RUE36" s="399"/>
      <c r="RUF36" s="466"/>
      <c r="RUG36" s="252"/>
      <c r="RUH36" s="467"/>
      <c r="RUI36" s="466"/>
      <c r="RUJ36" s="399"/>
      <c r="RUK36" s="466"/>
      <c r="RUL36" s="252"/>
      <c r="RUM36" s="467"/>
      <c r="RUN36" s="466"/>
      <c r="RUO36" s="399"/>
      <c r="RUP36" s="466"/>
      <c r="RUQ36" s="252"/>
      <c r="RUR36" s="467"/>
      <c r="RUS36" s="466"/>
      <c r="RUT36" s="399"/>
      <c r="RUU36" s="466"/>
      <c r="RUV36" s="252"/>
      <c r="RUW36" s="467"/>
      <c r="RUX36" s="466"/>
      <c r="RUY36" s="399"/>
      <c r="RUZ36" s="466"/>
      <c r="RVA36" s="252"/>
      <c r="RVB36" s="467"/>
      <c r="RVC36" s="466"/>
      <c r="RVD36" s="399"/>
      <c r="RVE36" s="466"/>
      <c r="RVF36" s="252"/>
      <c r="RVG36" s="467"/>
      <c r="RVH36" s="466"/>
      <c r="RVI36" s="399"/>
      <c r="RVJ36" s="466"/>
      <c r="RVK36" s="252"/>
      <c r="RVL36" s="467"/>
      <c r="RVM36" s="466"/>
      <c r="RVN36" s="399"/>
      <c r="RVO36" s="466"/>
      <c r="RVP36" s="252"/>
      <c r="RVQ36" s="467"/>
      <c r="RVR36" s="466"/>
      <c r="RVS36" s="399"/>
      <c r="RVT36" s="466"/>
      <c r="RVU36" s="252"/>
      <c r="RVV36" s="467"/>
      <c r="RVW36" s="466"/>
      <c r="RVX36" s="399"/>
      <c r="RVY36" s="466"/>
      <c r="RVZ36" s="252"/>
      <c r="RWA36" s="467"/>
      <c r="RWB36" s="466"/>
      <c r="RWC36" s="399"/>
      <c r="RWD36" s="466"/>
      <c r="RWE36" s="252"/>
      <c r="RWF36" s="467"/>
      <c r="RWG36" s="466"/>
      <c r="RWH36" s="399"/>
      <c r="RWI36" s="466"/>
      <c r="RWJ36" s="252"/>
      <c r="RWK36" s="467"/>
      <c r="RWL36" s="466"/>
      <c r="RWM36" s="399"/>
      <c r="RWN36" s="466"/>
      <c r="RWO36" s="252"/>
      <c r="RWP36" s="467"/>
      <c r="RWQ36" s="466"/>
      <c r="RWR36" s="399"/>
      <c r="RWS36" s="466"/>
      <c r="RWT36" s="252"/>
      <c r="RWU36" s="467"/>
      <c r="RWV36" s="466"/>
      <c r="RWW36" s="399"/>
      <c r="RWX36" s="466"/>
      <c r="RWY36" s="252"/>
      <c r="RWZ36" s="467"/>
      <c r="RXA36" s="466"/>
      <c r="RXB36" s="399"/>
      <c r="RXC36" s="466"/>
      <c r="RXD36" s="252"/>
      <c r="RXE36" s="467"/>
      <c r="RXF36" s="466"/>
      <c r="RXG36" s="399"/>
      <c r="RXH36" s="466"/>
      <c r="RXI36" s="252"/>
      <c r="RXJ36" s="467"/>
      <c r="RXK36" s="466"/>
      <c r="RXL36" s="399"/>
      <c r="RXM36" s="466"/>
      <c r="RXN36" s="252"/>
      <c r="RXO36" s="467"/>
      <c r="RXP36" s="466"/>
      <c r="RXQ36" s="399"/>
      <c r="RXR36" s="466"/>
      <c r="RXS36" s="252"/>
      <c r="RXT36" s="467"/>
      <c r="RXU36" s="466"/>
      <c r="RXV36" s="399"/>
      <c r="RXW36" s="466"/>
      <c r="RXX36" s="252"/>
      <c r="RXY36" s="467"/>
      <c r="RXZ36" s="466"/>
      <c r="RYA36" s="399"/>
      <c r="RYB36" s="466"/>
      <c r="RYC36" s="252"/>
      <c r="RYD36" s="467"/>
      <c r="RYE36" s="466"/>
      <c r="RYF36" s="399"/>
      <c r="RYG36" s="466"/>
      <c r="RYH36" s="252"/>
      <c r="RYI36" s="467"/>
      <c r="RYJ36" s="466"/>
      <c r="RYK36" s="399"/>
      <c r="RYL36" s="466"/>
      <c r="RYM36" s="252"/>
      <c r="RYN36" s="467"/>
      <c r="RYO36" s="466"/>
      <c r="RYP36" s="399"/>
      <c r="RYQ36" s="466"/>
      <c r="RYR36" s="252"/>
      <c r="RYS36" s="467"/>
      <c r="RYT36" s="466"/>
      <c r="RYU36" s="399"/>
      <c r="RYV36" s="466"/>
      <c r="RYW36" s="252"/>
      <c r="RYX36" s="467"/>
      <c r="RYY36" s="466"/>
      <c r="RYZ36" s="399"/>
      <c r="RZA36" s="466"/>
      <c r="RZB36" s="252"/>
      <c r="RZC36" s="467"/>
      <c r="RZD36" s="466"/>
      <c r="RZE36" s="399"/>
      <c r="RZF36" s="466"/>
      <c r="RZG36" s="252"/>
      <c r="RZH36" s="467"/>
      <c r="RZI36" s="466"/>
      <c r="RZJ36" s="399"/>
      <c r="RZK36" s="466"/>
      <c r="RZL36" s="252"/>
      <c r="RZM36" s="467"/>
      <c r="RZN36" s="466"/>
      <c r="RZO36" s="399"/>
      <c r="RZP36" s="466"/>
      <c r="RZQ36" s="252"/>
      <c r="RZR36" s="467"/>
      <c r="RZS36" s="466"/>
      <c r="RZT36" s="399"/>
      <c r="RZU36" s="466"/>
      <c r="RZV36" s="252"/>
      <c r="RZW36" s="467"/>
      <c r="RZX36" s="466"/>
      <c r="RZY36" s="399"/>
      <c r="RZZ36" s="466"/>
      <c r="SAA36" s="252"/>
      <c r="SAB36" s="467"/>
      <c r="SAC36" s="466"/>
      <c r="SAD36" s="399"/>
      <c r="SAE36" s="466"/>
      <c r="SAF36" s="252"/>
      <c r="SAG36" s="467"/>
      <c r="SAH36" s="466"/>
      <c r="SAI36" s="399"/>
      <c r="SAJ36" s="466"/>
      <c r="SAK36" s="252"/>
      <c r="SAL36" s="467"/>
      <c r="SAM36" s="466"/>
      <c r="SAN36" s="399"/>
      <c r="SAO36" s="466"/>
      <c r="SAP36" s="252"/>
      <c r="SAQ36" s="467"/>
      <c r="SAR36" s="466"/>
      <c r="SAS36" s="399"/>
      <c r="SAT36" s="466"/>
      <c r="SAU36" s="252"/>
      <c r="SAV36" s="467"/>
      <c r="SAW36" s="466"/>
      <c r="SAX36" s="399"/>
      <c r="SAY36" s="466"/>
      <c r="SAZ36" s="252"/>
      <c r="SBA36" s="467"/>
      <c r="SBB36" s="466"/>
      <c r="SBC36" s="399"/>
      <c r="SBD36" s="466"/>
      <c r="SBE36" s="252"/>
      <c r="SBF36" s="467"/>
      <c r="SBG36" s="466"/>
      <c r="SBH36" s="399"/>
      <c r="SBI36" s="466"/>
      <c r="SBJ36" s="252"/>
      <c r="SBK36" s="467"/>
      <c r="SBL36" s="466"/>
      <c r="SBM36" s="399"/>
      <c r="SBN36" s="466"/>
      <c r="SBO36" s="252"/>
      <c r="SBP36" s="467"/>
      <c r="SBQ36" s="466"/>
      <c r="SBR36" s="399"/>
      <c r="SBS36" s="466"/>
      <c r="SBT36" s="252"/>
      <c r="SBU36" s="467"/>
      <c r="SBV36" s="466"/>
      <c r="SBW36" s="399"/>
      <c r="SBX36" s="466"/>
      <c r="SBY36" s="252"/>
      <c r="SBZ36" s="467"/>
      <c r="SCA36" s="466"/>
      <c r="SCB36" s="399"/>
      <c r="SCC36" s="466"/>
      <c r="SCD36" s="252"/>
      <c r="SCE36" s="467"/>
      <c r="SCF36" s="466"/>
      <c r="SCG36" s="399"/>
      <c r="SCH36" s="466"/>
      <c r="SCI36" s="252"/>
      <c r="SCJ36" s="467"/>
      <c r="SCK36" s="466"/>
      <c r="SCL36" s="399"/>
      <c r="SCM36" s="466"/>
      <c r="SCN36" s="252"/>
      <c r="SCO36" s="467"/>
      <c r="SCP36" s="466"/>
      <c r="SCQ36" s="399"/>
      <c r="SCR36" s="466"/>
      <c r="SCS36" s="252"/>
      <c r="SCT36" s="467"/>
      <c r="SCU36" s="466"/>
      <c r="SCV36" s="399"/>
      <c r="SCW36" s="466"/>
      <c r="SCX36" s="252"/>
      <c r="SCY36" s="467"/>
      <c r="SCZ36" s="466"/>
      <c r="SDA36" s="399"/>
      <c r="SDB36" s="466"/>
      <c r="SDC36" s="252"/>
      <c r="SDD36" s="467"/>
      <c r="SDE36" s="466"/>
      <c r="SDF36" s="399"/>
      <c r="SDG36" s="466"/>
      <c r="SDH36" s="252"/>
      <c r="SDI36" s="467"/>
      <c r="SDJ36" s="466"/>
      <c r="SDK36" s="399"/>
      <c r="SDL36" s="466"/>
      <c r="SDM36" s="252"/>
      <c r="SDN36" s="467"/>
      <c r="SDO36" s="466"/>
      <c r="SDP36" s="399"/>
      <c r="SDQ36" s="466"/>
      <c r="SDR36" s="252"/>
      <c r="SDS36" s="467"/>
      <c r="SDT36" s="466"/>
      <c r="SDU36" s="399"/>
      <c r="SDV36" s="466"/>
      <c r="SDW36" s="252"/>
      <c r="SDX36" s="467"/>
      <c r="SDY36" s="466"/>
      <c r="SDZ36" s="399"/>
      <c r="SEA36" s="466"/>
      <c r="SEB36" s="252"/>
      <c r="SEC36" s="467"/>
      <c r="SED36" s="466"/>
      <c r="SEE36" s="399"/>
      <c r="SEF36" s="466"/>
      <c r="SEG36" s="252"/>
      <c r="SEH36" s="467"/>
      <c r="SEI36" s="466"/>
      <c r="SEJ36" s="399"/>
      <c r="SEK36" s="466"/>
      <c r="SEL36" s="252"/>
      <c r="SEM36" s="467"/>
      <c r="SEN36" s="466"/>
      <c r="SEO36" s="399"/>
      <c r="SEP36" s="466"/>
      <c r="SEQ36" s="252"/>
      <c r="SER36" s="467"/>
      <c r="SES36" s="466"/>
      <c r="SET36" s="399"/>
      <c r="SEU36" s="466"/>
      <c r="SEV36" s="252"/>
      <c r="SEW36" s="467"/>
      <c r="SEX36" s="466"/>
      <c r="SEY36" s="399"/>
      <c r="SEZ36" s="466"/>
      <c r="SFA36" s="252"/>
      <c r="SFB36" s="467"/>
      <c r="SFC36" s="466"/>
      <c r="SFD36" s="399"/>
      <c r="SFE36" s="466"/>
      <c r="SFF36" s="252"/>
      <c r="SFG36" s="467"/>
      <c r="SFH36" s="466"/>
      <c r="SFI36" s="399"/>
      <c r="SFJ36" s="466"/>
      <c r="SFK36" s="252"/>
      <c r="SFL36" s="467"/>
      <c r="SFM36" s="466"/>
      <c r="SFN36" s="399"/>
      <c r="SFO36" s="466"/>
      <c r="SFP36" s="252"/>
      <c r="SFQ36" s="467"/>
      <c r="SFR36" s="466"/>
      <c r="SFS36" s="399"/>
      <c r="SFT36" s="466"/>
      <c r="SFU36" s="252"/>
      <c r="SFV36" s="467"/>
      <c r="SFW36" s="466"/>
      <c r="SFX36" s="399"/>
      <c r="SFY36" s="466"/>
      <c r="SFZ36" s="252"/>
      <c r="SGA36" s="467"/>
      <c r="SGB36" s="466"/>
      <c r="SGC36" s="399"/>
      <c r="SGD36" s="466"/>
      <c r="SGE36" s="252"/>
      <c r="SGF36" s="467"/>
      <c r="SGG36" s="466"/>
      <c r="SGH36" s="399"/>
      <c r="SGI36" s="466"/>
      <c r="SGJ36" s="252"/>
      <c r="SGK36" s="467"/>
      <c r="SGL36" s="466"/>
      <c r="SGM36" s="399"/>
      <c r="SGN36" s="466"/>
      <c r="SGO36" s="252"/>
      <c r="SGP36" s="467"/>
      <c r="SGQ36" s="466"/>
      <c r="SGR36" s="399"/>
      <c r="SGS36" s="466"/>
      <c r="SGT36" s="252"/>
      <c r="SGU36" s="467"/>
      <c r="SGV36" s="466"/>
      <c r="SGW36" s="399"/>
      <c r="SGX36" s="466"/>
      <c r="SGY36" s="252"/>
      <c r="SGZ36" s="467"/>
      <c r="SHA36" s="466"/>
      <c r="SHB36" s="399"/>
      <c r="SHC36" s="466"/>
      <c r="SHD36" s="252"/>
      <c r="SHE36" s="467"/>
      <c r="SHF36" s="466"/>
      <c r="SHG36" s="399"/>
      <c r="SHH36" s="466"/>
      <c r="SHI36" s="252"/>
      <c r="SHJ36" s="467"/>
      <c r="SHK36" s="466"/>
      <c r="SHL36" s="399"/>
      <c r="SHM36" s="466"/>
      <c r="SHN36" s="252"/>
      <c r="SHO36" s="467"/>
      <c r="SHP36" s="466"/>
      <c r="SHQ36" s="399"/>
      <c r="SHR36" s="466"/>
      <c r="SHS36" s="252"/>
      <c r="SHT36" s="467"/>
      <c r="SHU36" s="466"/>
      <c r="SHV36" s="399"/>
      <c r="SHW36" s="466"/>
      <c r="SHX36" s="252"/>
      <c r="SHY36" s="467"/>
      <c r="SHZ36" s="466"/>
      <c r="SIA36" s="399"/>
      <c r="SIB36" s="466"/>
      <c r="SIC36" s="252"/>
      <c r="SID36" s="467"/>
      <c r="SIE36" s="466"/>
      <c r="SIF36" s="399"/>
      <c r="SIG36" s="466"/>
      <c r="SIH36" s="252"/>
      <c r="SII36" s="467"/>
      <c r="SIJ36" s="466"/>
      <c r="SIK36" s="399"/>
      <c r="SIL36" s="466"/>
      <c r="SIM36" s="252"/>
      <c r="SIN36" s="467"/>
      <c r="SIO36" s="466"/>
      <c r="SIP36" s="399"/>
      <c r="SIQ36" s="466"/>
      <c r="SIR36" s="252"/>
      <c r="SIS36" s="467"/>
      <c r="SIT36" s="466"/>
      <c r="SIU36" s="399"/>
      <c r="SIV36" s="466"/>
      <c r="SIW36" s="252"/>
      <c r="SIX36" s="467"/>
      <c r="SIY36" s="466"/>
      <c r="SIZ36" s="399"/>
      <c r="SJA36" s="466"/>
      <c r="SJB36" s="252"/>
      <c r="SJC36" s="467"/>
      <c r="SJD36" s="466"/>
      <c r="SJE36" s="399"/>
      <c r="SJF36" s="466"/>
      <c r="SJG36" s="252"/>
      <c r="SJH36" s="467"/>
      <c r="SJI36" s="466"/>
      <c r="SJJ36" s="399"/>
      <c r="SJK36" s="466"/>
      <c r="SJL36" s="252"/>
      <c r="SJM36" s="467"/>
      <c r="SJN36" s="466"/>
      <c r="SJO36" s="399"/>
      <c r="SJP36" s="466"/>
      <c r="SJQ36" s="252"/>
      <c r="SJR36" s="467"/>
      <c r="SJS36" s="466"/>
      <c r="SJT36" s="399"/>
      <c r="SJU36" s="466"/>
      <c r="SJV36" s="252"/>
      <c r="SJW36" s="467"/>
      <c r="SJX36" s="466"/>
      <c r="SJY36" s="399"/>
      <c r="SJZ36" s="466"/>
      <c r="SKA36" s="252"/>
      <c r="SKB36" s="467"/>
      <c r="SKC36" s="466"/>
      <c r="SKD36" s="399"/>
      <c r="SKE36" s="466"/>
      <c r="SKF36" s="252"/>
      <c r="SKG36" s="467"/>
      <c r="SKH36" s="466"/>
      <c r="SKI36" s="399"/>
      <c r="SKJ36" s="466"/>
      <c r="SKK36" s="252"/>
      <c r="SKL36" s="467"/>
      <c r="SKM36" s="466"/>
      <c r="SKN36" s="399"/>
      <c r="SKO36" s="466"/>
      <c r="SKP36" s="252"/>
      <c r="SKQ36" s="467"/>
      <c r="SKR36" s="466"/>
      <c r="SKS36" s="399"/>
      <c r="SKT36" s="466"/>
      <c r="SKU36" s="252"/>
      <c r="SKV36" s="467"/>
      <c r="SKW36" s="466"/>
      <c r="SKX36" s="399"/>
      <c r="SKY36" s="466"/>
      <c r="SKZ36" s="252"/>
      <c r="SLA36" s="467"/>
      <c r="SLB36" s="466"/>
      <c r="SLC36" s="399"/>
      <c r="SLD36" s="466"/>
      <c r="SLE36" s="252"/>
      <c r="SLF36" s="467"/>
      <c r="SLG36" s="466"/>
      <c r="SLH36" s="399"/>
      <c r="SLI36" s="466"/>
      <c r="SLJ36" s="252"/>
      <c r="SLK36" s="467"/>
      <c r="SLL36" s="466"/>
      <c r="SLM36" s="399"/>
      <c r="SLN36" s="466"/>
      <c r="SLO36" s="252"/>
      <c r="SLP36" s="467"/>
      <c r="SLQ36" s="466"/>
      <c r="SLR36" s="399"/>
      <c r="SLS36" s="466"/>
      <c r="SLT36" s="252"/>
      <c r="SLU36" s="467"/>
      <c r="SLV36" s="466"/>
      <c r="SLW36" s="399"/>
      <c r="SLX36" s="466"/>
      <c r="SLY36" s="252"/>
      <c r="SLZ36" s="467"/>
      <c r="SMA36" s="466"/>
      <c r="SMB36" s="399"/>
      <c r="SMC36" s="466"/>
      <c r="SMD36" s="252"/>
      <c r="SME36" s="467"/>
      <c r="SMF36" s="466"/>
      <c r="SMG36" s="399"/>
      <c r="SMH36" s="466"/>
      <c r="SMI36" s="252"/>
      <c r="SMJ36" s="467"/>
      <c r="SMK36" s="466"/>
      <c r="SML36" s="399"/>
      <c r="SMM36" s="466"/>
      <c r="SMN36" s="252"/>
      <c r="SMO36" s="467"/>
      <c r="SMP36" s="466"/>
      <c r="SMQ36" s="399"/>
      <c r="SMR36" s="466"/>
      <c r="SMS36" s="252"/>
      <c r="SMT36" s="467"/>
      <c r="SMU36" s="466"/>
      <c r="SMV36" s="399"/>
      <c r="SMW36" s="466"/>
      <c r="SMX36" s="252"/>
      <c r="SMY36" s="467"/>
      <c r="SMZ36" s="466"/>
      <c r="SNA36" s="399"/>
      <c r="SNB36" s="466"/>
      <c r="SNC36" s="252"/>
      <c r="SND36" s="467"/>
      <c r="SNE36" s="466"/>
      <c r="SNF36" s="399"/>
      <c r="SNG36" s="466"/>
      <c r="SNH36" s="252"/>
      <c r="SNI36" s="467"/>
      <c r="SNJ36" s="466"/>
      <c r="SNK36" s="399"/>
      <c r="SNL36" s="466"/>
      <c r="SNM36" s="252"/>
      <c r="SNN36" s="467"/>
      <c r="SNO36" s="466"/>
      <c r="SNP36" s="399"/>
      <c r="SNQ36" s="466"/>
      <c r="SNR36" s="252"/>
      <c r="SNS36" s="467"/>
      <c r="SNT36" s="466"/>
      <c r="SNU36" s="399"/>
      <c r="SNV36" s="466"/>
      <c r="SNW36" s="252"/>
      <c r="SNX36" s="467"/>
      <c r="SNY36" s="466"/>
      <c r="SNZ36" s="399"/>
      <c r="SOA36" s="466"/>
      <c r="SOB36" s="252"/>
      <c r="SOC36" s="467"/>
      <c r="SOD36" s="466"/>
      <c r="SOE36" s="399"/>
      <c r="SOF36" s="466"/>
      <c r="SOG36" s="252"/>
      <c r="SOH36" s="467"/>
      <c r="SOI36" s="466"/>
      <c r="SOJ36" s="399"/>
      <c r="SOK36" s="466"/>
      <c r="SOL36" s="252"/>
      <c r="SOM36" s="467"/>
      <c r="SON36" s="466"/>
      <c r="SOO36" s="399"/>
      <c r="SOP36" s="466"/>
      <c r="SOQ36" s="252"/>
      <c r="SOR36" s="467"/>
      <c r="SOS36" s="466"/>
      <c r="SOT36" s="399"/>
      <c r="SOU36" s="466"/>
      <c r="SOV36" s="252"/>
      <c r="SOW36" s="467"/>
      <c r="SOX36" s="466"/>
      <c r="SOY36" s="399"/>
      <c r="SOZ36" s="466"/>
      <c r="SPA36" s="252"/>
      <c r="SPB36" s="467"/>
      <c r="SPC36" s="466"/>
      <c r="SPD36" s="399"/>
      <c r="SPE36" s="466"/>
      <c r="SPF36" s="252"/>
      <c r="SPG36" s="467"/>
      <c r="SPH36" s="466"/>
      <c r="SPI36" s="399"/>
      <c r="SPJ36" s="466"/>
      <c r="SPK36" s="252"/>
      <c r="SPL36" s="467"/>
      <c r="SPM36" s="466"/>
      <c r="SPN36" s="399"/>
      <c r="SPO36" s="466"/>
      <c r="SPP36" s="252"/>
      <c r="SPQ36" s="467"/>
      <c r="SPR36" s="466"/>
      <c r="SPS36" s="399"/>
      <c r="SPT36" s="466"/>
      <c r="SPU36" s="252"/>
      <c r="SPV36" s="467"/>
      <c r="SPW36" s="466"/>
      <c r="SPX36" s="399"/>
      <c r="SPY36" s="466"/>
      <c r="SPZ36" s="252"/>
      <c r="SQA36" s="467"/>
      <c r="SQB36" s="466"/>
      <c r="SQC36" s="399"/>
      <c r="SQD36" s="466"/>
      <c r="SQE36" s="252"/>
      <c r="SQF36" s="467"/>
      <c r="SQG36" s="466"/>
      <c r="SQH36" s="399"/>
      <c r="SQI36" s="466"/>
      <c r="SQJ36" s="252"/>
      <c r="SQK36" s="467"/>
      <c r="SQL36" s="466"/>
      <c r="SQM36" s="399"/>
      <c r="SQN36" s="466"/>
      <c r="SQO36" s="252"/>
      <c r="SQP36" s="467"/>
      <c r="SQQ36" s="466"/>
      <c r="SQR36" s="399"/>
      <c r="SQS36" s="466"/>
      <c r="SQT36" s="252"/>
      <c r="SQU36" s="467"/>
      <c r="SQV36" s="466"/>
      <c r="SQW36" s="399"/>
      <c r="SQX36" s="466"/>
      <c r="SQY36" s="252"/>
      <c r="SQZ36" s="467"/>
      <c r="SRA36" s="466"/>
      <c r="SRB36" s="399"/>
      <c r="SRC36" s="466"/>
      <c r="SRD36" s="252"/>
      <c r="SRE36" s="467"/>
      <c r="SRF36" s="466"/>
      <c r="SRG36" s="399"/>
      <c r="SRH36" s="466"/>
      <c r="SRI36" s="252"/>
      <c r="SRJ36" s="467"/>
      <c r="SRK36" s="466"/>
      <c r="SRL36" s="399"/>
      <c r="SRM36" s="466"/>
      <c r="SRN36" s="252"/>
      <c r="SRO36" s="467"/>
      <c r="SRP36" s="466"/>
      <c r="SRQ36" s="399"/>
      <c r="SRR36" s="466"/>
      <c r="SRS36" s="252"/>
      <c r="SRT36" s="467"/>
      <c r="SRU36" s="466"/>
      <c r="SRV36" s="399"/>
      <c r="SRW36" s="466"/>
      <c r="SRX36" s="252"/>
      <c r="SRY36" s="467"/>
      <c r="SRZ36" s="466"/>
      <c r="SSA36" s="399"/>
      <c r="SSB36" s="466"/>
      <c r="SSC36" s="252"/>
      <c r="SSD36" s="467"/>
      <c r="SSE36" s="466"/>
      <c r="SSF36" s="399"/>
      <c r="SSG36" s="466"/>
      <c r="SSH36" s="252"/>
      <c r="SSI36" s="467"/>
      <c r="SSJ36" s="466"/>
      <c r="SSK36" s="399"/>
      <c r="SSL36" s="466"/>
      <c r="SSM36" s="252"/>
      <c r="SSN36" s="467"/>
      <c r="SSO36" s="466"/>
      <c r="SSP36" s="399"/>
      <c r="SSQ36" s="466"/>
      <c r="SSR36" s="252"/>
      <c r="SSS36" s="467"/>
      <c r="SST36" s="466"/>
      <c r="SSU36" s="399"/>
      <c r="SSV36" s="466"/>
      <c r="SSW36" s="252"/>
      <c r="SSX36" s="467"/>
      <c r="SSY36" s="466"/>
      <c r="SSZ36" s="399"/>
      <c r="STA36" s="466"/>
      <c r="STB36" s="252"/>
      <c r="STC36" s="467"/>
      <c r="STD36" s="466"/>
      <c r="STE36" s="399"/>
      <c r="STF36" s="466"/>
      <c r="STG36" s="252"/>
      <c r="STH36" s="467"/>
      <c r="STI36" s="466"/>
      <c r="STJ36" s="399"/>
      <c r="STK36" s="466"/>
      <c r="STL36" s="252"/>
      <c r="STM36" s="467"/>
      <c r="STN36" s="466"/>
      <c r="STO36" s="399"/>
      <c r="STP36" s="466"/>
      <c r="STQ36" s="252"/>
      <c r="STR36" s="467"/>
      <c r="STS36" s="466"/>
      <c r="STT36" s="399"/>
      <c r="STU36" s="466"/>
      <c r="STV36" s="252"/>
      <c r="STW36" s="467"/>
      <c r="STX36" s="466"/>
      <c r="STY36" s="399"/>
      <c r="STZ36" s="466"/>
      <c r="SUA36" s="252"/>
      <c r="SUB36" s="467"/>
      <c r="SUC36" s="466"/>
      <c r="SUD36" s="399"/>
      <c r="SUE36" s="466"/>
      <c r="SUF36" s="252"/>
      <c r="SUG36" s="467"/>
      <c r="SUH36" s="466"/>
      <c r="SUI36" s="399"/>
      <c r="SUJ36" s="466"/>
      <c r="SUK36" s="252"/>
      <c r="SUL36" s="467"/>
      <c r="SUM36" s="466"/>
      <c r="SUN36" s="399"/>
      <c r="SUO36" s="466"/>
      <c r="SUP36" s="252"/>
      <c r="SUQ36" s="467"/>
      <c r="SUR36" s="466"/>
      <c r="SUS36" s="399"/>
      <c r="SUT36" s="466"/>
      <c r="SUU36" s="252"/>
      <c r="SUV36" s="467"/>
      <c r="SUW36" s="466"/>
      <c r="SUX36" s="399"/>
      <c r="SUY36" s="466"/>
      <c r="SUZ36" s="252"/>
      <c r="SVA36" s="467"/>
      <c r="SVB36" s="466"/>
      <c r="SVC36" s="399"/>
      <c r="SVD36" s="466"/>
      <c r="SVE36" s="252"/>
      <c r="SVF36" s="467"/>
      <c r="SVG36" s="466"/>
      <c r="SVH36" s="399"/>
      <c r="SVI36" s="466"/>
      <c r="SVJ36" s="252"/>
      <c r="SVK36" s="467"/>
      <c r="SVL36" s="466"/>
      <c r="SVM36" s="399"/>
      <c r="SVN36" s="466"/>
      <c r="SVO36" s="252"/>
      <c r="SVP36" s="467"/>
      <c r="SVQ36" s="466"/>
      <c r="SVR36" s="399"/>
      <c r="SVS36" s="466"/>
      <c r="SVT36" s="252"/>
      <c r="SVU36" s="467"/>
      <c r="SVV36" s="466"/>
      <c r="SVW36" s="399"/>
      <c r="SVX36" s="466"/>
      <c r="SVY36" s="252"/>
      <c r="SVZ36" s="467"/>
      <c r="SWA36" s="466"/>
      <c r="SWB36" s="399"/>
      <c r="SWC36" s="466"/>
      <c r="SWD36" s="252"/>
      <c r="SWE36" s="467"/>
      <c r="SWF36" s="466"/>
      <c r="SWG36" s="399"/>
      <c r="SWH36" s="466"/>
      <c r="SWI36" s="252"/>
      <c r="SWJ36" s="467"/>
      <c r="SWK36" s="466"/>
      <c r="SWL36" s="399"/>
      <c r="SWM36" s="466"/>
      <c r="SWN36" s="252"/>
      <c r="SWO36" s="467"/>
      <c r="SWP36" s="466"/>
      <c r="SWQ36" s="399"/>
      <c r="SWR36" s="466"/>
      <c r="SWS36" s="252"/>
      <c r="SWT36" s="467"/>
      <c r="SWU36" s="466"/>
      <c r="SWV36" s="399"/>
      <c r="SWW36" s="466"/>
      <c r="SWX36" s="252"/>
      <c r="SWY36" s="467"/>
      <c r="SWZ36" s="466"/>
      <c r="SXA36" s="399"/>
      <c r="SXB36" s="466"/>
      <c r="SXC36" s="252"/>
      <c r="SXD36" s="467"/>
      <c r="SXE36" s="466"/>
      <c r="SXF36" s="399"/>
      <c r="SXG36" s="466"/>
      <c r="SXH36" s="252"/>
      <c r="SXI36" s="467"/>
      <c r="SXJ36" s="466"/>
      <c r="SXK36" s="399"/>
      <c r="SXL36" s="466"/>
      <c r="SXM36" s="252"/>
      <c r="SXN36" s="467"/>
      <c r="SXO36" s="466"/>
      <c r="SXP36" s="399"/>
      <c r="SXQ36" s="466"/>
      <c r="SXR36" s="252"/>
      <c r="SXS36" s="467"/>
      <c r="SXT36" s="466"/>
      <c r="SXU36" s="399"/>
      <c r="SXV36" s="466"/>
      <c r="SXW36" s="252"/>
      <c r="SXX36" s="467"/>
      <c r="SXY36" s="466"/>
      <c r="SXZ36" s="399"/>
      <c r="SYA36" s="466"/>
      <c r="SYB36" s="252"/>
      <c r="SYC36" s="467"/>
      <c r="SYD36" s="466"/>
      <c r="SYE36" s="399"/>
      <c r="SYF36" s="466"/>
      <c r="SYG36" s="252"/>
      <c r="SYH36" s="467"/>
      <c r="SYI36" s="466"/>
      <c r="SYJ36" s="399"/>
      <c r="SYK36" s="466"/>
      <c r="SYL36" s="252"/>
      <c r="SYM36" s="467"/>
      <c r="SYN36" s="466"/>
      <c r="SYO36" s="399"/>
      <c r="SYP36" s="466"/>
      <c r="SYQ36" s="252"/>
      <c r="SYR36" s="467"/>
      <c r="SYS36" s="466"/>
      <c r="SYT36" s="399"/>
      <c r="SYU36" s="466"/>
      <c r="SYV36" s="252"/>
      <c r="SYW36" s="467"/>
      <c r="SYX36" s="466"/>
      <c r="SYY36" s="399"/>
      <c r="SYZ36" s="466"/>
      <c r="SZA36" s="252"/>
      <c r="SZB36" s="467"/>
      <c r="SZC36" s="466"/>
      <c r="SZD36" s="399"/>
      <c r="SZE36" s="466"/>
      <c r="SZF36" s="252"/>
      <c r="SZG36" s="467"/>
      <c r="SZH36" s="466"/>
      <c r="SZI36" s="399"/>
      <c r="SZJ36" s="466"/>
      <c r="SZK36" s="252"/>
      <c r="SZL36" s="467"/>
      <c r="SZM36" s="466"/>
      <c r="SZN36" s="399"/>
      <c r="SZO36" s="466"/>
      <c r="SZP36" s="252"/>
      <c r="SZQ36" s="467"/>
      <c r="SZR36" s="466"/>
      <c r="SZS36" s="399"/>
      <c r="SZT36" s="466"/>
      <c r="SZU36" s="252"/>
      <c r="SZV36" s="467"/>
      <c r="SZW36" s="466"/>
      <c r="SZX36" s="399"/>
      <c r="SZY36" s="466"/>
      <c r="SZZ36" s="252"/>
      <c r="TAA36" s="467"/>
      <c r="TAB36" s="466"/>
      <c r="TAC36" s="399"/>
      <c r="TAD36" s="466"/>
      <c r="TAE36" s="252"/>
      <c r="TAF36" s="467"/>
      <c r="TAG36" s="466"/>
      <c r="TAH36" s="399"/>
      <c r="TAI36" s="466"/>
      <c r="TAJ36" s="252"/>
      <c r="TAK36" s="467"/>
      <c r="TAL36" s="466"/>
      <c r="TAM36" s="399"/>
      <c r="TAN36" s="466"/>
      <c r="TAO36" s="252"/>
      <c r="TAP36" s="467"/>
      <c r="TAQ36" s="466"/>
      <c r="TAR36" s="399"/>
      <c r="TAS36" s="466"/>
      <c r="TAT36" s="252"/>
      <c r="TAU36" s="467"/>
      <c r="TAV36" s="466"/>
      <c r="TAW36" s="399"/>
      <c r="TAX36" s="466"/>
      <c r="TAY36" s="252"/>
      <c r="TAZ36" s="467"/>
      <c r="TBA36" s="466"/>
      <c r="TBB36" s="399"/>
      <c r="TBC36" s="466"/>
      <c r="TBD36" s="252"/>
      <c r="TBE36" s="467"/>
      <c r="TBF36" s="466"/>
      <c r="TBG36" s="399"/>
      <c r="TBH36" s="466"/>
      <c r="TBI36" s="252"/>
      <c r="TBJ36" s="467"/>
      <c r="TBK36" s="466"/>
      <c r="TBL36" s="399"/>
      <c r="TBM36" s="466"/>
      <c r="TBN36" s="252"/>
      <c r="TBO36" s="467"/>
      <c r="TBP36" s="466"/>
      <c r="TBQ36" s="399"/>
      <c r="TBR36" s="466"/>
      <c r="TBS36" s="252"/>
      <c r="TBT36" s="467"/>
      <c r="TBU36" s="466"/>
      <c r="TBV36" s="399"/>
      <c r="TBW36" s="466"/>
      <c r="TBX36" s="252"/>
      <c r="TBY36" s="467"/>
      <c r="TBZ36" s="466"/>
      <c r="TCA36" s="399"/>
      <c r="TCB36" s="466"/>
      <c r="TCC36" s="252"/>
      <c r="TCD36" s="467"/>
      <c r="TCE36" s="466"/>
      <c r="TCF36" s="399"/>
      <c r="TCG36" s="466"/>
      <c r="TCH36" s="252"/>
      <c r="TCI36" s="467"/>
      <c r="TCJ36" s="466"/>
      <c r="TCK36" s="399"/>
      <c r="TCL36" s="466"/>
      <c r="TCM36" s="252"/>
      <c r="TCN36" s="467"/>
      <c r="TCO36" s="466"/>
      <c r="TCP36" s="399"/>
      <c r="TCQ36" s="466"/>
      <c r="TCR36" s="252"/>
      <c r="TCS36" s="467"/>
      <c r="TCT36" s="466"/>
      <c r="TCU36" s="399"/>
      <c r="TCV36" s="466"/>
      <c r="TCW36" s="252"/>
      <c r="TCX36" s="467"/>
      <c r="TCY36" s="466"/>
      <c r="TCZ36" s="399"/>
      <c r="TDA36" s="466"/>
      <c r="TDB36" s="252"/>
      <c r="TDC36" s="467"/>
      <c r="TDD36" s="466"/>
      <c r="TDE36" s="399"/>
      <c r="TDF36" s="466"/>
      <c r="TDG36" s="252"/>
      <c r="TDH36" s="467"/>
      <c r="TDI36" s="466"/>
      <c r="TDJ36" s="399"/>
      <c r="TDK36" s="466"/>
      <c r="TDL36" s="252"/>
      <c r="TDM36" s="467"/>
      <c r="TDN36" s="466"/>
      <c r="TDO36" s="399"/>
      <c r="TDP36" s="466"/>
      <c r="TDQ36" s="252"/>
      <c r="TDR36" s="467"/>
      <c r="TDS36" s="466"/>
      <c r="TDT36" s="399"/>
      <c r="TDU36" s="466"/>
      <c r="TDV36" s="252"/>
      <c r="TDW36" s="467"/>
      <c r="TDX36" s="466"/>
      <c r="TDY36" s="399"/>
      <c r="TDZ36" s="466"/>
      <c r="TEA36" s="252"/>
      <c r="TEB36" s="467"/>
      <c r="TEC36" s="466"/>
      <c r="TED36" s="399"/>
      <c r="TEE36" s="466"/>
      <c r="TEF36" s="252"/>
      <c r="TEG36" s="467"/>
      <c r="TEH36" s="466"/>
      <c r="TEI36" s="399"/>
      <c r="TEJ36" s="466"/>
      <c r="TEK36" s="252"/>
      <c r="TEL36" s="467"/>
      <c r="TEM36" s="466"/>
      <c r="TEN36" s="399"/>
      <c r="TEO36" s="466"/>
      <c r="TEP36" s="252"/>
      <c r="TEQ36" s="467"/>
      <c r="TER36" s="466"/>
      <c r="TES36" s="399"/>
      <c r="TET36" s="466"/>
      <c r="TEU36" s="252"/>
      <c r="TEV36" s="467"/>
      <c r="TEW36" s="466"/>
      <c r="TEX36" s="399"/>
      <c r="TEY36" s="466"/>
      <c r="TEZ36" s="252"/>
      <c r="TFA36" s="467"/>
      <c r="TFB36" s="466"/>
      <c r="TFC36" s="399"/>
      <c r="TFD36" s="466"/>
      <c r="TFE36" s="252"/>
      <c r="TFF36" s="467"/>
      <c r="TFG36" s="466"/>
      <c r="TFH36" s="399"/>
      <c r="TFI36" s="466"/>
      <c r="TFJ36" s="252"/>
      <c r="TFK36" s="467"/>
      <c r="TFL36" s="466"/>
      <c r="TFM36" s="399"/>
      <c r="TFN36" s="466"/>
      <c r="TFO36" s="252"/>
      <c r="TFP36" s="467"/>
      <c r="TFQ36" s="466"/>
      <c r="TFR36" s="399"/>
      <c r="TFS36" s="466"/>
      <c r="TFT36" s="252"/>
      <c r="TFU36" s="467"/>
      <c r="TFV36" s="466"/>
      <c r="TFW36" s="399"/>
      <c r="TFX36" s="466"/>
      <c r="TFY36" s="252"/>
      <c r="TFZ36" s="467"/>
      <c r="TGA36" s="466"/>
      <c r="TGB36" s="399"/>
      <c r="TGC36" s="466"/>
      <c r="TGD36" s="252"/>
      <c r="TGE36" s="467"/>
      <c r="TGF36" s="466"/>
      <c r="TGG36" s="399"/>
      <c r="TGH36" s="466"/>
      <c r="TGI36" s="252"/>
      <c r="TGJ36" s="467"/>
      <c r="TGK36" s="466"/>
      <c r="TGL36" s="399"/>
      <c r="TGM36" s="466"/>
      <c r="TGN36" s="252"/>
      <c r="TGO36" s="467"/>
      <c r="TGP36" s="466"/>
      <c r="TGQ36" s="399"/>
      <c r="TGR36" s="466"/>
      <c r="TGS36" s="252"/>
      <c r="TGT36" s="467"/>
      <c r="TGU36" s="466"/>
      <c r="TGV36" s="399"/>
      <c r="TGW36" s="466"/>
      <c r="TGX36" s="252"/>
      <c r="TGY36" s="467"/>
      <c r="TGZ36" s="466"/>
      <c r="THA36" s="399"/>
      <c r="THB36" s="466"/>
      <c r="THC36" s="252"/>
      <c r="THD36" s="467"/>
      <c r="THE36" s="466"/>
      <c r="THF36" s="399"/>
      <c r="THG36" s="466"/>
      <c r="THH36" s="252"/>
      <c r="THI36" s="467"/>
      <c r="THJ36" s="466"/>
      <c r="THK36" s="399"/>
      <c r="THL36" s="466"/>
      <c r="THM36" s="252"/>
      <c r="THN36" s="467"/>
      <c r="THO36" s="466"/>
      <c r="THP36" s="399"/>
      <c r="THQ36" s="466"/>
      <c r="THR36" s="252"/>
      <c r="THS36" s="467"/>
      <c r="THT36" s="466"/>
      <c r="THU36" s="399"/>
      <c r="THV36" s="466"/>
      <c r="THW36" s="252"/>
      <c r="THX36" s="467"/>
      <c r="THY36" s="466"/>
      <c r="THZ36" s="399"/>
      <c r="TIA36" s="466"/>
      <c r="TIB36" s="252"/>
      <c r="TIC36" s="467"/>
      <c r="TID36" s="466"/>
      <c r="TIE36" s="399"/>
      <c r="TIF36" s="466"/>
      <c r="TIG36" s="252"/>
      <c r="TIH36" s="467"/>
      <c r="TII36" s="466"/>
      <c r="TIJ36" s="399"/>
      <c r="TIK36" s="466"/>
      <c r="TIL36" s="252"/>
      <c r="TIM36" s="467"/>
      <c r="TIN36" s="466"/>
      <c r="TIO36" s="399"/>
      <c r="TIP36" s="466"/>
      <c r="TIQ36" s="252"/>
      <c r="TIR36" s="467"/>
      <c r="TIS36" s="466"/>
      <c r="TIT36" s="399"/>
      <c r="TIU36" s="466"/>
      <c r="TIV36" s="252"/>
      <c r="TIW36" s="467"/>
      <c r="TIX36" s="466"/>
      <c r="TIY36" s="399"/>
      <c r="TIZ36" s="466"/>
      <c r="TJA36" s="252"/>
      <c r="TJB36" s="467"/>
      <c r="TJC36" s="466"/>
      <c r="TJD36" s="399"/>
      <c r="TJE36" s="466"/>
      <c r="TJF36" s="252"/>
      <c r="TJG36" s="467"/>
      <c r="TJH36" s="466"/>
      <c r="TJI36" s="399"/>
      <c r="TJJ36" s="466"/>
      <c r="TJK36" s="252"/>
      <c r="TJL36" s="467"/>
      <c r="TJM36" s="466"/>
      <c r="TJN36" s="399"/>
      <c r="TJO36" s="466"/>
      <c r="TJP36" s="252"/>
      <c r="TJQ36" s="467"/>
      <c r="TJR36" s="466"/>
      <c r="TJS36" s="399"/>
      <c r="TJT36" s="466"/>
      <c r="TJU36" s="252"/>
      <c r="TJV36" s="467"/>
      <c r="TJW36" s="466"/>
      <c r="TJX36" s="399"/>
      <c r="TJY36" s="466"/>
      <c r="TJZ36" s="252"/>
      <c r="TKA36" s="467"/>
      <c r="TKB36" s="466"/>
      <c r="TKC36" s="399"/>
      <c r="TKD36" s="466"/>
      <c r="TKE36" s="252"/>
      <c r="TKF36" s="467"/>
      <c r="TKG36" s="466"/>
      <c r="TKH36" s="399"/>
      <c r="TKI36" s="466"/>
      <c r="TKJ36" s="252"/>
      <c r="TKK36" s="467"/>
      <c r="TKL36" s="466"/>
      <c r="TKM36" s="399"/>
      <c r="TKN36" s="466"/>
      <c r="TKO36" s="252"/>
      <c r="TKP36" s="467"/>
      <c r="TKQ36" s="466"/>
      <c r="TKR36" s="399"/>
      <c r="TKS36" s="466"/>
      <c r="TKT36" s="252"/>
      <c r="TKU36" s="467"/>
      <c r="TKV36" s="466"/>
      <c r="TKW36" s="399"/>
      <c r="TKX36" s="466"/>
      <c r="TKY36" s="252"/>
      <c r="TKZ36" s="467"/>
      <c r="TLA36" s="466"/>
      <c r="TLB36" s="399"/>
      <c r="TLC36" s="466"/>
      <c r="TLD36" s="252"/>
      <c r="TLE36" s="467"/>
      <c r="TLF36" s="466"/>
      <c r="TLG36" s="399"/>
      <c r="TLH36" s="466"/>
      <c r="TLI36" s="252"/>
      <c r="TLJ36" s="467"/>
      <c r="TLK36" s="466"/>
      <c r="TLL36" s="399"/>
      <c r="TLM36" s="466"/>
      <c r="TLN36" s="252"/>
      <c r="TLO36" s="467"/>
      <c r="TLP36" s="466"/>
      <c r="TLQ36" s="399"/>
      <c r="TLR36" s="466"/>
      <c r="TLS36" s="252"/>
      <c r="TLT36" s="467"/>
      <c r="TLU36" s="466"/>
      <c r="TLV36" s="399"/>
      <c r="TLW36" s="466"/>
      <c r="TLX36" s="252"/>
      <c r="TLY36" s="467"/>
      <c r="TLZ36" s="466"/>
      <c r="TMA36" s="399"/>
      <c r="TMB36" s="466"/>
      <c r="TMC36" s="252"/>
      <c r="TMD36" s="467"/>
      <c r="TME36" s="466"/>
      <c r="TMF36" s="399"/>
      <c r="TMG36" s="466"/>
      <c r="TMH36" s="252"/>
      <c r="TMI36" s="467"/>
      <c r="TMJ36" s="466"/>
      <c r="TMK36" s="399"/>
      <c r="TML36" s="466"/>
      <c r="TMM36" s="252"/>
      <c r="TMN36" s="467"/>
      <c r="TMO36" s="466"/>
      <c r="TMP36" s="399"/>
      <c r="TMQ36" s="466"/>
      <c r="TMR36" s="252"/>
      <c r="TMS36" s="467"/>
      <c r="TMT36" s="466"/>
      <c r="TMU36" s="399"/>
      <c r="TMV36" s="466"/>
      <c r="TMW36" s="252"/>
      <c r="TMX36" s="467"/>
      <c r="TMY36" s="466"/>
      <c r="TMZ36" s="399"/>
      <c r="TNA36" s="466"/>
      <c r="TNB36" s="252"/>
      <c r="TNC36" s="467"/>
      <c r="TND36" s="466"/>
      <c r="TNE36" s="399"/>
      <c r="TNF36" s="466"/>
      <c r="TNG36" s="252"/>
      <c r="TNH36" s="467"/>
      <c r="TNI36" s="466"/>
      <c r="TNJ36" s="399"/>
      <c r="TNK36" s="466"/>
      <c r="TNL36" s="252"/>
      <c r="TNM36" s="467"/>
      <c r="TNN36" s="466"/>
      <c r="TNO36" s="399"/>
      <c r="TNP36" s="466"/>
      <c r="TNQ36" s="252"/>
      <c r="TNR36" s="467"/>
      <c r="TNS36" s="466"/>
      <c r="TNT36" s="399"/>
      <c r="TNU36" s="466"/>
      <c r="TNV36" s="252"/>
      <c r="TNW36" s="467"/>
      <c r="TNX36" s="466"/>
      <c r="TNY36" s="399"/>
      <c r="TNZ36" s="466"/>
      <c r="TOA36" s="252"/>
      <c r="TOB36" s="467"/>
      <c r="TOC36" s="466"/>
      <c r="TOD36" s="399"/>
      <c r="TOE36" s="466"/>
      <c r="TOF36" s="252"/>
      <c r="TOG36" s="467"/>
      <c r="TOH36" s="466"/>
      <c r="TOI36" s="399"/>
      <c r="TOJ36" s="466"/>
      <c r="TOK36" s="252"/>
      <c r="TOL36" s="467"/>
      <c r="TOM36" s="466"/>
      <c r="TON36" s="399"/>
      <c r="TOO36" s="466"/>
      <c r="TOP36" s="252"/>
      <c r="TOQ36" s="467"/>
      <c r="TOR36" s="466"/>
      <c r="TOS36" s="399"/>
      <c r="TOT36" s="466"/>
      <c r="TOU36" s="252"/>
      <c r="TOV36" s="467"/>
      <c r="TOW36" s="466"/>
      <c r="TOX36" s="399"/>
      <c r="TOY36" s="466"/>
      <c r="TOZ36" s="252"/>
      <c r="TPA36" s="467"/>
      <c r="TPB36" s="466"/>
      <c r="TPC36" s="399"/>
      <c r="TPD36" s="466"/>
      <c r="TPE36" s="252"/>
      <c r="TPF36" s="467"/>
      <c r="TPG36" s="466"/>
      <c r="TPH36" s="399"/>
      <c r="TPI36" s="466"/>
      <c r="TPJ36" s="252"/>
      <c r="TPK36" s="467"/>
      <c r="TPL36" s="466"/>
      <c r="TPM36" s="399"/>
      <c r="TPN36" s="466"/>
      <c r="TPO36" s="252"/>
      <c r="TPP36" s="467"/>
      <c r="TPQ36" s="466"/>
      <c r="TPR36" s="399"/>
      <c r="TPS36" s="466"/>
      <c r="TPT36" s="252"/>
      <c r="TPU36" s="467"/>
      <c r="TPV36" s="466"/>
      <c r="TPW36" s="399"/>
      <c r="TPX36" s="466"/>
      <c r="TPY36" s="252"/>
      <c r="TPZ36" s="467"/>
      <c r="TQA36" s="466"/>
      <c r="TQB36" s="399"/>
      <c r="TQC36" s="466"/>
      <c r="TQD36" s="252"/>
      <c r="TQE36" s="467"/>
      <c r="TQF36" s="466"/>
      <c r="TQG36" s="399"/>
      <c r="TQH36" s="466"/>
      <c r="TQI36" s="252"/>
      <c r="TQJ36" s="467"/>
      <c r="TQK36" s="466"/>
      <c r="TQL36" s="399"/>
      <c r="TQM36" s="466"/>
      <c r="TQN36" s="252"/>
      <c r="TQO36" s="467"/>
      <c r="TQP36" s="466"/>
      <c r="TQQ36" s="399"/>
      <c r="TQR36" s="466"/>
      <c r="TQS36" s="252"/>
      <c r="TQT36" s="467"/>
      <c r="TQU36" s="466"/>
      <c r="TQV36" s="399"/>
      <c r="TQW36" s="466"/>
      <c r="TQX36" s="252"/>
      <c r="TQY36" s="467"/>
      <c r="TQZ36" s="466"/>
      <c r="TRA36" s="399"/>
      <c r="TRB36" s="466"/>
      <c r="TRC36" s="252"/>
      <c r="TRD36" s="467"/>
      <c r="TRE36" s="466"/>
      <c r="TRF36" s="399"/>
      <c r="TRG36" s="466"/>
      <c r="TRH36" s="252"/>
      <c r="TRI36" s="467"/>
      <c r="TRJ36" s="466"/>
      <c r="TRK36" s="399"/>
      <c r="TRL36" s="466"/>
      <c r="TRM36" s="252"/>
      <c r="TRN36" s="467"/>
      <c r="TRO36" s="466"/>
      <c r="TRP36" s="399"/>
      <c r="TRQ36" s="466"/>
      <c r="TRR36" s="252"/>
      <c r="TRS36" s="467"/>
      <c r="TRT36" s="466"/>
      <c r="TRU36" s="399"/>
      <c r="TRV36" s="466"/>
      <c r="TRW36" s="252"/>
      <c r="TRX36" s="467"/>
      <c r="TRY36" s="466"/>
      <c r="TRZ36" s="399"/>
      <c r="TSA36" s="466"/>
      <c r="TSB36" s="252"/>
      <c r="TSC36" s="467"/>
      <c r="TSD36" s="466"/>
      <c r="TSE36" s="399"/>
      <c r="TSF36" s="466"/>
      <c r="TSG36" s="252"/>
      <c r="TSH36" s="467"/>
      <c r="TSI36" s="466"/>
      <c r="TSJ36" s="399"/>
      <c r="TSK36" s="466"/>
      <c r="TSL36" s="252"/>
      <c r="TSM36" s="467"/>
      <c r="TSN36" s="466"/>
      <c r="TSO36" s="399"/>
      <c r="TSP36" s="466"/>
      <c r="TSQ36" s="252"/>
      <c r="TSR36" s="467"/>
      <c r="TSS36" s="466"/>
      <c r="TST36" s="399"/>
      <c r="TSU36" s="466"/>
      <c r="TSV36" s="252"/>
      <c r="TSW36" s="467"/>
      <c r="TSX36" s="466"/>
      <c r="TSY36" s="399"/>
      <c r="TSZ36" s="466"/>
      <c r="TTA36" s="252"/>
      <c r="TTB36" s="467"/>
      <c r="TTC36" s="466"/>
      <c r="TTD36" s="399"/>
      <c r="TTE36" s="466"/>
      <c r="TTF36" s="252"/>
      <c r="TTG36" s="467"/>
      <c r="TTH36" s="466"/>
      <c r="TTI36" s="399"/>
      <c r="TTJ36" s="466"/>
      <c r="TTK36" s="252"/>
      <c r="TTL36" s="467"/>
      <c r="TTM36" s="466"/>
      <c r="TTN36" s="399"/>
      <c r="TTO36" s="466"/>
      <c r="TTP36" s="252"/>
      <c r="TTQ36" s="467"/>
      <c r="TTR36" s="466"/>
      <c r="TTS36" s="399"/>
      <c r="TTT36" s="466"/>
      <c r="TTU36" s="252"/>
      <c r="TTV36" s="467"/>
      <c r="TTW36" s="466"/>
      <c r="TTX36" s="399"/>
      <c r="TTY36" s="466"/>
      <c r="TTZ36" s="252"/>
      <c r="TUA36" s="467"/>
      <c r="TUB36" s="466"/>
      <c r="TUC36" s="399"/>
      <c r="TUD36" s="466"/>
      <c r="TUE36" s="252"/>
      <c r="TUF36" s="467"/>
      <c r="TUG36" s="466"/>
      <c r="TUH36" s="399"/>
      <c r="TUI36" s="466"/>
      <c r="TUJ36" s="252"/>
      <c r="TUK36" s="467"/>
      <c r="TUL36" s="466"/>
      <c r="TUM36" s="399"/>
      <c r="TUN36" s="466"/>
      <c r="TUO36" s="252"/>
      <c r="TUP36" s="467"/>
      <c r="TUQ36" s="466"/>
      <c r="TUR36" s="399"/>
      <c r="TUS36" s="466"/>
      <c r="TUT36" s="252"/>
      <c r="TUU36" s="467"/>
      <c r="TUV36" s="466"/>
      <c r="TUW36" s="399"/>
      <c r="TUX36" s="466"/>
      <c r="TUY36" s="252"/>
      <c r="TUZ36" s="467"/>
      <c r="TVA36" s="466"/>
      <c r="TVB36" s="399"/>
      <c r="TVC36" s="466"/>
      <c r="TVD36" s="252"/>
      <c r="TVE36" s="467"/>
      <c r="TVF36" s="466"/>
      <c r="TVG36" s="399"/>
      <c r="TVH36" s="466"/>
      <c r="TVI36" s="252"/>
      <c r="TVJ36" s="467"/>
      <c r="TVK36" s="466"/>
      <c r="TVL36" s="399"/>
      <c r="TVM36" s="466"/>
      <c r="TVN36" s="252"/>
      <c r="TVO36" s="467"/>
      <c r="TVP36" s="466"/>
      <c r="TVQ36" s="399"/>
      <c r="TVR36" s="466"/>
      <c r="TVS36" s="252"/>
      <c r="TVT36" s="467"/>
      <c r="TVU36" s="466"/>
      <c r="TVV36" s="399"/>
      <c r="TVW36" s="466"/>
      <c r="TVX36" s="252"/>
      <c r="TVY36" s="467"/>
      <c r="TVZ36" s="466"/>
      <c r="TWA36" s="399"/>
      <c r="TWB36" s="466"/>
      <c r="TWC36" s="252"/>
      <c r="TWD36" s="467"/>
      <c r="TWE36" s="466"/>
      <c r="TWF36" s="399"/>
      <c r="TWG36" s="466"/>
      <c r="TWH36" s="252"/>
      <c r="TWI36" s="467"/>
      <c r="TWJ36" s="466"/>
      <c r="TWK36" s="399"/>
      <c r="TWL36" s="466"/>
      <c r="TWM36" s="252"/>
      <c r="TWN36" s="467"/>
      <c r="TWO36" s="466"/>
      <c r="TWP36" s="399"/>
      <c r="TWQ36" s="466"/>
      <c r="TWR36" s="252"/>
      <c r="TWS36" s="467"/>
      <c r="TWT36" s="466"/>
      <c r="TWU36" s="399"/>
      <c r="TWV36" s="466"/>
      <c r="TWW36" s="252"/>
      <c r="TWX36" s="467"/>
      <c r="TWY36" s="466"/>
      <c r="TWZ36" s="399"/>
      <c r="TXA36" s="466"/>
      <c r="TXB36" s="252"/>
      <c r="TXC36" s="467"/>
      <c r="TXD36" s="466"/>
      <c r="TXE36" s="399"/>
      <c r="TXF36" s="466"/>
      <c r="TXG36" s="252"/>
      <c r="TXH36" s="467"/>
      <c r="TXI36" s="466"/>
      <c r="TXJ36" s="399"/>
      <c r="TXK36" s="466"/>
      <c r="TXL36" s="252"/>
      <c r="TXM36" s="467"/>
      <c r="TXN36" s="466"/>
      <c r="TXO36" s="399"/>
      <c r="TXP36" s="466"/>
      <c r="TXQ36" s="252"/>
      <c r="TXR36" s="467"/>
      <c r="TXS36" s="466"/>
      <c r="TXT36" s="399"/>
      <c r="TXU36" s="466"/>
      <c r="TXV36" s="252"/>
      <c r="TXW36" s="467"/>
      <c r="TXX36" s="466"/>
      <c r="TXY36" s="399"/>
      <c r="TXZ36" s="466"/>
      <c r="TYA36" s="252"/>
      <c r="TYB36" s="467"/>
      <c r="TYC36" s="466"/>
      <c r="TYD36" s="399"/>
      <c r="TYE36" s="466"/>
      <c r="TYF36" s="252"/>
      <c r="TYG36" s="467"/>
      <c r="TYH36" s="466"/>
      <c r="TYI36" s="399"/>
      <c r="TYJ36" s="466"/>
      <c r="TYK36" s="252"/>
      <c r="TYL36" s="467"/>
      <c r="TYM36" s="466"/>
      <c r="TYN36" s="399"/>
      <c r="TYO36" s="466"/>
      <c r="TYP36" s="252"/>
      <c r="TYQ36" s="467"/>
      <c r="TYR36" s="466"/>
      <c r="TYS36" s="399"/>
      <c r="TYT36" s="466"/>
      <c r="TYU36" s="252"/>
      <c r="TYV36" s="467"/>
      <c r="TYW36" s="466"/>
      <c r="TYX36" s="399"/>
      <c r="TYY36" s="466"/>
      <c r="TYZ36" s="252"/>
      <c r="TZA36" s="467"/>
      <c r="TZB36" s="466"/>
      <c r="TZC36" s="399"/>
      <c r="TZD36" s="466"/>
      <c r="TZE36" s="252"/>
      <c r="TZF36" s="467"/>
      <c r="TZG36" s="466"/>
      <c r="TZH36" s="399"/>
      <c r="TZI36" s="466"/>
      <c r="TZJ36" s="252"/>
      <c r="TZK36" s="467"/>
      <c r="TZL36" s="466"/>
      <c r="TZM36" s="399"/>
      <c r="TZN36" s="466"/>
      <c r="TZO36" s="252"/>
      <c r="TZP36" s="467"/>
      <c r="TZQ36" s="466"/>
      <c r="TZR36" s="399"/>
      <c r="TZS36" s="466"/>
      <c r="TZT36" s="252"/>
      <c r="TZU36" s="467"/>
      <c r="TZV36" s="466"/>
      <c r="TZW36" s="399"/>
      <c r="TZX36" s="466"/>
      <c r="TZY36" s="252"/>
      <c r="TZZ36" s="467"/>
      <c r="UAA36" s="466"/>
      <c r="UAB36" s="399"/>
      <c r="UAC36" s="466"/>
      <c r="UAD36" s="252"/>
      <c r="UAE36" s="467"/>
      <c r="UAF36" s="466"/>
      <c r="UAG36" s="399"/>
      <c r="UAH36" s="466"/>
      <c r="UAI36" s="252"/>
      <c r="UAJ36" s="467"/>
      <c r="UAK36" s="466"/>
      <c r="UAL36" s="399"/>
      <c r="UAM36" s="466"/>
      <c r="UAN36" s="252"/>
      <c r="UAO36" s="467"/>
      <c r="UAP36" s="466"/>
      <c r="UAQ36" s="399"/>
      <c r="UAR36" s="466"/>
      <c r="UAS36" s="252"/>
      <c r="UAT36" s="467"/>
      <c r="UAU36" s="466"/>
      <c r="UAV36" s="399"/>
      <c r="UAW36" s="466"/>
      <c r="UAX36" s="252"/>
      <c r="UAY36" s="467"/>
      <c r="UAZ36" s="466"/>
      <c r="UBA36" s="399"/>
      <c r="UBB36" s="466"/>
      <c r="UBC36" s="252"/>
      <c r="UBD36" s="467"/>
      <c r="UBE36" s="466"/>
      <c r="UBF36" s="399"/>
      <c r="UBG36" s="466"/>
      <c r="UBH36" s="252"/>
      <c r="UBI36" s="467"/>
      <c r="UBJ36" s="466"/>
      <c r="UBK36" s="399"/>
      <c r="UBL36" s="466"/>
      <c r="UBM36" s="252"/>
      <c r="UBN36" s="467"/>
      <c r="UBO36" s="466"/>
      <c r="UBP36" s="399"/>
      <c r="UBQ36" s="466"/>
      <c r="UBR36" s="252"/>
      <c r="UBS36" s="467"/>
      <c r="UBT36" s="466"/>
      <c r="UBU36" s="399"/>
      <c r="UBV36" s="466"/>
      <c r="UBW36" s="252"/>
      <c r="UBX36" s="467"/>
      <c r="UBY36" s="466"/>
      <c r="UBZ36" s="399"/>
      <c r="UCA36" s="466"/>
      <c r="UCB36" s="252"/>
      <c r="UCC36" s="467"/>
      <c r="UCD36" s="466"/>
      <c r="UCE36" s="399"/>
      <c r="UCF36" s="466"/>
      <c r="UCG36" s="252"/>
      <c r="UCH36" s="467"/>
      <c r="UCI36" s="466"/>
      <c r="UCJ36" s="399"/>
      <c r="UCK36" s="466"/>
      <c r="UCL36" s="252"/>
      <c r="UCM36" s="467"/>
      <c r="UCN36" s="466"/>
      <c r="UCO36" s="399"/>
      <c r="UCP36" s="466"/>
      <c r="UCQ36" s="252"/>
      <c r="UCR36" s="467"/>
      <c r="UCS36" s="466"/>
      <c r="UCT36" s="399"/>
      <c r="UCU36" s="466"/>
      <c r="UCV36" s="252"/>
      <c r="UCW36" s="467"/>
      <c r="UCX36" s="466"/>
      <c r="UCY36" s="399"/>
      <c r="UCZ36" s="466"/>
      <c r="UDA36" s="252"/>
      <c r="UDB36" s="467"/>
      <c r="UDC36" s="466"/>
      <c r="UDD36" s="399"/>
      <c r="UDE36" s="466"/>
      <c r="UDF36" s="252"/>
      <c r="UDG36" s="467"/>
      <c r="UDH36" s="466"/>
      <c r="UDI36" s="399"/>
      <c r="UDJ36" s="466"/>
      <c r="UDK36" s="252"/>
      <c r="UDL36" s="467"/>
      <c r="UDM36" s="466"/>
      <c r="UDN36" s="399"/>
      <c r="UDO36" s="466"/>
      <c r="UDP36" s="252"/>
      <c r="UDQ36" s="467"/>
      <c r="UDR36" s="466"/>
      <c r="UDS36" s="399"/>
      <c r="UDT36" s="466"/>
      <c r="UDU36" s="252"/>
      <c r="UDV36" s="467"/>
      <c r="UDW36" s="466"/>
      <c r="UDX36" s="399"/>
      <c r="UDY36" s="466"/>
      <c r="UDZ36" s="252"/>
      <c r="UEA36" s="467"/>
      <c r="UEB36" s="466"/>
      <c r="UEC36" s="399"/>
      <c r="UED36" s="466"/>
      <c r="UEE36" s="252"/>
      <c r="UEF36" s="467"/>
      <c r="UEG36" s="466"/>
      <c r="UEH36" s="399"/>
      <c r="UEI36" s="466"/>
      <c r="UEJ36" s="252"/>
      <c r="UEK36" s="467"/>
      <c r="UEL36" s="466"/>
      <c r="UEM36" s="399"/>
      <c r="UEN36" s="466"/>
      <c r="UEO36" s="252"/>
      <c r="UEP36" s="467"/>
      <c r="UEQ36" s="466"/>
      <c r="UER36" s="399"/>
      <c r="UES36" s="466"/>
      <c r="UET36" s="252"/>
      <c r="UEU36" s="467"/>
      <c r="UEV36" s="466"/>
      <c r="UEW36" s="399"/>
      <c r="UEX36" s="466"/>
      <c r="UEY36" s="252"/>
      <c r="UEZ36" s="467"/>
      <c r="UFA36" s="466"/>
      <c r="UFB36" s="399"/>
      <c r="UFC36" s="466"/>
      <c r="UFD36" s="252"/>
      <c r="UFE36" s="467"/>
      <c r="UFF36" s="466"/>
      <c r="UFG36" s="399"/>
      <c r="UFH36" s="466"/>
      <c r="UFI36" s="252"/>
      <c r="UFJ36" s="467"/>
      <c r="UFK36" s="466"/>
      <c r="UFL36" s="399"/>
      <c r="UFM36" s="466"/>
      <c r="UFN36" s="252"/>
      <c r="UFO36" s="467"/>
      <c r="UFP36" s="466"/>
      <c r="UFQ36" s="399"/>
      <c r="UFR36" s="466"/>
      <c r="UFS36" s="252"/>
      <c r="UFT36" s="467"/>
      <c r="UFU36" s="466"/>
      <c r="UFV36" s="399"/>
      <c r="UFW36" s="466"/>
      <c r="UFX36" s="252"/>
      <c r="UFY36" s="467"/>
      <c r="UFZ36" s="466"/>
      <c r="UGA36" s="399"/>
      <c r="UGB36" s="466"/>
      <c r="UGC36" s="252"/>
      <c r="UGD36" s="467"/>
      <c r="UGE36" s="466"/>
      <c r="UGF36" s="399"/>
      <c r="UGG36" s="466"/>
      <c r="UGH36" s="252"/>
      <c r="UGI36" s="467"/>
      <c r="UGJ36" s="466"/>
      <c r="UGK36" s="399"/>
      <c r="UGL36" s="466"/>
      <c r="UGM36" s="252"/>
      <c r="UGN36" s="467"/>
      <c r="UGO36" s="466"/>
      <c r="UGP36" s="399"/>
      <c r="UGQ36" s="466"/>
      <c r="UGR36" s="252"/>
      <c r="UGS36" s="467"/>
      <c r="UGT36" s="466"/>
      <c r="UGU36" s="399"/>
      <c r="UGV36" s="466"/>
      <c r="UGW36" s="252"/>
      <c r="UGX36" s="467"/>
      <c r="UGY36" s="466"/>
      <c r="UGZ36" s="399"/>
      <c r="UHA36" s="466"/>
      <c r="UHB36" s="252"/>
      <c r="UHC36" s="467"/>
      <c r="UHD36" s="466"/>
      <c r="UHE36" s="399"/>
      <c r="UHF36" s="466"/>
      <c r="UHG36" s="252"/>
      <c r="UHH36" s="467"/>
      <c r="UHI36" s="466"/>
      <c r="UHJ36" s="399"/>
      <c r="UHK36" s="466"/>
      <c r="UHL36" s="252"/>
      <c r="UHM36" s="467"/>
      <c r="UHN36" s="466"/>
      <c r="UHO36" s="399"/>
      <c r="UHP36" s="466"/>
      <c r="UHQ36" s="252"/>
      <c r="UHR36" s="467"/>
      <c r="UHS36" s="466"/>
      <c r="UHT36" s="399"/>
      <c r="UHU36" s="466"/>
      <c r="UHV36" s="252"/>
      <c r="UHW36" s="467"/>
      <c r="UHX36" s="466"/>
      <c r="UHY36" s="399"/>
      <c r="UHZ36" s="466"/>
      <c r="UIA36" s="252"/>
      <c r="UIB36" s="467"/>
      <c r="UIC36" s="466"/>
      <c r="UID36" s="399"/>
      <c r="UIE36" s="466"/>
      <c r="UIF36" s="252"/>
      <c r="UIG36" s="467"/>
      <c r="UIH36" s="466"/>
      <c r="UII36" s="399"/>
      <c r="UIJ36" s="466"/>
      <c r="UIK36" s="252"/>
      <c r="UIL36" s="467"/>
      <c r="UIM36" s="466"/>
      <c r="UIN36" s="399"/>
      <c r="UIO36" s="466"/>
      <c r="UIP36" s="252"/>
      <c r="UIQ36" s="467"/>
      <c r="UIR36" s="466"/>
      <c r="UIS36" s="399"/>
      <c r="UIT36" s="466"/>
      <c r="UIU36" s="252"/>
      <c r="UIV36" s="467"/>
      <c r="UIW36" s="466"/>
      <c r="UIX36" s="399"/>
      <c r="UIY36" s="466"/>
      <c r="UIZ36" s="252"/>
      <c r="UJA36" s="467"/>
      <c r="UJB36" s="466"/>
      <c r="UJC36" s="399"/>
      <c r="UJD36" s="466"/>
      <c r="UJE36" s="252"/>
      <c r="UJF36" s="467"/>
      <c r="UJG36" s="466"/>
      <c r="UJH36" s="399"/>
      <c r="UJI36" s="466"/>
      <c r="UJJ36" s="252"/>
      <c r="UJK36" s="467"/>
      <c r="UJL36" s="466"/>
      <c r="UJM36" s="399"/>
      <c r="UJN36" s="466"/>
      <c r="UJO36" s="252"/>
      <c r="UJP36" s="467"/>
      <c r="UJQ36" s="466"/>
      <c r="UJR36" s="399"/>
      <c r="UJS36" s="466"/>
      <c r="UJT36" s="252"/>
      <c r="UJU36" s="467"/>
      <c r="UJV36" s="466"/>
      <c r="UJW36" s="399"/>
      <c r="UJX36" s="466"/>
      <c r="UJY36" s="252"/>
      <c r="UJZ36" s="467"/>
      <c r="UKA36" s="466"/>
      <c r="UKB36" s="399"/>
      <c r="UKC36" s="466"/>
      <c r="UKD36" s="252"/>
      <c r="UKE36" s="467"/>
      <c r="UKF36" s="466"/>
      <c r="UKG36" s="399"/>
      <c r="UKH36" s="466"/>
      <c r="UKI36" s="252"/>
      <c r="UKJ36" s="467"/>
      <c r="UKK36" s="466"/>
      <c r="UKL36" s="399"/>
      <c r="UKM36" s="466"/>
      <c r="UKN36" s="252"/>
      <c r="UKO36" s="467"/>
      <c r="UKP36" s="466"/>
      <c r="UKQ36" s="399"/>
      <c r="UKR36" s="466"/>
      <c r="UKS36" s="252"/>
      <c r="UKT36" s="467"/>
      <c r="UKU36" s="466"/>
      <c r="UKV36" s="399"/>
      <c r="UKW36" s="466"/>
      <c r="UKX36" s="252"/>
      <c r="UKY36" s="467"/>
      <c r="UKZ36" s="466"/>
      <c r="ULA36" s="399"/>
      <c r="ULB36" s="466"/>
      <c r="ULC36" s="252"/>
      <c r="ULD36" s="467"/>
      <c r="ULE36" s="466"/>
      <c r="ULF36" s="399"/>
      <c r="ULG36" s="466"/>
      <c r="ULH36" s="252"/>
      <c r="ULI36" s="467"/>
      <c r="ULJ36" s="466"/>
      <c r="ULK36" s="399"/>
      <c r="ULL36" s="466"/>
      <c r="ULM36" s="252"/>
      <c r="ULN36" s="467"/>
      <c r="ULO36" s="466"/>
      <c r="ULP36" s="399"/>
      <c r="ULQ36" s="466"/>
      <c r="ULR36" s="252"/>
      <c r="ULS36" s="467"/>
      <c r="ULT36" s="466"/>
      <c r="ULU36" s="399"/>
      <c r="ULV36" s="466"/>
      <c r="ULW36" s="252"/>
      <c r="ULX36" s="467"/>
      <c r="ULY36" s="466"/>
      <c r="ULZ36" s="399"/>
      <c r="UMA36" s="466"/>
      <c r="UMB36" s="252"/>
      <c r="UMC36" s="467"/>
      <c r="UMD36" s="466"/>
      <c r="UME36" s="399"/>
      <c r="UMF36" s="466"/>
      <c r="UMG36" s="252"/>
      <c r="UMH36" s="467"/>
      <c r="UMI36" s="466"/>
      <c r="UMJ36" s="399"/>
      <c r="UMK36" s="466"/>
      <c r="UML36" s="252"/>
      <c r="UMM36" s="467"/>
      <c r="UMN36" s="466"/>
      <c r="UMO36" s="399"/>
      <c r="UMP36" s="466"/>
      <c r="UMQ36" s="252"/>
      <c r="UMR36" s="467"/>
      <c r="UMS36" s="466"/>
      <c r="UMT36" s="399"/>
      <c r="UMU36" s="466"/>
      <c r="UMV36" s="252"/>
      <c r="UMW36" s="467"/>
      <c r="UMX36" s="466"/>
      <c r="UMY36" s="399"/>
      <c r="UMZ36" s="466"/>
      <c r="UNA36" s="252"/>
      <c r="UNB36" s="467"/>
      <c r="UNC36" s="466"/>
      <c r="UND36" s="399"/>
      <c r="UNE36" s="466"/>
      <c r="UNF36" s="252"/>
      <c r="UNG36" s="467"/>
      <c r="UNH36" s="466"/>
      <c r="UNI36" s="399"/>
      <c r="UNJ36" s="466"/>
      <c r="UNK36" s="252"/>
      <c r="UNL36" s="467"/>
      <c r="UNM36" s="466"/>
      <c r="UNN36" s="399"/>
      <c r="UNO36" s="466"/>
      <c r="UNP36" s="252"/>
      <c r="UNQ36" s="467"/>
      <c r="UNR36" s="466"/>
      <c r="UNS36" s="399"/>
      <c r="UNT36" s="466"/>
      <c r="UNU36" s="252"/>
      <c r="UNV36" s="467"/>
      <c r="UNW36" s="466"/>
      <c r="UNX36" s="399"/>
      <c r="UNY36" s="466"/>
      <c r="UNZ36" s="252"/>
      <c r="UOA36" s="467"/>
      <c r="UOB36" s="466"/>
      <c r="UOC36" s="399"/>
      <c r="UOD36" s="466"/>
      <c r="UOE36" s="252"/>
      <c r="UOF36" s="467"/>
      <c r="UOG36" s="466"/>
      <c r="UOH36" s="399"/>
      <c r="UOI36" s="466"/>
      <c r="UOJ36" s="252"/>
      <c r="UOK36" s="467"/>
      <c r="UOL36" s="466"/>
      <c r="UOM36" s="399"/>
      <c r="UON36" s="466"/>
      <c r="UOO36" s="252"/>
      <c r="UOP36" s="467"/>
      <c r="UOQ36" s="466"/>
      <c r="UOR36" s="399"/>
      <c r="UOS36" s="466"/>
      <c r="UOT36" s="252"/>
      <c r="UOU36" s="467"/>
      <c r="UOV36" s="466"/>
      <c r="UOW36" s="399"/>
      <c r="UOX36" s="466"/>
      <c r="UOY36" s="252"/>
      <c r="UOZ36" s="467"/>
      <c r="UPA36" s="466"/>
      <c r="UPB36" s="399"/>
      <c r="UPC36" s="466"/>
      <c r="UPD36" s="252"/>
      <c r="UPE36" s="467"/>
      <c r="UPF36" s="466"/>
      <c r="UPG36" s="399"/>
      <c r="UPH36" s="466"/>
      <c r="UPI36" s="252"/>
      <c r="UPJ36" s="467"/>
      <c r="UPK36" s="466"/>
      <c r="UPL36" s="399"/>
      <c r="UPM36" s="466"/>
      <c r="UPN36" s="252"/>
      <c r="UPO36" s="467"/>
      <c r="UPP36" s="466"/>
      <c r="UPQ36" s="399"/>
      <c r="UPR36" s="466"/>
      <c r="UPS36" s="252"/>
      <c r="UPT36" s="467"/>
      <c r="UPU36" s="466"/>
      <c r="UPV36" s="399"/>
      <c r="UPW36" s="466"/>
      <c r="UPX36" s="252"/>
      <c r="UPY36" s="467"/>
      <c r="UPZ36" s="466"/>
      <c r="UQA36" s="399"/>
      <c r="UQB36" s="466"/>
      <c r="UQC36" s="252"/>
      <c r="UQD36" s="467"/>
      <c r="UQE36" s="466"/>
      <c r="UQF36" s="399"/>
      <c r="UQG36" s="466"/>
      <c r="UQH36" s="252"/>
      <c r="UQI36" s="467"/>
      <c r="UQJ36" s="466"/>
      <c r="UQK36" s="399"/>
      <c r="UQL36" s="466"/>
      <c r="UQM36" s="252"/>
      <c r="UQN36" s="467"/>
      <c r="UQO36" s="466"/>
      <c r="UQP36" s="399"/>
      <c r="UQQ36" s="466"/>
      <c r="UQR36" s="252"/>
      <c r="UQS36" s="467"/>
      <c r="UQT36" s="466"/>
      <c r="UQU36" s="399"/>
      <c r="UQV36" s="466"/>
      <c r="UQW36" s="252"/>
      <c r="UQX36" s="467"/>
      <c r="UQY36" s="466"/>
      <c r="UQZ36" s="399"/>
      <c r="URA36" s="466"/>
      <c r="URB36" s="252"/>
      <c r="URC36" s="467"/>
      <c r="URD36" s="466"/>
      <c r="URE36" s="399"/>
      <c r="URF36" s="466"/>
      <c r="URG36" s="252"/>
      <c r="URH36" s="467"/>
      <c r="URI36" s="466"/>
      <c r="URJ36" s="399"/>
      <c r="URK36" s="466"/>
      <c r="URL36" s="252"/>
      <c r="URM36" s="467"/>
      <c r="URN36" s="466"/>
      <c r="URO36" s="399"/>
      <c r="URP36" s="466"/>
      <c r="URQ36" s="252"/>
      <c r="URR36" s="467"/>
      <c r="URS36" s="466"/>
      <c r="URT36" s="399"/>
      <c r="URU36" s="466"/>
      <c r="URV36" s="252"/>
      <c r="URW36" s="467"/>
      <c r="URX36" s="466"/>
      <c r="URY36" s="399"/>
      <c r="URZ36" s="466"/>
      <c r="USA36" s="252"/>
      <c r="USB36" s="467"/>
      <c r="USC36" s="466"/>
      <c r="USD36" s="399"/>
      <c r="USE36" s="466"/>
      <c r="USF36" s="252"/>
      <c r="USG36" s="467"/>
      <c r="USH36" s="466"/>
      <c r="USI36" s="399"/>
      <c r="USJ36" s="466"/>
      <c r="USK36" s="252"/>
      <c r="USL36" s="467"/>
      <c r="USM36" s="466"/>
      <c r="USN36" s="399"/>
      <c r="USO36" s="466"/>
      <c r="USP36" s="252"/>
      <c r="USQ36" s="467"/>
      <c r="USR36" s="466"/>
      <c r="USS36" s="399"/>
      <c r="UST36" s="466"/>
      <c r="USU36" s="252"/>
      <c r="USV36" s="467"/>
      <c r="USW36" s="466"/>
      <c r="USX36" s="399"/>
      <c r="USY36" s="466"/>
      <c r="USZ36" s="252"/>
      <c r="UTA36" s="467"/>
      <c r="UTB36" s="466"/>
      <c r="UTC36" s="399"/>
      <c r="UTD36" s="466"/>
      <c r="UTE36" s="252"/>
      <c r="UTF36" s="467"/>
      <c r="UTG36" s="466"/>
      <c r="UTH36" s="399"/>
      <c r="UTI36" s="466"/>
      <c r="UTJ36" s="252"/>
      <c r="UTK36" s="467"/>
      <c r="UTL36" s="466"/>
      <c r="UTM36" s="399"/>
      <c r="UTN36" s="466"/>
      <c r="UTO36" s="252"/>
      <c r="UTP36" s="467"/>
      <c r="UTQ36" s="466"/>
      <c r="UTR36" s="399"/>
      <c r="UTS36" s="466"/>
      <c r="UTT36" s="252"/>
      <c r="UTU36" s="467"/>
      <c r="UTV36" s="466"/>
      <c r="UTW36" s="399"/>
      <c r="UTX36" s="466"/>
      <c r="UTY36" s="252"/>
      <c r="UTZ36" s="467"/>
      <c r="UUA36" s="466"/>
      <c r="UUB36" s="399"/>
      <c r="UUC36" s="466"/>
      <c r="UUD36" s="252"/>
      <c r="UUE36" s="467"/>
      <c r="UUF36" s="466"/>
      <c r="UUG36" s="399"/>
      <c r="UUH36" s="466"/>
      <c r="UUI36" s="252"/>
      <c r="UUJ36" s="467"/>
      <c r="UUK36" s="466"/>
      <c r="UUL36" s="399"/>
      <c r="UUM36" s="466"/>
      <c r="UUN36" s="252"/>
      <c r="UUO36" s="467"/>
      <c r="UUP36" s="466"/>
      <c r="UUQ36" s="399"/>
      <c r="UUR36" s="466"/>
      <c r="UUS36" s="252"/>
      <c r="UUT36" s="467"/>
      <c r="UUU36" s="466"/>
      <c r="UUV36" s="399"/>
      <c r="UUW36" s="466"/>
      <c r="UUX36" s="252"/>
      <c r="UUY36" s="467"/>
      <c r="UUZ36" s="466"/>
      <c r="UVA36" s="399"/>
      <c r="UVB36" s="466"/>
      <c r="UVC36" s="252"/>
      <c r="UVD36" s="467"/>
      <c r="UVE36" s="466"/>
      <c r="UVF36" s="399"/>
      <c r="UVG36" s="466"/>
      <c r="UVH36" s="252"/>
      <c r="UVI36" s="467"/>
      <c r="UVJ36" s="466"/>
      <c r="UVK36" s="399"/>
      <c r="UVL36" s="466"/>
      <c r="UVM36" s="252"/>
      <c r="UVN36" s="467"/>
      <c r="UVO36" s="466"/>
      <c r="UVP36" s="399"/>
      <c r="UVQ36" s="466"/>
      <c r="UVR36" s="252"/>
      <c r="UVS36" s="467"/>
      <c r="UVT36" s="466"/>
      <c r="UVU36" s="399"/>
      <c r="UVV36" s="466"/>
      <c r="UVW36" s="252"/>
      <c r="UVX36" s="467"/>
      <c r="UVY36" s="466"/>
      <c r="UVZ36" s="399"/>
      <c r="UWA36" s="466"/>
      <c r="UWB36" s="252"/>
      <c r="UWC36" s="467"/>
      <c r="UWD36" s="466"/>
      <c r="UWE36" s="399"/>
      <c r="UWF36" s="466"/>
      <c r="UWG36" s="252"/>
      <c r="UWH36" s="467"/>
      <c r="UWI36" s="466"/>
      <c r="UWJ36" s="399"/>
      <c r="UWK36" s="466"/>
      <c r="UWL36" s="252"/>
      <c r="UWM36" s="467"/>
      <c r="UWN36" s="466"/>
      <c r="UWO36" s="399"/>
      <c r="UWP36" s="466"/>
      <c r="UWQ36" s="252"/>
      <c r="UWR36" s="467"/>
      <c r="UWS36" s="466"/>
      <c r="UWT36" s="399"/>
      <c r="UWU36" s="466"/>
      <c r="UWV36" s="252"/>
      <c r="UWW36" s="467"/>
      <c r="UWX36" s="466"/>
      <c r="UWY36" s="399"/>
      <c r="UWZ36" s="466"/>
      <c r="UXA36" s="252"/>
      <c r="UXB36" s="467"/>
      <c r="UXC36" s="466"/>
      <c r="UXD36" s="399"/>
      <c r="UXE36" s="466"/>
      <c r="UXF36" s="252"/>
      <c r="UXG36" s="467"/>
      <c r="UXH36" s="466"/>
      <c r="UXI36" s="399"/>
      <c r="UXJ36" s="466"/>
      <c r="UXK36" s="252"/>
      <c r="UXL36" s="467"/>
      <c r="UXM36" s="466"/>
      <c r="UXN36" s="399"/>
      <c r="UXO36" s="466"/>
      <c r="UXP36" s="252"/>
      <c r="UXQ36" s="467"/>
      <c r="UXR36" s="466"/>
      <c r="UXS36" s="399"/>
      <c r="UXT36" s="466"/>
      <c r="UXU36" s="252"/>
      <c r="UXV36" s="467"/>
      <c r="UXW36" s="466"/>
      <c r="UXX36" s="399"/>
      <c r="UXY36" s="466"/>
      <c r="UXZ36" s="252"/>
      <c r="UYA36" s="467"/>
      <c r="UYB36" s="466"/>
      <c r="UYC36" s="399"/>
      <c r="UYD36" s="466"/>
      <c r="UYE36" s="252"/>
      <c r="UYF36" s="467"/>
      <c r="UYG36" s="466"/>
      <c r="UYH36" s="399"/>
      <c r="UYI36" s="466"/>
      <c r="UYJ36" s="252"/>
      <c r="UYK36" s="467"/>
      <c r="UYL36" s="466"/>
      <c r="UYM36" s="399"/>
      <c r="UYN36" s="466"/>
      <c r="UYO36" s="252"/>
      <c r="UYP36" s="467"/>
      <c r="UYQ36" s="466"/>
      <c r="UYR36" s="399"/>
      <c r="UYS36" s="466"/>
      <c r="UYT36" s="252"/>
      <c r="UYU36" s="467"/>
      <c r="UYV36" s="466"/>
      <c r="UYW36" s="399"/>
      <c r="UYX36" s="466"/>
      <c r="UYY36" s="252"/>
      <c r="UYZ36" s="467"/>
      <c r="UZA36" s="466"/>
      <c r="UZB36" s="399"/>
      <c r="UZC36" s="466"/>
      <c r="UZD36" s="252"/>
      <c r="UZE36" s="467"/>
      <c r="UZF36" s="466"/>
      <c r="UZG36" s="399"/>
      <c r="UZH36" s="466"/>
      <c r="UZI36" s="252"/>
      <c r="UZJ36" s="467"/>
      <c r="UZK36" s="466"/>
      <c r="UZL36" s="399"/>
      <c r="UZM36" s="466"/>
      <c r="UZN36" s="252"/>
      <c r="UZO36" s="467"/>
      <c r="UZP36" s="466"/>
      <c r="UZQ36" s="399"/>
      <c r="UZR36" s="466"/>
      <c r="UZS36" s="252"/>
      <c r="UZT36" s="467"/>
      <c r="UZU36" s="466"/>
      <c r="UZV36" s="399"/>
      <c r="UZW36" s="466"/>
      <c r="UZX36" s="252"/>
      <c r="UZY36" s="467"/>
      <c r="UZZ36" s="466"/>
      <c r="VAA36" s="399"/>
      <c r="VAB36" s="466"/>
      <c r="VAC36" s="252"/>
      <c r="VAD36" s="467"/>
      <c r="VAE36" s="466"/>
      <c r="VAF36" s="399"/>
      <c r="VAG36" s="466"/>
      <c r="VAH36" s="252"/>
      <c r="VAI36" s="467"/>
      <c r="VAJ36" s="466"/>
      <c r="VAK36" s="399"/>
      <c r="VAL36" s="466"/>
      <c r="VAM36" s="252"/>
      <c r="VAN36" s="467"/>
      <c r="VAO36" s="466"/>
      <c r="VAP36" s="399"/>
      <c r="VAQ36" s="466"/>
      <c r="VAR36" s="252"/>
      <c r="VAS36" s="467"/>
      <c r="VAT36" s="466"/>
      <c r="VAU36" s="399"/>
      <c r="VAV36" s="466"/>
      <c r="VAW36" s="252"/>
      <c r="VAX36" s="467"/>
      <c r="VAY36" s="466"/>
      <c r="VAZ36" s="399"/>
      <c r="VBA36" s="466"/>
      <c r="VBB36" s="252"/>
      <c r="VBC36" s="467"/>
      <c r="VBD36" s="466"/>
      <c r="VBE36" s="399"/>
      <c r="VBF36" s="466"/>
      <c r="VBG36" s="252"/>
      <c r="VBH36" s="467"/>
      <c r="VBI36" s="466"/>
      <c r="VBJ36" s="399"/>
      <c r="VBK36" s="466"/>
      <c r="VBL36" s="252"/>
      <c r="VBM36" s="467"/>
      <c r="VBN36" s="466"/>
      <c r="VBO36" s="399"/>
      <c r="VBP36" s="466"/>
      <c r="VBQ36" s="252"/>
      <c r="VBR36" s="467"/>
      <c r="VBS36" s="466"/>
      <c r="VBT36" s="399"/>
      <c r="VBU36" s="466"/>
      <c r="VBV36" s="252"/>
      <c r="VBW36" s="467"/>
      <c r="VBX36" s="466"/>
      <c r="VBY36" s="399"/>
      <c r="VBZ36" s="466"/>
      <c r="VCA36" s="252"/>
      <c r="VCB36" s="467"/>
      <c r="VCC36" s="466"/>
      <c r="VCD36" s="399"/>
      <c r="VCE36" s="466"/>
      <c r="VCF36" s="252"/>
      <c r="VCG36" s="467"/>
      <c r="VCH36" s="466"/>
      <c r="VCI36" s="399"/>
      <c r="VCJ36" s="466"/>
      <c r="VCK36" s="252"/>
      <c r="VCL36" s="467"/>
      <c r="VCM36" s="466"/>
      <c r="VCN36" s="399"/>
      <c r="VCO36" s="466"/>
      <c r="VCP36" s="252"/>
      <c r="VCQ36" s="467"/>
      <c r="VCR36" s="466"/>
      <c r="VCS36" s="399"/>
      <c r="VCT36" s="466"/>
      <c r="VCU36" s="252"/>
      <c r="VCV36" s="467"/>
      <c r="VCW36" s="466"/>
      <c r="VCX36" s="399"/>
      <c r="VCY36" s="466"/>
      <c r="VCZ36" s="252"/>
      <c r="VDA36" s="467"/>
      <c r="VDB36" s="466"/>
      <c r="VDC36" s="399"/>
      <c r="VDD36" s="466"/>
      <c r="VDE36" s="252"/>
      <c r="VDF36" s="467"/>
      <c r="VDG36" s="466"/>
      <c r="VDH36" s="399"/>
      <c r="VDI36" s="466"/>
      <c r="VDJ36" s="252"/>
      <c r="VDK36" s="467"/>
      <c r="VDL36" s="466"/>
      <c r="VDM36" s="399"/>
      <c r="VDN36" s="466"/>
      <c r="VDO36" s="252"/>
      <c r="VDP36" s="467"/>
      <c r="VDQ36" s="466"/>
      <c r="VDR36" s="399"/>
      <c r="VDS36" s="466"/>
      <c r="VDT36" s="252"/>
      <c r="VDU36" s="467"/>
      <c r="VDV36" s="466"/>
      <c r="VDW36" s="399"/>
      <c r="VDX36" s="466"/>
      <c r="VDY36" s="252"/>
      <c r="VDZ36" s="467"/>
      <c r="VEA36" s="466"/>
      <c r="VEB36" s="399"/>
      <c r="VEC36" s="466"/>
      <c r="VED36" s="252"/>
      <c r="VEE36" s="467"/>
      <c r="VEF36" s="466"/>
      <c r="VEG36" s="399"/>
      <c r="VEH36" s="466"/>
      <c r="VEI36" s="252"/>
      <c r="VEJ36" s="467"/>
      <c r="VEK36" s="466"/>
      <c r="VEL36" s="399"/>
      <c r="VEM36" s="466"/>
      <c r="VEN36" s="252"/>
      <c r="VEO36" s="467"/>
      <c r="VEP36" s="466"/>
      <c r="VEQ36" s="399"/>
      <c r="VER36" s="466"/>
      <c r="VES36" s="252"/>
      <c r="VET36" s="467"/>
      <c r="VEU36" s="466"/>
      <c r="VEV36" s="399"/>
      <c r="VEW36" s="466"/>
      <c r="VEX36" s="252"/>
      <c r="VEY36" s="467"/>
      <c r="VEZ36" s="466"/>
      <c r="VFA36" s="399"/>
      <c r="VFB36" s="466"/>
      <c r="VFC36" s="252"/>
      <c r="VFD36" s="467"/>
      <c r="VFE36" s="466"/>
      <c r="VFF36" s="399"/>
      <c r="VFG36" s="466"/>
      <c r="VFH36" s="252"/>
      <c r="VFI36" s="467"/>
      <c r="VFJ36" s="466"/>
      <c r="VFK36" s="399"/>
      <c r="VFL36" s="466"/>
      <c r="VFM36" s="252"/>
      <c r="VFN36" s="467"/>
      <c r="VFO36" s="466"/>
      <c r="VFP36" s="399"/>
      <c r="VFQ36" s="466"/>
      <c r="VFR36" s="252"/>
      <c r="VFS36" s="467"/>
      <c r="VFT36" s="466"/>
      <c r="VFU36" s="399"/>
      <c r="VFV36" s="466"/>
      <c r="VFW36" s="252"/>
      <c r="VFX36" s="467"/>
      <c r="VFY36" s="466"/>
      <c r="VFZ36" s="399"/>
      <c r="VGA36" s="466"/>
      <c r="VGB36" s="252"/>
      <c r="VGC36" s="467"/>
      <c r="VGD36" s="466"/>
      <c r="VGE36" s="399"/>
      <c r="VGF36" s="466"/>
      <c r="VGG36" s="252"/>
      <c r="VGH36" s="467"/>
      <c r="VGI36" s="466"/>
      <c r="VGJ36" s="399"/>
      <c r="VGK36" s="466"/>
      <c r="VGL36" s="252"/>
      <c r="VGM36" s="467"/>
      <c r="VGN36" s="466"/>
      <c r="VGO36" s="399"/>
      <c r="VGP36" s="466"/>
      <c r="VGQ36" s="252"/>
      <c r="VGR36" s="467"/>
      <c r="VGS36" s="466"/>
      <c r="VGT36" s="399"/>
      <c r="VGU36" s="466"/>
      <c r="VGV36" s="252"/>
      <c r="VGW36" s="467"/>
      <c r="VGX36" s="466"/>
      <c r="VGY36" s="399"/>
      <c r="VGZ36" s="466"/>
      <c r="VHA36" s="252"/>
      <c r="VHB36" s="467"/>
      <c r="VHC36" s="466"/>
      <c r="VHD36" s="399"/>
      <c r="VHE36" s="466"/>
      <c r="VHF36" s="252"/>
      <c r="VHG36" s="467"/>
      <c r="VHH36" s="466"/>
      <c r="VHI36" s="399"/>
      <c r="VHJ36" s="466"/>
      <c r="VHK36" s="252"/>
      <c r="VHL36" s="467"/>
      <c r="VHM36" s="466"/>
      <c r="VHN36" s="399"/>
      <c r="VHO36" s="466"/>
      <c r="VHP36" s="252"/>
      <c r="VHQ36" s="467"/>
      <c r="VHR36" s="466"/>
      <c r="VHS36" s="399"/>
      <c r="VHT36" s="466"/>
      <c r="VHU36" s="252"/>
      <c r="VHV36" s="467"/>
      <c r="VHW36" s="466"/>
      <c r="VHX36" s="399"/>
      <c r="VHY36" s="466"/>
      <c r="VHZ36" s="252"/>
      <c r="VIA36" s="467"/>
      <c r="VIB36" s="466"/>
      <c r="VIC36" s="399"/>
      <c r="VID36" s="466"/>
      <c r="VIE36" s="252"/>
      <c r="VIF36" s="467"/>
      <c r="VIG36" s="466"/>
      <c r="VIH36" s="399"/>
      <c r="VII36" s="466"/>
      <c r="VIJ36" s="252"/>
      <c r="VIK36" s="467"/>
      <c r="VIL36" s="466"/>
      <c r="VIM36" s="399"/>
      <c r="VIN36" s="466"/>
      <c r="VIO36" s="252"/>
      <c r="VIP36" s="467"/>
      <c r="VIQ36" s="466"/>
      <c r="VIR36" s="399"/>
      <c r="VIS36" s="466"/>
      <c r="VIT36" s="252"/>
      <c r="VIU36" s="467"/>
      <c r="VIV36" s="466"/>
      <c r="VIW36" s="399"/>
      <c r="VIX36" s="466"/>
      <c r="VIY36" s="252"/>
      <c r="VIZ36" s="467"/>
      <c r="VJA36" s="466"/>
      <c r="VJB36" s="399"/>
      <c r="VJC36" s="466"/>
      <c r="VJD36" s="252"/>
      <c r="VJE36" s="467"/>
      <c r="VJF36" s="466"/>
      <c r="VJG36" s="399"/>
      <c r="VJH36" s="466"/>
      <c r="VJI36" s="252"/>
      <c r="VJJ36" s="467"/>
      <c r="VJK36" s="466"/>
      <c r="VJL36" s="399"/>
      <c r="VJM36" s="466"/>
      <c r="VJN36" s="252"/>
      <c r="VJO36" s="467"/>
      <c r="VJP36" s="466"/>
      <c r="VJQ36" s="399"/>
      <c r="VJR36" s="466"/>
      <c r="VJS36" s="252"/>
      <c r="VJT36" s="467"/>
      <c r="VJU36" s="466"/>
      <c r="VJV36" s="399"/>
      <c r="VJW36" s="466"/>
      <c r="VJX36" s="252"/>
      <c r="VJY36" s="467"/>
      <c r="VJZ36" s="466"/>
      <c r="VKA36" s="399"/>
      <c r="VKB36" s="466"/>
      <c r="VKC36" s="252"/>
      <c r="VKD36" s="467"/>
      <c r="VKE36" s="466"/>
      <c r="VKF36" s="399"/>
      <c r="VKG36" s="466"/>
      <c r="VKH36" s="252"/>
      <c r="VKI36" s="467"/>
      <c r="VKJ36" s="466"/>
      <c r="VKK36" s="399"/>
      <c r="VKL36" s="466"/>
      <c r="VKM36" s="252"/>
      <c r="VKN36" s="467"/>
      <c r="VKO36" s="466"/>
      <c r="VKP36" s="399"/>
      <c r="VKQ36" s="466"/>
      <c r="VKR36" s="252"/>
      <c r="VKS36" s="467"/>
      <c r="VKT36" s="466"/>
      <c r="VKU36" s="399"/>
      <c r="VKV36" s="466"/>
      <c r="VKW36" s="252"/>
      <c r="VKX36" s="467"/>
      <c r="VKY36" s="466"/>
      <c r="VKZ36" s="399"/>
      <c r="VLA36" s="466"/>
      <c r="VLB36" s="252"/>
      <c r="VLC36" s="467"/>
      <c r="VLD36" s="466"/>
      <c r="VLE36" s="399"/>
      <c r="VLF36" s="466"/>
      <c r="VLG36" s="252"/>
      <c r="VLH36" s="467"/>
      <c r="VLI36" s="466"/>
      <c r="VLJ36" s="399"/>
      <c r="VLK36" s="466"/>
      <c r="VLL36" s="252"/>
      <c r="VLM36" s="467"/>
      <c r="VLN36" s="466"/>
      <c r="VLO36" s="399"/>
      <c r="VLP36" s="466"/>
      <c r="VLQ36" s="252"/>
      <c r="VLR36" s="467"/>
      <c r="VLS36" s="466"/>
      <c r="VLT36" s="399"/>
      <c r="VLU36" s="466"/>
      <c r="VLV36" s="252"/>
      <c r="VLW36" s="467"/>
      <c r="VLX36" s="466"/>
      <c r="VLY36" s="399"/>
      <c r="VLZ36" s="466"/>
      <c r="VMA36" s="252"/>
      <c r="VMB36" s="467"/>
      <c r="VMC36" s="466"/>
      <c r="VMD36" s="399"/>
      <c r="VME36" s="466"/>
      <c r="VMF36" s="252"/>
      <c r="VMG36" s="467"/>
      <c r="VMH36" s="466"/>
      <c r="VMI36" s="399"/>
      <c r="VMJ36" s="466"/>
      <c r="VMK36" s="252"/>
      <c r="VML36" s="467"/>
      <c r="VMM36" s="466"/>
      <c r="VMN36" s="399"/>
      <c r="VMO36" s="466"/>
      <c r="VMP36" s="252"/>
      <c r="VMQ36" s="467"/>
      <c r="VMR36" s="466"/>
      <c r="VMS36" s="399"/>
      <c r="VMT36" s="466"/>
      <c r="VMU36" s="252"/>
      <c r="VMV36" s="467"/>
      <c r="VMW36" s="466"/>
      <c r="VMX36" s="399"/>
      <c r="VMY36" s="466"/>
      <c r="VMZ36" s="252"/>
      <c r="VNA36" s="467"/>
      <c r="VNB36" s="466"/>
      <c r="VNC36" s="399"/>
      <c r="VND36" s="466"/>
      <c r="VNE36" s="252"/>
      <c r="VNF36" s="467"/>
      <c r="VNG36" s="466"/>
      <c r="VNH36" s="399"/>
      <c r="VNI36" s="466"/>
      <c r="VNJ36" s="252"/>
      <c r="VNK36" s="467"/>
      <c r="VNL36" s="466"/>
      <c r="VNM36" s="399"/>
      <c r="VNN36" s="466"/>
      <c r="VNO36" s="252"/>
      <c r="VNP36" s="467"/>
      <c r="VNQ36" s="466"/>
      <c r="VNR36" s="399"/>
      <c r="VNS36" s="466"/>
      <c r="VNT36" s="252"/>
      <c r="VNU36" s="467"/>
      <c r="VNV36" s="466"/>
      <c r="VNW36" s="399"/>
      <c r="VNX36" s="466"/>
      <c r="VNY36" s="252"/>
      <c r="VNZ36" s="467"/>
      <c r="VOA36" s="466"/>
      <c r="VOB36" s="399"/>
      <c r="VOC36" s="466"/>
      <c r="VOD36" s="252"/>
      <c r="VOE36" s="467"/>
      <c r="VOF36" s="466"/>
      <c r="VOG36" s="399"/>
      <c r="VOH36" s="466"/>
      <c r="VOI36" s="252"/>
      <c r="VOJ36" s="467"/>
      <c r="VOK36" s="466"/>
      <c r="VOL36" s="399"/>
      <c r="VOM36" s="466"/>
      <c r="VON36" s="252"/>
      <c r="VOO36" s="467"/>
      <c r="VOP36" s="466"/>
      <c r="VOQ36" s="399"/>
      <c r="VOR36" s="466"/>
      <c r="VOS36" s="252"/>
      <c r="VOT36" s="467"/>
      <c r="VOU36" s="466"/>
      <c r="VOV36" s="399"/>
      <c r="VOW36" s="466"/>
      <c r="VOX36" s="252"/>
      <c r="VOY36" s="467"/>
      <c r="VOZ36" s="466"/>
      <c r="VPA36" s="399"/>
      <c r="VPB36" s="466"/>
      <c r="VPC36" s="252"/>
      <c r="VPD36" s="467"/>
      <c r="VPE36" s="466"/>
      <c r="VPF36" s="399"/>
      <c r="VPG36" s="466"/>
      <c r="VPH36" s="252"/>
      <c r="VPI36" s="467"/>
      <c r="VPJ36" s="466"/>
      <c r="VPK36" s="399"/>
      <c r="VPL36" s="466"/>
      <c r="VPM36" s="252"/>
      <c r="VPN36" s="467"/>
      <c r="VPO36" s="466"/>
      <c r="VPP36" s="399"/>
      <c r="VPQ36" s="466"/>
      <c r="VPR36" s="252"/>
      <c r="VPS36" s="467"/>
      <c r="VPT36" s="466"/>
      <c r="VPU36" s="399"/>
      <c r="VPV36" s="466"/>
      <c r="VPW36" s="252"/>
      <c r="VPX36" s="467"/>
      <c r="VPY36" s="466"/>
      <c r="VPZ36" s="399"/>
      <c r="VQA36" s="466"/>
      <c r="VQB36" s="252"/>
      <c r="VQC36" s="467"/>
      <c r="VQD36" s="466"/>
      <c r="VQE36" s="399"/>
      <c r="VQF36" s="466"/>
      <c r="VQG36" s="252"/>
      <c r="VQH36" s="467"/>
      <c r="VQI36" s="466"/>
      <c r="VQJ36" s="399"/>
      <c r="VQK36" s="466"/>
      <c r="VQL36" s="252"/>
      <c r="VQM36" s="467"/>
      <c r="VQN36" s="466"/>
      <c r="VQO36" s="399"/>
      <c r="VQP36" s="466"/>
      <c r="VQQ36" s="252"/>
      <c r="VQR36" s="467"/>
      <c r="VQS36" s="466"/>
      <c r="VQT36" s="399"/>
      <c r="VQU36" s="466"/>
      <c r="VQV36" s="252"/>
      <c r="VQW36" s="467"/>
      <c r="VQX36" s="466"/>
      <c r="VQY36" s="399"/>
      <c r="VQZ36" s="466"/>
      <c r="VRA36" s="252"/>
      <c r="VRB36" s="467"/>
      <c r="VRC36" s="466"/>
      <c r="VRD36" s="399"/>
      <c r="VRE36" s="466"/>
      <c r="VRF36" s="252"/>
      <c r="VRG36" s="467"/>
      <c r="VRH36" s="466"/>
      <c r="VRI36" s="399"/>
      <c r="VRJ36" s="466"/>
      <c r="VRK36" s="252"/>
      <c r="VRL36" s="467"/>
      <c r="VRM36" s="466"/>
      <c r="VRN36" s="399"/>
      <c r="VRO36" s="466"/>
      <c r="VRP36" s="252"/>
      <c r="VRQ36" s="467"/>
      <c r="VRR36" s="466"/>
      <c r="VRS36" s="399"/>
      <c r="VRT36" s="466"/>
      <c r="VRU36" s="252"/>
      <c r="VRV36" s="467"/>
      <c r="VRW36" s="466"/>
      <c r="VRX36" s="399"/>
      <c r="VRY36" s="466"/>
      <c r="VRZ36" s="252"/>
      <c r="VSA36" s="467"/>
      <c r="VSB36" s="466"/>
      <c r="VSC36" s="399"/>
      <c r="VSD36" s="466"/>
      <c r="VSE36" s="252"/>
      <c r="VSF36" s="467"/>
      <c r="VSG36" s="466"/>
      <c r="VSH36" s="399"/>
      <c r="VSI36" s="466"/>
      <c r="VSJ36" s="252"/>
      <c r="VSK36" s="467"/>
      <c r="VSL36" s="466"/>
      <c r="VSM36" s="399"/>
      <c r="VSN36" s="466"/>
      <c r="VSO36" s="252"/>
      <c r="VSP36" s="467"/>
      <c r="VSQ36" s="466"/>
      <c r="VSR36" s="399"/>
      <c r="VSS36" s="466"/>
      <c r="VST36" s="252"/>
      <c r="VSU36" s="467"/>
      <c r="VSV36" s="466"/>
      <c r="VSW36" s="399"/>
      <c r="VSX36" s="466"/>
      <c r="VSY36" s="252"/>
      <c r="VSZ36" s="467"/>
      <c r="VTA36" s="466"/>
      <c r="VTB36" s="399"/>
      <c r="VTC36" s="466"/>
      <c r="VTD36" s="252"/>
      <c r="VTE36" s="467"/>
      <c r="VTF36" s="466"/>
      <c r="VTG36" s="399"/>
      <c r="VTH36" s="466"/>
      <c r="VTI36" s="252"/>
      <c r="VTJ36" s="467"/>
      <c r="VTK36" s="466"/>
      <c r="VTL36" s="399"/>
      <c r="VTM36" s="466"/>
      <c r="VTN36" s="252"/>
      <c r="VTO36" s="467"/>
      <c r="VTP36" s="466"/>
      <c r="VTQ36" s="399"/>
      <c r="VTR36" s="466"/>
      <c r="VTS36" s="252"/>
      <c r="VTT36" s="467"/>
      <c r="VTU36" s="466"/>
      <c r="VTV36" s="399"/>
      <c r="VTW36" s="466"/>
      <c r="VTX36" s="252"/>
      <c r="VTY36" s="467"/>
      <c r="VTZ36" s="466"/>
      <c r="VUA36" s="399"/>
      <c r="VUB36" s="466"/>
      <c r="VUC36" s="252"/>
      <c r="VUD36" s="467"/>
      <c r="VUE36" s="466"/>
      <c r="VUF36" s="399"/>
      <c r="VUG36" s="466"/>
      <c r="VUH36" s="252"/>
      <c r="VUI36" s="467"/>
      <c r="VUJ36" s="466"/>
      <c r="VUK36" s="399"/>
      <c r="VUL36" s="466"/>
      <c r="VUM36" s="252"/>
      <c r="VUN36" s="467"/>
      <c r="VUO36" s="466"/>
      <c r="VUP36" s="399"/>
      <c r="VUQ36" s="466"/>
      <c r="VUR36" s="252"/>
      <c r="VUS36" s="467"/>
      <c r="VUT36" s="466"/>
      <c r="VUU36" s="399"/>
      <c r="VUV36" s="466"/>
      <c r="VUW36" s="252"/>
      <c r="VUX36" s="467"/>
      <c r="VUY36" s="466"/>
      <c r="VUZ36" s="399"/>
      <c r="VVA36" s="466"/>
      <c r="VVB36" s="252"/>
      <c r="VVC36" s="467"/>
      <c r="VVD36" s="466"/>
      <c r="VVE36" s="399"/>
      <c r="VVF36" s="466"/>
      <c r="VVG36" s="252"/>
      <c r="VVH36" s="467"/>
      <c r="VVI36" s="466"/>
      <c r="VVJ36" s="399"/>
      <c r="VVK36" s="466"/>
      <c r="VVL36" s="252"/>
      <c r="VVM36" s="467"/>
      <c r="VVN36" s="466"/>
      <c r="VVO36" s="399"/>
      <c r="VVP36" s="466"/>
      <c r="VVQ36" s="252"/>
      <c r="VVR36" s="467"/>
      <c r="VVS36" s="466"/>
      <c r="VVT36" s="399"/>
      <c r="VVU36" s="466"/>
      <c r="VVV36" s="252"/>
      <c r="VVW36" s="467"/>
      <c r="VVX36" s="466"/>
      <c r="VVY36" s="399"/>
      <c r="VVZ36" s="466"/>
      <c r="VWA36" s="252"/>
      <c r="VWB36" s="467"/>
      <c r="VWC36" s="466"/>
      <c r="VWD36" s="399"/>
      <c r="VWE36" s="466"/>
      <c r="VWF36" s="252"/>
      <c r="VWG36" s="467"/>
      <c r="VWH36" s="466"/>
      <c r="VWI36" s="399"/>
      <c r="VWJ36" s="466"/>
      <c r="VWK36" s="252"/>
      <c r="VWL36" s="467"/>
      <c r="VWM36" s="466"/>
      <c r="VWN36" s="399"/>
      <c r="VWO36" s="466"/>
      <c r="VWP36" s="252"/>
      <c r="VWQ36" s="467"/>
      <c r="VWR36" s="466"/>
      <c r="VWS36" s="399"/>
      <c r="VWT36" s="466"/>
      <c r="VWU36" s="252"/>
      <c r="VWV36" s="467"/>
      <c r="VWW36" s="466"/>
      <c r="VWX36" s="399"/>
      <c r="VWY36" s="466"/>
      <c r="VWZ36" s="252"/>
      <c r="VXA36" s="467"/>
      <c r="VXB36" s="466"/>
      <c r="VXC36" s="399"/>
      <c r="VXD36" s="466"/>
      <c r="VXE36" s="252"/>
      <c r="VXF36" s="467"/>
      <c r="VXG36" s="466"/>
      <c r="VXH36" s="399"/>
      <c r="VXI36" s="466"/>
      <c r="VXJ36" s="252"/>
      <c r="VXK36" s="467"/>
      <c r="VXL36" s="466"/>
      <c r="VXM36" s="399"/>
      <c r="VXN36" s="466"/>
      <c r="VXO36" s="252"/>
      <c r="VXP36" s="467"/>
      <c r="VXQ36" s="466"/>
      <c r="VXR36" s="399"/>
      <c r="VXS36" s="466"/>
      <c r="VXT36" s="252"/>
      <c r="VXU36" s="467"/>
      <c r="VXV36" s="466"/>
      <c r="VXW36" s="399"/>
      <c r="VXX36" s="466"/>
      <c r="VXY36" s="252"/>
      <c r="VXZ36" s="467"/>
      <c r="VYA36" s="466"/>
      <c r="VYB36" s="399"/>
      <c r="VYC36" s="466"/>
      <c r="VYD36" s="252"/>
      <c r="VYE36" s="467"/>
      <c r="VYF36" s="466"/>
      <c r="VYG36" s="399"/>
      <c r="VYH36" s="466"/>
      <c r="VYI36" s="252"/>
      <c r="VYJ36" s="467"/>
      <c r="VYK36" s="466"/>
      <c r="VYL36" s="399"/>
      <c r="VYM36" s="466"/>
      <c r="VYN36" s="252"/>
      <c r="VYO36" s="467"/>
      <c r="VYP36" s="466"/>
      <c r="VYQ36" s="399"/>
      <c r="VYR36" s="466"/>
      <c r="VYS36" s="252"/>
      <c r="VYT36" s="467"/>
      <c r="VYU36" s="466"/>
      <c r="VYV36" s="399"/>
      <c r="VYW36" s="466"/>
      <c r="VYX36" s="252"/>
      <c r="VYY36" s="467"/>
      <c r="VYZ36" s="466"/>
      <c r="VZA36" s="399"/>
      <c r="VZB36" s="466"/>
      <c r="VZC36" s="252"/>
      <c r="VZD36" s="467"/>
      <c r="VZE36" s="466"/>
      <c r="VZF36" s="399"/>
      <c r="VZG36" s="466"/>
      <c r="VZH36" s="252"/>
      <c r="VZI36" s="467"/>
      <c r="VZJ36" s="466"/>
      <c r="VZK36" s="399"/>
      <c r="VZL36" s="466"/>
      <c r="VZM36" s="252"/>
      <c r="VZN36" s="467"/>
      <c r="VZO36" s="466"/>
      <c r="VZP36" s="399"/>
      <c r="VZQ36" s="466"/>
      <c r="VZR36" s="252"/>
      <c r="VZS36" s="467"/>
      <c r="VZT36" s="466"/>
      <c r="VZU36" s="399"/>
      <c r="VZV36" s="466"/>
      <c r="VZW36" s="252"/>
      <c r="VZX36" s="467"/>
      <c r="VZY36" s="466"/>
      <c r="VZZ36" s="399"/>
      <c r="WAA36" s="466"/>
      <c r="WAB36" s="252"/>
      <c r="WAC36" s="467"/>
      <c r="WAD36" s="466"/>
      <c r="WAE36" s="399"/>
      <c r="WAF36" s="466"/>
      <c r="WAG36" s="252"/>
      <c r="WAH36" s="467"/>
      <c r="WAI36" s="466"/>
      <c r="WAJ36" s="399"/>
      <c r="WAK36" s="466"/>
      <c r="WAL36" s="252"/>
      <c r="WAM36" s="467"/>
      <c r="WAN36" s="466"/>
      <c r="WAO36" s="399"/>
      <c r="WAP36" s="466"/>
      <c r="WAQ36" s="252"/>
      <c r="WAR36" s="467"/>
      <c r="WAS36" s="466"/>
      <c r="WAT36" s="399"/>
      <c r="WAU36" s="466"/>
      <c r="WAV36" s="252"/>
      <c r="WAW36" s="467"/>
      <c r="WAX36" s="466"/>
      <c r="WAY36" s="399"/>
      <c r="WAZ36" s="466"/>
      <c r="WBA36" s="252"/>
      <c r="WBB36" s="467"/>
      <c r="WBC36" s="466"/>
      <c r="WBD36" s="399"/>
      <c r="WBE36" s="466"/>
      <c r="WBF36" s="252"/>
      <c r="WBG36" s="467"/>
      <c r="WBH36" s="466"/>
      <c r="WBI36" s="399"/>
      <c r="WBJ36" s="466"/>
      <c r="WBK36" s="252"/>
      <c r="WBL36" s="467"/>
      <c r="WBM36" s="466"/>
      <c r="WBN36" s="399"/>
      <c r="WBO36" s="466"/>
      <c r="WBP36" s="252"/>
      <c r="WBQ36" s="467"/>
      <c r="WBR36" s="466"/>
      <c r="WBS36" s="399"/>
      <c r="WBT36" s="466"/>
      <c r="WBU36" s="252"/>
      <c r="WBV36" s="467"/>
      <c r="WBW36" s="466"/>
      <c r="WBX36" s="399"/>
      <c r="WBY36" s="466"/>
      <c r="WBZ36" s="252"/>
      <c r="WCA36" s="467"/>
      <c r="WCB36" s="466"/>
      <c r="WCC36" s="399"/>
      <c r="WCD36" s="466"/>
      <c r="WCE36" s="252"/>
      <c r="WCF36" s="467"/>
      <c r="WCG36" s="466"/>
      <c r="WCH36" s="399"/>
      <c r="WCI36" s="466"/>
      <c r="WCJ36" s="252"/>
      <c r="WCK36" s="467"/>
      <c r="WCL36" s="466"/>
      <c r="WCM36" s="399"/>
      <c r="WCN36" s="466"/>
      <c r="WCO36" s="252"/>
      <c r="WCP36" s="467"/>
      <c r="WCQ36" s="466"/>
      <c r="WCR36" s="399"/>
      <c r="WCS36" s="466"/>
      <c r="WCT36" s="252"/>
      <c r="WCU36" s="467"/>
      <c r="WCV36" s="466"/>
      <c r="WCW36" s="399"/>
      <c r="WCX36" s="466"/>
      <c r="WCY36" s="252"/>
      <c r="WCZ36" s="467"/>
      <c r="WDA36" s="466"/>
      <c r="WDB36" s="399"/>
      <c r="WDC36" s="466"/>
      <c r="WDD36" s="252"/>
      <c r="WDE36" s="467"/>
      <c r="WDF36" s="466"/>
      <c r="WDG36" s="399"/>
      <c r="WDH36" s="466"/>
      <c r="WDI36" s="252"/>
      <c r="WDJ36" s="467"/>
      <c r="WDK36" s="466"/>
      <c r="WDL36" s="399"/>
      <c r="WDM36" s="466"/>
      <c r="WDN36" s="252"/>
      <c r="WDO36" s="467"/>
      <c r="WDP36" s="466"/>
      <c r="WDQ36" s="399"/>
      <c r="WDR36" s="466"/>
      <c r="WDS36" s="252"/>
      <c r="WDT36" s="467"/>
      <c r="WDU36" s="466"/>
      <c r="WDV36" s="399"/>
      <c r="WDW36" s="466"/>
      <c r="WDX36" s="252"/>
      <c r="WDY36" s="467"/>
      <c r="WDZ36" s="466"/>
      <c r="WEA36" s="399"/>
      <c r="WEB36" s="466"/>
      <c r="WEC36" s="252"/>
      <c r="WED36" s="467"/>
      <c r="WEE36" s="466"/>
      <c r="WEF36" s="399"/>
      <c r="WEG36" s="466"/>
      <c r="WEH36" s="252"/>
      <c r="WEI36" s="467"/>
      <c r="WEJ36" s="466"/>
      <c r="WEK36" s="399"/>
      <c r="WEL36" s="466"/>
      <c r="WEM36" s="252"/>
      <c r="WEN36" s="467"/>
      <c r="WEO36" s="466"/>
      <c r="WEP36" s="399"/>
      <c r="WEQ36" s="466"/>
      <c r="WER36" s="252"/>
      <c r="WES36" s="467"/>
      <c r="WET36" s="466"/>
      <c r="WEU36" s="399"/>
      <c r="WEV36" s="466"/>
      <c r="WEW36" s="252"/>
      <c r="WEX36" s="467"/>
      <c r="WEY36" s="466"/>
      <c r="WEZ36" s="399"/>
      <c r="WFA36" s="466"/>
      <c r="WFB36" s="252"/>
      <c r="WFC36" s="467"/>
      <c r="WFD36" s="466"/>
      <c r="WFE36" s="399"/>
      <c r="WFF36" s="466"/>
      <c r="WFG36" s="252"/>
      <c r="WFH36" s="467"/>
      <c r="WFI36" s="466"/>
      <c r="WFJ36" s="399"/>
      <c r="WFK36" s="466"/>
      <c r="WFL36" s="252"/>
      <c r="WFM36" s="467"/>
      <c r="WFN36" s="466"/>
      <c r="WFO36" s="399"/>
      <c r="WFP36" s="466"/>
      <c r="WFQ36" s="252"/>
      <c r="WFR36" s="467"/>
      <c r="WFS36" s="466"/>
      <c r="WFT36" s="399"/>
      <c r="WFU36" s="466"/>
      <c r="WFV36" s="252"/>
      <c r="WFW36" s="467"/>
      <c r="WFX36" s="466"/>
      <c r="WFY36" s="399"/>
      <c r="WFZ36" s="466"/>
      <c r="WGA36" s="252"/>
      <c r="WGB36" s="467"/>
      <c r="WGC36" s="466"/>
      <c r="WGD36" s="399"/>
      <c r="WGE36" s="466"/>
      <c r="WGF36" s="252"/>
      <c r="WGG36" s="467"/>
      <c r="WGH36" s="466"/>
      <c r="WGI36" s="399"/>
      <c r="WGJ36" s="466"/>
      <c r="WGK36" s="252"/>
      <c r="WGL36" s="467"/>
      <c r="WGM36" s="466"/>
      <c r="WGN36" s="399"/>
      <c r="WGO36" s="466"/>
      <c r="WGP36" s="252"/>
      <c r="WGQ36" s="467"/>
      <c r="WGR36" s="466"/>
      <c r="WGS36" s="399"/>
      <c r="WGT36" s="466"/>
      <c r="WGU36" s="252"/>
      <c r="WGV36" s="467"/>
      <c r="WGW36" s="466"/>
      <c r="WGX36" s="399"/>
      <c r="WGY36" s="466"/>
      <c r="WGZ36" s="252"/>
      <c r="WHA36" s="467"/>
      <c r="WHB36" s="466"/>
      <c r="WHC36" s="399"/>
      <c r="WHD36" s="466"/>
      <c r="WHE36" s="252"/>
      <c r="WHF36" s="467"/>
      <c r="WHG36" s="466"/>
      <c r="WHH36" s="399"/>
      <c r="WHI36" s="466"/>
      <c r="WHJ36" s="252"/>
      <c r="WHK36" s="467"/>
      <c r="WHL36" s="466"/>
      <c r="WHM36" s="399"/>
      <c r="WHN36" s="466"/>
      <c r="WHO36" s="252"/>
      <c r="WHP36" s="467"/>
      <c r="WHQ36" s="466"/>
      <c r="WHR36" s="399"/>
      <c r="WHS36" s="466"/>
      <c r="WHT36" s="252"/>
      <c r="WHU36" s="467"/>
      <c r="WHV36" s="466"/>
      <c r="WHW36" s="399"/>
      <c r="WHX36" s="466"/>
      <c r="WHY36" s="252"/>
      <c r="WHZ36" s="467"/>
      <c r="WIA36" s="466"/>
      <c r="WIB36" s="399"/>
      <c r="WIC36" s="466"/>
      <c r="WID36" s="252"/>
      <c r="WIE36" s="467"/>
      <c r="WIF36" s="466"/>
      <c r="WIG36" s="399"/>
      <c r="WIH36" s="466"/>
      <c r="WII36" s="252"/>
      <c r="WIJ36" s="467"/>
      <c r="WIK36" s="466"/>
      <c r="WIL36" s="399"/>
      <c r="WIM36" s="466"/>
      <c r="WIN36" s="252"/>
      <c r="WIO36" s="467"/>
      <c r="WIP36" s="466"/>
      <c r="WIQ36" s="399"/>
      <c r="WIR36" s="466"/>
      <c r="WIS36" s="252"/>
      <c r="WIT36" s="467"/>
      <c r="WIU36" s="466"/>
      <c r="WIV36" s="399"/>
      <c r="WIW36" s="466"/>
      <c r="WIX36" s="252"/>
      <c r="WIY36" s="467"/>
      <c r="WIZ36" s="466"/>
      <c r="WJA36" s="399"/>
      <c r="WJB36" s="466"/>
      <c r="WJC36" s="252"/>
      <c r="WJD36" s="467"/>
      <c r="WJE36" s="466"/>
      <c r="WJF36" s="399"/>
      <c r="WJG36" s="466"/>
      <c r="WJH36" s="252"/>
      <c r="WJI36" s="467"/>
      <c r="WJJ36" s="466"/>
      <c r="WJK36" s="399"/>
      <c r="WJL36" s="466"/>
      <c r="WJM36" s="252"/>
      <c r="WJN36" s="467"/>
      <c r="WJO36" s="466"/>
      <c r="WJP36" s="399"/>
      <c r="WJQ36" s="466"/>
      <c r="WJR36" s="252"/>
      <c r="WJS36" s="467"/>
      <c r="WJT36" s="466"/>
      <c r="WJU36" s="399"/>
      <c r="WJV36" s="466"/>
      <c r="WJW36" s="252"/>
      <c r="WJX36" s="467"/>
      <c r="WJY36" s="466"/>
      <c r="WJZ36" s="399"/>
      <c r="WKA36" s="466"/>
      <c r="WKB36" s="252"/>
      <c r="WKC36" s="467"/>
      <c r="WKD36" s="466"/>
      <c r="WKE36" s="399"/>
      <c r="WKF36" s="466"/>
      <c r="WKG36" s="252"/>
      <c r="WKH36" s="467"/>
      <c r="WKI36" s="466"/>
      <c r="WKJ36" s="399"/>
      <c r="WKK36" s="466"/>
      <c r="WKL36" s="252"/>
      <c r="WKM36" s="467"/>
      <c r="WKN36" s="466"/>
      <c r="WKO36" s="399"/>
      <c r="WKP36" s="466"/>
      <c r="WKQ36" s="252"/>
      <c r="WKR36" s="467"/>
      <c r="WKS36" s="466"/>
      <c r="WKT36" s="399"/>
      <c r="WKU36" s="466"/>
      <c r="WKV36" s="252"/>
      <c r="WKW36" s="467"/>
      <c r="WKX36" s="466"/>
      <c r="WKY36" s="399"/>
      <c r="WKZ36" s="466"/>
      <c r="WLA36" s="252"/>
      <c r="WLB36" s="467"/>
      <c r="WLC36" s="466"/>
      <c r="WLD36" s="399"/>
      <c r="WLE36" s="466"/>
      <c r="WLF36" s="252"/>
      <c r="WLG36" s="467"/>
      <c r="WLH36" s="466"/>
      <c r="WLI36" s="399"/>
      <c r="WLJ36" s="466"/>
      <c r="WLK36" s="252"/>
      <c r="WLL36" s="467"/>
      <c r="WLM36" s="466"/>
      <c r="WLN36" s="399"/>
      <c r="WLO36" s="466"/>
      <c r="WLP36" s="252"/>
      <c r="WLQ36" s="467"/>
      <c r="WLR36" s="466"/>
      <c r="WLS36" s="399"/>
      <c r="WLT36" s="466"/>
      <c r="WLU36" s="252"/>
      <c r="WLV36" s="467"/>
      <c r="WLW36" s="466"/>
      <c r="WLX36" s="399"/>
      <c r="WLY36" s="466"/>
      <c r="WLZ36" s="252"/>
      <c r="WMA36" s="467"/>
      <c r="WMB36" s="466"/>
      <c r="WMC36" s="399"/>
      <c r="WMD36" s="466"/>
      <c r="WME36" s="252"/>
      <c r="WMF36" s="467"/>
      <c r="WMG36" s="466"/>
      <c r="WMH36" s="399"/>
      <c r="WMI36" s="466"/>
      <c r="WMJ36" s="252"/>
      <c r="WMK36" s="467"/>
      <c r="WML36" s="466"/>
      <c r="WMM36" s="399"/>
      <c r="WMN36" s="466"/>
      <c r="WMO36" s="252"/>
      <c r="WMP36" s="467"/>
      <c r="WMQ36" s="466"/>
      <c r="WMR36" s="399"/>
      <c r="WMS36" s="466"/>
      <c r="WMT36" s="252"/>
      <c r="WMU36" s="467"/>
      <c r="WMV36" s="466"/>
      <c r="WMW36" s="399"/>
      <c r="WMX36" s="466"/>
      <c r="WMY36" s="252"/>
      <c r="WMZ36" s="467"/>
      <c r="WNA36" s="466"/>
      <c r="WNB36" s="399"/>
      <c r="WNC36" s="466"/>
      <c r="WND36" s="252"/>
      <c r="WNE36" s="467"/>
      <c r="WNF36" s="466"/>
      <c r="WNG36" s="399"/>
      <c r="WNH36" s="466"/>
      <c r="WNI36" s="252"/>
      <c r="WNJ36" s="467"/>
      <c r="WNK36" s="466"/>
      <c r="WNL36" s="399"/>
      <c r="WNM36" s="466"/>
      <c r="WNN36" s="252"/>
      <c r="WNO36" s="467"/>
      <c r="WNP36" s="466"/>
      <c r="WNQ36" s="399"/>
      <c r="WNR36" s="466"/>
      <c r="WNS36" s="252"/>
      <c r="WNT36" s="467"/>
      <c r="WNU36" s="466"/>
      <c r="WNV36" s="399"/>
      <c r="WNW36" s="466"/>
      <c r="WNX36" s="252"/>
      <c r="WNY36" s="467"/>
      <c r="WNZ36" s="466"/>
      <c r="WOA36" s="399"/>
      <c r="WOB36" s="466"/>
      <c r="WOC36" s="252"/>
      <c r="WOD36" s="467"/>
      <c r="WOE36" s="466"/>
      <c r="WOF36" s="399"/>
      <c r="WOG36" s="466"/>
      <c r="WOH36" s="252"/>
      <c r="WOI36" s="467"/>
      <c r="WOJ36" s="466"/>
      <c r="WOK36" s="399"/>
      <c r="WOL36" s="466"/>
      <c r="WOM36" s="252"/>
      <c r="WON36" s="467"/>
      <c r="WOO36" s="466"/>
      <c r="WOP36" s="399"/>
      <c r="WOQ36" s="466"/>
      <c r="WOR36" s="252"/>
      <c r="WOS36" s="467"/>
      <c r="WOT36" s="466"/>
      <c r="WOU36" s="399"/>
      <c r="WOV36" s="466"/>
      <c r="WOW36" s="252"/>
      <c r="WOX36" s="467"/>
      <c r="WOY36" s="466"/>
      <c r="WOZ36" s="399"/>
      <c r="WPA36" s="466"/>
      <c r="WPB36" s="252"/>
      <c r="WPC36" s="467"/>
      <c r="WPD36" s="466"/>
      <c r="WPE36" s="399"/>
      <c r="WPF36" s="466"/>
      <c r="WPG36" s="252"/>
      <c r="WPH36" s="467"/>
      <c r="WPI36" s="466"/>
      <c r="WPJ36" s="399"/>
      <c r="WPK36" s="466"/>
      <c r="WPL36" s="252"/>
      <c r="WPM36" s="467"/>
      <c r="WPN36" s="466"/>
      <c r="WPO36" s="399"/>
      <c r="WPP36" s="466"/>
      <c r="WPQ36" s="252"/>
      <c r="WPR36" s="467"/>
      <c r="WPS36" s="466"/>
      <c r="WPT36" s="399"/>
      <c r="WPU36" s="466"/>
      <c r="WPV36" s="252"/>
      <c r="WPW36" s="467"/>
      <c r="WPX36" s="466"/>
      <c r="WPY36" s="399"/>
      <c r="WPZ36" s="466"/>
      <c r="WQA36" s="252"/>
      <c r="WQB36" s="467"/>
      <c r="WQC36" s="466"/>
      <c r="WQD36" s="399"/>
      <c r="WQE36" s="466"/>
      <c r="WQF36" s="252"/>
      <c r="WQG36" s="467"/>
      <c r="WQH36" s="466"/>
      <c r="WQI36" s="399"/>
      <c r="WQJ36" s="466"/>
      <c r="WQK36" s="252"/>
      <c r="WQL36" s="467"/>
      <c r="WQM36" s="466"/>
      <c r="WQN36" s="399"/>
      <c r="WQO36" s="466"/>
      <c r="WQP36" s="252"/>
      <c r="WQQ36" s="467"/>
      <c r="WQR36" s="466"/>
      <c r="WQS36" s="399"/>
      <c r="WQT36" s="466"/>
      <c r="WQU36" s="252"/>
      <c r="WQV36" s="467"/>
      <c r="WQW36" s="466"/>
      <c r="WQX36" s="399"/>
      <c r="WQY36" s="466"/>
      <c r="WQZ36" s="252"/>
      <c r="WRA36" s="467"/>
      <c r="WRB36" s="466"/>
      <c r="WRC36" s="399"/>
      <c r="WRD36" s="466"/>
      <c r="WRE36" s="252"/>
      <c r="WRF36" s="467"/>
      <c r="WRG36" s="466"/>
      <c r="WRH36" s="399"/>
      <c r="WRI36" s="466"/>
      <c r="WRJ36" s="252"/>
      <c r="WRK36" s="467"/>
      <c r="WRL36" s="466"/>
      <c r="WRM36" s="399"/>
      <c r="WRN36" s="466"/>
      <c r="WRO36" s="252"/>
      <c r="WRP36" s="467"/>
      <c r="WRQ36" s="466"/>
      <c r="WRR36" s="399"/>
      <c r="WRS36" s="466"/>
      <c r="WRT36" s="252"/>
      <c r="WRU36" s="467"/>
      <c r="WRV36" s="466"/>
      <c r="WRW36" s="399"/>
      <c r="WRX36" s="466"/>
      <c r="WRY36" s="252"/>
      <c r="WRZ36" s="467"/>
      <c r="WSA36" s="466"/>
      <c r="WSB36" s="399"/>
      <c r="WSC36" s="466"/>
      <c r="WSD36" s="252"/>
      <c r="WSE36" s="467"/>
      <c r="WSF36" s="466"/>
      <c r="WSG36" s="399"/>
      <c r="WSH36" s="466"/>
      <c r="WSI36" s="252"/>
      <c r="WSJ36" s="467"/>
      <c r="WSK36" s="466"/>
      <c r="WSL36" s="399"/>
      <c r="WSM36" s="466"/>
      <c r="WSN36" s="252"/>
      <c r="WSO36" s="467"/>
      <c r="WSP36" s="466"/>
      <c r="WSQ36" s="399"/>
      <c r="WSR36" s="466"/>
      <c r="WSS36" s="252"/>
      <c r="WST36" s="467"/>
      <c r="WSU36" s="466"/>
      <c r="WSV36" s="399"/>
      <c r="WSW36" s="466"/>
      <c r="WSX36" s="252"/>
      <c r="WSY36" s="467"/>
      <c r="WSZ36" s="466"/>
      <c r="WTA36" s="399"/>
      <c r="WTB36" s="466"/>
      <c r="WTC36" s="252"/>
      <c r="WTD36" s="467"/>
      <c r="WTE36" s="466"/>
      <c r="WTF36" s="399"/>
      <c r="WTG36" s="466"/>
      <c r="WTH36" s="252"/>
      <c r="WTI36" s="467"/>
      <c r="WTJ36" s="466"/>
      <c r="WTK36" s="399"/>
      <c r="WTL36" s="466"/>
      <c r="WTM36" s="252"/>
      <c r="WTN36" s="467"/>
      <c r="WTO36" s="466"/>
      <c r="WTP36" s="399"/>
      <c r="WTQ36" s="466"/>
      <c r="WTR36" s="252"/>
      <c r="WTS36" s="467"/>
      <c r="WTT36" s="466"/>
      <c r="WTU36" s="399"/>
      <c r="WTV36" s="466"/>
      <c r="WTW36" s="252"/>
      <c r="WTX36" s="467"/>
      <c r="WTY36" s="466"/>
      <c r="WTZ36" s="399"/>
      <c r="WUA36" s="466"/>
      <c r="WUB36" s="252"/>
      <c r="WUC36" s="467"/>
      <c r="WUD36" s="466"/>
      <c r="WUE36" s="399"/>
      <c r="WUF36" s="466"/>
      <c r="WUG36" s="252"/>
      <c r="WUH36" s="467"/>
      <c r="WUI36" s="466"/>
      <c r="WUJ36" s="399"/>
      <c r="WUK36" s="466"/>
      <c r="WUL36" s="252"/>
      <c r="WUM36" s="467"/>
      <c r="WUN36" s="466"/>
      <c r="WUO36" s="399"/>
      <c r="WUP36" s="466"/>
      <c r="WUQ36" s="252"/>
      <c r="WUR36" s="467"/>
      <c r="WUS36" s="466"/>
      <c r="WUT36" s="399"/>
      <c r="WUU36" s="466"/>
      <c r="WUV36" s="252"/>
      <c r="WUW36" s="467"/>
      <c r="WUX36" s="466"/>
      <c r="WUY36" s="399"/>
      <c r="WUZ36" s="466"/>
      <c r="WVA36" s="252"/>
      <c r="WVB36" s="467"/>
      <c r="WVC36" s="466"/>
      <c r="WVD36" s="399"/>
      <c r="WVE36" s="466"/>
      <c r="WVF36" s="252"/>
      <c r="WVG36" s="467"/>
      <c r="WVH36" s="466"/>
      <c r="WVI36" s="399"/>
      <c r="WVJ36" s="466"/>
      <c r="WVK36" s="252"/>
      <c r="WVL36" s="467"/>
      <c r="WVM36" s="466"/>
      <c r="WVN36" s="399"/>
      <c r="WVO36" s="466"/>
      <c r="WVP36" s="252"/>
      <c r="WVQ36" s="467"/>
      <c r="WVR36" s="466"/>
      <c r="WVS36" s="399"/>
      <c r="WVT36" s="466"/>
      <c r="WVU36" s="252"/>
      <c r="WVV36" s="467"/>
      <c r="WVW36" s="466"/>
      <c r="WVX36" s="399"/>
      <c r="WVY36" s="466"/>
      <c r="WVZ36" s="252"/>
      <c r="WWA36" s="467"/>
      <c r="WWB36" s="466"/>
      <c r="WWC36" s="399"/>
      <c r="WWD36" s="466"/>
      <c r="WWE36" s="252"/>
      <c r="WWF36" s="467"/>
      <c r="WWG36" s="466"/>
      <c r="WWH36" s="399"/>
      <c r="WWI36" s="466"/>
      <c r="WWJ36" s="252"/>
      <c r="WWK36" s="467"/>
      <c r="WWL36" s="466"/>
      <c r="WWM36" s="399"/>
      <c r="WWN36" s="466"/>
      <c r="WWO36" s="252"/>
      <c r="WWP36" s="467"/>
      <c r="WWQ36" s="466"/>
      <c r="WWR36" s="399"/>
      <c r="WWS36" s="466"/>
      <c r="WWT36" s="252"/>
      <c r="WWU36" s="467"/>
      <c r="WWV36" s="466"/>
      <c r="WWW36" s="399"/>
      <c r="WWX36" s="466"/>
      <c r="WWY36" s="252"/>
      <c r="WWZ36" s="467"/>
      <c r="WXA36" s="466"/>
      <c r="WXB36" s="399"/>
      <c r="WXC36" s="466"/>
      <c r="WXD36" s="252"/>
      <c r="WXE36" s="467"/>
      <c r="WXF36" s="466"/>
      <c r="WXG36" s="399"/>
      <c r="WXH36" s="466"/>
      <c r="WXI36" s="252"/>
      <c r="WXJ36" s="467"/>
      <c r="WXK36" s="466"/>
      <c r="WXL36" s="399"/>
      <c r="WXM36" s="466"/>
      <c r="WXN36" s="252"/>
      <c r="WXO36" s="467"/>
      <c r="WXP36" s="466"/>
      <c r="WXQ36" s="399"/>
      <c r="WXR36" s="466"/>
      <c r="WXS36" s="252"/>
      <c r="WXT36" s="467"/>
      <c r="WXU36" s="466"/>
      <c r="WXV36" s="399"/>
      <c r="WXW36" s="466"/>
      <c r="WXX36" s="252"/>
      <c r="WXY36" s="467"/>
      <c r="WXZ36" s="466"/>
      <c r="WYA36" s="399"/>
      <c r="WYB36" s="466"/>
      <c r="WYC36" s="252"/>
      <c r="WYD36" s="467"/>
      <c r="WYE36" s="466"/>
      <c r="WYF36" s="399"/>
      <c r="WYG36" s="466"/>
      <c r="WYH36" s="252"/>
      <c r="WYI36" s="467"/>
      <c r="WYJ36" s="466"/>
      <c r="WYK36" s="399"/>
      <c r="WYL36" s="466"/>
      <c r="WYM36" s="252"/>
      <c r="WYN36" s="467"/>
      <c r="WYO36" s="466"/>
      <c r="WYP36" s="399"/>
      <c r="WYQ36" s="466"/>
      <c r="WYR36" s="252"/>
      <c r="WYS36" s="467"/>
      <c r="WYT36" s="466"/>
      <c r="WYU36" s="399"/>
      <c r="WYV36" s="466"/>
      <c r="WYW36" s="252"/>
      <c r="WYX36" s="467"/>
      <c r="WYY36" s="466"/>
      <c r="WYZ36" s="399"/>
      <c r="WZA36" s="466"/>
      <c r="WZB36" s="252"/>
      <c r="WZC36" s="467"/>
      <c r="WZD36" s="466"/>
      <c r="WZE36" s="399"/>
      <c r="WZF36" s="466"/>
      <c r="WZG36" s="252"/>
      <c r="WZH36" s="467"/>
      <c r="WZI36" s="466"/>
      <c r="WZJ36" s="399"/>
      <c r="WZK36" s="466"/>
      <c r="WZL36" s="252"/>
      <c r="WZM36" s="467"/>
      <c r="WZN36" s="466"/>
      <c r="WZO36" s="399"/>
      <c r="WZP36" s="466"/>
      <c r="WZQ36" s="252"/>
      <c r="WZR36" s="467"/>
      <c r="WZS36" s="466"/>
      <c r="WZT36" s="399"/>
      <c r="WZU36" s="466"/>
      <c r="WZV36" s="252"/>
      <c r="WZW36" s="467"/>
      <c r="WZX36" s="466"/>
      <c r="WZY36" s="399"/>
      <c r="WZZ36" s="466"/>
      <c r="XAA36" s="252"/>
      <c r="XAB36" s="467"/>
      <c r="XAC36" s="466"/>
      <c r="XAD36" s="399"/>
      <c r="XAE36" s="466"/>
      <c r="XAF36" s="252"/>
      <c r="XAG36" s="467"/>
      <c r="XAH36" s="466"/>
      <c r="XAI36" s="399"/>
      <c r="XAJ36" s="466"/>
      <c r="XAK36" s="252"/>
      <c r="XAL36" s="467"/>
      <c r="XAM36" s="466"/>
      <c r="XAN36" s="399"/>
      <c r="XAO36" s="466"/>
      <c r="XAP36" s="252"/>
      <c r="XAQ36" s="467"/>
      <c r="XAR36" s="466"/>
      <c r="XAS36" s="399"/>
      <c r="XAT36" s="466"/>
      <c r="XAU36" s="252"/>
      <c r="XAV36" s="467"/>
      <c r="XAW36" s="466"/>
      <c r="XAX36" s="399"/>
      <c r="XAY36" s="466"/>
      <c r="XAZ36" s="252"/>
      <c r="XBA36" s="467"/>
      <c r="XBB36" s="466"/>
      <c r="XBC36" s="399"/>
      <c r="XBD36" s="466"/>
      <c r="XBE36" s="252"/>
      <c r="XBF36" s="467"/>
      <c r="XBG36" s="466"/>
      <c r="XBH36" s="399"/>
      <c r="XBI36" s="466"/>
      <c r="XBJ36" s="252"/>
      <c r="XBK36" s="467"/>
      <c r="XBL36" s="466"/>
      <c r="XBM36" s="399"/>
      <c r="XBN36" s="466"/>
      <c r="XBO36" s="252"/>
      <c r="XBP36" s="467"/>
      <c r="XBQ36" s="466"/>
      <c r="XBR36" s="399"/>
      <c r="XBS36" s="466"/>
      <c r="XBT36" s="252"/>
      <c r="XBU36" s="467"/>
      <c r="XBV36" s="466"/>
      <c r="XBW36" s="399"/>
      <c r="XBX36" s="466"/>
      <c r="XBY36" s="252"/>
      <c r="XBZ36" s="467"/>
      <c r="XCA36" s="466"/>
      <c r="XCB36" s="399"/>
      <c r="XCC36" s="466"/>
      <c r="XCD36" s="252"/>
      <c r="XCE36" s="467"/>
      <c r="XCF36" s="466"/>
      <c r="XCG36" s="399"/>
      <c r="XCH36" s="466"/>
      <c r="XCI36" s="252"/>
      <c r="XCJ36" s="467"/>
      <c r="XCK36" s="466"/>
      <c r="XCL36" s="399"/>
      <c r="XCM36" s="466"/>
      <c r="XCN36" s="252"/>
      <c r="XCO36" s="467"/>
      <c r="XCP36" s="466"/>
      <c r="XCQ36" s="399"/>
      <c r="XCR36" s="466"/>
      <c r="XCS36" s="252"/>
      <c r="XCT36" s="467"/>
      <c r="XCU36" s="466"/>
      <c r="XCV36" s="399"/>
      <c r="XCW36" s="466"/>
      <c r="XCX36" s="252"/>
      <c r="XCY36" s="467"/>
      <c r="XCZ36" s="466"/>
      <c r="XDA36" s="399"/>
      <c r="XDB36" s="466"/>
      <c r="XDC36" s="252"/>
      <c r="XDD36" s="467"/>
      <c r="XDE36" s="466"/>
      <c r="XDF36" s="399"/>
      <c r="XDG36" s="466"/>
      <c r="XDH36" s="252"/>
      <c r="XDI36" s="467"/>
      <c r="XDJ36" s="466"/>
      <c r="XDK36" s="399"/>
      <c r="XDL36" s="466"/>
      <c r="XDM36" s="252"/>
      <c r="XDN36" s="467"/>
      <c r="XDO36" s="466"/>
      <c r="XDP36" s="399"/>
      <c r="XDQ36" s="466"/>
      <c r="XDR36" s="252"/>
      <c r="XDS36" s="467"/>
      <c r="XDT36" s="466"/>
      <c r="XDU36" s="399"/>
      <c r="XDV36" s="466"/>
      <c r="XDW36" s="252"/>
      <c r="XDX36" s="467"/>
      <c r="XDY36" s="466"/>
      <c r="XDZ36" s="399"/>
      <c r="XEA36" s="466"/>
      <c r="XEB36" s="252"/>
      <c r="XEC36" s="467"/>
      <c r="XED36" s="466"/>
      <c r="XEE36" s="399"/>
      <c r="XEF36" s="466"/>
      <c r="XEG36" s="252"/>
      <c r="XEH36" s="467"/>
      <c r="XEI36" s="466"/>
      <c r="XEJ36" s="399"/>
      <c r="XEK36" s="466"/>
      <c r="XEL36" s="252"/>
      <c r="XEM36" s="467"/>
      <c r="XEN36" s="466"/>
      <c r="XEO36" s="399"/>
      <c r="XEP36" s="466"/>
      <c r="XEQ36" s="252"/>
      <c r="XER36" s="467"/>
      <c r="XES36" s="466"/>
      <c r="XET36" s="399"/>
      <c r="XEU36" s="466"/>
      <c r="XEV36" s="252"/>
      <c r="XEW36" s="467"/>
      <c r="XEX36" s="466"/>
      <c r="XEY36" s="399"/>
      <c r="XEZ36" s="466"/>
      <c r="XFA36" s="252"/>
      <c r="XFB36" s="467"/>
      <c r="XFC36" s="466"/>
      <c r="XFD36" s="399"/>
    </row>
    <row r="39" spans="1:16384" x14ac:dyDescent="0.25">
      <c r="A39" s="255" t="s">
        <v>2377</v>
      </c>
      <c r="B39" s="256" t="s">
        <v>2180</v>
      </c>
      <c r="C39" s="256" t="s">
        <v>2181</v>
      </c>
      <c r="D39" s="257" t="s">
        <v>2182</v>
      </c>
      <c r="E39" s="256" t="s">
        <v>2183</v>
      </c>
    </row>
    <row r="40" spans="1:16384" x14ac:dyDescent="0.25">
      <c r="A40" s="249" t="s">
        <v>2150</v>
      </c>
      <c r="B40" s="250">
        <v>250081298.91000003</v>
      </c>
      <c r="C40" s="251">
        <v>0.12674551900247255</v>
      </c>
      <c r="D40" s="250">
        <v>108</v>
      </c>
      <c r="E40" s="251">
        <v>0.10546875</v>
      </c>
      <c r="G40" s="252"/>
    </row>
    <row r="41" spans="1:16384" x14ac:dyDescent="0.25">
      <c r="A41" s="249" t="s">
        <v>2151</v>
      </c>
      <c r="B41" s="250">
        <v>397809769.09031266</v>
      </c>
      <c r="C41" s="251">
        <v>0.20161685766735782</v>
      </c>
      <c r="D41" s="250">
        <v>193</v>
      </c>
      <c r="E41" s="251">
        <v>0.1884765625</v>
      </c>
      <c r="G41" s="252"/>
    </row>
    <row r="42" spans="1:16384" x14ac:dyDescent="0.25">
      <c r="A42" s="249" t="s">
        <v>2152</v>
      </c>
      <c r="B42" s="250">
        <v>369356545.14999986</v>
      </c>
      <c r="C42" s="251">
        <v>0.18719627263630209</v>
      </c>
      <c r="D42" s="250">
        <v>182</v>
      </c>
      <c r="E42" s="251">
        <v>0.177734375</v>
      </c>
      <c r="G42" s="252"/>
    </row>
    <row r="43" spans="1:16384" x14ac:dyDescent="0.25">
      <c r="A43" s="249" t="s">
        <v>2153</v>
      </c>
      <c r="B43" s="250">
        <v>363693919.03890312</v>
      </c>
      <c r="C43" s="251">
        <v>0.18432635597921448</v>
      </c>
      <c r="D43" s="250">
        <v>198</v>
      </c>
      <c r="E43" s="251">
        <v>0.193359375</v>
      </c>
      <c r="G43" s="252"/>
    </row>
    <row r="44" spans="1:16384" x14ac:dyDescent="0.25">
      <c r="A44" s="249" t="s">
        <v>2154</v>
      </c>
      <c r="B44" s="250">
        <v>592156222.10000002</v>
      </c>
      <c r="C44" s="251">
        <v>0.30011499471465181</v>
      </c>
      <c r="D44" s="250">
        <v>343</v>
      </c>
      <c r="E44" s="251">
        <v>0.3349609375</v>
      </c>
      <c r="G44" s="252"/>
    </row>
    <row r="45" spans="1:16384" x14ac:dyDescent="0.25">
      <c r="G45" s="252"/>
    </row>
    <row r="46" spans="1:16384" ht="15.75" thickBot="1" x14ac:dyDescent="0.3">
      <c r="A46" s="471" t="s">
        <v>2139</v>
      </c>
      <c r="B46" s="470">
        <f>SUM(B40:B45)</f>
        <v>1973097754.2892156</v>
      </c>
      <c r="C46" s="468">
        <f>SUM(C40:C45)</f>
        <v>0.99999999999999867</v>
      </c>
      <c r="D46" s="469">
        <f>SUM(D40:D45)</f>
        <v>1024</v>
      </c>
      <c r="E46" s="468">
        <f>SUM(E40:E45)</f>
        <v>1</v>
      </c>
      <c r="F46" s="252"/>
      <c r="G46" s="467"/>
      <c r="H46" s="466"/>
      <c r="I46" s="399"/>
      <c r="J46" s="466"/>
      <c r="K46" s="252"/>
      <c r="L46" s="467"/>
      <c r="M46" s="466"/>
      <c r="N46" s="399"/>
      <c r="O46" s="466"/>
      <c r="P46" s="252"/>
      <c r="Q46" s="467"/>
      <c r="R46" s="466"/>
      <c r="S46" s="399"/>
      <c r="T46" s="466"/>
      <c r="U46" s="252"/>
      <c r="V46" s="467"/>
      <c r="W46" s="466"/>
      <c r="X46" s="399"/>
      <c r="Y46" s="466"/>
      <c r="Z46" s="252"/>
      <c r="AA46" s="467"/>
      <c r="AB46" s="466"/>
      <c r="AC46" s="399"/>
      <c r="AD46" s="466"/>
      <c r="AE46" s="252"/>
      <c r="AF46" s="467"/>
      <c r="AG46" s="466"/>
      <c r="AH46" s="399"/>
      <c r="AI46" s="466"/>
      <c r="AJ46" s="252"/>
      <c r="AK46" s="467"/>
      <c r="AL46" s="466"/>
      <c r="AM46" s="399"/>
      <c r="AN46" s="466"/>
      <c r="AO46" s="252"/>
      <c r="AP46" s="467"/>
      <c r="AQ46" s="466"/>
      <c r="AR46" s="399"/>
      <c r="AS46" s="466"/>
      <c r="AT46" s="252"/>
      <c r="AU46" s="467"/>
      <c r="AV46" s="466"/>
      <c r="AW46" s="399"/>
      <c r="AX46" s="466"/>
      <c r="AY46" s="252"/>
      <c r="AZ46" s="467"/>
      <c r="BA46" s="466"/>
      <c r="BB46" s="399"/>
      <c r="BC46" s="466"/>
      <c r="BD46" s="252"/>
      <c r="BE46" s="467"/>
      <c r="BF46" s="466"/>
      <c r="BG46" s="399"/>
      <c r="BH46" s="466"/>
      <c r="BI46" s="252"/>
      <c r="BJ46" s="467"/>
      <c r="BK46" s="466"/>
      <c r="BL46" s="399"/>
      <c r="BM46" s="466"/>
      <c r="BN46" s="252"/>
      <c r="BO46" s="467"/>
      <c r="BP46" s="466"/>
      <c r="BQ46" s="399"/>
      <c r="BR46" s="466"/>
      <c r="BS46" s="252"/>
      <c r="BT46" s="467"/>
      <c r="BU46" s="466"/>
      <c r="BV46" s="399"/>
      <c r="BW46" s="466"/>
      <c r="BX46" s="252"/>
      <c r="BY46" s="467"/>
      <c r="BZ46" s="466"/>
      <c r="CA46" s="399"/>
      <c r="CB46" s="466"/>
      <c r="CC46" s="252"/>
      <c r="CD46" s="467"/>
      <c r="CE46" s="466"/>
      <c r="CF46" s="399"/>
      <c r="CG46" s="466"/>
      <c r="CH46" s="252"/>
      <c r="CI46" s="467"/>
      <c r="CJ46" s="466"/>
      <c r="CK46" s="399"/>
      <c r="CL46" s="466"/>
      <c r="CM46" s="252"/>
      <c r="CN46" s="467"/>
      <c r="CO46" s="466"/>
      <c r="CP46" s="399"/>
      <c r="CQ46" s="466"/>
      <c r="CR46" s="252"/>
      <c r="CS46" s="467"/>
      <c r="CT46" s="466"/>
      <c r="CU46" s="399"/>
      <c r="CV46" s="466"/>
      <c r="CW46" s="252"/>
      <c r="CX46" s="467"/>
      <c r="CY46" s="466"/>
      <c r="CZ46" s="399"/>
      <c r="DA46" s="466"/>
      <c r="DB46" s="252"/>
      <c r="DC46" s="467"/>
      <c r="DD46" s="466"/>
      <c r="DE46" s="399"/>
      <c r="DF46" s="466"/>
      <c r="DG46" s="252"/>
      <c r="DH46" s="467"/>
      <c r="DI46" s="466"/>
      <c r="DJ46" s="399"/>
      <c r="DK46" s="466"/>
      <c r="DL46" s="252"/>
      <c r="DM46" s="467"/>
      <c r="DN46" s="466"/>
      <c r="DO46" s="399"/>
      <c r="DP46" s="466"/>
      <c r="DQ46" s="252"/>
      <c r="DR46" s="467"/>
      <c r="DS46" s="466"/>
      <c r="DT46" s="399"/>
      <c r="DU46" s="466"/>
      <c r="DV46" s="252"/>
      <c r="DW46" s="467"/>
      <c r="DX46" s="466"/>
      <c r="DY46" s="399"/>
      <c r="DZ46" s="466"/>
      <c r="EA46" s="252"/>
      <c r="EB46" s="467"/>
      <c r="EC46" s="466"/>
      <c r="ED46" s="399"/>
      <c r="EE46" s="466"/>
      <c r="EF46" s="252"/>
      <c r="EG46" s="467"/>
      <c r="EH46" s="466"/>
      <c r="EI46" s="399"/>
      <c r="EJ46" s="466"/>
      <c r="EK46" s="252"/>
      <c r="EL46" s="467"/>
      <c r="EM46" s="466"/>
      <c r="EN46" s="399"/>
      <c r="EO46" s="466"/>
      <c r="EP46" s="252"/>
      <c r="EQ46" s="467"/>
      <c r="ER46" s="466"/>
      <c r="ES46" s="399"/>
      <c r="ET46" s="466"/>
      <c r="EU46" s="252"/>
      <c r="EV46" s="467"/>
      <c r="EW46" s="466"/>
      <c r="EX46" s="399"/>
      <c r="EY46" s="466"/>
      <c r="EZ46" s="252"/>
      <c r="FA46" s="467"/>
      <c r="FB46" s="466"/>
      <c r="FC46" s="399"/>
      <c r="FD46" s="466"/>
      <c r="FE46" s="252"/>
      <c r="FF46" s="467"/>
      <c r="FG46" s="466"/>
      <c r="FH46" s="399"/>
      <c r="FI46" s="466"/>
      <c r="FJ46" s="252"/>
      <c r="FK46" s="467"/>
      <c r="FL46" s="466"/>
      <c r="FM46" s="399"/>
      <c r="FN46" s="466"/>
      <c r="FO46" s="252"/>
      <c r="FP46" s="467"/>
      <c r="FQ46" s="466"/>
      <c r="FR46" s="399"/>
      <c r="FS46" s="466"/>
      <c r="FT46" s="252"/>
      <c r="FU46" s="467"/>
      <c r="FV46" s="466"/>
      <c r="FW46" s="399"/>
      <c r="FX46" s="466"/>
      <c r="FY46" s="252"/>
      <c r="FZ46" s="467"/>
      <c r="GA46" s="466"/>
      <c r="GB46" s="399"/>
      <c r="GC46" s="466"/>
      <c r="GD46" s="252"/>
      <c r="GE46" s="467"/>
      <c r="GF46" s="466"/>
      <c r="GG46" s="399"/>
      <c r="GH46" s="466"/>
      <c r="GI46" s="252"/>
      <c r="GJ46" s="467"/>
      <c r="GK46" s="466"/>
      <c r="GL46" s="399"/>
      <c r="GM46" s="466"/>
      <c r="GN46" s="252"/>
      <c r="GO46" s="467"/>
      <c r="GP46" s="466"/>
      <c r="GQ46" s="399"/>
      <c r="GR46" s="466"/>
      <c r="GS46" s="252"/>
      <c r="GT46" s="467"/>
      <c r="GU46" s="466"/>
      <c r="GV46" s="399"/>
      <c r="GW46" s="466"/>
      <c r="GX46" s="252"/>
      <c r="GY46" s="467"/>
      <c r="GZ46" s="466"/>
      <c r="HA46" s="399"/>
      <c r="HB46" s="466"/>
      <c r="HC46" s="252"/>
      <c r="HD46" s="467"/>
      <c r="HE46" s="466"/>
      <c r="HF46" s="399"/>
      <c r="HG46" s="466"/>
      <c r="HH46" s="252"/>
      <c r="HI46" s="467"/>
      <c r="HJ46" s="466"/>
      <c r="HK46" s="399"/>
      <c r="HL46" s="466"/>
      <c r="HM46" s="252"/>
      <c r="HN46" s="467"/>
      <c r="HO46" s="466"/>
      <c r="HP46" s="399"/>
      <c r="HQ46" s="466"/>
      <c r="HR46" s="252"/>
      <c r="HS46" s="467"/>
      <c r="HT46" s="466"/>
      <c r="HU46" s="399"/>
      <c r="HV46" s="466"/>
      <c r="HW46" s="252"/>
      <c r="HX46" s="467"/>
      <c r="HY46" s="466"/>
      <c r="HZ46" s="399"/>
      <c r="IA46" s="466"/>
      <c r="IB46" s="252"/>
      <c r="IC46" s="467"/>
      <c r="ID46" s="466"/>
      <c r="IE46" s="399"/>
      <c r="IF46" s="466"/>
      <c r="IG46" s="252"/>
      <c r="IH46" s="467"/>
      <c r="II46" s="466"/>
      <c r="IJ46" s="399"/>
      <c r="IK46" s="466"/>
      <c r="IL46" s="252"/>
      <c r="IM46" s="467"/>
      <c r="IN46" s="466"/>
      <c r="IO46" s="399"/>
      <c r="IP46" s="466"/>
      <c r="IQ46" s="252"/>
      <c r="IR46" s="467"/>
      <c r="IS46" s="466"/>
      <c r="IT46" s="399"/>
      <c r="IU46" s="466"/>
      <c r="IV46" s="252"/>
      <c r="IW46" s="467"/>
      <c r="IX46" s="466"/>
      <c r="IY46" s="399"/>
      <c r="IZ46" s="466"/>
      <c r="JA46" s="252"/>
      <c r="JB46" s="467"/>
      <c r="JC46" s="466"/>
      <c r="JD46" s="399"/>
      <c r="JE46" s="466"/>
      <c r="JF46" s="252"/>
      <c r="JG46" s="467"/>
      <c r="JH46" s="466"/>
      <c r="JI46" s="399"/>
      <c r="JJ46" s="466"/>
      <c r="JK46" s="252"/>
      <c r="JL46" s="467"/>
      <c r="JM46" s="466"/>
      <c r="JN46" s="399"/>
      <c r="JO46" s="466"/>
      <c r="JP46" s="252"/>
      <c r="JQ46" s="467"/>
      <c r="JR46" s="466"/>
      <c r="JS46" s="399"/>
      <c r="JT46" s="466"/>
      <c r="JU46" s="252"/>
      <c r="JV46" s="467"/>
      <c r="JW46" s="466"/>
      <c r="JX46" s="399"/>
      <c r="JY46" s="466"/>
      <c r="JZ46" s="252"/>
      <c r="KA46" s="467"/>
      <c r="KB46" s="466"/>
      <c r="KC46" s="399"/>
      <c r="KD46" s="466"/>
      <c r="KE46" s="252"/>
      <c r="KF46" s="467"/>
      <c r="KG46" s="466"/>
      <c r="KH46" s="399"/>
      <c r="KI46" s="466"/>
      <c r="KJ46" s="252"/>
      <c r="KK46" s="467"/>
      <c r="KL46" s="466"/>
      <c r="KM46" s="399"/>
      <c r="KN46" s="466"/>
      <c r="KO46" s="252"/>
      <c r="KP46" s="467"/>
      <c r="KQ46" s="466"/>
      <c r="KR46" s="399"/>
      <c r="KS46" s="466"/>
      <c r="KT46" s="252"/>
      <c r="KU46" s="467"/>
      <c r="KV46" s="466"/>
      <c r="KW46" s="399"/>
      <c r="KX46" s="466"/>
      <c r="KY46" s="252"/>
      <c r="KZ46" s="467"/>
      <c r="LA46" s="466"/>
      <c r="LB46" s="399"/>
      <c r="LC46" s="466"/>
      <c r="LD46" s="252"/>
      <c r="LE46" s="467"/>
      <c r="LF46" s="466"/>
      <c r="LG46" s="399"/>
      <c r="LH46" s="466"/>
      <c r="LI46" s="252"/>
      <c r="LJ46" s="467"/>
      <c r="LK46" s="466"/>
      <c r="LL46" s="399"/>
      <c r="LM46" s="466"/>
      <c r="LN46" s="252"/>
      <c r="LO46" s="467"/>
      <c r="LP46" s="466"/>
      <c r="LQ46" s="399"/>
      <c r="LR46" s="466"/>
      <c r="LS46" s="252"/>
      <c r="LT46" s="467"/>
      <c r="LU46" s="466"/>
      <c r="LV46" s="399"/>
      <c r="LW46" s="466"/>
      <c r="LX46" s="252"/>
      <c r="LY46" s="467"/>
      <c r="LZ46" s="466"/>
      <c r="MA46" s="399"/>
      <c r="MB46" s="466"/>
      <c r="MC46" s="252"/>
      <c r="MD46" s="467"/>
      <c r="ME46" s="466"/>
      <c r="MF46" s="399"/>
      <c r="MG46" s="466"/>
      <c r="MH46" s="252"/>
      <c r="MI46" s="467"/>
      <c r="MJ46" s="466"/>
      <c r="MK46" s="399"/>
      <c r="ML46" s="466"/>
      <c r="MM46" s="252"/>
      <c r="MN46" s="467"/>
      <c r="MO46" s="466"/>
      <c r="MP46" s="399"/>
      <c r="MQ46" s="466"/>
      <c r="MR46" s="252"/>
      <c r="MS46" s="467"/>
      <c r="MT46" s="466"/>
      <c r="MU46" s="399"/>
      <c r="MV46" s="466"/>
      <c r="MW46" s="252"/>
      <c r="MX46" s="467"/>
      <c r="MY46" s="466"/>
      <c r="MZ46" s="399"/>
      <c r="NA46" s="466"/>
      <c r="NB46" s="252"/>
      <c r="NC46" s="467"/>
      <c r="ND46" s="466"/>
      <c r="NE46" s="399"/>
      <c r="NF46" s="466"/>
      <c r="NG46" s="252"/>
      <c r="NH46" s="467"/>
      <c r="NI46" s="466"/>
      <c r="NJ46" s="399"/>
      <c r="NK46" s="466"/>
      <c r="NL46" s="252"/>
      <c r="NM46" s="467"/>
      <c r="NN46" s="466"/>
      <c r="NO46" s="399"/>
      <c r="NP46" s="466"/>
      <c r="NQ46" s="252"/>
      <c r="NR46" s="467"/>
      <c r="NS46" s="466"/>
      <c r="NT46" s="399"/>
      <c r="NU46" s="466"/>
      <c r="NV46" s="252"/>
      <c r="NW46" s="467"/>
      <c r="NX46" s="466"/>
      <c r="NY46" s="399"/>
      <c r="NZ46" s="466"/>
      <c r="OA46" s="252"/>
      <c r="OB46" s="467"/>
      <c r="OC46" s="466"/>
      <c r="OD46" s="399"/>
      <c r="OE46" s="466"/>
      <c r="OF46" s="252"/>
      <c r="OG46" s="467"/>
      <c r="OH46" s="466"/>
      <c r="OI46" s="399"/>
      <c r="OJ46" s="466"/>
      <c r="OK46" s="252"/>
      <c r="OL46" s="467"/>
      <c r="OM46" s="466"/>
      <c r="ON46" s="399"/>
      <c r="OO46" s="466"/>
      <c r="OP46" s="252"/>
      <c r="OQ46" s="467"/>
      <c r="OR46" s="466"/>
      <c r="OS46" s="399"/>
      <c r="OT46" s="466"/>
      <c r="OU46" s="252"/>
      <c r="OV46" s="467"/>
      <c r="OW46" s="466"/>
      <c r="OX46" s="399"/>
      <c r="OY46" s="466"/>
      <c r="OZ46" s="252"/>
      <c r="PA46" s="467"/>
      <c r="PB46" s="466"/>
      <c r="PC46" s="399"/>
      <c r="PD46" s="466"/>
      <c r="PE46" s="252"/>
      <c r="PF46" s="467"/>
      <c r="PG46" s="466"/>
      <c r="PH46" s="399"/>
      <c r="PI46" s="466"/>
      <c r="PJ46" s="252"/>
      <c r="PK46" s="467"/>
      <c r="PL46" s="466"/>
      <c r="PM46" s="399"/>
      <c r="PN46" s="466"/>
      <c r="PO46" s="252"/>
      <c r="PP46" s="467"/>
      <c r="PQ46" s="466"/>
      <c r="PR46" s="399"/>
      <c r="PS46" s="466"/>
      <c r="PT46" s="252"/>
      <c r="PU46" s="467"/>
      <c r="PV46" s="466"/>
      <c r="PW46" s="399"/>
      <c r="PX46" s="466"/>
      <c r="PY46" s="252"/>
      <c r="PZ46" s="467"/>
      <c r="QA46" s="466"/>
      <c r="QB46" s="399"/>
      <c r="QC46" s="466"/>
      <c r="QD46" s="252"/>
      <c r="QE46" s="467"/>
      <c r="QF46" s="466"/>
      <c r="QG46" s="399"/>
      <c r="QH46" s="466"/>
      <c r="QI46" s="252"/>
      <c r="QJ46" s="467"/>
      <c r="QK46" s="466"/>
      <c r="QL46" s="399"/>
      <c r="QM46" s="466"/>
      <c r="QN46" s="252"/>
      <c r="QO46" s="467"/>
      <c r="QP46" s="466"/>
      <c r="QQ46" s="399"/>
      <c r="QR46" s="466"/>
      <c r="QS46" s="252"/>
      <c r="QT46" s="467"/>
      <c r="QU46" s="466"/>
      <c r="QV46" s="399"/>
      <c r="QW46" s="466"/>
      <c r="QX46" s="252"/>
      <c r="QY46" s="467"/>
      <c r="QZ46" s="466"/>
      <c r="RA46" s="399"/>
      <c r="RB46" s="466"/>
      <c r="RC46" s="252"/>
      <c r="RD46" s="467"/>
      <c r="RE46" s="466"/>
      <c r="RF46" s="399"/>
      <c r="RG46" s="466"/>
      <c r="RH46" s="252"/>
      <c r="RI46" s="467"/>
      <c r="RJ46" s="466"/>
      <c r="RK46" s="399"/>
      <c r="RL46" s="466"/>
      <c r="RM46" s="252"/>
      <c r="RN46" s="467"/>
      <c r="RO46" s="466"/>
      <c r="RP46" s="399"/>
      <c r="RQ46" s="466"/>
      <c r="RR46" s="252"/>
      <c r="RS46" s="467"/>
      <c r="RT46" s="466"/>
      <c r="RU46" s="399"/>
      <c r="RV46" s="466"/>
      <c r="RW46" s="252"/>
      <c r="RX46" s="467"/>
      <c r="RY46" s="466"/>
      <c r="RZ46" s="399"/>
      <c r="SA46" s="466"/>
      <c r="SB46" s="252"/>
      <c r="SC46" s="467"/>
      <c r="SD46" s="466"/>
      <c r="SE46" s="399"/>
      <c r="SF46" s="466"/>
      <c r="SG46" s="252"/>
      <c r="SH46" s="467"/>
      <c r="SI46" s="466"/>
      <c r="SJ46" s="399"/>
      <c r="SK46" s="466"/>
      <c r="SL46" s="252"/>
      <c r="SM46" s="467"/>
      <c r="SN46" s="466"/>
      <c r="SO46" s="399"/>
      <c r="SP46" s="466"/>
      <c r="SQ46" s="252"/>
      <c r="SR46" s="467"/>
      <c r="SS46" s="466"/>
      <c r="ST46" s="399"/>
      <c r="SU46" s="466"/>
      <c r="SV46" s="252"/>
      <c r="SW46" s="467"/>
      <c r="SX46" s="466"/>
      <c r="SY46" s="399"/>
      <c r="SZ46" s="466"/>
      <c r="TA46" s="252"/>
      <c r="TB46" s="467"/>
      <c r="TC46" s="466"/>
      <c r="TD46" s="399"/>
      <c r="TE46" s="466"/>
      <c r="TF46" s="252"/>
      <c r="TG46" s="467"/>
      <c r="TH46" s="466"/>
      <c r="TI46" s="399"/>
      <c r="TJ46" s="466"/>
      <c r="TK46" s="252"/>
      <c r="TL46" s="467"/>
      <c r="TM46" s="466"/>
      <c r="TN46" s="399"/>
      <c r="TO46" s="466"/>
      <c r="TP46" s="252"/>
      <c r="TQ46" s="467"/>
      <c r="TR46" s="466"/>
      <c r="TS46" s="399"/>
      <c r="TT46" s="466"/>
      <c r="TU46" s="252"/>
      <c r="TV46" s="467"/>
      <c r="TW46" s="466"/>
      <c r="TX46" s="399"/>
      <c r="TY46" s="466"/>
      <c r="TZ46" s="252"/>
      <c r="UA46" s="467"/>
      <c r="UB46" s="466"/>
      <c r="UC46" s="399"/>
      <c r="UD46" s="466"/>
      <c r="UE46" s="252"/>
      <c r="UF46" s="467"/>
      <c r="UG46" s="466"/>
      <c r="UH46" s="399"/>
      <c r="UI46" s="466"/>
      <c r="UJ46" s="252"/>
      <c r="UK46" s="467"/>
      <c r="UL46" s="466"/>
      <c r="UM46" s="399"/>
      <c r="UN46" s="466"/>
      <c r="UO46" s="252"/>
      <c r="UP46" s="467"/>
      <c r="UQ46" s="466"/>
      <c r="UR46" s="399"/>
      <c r="US46" s="466"/>
      <c r="UT46" s="252"/>
      <c r="UU46" s="467"/>
      <c r="UV46" s="466"/>
      <c r="UW46" s="399"/>
      <c r="UX46" s="466"/>
      <c r="UY46" s="252"/>
      <c r="UZ46" s="467"/>
      <c r="VA46" s="466"/>
      <c r="VB46" s="399"/>
      <c r="VC46" s="466"/>
      <c r="VD46" s="252"/>
      <c r="VE46" s="467"/>
      <c r="VF46" s="466"/>
      <c r="VG46" s="399"/>
      <c r="VH46" s="466"/>
      <c r="VI46" s="252"/>
      <c r="VJ46" s="467"/>
      <c r="VK46" s="466"/>
      <c r="VL46" s="399"/>
      <c r="VM46" s="466"/>
      <c r="VN46" s="252"/>
      <c r="VO46" s="467"/>
      <c r="VP46" s="466"/>
      <c r="VQ46" s="399"/>
      <c r="VR46" s="466"/>
      <c r="VS46" s="252"/>
      <c r="VT46" s="467"/>
      <c r="VU46" s="466"/>
      <c r="VV46" s="399"/>
      <c r="VW46" s="466"/>
      <c r="VX46" s="252"/>
      <c r="VY46" s="467"/>
      <c r="VZ46" s="466"/>
      <c r="WA46" s="399"/>
      <c r="WB46" s="466"/>
      <c r="WC46" s="252"/>
      <c r="WD46" s="467"/>
      <c r="WE46" s="466"/>
      <c r="WF46" s="399"/>
      <c r="WG46" s="466"/>
      <c r="WH46" s="252"/>
      <c r="WI46" s="467"/>
      <c r="WJ46" s="466"/>
      <c r="WK46" s="399"/>
      <c r="WL46" s="466"/>
      <c r="WM46" s="252"/>
      <c r="WN46" s="467"/>
      <c r="WO46" s="466"/>
      <c r="WP46" s="399"/>
      <c r="WQ46" s="466"/>
      <c r="WR46" s="252"/>
      <c r="WS46" s="467"/>
      <c r="WT46" s="466"/>
      <c r="WU46" s="399"/>
      <c r="WV46" s="466"/>
      <c r="WW46" s="252"/>
      <c r="WX46" s="467"/>
      <c r="WY46" s="466"/>
      <c r="WZ46" s="399"/>
      <c r="XA46" s="466"/>
      <c r="XB46" s="252"/>
      <c r="XC46" s="467"/>
      <c r="XD46" s="466"/>
      <c r="XE46" s="399"/>
      <c r="XF46" s="466"/>
      <c r="XG46" s="252"/>
      <c r="XH46" s="467"/>
      <c r="XI46" s="466"/>
      <c r="XJ46" s="399"/>
      <c r="XK46" s="466"/>
      <c r="XL46" s="252"/>
      <c r="XM46" s="467"/>
      <c r="XN46" s="466"/>
      <c r="XO46" s="399"/>
      <c r="XP46" s="466"/>
      <c r="XQ46" s="252"/>
      <c r="XR46" s="467"/>
      <c r="XS46" s="466"/>
      <c r="XT46" s="399"/>
      <c r="XU46" s="466"/>
      <c r="XV46" s="252"/>
      <c r="XW46" s="467"/>
      <c r="XX46" s="466"/>
      <c r="XY46" s="399"/>
      <c r="XZ46" s="466"/>
      <c r="YA46" s="252"/>
      <c r="YB46" s="467"/>
      <c r="YC46" s="466"/>
      <c r="YD46" s="399"/>
      <c r="YE46" s="466"/>
      <c r="YF46" s="252"/>
      <c r="YG46" s="467"/>
      <c r="YH46" s="466"/>
      <c r="YI46" s="399"/>
      <c r="YJ46" s="466"/>
      <c r="YK46" s="252"/>
      <c r="YL46" s="467"/>
      <c r="YM46" s="466"/>
      <c r="YN46" s="399"/>
      <c r="YO46" s="466"/>
      <c r="YP46" s="252"/>
      <c r="YQ46" s="467"/>
      <c r="YR46" s="466"/>
      <c r="YS46" s="399"/>
      <c r="YT46" s="466"/>
      <c r="YU46" s="252"/>
      <c r="YV46" s="467"/>
      <c r="YW46" s="466"/>
      <c r="YX46" s="399"/>
      <c r="YY46" s="466"/>
      <c r="YZ46" s="252"/>
      <c r="ZA46" s="467"/>
      <c r="ZB46" s="466"/>
      <c r="ZC46" s="399"/>
      <c r="ZD46" s="466"/>
      <c r="ZE46" s="252"/>
      <c r="ZF46" s="467"/>
      <c r="ZG46" s="466"/>
      <c r="ZH46" s="399"/>
      <c r="ZI46" s="466"/>
      <c r="ZJ46" s="252"/>
      <c r="ZK46" s="467"/>
      <c r="ZL46" s="466"/>
      <c r="ZM46" s="399"/>
      <c r="ZN46" s="466"/>
      <c r="ZO46" s="252"/>
      <c r="ZP46" s="467"/>
      <c r="ZQ46" s="466"/>
      <c r="ZR46" s="399"/>
      <c r="ZS46" s="466"/>
      <c r="ZT46" s="252"/>
      <c r="ZU46" s="467"/>
      <c r="ZV46" s="466"/>
      <c r="ZW46" s="399"/>
      <c r="ZX46" s="466"/>
      <c r="ZY46" s="252"/>
      <c r="ZZ46" s="467"/>
      <c r="AAA46" s="466"/>
      <c r="AAB46" s="399"/>
      <c r="AAC46" s="466"/>
      <c r="AAD46" s="252"/>
      <c r="AAE46" s="467"/>
      <c r="AAF46" s="466"/>
      <c r="AAG46" s="399"/>
      <c r="AAH46" s="466"/>
      <c r="AAI46" s="252"/>
      <c r="AAJ46" s="467"/>
      <c r="AAK46" s="466"/>
      <c r="AAL46" s="399"/>
      <c r="AAM46" s="466"/>
      <c r="AAN46" s="252"/>
      <c r="AAO46" s="467"/>
      <c r="AAP46" s="466"/>
      <c r="AAQ46" s="399"/>
      <c r="AAR46" s="466"/>
      <c r="AAS46" s="252"/>
      <c r="AAT46" s="467"/>
      <c r="AAU46" s="466"/>
      <c r="AAV46" s="399"/>
      <c r="AAW46" s="466"/>
      <c r="AAX46" s="252"/>
      <c r="AAY46" s="467"/>
      <c r="AAZ46" s="466"/>
      <c r="ABA46" s="399"/>
      <c r="ABB46" s="466"/>
      <c r="ABC46" s="252"/>
      <c r="ABD46" s="467"/>
      <c r="ABE46" s="466"/>
      <c r="ABF46" s="399"/>
      <c r="ABG46" s="466"/>
      <c r="ABH46" s="252"/>
      <c r="ABI46" s="467"/>
      <c r="ABJ46" s="466"/>
      <c r="ABK46" s="399"/>
      <c r="ABL46" s="466"/>
      <c r="ABM46" s="252"/>
      <c r="ABN46" s="467"/>
      <c r="ABO46" s="466"/>
      <c r="ABP46" s="399"/>
      <c r="ABQ46" s="466"/>
      <c r="ABR46" s="252"/>
      <c r="ABS46" s="467"/>
      <c r="ABT46" s="466"/>
      <c r="ABU46" s="399"/>
      <c r="ABV46" s="466"/>
      <c r="ABW46" s="252"/>
      <c r="ABX46" s="467"/>
      <c r="ABY46" s="466"/>
      <c r="ABZ46" s="399"/>
      <c r="ACA46" s="466"/>
      <c r="ACB46" s="252"/>
      <c r="ACC46" s="467"/>
      <c r="ACD46" s="466"/>
      <c r="ACE46" s="399"/>
      <c r="ACF46" s="466"/>
      <c r="ACG46" s="252"/>
      <c r="ACH46" s="467"/>
      <c r="ACI46" s="466"/>
      <c r="ACJ46" s="399"/>
      <c r="ACK46" s="466"/>
      <c r="ACL46" s="252"/>
      <c r="ACM46" s="467"/>
      <c r="ACN46" s="466"/>
      <c r="ACO46" s="399"/>
      <c r="ACP46" s="466"/>
      <c r="ACQ46" s="252"/>
      <c r="ACR46" s="467"/>
      <c r="ACS46" s="466"/>
      <c r="ACT46" s="399"/>
      <c r="ACU46" s="466"/>
      <c r="ACV46" s="252"/>
      <c r="ACW46" s="467"/>
      <c r="ACX46" s="466"/>
      <c r="ACY46" s="399"/>
      <c r="ACZ46" s="466"/>
      <c r="ADA46" s="252"/>
      <c r="ADB46" s="467"/>
      <c r="ADC46" s="466"/>
      <c r="ADD46" s="399"/>
      <c r="ADE46" s="466"/>
      <c r="ADF46" s="252"/>
      <c r="ADG46" s="467"/>
      <c r="ADH46" s="466"/>
      <c r="ADI46" s="399"/>
      <c r="ADJ46" s="466"/>
      <c r="ADK46" s="252"/>
      <c r="ADL46" s="467"/>
      <c r="ADM46" s="466"/>
      <c r="ADN46" s="399"/>
      <c r="ADO46" s="466"/>
      <c r="ADP46" s="252"/>
      <c r="ADQ46" s="467"/>
      <c r="ADR46" s="466"/>
      <c r="ADS46" s="399"/>
      <c r="ADT46" s="466"/>
      <c r="ADU46" s="252"/>
      <c r="ADV46" s="467"/>
      <c r="ADW46" s="466"/>
      <c r="ADX46" s="399"/>
      <c r="ADY46" s="466"/>
      <c r="ADZ46" s="252"/>
      <c r="AEA46" s="467"/>
      <c r="AEB46" s="466"/>
      <c r="AEC46" s="399"/>
      <c r="AED46" s="466"/>
      <c r="AEE46" s="252"/>
      <c r="AEF46" s="467"/>
      <c r="AEG46" s="466"/>
      <c r="AEH46" s="399"/>
      <c r="AEI46" s="466"/>
      <c r="AEJ46" s="252"/>
      <c r="AEK46" s="467"/>
      <c r="AEL46" s="466"/>
      <c r="AEM46" s="399"/>
      <c r="AEN46" s="466"/>
      <c r="AEO46" s="252"/>
      <c r="AEP46" s="467"/>
      <c r="AEQ46" s="466"/>
      <c r="AER46" s="399"/>
      <c r="AES46" s="466"/>
      <c r="AET46" s="252"/>
      <c r="AEU46" s="467"/>
      <c r="AEV46" s="466"/>
      <c r="AEW46" s="399"/>
      <c r="AEX46" s="466"/>
      <c r="AEY46" s="252"/>
      <c r="AEZ46" s="467"/>
      <c r="AFA46" s="466"/>
      <c r="AFB46" s="399"/>
      <c r="AFC46" s="466"/>
      <c r="AFD46" s="252"/>
      <c r="AFE46" s="467"/>
      <c r="AFF46" s="466"/>
      <c r="AFG46" s="399"/>
      <c r="AFH46" s="466"/>
      <c r="AFI46" s="252"/>
      <c r="AFJ46" s="467"/>
      <c r="AFK46" s="466"/>
      <c r="AFL46" s="399"/>
      <c r="AFM46" s="466"/>
      <c r="AFN46" s="252"/>
      <c r="AFO46" s="467"/>
      <c r="AFP46" s="466"/>
      <c r="AFQ46" s="399"/>
      <c r="AFR46" s="466"/>
      <c r="AFS46" s="252"/>
      <c r="AFT46" s="467"/>
      <c r="AFU46" s="466"/>
      <c r="AFV46" s="399"/>
      <c r="AFW46" s="466"/>
      <c r="AFX46" s="252"/>
      <c r="AFY46" s="467"/>
      <c r="AFZ46" s="466"/>
      <c r="AGA46" s="399"/>
      <c r="AGB46" s="466"/>
      <c r="AGC46" s="252"/>
      <c r="AGD46" s="467"/>
      <c r="AGE46" s="466"/>
      <c r="AGF46" s="399"/>
      <c r="AGG46" s="466"/>
      <c r="AGH46" s="252"/>
      <c r="AGI46" s="467"/>
      <c r="AGJ46" s="466"/>
      <c r="AGK46" s="399"/>
      <c r="AGL46" s="466"/>
      <c r="AGM46" s="252"/>
      <c r="AGN46" s="467"/>
      <c r="AGO46" s="466"/>
      <c r="AGP46" s="399"/>
      <c r="AGQ46" s="466"/>
      <c r="AGR46" s="252"/>
      <c r="AGS46" s="467"/>
      <c r="AGT46" s="466"/>
      <c r="AGU46" s="399"/>
      <c r="AGV46" s="466"/>
      <c r="AGW46" s="252"/>
      <c r="AGX46" s="467"/>
      <c r="AGY46" s="466"/>
      <c r="AGZ46" s="399"/>
      <c r="AHA46" s="466"/>
      <c r="AHB46" s="252"/>
      <c r="AHC46" s="467"/>
      <c r="AHD46" s="466"/>
      <c r="AHE46" s="399"/>
      <c r="AHF46" s="466"/>
      <c r="AHG46" s="252"/>
      <c r="AHH46" s="467"/>
      <c r="AHI46" s="466"/>
      <c r="AHJ46" s="399"/>
      <c r="AHK46" s="466"/>
      <c r="AHL46" s="252"/>
      <c r="AHM46" s="467"/>
      <c r="AHN46" s="466"/>
      <c r="AHO46" s="399"/>
      <c r="AHP46" s="466"/>
      <c r="AHQ46" s="252"/>
      <c r="AHR46" s="467"/>
      <c r="AHS46" s="466"/>
      <c r="AHT46" s="399"/>
      <c r="AHU46" s="466"/>
      <c r="AHV46" s="252"/>
      <c r="AHW46" s="467"/>
      <c r="AHX46" s="466"/>
      <c r="AHY46" s="399"/>
      <c r="AHZ46" s="466"/>
      <c r="AIA46" s="252"/>
      <c r="AIB46" s="467"/>
      <c r="AIC46" s="466"/>
      <c r="AID46" s="399"/>
      <c r="AIE46" s="466"/>
      <c r="AIF46" s="252"/>
      <c r="AIG46" s="467"/>
      <c r="AIH46" s="466"/>
      <c r="AII46" s="399"/>
      <c r="AIJ46" s="466"/>
      <c r="AIK46" s="252"/>
      <c r="AIL46" s="467"/>
      <c r="AIM46" s="466"/>
      <c r="AIN46" s="399"/>
      <c r="AIO46" s="466"/>
      <c r="AIP46" s="252"/>
      <c r="AIQ46" s="467"/>
      <c r="AIR46" s="466"/>
      <c r="AIS46" s="399"/>
      <c r="AIT46" s="466"/>
      <c r="AIU46" s="252"/>
      <c r="AIV46" s="467"/>
      <c r="AIW46" s="466"/>
      <c r="AIX46" s="399"/>
      <c r="AIY46" s="466"/>
      <c r="AIZ46" s="252"/>
      <c r="AJA46" s="467"/>
      <c r="AJB46" s="466"/>
      <c r="AJC46" s="399"/>
      <c r="AJD46" s="466"/>
      <c r="AJE46" s="252"/>
      <c r="AJF46" s="467"/>
      <c r="AJG46" s="466"/>
      <c r="AJH46" s="399"/>
      <c r="AJI46" s="466"/>
      <c r="AJJ46" s="252"/>
      <c r="AJK46" s="467"/>
      <c r="AJL46" s="466"/>
      <c r="AJM46" s="399"/>
      <c r="AJN46" s="466"/>
      <c r="AJO46" s="252"/>
      <c r="AJP46" s="467"/>
      <c r="AJQ46" s="466"/>
      <c r="AJR46" s="399"/>
      <c r="AJS46" s="466"/>
      <c r="AJT46" s="252"/>
      <c r="AJU46" s="467"/>
      <c r="AJV46" s="466"/>
      <c r="AJW46" s="399"/>
      <c r="AJX46" s="466"/>
      <c r="AJY46" s="252"/>
      <c r="AJZ46" s="467"/>
      <c r="AKA46" s="466"/>
      <c r="AKB46" s="399"/>
      <c r="AKC46" s="466"/>
      <c r="AKD46" s="252"/>
      <c r="AKE46" s="467"/>
      <c r="AKF46" s="466"/>
      <c r="AKG46" s="399"/>
      <c r="AKH46" s="466"/>
      <c r="AKI46" s="252"/>
      <c r="AKJ46" s="467"/>
      <c r="AKK46" s="466"/>
      <c r="AKL46" s="399"/>
      <c r="AKM46" s="466"/>
      <c r="AKN46" s="252"/>
      <c r="AKO46" s="467"/>
      <c r="AKP46" s="466"/>
      <c r="AKQ46" s="399"/>
      <c r="AKR46" s="466"/>
      <c r="AKS46" s="252"/>
      <c r="AKT46" s="467"/>
      <c r="AKU46" s="466"/>
      <c r="AKV46" s="399"/>
      <c r="AKW46" s="466"/>
      <c r="AKX46" s="252"/>
      <c r="AKY46" s="467"/>
      <c r="AKZ46" s="466"/>
      <c r="ALA46" s="399"/>
      <c r="ALB46" s="466"/>
      <c r="ALC46" s="252"/>
      <c r="ALD46" s="467"/>
      <c r="ALE46" s="466"/>
      <c r="ALF46" s="399"/>
      <c r="ALG46" s="466"/>
      <c r="ALH46" s="252"/>
      <c r="ALI46" s="467"/>
      <c r="ALJ46" s="466"/>
      <c r="ALK46" s="399"/>
      <c r="ALL46" s="466"/>
      <c r="ALM46" s="252"/>
      <c r="ALN46" s="467"/>
      <c r="ALO46" s="466"/>
      <c r="ALP46" s="399"/>
      <c r="ALQ46" s="466"/>
      <c r="ALR46" s="252"/>
      <c r="ALS46" s="467"/>
      <c r="ALT46" s="466"/>
      <c r="ALU46" s="399"/>
      <c r="ALV46" s="466"/>
      <c r="ALW46" s="252"/>
      <c r="ALX46" s="467"/>
      <c r="ALY46" s="466"/>
      <c r="ALZ46" s="399"/>
      <c r="AMA46" s="466"/>
      <c r="AMB46" s="252"/>
      <c r="AMC46" s="467"/>
      <c r="AMD46" s="466"/>
      <c r="AME46" s="399"/>
      <c r="AMF46" s="466"/>
      <c r="AMG46" s="252"/>
      <c r="AMH46" s="467"/>
      <c r="AMI46" s="466"/>
      <c r="AMJ46" s="399"/>
      <c r="AMK46" s="466"/>
      <c r="AML46" s="252"/>
      <c r="AMM46" s="467"/>
      <c r="AMN46" s="466"/>
      <c r="AMO46" s="399"/>
      <c r="AMP46" s="466"/>
      <c r="AMQ46" s="252"/>
      <c r="AMR46" s="467"/>
      <c r="AMS46" s="466"/>
      <c r="AMT46" s="399"/>
      <c r="AMU46" s="466"/>
      <c r="AMV46" s="252"/>
      <c r="AMW46" s="467"/>
      <c r="AMX46" s="466"/>
      <c r="AMY46" s="399"/>
      <c r="AMZ46" s="466"/>
      <c r="ANA46" s="252"/>
      <c r="ANB46" s="467"/>
      <c r="ANC46" s="466"/>
      <c r="AND46" s="399"/>
      <c r="ANE46" s="466"/>
      <c r="ANF46" s="252"/>
      <c r="ANG46" s="467"/>
      <c r="ANH46" s="466"/>
      <c r="ANI46" s="399"/>
      <c r="ANJ46" s="466"/>
      <c r="ANK46" s="252"/>
      <c r="ANL46" s="467"/>
      <c r="ANM46" s="466"/>
      <c r="ANN46" s="399"/>
      <c r="ANO46" s="466"/>
      <c r="ANP46" s="252"/>
      <c r="ANQ46" s="467"/>
      <c r="ANR46" s="466"/>
      <c r="ANS46" s="399"/>
      <c r="ANT46" s="466"/>
      <c r="ANU46" s="252"/>
      <c r="ANV46" s="467"/>
      <c r="ANW46" s="466"/>
      <c r="ANX46" s="399"/>
      <c r="ANY46" s="466"/>
      <c r="ANZ46" s="252"/>
      <c r="AOA46" s="467"/>
      <c r="AOB46" s="466"/>
      <c r="AOC46" s="399"/>
      <c r="AOD46" s="466"/>
      <c r="AOE46" s="252"/>
      <c r="AOF46" s="467"/>
      <c r="AOG46" s="466"/>
      <c r="AOH46" s="399"/>
      <c r="AOI46" s="466"/>
      <c r="AOJ46" s="252"/>
      <c r="AOK46" s="467"/>
      <c r="AOL46" s="466"/>
      <c r="AOM46" s="399"/>
      <c r="AON46" s="466"/>
      <c r="AOO46" s="252"/>
      <c r="AOP46" s="467"/>
      <c r="AOQ46" s="466"/>
      <c r="AOR46" s="399"/>
      <c r="AOS46" s="466"/>
      <c r="AOT46" s="252"/>
      <c r="AOU46" s="467"/>
      <c r="AOV46" s="466"/>
      <c r="AOW46" s="399"/>
      <c r="AOX46" s="466"/>
      <c r="AOY46" s="252"/>
      <c r="AOZ46" s="467"/>
      <c r="APA46" s="466"/>
      <c r="APB46" s="399"/>
      <c r="APC46" s="466"/>
      <c r="APD46" s="252"/>
      <c r="APE46" s="467"/>
      <c r="APF46" s="466"/>
      <c r="APG46" s="399"/>
      <c r="APH46" s="466"/>
      <c r="API46" s="252"/>
      <c r="APJ46" s="467"/>
      <c r="APK46" s="466"/>
      <c r="APL46" s="399"/>
      <c r="APM46" s="466"/>
      <c r="APN46" s="252"/>
      <c r="APO46" s="467"/>
      <c r="APP46" s="466"/>
      <c r="APQ46" s="399"/>
      <c r="APR46" s="466"/>
      <c r="APS46" s="252"/>
      <c r="APT46" s="467"/>
      <c r="APU46" s="466"/>
      <c r="APV46" s="399"/>
      <c r="APW46" s="466"/>
      <c r="APX46" s="252"/>
      <c r="APY46" s="467"/>
      <c r="APZ46" s="466"/>
      <c r="AQA46" s="399"/>
      <c r="AQB46" s="466"/>
      <c r="AQC46" s="252"/>
      <c r="AQD46" s="467"/>
      <c r="AQE46" s="466"/>
      <c r="AQF46" s="399"/>
      <c r="AQG46" s="466"/>
      <c r="AQH46" s="252"/>
      <c r="AQI46" s="467"/>
      <c r="AQJ46" s="466"/>
      <c r="AQK46" s="399"/>
      <c r="AQL46" s="466"/>
      <c r="AQM46" s="252"/>
      <c r="AQN46" s="467"/>
      <c r="AQO46" s="466"/>
      <c r="AQP46" s="399"/>
      <c r="AQQ46" s="466"/>
      <c r="AQR46" s="252"/>
      <c r="AQS46" s="467"/>
      <c r="AQT46" s="466"/>
      <c r="AQU46" s="399"/>
      <c r="AQV46" s="466"/>
      <c r="AQW46" s="252"/>
      <c r="AQX46" s="467"/>
      <c r="AQY46" s="466"/>
      <c r="AQZ46" s="399"/>
      <c r="ARA46" s="466"/>
      <c r="ARB46" s="252"/>
      <c r="ARC46" s="467"/>
      <c r="ARD46" s="466"/>
      <c r="ARE46" s="399"/>
      <c r="ARF46" s="466"/>
      <c r="ARG46" s="252"/>
      <c r="ARH46" s="467"/>
      <c r="ARI46" s="466"/>
      <c r="ARJ46" s="399"/>
      <c r="ARK46" s="466"/>
      <c r="ARL46" s="252"/>
      <c r="ARM46" s="467"/>
      <c r="ARN46" s="466"/>
      <c r="ARO46" s="399"/>
      <c r="ARP46" s="466"/>
      <c r="ARQ46" s="252"/>
      <c r="ARR46" s="467"/>
      <c r="ARS46" s="466"/>
      <c r="ART46" s="399"/>
      <c r="ARU46" s="466"/>
      <c r="ARV46" s="252"/>
      <c r="ARW46" s="467"/>
      <c r="ARX46" s="466"/>
      <c r="ARY46" s="399"/>
      <c r="ARZ46" s="466"/>
      <c r="ASA46" s="252"/>
      <c r="ASB46" s="467"/>
      <c r="ASC46" s="466"/>
      <c r="ASD46" s="399"/>
      <c r="ASE46" s="466"/>
      <c r="ASF46" s="252"/>
      <c r="ASG46" s="467"/>
      <c r="ASH46" s="466"/>
      <c r="ASI46" s="399"/>
      <c r="ASJ46" s="466"/>
      <c r="ASK46" s="252"/>
      <c r="ASL46" s="467"/>
      <c r="ASM46" s="466"/>
      <c r="ASN46" s="399"/>
      <c r="ASO46" s="466"/>
      <c r="ASP46" s="252"/>
      <c r="ASQ46" s="467"/>
      <c r="ASR46" s="466"/>
      <c r="ASS46" s="399"/>
      <c r="AST46" s="466"/>
      <c r="ASU46" s="252"/>
      <c r="ASV46" s="467"/>
      <c r="ASW46" s="466"/>
      <c r="ASX46" s="399"/>
      <c r="ASY46" s="466"/>
      <c r="ASZ46" s="252"/>
      <c r="ATA46" s="467"/>
      <c r="ATB46" s="466"/>
      <c r="ATC46" s="399"/>
      <c r="ATD46" s="466"/>
      <c r="ATE46" s="252"/>
      <c r="ATF46" s="467"/>
      <c r="ATG46" s="466"/>
      <c r="ATH46" s="399"/>
      <c r="ATI46" s="466"/>
      <c r="ATJ46" s="252"/>
      <c r="ATK46" s="467"/>
      <c r="ATL46" s="466"/>
      <c r="ATM46" s="399"/>
      <c r="ATN46" s="466"/>
      <c r="ATO46" s="252"/>
      <c r="ATP46" s="467"/>
      <c r="ATQ46" s="466"/>
      <c r="ATR46" s="399"/>
      <c r="ATS46" s="466"/>
      <c r="ATT46" s="252"/>
      <c r="ATU46" s="467"/>
      <c r="ATV46" s="466"/>
      <c r="ATW46" s="399"/>
      <c r="ATX46" s="466"/>
      <c r="ATY46" s="252"/>
      <c r="ATZ46" s="467"/>
      <c r="AUA46" s="466"/>
      <c r="AUB46" s="399"/>
      <c r="AUC46" s="466"/>
      <c r="AUD46" s="252"/>
      <c r="AUE46" s="467"/>
      <c r="AUF46" s="466"/>
      <c r="AUG46" s="399"/>
      <c r="AUH46" s="466"/>
      <c r="AUI46" s="252"/>
      <c r="AUJ46" s="467"/>
      <c r="AUK46" s="466"/>
      <c r="AUL46" s="399"/>
      <c r="AUM46" s="466"/>
      <c r="AUN46" s="252"/>
      <c r="AUO46" s="467"/>
      <c r="AUP46" s="466"/>
      <c r="AUQ46" s="399"/>
      <c r="AUR46" s="466"/>
      <c r="AUS46" s="252"/>
      <c r="AUT46" s="467"/>
      <c r="AUU46" s="466"/>
      <c r="AUV46" s="399"/>
      <c r="AUW46" s="466"/>
      <c r="AUX46" s="252"/>
      <c r="AUY46" s="467"/>
      <c r="AUZ46" s="466"/>
      <c r="AVA46" s="399"/>
      <c r="AVB46" s="466"/>
      <c r="AVC46" s="252"/>
      <c r="AVD46" s="467"/>
      <c r="AVE46" s="466"/>
      <c r="AVF46" s="399"/>
      <c r="AVG46" s="466"/>
      <c r="AVH46" s="252"/>
      <c r="AVI46" s="467"/>
      <c r="AVJ46" s="466"/>
      <c r="AVK46" s="399"/>
      <c r="AVL46" s="466"/>
      <c r="AVM46" s="252"/>
      <c r="AVN46" s="467"/>
      <c r="AVO46" s="466"/>
      <c r="AVP46" s="399"/>
      <c r="AVQ46" s="466"/>
      <c r="AVR46" s="252"/>
      <c r="AVS46" s="467"/>
      <c r="AVT46" s="466"/>
      <c r="AVU46" s="399"/>
      <c r="AVV46" s="466"/>
      <c r="AVW46" s="252"/>
      <c r="AVX46" s="467"/>
      <c r="AVY46" s="466"/>
      <c r="AVZ46" s="399"/>
      <c r="AWA46" s="466"/>
      <c r="AWB46" s="252"/>
      <c r="AWC46" s="467"/>
      <c r="AWD46" s="466"/>
      <c r="AWE46" s="399"/>
      <c r="AWF46" s="466"/>
      <c r="AWG46" s="252"/>
      <c r="AWH46" s="467"/>
      <c r="AWI46" s="466"/>
      <c r="AWJ46" s="399"/>
      <c r="AWK46" s="466"/>
      <c r="AWL46" s="252"/>
      <c r="AWM46" s="467"/>
      <c r="AWN46" s="466"/>
      <c r="AWO46" s="399"/>
      <c r="AWP46" s="466"/>
      <c r="AWQ46" s="252"/>
      <c r="AWR46" s="467"/>
      <c r="AWS46" s="466"/>
      <c r="AWT46" s="399"/>
      <c r="AWU46" s="466"/>
      <c r="AWV46" s="252"/>
      <c r="AWW46" s="467"/>
      <c r="AWX46" s="466"/>
      <c r="AWY46" s="399"/>
      <c r="AWZ46" s="466"/>
      <c r="AXA46" s="252"/>
      <c r="AXB46" s="467"/>
      <c r="AXC46" s="466"/>
      <c r="AXD46" s="399"/>
      <c r="AXE46" s="466"/>
      <c r="AXF46" s="252"/>
      <c r="AXG46" s="467"/>
      <c r="AXH46" s="466"/>
      <c r="AXI46" s="399"/>
      <c r="AXJ46" s="466"/>
      <c r="AXK46" s="252"/>
      <c r="AXL46" s="467"/>
      <c r="AXM46" s="466"/>
      <c r="AXN46" s="399"/>
      <c r="AXO46" s="466"/>
      <c r="AXP46" s="252"/>
      <c r="AXQ46" s="467"/>
      <c r="AXR46" s="466"/>
      <c r="AXS46" s="399"/>
      <c r="AXT46" s="466"/>
      <c r="AXU46" s="252"/>
      <c r="AXV46" s="467"/>
      <c r="AXW46" s="466"/>
      <c r="AXX46" s="399"/>
      <c r="AXY46" s="466"/>
      <c r="AXZ46" s="252"/>
      <c r="AYA46" s="467"/>
      <c r="AYB46" s="466"/>
      <c r="AYC46" s="399"/>
      <c r="AYD46" s="466"/>
      <c r="AYE46" s="252"/>
      <c r="AYF46" s="467"/>
      <c r="AYG46" s="466"/>
      <c r="AYH46" s="399"/>
      <c r="AYI46" s="466"/>
      <c r="AYJ46" s="252"/>
      <c r="AYK46" s="467"/>
      <c r="AYL46" s="466"/>
      <c r="AYM46" s="399"/>
      <c r="AYN46" s="466"/>
      <c r="AYO46" s="252"/>
      <c r="AYP46" s="467"/>
      <c r="AYQ46" s="466"/>
      <c r="AYR46" s="399"/>
      <c r="AYS46" s="466"/>
      <c r="AYT46" s="252"/>
      <c r="AYU46" s="467"/>
      <c r="AYV46" s="466"/>
      <c r="AYW46" s="399"/>
      <c r="AYX46" s="466"/>
      <c r="AYY46" s="252"/>
      <c r="AYZ46" s="467"/>
      <c r="AZA46" s="466"/>
      <c r="AZB46" s="399"/>
      <c r="AZC46" s="466"/>
      <c r="AZD46" s="252"/>
      <c r="AZE46" s="467"/>
      <c r="AZF46" s="466"/>
      <c r="AZG46" s="399"/>
      <c r="AZH46" s="466"/>
      <c r="AZI46" s="252"/>
      <c r="AZJ46" s="467"/>
      <c r="AZK46" s="466"/>
      <c r="AZL46" s="399"/>
      <c r="AZM46" s="466"/>
      <c r="AZN46" s="252"/>
      <c r="AZO46" s="467"/>
      <c r="AZP46" s="466"/>
      <c r="AZQ46" s="399"/>
      <c r="AZR46" s="466"/>
      <c r="AZS46" s="252"/>
      <c r="AZT46" s="467"/>
      <c r="AZU46" s="466"/>
      <c r="AZV46" s="399"/>
      <c r="AZW46" s="466"/>
      <c r="AZX46" s="252"/>
      <c r="AZY46" s="467"/>
      <c r="AZZ46" s="466"/>
      <c r="BAA46" s="399"/>
      <c r="BAB46" s="466"/>
      <c r="BAC46" s="252"/>
      <c r="BAD46" s="467"/>
      <c r="BAE46" s="466"/>
      <c r="BAF46" s="399"/>
      <c r="BAG46" s="466"/>
      <c r="BAH46" s="252"/>
      <c r="BAI46" s="467"/>
      <c r="BAJ46" s="466"/>
      <c r="BAK46" s="399"/>
      <c r="BAL46" s="466"/>
      <c r="BAM46" s="252"/>
      <c r="BAN46" s="467"/>
      <c r="BAO46" s="466"/>
      <c r="BAP46" s="399"/>
      <c r="BAQ46" s="466"/>
      <c r="BAR46" s="252"/>
      <c r="BAS46" s="467"/>
      <c r="BAT46" s="466"/>
      <c r="BAU46" s="399"/>
      <c r="BAV46" s="466"/>
      <c r="BAW46" s="252"/>
      <c r="BAX46" s="467"/>
      <c r="BAY46" s="466"/>
      <c r="BAZ46" s="399"/>
      <c r="BBA46" s="466"/>
      <c r="BBB46" s="252"/>
      <c r="BBC46" s="467"/>
      <c r="BBD46" s="466"/>
      <c r="BBE46" s="399"/>
      <c r="BBF46" s="466"/>
      <c r="BBG46" s="252"/>
      <c r="BBH46" s="467"/>
      <c r="BBI46" s="466"/>
      <c r="BBJ46" s="399"/>
      <c r="BBK46" s="466"/>
      <c r="BBL46" s="252"/>
      <c r="BBM46" s="467"/>
      <c r="BBN46" s="466"/>
      <c r="BBO46" s="399"/>
      <c r="BBP46" s="466"/>
      <c r="BBQ46" s="252"/>
      <c r="BBR46" s="467"/>
      <c r="BBS46" s="466"/>
      <c r="BBT46" s="399"/>
      <c r="BBU46" s="466"/>
      <c r="BBV46" s="252"/>
      <c r="BBW46" s="467"/>
      <c r="BBX46" s="466"/>
      <c r="BBY46" s="399"/>
      <c r="BBZ46" s="466"/>
      <c r="BCA46" s="252"/>
      <c r="BCB46" s="467"/>
      <c r="BCC46" s="466"/>
      <c r="BCD46" s="399"/>
      <c r="BCE46" s="466"/>
      <c r="BCF46" s="252"/>
      <c r="BCG46" s="467"/>
      <c r="BCH46" s="466"/>
      <c r="BCI46" s="399"/>
      <c r="BCJ46" s="466"/>
      <c r="BCK46" s="252"/>
      <c r="BCL46" s="467"/>
      <c r="BCM46" s="466"/>
      <c r="BCN46" s="399"/>
      <c r="BCO46" s="466"/>
      <c r="BCP46" s="252"/>
      <c r="BCQ46" s="467"/>
      <c r="BCR46" s="466"/>
      <c r="BCS46" s="399"/>
      <c r="BCT46" s="466"/>
      <c r="BCU46" s="252"/>
      <c r="BCV46" s="467"/>
      <c r="BCW46" s="466"/>
      <c r="BCX46" s="399"/>
      <c r="BCY46" s="466"/>
      <c r="BCZ46" s="252"/>
      <c r="BDA46" s="467"/>
      <c r="BDB46" s="466"/>
      <c r="BDC46" s="399"/>
      <c r="BDD46" s="466"/>
      <c r="BDE46" s="252"/>
      <c r="BDF46" s="467"/>
      <c r="BDG46" s="466"/>
      <c r="BDH46" s="399"/>
      <c r="BDI46" s="466"/>
      <c r="BDJ46" s="252"/>
      <c r="BDK46" s="467"/>
      <c r="BDL46" s="466"/>
      <c r="BDM46" s="399"/>
      <c r="BDN46" s="466"/>
      <c r="BDO46" s="252"/>
      <c r="BDP46" s="467"/>
      <c r="BDQ46" s="466"/>
      <c r="BDR46" s="399"/>
      <c r="BDS46" s="466"/>
      <c r="BDT46" s="252"/>
      <c r="BDU46" s="467"/>
      <c r="BDV46" s="466"/>
      <c r="BDW46" s="399"/>
      <c r="BDX46" s="466"/>
      <c r="BDY46" s="252"/>
      <c r="BDZ46" s="467"/>
      <c r="BEA46" s="466"/>
      <c r="BEB46" s="399"/>
      <c r="BEC46" s="466"/>
      <c r="BED46" s="252"/>
      <c r="BEE46" s="467"/>
      <c r="BEF46" s="466"/>
      <c r="BEG46" s="399"/>
      <c r="BEH46" s="466"/>
      <c r="BEI46" s="252"/>
      <c r="BEJ46" s="467"/>
      <c r="BEK46" s="466"/>
      <c r="BEL46" s="399"/>
      <c r="BEM46" s="466"/>
      <c r="BEN46" s="252"/>
      <c r="BEO46" s="467"/>
      <c r="BEP46" s="466"/>
      <c r="BEQ46" s="399"/>
      <c r="BER46" s="466"/>
      <c r="BES46" s="252"/>
      <c r="BET46" s="467"/>
      <c r="BEU46" s="466"/>
      <c r="BEV46" s="399"/>
      <c r="BEW46" s="466"/>
      <c r="BEX46" s="252"/>
      <c r="BEY46" s="467"/>
      <c r="BEZ46" s="466"/>
      <c r="BFA46" s="399"/>
      <c r="BFB46" s="466"/>
      <c r="BFC46" s="252"/>
      <c r="BFD46" s="467"/>
      <c r="BFE46" s="466"/>
      <c r="BFF46" s="399"/>
      <c r="BFG46" s="466"/>
      <c r="BFH46" s="252"/>
      <c r="BFI46" s="467"/>
      <c r="BFJ46" s="466"/>
      <c r="BFK46" s="399"/>
      <c r="BFL46" s="466"/>
      <c r="BFM46" s="252"/>
      <c r="BFN46" s="467"/>
      <c r="BFO46" s="466"/>
      <c r="BFP46" s="399"/>
      <c r="BFQ46" s="466"/>
      <c r="BFR46" s="252"/>
      <c r="BFS46" s="467"/>
      <c r="BFT46" s="466"/>
      <c r="BFU46" s="399"/>
      <c r="BFV46" s="466"/>
      <c r="BFW46" s="252"/>
      <c r="BFX46" s="467"/>
      <c r="BFY46" s="466"/>
      <c r="BFZ46" s="399"/>
      <c r="BGA46" s="466"/>
      <c r="BGB46" s="252"/>
      <c r="BGC46" s="467"/>
      <c r="BGD46" s="466"/>
      <c r="BGE46" s="399"/>
      <c r="BGF46" s="466"/>
      <c r="BGG46" s="252"/>
      <c r="BGH46" s="467"/>
      <c r="BGI46" s="466"/>
      <c r="BGJ46" s="399"/>
      <c r="BGK46" s="466"/>
      <c r="BGL46" s="252"/>
      <c r="BGM46" s="467"/>
      <c r="BGN46" s="466"/>
      <c r="BGO46" s="399"/>
      <c r="BGP46" s="466"/>
      <c r="BGQ46" s="252"/>
      <c r="BGR46" s="467"/>
      <c r="BGS46" s="466"/>
      <c r="BGT46" s="399"/>
      <c r="BGU46" s="466"/>
      <c r="BGV46" s="252"/>
      <c r="BGW46" s="467"/>
      <c r="BGX46" s="466"/>
      <c r="BGY46" s="399"/>
      <c r="BGZ46" s="466"/>
      <c r="BHA46" s="252"/>
      <c r="BHB46" s="467"/>
      <c r="BHC46" s="466"/>
      <c r="BHD46" s="399"/>
      <c r="BHE46" s="466"/>
      <c r="BHF46" s="252"/>
      <c r="BHG46" s="467"/>
      <c r="BHH46" s="466"/>
      <c r="BHI46" s="399"/>
      <c r="BHJ46" s="466"/>
      <c r="BHK46" s="252"/>
      <c r="BHL46" s="467"/>
      <c r="BHM46" s="466"/>
      <c r="BHN46" s="399"/>
      <c r="BHO46" s="466"/>
      <c r="BHP46" s="252"/>
      <c r="BHQ46" s="467"/>
      <c r="BHR46" s="466"/>
      <c r="BHS46" s="399"/>
      <c r="BHT46" s="466"/>
      <c r="BHU46" s="252"/>
      <c r="BHV46" s="467"/>
      <c r="BHW46" s="466"/>
      <c r="BHX46" s="399"/>
      <c r="BHY46" s="466"/>
      <c r="BHZ46" s="252"/>
      <c r="BIA46" s="467"/>
      <c r="BIB46" s="466"/>
      <c r="BIC46" s="399"/>
      <c r="BID46" s="466"/>
      <c r="BIE46" s="252"/>
      <c r="BIF46" s="467"/>
      <c r="BIG46" s="466"/>
      <c r="BIH46" s="399"/>
      <c r="BII46" s="466"/>
      <c r="BIJ46" s="252"/>
      <c r="BIK46" s="467"/>
      <c r="BIL46" s="466"/>
      <c r="BIM46" s="399"/>
      <c r="BIN46" s="466"/>
      <c r="BIO46" s="252"/>
      <c r="BIP46" s="467"/>
      <c r="BIQ46" s="466"/>
      <c r="BIR46" s="399"/>
      <c r="BIS46" s="466"/>
      <c r="BIT46" s="252"/>
      <c r="BIU46" s="467"/>
      <c r="BIV46" s="466"/>
      <c r="BIW46" s="399"/>
      <c r="BIX46" s="466"/>
      <c r="BIY46" s="252"/>
      <c r="BIZ46" s="467"/>
      <c r="BJA46" s="466"/>
      <c r="BJB46" s="399"/>
      <c r="BJC46" s="466"/>
      <c r="BJD46" s="252"/>
      <c r="BJE46" s="467"/>
      <c r="BJF46" s="466"/>
      <c r="BJG46" s="399"/>
      <c r="BJH46" s="466"/>
      <c r="BJI46" s="252"/>
      <c r="BJJ46" s="467"/>
      <c r="BJK46" s="466"/>
      <c r="BJL46" s="399"/>
      <c r="BJM46" s="466"/>
      <c r="BJN46" s="252"/>
      <c r="BJO46" s="467"/>
      <c r="BJP46" s="466"/>
      <c r="BJQ46" s="399"/>
      <c r="BJR46" s="466"/>
      <c r="BJS46" s="252"/>
      <c r="BJT46" s="467"/>
      <c r="BJU46" s="466"/>
      <c r="BJV46" s="399"/>
      <c r="BJW46" s="466"/>
      <c r="BJX46" s="252"/>
      <c r="BJY46" s="467"/>
      <c r="BJZ46" s="466"/>
      <c r="BKA46" s="399"/>
      <c r="BKB46" s="466"/>
      <c r="BKC46" s="252"/>
      <c r="BKD46" s="467"/>
      <c r="BKE46" s="466"/>
      <c r="BKF46" s="399"/>
      <c r="BKG46" s="466"/>
      <c r="BKH46" s="252"/>
      <c r="BKI46" s="467"/>
      <c r="BKJ46" s="466"/>
      <c r="BKK46" s="399"/>
      <c r="BKL46" s="466"/>
      <c r="BKM46" s="252"/>
      <c r="BKN46" s="467"/>
      <c r="BKO46" s="466"/>
      <c r="BKP46" s="399"/>
      <c r="BKQ46" s="466"/>
      <c r="BKR46" s="252"/>
      <c r="BKS46" s="467"/>
      <c r="BKT46" s="466"/>
      <c r="BKU46" s="399"/>
      <c r="BKV46" s="466"/>
      <c r="BKW46" s="252"/>
      <c r="BKX46" s="467"/>
      <c r="BKY46" s="466"/>
      <c r="BKZ46" s="399"/>
      <c r="BLA46" s="466"/>
      <c r="BLB46" s="252"/>
      <c r="BLC46" s="467"/>
      <c r="BLD46" s="466"/>
      <c r="BLE46" s="399"/>
      <c r="BLF46" s="466"/>
      <c r="BLG46" s="252"/>
      <c r="BLH46" s="467"/>
      <c r="BLI46" s="466"/>
      <c r="BLJ46" s="399"/>
      <c r="BLK46" s="466"/>
      <c r="BLL46" s="252"/>
      <c r="BLM46" s="467"/>
      <c r="BLN46" s="466"/>
      <c r="BLO46" s="399"/>
      <c r="BLP46" s="466"/>
      <c r="BLQ46" s="252"/>
      <c r="BLR46" s="467"/>
      <c r="BLS46" s="466"/>
      <c r="BLT46" s="399"/>
      <c r="BLU46" s="466"/>
      <c r="BLV46" s="252"/>
      <c r="BLW46" s="467"/>
      <c r="BLX46" s="466"/>
      <c r="BLY46" s="399"/>
      <c r="BLZ46" s="466"/>
      <c r="BMA46" s="252"/>
      <c r="BMB46" s="467"/>
      <c r="BMC46" s="466"/>
      <c r="BMD46" s="399"/>
      <c r="BME46" s="466"/>
      <c r="BMF46" s="252"/>
      <c r="BMG46" s="467"/>
      <c r="BMH46" s="466"/>
      <c r="BMI46" s="399"/>
      <c r="BMJ46" s="466"/>
      <c r="BMK46" s="252"/>
      <c r="BML46" s="467"/>
      <c r="BMM46" s="466"/>
      <c r="BMN46" s="399"/>
      <c r="BMO46" s="466"/>
      <c r="BMP46" s="252"/>
      <c r="BMQ46" s="467"/>
      <c r="BMR46" s="466"/>
      <c r="BMS46" s="399"/>
      <c r="BMT46" s="466"/>
      <c r="BMU46" s="252"/>
      <c r="BMV46" s="467"/>
      <c r="BMW46" s="466"/>
      <c r="BMX46" s="399"/>
      <c r="BMY46" s="466"/>
      <c r="BMZ46" s="252"/>
      <c r="BNA46" s="467"/>
      <c r="BNB46" s="466"/>
      <c r="BNC46" s="399"/>
      <c r="BND46" s="466"/>
      <c r="BNE46" s="252"/>
      <c r="BNF46" s="467"/>
      <c r="BNG46" s="466"/>
      <c r="BNH46" s="399"/>
      <c r="BNI46" s="466"/>
      <c r="BNJ46" s="252"/>
      <c r="BNK46" s="467"/>
      <c r="BNL46" s="466"/>
      <c r="BNM46" s="399"/>
      <c r="BNN46" s="466"/>
      <c r="BNO46" s="252"/>
      <c r="BNP46" s="467"/>
      <c r="BNQ46" s="466"/>
      <c r="BNR46" s="399"/>
      <c r="BNS46" s="466"/>
      <c r="BNT46" s="252"/>
      <c r="BNU46" s="467"/>
      <c r="BNV46" s="466"/>
      <c r="BNW46" s="399"/>
      <c r="BNX46" s="466"/>
      <c r="BNY46" s="252"/>
      <c r="BNZ46" s="467"/>
      <c r="BOA46" s="466"/>
      <c r="BOB46" s="399"/>
      <c r="BOC46" s="466"/>
      <c r="BOD46" s="252"/>
      <c r="BOE46" s="467"/>
      <c r="BOF46" s="466"/>
      <c r="BOG46" s="399"/>
      <c r="BOH46" s="466"/>
      <c r="BOI46" s="252"/>
      <c r="BOJ46" s="467"/>
      <c r="BOK46" s="466"/>
      <c r="BOL46" s="399"/>
      <c r="BOM46" s="466"/>
      <c r="BON46" s="252"/>
      <c r="BOO46" s="467"/>
      <c r="BOP46" s="466"/>
      <c r="BOQ46" s="399"/>
      <c r="BOR46" s="466"/>
      <c r="BOS46" s="252"/>
      <c r="BOT46" s="467"/>
      <c r="BOU46" s="466"/>
      <c r="BOV46" s="399"/>
      <c r="BOW46" s="466"/>
      <c r="BOX46" s="252"/>
      <c r="BOY46" s="467"/>
      <c r="BOZ46" s="466"/>
      <c r="BPA46" s="399"/>
      <c r="BPB46" s="466"/>
      <c r="BPC46" s="252"/>
      <c r="BPD46" s="467"/>
      <c r="BPE46" s="466"/>
      <c r="BPF46" s="399"/>
      <c r="BPG46" s="466"/>
      <c r="BPH46" s="252"/>
      <c r="BPI46" s="467"/>
      <c r="BPJ46" s="466"/>
      <c r="BPK46" s="399"/>
      <c r="BPL46" s="466"/>
      <c r="BPM46" s="252"/>
      <c r="BPN46" s="467"/>
      <c r="BPO46" s="466"/>
      <c r="BPP46" s="399"/>
      <c r="BPQ46" s="466"/>
      <c r="BPR46" s="252"/>
      <c r="BPS46" s="467"/>
      <c r="BPT46" s="466"/>
      <c r="BPU46" s="399"/>
      <c r="BPV46" s="466"/>
      <c r="BPW46" s="252"/>
      <c r="BPX46" s="467"/>
      <c r="BPY46" s="466"/>
      <c r="BPZ46" s="399"/>
      <c r="BQA46" s="466"/>
      <c r="BQB46" s="252"/>
      <c r="BQC46" s="467"/>
      <c r="BQD46" s="466"/>
      <c r="BQE46" s="399"/>
      <c r="BQF46" s="466"/>
      <c r="BQG46" s="252"/>
      <c r="BQH46" s="467"/>
      <c r="BQI46" s="466"/>
      <c r="BQJ46" s="399"/>
      <c r="BQK46" s="466"/>
      <c r="BQL46" s="252"/>
      <c r="BQM46" s="467"/>
      <c r="BQN46" s="466"/>
      <c r="BQO46" s="399"/>
      <c r="BQP46" s="466"/>
      <c r="BQQ46" s="252"/>
      <c r="BQR46" s="467"/>
      <c r="BQS46" s="466"/>
      <c r="BQT46" s="399"/>
      <c r="BQU46" s="466"/>
      <c r="BQV46" s="252"/>
      <c r="BQW46" s="467"/>
      <c r="BQX46" s="466"/>
      <c r="BQY46" s="399"/>
      <c r="BQZ46" s="466"/>
      <c r="BRA46" s="252"/>
      <c r="BRB46" s="467"/>
      <c r="BRC46" s="466"/>
      <c r="BRD46" s="399"/>
      <c r="BRE46" s="466"/>
      <c r="BRF46" s="252"/>
      <c r="BRG46" s="467"/>
      <c r="BRH46" s="466"/>
      <c r="BRI46" s="399"/>
      <c r="BRJ46" s="466"/>
      <c r="BRK46" s="252"/>
      <c r="BRL46" s="467"/>
      <c r="BRM46" s="466"/>
      <c r="BRN46" s="399"/>
      <c r="BRO46" s="466"/>
      <c r="BRP46" s="252"/>
      <c r="BRQ46" s="467"/>
      <c r="BRR46" s="466"/>
      <c r="BRS46" s="399"/>
      <c r="BRT46" s="466"/>
      <c r="BRU46" s="252"/>
      <c r="BRV46" s="467"/>
      <c r="BRW46" s="466"/>
      <c r="BRX46" s="399"/>
      <c r="BRY46" s="466"/>
      <c r="BRZ46" s="252"/>
      <c r="BSA46" s="467"/>
      <c r="BSB46" s="466"/>
      <c r="BSC46" s="399"/>
      <c r="BSD46" s="466"/>
      <c r="BSE46" s="252"/>
      <c r="BSF46" s="467"/>
      <c r="BSG46" s="466"/>
      <c r="BSH46" s="399"/>
      <c r="BSI46" s="466"/>
      <c r="BSJ46" s="252"/>
      <c r="BSK46" s="467"/>
      <c r="BSL46" s="466"/>
      <c r="BSM46" s="399"/>
      <c r="BSN46" s="466"/>
      <c r="BSO46" s="252"/>
      <c r="BSP46" s="467"/>
      <c r="BSQ46" s="466"/>
      <c r="BSR46" s="399"/>
      <c r="BSS46" s="466"/>
      <c r="BST46" s="252"/>
      <c r="BSU46" s="467"/>
      <c r="BSV46" s="466"/>
      <c r="BSW46" s="399"/>
      <c r="BSX46" s="466"/>
      <c r="BSY46" s="252"/>
      <c r="BSZ46" s="467"/>
      <c r="BTA46" s="466"/>
      <c r="BTB46" s="399"/>
      <c r="BTC46" s="466"/>
      <c r="BTD46" s="252"/>
      <c r="BTE46" s="467"/>
      <c r="BTF46" s="466"/>
      <c r="BTG46" s="399"/>
      <c r="BTH46" s="466"/>
      <c r="BTI46" s="252"/>
      <c r="BTJ46" s="467"/>
      <c r="BTK46" s="466"/>
      <c r="BTL46" s="399"/>
      <c r="BTM46" s="466"/>
      <c r="BTN46" s="252"/>
      <c r="BTO46" s="467"/>
      <c r="BTP46" s="466"/>
      <c r="BTQ46" s="399"/>
      <c r="BTR46" s="466"/>
      <c r="BTS46" s="252"/>
      <c r="BTT46" s="467"/>
      <c r="BTU46" s="466"/>
      <c r="BTV46" s="399"/>
      <c r="BTW46" s="466"/>
      <c r="BTX46" s="252"/>
      <c r="BTY46" s="467"/>
      <c r="BTZ46" s="466"/>
      <c r="BUA46" s="399"/>
      <c r="BUB46" s="466"/>
      <c r="BUC46" s="252"/>
      <c r="BUD46" s="467"/>
      <c r="BUE46" s="466"/>
      <c r="BUF46" s="399"/>
      <c r="BUG46" s="466"/>
      <c r="BUH46" s="252"/>
      <c r="BUI46" s="467"/>
      <c r="BUJ46" s="466"/>
      <c r="BUK46" s="399"/>
      <c r="BUL46" s="466"/>
      <c r="BUM46" s="252"/>
      <c r="BUN46" s="467"/>
      <c r="BUO46" s="466"/>
      <c r="BUP46" s="399"/>
      <c r="BUQ46" s="466"/>
      <c r="BUR46" s="252"/>
      <c r="BUS46" s="467"/>
      <c r="BUT46" s="466"/>
      <c r="BUU46" s="399"/>
      <c r="BUV46" s="466"/>
      <c r="BUW46" s="252"/>
      <c r="BUX46" s="467"/>
      <c r="BUY46" s="466"/>
      <c r="BUZ46" s="399"/>
      <c r="BVA46" s="466"/>
      <c r="BVB46" s="252"/>
      <c r="BVC46" s="467"/>
      <c r="BVD46" s="466"/>
      <c r="BVE46" s="399"/>
      <c r="BVF46" s="466"/>
      <c r="BVG46" s="252"/>
      <c r="BVH46" s="467"/>
      <c r="BVI46" s="466"/>
      <c r="BVJ46" s="399"/>
      <c r="BVK46" s="466"/>
      <c r="BVL46" s="252"/>
      <c r="BVM46" s="467"/>
      <c r="BVN46" s="466"/>
      <c r="BVO46" s="399"/>
      <c r="BVP46" s="466"/>
      <c r="BVQ46" s="252"/>
      <c r="BVR46" s="467"/>
      <c r="BVS46" s="466"/>
      <c r="BVT46" s="399"/>
      <c r="BVU46" s="466"/>
      <c r="BVV46" s="252"/>
      <c r="BVW46" s="467"/>
      <c r="BVX46" s="466"/>
      <c r="BVY46" s="399"/>
      <c r="BVZ46" s="466"/>
      <c r="BWA46" s="252"/>
      <c r="BWB46" s="467"/>
      <c r="BWC46" s="466"/>
      <c r="BWD46" s="399"/>
      <c r="BWE46" s="466"/>
      <c r="BWF46" s="252"/>
      <c r="BWG46" s="467"/>
      <c r="BWH46" s="466"/>
      <c r="BWI46" s="399"/>
      <c r="BWJ46" s="466"/>
      <c r="BWK46" s="252"/>
      <c r="BWL46" s="467"/>
      <c r="BWM46" s="466"/>
      <c r="BWN46" s="399"/>
      <c r="BWO46" s="466"/>
      <c r="BWP46" s="252"/>
      <c r="BWQ46" s="467"/>
      <c r="BWR46" s="466"/>
      <c r="BWS46" s="399"/>
      <c r="BWT46" s="466"/>
      <c r="BWU46" s="252"/>
      <c r="BWV46" s="467"/>
      <c r="BWW46" s="466"/>
      <c r="BWX46" s="399"/>
      <c r="BWY46" s="466"/>
      <c r="BWZ46" s="252"/>
      <c r="BXA46" s="467"/>
      <c r="BXB46" s="466"/>
      <c r="BXC46" s="399"/>
      <c r="BXD46" s="466"/>
      <c r="BXE46" s="252"/>
      <c r="BXF46" s="467"/>
      <c r="BXG46" s="466"/>
      <c r="BXH46" s="399"/>
      <c r="BXI46" s="466"/>
      <c r="BXJ46" s="252"/>
      <c r="BXK46" s="467"/>
      <c r="BXL46" s="466"/>
      <c r="BXM46" s="399"/>
      <c r="BXN46" s="466"/>
      <c r="BXO46" s="252"/>
      <c r="BXP46" s="467"/>
      <c r="BXQ46" s="466"/>
      <c r="BXR46" s="399"/>
      <c r="BXS46" s="466"/>
      <c r="BXT46" s="252"/>
      <c r="BXU46" s="467"/>
      <c r="BXV46" s="466"/>
      <c r="BXW46" s="399"/>
      <c r="BXX46" s="466"/>
      <c r="BXY46" s="252"/>
      <c r="BXZ46" s="467"/>
      <c r="BYA46" s="466"/>
      <c r="BYB46" s="399"/>
      <c r="BYC46" s="466"/>
      <c r="BYD46" s="252"/>
      <c r="BYE46" s="467"/>
      <c r="BYF46" s="466"/>
      <c r="BYG46" s="399"/>
      <c r="BYH46" s="466"/>
      <c r="BYI46" s="252"/>
      <c r="BYJ46" s="467"/>
      <c r="BYK46" s="466"/>
      <c r="BYL46" s="399"/>
      <c r="BYM46" s="466"/>
      <c r="BYN46" s="252"/>
      <c r="BYO46" s="467"/>
      <c r="BYP46" s="466"/>
      <c r="BYQ46" s="399"/>
      <c r="BYR46" s="466"/>
      <c r="BYS46" s="252"/>
      <c r="BYT46" s="467"/>
      <c r="BYU46" s="466"/>
      <c r="BYV46" s="399"/>
      <c r="BYW46" s="466"/>
      <c r="BYX46" s="252"/>
      <c r="BYY46" s="467"/>
      <c r="BYZ46" s="466"/>
      <c r="BZA46" s="399"/>
      <c r="BZB46" s="466"/>
      <c r="BZC46" s="252"/>
      <c r="BZD46" s="467"/>
      <c r="BZE46" s="466"/>
      <c r="BZF46" s="399"/>
      <c r="BZG46" s="466"/>
      <c r="BZH46" s="252"/>
      <c r="BZI46" s="467"/>
      <c r="BZJ46" s="466"/>
      <c r="BZK46" s="399"/>
      <c r="BZL46" s="466"/>
      <c r="BZM46" s="252"/>
      <c r="BZN46" s="467"/>
      <c r="BZO46" s="466"/>
      <c r="BZP46" s="399"/>
      <c r="BZQ46" s="466"/>
      <c r="BZR46" s="252"/>
      <c r="BZS46" s="467"/>
      <c r="BZT46" s="466"/>
      <c r="BZU46" s="399"/>
      <c r="BZV46" s="466"/>
      <c r="BZW46" s="252"/>
      <c r="BZX46" s="467"/>
      <c r="BZY46" s="466"/>
      <c r="BZZ46" s="399"/>
      <c r="CAA46" s="466"/>
      <c r="CAB46" s="252"/>
      <c r="CAC46" s="467"/>
      <c r="CAD46" s="466"/>
      <c r="CAE46" s="399"/>
      <c r="CAF46" s="466"/>
      <c r="CAG46" s="252"/>
      <c r="CAH46" s="467"/>
      <c r="CAI46" s="466"/>
      <c r="CAJ46" s="399"/>
      <c r="CAK46" s="466"/>
      <c r="CAL46" s="252"/>
      <c r="CAM46" s="467"/>
      <c r="CAN46" s="466"/>
      <c r="CAO46" s="399"/>
      <c r="CAP46" s="466"/>
      <c r="CAQ46" s="252"/>
      <c r="CAR46" s="467"/>
      <c r="CAS46" s="466"/>
      <c r="CAT46" s="399"/>
      <c r="CAU46" s="466"/>
      <c r="CAV46" s="252"/>
      <c r="CAW46" s="467"/>
      <c r="CAX46" s="466"/>
      <c r="CAY46" s="399"/>
      <c r="CAZ46" s="466"/>
      <c r="CBA46" s="252"/>
      <c r="CBB46" s="467"/>
      <c r="CBC46" s="466"/>
      <c r="CBD46" s="399"/>
      <c r="CBE46" s="466"/>
      <c r="CBF46" s="252"/>
      <c r="CBG46" s="467"/>
      <c r="CBH46" s="466"/>
      <c r="CBI46" s="399"/>
      <c r="CBJ46" s="466"/>
      <c r="CBK46" s="252"/>
      <c r="CBL46" s="467"/>
      <c r="CBM46" s="466"/>
      <c r="CBN46" s="399"/>
      <c r="CBO46" s="466"/>
      <c r="CBP46" s="252"/>
      <c r="CBQ46" s="467"/>
      <c r="CBR46" s="466"/>
      <c r="CBS46" s="399"/>
      <c r="CBT46" s="466"/>
      <c r="CBU46" s="252"/>
      <c r="CBV46" s="467"/>
      <c r="CBW46" s="466"/>
      <c r="CBX46" s="399"/>
      <c r="CBY46" s="466"/>
      <c r="CBZ46" s="252"/>
      <c r="CCA46" s="467"/>
      <c r="CCB46" s="466"/>
      <c r="CCC46" s="399"/>
      <c r="CCD46" s="466"/>
      <c r="CCE46" s="252"/>
      <c r="CCF46" s="467"/>
      <c r="CCG46" s="466"/>
      <c r="CCH46" s="399"/>
      <c r="CCI46" s="466"/>
      <c r="CCJ46" s="252"/>
      <c r="CCK46" s="467"/>
      <c r="CCL46" s="466"/>
      <c r="CCM46" s="399"/>
      <c r="CCN46" s="466"/>
      <c r="CCO46" s="252"/>
      <c r="CCP46" s="467"/>
      <c r="CCQ46" s="466"/>
      <c r="CCR46" s="399"/>
      <c r="CCS46" s="466"/>
      <c r="CCT46" s="252"/>
      <c r="CCU46" s="467"/>
      <c r="CCV46" s="466"/>
      <c r="CCW46" s="399"/>
      <c r="CCX46" s="466"/>
      <c r="CCY46" s="252"/>
      <c r="CCZ46" s="467"/>
      <c r="CDA46" s="466"/>
      <c r="CDB46" s="399"/>
      <c r="CDC46" s="466"/>
      <c r="CDD46" s="252"/>
      <c r="CDE46" s="467"/>
      <c r="CDF46" s="466"/>
      <c r="CDG46" s="399"/>
      <c r="CDH46" s="466"/>
      <c r="CDI46" s="252"/>
      <c r="CDJ46" s="467"/>
      <c r="CDK46" s="466"/>
      <c r="CDL46" s="399"/>
      <c r="CDM46" s="466"/>
      <c r="CDN46" s="252"/>
      <c r="CDO46" s="467"/>
      <c r="CDP46" s="466"/>
      <c r="CDQ46" s="399"/>
      <c r="CDR46" s="466"/>
      <c r="CDS46" s="252"/>
      <c r="CDT46" s="467"/>
      <c r="CDU46" s="466"/>
      <c r="CDV46" s="399"/>
      <c r="CDW46" s="466"/>
      <c r="CDX46" s="252"/>
      <c r="CDY46" s="467"/>
      <c r="CDZ46" s="466"/>
      <c r="CEA46" s="399"/>
      <c r="CEB46" s="466"/>
      <c r="CEC46" s="252"/>
      <c r="CED46" s="467"/>
      <c r="CEE46" s="466"/>
      <c r="CEF46" s="399"/>
      <c r="CEG46" s="466"/>
      <c r="CEH46" s="252"/>
      <c r="CEI46" s="467"/>
      <c r="CEJ46" s="466"/>
      <c r="CEK46" s="399"/>
      <c r="CEL46" s="466"/>
      <c r="CEM46" s="252"/>
      <c r="CEN46" s="467"/>
      <c r="CEO46" s="466"/>
      <c r="CEP46" s="399"/>
      <c r="CEQ46" s="466"/>
      <c r="CER46" s="252"/>
      <c r="CES46" s="467"/>
      <c r="CET46" s="466"/>
      <c r="CEU46" s="399"/>
      <c r="CEV46" s="466"/>
      <c r="CEW46" s="252"/>
      <c r="CEX46" s="467"/>
      <c r="CEY46" s="466"/>
      <c r="CEZ46" s="399"/>
      <c r="CFA46" s="466"/>
      <c r="CFB46" s="252"/>
      <c r="CFC46" s="467"/>
      <c r="CFD46" s="466"/>
      <c r="CFE46" s="399"/>
      <c r="CFF46" s="466"/>
      <c r="CFG46" s="252"/>
      <c r="CFH46" s="467"/>
      <c r="CFI46" s="466"/>
      <c r="CFJ46" s="399"/>
      <c r="CFK46" s="466"/>
      <c r="CFL46" s="252"/>
      <c r="CFM46" s="467"/>
      <c r="CFN46" s="466"/>
      <c r="CFO46" s="399"/>
      <c r="CFP46" s="466"/>
      <c r="CFQ46" s="252"/>
      <c r="CFR46" s="467"/>
      <c r="CFS46" s="466"/>
      <c r="CFT46" s="399"/>
      <c r="CFU46" s="466"/>
      <c r="CFV46" s="252"/>
      <c r="CFW46" s="467"/>
      <c r="CFX46" s="466"/>
      <c r="CFY46" s="399"/>
      <c r="CFZ46" s="466"/>
      <c r="CGA46" s="252"/>
      <c r="CGB46" s="467"/>
      <c r="CGC46" s="466"/>
      <c r="CGD46" s="399"/>
      <c r="CGE46" s="466"/>
      <c r="CGF46" s="252"/>
      <c r="CGG46" s="467"/>
      <c r="CGH46" s="466"/>
      <c r="CGI46" s="399"/>
      <c r="CGJ46" s="466"/>
      <c r="CGK46" s="252"/>
      <c r="CGL46" s="467"/>
      <c r="CGM46" s="466"/>
      <c r="CGN46" s="399"/>
      <c r="CGO46" s="466"/>
      <c r="CGP46" s="252"/>
      <c r="CGQ46" s="467"/>
      <c r="CGR46" s="466"/>
      <c r="CGS46" s="399"/>
      <c r="CGT46" s="466"/>
      <c r="CGU46" s="252"/>
      <c r="CGV46" s="467"/>
      <c r="CGW46" s="466"/>
      <c r="CGX46" s="399"/>
      <c r="CGY46" s="466"/>
      <c r="CGZ46" s="252"/>
      <c r="CHA46" s="467"/>
      <c r="CHB46" s="466"/>
      <c r="CHC46" s="399"/>
      <c r="CHD46" s="466"/>
      <c r="CHE46" s="252"/>
      <c r="CHF46" s="467"/>
      <c r="CHG46" s="466"/>
      <c r="CHH46" s="399"/>
      <c r="CHI46" s="466"/>
      <c r="CHJ46" s="252"/>
      <c r="CHK46" s="467"/>
      <c r="CHL46" s="466"/>
      <c r="CHM46" s="399"/>
      <c r="CHN46" s="466"/>
      <c r="CHO46" s="252"/>
      <c r="CHP46" s="467"/>
      <c r="CHQ46" s="466"/>
      <c r="CHR46" s="399"/>
      <c r="CHS46" s="466"/>
      <c r="CHT46" s="252"/>
      <c r="CHU46" s="467"/>
      <c r="CHV46" s="466"/>
      <c r="CHW46" s="399"/>
      <c r="CHX46" s="466"/>
      <c r="CHY46" s="252"/>
      <c r="CHZ46" s="467"/>
      <c r="CIA46" s="466"/>
      <c r="CIB46" s="399"/>
      <c r="CIC46" s="466"/>
      <c r="CID46" s="252"/>
      <c r="CIE46" s="467"/>
      <c r="CIF46" s="466"/>
      <c r="CIG46" s="399"/>
      <c r="CIH46" s="466"/>
      <c r="CII46" s="252"/>
      <c r="CIJ46" s="467"/>
      <c r="CIK46" s="466"/>
      <c r="CIL46" s="399"/>
      <c r="CIM46" s="466"/>
      <c r="CIN46" s="252"/>
      <c r="CIO46" s="467"/>
      <c r="CIP46" s="466"/>
      <c r="CIQ46" s="399"/>
      <c r="CIR46" s="466"/>
      <c r="CIS46" s="252"/>
      <c r="CIT46" s="467"/>
      <c r="CIU46" s="466"/>
      <c r="CIV46" s="399"/>
      <c r="CIW46" s="466"/>
      <c r="CIX46" s="252"/>
      <c r="CIY46" s="467"/>
      <c r="CIZ46" s="466"/>
      <c r="CJA46" s="399"/>
      <c r="CJB46" s="466"/>
      <c r="CJC46" s="252"/>
      <c r="CJD46" s="467"/>
      <c r="CJE46" s="466"/>
      <c r="CJF46" s="399"/>
      <c r="CJG46" s="466"/>
      <c r="CJH46" s="252"/>
      <c r="CJI46" s="467"/>
      <c r="CJJ46" s="466"/>
      <c r="CJK46" s="399"/>
      <c r="CJL46" s="466"/>
      <c r="CJM46" s="252"/>
      <c r="CJN46" s="467"/>
      <c r="CJO46" s="466"/>
      <c r="CJP46" s="399"/>
      <c r="CJQ46" s="466"/>
      <c r="CJR46" s="252"/>
      <c r="CJS46" s="467"/>
      <c r="CJT46" s="466"/>
      <c r="CJU46" s="399"/>
      <c r="CJV46" s="466"/>
      <c r="CJW46" s="252"/>
      <c r="CJX46" s="467"/>
      <c r="CJY46" s="466"/>
      <c r="CJZ46" s="399"/>
      <c r="CKA46" s="466"/>
      <c r="CKB46" s="252"/>
      <c r="CKC46" s="467"/>
      <c r="CKD46" s="466"/>
      <c r="CKE46" s="399"/>
      <c r="CKF46" s="466"/>
      <c r="CKG46" s="252"/>
      <c r="CKH46" s="467"/>
      <c r="CKI46" s="466"/>
      <c r="CKJ46" s="399"/>
      <c r="CKK46" s="466"/>
      <c r="CKL46" s="252"/>
      <c r="CKM46" s="467"/>
      <c r="CKN46" s="466"/>
      <c r="CKO46" s="399"/>
      <c r="CKP46" s="466"/>
      <c r="CKQ46" s="252"/>
      <c r="CKR46" s="467"/>
      <c r="CKS46" s="466"/>
      <c r="CKT46" s="399"/>
      <c r="CKU46" s="466"/>
      <c r="CKV46" s="252"/>
      <c r="CKW46" s="467"/>
      <c r="CKX46" s="466"/>
      <c r="CKY46" s="399"/>
      <c r="CKZ46" s="466"/>
      <c r="CLA46" s="252"/>
      <c r="CLB46" s="467"/>
      <c r="CLC46" s="466"/>
      <c r="CLD46" s="399"/>
      <c r="CLE46" s="466"/>
      <c r="CLF46" s="252"/>
      <c r="CLG46" s="467"/>
      <c r="CLH46" s="466"/>
      <c r="CLI46" s="399"/>
      <c r="CLJ46" s="466"/>
      <c r="CLK46" s="252"/>
      <c r="CLL46" s="467"/>
      <c r="CLM46" s="466"/>
      <c r="CLN46" s="399"/>
      <c r="CLO46" s="466"/>
      <c r="CLP46" s="252"/>
      <c r="CLQ46" s="467"/>
      <c r="CLR46" s="466"/>
      <c r="CLS46" s="399"/>
      <c r="CLT46" s="466"/>
      <c r="CLU46" s="252"/>
      <c r="CLV46" s="467"/>
      <c r="CLW46" s="466"/>
      <c r="CLX46" s="399"/>
      <c r="CLY46" s="466"/>
      <c r="CLZ46" s="252"/>
      <c r="CMA46" s="467"/>
      <c r="CMB46" s="466"/>
      <c r="CMC46" s="399"/>
      <c r="CMD46" s="466"/>
      <c r="CME46" s="252"/>
      <c r="CMF46" s="467"/>
      <c r="CMG46" s="466"/>
      <c r="CMH46" s="399"/>
      <c r="CMI46" s="466"/>
      <c r="CMJ46" s="252"/>
      <c r="CMK46" s="467"/>
      <c r="CML46" s="466"/>
      <c r="CMM46" s="399"/>
      <c r="CMN46" s="466"/>
      <c r="CMO46" s="252"/>
      <c r="CMP46" s="467"/>
      <c r="CMQ46" s="466"/>
      <c r="CMR46" s="399"/>
      <c r="CMS46" s="466"/>
      <c r="CMT46" s="252"/>
      <c r="CMU46" s="467"/>
      <c r="CMV46" s="466"/>
      <c r="CMW46" s="399"/>
      <c r="CMX46" s="466"/>
      <c r="CMY46" s="252"/>
      <c r="CMZ46" s="467"/>
      <c r="CNA46" s="466"/>
      <c r="CNB46" s="399"/>
      <c r="CNC46" s="466"/>
      <c r="CND46" s="252"/>
      <c r="CNE46" s="467"/>
      <c r="CNF46" s="466"/>
      <c r="CNG46" s="399"/>
      <c r="CNH46" s="466"/>
      <c r="CNI46" s="252"/>
      <c r="CNJ46" s="467"/>
      <c r="CNK46" s="466"/>
      <c r="CNL46" s="399"/>
      <c r="CNM46" s="466"/>
      <c r="CNN46" s="252"/>
      <c r="CNO46" s="467"/>
      <c r="CNP46" s="466"/>
      <c r="CNQ46" s="399"/>
      <c r="CNR46" s="466"/>
      <c r="CNS46" s="252"/>
      <c r="CNT46" s="467"/>
      <c r="CNU46" s="466"/>
      <c r="CNV46" s="399"/>
      <c r="CNW46" s="466"/>
      <c r="CNX46" s="252"/>
      <c r="CNY46" s="467"/>
      <c r="CNZ46" s="466"/>
      <c r="COA46" s="399"/>
      <c r="COB46" s="466"/>
      <c r="COC46" s="252"/>
      <c r="COD46" s="467"/>
      <c r="COE46" s="466"/>
      <c r="COF46" s="399"/>
      <c r="COG46" s="466"/>
      <c r="COH46" s="252"/>
      <c r="COI46" s="467"/>
      <c r="COJ46" s="466"/>
      <c r="COK46" s="399"/>
      <c r="COL46" s="466"/>
      <c r="COM46" s="252"/>
      <c r="CON46" s="467"/>
      <c r="COO46" s="466"/>
      <c r="COP46" s="399"/>
      <c r="COQ46" s="466"/>
      <c r="COR46" s="252"/>
      <c r="COS46" s="467"/>
      <c r="COT46" s="466"/>
      <c r="COU46" s="399"/>
      <c r="COV46" s="466"/>
      <c r="COW46" s="252"/>
      <c r="COX46" s="467"/>
      <c r="COY46" s="466"/>
      <c r="COZ46" s="399"/>
      <c r="CPA46" s="466"/>
      <c r="CPB46" s="252"/>
      <c r="CPC46" s="467"/>
      <c r="CPD46" s="466"/>
      <c r="CPE46" s="399"/>
      <c r="CPF46" s="466"/>
      <c r="CPG46" s="252"/>
      <c r="CPH46" s="467"/>
      <c r="CPI46" s="466"/>
      <c r="CPJ46" s="399"/>
      <c r="CPK46" s="466"/>
      <c r="CPL46" s="252"/>
      <c r="CPM46" s="467"/>
      <c r="CPN46" s="466"/>
      <c r="CPO46" s="399"/>
      <c r="CPP46" s="466"/>
      <c r="CPQ46" s="252"/>
      <c r="CPR46" s="467"/>
      <c r="CPS46" s="466"/>
      <c r="CPT46" s="399"/>
      <c r="CPU46" s="466"/>
      <c r="CPV46" s="252"/>
      <c r="CPW46" s="467"/>
      <c r="CPX46" s="466"/>
      <c r="CPY46" s="399"/>
      <c r="CPZ46" s="466"/>
      <c r="CQA46" s="252"/>
      <c r="CQB46" s="467"/>
      <c r="CQC46" s="466"/>
      <c r="CQD46" s="399"/>
      <c r="CQE46" s="466"/>
      <c r="CQF46" s="252"/>
      <c r="CQG46" s="467"/>
      <c r="CQH46" s="466"/>
      <c r="CQI46" s="399"/>
      <c r="CQJ46" s="466"/>
      <c r="CQK46" s="252"/>
      <c r="CQL46" s="467"/>
      <c r="CQM46" s="466"/>
      <c r="CQN46" s="399"/>
      <c r="CQO46" s="466"/>
      <c r="CQP46" s="252"/>
      <c r="CQQ46" s="467"/>
      <c r="CQR46" s="466"/>
      <c r="CQS46" s="399"/>
      <c r="CQT46" s="466"/>
      <c r="CQU46" s="252"/>
      <c r="CQV46" s="467"/>
      <c r="CQW46" s="466"/>
      <c r="CQX46" s="399"/>
      <c r="CQY46" s="466"/>
      <c r="CQZ46" s="252"/>
      <c r="CRA46" s="467"/>
      <c r="CRB46" s="466"/>
      <c r="CRC46" s="399"/>
      <c r="CRD46" s="466"/>
      <c r="CRE46" s="252"/>
      <c r="CRF46" s="467"/>
      <c r="CRG46" s="466"/>
      <c r="CRH46" s="399"/>
      <c r="CRI46" s="466"/>
      <c r="CRJ46" s="252"/>
      <c r="CRK46" s="467"/>
      <c r="CRL46" s="466"/>
      <c r="CRM46" s="399"/>
      <c r="CRN46" s="466"/>
      <c r="CRO46" s="252"/>
      <c r="CRP46" s="467"/>
      <c r="CRQ46" s="466"/>
      <c r="CRR46" s="399"/>
      <c r="CRS46" s="466"/>
      <c r="CRT46" s="252"/>
      <c r="CRU46" s="467"/>
      <c r="CRV46" s="466"/>
      <c r="CRW46" s="399"/>
      <c r="CRX46" s="466"/>
      <c r="CRY46" s="252"/>
      <c r="CRZ46" s="467"/>
      <c r="CSA46" s="466"/>
      <c r="CSB46" s="399"/>
      <c r="CSC46" s="466"/>
      <c r="CSD46" s="252"/>
      <c r="CSE46" s="467"/>
      <c r="CSF46" s="466"/>
      <c r="CSG46" s="399"/>
      <c r="CSH46" s="466"/>
      <c r="CSI46" s="252"/>
      <c r="CSJ46" s="467"/>
      <c r="CSK46" s="466"/>
      <c r="CSL46" s="399"/>
      <c r="CSM46" s="466"/>
      <c r="CSN46" s="252"/>
      <c r="CSO46" s="467"/>
      <c r="CSP46" s="466"/>
      <c r="CSQ46" s="399"/>
      <c r="CSR46" s="466"/>
      <c r="CSS46" s="252"/>
      <c r="CST46" s="467"/>
      <c r="CSU46" s="466"/>
      <c r="CSV46" s="399"/>
      <c r="CSW46" s="466"/>
      <c r="CSX46" s="252"/>
      <c r="CSY46" s="467"/>
      <c r="CSZ46" s="466"/>
      <c r="CTA46" s="399"/>
      <c r="CTB46" s="466"/>
      <c r="CTC46" s="252"/>
      <c r="CTD46" s="467"/>
      <c r="CTE46" s="466"/>
      <c r="CTF46" s="399"/>
      <c r="CTG46" s="466"/>
      <c r="CTH46" s="252"/>
      <c r="CTI46" s="467"/>
      <c r="CTJ46" s="466"/>
      <c r="CTK46" s="399"/>
      <c r="CTL46" s="466"/>
      <c r="CTM46" s="252"/>
      <c r="CTN46" s="467"/>
      <c r="CTO46" s="466"/>
      <c r="CTP46" s="399"/>
      <c r="CTQ46" s="466"/>
      <c r="CTR46" s="252"/>
      <c r="CTS46" s="467"/>
      <c r="CTT46" s="466"/>
      <c r="CTU46" s="399"/>
      <c r="CTV46" s="466"/>
      <c r="CTW46" s="252"/>
      <c r="CTX46" s="467"/>
      <c r="CTY46" s="466"/>
      <c r="CTZ46" s="399"/>
      <c r="CUA46" s="466"/>
      <c r="CUB46" s="252"/>
      <c r="CUC46" s="467"/>
      <c r="CUD46" s="466"/>
      <c r="CUE46" s="399"/>
      <c r="CUF46" s="466"/>
      <c r="CUG46" s="252"/>
      <c r="CUH46" s="467"/>
      <c r="CUI46" s="466"/>
      <c r="CUJ46" s="399"/>
      <c r="CUK46" s="466"/>
      <c r="CUL46" s="252"/>
      <c r="CUM46" s="467"/>
      <c r="CUN46" s="466"/>
      <c r="CUO46" s="399"/>
      <c r="CUP46" s="466"/>
      <c r="CUQ46" s="252"/>
      <c r="CUR46" s="467"/>
      <c r="CUS46" s="466"/>
      <c r="CUT46" s="399"/>
      <c r="CUU46" s="466"/>
      <c r="CUV46" s="252"/>
      <c r="CUW46" s="467"/>
      <c r="CUX46" s="466"/>
      <c r="CUY46" s="399"/>
      <c r="CUZ46" s="466"/>
      <c r="CVA46" s="252"/>
      <c r="CVB46" s="467"/>
      <c r="CVC46" s="466"/>
      <c r="CVD46" s="399"/>
      <c r="CVE46" s="466"/>
      <c r="CVF46" s="252"/>
      <c r="CVG46" s="467"/>
      <c r="CVH46" s="466"/>
      <c r="CVI46" s="399"/>
      <c r="CVJ46" s="466"/>
      <c r="CVK46" s="252"/>
      <c r="CVL46" s="467"/>
      <c r="CVM46" s="466"/>
      <c r="CVN46" s="399"/>
      <c r="CVO46" s="466"/>
      <c r="CVP46" s="252"/>
      <c r="CVQ46" s="467"/>
      <c r="CVR46" s="466"/>
      <c r="CVS46" s="399"/>
      <c r="CVT46" s="466"/>
      <c r="CVU46" s="252"/>
      <c r="CVV46" s="467"/>
      <c r="CVW46" s="466"/>
      <c r="CVX46" s="399"/>
      <c r="CVY46" s="466"/>
      <c r="CVZ46" s="252"/>
      <c r="CWA46" s="467"/>
      <c r="CWB46" s="466"/>
      <c r="CWC46" s="399"/>
      <c r="CWD46" s="466"/>
      <c r="CWE46" s="252"/>
      <c r="CWF46" s="467"/>
      <c r="CWG46" s="466"/>
      <c r="CWH46" s="399"/>
      <c r="CWI46" s="466"/>
      <c r="CWJ46" s="252"/>
      <c r="CWK46" s="467"/>
      <c r="CWL46" s="466"/>
      <c r="CWM46" s="399"/>
      <c r="CWN46" s="466"/>
      <c r="CWO46" s="252"/>
      <c r="CWP46" s="467"/>
      <c r="CWQ46" s="466"/>
      <c r="CWR46" s="399"/>
      <c r="CWS46" s="466"/>
      <c r="CWT46" s="252"/>
      <c r="CWU46" s="467"/>
      <c r="CWV46" s="466"/>
      <c r="CWW46" s="399"/>
      <c r="CWX46" s="466"/>
      <c r="CWY46" s="252"/>
      <c r="CWZ46" s="467"/>
      <c r="CXA46" s="466"/>
      <c r="CXB46" s="399"/>
      <c r="CXC46" s="466"/>
      <c r="CXD46" s="252"/>
      <c r="CXE46" s="467"/>
      <c r="CXF46" s="466"/>
      <c r="CXG46" s="399"/>
      <c r="CXH46" s="466"/>
      <c r="CXI46" s="252"/>
      <c r="CXJ46" s="467"/>
      <c r="CXK46" s="466"/>
      <c r="CXL46" s="399"/>
      <c r="CXM46" s="466"/>
      <c r="CXN46" s="252"/>
      <c r="CXO46" s="467"/>
      <c r="CXP46" s="466"/>
      <c r="CXQ46" s="399"/>
      <c r="CXR46" s="466"/>
      <c r="CXS46" s="252"/>
      <c r="CXT46" s="467"/>
      <c r="CXU46" s="466"/>
      <c r="CXV46" s="399"/>
      <c r="CXW46" s="466"/>
      <c r="CXX46" s="252"/>
      <c r="CXY46" s="467"/>
      <c r="CXZ46" s="466"/>
      <c r="CYA46" s="399"/>
      <c r="CYB46" s="466"/>
      <c r="CYC46" s="252"/>
      <c r="CYD46" s="467"/>
      <c r="CYE46" s="466"/>
      <c r="CYF46" s="399"/>
      <c r="CYG46" s="466"/>
      <c r="CYH46" s="252"/>
      <c r="CYI46" s="467"/>
      <c r="CYJ46" s="466"/>
      <c r="CYK46" s="399"/>
      <c r="CYL46" s="466"/>
      <c r="CYM46" s="252"/>
      <c r="CYN46" s="467"/>
      <c r="CYO46" s="466"/>
      <c r="CYP46" s="399"/>
      <c r="CYQ46" s="466"/>
      <c r="CYR46" s="252"/>
      <c r="CYS46" s="467"/>
      <c r="CYT46" s="466"/>
      <c r="CYU46" s="399"/>
      <c r="CYV46" s="466"/>
      <c r="CYW46" s="252"/>
      <c r="CYX46" s="467"/>
      <c r="CYY46" s="466"/>
      <c r="CYZ46" s="399"/>
      <c r="CZA46" s="466"/>
      <c r="CZB46" s="252"/>
      <c r="CZC46" s="467"/>
      <c r="CZD46" s="466"/>
      <c r="CZE46" s="399"/>
      <c r="CZF46" s="466"/>
      <c r="CZG46" s="252"/>
      <c r="CZH46" s="467"/>
      <c r="CZI46" s="466"/>
      <c r="CZJ46" s="399"/>
      <c r="CZK46" s="466"/>
      <c r="CZL46" s="252"/>
      <c r="CZM46" s="467"/>
      <c r="CZN46" s="466"/>
      <c r="CZO46" s="399"/>
      <c r="CZP46" s="466"/>
      <c r="CZQ46" s="252"/>
      <c r="CZR46" s="467"/>
      <c r="CZS46" s="466"/>
      <c r="CZT46" s="399"/>
      <c r="CZU46" s="466"/>
      <c r="CZV46" s="252"/>
      <c r="CZW46" s="467"/>
      <c r="CZX46" s="466"/>
      <c r="CZY46" s="399"/>
      <c r="CZZ46" s="466"/>
      <c r="DAA46" s="252"/>
      <c r="DAB46" s="467"/>
      <c r="DAC46" s="466"/>
      <c r="DAD46" s="399"/>
      <c r="DAE46" s="466"/>
      <c r="DAF46" s="252"/>
      <c r="DAG46" s="467"/>
      <c r="DAH46" s="466"/>
      <c r="DAI46" s="399"/>
      <c r="DAJ46" s="466"/>
      <c r="DAK46" s="252"/>
      <c r="DAL46" s="467"/>
      <c r="DAM46" s="466"/>
      <c r="DAN46" s="399"/>
      <c r="DAO46" s="466"/>
      <c r="DAP46" s="252"/>
      <c r="DAQ46" s="467"/>
      <c r="DAR46" s="466"/>
      <c r="DAS46" s="399"/>
      <c r="DAT46" s="466"/>
      <c r="DAU46" s="252"/>
      <c r="DAV46" s="467"/>
      <c r="DAW46" s="466"/>
      <c r="DAX46" s="399"/>
      <c r="DAY46" s="466"/>
      <c r="DAZ46" s="252"/>
      <c r="DBA46" s="467"/>
      <c r="DBB46" s="466"/>
      <c r="DBC46" s="399"/>
      <c r="DBD46" s="466"/>
      <c r="DBE46" s="252"/>
      <c r="DBF46" s="467"/>
      <c r="DBG46" s="466"/>
      <c r="DBH46" s="399"/>
      <c r="DBI46" s="466"/>
      <c r="DBJ46" s="252"/>
      <c r="DBK46" s="467"/>
      <c r="DBL46" s="466"/>
      <c r="DBM46" s="399"/>
      <c r="DBN46" s="466"/>
      <c r="DBO46" s="252"/>
      <c r="DBP46" s="467"/>
      <c r="DBQ46" s="466"/>
      <c r="DBR46" s="399"/>
      <c r="DBS46" s="466"/>
      <c r="DBT46" s="252"/>
      <c r="DBU46" s="467"/>
      <c r="DBV46" s="466"/>
      <c r="DBW46" s="399"/>
      <c r="DBX46" s="466"/>
      <c r="DBY46" s="252"/>
      <c r="DBZ46" s="467"/>
      <c r="DCA46" s="466"/>
      <c r="DCB46" s="399"/>
      <c r="DCC46" s="466"/>
      <c r="DCD46" s="252"/>
      <c r="DCE46" s="467"/>
      <c r="DCF46" s="466"/>
      <c r="DCG46" s="399"/>
      <c r="DCH46" s="466"/>
      <c r="DCI46" s="252"/>
      <c r="DCJ46" s="467"/>
      <c r="DCK46" s="466"/>
      <c r="DCL46" s="399"/>
      <c r="DCM46" s="466"/>
      <c r="DCN46" s="252"/>
      <c r="DCO46" s="467"/>
      <c r="DCP46" s="466"/>
      <c r="DCQ46" s="399"/>
      <c r="DCR46" s="466"/>
      <c r="DCS46" s="252"/>
      <c r="DCT46" s="467"/>
      <c r="DCU46" s="466"/>
      <c r="DCV46" s="399"/>
      <c r="DCW46" s="466"/>
      <c r="DCX46" s="252"/>
      <c r="DCY46" s="467"/>
      <c r="DCZ46" s="466"/>
      <c r="DDA46" s="399"/>
      <c r="DDB46" s="466"/>
      <c r="DDC46" s="252"/>
      <c r="DDD46" s="467"/>
      <c r="DDE46" s="466"/>
      <c r="DDF46" s="399"/>
      <c r="DDG46" s="466"/>
      <c r="DDH46" s="252"/>
      <c r="DDI46" s="467"/>
      <c r="DDJ46" s="466"/>
      <c r="DDK46" s="399"/>
      <c r="DDL46" s="466"/>
      <c r="DDM46" s="252"/>
      <c r="DDN46" s="467"/>
      <c r="DDO46" s="466"/>
      <c r="DDP46" s="399"/>
      <c r="DDQ46" s="466"/>
      <c r="DDR46" s="252"/>
      <c r="DDS46" s="467"/>
      <c r="DDT46" s="466"/>
      <c r="DDU46" s="399"/>
      <c r="DDV46" s="466"/>
      <c r="DDW46" s="252"/>
      <c r="DDX46" s="467"/>
      <c r="DDY46" s="466"/>
      <c r="DDZ46" s="399"/>
      <c r="DEA46" s="466"/>
      <c r="DEB46" s="252"/>
      <c r="DEC46" s="467"/>
      <c r="DED46" s="466"/>
      <c r="DEE46" s="399"/>
      <c r="DEF46" s="466"/>
      <c r="DEG46" s="252"/>
      <c r="DEH46" s="467"/>
      <c r="DEI46" s="466"/>
      <c r="DEJ46" s="399"/>
      <c r="DEK46" s="466"/>
      <c r="DEL46" s="252"/>
      <c r="DEM46" s="467"/>
      <c r="DEN46" s="466"/>
      <c r="DEO46" s="399"/>
      <c r="DEP46" s="466"/>
      <c r="DEQ46" s="252"/>
      <c r="DER46" s="467"/>
      <c r="DES46" s="466"/>
      <c r="DET46" s="399"/>
      <c r="DEU46" s="466"/>
      <c r="DEV46" s="252"/>
      <c r="DEW46" s="467"/>
      <c r="DEX46" s="466"/>
      <c r="DEY46" s="399"/>
      <c r="DEZ46" s="466"/>
      <c r="DFA46" s="252"/>
      <c r="DFB46" s="467"/>
      <c r="DFC46" s="466"/>
      <c r="DFD46" s="399"/>
      <c r="DFE46" s="466"/>
      <c r="DFF46" s="252"/>
      <c r="DFG46" s="467"/>
      <c r="DFH46" s="466"/>
      <c r="DFI46" s="399"/>
      <c r="DFJ46" s="466"/>
      <c r="DFK46" s="252"/>
      <c r="DFL46" s="467"/>
      <c r="DFM46" s="466"/>
      <c r="DFN46" s="399"/>
      <c r="DFO46" s="466"/>
      <c r="DFP46" s="252"/>
      <c r="DFQ46" s="467"/>
      <c r="DFR46" s="466"/>
      <c r="DFS46" s="399"/>
      <c r="DFT46" s="466"/>
      <c r="DFU46" s="252"/>
      <c r="DFV46" s="467"/>
      <c r="DFW46" s="466"/>
      <c r="DFX46" s="399"/>
      <c r="DFY46" s="466"/>
      <c r="DFZ46" s="252"/>
      <c r="DGA46" s="467"/>
      <c r="DGB46" s="466"/>
      <c r="DGC46" s="399"/>
      <c r="DGD46" s="466"/>
      <c r="DGE46" s="252"/>
      <c r="DGF46" s="467"/>
      <c r="DGG46" s="466"/>
      <c r="DGH46" s="399"/>
      <c r="DGI46" s="466"/>
      <c r="DGJ46" s="252"/>
      <c r="DGK46" s="467"/>
      <c r="DGL46" s="466"/>
      <c r="DGM46" s="399"/>
      <c r="DGN46" s="466"/>
      <c r="DGO46" s="252"/>
      <c r="DGP46" s="467"/>
      <c r="DGQ46" s="466"/>
      <c r="DGR46" s="399"/>
      <c r="DGS46" s="466"/>
      <c r="DGT46" s="252"/>
      <c r="DGU46" s="467"/>
      <c r="DGV46" s="466"/>
      <c r="DGW46" s="399"/>
      <c r="DGX46" s="466"/>
      <c r="DGY46" s="252"/>
      <c r="DGZ46" s="467"/>
      <c r="DHA46" s="466"/>
      <c r="DHB46" s="399"/>
      <c r="DHC46" s="466"/>
      <c r="DHD46" s="252"/>
      <c r="DHE46" s="467"/>
      <c r="DHF46" s="466"/>
      <c r="DHG46" s="399"/>
      <c r="DHH46" s="466"/>
      <c r="DHI46" s="252"/>
      <c r="DHJ46" s="467"/>
      <c r="DHK46" s="466"/>
      <c r="DHL46" s="399"/>
      <c r="DHM46" s="466"/>
      <c r="DHN46" s="252"/>
      <c r="DHO46" s="467"/>
      <c r="DHP46" s="466"/>
      <c r="DHQ46" s="399"/>
      <c r="DHR46" s="466"/>
      <c r="DHS46" s="252"/>
      <c r="DHT46" s="467"/>
      <c r="DHU46" s="466"/>
      <c r="DHV46" s="399"/>
      <c r="DHW46" s="466"/>
      <c r="DHX46" s="252"/>
      <c r="DHY46" s="467"/>
      <c r="DHZ46" s="466"/>
      <c r="DIA46" s="399"/>
      <c r="DIB46" s="466"/>
      <c r="DIC46" s="252"/>
      <c r="DID46" s="467"/>
      <c r="DIE46" s="466"/>
      <c r="DIF46" s="399"/>
      <c r="DIG46" s="466"/>
      <c r="DIH46" s="252"/>
      <c r="DII46" s="467"/>
      <c r="DIJ46" s="466"/>
      <c r="DIK46" s="399"/>
      <c r="DIL46" s="466"/>
      <c r="DIM46" s="252"/>
      <c r="DIN46" s="467"/>
      <c r="DIO46" s="466"/>
      <c r="DIP46" s="399"/>
      <c r="DIQ46" s="466"/>
      <c r="DIR46" s="252"/>
      <c r="DIS46" s="467"/>
      <c r="DIT46" s="466"/>
      <c r="DIU46" s="399"/>
      <c r="DIV46" s="466"/>
      <c r="DIW46" s="252"/>
      <c r="DIX46" s="467"/>
      <c r="DIY46" s="466"/>
      <c r="DIZ46" s="399"/>
      <c r="DJA46" s="466"/>
      <c r="DJB46" s="252"/>
      <c r="DJC46" s="467"/>
      <c r="DJD46" s="466"/>
      <c r="DJE46" s="399"/>
      <c r="DJF46" s="466"/>
      <c r="DJG46" s="252"/>
      <c r="DJH46" s="467"/>
      <c r="DJI46" s="466"/>
      <c r="DJJ46" s="399"/>
      <c r="DJK46" s="466"/>
      <c r="DJL46" s="252"/>
      <c r="DJM46" s="467"/>
      <c r="DJN46" s="466"/>
      <c r="DJO46" s="399"/>
      <c r="DJP46" s="466"/>
      <c r="DJQ46" s="252"/>
      <c r="DJR46" s="467"/>
      <c r="DJS46" s="466"/>
      <c r="DJT46" s="399"/>
      <c r="DJU46" s="466"/>
      <c r="DJV46" s="252"/>
      <c r="DJW46" s="467"/>
      <c r="DJX46" s="466"/>
      <c r="DJY46" s="399"/>
      <c r="DJZ46" s="466"/>
      <c r="DKA46" s="252"/>
      <c r="DKB46" s="467"/>
      <c r="DKC46" s="466"/>
      <c r="DKD46" s="399"/>
      <c r="DKE46" s="466"/>
      <c r="DKF46" s="252"/>
      <c r="DKG46" s="467"/>
      <c r="DKH46" s="466"/>
      <c r="DKI46" s="399"/>
      <c r="DKJ46" s="466"/>
      <c r="DKK46" s="252"/>
      <c r="DKL46" s="467"/>
      <c r="DKM46" s="466"/>
      <c r="DKN46" s="399"/>
      <c r="DKO46" s="466"/>
      <c r="DKP46" s="252"/>
      <c r="DKQ46" s="467"/>
      <c r="DKR46" s="466"/>
      <c r="DKS46" s="399"/>
      <c r="DKT46" s="466"/>
      <c r="DKU46" s="252"/>
      <c r="DKV46" s="467"/>
      <c r="DKW46" s="466"/>
      <c r="DKX46" s="399"/>
      <c r="DKY46" s="466"/>
      <c r="DKZ46" s="252"/>
      <c r="DLA46" s="467"/>
      <c r="DLB46" s="466"/>
      <c r="DLC46" s="399"/>
      <c r="DLD46" s="466"/>
      <c r="DLE46" s="252"/>
      <c r="DLF46" s="467"/>
      <c r="DLG46" s="466"/>
      <c r="DLH46" s="399"/>
      <c r="DLI46" s="466"/>
      <c r="DLJ46" s="252"/>
      <c r="DLK46" s="467"/>
      <c r="DLL46" s="466"/>
      <c r="DLM46" s="399"/>
      <c r="DLN46" s="466"/>
      <c r="DLO46" s="252"/>
      <c r="DLP46" s="467"/>
      <c r="DLQ46" s="466"/>
      <c r="DLR46" s="399"/>
      <c r="DLS46" s="466"/>
      <c r="DLT46" s="252"/>
      <c r="DLU46" s="467"/>
      <c r="DLV46" s="466"/>
      <c r="DLW46" s="399"/>
      <c r="DLX46" s="466"/>
      <c r="DLY46" s="252"/>
      <c r="DLZ46" s="467"/>
      <c r="DMA46" s="466"/>
      <c r="DMB46" s="399"/>
      <c r="DMC46" s="466"/>
      <c r="DMD46" s="252"/>
      <c r="DME46" s="467"/>
      <c r="DMF46" s="466"/>
      <c r="DMG46" s="399"/>
      <c r="DMH46" s="466"/>
      <c r="DMI46" s="252"/>
      <c r="DMJ46" s="467"/>
      <c r="DMK46" s="466"/>
      <c r="DML46" s="399"/>
      <c r="DMM46" s="466"/>
      <c r="DMN46" s="252"/>
      <c r="DMO46" s="467"/>
      <c r="DMP46" s="466"/>
      <c r="DMQ46" s="399"/>
      <c r="DMR46" s="466"/>
      <c r="DMS46" s="252"/>
      <c r="DMT46" s="467"/>
      <c r="DMU46" s="466"/>
      <c r="DMV46" s="399"/>
      <c r="DMW46" s="466"/>
      <c r="DMX46" s="252"/>
      <c r="DMY46" s="467"/>
      <c r="DMZ46" s="466"/>
      <c r="DNA46" s="399"/>
      <c r="DNB46" s="466"/>
      <c r="DNC46" s="252"/>
      <c r="DND46" s="467"/>
      <c r="DNE46" s="466"/>
      <c r="DNF46" s="399"/>
      <c r="DNG46" s="466"/>
      <c r="DNH46" s="252"/>
      <c r="DNI46" s="467"/>
      <c r="DNJ46" s="466"/>
      <c r="DNK46" s="399"/>
      <c r="DNL46" s="466"/>
      <c r="DNM46" s="252"/>
      <c r="DNN46" s="467"/>
      <c r="DNO46" s="466"/>
      <c r="DNP46" s="399"/>
      <c r="DNQ46" s="466"/>
      <c r="DNR46" s="252"/>
      <c r="DNS46" s="467"/>
      <c r="DNT46" s="466"/>
      <c r="DNU46" s="399"/>
      <c r="DNV46" s="466"/>
      <c r="DNW46" s="252"/>
      <c r="DNX46" s="467"/>
      <c r="DNY46" s="466"/>
      <c r="DNZ46" s="399"/>
      <c r="DOA46" s="466"/>
      <c r="DOB46" s="252"/>
      <c r="DOC46" s="467"/>
      <c r="DOD46" s="466"/>
      <c r="DOE46" s="399"/>
      <c r="DOF46" s="466"/>
      <c r="DOG46" s="252"/>
      <c r="DOH46" s="467"/>
      <c r="DOI46" s="466"/>
      <c r="DOJ46" s="399"/>
      <c r="DOK46" s="466"/>
      <c r="DOL46" s="252"/>
      <c r="DOM46" s="467"/>
      <c r="DON46" s="466"/>
      <c r="DOO46" s="399"/>
      <c r="DOP46" s="466"/>
      <c r="DOQ46" s="252"/>
      <c r="DOR46" s="467"/>
      <c r="DOS46" s="466"/>
      <c r="DOT46" s="399"/>
      <c r="DOU46" s="466"/>
      <c r="DOV46" s="252"/>
      <c r="DOW46" s="467"/>
      <c r="DOX46" s="466"/>
      <c r="DOY46" s="399"/>
      <c r="DOZ46" s="466"/>
      <c r="DPA46" s="252"/>
      <c r="DPB46" s="467"/>
      <c r="DPC46" s="466"/>
      <c r="DPD46" s="399"/>
      <c r="DPE46" s="466"/>
      <c r="DPF46" s="252"/>
      <c r="DPG46" s="467"/>
      <c r="DPH46" s="466"/>
      <c r="DPI46" s="399"/>
      <c r="DPJ46" s="466"/>
      <c r="DPK46" s="252"/>
      <c r="DPL46" s="467"/>
      <c r="DPM46" s="466"/>
      <c r="DPN46" s="399"/>
      <c r="DPO46" s="466"/>
      <c r="DPP46" s="252"/>
      <c r="DPQ46" s="467"/>
      <c r="DPR46" s="466"/>
      <c r="DPS46" s="399"/>
      <c r="DPT46" s="466"/>
      <c r="DPU46" s="252"/>
      <c r="DPV46" s="467"/>
      <c r="DPW46" s="466"/>
      <c r="DPX46" s="399"/>
      <c r="DPY46" s="466"/>
      <c r="DPZ46" s="252"/>
      <c r="DQA46" s="467"/>
      <c r="DQB46" s="466"/>
      <c r="DQC46" s="399"/>
      <c r="DQD46" s="466"/>
      <c r="DQE46" s="252"/>
      <c r="DQF46" s="467"/>
      <c r="DQG46" s="466"/>
      <c r="DQH46" s="399"/>
      <c r="DQI46" s="466"/>
      <c r="DQJ46" s="252"/>
      <c r="DQK46" s="467"/>
      <c r="DQL46" s="466"/>
      <c r="DQM46" s="399"/>
      <c r="DQN46" s="466"/>
      <c r="DQO46" s="252"/>
      <c r="DQP46" s="467"/>
      <c r="DQQ46" s="466"/>
      <c r="DQR46" s="399"/>
      <c r="DQS46" s="466"/>
      <c r="DQT46" s="252"/>
      <c r="DQU46" s="467"/>
      <c r="DQV46" s="466"/>
      <c r="DQW46" s="399"/>
      <c r="DQX46" s="466"/>
      <c r="DQY46" s="252"/>
      <c r="DQZ46" s="467"/>
      <c r="DRA46" s="466"/>
      <c r="DRB46" s="399"/>
      <c r="DRC46" s="466"/>
      <c r="DRD46" s="252"/>
      <c r="DRE46" s="467"/>
      <c r="DRF46" s="466"/>
      <c r="DRG46" s="399"/>
      <c r="DRH46" s="466"/>
      <c r="DRI46" s="252"/>
      <c r="DRJ46" s="467"/>
      <c r="DRK46" s="466"/>
      <c r="DRL46" s="399"/>
      <c r="DRM46" s="466"/>
      <c r="DRN46" s="252"/>
      <c r="DRO46" s="467"/>
      <c r="DRP46" s="466"/>
      <c r="DRQ46" s="399"/>
      <c r="DRR46" s="466"/>
      <c r="DRS46" s="252"/>
      <c r="DRT46" s="467"/>
      <c r="DRU46" s="466"/>
      <c r="DRV46" s="399"/>
      <c r="DRW46" s="466"/>
      <c r="DRX46" s="252"/>
      <c r="DRY46" s="467"/>
      <c r="DRZ46" s="466"/>
      <c r="DSA46" s="399"/>
      <c r="DSB46" s="466"/>
      <c r="DSC46" s="252"/>
      <c r="DSD46" s="467"/>
      <c r="DSE46" s="466"/>
      <c r="DSF46" s="399"/>
      <c r="DSG46" s="466"/>
      <c r="DSH46" s="252"/>
      <c r="DSI46" s="467"/>
      <c r="DSJ46" s="466"/>
      <c r="DSK46" s="399"/>
      <c r="DSL46" s="466"/>
      <c r="DSM46" s="252"/>
      <c r="DSN46" s="467"/>
      <c r="DSO46" s="466"/>
      <c r="DSP46" s="399"/>
      <c r="DSQ46" s="466"/>
      <c r="DSR46" s="252"/>
      <c r="DSS46" s="467"/>
      <c r="DST46" s="466"/>
      <c r="DSU46" s="399"/>
      <c r="DSV46" s="466"/>
      <c r="DSW46" s="252"/>
      <c r="DSX46" s="467"/>
      <c r="DSY46" s="466"/>
      <c r="DSZ46" s="399"/>
      <c r="DTA46" s="466"/>
      <c r="DTB46" s="252"/>
      <c r="DTC46" s="467"/>
      <c r="DTD46" s="466"/>
      <c r="DTE46" s="399"/>
      <c r="DTF46" s="466"/>
      <c r="DTG46" s="252"/>
      <c r="DTH46" s="467"/>
      <c r="DTI46" s="466"/>
      <c r="DTJ46" s="399"/>
      <c r="DTK46" s="466"/>
      <c r="DTL46" s="252"/>
      <c r="DTM46" s="467"/>
      <c r="DTN46" s="466"/>
      <c r="DTO46" s="399"/>
      <c r="DTP46" s="466"/>
      <c r="DTQ46" s="252"/>
      <c r="DTR46" s="467"/>
      <c r="DTS46" s="466"/>
      <c r="DTT46" s="399"/>
      <c r="DTU46" s="466"/>
      <c r="DTV46" s="252"/>
      <c r="DTW46" s="467"/>
      <c r="DTX46" s="466"/>
      <c r="DTY46" s="399"/>
      <c r="DTZ46" s="466"/>
      <c r="DUA46" s="252"/>
      <c r="DUB46" s="467"/>
      <c r="DUC46" s="466"/>
      <c r="DUD46" s="399"/>
      <c r="DUE46" s="466"/>
      <c r="DUF46" s="252"/>
      <c r="DUG46" s="467"/>
      <c r="DUH46" s="466"/>
      <c r="DUI46" s="399"/>
      <c r="DUJ46" s="466"/>
      <c r="DUK46" s="252"/>
      <c r="DUL46" s="467"/>
      <c r="DUM46" s="466"/>
      <c r="DUN46" s="399"/>
      <c r="DUO46" s="466"/>
      <c r="DUP46" s="252"/>
      <c r="DUQ46" s="467"/>
      <c r="DUR46" s="466"/>
      <c r="DUS46" s="399"/>
      <c r="DUT46" s="466"/>
      <c r="DUU46" s="252"/>
      <c r="DUV46" s="467"/>
      <c r="DUW46" s="466"/>
      <c r="DUX46" s="399"/>
      <c r="DUY46" s="466"/>
      <c r="DUZ46" s="252"/>
      <c r="DVA46" s="467"/>
      <c r="DVB46" s="466"/>
      <c r="DVC46" s="399"/>
      <c r="DVD46" s="466"/>
      <c r="DVE46" s="252"/>
      <c r="DVF46" s="467"/>
      <c r="DVG46" s="466"/>
      <c r="DVH46" s="399"/>
      <c r="DVI46" s="466"/>
      <c r="DVJ46" s="252"/>
      <c r="DVK46" s="467"/>
      <c r="DVL46" s="466"/>
      <c r="DVM46" s="399"/>
      <c r="DVN46" s="466"/>
      <c r="DVO46" s="252"/>
      <c r="DVP46" s="467"/>
      <c r="DVQ46" s="466"/>
      <c r="DVR46" s="399"/>
      <c r="DVS46" s="466"/>
      <c r="DVT46" s="252"/>
      <c r="DVU46" s="467"/>
      <c r="DVV46" s="466"/>
      <c r="DVW46" s="399"/>
      <c r="DVX46" s="466"/>
      <c r="DVY46" s="252"/>
      <c r="DVZ46" s="467"/>
      <c r="DWA46" s="466"/>
      <c r="DWB46" s="399"/>
      <c r="DWC46" s="466"/>
      <c r="DWD46" s="252"/>
      <c r="DWE46" s="467"/>
      <c r="DWF46" s="466"/>
      <c r="DWG46" s="399"/>
      <c r="DWH46" s="466"/>
      <c r="DWI46" s="252"/>
      <c r="DWJ46" s="467"/>
      <c r="DWK46" s="466"/>
      <c r="DWL46" s="399"/>
      <c r="DWM46" s="466"/>
      <c r="DWN46" s="252"/>
      <c r="DWO46" s="467"/>
      <c r="DWP46" s="466"/>
      <c r="DWQ46" s="399"/>
      <c r="DWR46" s="466"/>
      <c r="DWS46" s="252"/>
      <c r="DWT46" s="467"/>
      <c r="DWU46" s="466"/>
      <c r="DWV46" s="399"/>
      <c r="DWW46" s="466"/>
      <c r="DWX46" s="252"/>
      <c r="DWY46" s="467"/>
      <c r="DWZ46" s="466"/>
      <c r="DXA46" s="399"/>
      <c r="DXB46" s="466"/>
      <c r="DXC46" s="252"/>
      <c r="DXD46" s="467"/>
      <c r="DXE46" s="466"/>
      <c r="DXF46" s="399"/>
      <c r="DXG46" s="466"/>
      <c r="DXH46" s="252"/>
      <c r="DXI46" s="467"/>
      <c r="DXJ46" s="466"/>
      <c r="DXK46" s="399"/>
      <c r="DXL46" s="466"/>
      <c r="DXM46" s="252"/>
      <c r="DXN46" s="467"/>
      <c r="DXO46" s="466"/>
      <c r="DXP46" s="399"/>
      <c r="DXQ46" s="466"/>
      <c r="DXR46" s="252"/>
      <c r="DXS46" s="467"/>
      <c r="DXT46" s="466"/>
      <c r="DXU46" s="399"/>
      <c r="DXV46" s="466"/>
      <c r="DXW46" s="252"/>
      <c r="DXX46" s="467"/>
      <c r="DXY46" s="466"/>
      <c r="DXZ46" s="399"/>
      <c r="DYA46" s="466"/>
      <c r="DYB46" s="252"/>
      <c r="DYC46" s="467"/>
      <c r="DYD46" s="466"/>
      <c r="DYE46" s="399"/>
      <c r="DYF46" s="466"/>
      <c r="DYG46" s="252"/>
      <c r="DYH46" s="467"/>
      <c r="DYI46" s="466"/>
      <c r="DYJ46" s="399"/>
      <c r="DYK46" s="466"/>
      <c r="DYL46" s="252"/>
      <c r="DYM46" s="467"/>
      <c r="DYN46" s="466"/>
      <c r="DYO46" s="399"/>
      <c r="DYP46" s="466"/>
      <c r="DYQ46" s="252"/>
      <c r="DYR46" s="467"/>
      <c r="DYS46" s="466"/>
      <c r="DYT46" s="399"/>
      <c r="DYU46" s="466"/>
      <c r="DYV46" s="252"/>
      <c r="DYW46" s="467"/>
      <c r="DYX46" s="466"/>
      <c r="DYY46" s="399"/>
      <c r="DYZ46" s="466"/>
      <c r="DZA46" s="252"/>
      <c r="DZB46" s="467"/>
      <c r="DZC46" s="466"/>
      <c r="DZD46" s="399"/>
      <c r="DZE46" s="466"/>
      <c r="DZF46" s="252"/>
      <c r="DZG46" s="467"/>
      <c r="DZH46" s="466"/>
      <c r="DZI46" s="399"/>
      <c r="DZJ46" s="466"/>
      <c r="DZK46" s="252"/>
      <c r="DZL46" s="467"/>
      <c r="DZM46" s="466"/>
      <c r="DZN46" s="399"/>
      <c r="DZO46" s="466"/>
      <c r="DZP46" s="252"/>
      <c r="DZQ46" s="467"/>
      <c r="DZR46" s="466"/>
      <c r="DZS46" s="399"/>
      <c r="DZT46" s="466"/>
      <c r="DZU46" s="252"/>
      <c r="DZV46" s="467"/>
      <c r="DZW46" s="466"/>
      <c r="DZX46" s="399"/>
      <c r="DZY46" s="466"/>
      <c r="DZZ46" s="252"/>
      <c r="EAA46" s="467"/>
      <c r="EAB46" s="466"/>
      <c r="EAC46" s="399"/>
      <c r="EAD46" s="466"/>
      <c r="EAE46" s="252"/>
      <c r="EAF46" s="467"/>
      <c r="EAG46" s="466"/>
      <c r="EAH46" s="399"/>
      <c r="EAI46" s="466"/>
      <c r="EAJ46" s="252"/>
      <c r="EAK46" s="467"/>
      <c r="EAL46" s="466"/>
      <c r="EAM46" s="399"/>
      <c r="EAN46" s="466"/>
      <c r="EAO46" s="252"/>
      <c r="EAP46" s="467"/>
      <c r="EAQ46" s="466"/>
      <c r="EAR46" s="399"/>
      <c r="EAS46" s="466"/>
      <c r="EAT46" s="252"/>
      <c r="EAU46" s="467"/>
      <c r="EAV46" s="466"/>
      <c r="EAW46" s="399"/>
      <c r="EAX46" s="466"/>
      <c r="EAY46" s="252"/>
      <c r="EAZ46" s="467"/>
      <c r="EBA46" s="466"/>
      <c r="EBB46" s="399"/>
      <c r="EBC46" s="466"/>
      <c r="EBD46" s="252"/>
      <c r="EBE46" s="467"/>
      <c r="EBF46" s="466"/>
      <c r="EBG46" s="399"/>
      <c r="EBH46" s="466"/>
      <c r="EBI46" s="252"/>
      <c r="EBJ46" s="467"/>
      <c r="EBK46" s="466"/>
      <c r="EBL46" s="399"/>
      <c r="EBM46" s="466"/>
      <c r="EBN46" s="252"/>
      <c r="EBO46" s="467"/>
      <c r="EBP46" s="466"/>
      <c r="EBQ46" s="399"/>
      <c r="EBR46" s="466"/>
      <c r="EBS46" s="252"/>
      <c r="EBT46" s="467"/>
      <c r="EBU46" s="466"/>
      <c r="EBV46" s="399"/>
      <c r="EBW46" s="466"/>
      <c r="EBX46" s="252"/>
      <c r="EBY46" s="467"/>
      <c r="EBZ46" s="466"/>
      <c r="ECA46" s="399"/>
      <c r="ECB46" s="466"/>
      <c r="ECC46" s="252"/>
      <c r="ECD46" s="467"/>
      <c r="ECE46" s="466"/>
      <c r="ECF46" s="399"/>
      <c r="ECG46" s="466"/>
      <c r="ECH46" s="252"/>
      <c r="ECI46" s="467"/>
      <c r="ECJ46" s="466"/>
      <c r="ECK46" s="399"/>
      <c r="ECL46" s="466"/>
      <c r="ECM46" s="252"/>
      <c r="ECN46" s="467"/>
      <c r="ECO46" s="466"/>
      <c r="ECP46" s="399"/>
      <c r="ECQ46" s="466"/>
      <c r="ECR46" s="252"/>
      <c r="ECS46" s="467"/>
      <c r="ECT46" s="466"/>
      <c r="ECU46" s="399"/>
      <c r="ECV46" s="466"/>
      <c r="ECW46" s="252"/>
      <c r="ECX46" s="467"/>
      <c r="ECY46" s="466"/>
      <c r="ECZ46" s="399"/>
      <c r="EDA46" s="466"/>
      <c r="EDB46" s="252"/>
      <c r="EDC46" s="467"/>
      <c r="EDD46" s="466"/>
      <c r="EDE46" s="399"/>
      <c r="EDF46" s="466"/>
      <c r="EDG46" s="252"/>
      <c r="EDH46" s="467"/>
      <c r="EDI46" s="466"/>
      <c r="EDJ46" s="399"/>
      <c r="EDK46" s="466"/>
      <c r="EDL46" s="252"/>
      <c r="EDM46" s="467"/>
      <c r="EDN46" s="466"/>
      <c r="EDO46" s="399"/>
      <c r="EDP46" s="466"/>
      <c r="EDQ46" s="252"/>
      <c r="EDR46" s="467"/>
      <c r="EDS46" s="466"/>
      <c r="EDT46" s="399"/>
      <c r="EDU46" s="466"/>
      <c r="EDV46" s="252"/>
      <c r="EDW46" s="467"/>
      <c r="EDX46" s="466"/>
      <c r="EDY46" s="399"/>
      <c r="EDZ46" s="466"/>
      <c r="EEA46" s="252"/>
      <c r="EEB46" s="467"/>
      <c r="EEC46" s="466"/>
      <c r="EED46" s="399"/>
      <c r="EEE46" s="466"/>
      <c r="EEF46" s="252"/>
      <c r="EEG46" s="467"/>
      <c r="EEH46" s="466"/>
      <c r="EEI46" s="399"/>
      <c r="EEJ46" s="466"/>
      <c r="EEK46" s="252"/>
      <c r="EEL46" s="467"/>
      <c r="EEM46" s="466"/>
      <c r="EEN46" s="399"/>
      <c r="EEO46" s="466"/>
      <c r="EEP46" s="252"/>
      <c r="EEQ46" s="467"/>
      <c r="EER46" s="466"/>
      <c r="EES46" s="399"/>
      <c r="EET46" s="466"/>
      <c r="EEU46" s="252"/>
      <c r="EEV46" s="467"/>
      <c r="EEW46" s="466"/>
      <c r="EEX46" s="399"/>
      <c r="EEY46" s="466"/>
      <c r="EEZ46" s="252"/>
      <c r="EFA46" s="467"/>
      <c r="EFB46" s="466"/>
      <c r="EFC46" s="399"/>
      <c r="EFD46" s="466"/>
      <c r="EFE46" s="252"/>
      <c r="EFF46" s="467"/>
      <c r="EFG46" s="466"/>
      <c r="EFH46" s="399"/>
      <c r="EFI46" s="466"/>
      <c r="EFJ46" s="252"/>
      <c r="EFK46" s="467"/>
      <c r="EFL46" s="466"/>
      <c r="EFM46" s="399"/>
      <c r="EFN46" s="466"/>
      <c r="EFO46" s="252"/>
      <c r="EFP46" s="467"/>
      <c r="EFQ46" s="466"/>
      <c r="EFR46" s="399"/>
      <c r="EFS46" s="466"/>
      <c r="EFT46" s="252"/>
      <c r="EFU46" s="467"/>
      <c r="EFV46" s="466"/>
      <c r="EFW46" s="399"/>
      <c r="EFX46" s="466"/>
      <c r="EFY46" s="252"/>
      <c r="EFZ46" s="467"/>
      <c r="EGA46" s="466"/>
      <c r="EGB46" s="399"/>
      <c r="EGC46" s="466"/>
      <c r="EGD46" s="252"/>
      <c r="EGE46" s="467"/>
      <c r="EGF46" s="466"/>
      <c r="EGG46" s="399"/>
      <c r="EGH46" s="466"/>
      <c r="EGI46" s="252"/>
      <c r="EGJ46" s="467"/>
      <c r="EGK46" s="466"/>
      <c r="EGL46" s="399"/>
      <c r="EGM46" s="466"/>
      <c r="EGN46" s="252"/>
      <c r="EGO46" s="467"/>
      <c r="EGP46" s="466"/>
      <c r="EGQ46" s="399"/>
      <c r="EGR46" s="466"/>
      <c r="EGS46" s="252"/>
      <c r="EGT46" s="467"/>
      <c r="EGU46" s="466"/>
      <c r="EGV46" s="399"/>
      <c r="EGW46" s="466"/>
      <c r="EGX46" s="252"/>
      <c r="EGY46" s="467"/>
      <c r="EGZ46" s="466"/>
      <c r="EHA46" s="399"/>
      <c r="EHB46" s="466"/>
      <c r="EHC46" s="252"/>
      <c r="EHD46" s="467"/>
      <c r="EHE46" s="466"/>
      <c r="EHF46" s="399"/>
      <c r="EHG46" s="466"/>
      <c r="EHH46" s="252"/>
      <c r="EHI46" s="467"/>
      <c r="EHJ46" s="466"/>
      <c r="EHK46" s="399"/>
      <c r="EHL46" s="466"/>
      <c r="EHM46" s="252"/>
      <c r="EHN46" s="467"/>
      <c r="EHO46" s="466"/>
      <c r="EHP46" s="399"/>
      <c r="EHQ46" s="466"/>
      <c r="EHR46" s="252"/>
      <c r="EHS46" s="467"/>
      <c r="EHT46" s="466"/>
      <c r="EHU46" s="399"/>
      <c r="EHV46" s="466"/>
      <c r="EHW46" s="252"/>
      <c r="EHX46" s="467"/>
      <c r="EHY46" s="466"/>
      <c r="EHZ46" s="399"/>
      <c r="EIA46" s="466"/>
      <c r="EIB46" s="252"/>
      <c r="EIC46" s="467"/>
      <c r="EID46" s="466"/>
      <c r="EIE46" s="399"/>
      <c r="EIF46" s="466"/>
      <c r="EIG46" s="252"/>
      <c r="EIH46" s="467"/>
      <c r="EII46" s="466"/>
      <c r="EIJ46" s="399"/>
      <c r="EIK46" s="466"/>
      <c r="EIL46" s="252"/>
      <c r="EIM46" s="467"/>
      <c r="EIN46" s="466"/>
      <c r="EIO46" s="399"/>
      <c r="EIP46" s="466"/>
      <c r="EIQ46" s="252"/>
      <c r="EIR46" s="467"/>
      <c r="EIS46" s="466"/>
      <c r="EIT46" s="399"/>
      <c r="EIU46" s="466"/>
      <c r="EIV46" s="252"/>
      <c r="EIW46" s="467"/>
      <c r="EIX46" s="466"/>
      <c r="EIY46" s="399"/>
      <c r="EIZ46" s="466"/>
      <c r="EJA46" s="252"/>
      <c r="EJB46" s="467"/>
      <c r="EJC46" s="466"/>
      <c r="EJD46" s="399"/>
      <c r="EJE46" s="466"/>
      <c r="EJF46" s="252"/>
      <c r="EJG46" s="467"/>
      <c r="EJH46" s="466"/>
      <c r="EJI46" s="399"/>
      <c r="EJJ46" s="466"/>
      <c r="EJK46" s="252"/>
      <c r="EJL46" s="467"/>
      <c r="EJM46" s="466"/>
      <c r="EJN46" s="399"/>
      <c r="EJO46" s="466"/>
      <c r="EJP46" s="252"/>
      <c r="EJQ46" s="467"/>
      <c r="EJR46" s="466"/>
      <c r="EJS46" s="399"/>
      <c r="EJT46" s="466"/>
      <c r="EJU46" s="252"/>
      <c r="EJV46" s="467"/>
      <c r="EJW46" s="466"/>
      <c r="EJX46" s="399"/>
      <c r="EJY46" s="466"/>
      <c r="EJZ46" s="252"/>
      <c r="EKA46" s="467"/>
      <c r="EKB46" s="466"/>
      <c r="EKC46" s="399"/>
      <c r="EKD46" s="466"/>
      <c r="EKE46" s="252"/>
      <c r="EKF46" s="467"/>
      <c r="EKG46" s="466"/>
      <c r="EKH46" s="399"/>
      <c r="EKI46" s="466"/>
      <c r="EKJ46" s="252"/>
      <c r="EKK46" s="467"/>
      <c r="EKL46" s="466"/>
      <c r="EKM46" s="399"/>
      <c r="EKN46" s="466"/>
      <c r="EKO46" s="252"/>
      <c r="EKP46" s="467"/>
      <c r="EKQ46" s="466"/>
      <c r="EKR46" s="399"/>
      <c r="EKS46" s="466"/>
      <c r="EKT46" s="252"/>
      <c r="EKU46" s="467"/>
      <c r="EKV46" s="466"/>
      <c r="EKW46" s="399"/>
      <c r="EKX46" s="466"/>
      <c r="EKY46" s="252"/>
      <c r="EKZ46" s="467"/>
      <c r="ELA46" s="466"/>
      <c r="ELB46" s="399"/>
      <c r="ELC46" s="466"/>
      <c r="ELD46" s="252"/>
      <c r="ELE46" s="467"/>
      <c r="ELF46" s="466"/>
      <c r="ELG46" s="399"/>
      <c r="ELH46" s="466"/>
      <c r="ELI46" s="252"/>
      <c r="ELJ46" s="467"/>
      <c r="ELK46" s="466"/>
      <c r="ELL46" s="399"/>
      <c r="ELM46" s="466"/>
      <c r="ELN46" s="252"/>
      <c r="ELO46" s="467"/>
      <c r="ELP46" s="466"/>
      <c r="ELQ46" s="399"/>
      <c r="ELR46" s="466"/>
      <c r="ELS46" s="252"/>
      <c r="ELT46" s="467"/>
      <c r="ELU46" s="466"/>
      <c r="ELV46" s="399"/>
      <c r="ELW46" s="466"/>
      <c r="ELX46" s="252"/>
      <c r="ELY46" s="467"/>
      <c r="ELZ46" s="466"/>
      <c r="EMA46" s="399"/>
      <c r="EMB46" s="466"/>
      <c r="EMC46" s="252"/>
      <c r="EMD46" s="467"/>
      <c r="EME46" s="466"/>
      <c r="EMF46" s="399"/>
      <c r="EMG46" s="466"/>
      <c r="EMH46" s="252"/>
      <c r="EMI46" s="467"/>
      <c r="EMJ46" s="466"/>
      <c r="EMK46" s="399"/>
      <c r="EML46" s="466"/>
      <c r="EMM46" s="252"/>
      <c r="EMN46" s="467"/>
      <c r="EMO46" s="466"/>
      <c r="EMP46" s="399"/>
      <c r="EMQ46" s="466"/>
      <c r="EMR46" s="252"/>
      <c r="EMS46" s="467"/>
      <c r="EMT46" s="466"/>
      <c r="EMU46" s="399"/>
      <c r="EMV46" s="466"/>
      <c r="EMW46" s="252"/>
      <c r="EMX46" s="467"/>
      <c r="EMY46" s="466"/>
      <c r="EMZ46" s="399"/>
      <c r="ENA46" s="466"/>
      <c r="ENB46" s="252"/>
      <c r="ENC46" s="467"/>
      <c r="END46" s="466"/>
      <c r="ENE46" s="399"/>
      <c r="ENF46" s="466"/>
      <c r="ENG46" s="252"/>
      <c r="ENH46" s="467"/>
      <c r="ENI46" s="466"/>
      <c r="ENJ46" s="399"/>
      <c r="ENK46" s="466"/>
      <c r="ENL46" s="252"/>
      <c r="ENM46" s="467"/>
      <c r="ENN46" s="466"/>
      <c r="ENO46" s="399"/>
      <c r="ENP46" s="466"/>
      <c r="ENQ46" s="252"/>
      <c r="ENR46" s="467"/>
      <c r="ENS46" s="466"/>
      <c r="ENT46" s="399"/>
      <c r="ENU46" s="466"/>
      <c r="ENV46" s="252"/>
      <c r="ENW46" s="467"/>
      <c r="ENX46" s="466"/>
      <c r="ENY46" s="399"/>
      <c r="ENZ46" s="466"/>
      <c r="EOA46" s="252"/>
      <c r="EOB46" s="467"/>
      <c r="EOC46" s="466"/>
      <c r="EOD46" s="399"/>
      <c r="EOE46" s="466"/>
      <c r="EOF46" s="252"/>
      <c r="EOG46" s="467"/>
      <c r="EOH46" s="466"/>
      <c r="EOI46" s="399"/>
      <c r="EOJ46" s="466"/>
      <c r="EOK46" s="252"/>
      <c r="EOL46" s="467"/>
      <c r="EOM46" s="466"/>
      <c r="EON46" s="399"/>
      <c r="EOO46" s="466"/>
      <c r="EOP46" s="252"/>
      <c r="EOQ46" s="467"/>
      <c r="EOR46" s="466"/>
      <c r="EOS46" s="399"/>
      <c r="EOT46" s="466"/>
      <c r="EOU46" s="252"/>
      <c r="EOV46" s="467"/>
      <c r="EOW46" s="466"/>
      <c r="EOX46" s="399"/>
      <c r="EOY46" s="466"/>
      <c r="EOZ46" s="252"/>
      <c r="EPA46" s="467"/>
      <c r="EPB46" s="466"/>
      <c r="EPC46" s="399"/>
      <c r="EPD46" s="466"/>
      <c r="EPE46" s="252"/>
      <c r="EPF46" s="467"/>
      <c r="EPG46" s="466"/>
      <c r="EPH46" s="399"/>
      <c r="EPI46" s="466"/>
      <c r="EPJ46" s="252"/>
      <c r="EPK46" s="467"/>
      <c r="EPL46" s="466"/>
      <c r="EPM46" s="399"/>
      <c r="EPN46" s="466"/>
      <c r="EPO46" s="252"/>
      <c r="EPP46" s="467"/>
      <c r="EPQ46" s="466"/>
      <c r="EPR46" s="399"/>
      <c r="EPS46" s="466"/>
      <c r="EPT46" s="252"/>
      <c r="EPU46" s="467"/>
      <c r="EPV46" s="466"/>
      <c r="EPW46" s="399"/>
      <c r="EPX46" s="466"/>
      <c r="EPY46" s="252"/>
      <c r="EPZ46" s="467"/>
      <c r="EQA46" s="466"/>
      <c r="EQB46" s="399"/>
      <c r="EQC46" s="466"/>
      <c r="EQD46" s="252"/>
      <c r="EQE46" s="467"/>
      <c r="EQF46" s="466"/>
      <c r="EQG46" s="399"/>
      <c r="EQH46" s="466"/>
      <c r="EQI46" s="252"/>
      <c r="EQJ46" s="467"/>
      <c r="EQK46" s="466"/>
      <c r="EQL46" s="399"/>
      <c r="EQM46" s="466"/>
      <c r="EQN46" s="252"/>
      <c r="EQO46" s="467"/>
      <c r="EQP46" s="466"/>
      <c r="EQQ46" s="399"/>
      <c r="EQR46" s="466"/>
      <c r="EQS46" s="252"/>
      <c r="EQT46" s="467"/>
      <c r="EQU46" s="466"/>
      <c r="EQV46" s="399"/>
      <c r="EQW46" s="466"/>
      <c r="EQX46" s="252"/>
      <c r="EQY46" s="467"/>
      <c r="EQZ46" s="466"/>
      <c r="ERA46" s="399"/>
      <c r="ERB46" s="466"/>
      <c r="ERC46" s="252"/>
      <c r="ERD46" s="467"/>
      <c r="ERE46" s="466"/>
      <c r="ERF46" s="399"/>
      <c r="ERG46" s="466"/>
      <c r="ERH46" s="252"/>
      <c r="ERI46" s="467"/>
      <c r="ERJ46" s="466"/>
      <c r="ERK46" s="399"/>
      <c r="ERL46" s="466"/>
      <c r="ERM46" s="252"/>
      <c r="ERN46" s="467"/>
      <c r="ERO46" s="466"/>
      <c r="ERP46" s="399"/>
      <c r="ERQ46" s="466"/>
      <c r="ERR46" s="252"/>
      <c r="ERS46" s="467"/>
      <c r="ERT46" s="466"/>
      <c r="ERU46" s="399"/>
      <c r="ERV46" s="466"/>
      <c r="ERW46" s="252"/>
      <c r="ERX46" s="467"/>
      <c r="ERY46" s="466"/>
      <c r="ERZ46" s="399"/>
      <c r="ESA46" s="466"/>
      <c r="ESB46" s="252"/>
      <c r="ESC46" s="467"/>
      <c r="ESD46" s="466"/>
      <c r="ESE46" s="399"/>
      <c r="ESF46" s="466"/>
      <c r="ESG46" s="252"/>
      <c r="ESH46" s="467"/>
      <c r="ESI46" s="466"/>
      <c r="ESJ46" s="399"/>
      <c r="ESK46" s="466"/>
      <c r="ESL46" s="252"/>
      <c r="ESM46" s="467"/>
      <c r="ESN46" s="466"/>
      <c r="ESO46" s="399"/>
      <c r="ESP46" s="466"/>
      <c r="ESQ46" s="252"/>
      <c r="ESR46" s="467"/>
      <c r="ESS46" s="466"/>
      <c r="EST46" s="399"/>
      <c r="ESU46" s="466"/>
      <c r="ESV46" s="252"/>
      <c r="ESW46" s="467"/>
      <c r="ESX46" s="466"/>
      <c r="ESY46" s="399"/>
      <c r="ESZ46" s="466"/>
      <c r="ETA46" s="252"/>
      <c r="ETB46" s="467"/>
      <c r="ETC46" s="466"/>
      <c r="ETD46" s="399"/>
      <c r="ETE46" s="466"/>
      <c r="ETF46" s="252"/>
      <c r="ETG46" s="467"/>
      <c r="ETH46" s="466"/>
      <c r="ETI46" s="399"/>
      <c r="ETJ46" s="466"/>
      <c r="ETK46" s="252"/>
      <c r="ETL46" s="467"/>
      <c r="ETM46" s="466"/>
      <c r="ETN46" s="399"/>
      <c r="ETO46" s="466"/>
      <c r="ETP46" s="252"/>
      <c r="ETQ46" s="467"/>
      <c r="ETR46" s="466"/>
      <c r="ETS46" s="399"/>
      <c r="ETT46" s="466"/>
      <c r="ETU46" s="252"/>
      <c r="ETV46" s="467"/>
      <c r="ETW46" s="466"/>
      <c r="ETX46" s="399"/>
      <c r="ETY46" s="466"/>
      <c r="ETZ46" s="252"/>
      <c r="EUA46" s="467"/>
      <c r="EUB46" s="466"/>
      <c r="EUC46" s="399"/>
      <c r="EUD46" s="466"/>
      <c r="EUE46" s="252"/>
      <c r="EUF46" s="467"/>
      <c r="EUG46" s="466"/>
      <c r="EUH46" s="399"/>
      <c r="EUI46" s="466"/>
      <c r="EUJ46" s="252"/>
      <c r="EUK46" s="467"/>
      <c r="EUL46" s="466"/>
      <c r="EUM46" s="399"/>
      <c r="EUN46" s="466"/>
      <c r="EUO46" s="252"/>
      <c r="EUP46" s="467"/>
      <c r="EUQ46" s="466"/>
      <c r="EUR46" s="399"/>
      <c r="EUS46" s="466"/>
      <c r="EUT46" s="252"/>
      <c r="EUU46" s="467"/>
      <c r="EUV46" s="466"/>
      <c r="EUW46" s="399"/>
      <c r="EUX46" s="466"/>
      <c r="EUY46" s="252"/>
      <c r="EUZ46" s="467"/>
      <c r="EVA46" s="466"/>
      <c r="EVB46" s="399"/>
      <c r="EVC46" s="466"/>
      <c r="EVD46" s="252"/>
      <c r="EVE46" s="467"/>
      <c r="EVF46" s="466"/>
      <c r="EVG46" s="399"/>
      <c r="EVH46" s="466"/>
      <c r="EVI46" s="252"/>
      <c r="EVJ46" s="467"/>
      <c r="EVK46" s="466"/>
      <c r="EVL46" s="399"/>
      <c r="EVM46" s="466"/>
      <c r="EVN46" s="252"/>
      <c r="EVO46" s="467"/>
      <c r="EVP46" s="466"/>
      <c r="EVQ46" s="399"/>
      <c r="EVR46" s="466"/>
      <c r="EVS46" s="252"/>
      <c r="EVT46" s="467"/>
      <c r="EVU46" s="466"/>
      <c r="EVV46" s="399"/>
      <c r="EVW46" s="466"/>
      <c r="EVX46" s="252"/>
      <c r="EVY46" s="467"/>
      <c r="EVZ46" s="466"/>
      <c r="EWA46" s="399"/>
      <c r="EWB46" s="466"/>
      <c r="EWC46" s="252"/>
      <c r="EWD46" s="467"/>
      <c r="EWE46" s="466"/>
      <c r="EWF46" s="399"/>
      <c r="EWG46" s="466"/>
      <c r="EWH46" s="252"/>
      <c r="EWI46" s="467"/>
      <c r="EWJ46" s="466"/>
      <c r="EWK46" s="399"/>
      <c r="EWL46" s="466"/>
      <c r="EWM46" s="252"/>
      <c r="EWN46" s="467"/>
      <c r="EWO46" s="466"/>
      <c r="EWP46" s="399"/>
      <c r="EWQ46" s="466"/>
      <c r="EWR46" s="252"/>
      <c r="EWS46" s="467"/>
      <c r="EWT46" s="466"/>
      <c r="EWU46" s="399"/>
      <c r="EWV46" s="466"/>
      <c r="EWW46" s="252"/>
      <c r="EWX46" s="467"/>
      <c r="EWY46" s="466"/>
      <c r="EWZ46" s="399"/>
      <c r="EXA46" s="466"/>
      <c r="EXB46" s="252"/>
      <c r="EXC46" s="467"/>
      <c r="EXD46" s="466"/>
      <c r="EXE46" s="399"/>
      <c r="EXF46" s="466"/>
      <c r="EXG46" s="252"/>
      <c r="EXH46" s="467"/>
      <c r="EXI46" s="466"/>
      <c r="EXJ46" s="399"/>
      <c r="EXK46" s="466"/>
      <c r="EXL46" s="252"/>
      <c r="EXM46" s="467"/>
      <c r="EXN46" s="466"/>
      <c r="EXO46" s="399"/>
      <c r="EXP46" s="466"/>
      <c r="EXQ46" s="252"/>
      <c r="EXR46" s="467"/>
      <c r="EXS46" s="466"/>
      <c r="EXT46" s="399"/>
      <c r="EXU46" s="466"/>
      <c r="EXV46" s="252"/>
      <c r="EXW46" s="467"/>
      <c r="EXX46" s="466"/>
      <c r="EXY46" s="399"/>
      <c r="EXZ46" s="466"/>
      <c r="EYA46" s="252"/>
      <c r="EYB46" s="467"/>
      <c r="EYC46" s="466"/>
      <c r="EYD46" s="399"/>
      <c r="EYE46" s="466"/>
      <c r="EYF46" s="252"/>
      <c r="EYG46" s="467"/>
      <c r="EYH46" s="466"/>
      <c r="EYI46" s="399"/>
      <c r="EYJ46" s="466"/>
      <c r="EYK46" s="252"/>
      <c r="EYL46" s="467"/>
      <c r="EYM46" s="466"/>
      <c r="EYN46" s="399"/>
      <c r="EYO46" s="466"/>
      <c r="EYP46" s="252"/>
      <c r="EYQ46" s="467"/>
      <c r="EYR46" s="466"/>
      <c r="EYS46" s="399"/>
      <c r="EYT46" s="466"/>
      <c r="EYU46" s="252"/>
      <c r="EYV46" s="467"/>
      <c r="EYW46" s="466"/>
      <c r="EYX46" s="399"/>
      <c r="EYY46" s="466"/>
      <c r="EYZ46" s="252"/>
      <c r="EZA46" s="467"/>
      <c r="EZB46" s="466"/>
      <c r="EZC46" s="399"/>
      <c r="EZD46" s="466"/>
      <c r="EZE46" s="252"/>
      <c r="EZF46" s="467"/>
      <c r="EZG46" s="466"/>
      <c r="EZH46" s="399"/>
      <c r="EZI46" s="466"/>
      <c r="EZJ46" s="252"/>
      <c r="EZK46" s="467"/>
      <c r="EZL46" s="466"/>
      <c r="EZM46" s="399"/>
      <c r="EZN46" s="466"/>
      <c r="EZO46" s="252"/>
      <c r="EZP46" s="467"/>
      <c r="EZQ46" s="466"/>
      <c r="EZR46" s="399"/>
      <c r="EZS46" s="466"/>
      <c r="EZT46" s="252"/>
      <c r="EZU46" s="467"/>
      <c r="EZV46" s="466"/>
      <c r="EZW46" s="399"/>
      <c r="EZX46" s="466"/>
      <c r="EZY46" s="252"/>
      <c r="EZZ46" s="467"/>
      <c r="FAA46" s="466"/>
      <c r="FAB46" s="399"/>
      <c r="FAC46" s="466"/>
      <c r="FAD46" s="252"/>
      <c r="FAE46" s="467"/>
      <c r="FAF46" s="466"/>
      <c r="FAG46" s="399"/>
      <c r="FAH46" s="466"/>
      <c r="FAI46" s="252"/>
      <c r="FAJ46" s="467"/>
      <c r="FAK46" s="466"/>
      <c r="FAL46" s="399"/>
      <c r="FAM46" s="466"/>
      <c r="FAN46" s="252"/>
      <c r="FAO46" s="467"/>
      <c r="FAP46" s="466"/>
      <c r="FAQ46" s="399"/>
      <c r="FAR46" s="466"/>
      <c r="FAS46" s="252"/>
      <c r="FAT46" s="467"/>
      <c r="FAU46" s="466"/>
      <c r="FAV46" s="399"/>
      <c r="FAW46" s="466"/>
      <c r="FAX46" s="252"/>
      <c r="FAY46" s="467"/>
      <c r="FAZ46" s="466"/>
      <c r="FBA46" s="399"/>
      <c r="FBB46" s="466"/>
      <c r="FBC46" s="252"/>
      <c r="FBD46" s="467"/>
      <c r="FBE46" s="466"/>
      <c r="FBF46" s="399"/>
      <c r="FBG46" s="466"/>
      <c r="FBH46" s="252"/>
      <c r="FBI46" s="467"/>
      <c r="FBJ46" s="466"/>
      <c r="FBK46" s="399"/>
      <c r="FBL46" s="466"/>
      <c r="FBM46" s="252"/>
      <c r="FBN46" s="467"/>
      <c r="FBO46" s="466"/>
      <c r="FBP46" s="399"/>
      <c r="FBQ46" s="466"/>
      <c r="FBR46" s="252"/>
      <c r="FBS46" s="467"/>
      <c r="FBT46" s="466"/>
      <c r="FBU46" s="399"/>
      <c r="FBV46" s="466"/>
      <c r="FBW46" s="252"/>
      <c r="FBX46" s="467"/>
      <c r="FBY46" s="466"/>
      <c r="FBZ46" s="399"/>
      <c r="FCA46" s="466"/>
      <c r="FCB46" s="252"/>
      <c r="FCC46" s="467"/>
      <c r="FCD46" s="466"/>
      <c r="FCE46" s="399"/>
      <c r="FCF46" s="466"/>
      <c r="FCG46" s="252"/>
      <c r="FCH46" s="467"/>
      <c r="FCI46" s="466"/>
      <c r="FCJ46" s="399"/>
      <c r="FCK46" s="466"/>
      <c r="FCL46" s="252"/>
      <c r="FCM46" s="467"/>
      <c r="FCN46" s="466"/>
      <c r="FCO46" s="399"/>
      <c r="FCP46" s="466"/>
      <c r="FCQ46" s="252"/>
      <c r="FCR46" s="467"/>
      <c r="FCS46" s="466"/>
      <c r="FCT46" s="399"/>
      <c r="FCU46" s="466"/>
      <c r="FCV46" s="252"/>
      <c r="FCW46" s="467"/>
      <c r="FCX46" s="466"/>
      <c r="FCY46" s="399"/>
      <c r="FCZ46" s="466"/>
      <c r="FDA46" s="252"/>
      <c r="FDB46" s="467"/>
      <c r="FDC46" s="466"/>
      <c r="FDD46" s="399"/>
      <c r="FDE46" s="466"/>
      <c r="FDF46" s="252"/>
      <c r="FDG46" s="467"/>
      <c r="FDH46" s="466"/>
      <c r="FDI46" s="399"/>
      <c r="FDJ46" s="466"/>
      <c r="FDK46" s="252"/>
      <c r="FDL46" s="467"/>
      <c r="FDM46" s="466"/>
      <c r="FDN46" s="399"/>
      <c r="FDO46" s="466"/>
      <c r="FDP46" s="252"/>
      <c r="FDQ46" s="467"/>
      <c r="FDR46" s="466"/>
      <c r="FDS46" s="399"/>
      <c r="FDT46" s="466"/>
      <c r="FDU46" s="252"/>
      <c r="FDV46" s="467"/>
      <c r="FDW46" s="466"/>
      <c r="FDX46" s="399"/>
      <c r="FDY46" s="466"/>
      <c r="FDZ46" s="252"/>
      <c r="FEA46" s="467"/>
      <c r="FEB46" s="466"/>
      <c r="FEC46" s="399"/>
      <c r="FED46" s="466"/>
      <c r="FEE46" s="252"/>
      <c r="FEF46" s="467"/>
      <c r="FEG46" s="466"/>
      <c r="FEH46" s="399"/>
      <c r="FEI46" s="466"/>
      <c r="FEJ46" s="252"/>
      <c r="FEK46" s="467"/>
      <c r="FEL46" s="466"/>
      <c r="FEM46" s="399"/>
      <c r="FEN46" s="466"/>
      <c r="FEO46" s="252"/>
      <c r="FEP46" s="467"/>
      <c r="FEQ46" s="466"/>
      <c r="FER46" s="399"/>
      <c r="FES46" s="466"/>
      <c r="FET46" s="252"/>
      <c r="FEU46" s="467"/>
      <c r="FEV46" s="466"/>
      <c r="FEW46" s="399"/>
      <c r="FEX46" s="466"/>
      <c r="FEY46" s="252"/>
      <c r="FEZ46" s="467"/>
      <c r="FFA46" s="466"/>
      <c r="FFB46" s="399"/>
      <c r="FFC46" s="466"/>
      <c r="FFD46" s="252"/>
      <c r="FFE46" s="467"/>
      <c r="FFF46" s="466"/>
      <c r="FFG46" s="399"/>
      <c r="FFH46" s="466"/>
      <c r="FFI46" s="252"/>
      <c r="FFJ46" s="467"/>
      <c r="FFK46" s="466"/>
      <c r="FFL46" s="399"/>
      <c r="FFM46" s="466"/>
      <c r="FFN46" s="252"/>
      <c r="FFO46" s="467"/>
      <c r="FFP46" s="466"/>
      <c r="FFQ46" s="399"/>
      <c r="FFR46" s="466"/>
      <c r="FFS46" s="252"/>
      <c r="FFT46" s="467"/>
      <c r="FFU46" s="466"/>
      <c r="FFV46" s="399"/>
      <c r="FFW46" s="466"/>
      <c r="FFX46" s="252"/>
      <c r="FFY46" s="467"/>
      <c r="FFZ46" s="466"/>
      <c r="FGA46" s="399"/>
      <c r="FGB46" s="466"/>
      <c r="FGC46" s="252"/>
      <c r="FGD46" s="467"/>
      <c r="FGE46" s="466"/>
      <c r="FGF46" s="399"/>
      <c r="FGG46" s="466"/>
      <c r="FGH46" s="252"/>
      <c r="FGI46" s="467"/>
      <c r="FGJ46" s="466"/>
      <c r="FGK46" s="399"/>
      <c r="FGL46" s="466"/>
      <c r="FGM46" s="252"/>
      <c r="FGN46" s="467"/>
      <c r="FGO46" s="466"/>
      <c r="FGP46" s="399"/>
      <c r="FGQ46" s="466"/>
      <c r="FGR46" s="252"/>
      <c r="FGS46" s="467"/>
      <c r="FGT46" s="466"/>
      <c r="FGU46" s="399"/>
      <c r="FGV46" s="466"/>
      <c r="FGW46" s="252"/>
      <c r="FGX46" s="467"/>
      <c r="FGY46" s="466"/>
      <c r="FGZ46" s="399"/>
      <c r="FHA46" s="466"/>
      <c r="FHB46" s="252"/>
      <c r="FHC46" s="467"/>
      <c r="FHD46" s="466"/>
      <c r="FHE46" s="399"/>
      <c r="FHF46" s="466"/>
      <c r="FHG46" s="252"/>
      <c r="FHH46" s="467"/>
      <c r="FHI46" s="466"/>
      <c r="FHJ46" s="399"/>
      <c r="FHK46" s="466"/>
      <c r="FHL46" s="252"/>
      <c r="FHM46" s="467"/>
      <c r="FHN46" s="466"/>
      <c r="FHO46" s="399"/>
      <c r="FHP46" s="466"/>
      <c r="FHQ46" s="252"/>
      <c r="FHR46" s="467"/>
      <c r="FHS46" s="466"/>
      <c r="FHT46" s="399"/>
      <c r="FHU46" s="466"/>
      <c r="FHV46" s="252"/>
      <c r="FHW46" s="467"/>
      <c r="FHX46" s="466"/>
      <c r="FHY46" s="399"/>
      <c r="FHZ46" s="466"/>
      <c r="FIA46" s="252"/>
      <c r="FIB46" s="467"/>
      <c r="FIC46" s="466"/>
      <c r="FID46" s="399"/>
      <c r="FIE46" s="466"/>
      <c r="FIF46" s="252"/>
      <c r="FIG46" s="467"/>
      <c r="FIH46" s="466"/>
      <c r="FII46" s="399"/>
      <c r="FIJ46" s="466"/>
      <c r="FIK46" s="252"/>
      <c r="FIL46" s="467"/>
      <c r="FIM46" s="466"/>
      <c r="FIN46" s="399"/>
      <c r="FIO46" s="466"/>
      <c r="FIP46" s="252"/>
      <c r="FIQ46" s="467"/>
      <c r="FIR46" s="466"/>
      <c r="FIS46" s="399"/>
      <c r="FIT46" s="466"/>
      <c r="FIU46" s="252"/>
      <c r="FIV46" s="467"/>
      <c r="FIW46" s="466"/>
      <c r="FIX46" s="399"/>
      <c r="FIY46" s="466"/>
      <c r="FIZ46" s="252"/>
      <c r="FJA46" s="467"/>
      <c r="FJB46" s="466"/>
      <c r="FJC46" s="399"/>
      <c r="FJD46" s="466"/>
      <c r="FJE46" s="252"/>
      <c r="FJF46" s="467"/>
      <c r="FJG46" s="466"/>
      <c r="FJH46" s="399"/>
      <c r="FJI46" s="466"/>
      <c r="FJJ46" s="252"/>
      <c r="FJK46" s="467"/>
      <c r="FJL46" s="466"/>
      <c r="FJM46" s="399"/>
      <c r="FJN46" s="466"/>
      <c r="FJO46" s="252"/>
      <c r="FJP46" s="467"/>
      <c r="FJQ46" s="466"/>
      <c r="FJR46" s="399"/>
      <c r="FJS46" s="466"/>
      <c r="FJT46" s="252"/>
      <c r="FJU46" s="467"/>
      <c r="FJV46" s="466"/>
      <c r="FJW46" s="399"/>
      <c r="FJX46" s="466"/>
      <c r="FJY46" s="252"/>
      <c r="FJZ46" s="467"/>
      <c r="FKA46" s="466"/>
      <c r="FKB46" s="399"/>
      <c r="FKC46" s="466"/>
      <c r="FKD46" s="252"/>
      <c r="FKE46" s="467"/>
      <c r="FKF46" s="466"/>
      <c r="FKG46" s="399"/>
      <c r="FKH46" s="466"/>
      <c r="FKI46" s="252"/>
      <c r="FKJ46" s="467"/>
      <c r="FKK46" s="466"/>
      <c r="FKL46" s="399"/>
      <c r="FKM46" s="466"/>
      <c r="FKN46" s="252"/>
      <c r="FKO46" s="467"/>
      <c r="FKP46" s="466"/>
      <c r="FKQ46" s="399"/>
      <c r="FKR46" s="466"/>
      <c r="FKS46" s="252"/>
      <c r="FKT46" s="467"/>
      <c r="FKU46" s="466"/>
      <c r="FKV46" s="399"/>
      <c r="FKW46" s="466"/>
      <c r="FKX46" s="252"/>
      <c r="FKY46" s="467"/>
      <c r="FKZ46" s="466"/>
      <c r="FLA46" s="399"/>
      <c r="FLB46" s="466"/>
      <c r="FLC46" s="252"/>
      <c r="FLD46" s="467"/>
      <c r="FLE46" s="466"/>
      <c r="FLF46" s="399"/>
      <c r="FLG46" s="466"/>
      <c r="FLH46" s="252"/>
      <c r="FLI46" s="467"/>
      <c r="FLJ46" s="466"/>
      <c r="FLK46" s="399"/>
      <c r="FLL46" s="466"/>
      <c r="FLM46" s="252"/>
      <c r="FLN46" s="467"/>
      <c r="FLO46" s="466"/>
      <c r="FLP46" s="399"/>
      <c r="FLQ46" s="466"/>
      <c r="FLR46" s="252"/>
      <c r="FLS46" s="467"/>
      <c r="FLT46" s="466"/>
      <c r="FLU46" s="399"/>
      <c r="FLV46" s="466"/>
      <c r="FLW46" s="252"/>
      <c r="FLX46" s="467"/>
      <c r="FLY46" s="466"/>
      <c r="FLZ46" s="399"/>
      <c r="FMA46" s="466"/>
      <c r="FMB46" s="252"/>
      <c r="FMC46" s="467"/>
      <c r="FMD46" s="466"/>
      <c r="FME46" s="399"/>
      <c r="FMF46" s="466"/>
      <c r="FMG46" s="252"/>
      <c r="FMH46" s="467"/>
      <c r="FMI46" s="466"/>
      <c r="FMJ46" s="399"/>
      <c r="FMK46" s="466"/>
      <c r="FML46" s="252"/>
      <c r="FMM46" s="467"/>
      <c r="FMN46" s="466"/>
      <c r="FMO46" s="399"/>
      <c r="FMP46" s="466"/>
      <c r="FMQ46" s="252"/>
      <c r="FMR46" s="467"/>
      <c r="FMS46" s="466"/>
      <c r="FMT46" s="399"/>
      <c r="FMU46" s="466"/>
      <c r="FMV46" s="252"/>
      <c r="FMW46" s="467"/>
      <c r="FMX46" s="466"/>
      <c r="FMY46" s="399"/>
      <c r="FMZ46" s="466"/>
      <c r="FNA46" s="252"/>
      <c r="FNB46" s="467"/>
      <c r="FNC46" s="466"/>
      <c r="FND46" s="399"/>
      <c r="FNE46" s="466"/>
      <c r="FNF46" s="252"/>
      <c r="FNG46" s="467"/>
      <c r="FNH46" s="466"/>
      <c r="FNI46" s="399"/>
      <c r="FNJ46" s="466"/>
      <c r="FNK46" s="252"/>
      <c r="FNL46" s="467"/>
      <c r="FNM46" s="466"/>
      <c r="FNN46" s="399"/>
      <c r="FNO46" s="466"/>
      <c r="FNP46" s="252"/>
      <c r="FNQ46" s="467"/>
      <c r="FNR46" s="466"/>
      <c r="FNS46" s="399"/>
      <c r="FNT46" s="466"/>
      <c r="FNU46" s="252"/>
      <c r="FNV46" s="467"/>
      <c r="FNW46" s="466"/>
      <c r="FNX46" s="399"/>
      <c r="FNY46" s="466"/>
      <c r="FNZ46" s="252"/>
      <c r="FOA46" s="467"/>
      <c r="FOB46" s="466"/>
      <c r="FOC46" s="399"/>
      <c r="FOD46" s="466"/>
      <c r="FOE46" s="252"/>
      <c r="FOF46" s="467"/>
      <c r="FOG46" s="466"/>
      <c r="FOH46" s="399"/>
      <c r="FOI46" s="466"/>
      <c r="FOJ46" s="252"/>
      <c r="FOK46" s="467"/>
      <c r="FOL46" s="466"/>
      <c r="FOM46" s="399"/>
      <c r="FON46" s="466"/>
      <c r="FOO46" s="252"/>
      <c r="FOP46" s="467"/>
      <c r="FOQ46" s="466"/>
      <c r="FOR46" s="399"/>
      <c r="FOS46" s="466"/>
      <c r="FOT46" s="252"/>
      <c r="FOU46" s="467"/>
      <c r="FOV46" s="466"/>
      <c r="FOW46" s="399"/>
      <c r="FOX46" s="466"/>
      <c r="FOY46" s="252"/>
      <c r="FOZ46" s="467"/>
      <c r="FPA46" s="466"/>
      <c r="FPB46" s="399"/>
      <c r="FPC46" s="466"/>
      <c r="FPD46" s="252"/>
      <c r="FPE46" s="467"/>
      <c r="FPF46" s="466"/>
      <c r="FPG46" s="399"/>
      <c r="FPH46" s="466"/>
      <c r="FPI46" s="252"/>
      <c r="FPJ46" s="467"/>
      <c r="FPK46" s="466"/>
      <c r="FPL46" s="399"/>
      <c r="FPM46" s="466"/>
      <c r="FPN46" s="252"/>
      <c r="FPO46" s="467"/>
      <c r="FPP46" s="466"/>
      <c r="FPQ46" s="399"/>
      <c r="FPR46" s="466"/>
      <c r="FPS46" s="252"/>
      <c r="FPT46" s="467"/>
      <c r="FPU46" s="466"/>
      <c r="FPV46" s="399"/>
      <c r="FPW46" s="466"/>
      <c r="FPX46" s="252"/>
      <c r="FPY46" s="467"/>
      <c r="FPZ46" s="466"/>
      <c r="FQA46" s="399"/>
      <c r="FQB46" s="466"/>
      <c r="FQC46" s="252"/>
      <c r="FQD46" s="467"/>
      <c r="FQE46" s="466"/>
      <c r="FQF46" s="399"/>
      <c r="FQG46" s="466"/>
      <c r="FQH46" s="252"/>
      <c r="FQI46" s="467"/>
      <c r="FQJ46" s="466"/>
      <c r="FQK46" s="399"/>
      <c r="FQL46" s="466"/>
      <c r="FQM46" s="252"/>
      <c r="FQN46" s="467"/>
      <c r="FQO46" s="466"/>
      <c r="FQP46" s="399"/>
      <c r="FQQ46" s="466"/>
      <c r="FQR46" s="252"/>
      <c r="FQS46" s="467"/>
      <c r="FQT46" s="466"/>
      <c r="FQU46" s="399"/>
      <c r="FQV46" s="466"/>
      <c r="FQW46" s="252"/>
      <c r="FQX46" s="467"/>
      <c r="FQY46" s="466"/>
      <c r="FQZ46" s="399"/>
      <c r="FRA46" s="466"/>
      <c r="FRB46" s="252"/>
      <c r="FRC46" s="467"/>
      <c r="FRD46" s="466"/>
      <c r="FRE46" s="399"/>
      <c r="FRF46" s="466"/>
      <c r="FRG46" s="252"/>
      <c r="FRH46" s="467"/>
      <c r="FRI46" s="466"/>
      <c r="FRJ46" s="399"/>
      <c r="FRK46" s="466"/>
      <c r="FRL46" s="252"/>
      <c r="FRM46" s="467"/>
      <c r="FRN46" s="466"/>
      <c r="FRO46" s="399"/>
      <c r="FRP46" s="466"/>
      <c r="FRQ46" s="252"/>
      <c r="FRR46" s="467"/>
      <c r="FRS46" s="466"/>
      <c r="FRT46" s="399"/>
      <c r="FRU46" s="466"/>
      <c r="FRV46" s="252"/>
      <c r="FRW46" s="467"/>
      <c r="FRX46" s="466"/>
      <c r="FRY46" s="399"/>
      <c r="FRZ46" s="466"/>
      <c r="FSA46" s="252"/>
      <c r="FSB46" s="467"/>
      <c r="FSC46" s="466"/>
      <c r="FSD46" s="399"/>
      <c r="FSE46" s="466"/>
      <c r="FSF46" s="252"/>
      <c r="FSG46" s="467"/>
      <c r="FSH46" s="466"/>
      <c r="FSI46" s="399"/>
      <c r="FSJ46" s="466"/>
      <c r="FSK46" s="252"/>
      <c r="FSL46" s="467"/>
      <c r="FSM46" s="466"/>
      <c r="FSN46" s="399"/>
      <c r="FSO46" s="466"/>
      <c r="FSP46" s="252"/>
      <c r="FSQ46" s="467"/>
      <c r="FSR46" s="466"/>
      <c r="FSS46" s="399"/>
      <c r="FST46" s="466"/>
      <c r="FSU46" s="252"/>
      <c r="FSV46" s="467"/>
      <c r="FSW46" s="466"/>
      <c r="FSX46" s="399"/>
      <c r="FSY46" s="466"/>
      <c r="FSZ46" s="252"/>
      <c r="FTA46" s="467"/>
      <c r="FTB46" s="466"/>
      <c r="FTC46" s="399"/>
      <c r="FTD46" s="466"/>
      <c r="FTE46" s="252"/>
      <c r="FTF46" s="467"/>
      <c r="FTG46" s="466"/>
      <c r="FTH46" s="399"/>
      <c r="FTI46" s="466"/>
      <c r="FTJ46" s="252"/>
      <c r="FTK46" s="467"/>
      <c r="FTL46" s="466"/>
      <c r="FTM46" s="399"/>
      <c r="FTN46" s="466"/>
      <c r="FTO46" s="252"/>
      <c r="FTP46" s="467"/>
      <c r="FTQ46" s="466"/>
      <c r="FTR46" s="399"/>
      <c r="FTS46" s="466"/>
      <c r="FTT46" s="252"/>
      <c r="FTU46" s="467"/>
      <c r="FTV46" s="466"/>
      <c r="FTW46" s="399"/>
      <c r="FTX46" s="466"/>
      <c r="FTY46" s="252"/>
      <c r="FTZ46" s="467"/>
      <c r="FUA46" s="466"/>
      <c r="FUB46" s="399"/>
      <c r="FUC46" s="466"/>
      <c r="FUD46" s="252"/>
      <c r="FUE46" s="467"/>
      <c r="FUF46" s="466"/>
      <c r="FUG46" s="399"/>
      <c r="FUH46" s="466"/>
      <c r="FUI46" s="252"/>
      <c r="FUJ46" s="467"/>
      <c r="FUK46" s="466"/>
      <c r="FUL46" s="399"/>
      <c r="FUM46" s="466"/>
      <c r="FUN46" s="252"/>
      <c r="FUO46" s="467"/>
      <c r="FUP46" s="466"/>
      <c r="FUQ46" s="399"/>
      <c r="FUR46" s="466"/>
      <c r="FUS46" s="252"/>
      <c r="FUT46" s="467"/>
      <c r="FUU46" s="466"/>
      <c r="FUV46" s="399"/>
      <c r="FUW46" s="466"/>
      <c r="FUX46" s="252"/>
      <c r="FUY46" s="467"/>
      <c r="FUZ46" s="466"/>
      <c r="FVA46" s="399"/>
      <c r="FVB46" s="466"/>
      <c r="FVC46" s="252"/>
      <c r="FVD46" s="467"/>
      <c r="FVE46" s="466"/>
      <c r="FVF46" s="399"/>
      <c r="FVG46" s="466"/>
      <c r="FVH46" s="252"/>
      <c r="FVI46" s="467"/>
      <c r="FVJ46" s="466"/>
      <c r="FVK46" s="399"/>
      <c r="FVL46" s="466"/>
      <c r="FVM46" s="252"/>
      <c r="FVN46" s="467"/>
      <c r="FVO46" s="466"/>
      <c r="FVP46" s="399"/>
      <c r="FVQ46" s="466"/>
      <c r="FVR46" s="252"/>
      <c r="FVS46" s="467"/>
      <c r="FVT46" s="466"/>
      <c r="FVU46" s="399"/>
      <c r="FVV46" s="466"/>
      <c r="FVW46" s="252"/>
      <c r="FVX46" s="467"/>
      <c r="FVY46" s="466"/>
      <c r="FVZ46" s="399"/>
      <c r="FWA46" s="466"/>
      <c r="FWB46" s="252"/>
      <c r="FWC46" s="467"/>
      <c r="FWD46" s="466"/>
      <c r="FWE46" s="399"/>
      <c r="FWF46" s="466"/>
      <c r="FWG46" s="252"/>
      <c r="FWH46" s="467"/>
      <c r="FWI46" s="466"/>
      <c r="FWJ46" s="399"/>
      <c r="FWK46" s="466"/>
      <c r="FWL46" s="252"/>
      <c r="FWM46" s="467"/>
      <c r="FWN46" s="466"/>
      <c r="FWO46" s="399"/>
      <c r="FWP46" s="466"/>
      <c r="FWQ46" s="252"/>
      <c r="FWR46" s="467"/>
      <c r="FWS46" s="466"/>
      <c r="FWT46" s="399"/>
      <c r="FWU46" s="466"/>
      <c r="FWV46" s="252"/>
      <c r="FWW46" s="467"/>
      <c r="FWX46" s="466"/>
      <c r="FWY46" s="399"/>
      <c r="FWZ46" s="466"/>
      <c r="FXA46" s="252"/>
      <c r="FXB46" s="467"/>
      <c r="FXC46" s="466"/>
      <c r="FXD46" s="399"/>
      <c r="FXE46" s="466"/>
      <c r="FXF46" s="252"/>
      <c r="FXG46" s="467"/>
      <c r="FXH46" s="466"/>
      <c r="FXI46" s="399"/>
      <c r="FXJ46" s="466"/>
      <c r="FXK46" s="252"/>
      <c r="FXL46" s="467"/>
      <c r="FXM46" s="466"/>
      <c r="FXN46" s="399"/>
      <c r="FXO46" s="466"/>
      <c r="FXP46" s="252"/>
      <c r="FXQ46" s="467"/>
      <c r="FXR46" s="466"/>
      <c r="FXS46" s="399"/>
      <c r="FXT46" s="466"/>
      <c r="FXU46" s="252"/>
      <c r="FXV46" s="467"/>
      <c r="FXW46" s="466"/>
      <c r="FXX46" s="399"/>
      <c r="FXY46" s="466"/>
      <c r="FXZ46" s="252"/>
      <c r="FYA46" s="467"/>
      <c r="FYB46" s="466"/>
      <c r="FYC46" s="399"/>
      <c r="FYD46" s="466"/>
      <c r="FYE46" s="252"/>
      <c r="FYF46" s="467"/>
      <c r="FYG46" s="466"/>
      <c r="FYH46" s="399"/>
      <c r="FYI46" s="466"/>
      <c r="FYJ46" s="252"/>
      <c r="FYK46" s="467"/>
      <c r="FYL46" s="466"/>
      <c r="FYM46" s="399"/>
      <c r="FYN46" s="466"/>
      <c r="FYO46" s="252"/>
      <c r="FYP46" s="467"/>
      <c r="FYQ46" s="466"/>
      <c r="FYR46" s="399"/>
      <c r="FYS46" s="466"/>
      <c r="FYT46" s="252"/>
      <c r="FYU46" s="467"/>
      <c r="FYV46" s="466"/>
      <c r="FYW46" s="399"/>
      <c r="FYX46" s="466"/>
      <c r="FYY46" s="252"/>
      <c r="FYZ46" s="467"/>
      <c r="FZA46" s="466"/>
      <c r="FZB46" s="399"/>
      <c r="FZC46" s="466"/>
      <c r="FZD46" s="252"/>
      <c r="FZE46" s="467"/>
      <c r="FZF46" s="466"/>
      <c r="FZG46" s="399"/>
      <c r="FZH46" s="466"/>
      <c r="FZI46" s="252"/>
      <c r="FZJ46" s="467"/>
      <c r="FZK46" s="466"/>
      <c r="FZL46" s="399"/>
      <c r="FZM46" s="466"/>
      <c r="FZN46" s="252"/>
      <c r="FZO46" s="467"/>
      <c r="FZP46" s="466"/>
      <c r="FZQ46" s="399"/>
      <c r="FZR46" s="466"/>
      <c r="FZS46" s="252"/>
      <c r="FZT46" s="467"/>
      <c r="FZU46" s="466"/>
      <c r="FZV46" s="399"/>
      <c r="FZW46" s="466"/>
      <c r="FZX46" s="252"/>
      <c r="FZY46" s="467"/>
      <c r="FZZ46" s="466"/>
      <c r="GAA46" s="399"/>
      <c r="GAB46" s="466"/>
      <c r="GAC46" s="252"/>
      <c r="GAD46" s="467"/>
      <c r="GAE46" s="466"/>
      <c r="GAF46" s="399"/>
      <c r="GAG46" s="466"/>
      <c r="GAH46" s="252"/>
      <c r="GAI46" s="467"/>
      <c r="GAJ46" s="466"/>
      <c r="GAK46" s="399"/>
      <c r="GAL46" s="466"/>
      <c r="GAM46" s="252"/>
      <c r="GAN46" s="467"/>
      <c r="GAO46" s="466"/>
      <c r="GAP46" s="399"/>
      <c r="GAQ46" s="466"/>
      <c r="GAR46" s="252"/>
      <c r="GAS46" s="467"/>
      <c r="GAT46" s="466"/>
      <c r="GAU46" s="399"/>
      <c r="GAV46" s="466"/>
      <c r="GAW46" s="252"/>
      <c r="GAX46" s="467"/>
      <c r="GAY46" s="466"/>
      <c r="GAZ46" s="399"/>
      <c r="GBA46" s="466"/>
      <c r="GBB46" s="252"/>
      <c r="GBC46" s="467"/>
      <c r="GBD46" s="466"/>
      <c r="GBE46" s="399"/>
      <c r="GBF46" s="466"/>
      <c r="GBG46" s="252"/>
      <c r="GBH46" s="467"/>
      <c r="GBI46" s="466"/>
      <c r="GBJ46" s="399"/>
      <c r="GBK46" s="466"/>
      <c r="GBL46" s="252"/>
      <c r="GBM46" s="467"/>
      <c r="GBN46" s="466"/>
      <c r="GBO46" s="399"/>
      <c r="GBP46" s="466"/>
      <c r="GBQ46" s="252"/>
      <c r="GBR46" s="467"/>
      <c r="GBS46" s="466"/>
      <c r="GBT46" s="399"/>
      <c r="GBU46" s="466"/>
      <c r="GBV46" s="252"/>
      <c r="GBW46" s="467"/>
      <c r="GBX46" s="466"/>
      <c r="GBY46" s="399"/>
      <c r="GBZ46" s="466"/>
      <c r="GCA46" s="252"/>
      <c r="GCB46" s="467"/>
      <c r="GCC46" s="466"/>
      <c r="GCD46" s="399"/>
      <c r="GCE46" s="466"/>
      <c r="GCF46" s="252"/>
      <c r="GCG46" s="467"/>
      <c r="GCH46" s="466"/>
      <c r="GCI46" s="399"/>
      <c r="GCJ46" s="466"/>
      <c r="GCK46" s="252"/>
      <c r="GCL46" s="467"/>
      <c r="GCM46" s="466"/>
      <c r="GCN46" s="399"/>
      <c r="GCO46" s="466"/>
      <c r="GCP46" s="252"/>
      <c r="GCQ46" s="467"/>
      <c r="GCR46" s="466"/>
      <c r="GCS46" s="399"/>
      <c r="GCT46" s="466"/>
      <c r="GCU46" s="252"/>
      <c r="GCV46" s="467"/>
      <c r="GCW46" s="466"/>
      <c r="GCX46" s="399"/>
      <c r="GCY46" s="466"/>
      <c r="GCZ46" s="252"/>
      <c r="GDA46" s="467"/>
      <c r="GDB46" s="466"/>
      <c r="GDC46" s="399"/>
      <c r="GDD46" s="466"/>
      <c r="GDE46" s="252"/>
      <c r="GDF46" s="467"/>
      <c r="GDG46" s="466"/>
      <c r="GDH46" s="399"/>
      <c r="GDI46" s="466"/>
      <c r="GDJ46" s="252"/>
      <c r="GDK46" s="467"/>
      <c r="GDL46" s="466"/>
      <c r="GDM46" s="399"/>
      <c r="GDN46" s="466"/>
      <c r="GDO46" s="252"/>
      <c r="GDP46" s="467"/>
      <c r="GDQ46" s="466"/>
      <c r="GDR46" s="399"/>
      <c r="GDS46" s="466"/>
      <c r="GDT46" s="252"/>
      <c r="GDU46" s="467"/>
      <c r="GDV46" s="466"/>
      <c r="GDW46" s="399"/>
      <c r="GDX46" s="466"/>
      <c r="GDY46" s="252"/>
      <c r="GDZ46" s="467"/>
      <c r="GEA46" s="466"/>
      <c r="GEB46" s="399"/>
      <c r="GEC46" s="466"/>
      <c r="GED46" s="252"/>
      <c r="GEE46" s="467"/>
      <c r="GEF46" s="466"/>
      <c r="GEG46" s="399"/>
      <c r="GEH46" s="466"/>
      <c r="GEI46" s="252"/>
      <c r="GEJ46" s="467"/>
      <c r="GEK46" s="466"/>
      <c r="GEL46" s="399"/>
      <c r="GEM46" s="466"/>
      <c r="GEN46" s="252"/>
      <c r="GEO46" s="467"/>
      <c r="GEP46" s="466"/>
      <c r="GEQ46" s="399"/>
      <c r="GER46" s="466"/>
      <c r="GES46" s="252"/>
      <c r="GET46" s="467"/>
      <c r="GEU46" s="466"/>
      <c r="GEV46" s="399"/>
      <c r="GEW46" s="466"/>
      <c r="GEX46" s="252"/>
      <c r="GEY46" s="467"/>
      <c r="GEZ46" s="466"/>
      <c r="GFA46" s="399"/>
      <c r="GFB46" s="466"/>
      <c r="GFC46" s="252"/>
      <c r="GFD46" s="467"/>
      <c r="GFE46" s="466"/>
      <c r="GFF46" s="399"/>
      <c r="GFG46" s="466"/>
      <c r="GFH46" s="252"/>
      <c r="GFI46" s="467"/>
      <c r="GFJ46" s="466"/>
      <c r="GFK46" s="399"/>
      <c r="GFL46" s="466"/>
      <c r="GFM46" s="252"/>
      <c r="GFN46" s="467"/>
      <c r="GFO46" s="466"/>
      <c r="GFP46" s="399"/>
      <c r="GFQ46" s="466"/>
      <c r="GFR46" s="252"/>
      <c r="GFS46" s="467"/>
      <c r="GFT46" s="466"/>
      <c r="GFU46" s="399"/>
      <c r="GFV46" s="466"/>
      <c r="GFW46" s="252"/>
      <c r="GFX46" s="467"/>
      <c r="GFY46" s="466"/>
      <c r="GFZ46" s="399"/>
      <c r="GGA46" s="466"/>
      <c r="GGB46" s="252"/>
      <c r="GGC46" s="467"/>
      <c r="GGD46" s="466"/>
      <c r="GGE46" s="399"/>
      <c r="GGF46" s="466"/>
      <c r="GGG46" s="252"/>
      <c r="GGH46" s="467"/>
      <c r="GGI46" s="466"/>
      <c r="GGJ46" s="399"/>
      <c r="GGK46" s="466"/>
      <c r="GGL46" s="252"/>
      <c r="GGM46" s="467"/>
      <c r="GGN46" s="466"/>
      <c r="GGO46" s="399"/>
      <c r="GGP46" s="466"/>
      <c r="GGQ46" s="252"/>
      <c r="GGR46" s="467"/>
      <c r="GGS46" s="466"/>
      <c r="GGT46" s="399"/>
      <c r="GGU46" s="466"/>
      <c r="GGV46" s="252"/>
      <c r="GGW46" s="467"/>
      <c r="GGX46" s="466"/>
      <c r="GGY46" s="399"/>
      <c r="GGZ46" s="466"/>
      <c r="GHA46" s="252"/>
      <c r="GHB46" s="467"/>
      <c r="GHC46" s="466"/>
      <c r="GHD46" s="399"/>
      <c r="GHE46" s="466"/>
      <c r="GHF46" s="252"/>
      <c r="GHG46" s="467"/>
      <c r="GHH46" s="466"/>
      <c r="GHI46" s="399"/>
      <c r="GHJ46" s="466"/>
      <c r="GHK46" s="252"/>
      <c r="GHL46" s="467"/>
      <c r="GHM46" s="466"/>
      <c r="GHN46" s="399"/>
      <c r="GHO46" s="466"/>
      <c r="GHP46" s="252"/>
      <c r="GHQ46" s="467"/>
      <c r="GHR46" s="466"/>
      <c r="GHS46" s="399"/>
      <c r="GHT46" s="466"/>
      <c r="GHU46" s="252"/>
      <c r="GHV46" s="467"/>
      <c r="GHW46" s="466"/>
      <c r="GHX46" s="399"/>
      <c r="GHY46" s="466"/>
      <c r="GHZ46" s="252"/>
      <c r="GIA46" s="467"/>
      <c r="GIB46" s="466"/>
      <c r="GIC46" s="399"/>
      <c r="GID46" s="466"/>
      <c r="GIE46" s="252"/>
      <c r="GIF46" s="467"/>
      <c r="GIG46" s="466"/>
      <c r="GIH46" s="399"/>
      <c r="GII46" s="466"/>
      <c r="GIJ46" s="252"/>
      <c r="GIK46" s="467"/>
      <c r="GIL46" s="466"/>
      <c r="GIM46" s="399"/>
      <c r="GIN46" s="466"/>
      <c r="GIO46" s="252"/>
      <c r="GIP46" s="467"/>
      <c r="GIQ46" s="466"/>
      <c r="GIR46" s="399"/>
      <c r="GIS46" s="466"/>
      <c r="GIT46" s="252"/>
      <c r="GIU46" s="467"/>
      <c r="GIV46" s="466"/>
      <c r="GIW46" s="399"/>
      <c r="GIX46" s="466"/>
      <c r="GIY46" s="252"/>
      <c r="GIZ46" s="467"/>
      <c r="GJA46" s="466"/>
      <c r="GJB46" s="399"/>
      <c r="GJC46" s="466"/>
      <c r="GJD46" s="252"/>
      <c r="GJE46" s="467"/>
      <c r="GJF46" s="466"/>
      <c r="GJG46" s="399"/>
      <c r="GJH46" s="466"/>
      <c r="GJI46" s="252"/>
      <c r="GJJ46" s="467"/>
      <c r="GJK46" s="466"/>
      <c r="GJL46" s="399"/>
      <c r="GJM46" s="466"/>
      <c r="GJN46" s="252"/>
      <c r="GJO46" s="467"/>
      <c r="GJP46" s="466"/>
      <c r="GJQ46" s="399"/>
      <c r="GJR46" s="466"/>
      <c r="GJS46" s="252"/>
      <c r="GJT46" s="467"/>
      <c r="GJU46" s="466"/>
      <c r="GJV46" s="399"/>
      <c r="GJW46" s="466"/>
      <c r="GJX46" s="252"/>
      <c r="GJY46" s="467"/>
      <c r="GJZ46" s="466"/>
      <c r="GKA46" s="399"/>
      <c r="GKB46" s="466"/>
      <c r="GKC46" s="252"/>
      <c r="GKD46" s="467"/>
      <c r="GKE46" s="466"/>
      <c r="GKF46" s="399"/>
      <c r="GKG46" s="466"/>
      <c r="GKH46" s="252"/>
      <c r="GKI46" s="467"/>
      <c r="GKJ46" s="466"/>
      <c r="GKK46" s="399"/>
      <c r="GKL46" s="466"/>
      <c r="GKM46" s="252"/>
      <c r="GKN46" s="467"/>
      <c r="GKO46" s="466"/>
      <c r="GKP46" s="399"/>
      <c r="GKQ46" s="466"/>
      <c r="GKR46" s="252"/>
      <c r="GKS46" s="467"/>
      <c r="GKT46" s="466"/>
      <c r="GKU46" s="399"/>
      <c r="GKV46" s="466"/>
      <c r="GKW46" s="252"/>
      <c r="GKX46" s="467"/>
      <c r="GKY46" s="466"/>
      <c r="GKZ46" s="399"/>
      <c r="GLA46" s="466"/>
      <c r="GLB46" s="252"/>
      <c r="GLC46" s="467"/>
      <c r="GLD46" s="466"/>
      <c r="GLE46" s="399"/>
      <c r="GLF46" s="466"/>
      <c r="GLG46" s="252"/>
      <c r="GLH46" s="467"/>
      <c r="GLI46" s="466"/>
      <c r="GLJ46" s="399"/>
      <c r="GLK46" s="466"/>
      <c r="GLL46" s="252"/>
      <c r="GLM46" s="467"/>
      <c r="GLN46" s="466"/>
      <c r="GLO46" s="399"/>
      <c r="GLP46" s="466"/>
      <c r="GLQ46" s="252"/>
      <c r="GLR46" s="467"/>
      <c r="GLS46" s="466"/>
      <c r="GLT46" s="399"/>
      <c r="GLU46" s="466"/>
      <c r="GLV46" s="252"/>
      <c r="GLW46" s="467"/>
      <c r="GLX46" s="466"/>
      <c r="GLY46" s="399"/>
      <c r="GLZ46" s="466"/>
      <c r="GMA46" s="252"/>
      <c r="GMB46" s="467"/>
      <c r="GMC46" s="466"/>
      <c r="GMD46" s="399"/>
      <c r="GME46" s="466"/>
      <c r="GMF46" s="252"/>
      <c r="GMG46" s="467"/>
      <c r="GMH46" s="466"/>
      <c r="GMI46" s="399"/>
      <c r="GMJ46" s="466"/>
      <c r="GMK46" s="252"/>
      <c r="GML46" s="467"/>
      <c r="GMM46" s="466"/>
      <c r="GMN46" s="399"/>
      <c r="GMO46" s="466"/>
      <c r="GMP46" s="252"/>
      <c r="GMQ46" s="467"/>
      <c r="GMR46" s="466"/>
      <c r="GMS46" s="399"/>
      <c r="GMT46" s="466"/>
      <c r="GMU46" s="252"/>
      <c r="GMV46" s="467"/>
      <c r="GMW46" s="466"/>
      <c r="GMX46" s="399"/>
      <c r="GMY46" s="466"/>
      <c r="GMZ46" s="252"/>
      <c r="GNA46" s="467"/>
      <c r="GNB46" s="466"/>
      <c r="GNC46" s="399"/>
      <c r="GND46" s="466"/>
      <c r="GNE46" s="252"/>
      <c r="GNF46" s="467"/>
      <c r="GNG46" s="466"/>
      <c r="GNH46" s="399"/>
      <c r="GNI46" s="466"/>
      <c r="GNJ46" s="252"/>
      <c r="GNK46" s="467"/>
      <c r="GNL46" s="466"/>
      <c r="GNM46" s="399"/>
      <c r="GNN46" s="466"/>
      <c r="GNO46" s="252"/>
      <c r="GNP46" s="467"/>
      <c r="GNQ46" s="466"/>
      <c r="GNR46" s="399"/>
      <c r="GNS46" s="466"/>
      <c r="GNT46" s="252"/>
      <c r="GNU46" s="467"/>
      <c r="GNV46" s="466"/>
      <c r="GNW46" s="399"/>
      <c r="GNX46" s="466"/>
      <c r="GNY46" s="252"/>
      <c r="GNZ46" s="467"/>
      <c r="GOA46" s="466"/>
      <c r="GOB46" s="399"/>
      <c r="GOC46" s="466"/>
      <c r="GOD46" s="252"/>
      <c r="GOE46" s="467"/>
      <c r="GOF46" s="466"/>
      <c r="GOG46" s="399"/>
      <c r="GOH46" s="466"/>
      <c r="GOI46" s="252"/>
      <c r="GOJ46" s="467"/>
      <c r="GOK46" s="466"/>
      <c r="GOL46" s="399"/>
      <c r="GOM46" s="466"/>
      <c r="GON46" s="252"/>
      <c r="GOO46" s="467"/>
      <c r="GOP46" s="466"/>
      <c r="GOQ46" s="399"/>
      <c r="GOR46" s="466"/>
      <c r="GOS46" s="252"/>
      <c r="GOT46" s="467"/>
      <c r="GOU46" s="466"/>
      <c r="GOV46" s="399"/>
      <c r="GOW46" s="466"/>
      <c r="GOX46" s="252"/>
      <c r="GOY46" s="467"/>
      <c r="GOZ46" s="466"/>
      <c r="GPA46" s="399"/>
      <c r="GPB46" s="466"/>
      <c r="GPC46" s="252"/>
      <c r="GPD46" s="467"/>
      <c r="GPE46" s="466"/>
      <c r="GPF46" s="399"/>
      <c r="GPG46" s="466"/>
      <c r="GPH46" s="252"/>
      <c r="GPI46" s="467"/>
      <c r="GPJ46" s="466"/>
      <c r="GPK46" s="399"/>
      <c r="GPL46" s="466"/>
      <c r="GPM46" s="252"/>
      <c r="GPN46" s="467"/>
      <c r="GPO46" s="466"/>
      <c r="GPP46" s="399"/>
      <c r="GPQ46" s="466"/>
      <c r="GPR46" s="252"/>
      <c r="GPS46" s="467"/>
      <c r="GPT46" s="466"/>
      <c r="GPU46" s="399"/>
      <c r="GPV46" s="466"/>
      <c r="GPW46" s="252"/>
      <c r="GPX46" s="467"/>
      <c r="GPY46" s="466"/>
      <c r="GPZ46" s="399"/>
      <c r="GQA46" s="466"/>
      <c r="GQB46" s="252"/>
      <c r="GQC46" s="467"/>
      <c r="GQD46" s="466"/>
      <c r="GQE46" s="399"/>
      <c r="GQF46" s="466"/>
      <c r="GQG46" s="252"/>
      <c r="GQH46" s="467"/>
      <c r="GQI46" s="466"/>
      <c r="GQJ46" s="399"/>
      <c r="GQK46" s="466"/>
      <c r="GQL46" s="252"/>
      <c r="GQM46" s="467"/>
      <c r="GQN46" s="466"/>
      <c r="GQO46" s="399"/>
      <c r="GQP46" s="466"/>
      <c r="GQQ46" s="252"/>
      <c r="GQR46" s="467"/>
      <c r="GQS46" s="466"/>
      <c r="GQT46" s="399"/>
      <c r="GQU46" s="466"/>
      <c r="GQV46" s="252"/>
      <c r="GQW46" s="467"/>
      <c r="GQX46" s="466"/>
      <c r="GQY46" s="399"/>
      <c r="GQZ46" s="466"/>
      <c r="GRA46" s="252"/>
      <c r="GRB46" s="467"/>
      <c r="GRC46" s="466"/>
      <c r="GRD46" s="399"/>
      <c r="GRE46" s="466"/>
      <c r="GRF46" s="252"/>
      <c r="GRG46" s="467"/>
      <c r="GRH46" s="466"/>
      <c r="GRI46" s="399"/>
      <c r="GRJ46" s="466"/>
      <c r="GRK46" s="252"/>
      <c r="GRL46" s="467"/>
      <c r="GRM46" s="466"/>
      <c r="GRN46" s="399"/>
      <c r="GRO46" s="466"/>
      <c r="GRP46" s="252"/>
      <c r="GRQ46" s="467"/>
      <c r="GRR46" s="466"/>
      <c r="GRS46" s="399"/>
      <c r="GRT46" s="466"/>
      <c r="GRU46" s="252"/>
      <c r="GRV46" s="467"/>
      <c r="GRW46" s="466"/>
      <c r="GRX46" s="399"/>
      <c r="GRY46" s="466"/>
      <c r="GRZ46" s="252"/>
      <c r="GSA46" s="467"/>
      <c r="GSB46" s="466"/>
      <c r="GSC46" s="399"/>
      <c r="GSD46" s="466"/>
      <c r="GSE46" s="252"/>
      <c r="GSF46" s="467"/>
      <c r="GSG46" s="466"/>
      <c r="GSH46" s="399"/>
      <c r="GSI46" s="466"/>
      <c r="GSJ46" s="252"/>
      <c r="GSK46" s="467"/>
      <c r="GSL46" s="466"/>
      <c r="GSM46" s="399"/>
      <c r="GSN46" s="466"/>
      <c r="GSO46" s="252"/>
      <c r="GSP46" s="467"/>
      <c r="GSQ46" s="466"/>
      <c r="GSR46" s="399"/>
      <c r="GSS46" s="466"/>
      <c r="GST46" s="252"/>
      <c r="GSU46" s="467"/>
      <c r="GSV46" s="466"/>
      <c r="GSW46" s="399"/>
      <c r="GSX46" s="466"/>
      <c r="GSY46" s="252"/>
      <c r="GSZ46" s="467"/>
      <c r="GTA46" s="466"/>
      <c r="GTB46" s="399"/>
      <c r="GTC46" s="466"/>
      <c r="GTD46" s="252"/>
      <c r="GTE46" s="467"/>
      <c r="GTF46" s="466"/>
      <c r="GTG46" s="399"/>
      <c r="GTH46" s="466"/>
      <c r="GTI46" s="252"/>
      <c r="GTJ46" s="467"/>
      <c r="GTK46" s="466"/>
      <c r="GTL46" s="399"/>
      <c r="GTM46" s="466"/>
      <c r="GTN46" s="252"/>
      <c r="GTO46" s="467"/>
      <c r="GTP46" s="466"/>
      <c r="GTQ46" s="399"/>
      <c r="GTR46" s="466"/>
      <c r="GTS46" s="252"/>
      <c r="GTT46" s="467"/>
      <c r="GTU46" s="466"/>
      <c r="GTV46" s="399"/>
      <c r="GTW46" s="466"/>
      <c r="GTX46" s="252"/>
      <c r="GTY46" s="467"/>
      <c r="GTZ46" s="466"/>
      <c r="GUA46" s="399"/>
      <c r="GUB46" s="466"/>
      <c r="GUC46" s="252"/>
      <c r="GUD46" s="467"/>
      <c r="GUE46" s="466"/>
      <c r="GUF46" s="399"/>
      <c r="GUG46" s="466"/>
      <c r="GUH46" s="252"/>
      <c r="GUI46" s="467"/>
      <c r="GUJ46" s="466"/>
      <c r="GUK46" s="399"/>
      <c r="GUL46" s="466"/>
      <c r="GUM46" s="252"/>
      <c r="GUN46" s="467"/>
      <c r="GUO46" s="466"/>
      <c r="GUP46" s="399"/>
      <c r="GUQ46" s="466"/>
      <c r="GUR46" s="252"/>
      <c r="GUS46" s="467"/>
      <c r="GUT46" s="466"/>
      <c r="GUU46" s="399"/>
      <c r="GUV46" s="466"/>
      <c r="GUW46" s="252"/>
      <c r="GUX46" s="467"/>
      <c r="GUY46" s="466"/>
      <c r="GUZ46" s="399"/>
      <c r="GVA46" s="466"/>
      <c r="GVB46" s="252"/>
      <c r="GVC46" s="467"/>
      <c r="GVD46" s="466"/>
      <c r="GVE46" s="399"/>
      <c r="GVF46" s="466"/>
      <c r="GVG46" s="252"/>
      <c r="GVH46" s="467"/>
      <c r="GVI46" s="466"/>
      <c r="GVJ46" s="399"/>
      <c r="GVK46" s="466"/>
      <c r="GVL46" s="252"/>
      <c r="GVM46" s="467"/>
      <c r="GVN46" s="466"/>
      <c r="GVO46" s="399"/>
      <c r="GVP46" s="466"/>
      <c r="GVQ46" s="252"/>
      <c r="GVR46" s="467"/>
      <c r="GVS46" s="466"/>
      <c r="GVT46" s="399"/>
      <c r="GVU46" s="466"/>
      <c r="GVV46" s="252"/>
      <c r="GVW46" s="467"/>
      <c r="GVX46" s="466"/>
      <c r="GVY46" s="399"/>
      <c r="GVZ46" s="466"/>
      <c r="GWA46" s="252"/>
      <c r="GWB46" s="467"/>
      <c r="GWC46" s="466"/>
      <c r="GWD46" s="399"/>
      <c r="GWE46" s="466"/>
      <c r="GWF46" s="252"/>
      <c r="GWG46" s="467"/>
      <c r="GWH46" s="466"/>
      <c r="GWI46" s="399"/>
      <c r="GWJ46" s="466"/>
      <c r="GWK46" s="252"/>
      <c r="GWL46" s="467"/>
      <c r="GWM46" s="466"/>
      <c r="GWN46" s="399"/>
      <c r="GWO46" s="466"/>
      <c r="GWP46" s="252"/>
      <c r="GWQ46" s="467"/>
      <c r="GWR46" s="466"/>
      <c r="GWS46" s="399"/>
      <c r="GWT46" s="466"/>
      <c r="GWU46" s="252"/>
      <c r="GWV46" s="467"/>
      <c r="GWW46" s="466"/>
      <c r="GWX46" s="399"/>
      <c r="GWY46" s="466"/>
      <c r="GWZ46" s="252"/>
      <c r="GXA46" s="467"/>
      <c r="GXB46" s="466"/>
      <c r="GXC46" s="399"/>
      <c r="GXD46" s="466"/>
      <c r="GXE46" s="252"/>
      <c r="GXF46" s="467"/>
      <c r="GXG46" s="466"/>
      <c r="GXH46" s="399"/>
      <c r="GXI46" s="466"/>
      <c r="GXJ46" s="252"/>
      <c r="GXK46" s="467"/>
      <c r="GXL46" s="466"/>
      <c r="GXM46" s="399"/>
      <c r="GXN46" s="466"/>
      <c r="GXO46" s="252"/>
      <c r="GXP46" s="467"/>
      <c r="GXQ46" s="466"/>
      <c r="GXR46" s="399"/>
      <c r="GXS46" s="466"/>
      <c r="GXT46" s="252"/>
      <c r="GXU46" s="467"/>
      <c r="GXV46" s="466"/>
      <c r="GXW46" s="399"/>
      <c r="GXX46" s="466"/>
      <c r="GXY46" s="252"/>
      <c r="GXZ46" s="467"/>
      <c r="GYA46" s="466"/>
      <c r="GYB46" s="399"/>
      <c r="GYC46" s="466"/>
      <c r="GYD46" s="252"/>
      <c r="GYE46" s="467"/>
      <c r="GYF46" s="466"/>
      <c r="GYG46" s="399"/>
      <c r="GYH46" s="466"/>
      <c r="GYI46" s="252"/>
      <c r="GYJ46" s="467"/>
      <c r="GYK46" s="466"/>
      <c r="GYL46" s="399"/>
      <c r="GYM46" s="466"/>
      <c r="GYN46" s="252"/>
      <c r="GYO46" s="467"/>
      <c r="GYP46" s="466"/>
      <c r="GYQ46" s="399"/>
      <c r="GYR46" s="466"/>
      <c r="GYS46" s="252"/>
      <c r="GYT46" s="467"/>
      <c r="GYU46" s="466"/>
      <c r="GYV46" s="399"/>
      <c r="GYW46" s="466"/>
      <c r="GYX46" s="252"/>
      <c r="GYY46" s="467"/>
      <c r="GYZ46" s="466"/>
      <c r="GZA46" s="399"/>
      <c r="GZB46" s="466"/>
      <c r="GZC46" s="252"/>
      <c r="GZD46" s="467"/>
      <c r="GZE46" s="466"/>
      <c r="GZF46" s="399"/>
      <c r="GZG46" s="466"/>
      <c r="GZH46" s="252"/>
      <c r="GZI46" s="467"/>
      <c r="GZJ46" s="466"/>
      <c r="GZK46" s="399"/>
      <c r="GZL46" s="466"/>
      <c r="GZM46" s="252"/>
      <c r="GZN46" s="467"/>
      <c r="GZO46" s="466"/>
      <c r="GZP46" s="399"/>
      <c r="GZQ46" s="466"/>
      <c r="GZR46" s="252"/>
      <c r="GZS46" s="467"/>
      <c r="GZT46" s="466"/>
      <c r="GZU46" s="399"/>
      <c r="GZV46" s="466"/>
      <c r="GZW46" s="252"/>
      <c r="GZX46" s="467"/>
      <c r="GZY46" s="466"/>
      <c r="GZZ46" s="399"/>
      <c r="HAA46" s="466"/>
      <c r="HAB46" s="252"/>
      <c r="HAC46" s="467"/>
      <c r="HAD46" s="466"/>
      <c r="HAE46" s="399"/>
      <c r="HAF46" s="466"/>
      <c r="HAG46" s="252"/>
      <c r="HAH46" s="467"/>
      <c r="HAI46" s="466"/>
      <c r="HAJ46" s="399"/>
      <c r="HAK46" s="466"/>
      <c r="HAL46" s="252"/>
      <c r="HAM46" s="467"/>
      <c r="HAN46" s="466"/>
      <c r="HAO46" s="399"/>
      <c r="HAP46" s="466"/>
      <c r="HAQ46" s="252"/>
      <c r="HAR46" s="467"/>
      <c r="HAS46" s="466"/>
      <c r="HAT46" s="399"/>
      <c r="HAU46" s="466"/>
      <c r="HAV46" s="252"/>
      <c r="HAW46" s="467"/>
      <c r="HAX46" s="466"/>
      <c r="HAY46" s="399"/>
      <c r="HAZ46" s="466"/>
      <c r="HBA46" s="252"/>
      <c r="HBB46" s="467"/>
      <c r="HBC46" s="466"/>
      <c r="HBD46" s="399"/>
      <c r="HBE46" s="466"/>
      <c r="HBF46" s="252"/>
      <c r="HBG46" s="467"/>
      <c r="HBH46" s="466"/>
      <c r="HBI46" s="399"/>
      <c r="HBJ46" s="466"/>
      <c r="HBK46" s="252"/>
      <c r="HBL46" s="467"/>
      <c r="HBM46" s="466"/>
      <c r="HBN46" s="399"/>
      <c r="HBO46" s="466"/>
      <c r="HBP46" s="252"/>
      <c r="HBQ46" s="467"/>
      <c r="HBR46" s="466"/>
      <c r="HBS46" s="399"/>
      <c r="HBT46" s="466"/>
      <c r="HBU46" s="252"/>
      <c r="HBV46" s="467"/>
      <c r="HBW46" s="466"/>
      <c r="HBX46" s="399"/>
      <c r="HBY46" s="466"/>
      <c r="HBZ46" s="252"/>
      <c r="HCA46" s="467"/>
      <c r="HCB46" s="466"/>
      <c r="HCC46" s="399"/>
      <c r="HCD46" s="466"/>
      <c r="HCE46" s="252"/>
      <c r="HCF46" s="467"/>
      <c r="HCG46" s="466"/>
      <c r="HCH46" s="399"/>
      <c r="HCI46" s="466"/>
      <c r="HCJ46" s="252"/>
      <c r="HCK46" s="467"/>
      <c r="HCL46" s="466"/>
      <c r="HCM46" s="399"/>
      <c r="HCN46" s="466"/>
      <c r="HCO46" s="252"/>
      <c r="HCP46" s="467"/>
      <c r="HCQ46" s="466"/>
      <c r="HCR46" s="399"/>
      <c r="HCS46" s="466"/>
      <c r="HCT46" s="252"/>
      <c r="HCU46" s="467"/>
      <c r="HCV46" s="466"/>
      <c r="HCW46" s="399"/>
      <c r="HCX46" s="466"/>
      <c r="HCY46" s="252"/>
      <c r="HCZ46" s="467"/>
      <c r="HDA46" s="466"/>
      <c r="HDB46" s="399"/>
      <c r="HDC46" s="466"/>
      <c r="HDD46" s="252"/>
      <c r="HDE46" s="467"/>
      <c r="HDF46" s="466"/>
      <c r="HDG46" s="399"/>
      <c r="HDH46" s="466"/>
      <c r="HDI46" s="252"/>
      <c r="HDJ46" s="467"/>
      <c r="HDK46" s="466"/>
      <c r="HDL46" s="399"/>
      <c r="HDM46" s="466"/>
      <c r="HDN46" s="252"/>
      <c r="HDO46" s="467"/>
      <c r="HDP46" s="466"/>
      <c r="HDQ46" s="399"/>
      <c r="HDR46" s="466"/>
      <c r="HDS46" s="252"/>
      <c r="HDT46" s="467"/>
      <c r="HDU46" s="466"/>
      <c r="HDV46" s="399"/>
      <c r="HDW46" s="466"/>
      <c r="HDX46" s="252"/>
      <c r="HDY46" s="467"/>
      <c r="HDZ46" s="466"/>
      <c r="HEA46" s="399"/>
      <c r="HEB46" s="466"/>
      <c r="HEC46" s="252"/>
      <c r="HED46" s="467"/>
      <c r="HEE46" s="466"/>
      <c r="HEF46" s="399"/>
      <c r="HEG46" s="466"/>
      <c r="HEH46" s="252"/>
      <c r="HEI46" s="467"/>
      <c r="HEJ46" s="466"/>
      <c r="HEK46" s="399"/>
      <c r="HEL46" s="466"/>
      <c r="HEM46" s="252"/>
      <c r="HEN46" s="467"/>
      <c r="HEO46" s="466"/>
      <c r="HEP46" s="399"/>
      <c r="HEQ46" s="466"/>
      <c r="HER46" s="252"/>
      <c r="HES46" s="467"/>
      <c r="HET46" s="466"/>
      <c r="HEU46" s="399"/>
      <c r="HEV46" s="466"/>
      <c r="HEW46" s="252"/>
      <c r="HEX46" s="467"/>
      <c r="HEY46" s="466"/>
      <c r="HEZ46" s="399"/>
      <c r="HFA46" s="466"/>
      <c r="HFB46" s="252"/>
      <c r="HFC46" s="467"/>
      <c r="HFD46" s="466"/>
      <c r="HFE46" s="399"/>
      <c r="HFF46" s="466"/>
      <c r="HFG46" s="252"/>
      <c r="HFH46" s="467"/>
      <c r="HFI46" s="466"/>
      <c r="HFJ46" s="399"/>
      <c r="HFK46" s="466"/>
      <c r="HFL46" s="252"/>
      <c r="HFM46" s="467"/>
      <c r="HFN46" s="466"/>
      <c r="HFO46" s="399"/>
      <c r="HFP46" s="466"/>
      <c r="HFQ46" s="252"/>
      <c r="HFR46" s="467"/>
      <c r="HFS46" s="466"/>
      <c r="HFT46" s="399"/>
      <c r="HFU46" s="466"/>
      <c r="HFV46" s="252"/>
      <c r="HFW46" s="467"/>
      <c r="HFX46" s="466"/>
      <c r="HFY46" s="399"/>
      <c r="HFZ46" s="466"/>
      <c r="HGA46" s="252"/>
      <c r="HGB46" s="467"/>
      <c r="HGC46" s="466"/>
      <c r="HGD46" s="399"/>
      <c r="HGE46" s="466"/>
      <c r="HGF46" s="252"/>
      <c r="HGG46" s="467"/>
      <c r="HGH46" s="466"/>
      <c r="HGI46" s="399"/>
      <c r="HGJ46" s="466"/>
      <c r="HGK46" s="252"/>
      <c r="HGL46" s="467"/>
      <c r="HGM46" s="466"/>
      <c r="HGN46" s="399"/>
      <c r="HGO46" s="466"/>
      <c r="HGP46" s="252"/>
      <c r="HGQ46" s="467"/>
      <c r="HGR46" s="466"/>
      <c r="HGS46" s="399"/>
      <c r="HGT46" s="466"/>
      <c r="HGU46" s="252"/>
      <c r="HGV46" s="467"/>
      <c r="HGW46" s="466"/>
      <c r="HGX46" s="399"/>
      <c r="HGY46" s="466"/>
      <c r="HGZ46" s="252"/>
      <c r="HHA46" s="467"/>
      <c r="HHB46" s="466"/>
      <c r="HHC46" s="399"/>
      <c r="HHD46" s="466"/>
      <c r="HHE46" s="252"/>
      <c r="HHF46" s="467"/>
      <c r="HHG46" s="466"/>
      <c r="HHH46" s="399"/>
      <c r="HHI46" s="466"/>
      <c r="HHJ46" s="252"/>
      <c r="HHK46" s="467"/>
      <c r="HHL46" s="466"/>
      <c r="HHM46" s="399"/>
      <c r="HHN46" s="466"/>
      <c r="HHO46" s="252"/>
      <c r="HHP46" s="467"/>
      <c r="HHQ46" s="466"/>
      <c r="HHR46" s="399"/>
      <c r="HHS46" s="466"/>
      <c r="HHT46" s="252"/>
      <c r="HHU46" s="467"/>
      <c r="HHV46" s="466"/>
      <c r="HHW46" s="399"/>
      <c r="HHX46" s="466"/>
      <c r="HHY46" s="252"/>
      <c r="HHZ46" s="467"/>
      <c r="HIA46" s="466"/>
      <c r="HIB46" s="399"/>
      <c r="HIC46" s="466"/>
      <c r="HID46" s="252"/>
      <c r="HIE46" s="467"/>
      <c r="HIF46" s="466"/>
      <c r="HIG46" s="399"/>
      <c r="HIH46" s="466"/>
      <c r="HII46" s="252"/>
      <c r="HIJ46" s="467"/>
      <c r="HIK46" s="466"/>
      <c r="HIL46" s="399"/>
      <c r="HIM46" s="466"/>
      <c r="HIN46" s="252"/>
      <c r="HIO46" s="467"/>
      <c r="HIP46" s="466"/>
      <c r="HIQ46" s="399"/>
      <c r="HIR46" s="466"/>
      <c r="HIS46" s="252"/>
      <c r="HIT46" s="467"/>
      <c r="HIU46" s="466"/>
      <c r="HIV46" s="399"/>
      <c r="HIW46" s="466"/>
      <c r="HIX46" s="252"/>
      <c r="HIY46" s="467"/>
      <c r="HIZ46" s="466"/>
      <c r="HJA46" s="399"/>
      <c r="HJB46" s="466"/>
      <c r="HJC46" s="252"/>
      <c r="HJD46" s="467"/>
      <c r="HJE46" s="466"/>
      <c r="HJF46" s="399"/>
      <c r="HJG46" s="466"/>
      <c r="HJH46" s="252"/>
      <c r="HJI46" s="467"/>
      <c r="HJJ46" s="466"/>
      <c r="HJK46" s="399"/>
      <c r="HJL46" s="466"/>
      <c r="HJM46" s="252"/>
      <c r="HJN46" s="467"/>
      <c r="HJO46" s="466"/>
      <c r="HJP46" s="399"/>
      <c r="HJQ46" s="466"/>
      <c r="HJR46" s="252"/>
      <c r="HJS46" s="467"/>
      <c r="HJT46" s="466"/>
      <c r="HJU46" s="399"/>
      <c r="HJV46" s="466"/>
      <c r="HJW46" s="252"/>
      <c r="HJX46" s="467"/>
      <c r="HJY46" s="466"/>
      <c r="HJZ46" s="399"/>
      <c r="HKA46" s="466"/>
      <c r="HKB46" s="252"/>
      <c r="HKC46" s="467"/>
      <c r="HKD46" s="466"/>
      <c r="HKE46" s="399"/>
      <c r="HKF46" s="466"/>
      <c r="HKG46" s="252"/>
      <c r="HKH46" s="467"/>
      <c r="HKI46" s="466"/>
      <c r="HKJ46" s="399"/>
      <c r="HKK46" s="466"/>
      <c r="HKL46" s="252"/>
      <c r="HKM46" s="467"/>
      <c r="HKN46" s="466"/>
      <c r="HKO46" s="399"/>
      <c r="HKP46" s="466"/>
      <c r="HKQ46" s="252"/>
      <c r="HKR46" s="467"/>
      <c r="HKS46" s="466"/>
      <c r="HKT46" s="399"/>
      <c r="HKU46" s="466"/>
      <c r="HKV46" s="252"/>
      <c r="HKW46" s="467"/>
      <c r="HKX46" s="466"/>
      <c r="HKY46" s="399"/>
      <c r="HKZ46" s="466"/>
      <c r="HLA46" s="252"/>
      <c r="HLB46" s="467"/>
      <c r="HLC46" s="466"/>
      <c r="HLD46" s="399"/>
      <c r="HLE46" s="466"/>
      <c r="HLF46" s="252"/>
      <c r="HLG46" s="467"/>
      <c r="HLH46" s="466"/>
      <c r="HLI46" s="399"/>
      <c r="HLJ46" s="466"/>
      <c r="HLK46" s="252"/>
      <c r="HLL46" s="467"/>
      <c r="HLM46" s="466"/>
      <c r="HLN46" s="399"/>
      <c r="HLO46" s="466"/>
      <c r="HLP46" s="252"/>
      <c r="HLQ46" s="467"/>
      <c r="HLR46" s="466"/>
      <c r="HLS46" s="399"/>
      <c r="HLT46" s="466"/>
      <c r="HLU46" s="252"/>
      <c r="HLV46" s="467"/>
      <c r="HLW46" s="466"/>
      <c r="HLX46" s="399"/>
      <c r="HLY46" s="466"/>
      <c r="HLZ46" s="252"/>
      <c r="HMA46" s="467"/>
      <c r="HMB46" s="466"/>
      <c r="HMC46" s="399"/>
      <c r="HMD46" s="466"/>
      <c r="HME46" s="252"/>
      <c r="HMF46" s="467"/>
      <c r="HMG46" s="466"/>
      <c r="HMH46" s="399"/>
      <c r="HMI46" s="466"/>
      <c r="HMJ46" s="252"/>
      <c r="HMK46" s="467"/>
      <c r="HML46" s="466"/>
      <c r="HMM46" s="399"/>
      <c r="HMN46" s="466"/>
      <c r="HMO46" s="252"/>
      <c r="HMP46" s="467"/>
      <c r="HMQ46" s="466"/>
      <c r="HMR46" s="399"/>
      <c r="HMS46" s="466"/>
      <c r="HMT46" s="252"/>
      <c r="HMU46" s="467"/>
      <c r="HMV46" s="466"/>
      <c r="HMW46" s="399"/>
      <c r="HMX46" s="466"/>
      <c r="HMY46" s="252"/>
      <c r="HMZ46" s="467"/>
      <c r="HNA46" s="466"/>
      <c r="HNB46" s="399"/>
      <c r="HNC46" s="466"/>
      <c r="HND46" s="252"/>
      <c r="HNE46" s="467"/>
      <c r="HNF46" s="466"/>
      <c r="HNG46" s="399"/>
      <c r="HNH46" s="466"/>
      <c r="HNI46" s="252"/>
      <c r="HNJ46" s="467"/>
      <c r="HNK46" s="466"/>
      <c r="HNL46" s="399"/>
      <c r="HNM46" s="466"/>
      <c r="HNN46" s="252"/>
      <c r="HNO46" s="467"/>
      <c r="HNP46" s="466"/>
      <c r="HNQ46" s="399"/>
      <c r="HNR46" s="466"/>
      <c r="HNS46" s="252"/>
      <c r="HNT46" s="467"/>
      <c r="HNU46" s="466"/>
      <c r="HNV46" s="399"/>
      <c r="HNW46" s="466"/>
      <c r="HNX46" s="252"/>
      <c r="HNY46" s="467"/>
      <c r="HNZ46" s="466"/>
      <c r="HOA46" s="399"/>
      <c r="HOB46" s="466"/>
      <c r="HOC46" s="252"/>
      <c r="HOD46" s="467"/>
      <c r="HOE46" s="466"/>
      <c r="HOF46" s="399"/>
      <c r="HOG46" s="466"/>
      <c r="HOH46" s="252"/>
      <c r="HOI46" s="467"/>
      <c r="HOJ46" s="466"/>
      <c r="HOK46" s="399"/>
      <c r="HOL46" s="466"/>
      <c r="HOM46" s="252"/>
      <c r="HON46" s="467"/>
      <c r="HOO46" s="466"/>
      <c r="HOP46" s="399"/>
      <c r="HOQ46" s="466"/>
      <c r="HOR46" s="252"/>
      <c r="HOS46" s="467"/>
      <c r="HOT46" s="466"/>
      <c r="HOU46" s="399"/>
      <c r="HOV46" s="466"/>
      <c r="HOW46" s="252"/>
      <c r="HOX46" s="467"/>
      <c r="HOY46" s="466"/>
      <c r="HOZ46" s="399"/>
      <c r="HPA46" s="466"/>
      <c r="HPB46" s="252"/>
      <c r="HPC46" s="467"/>
      <c r="HPD46" s="466"/>
      <c r="HPE46" s="399"/>
      <c r="HPF46" s="466"/>
      <c r="HPG46" s="252"/>
      <c r="HPH46" s="467"/>
      <c r="HPI46" s="466"/>
      <c r="HPJ46" s="399"/>
      <c r="HPK46" s="466"/>
      <c r="HPL46" s="252"/>
      <c r="HPM46" s="467"/>
      <c r="HPN46" s="466"/>
      <c r="HPO46" s="399"/>
      <c r="HPP46" s="466"/>
      <c r="HPQ46" s="252"/>
      <c r="HPR46" s="467"/>
      <c r="HPS46" s="466"/>
      <c r="HPT46" s="399"/>
      <c r="HPU46" s="466"/>
      <c r="HPV46" s="252"/>
      <c r="HPW46" s="467"/>
      <c r="HPX46" s="466"/>
      <c r="HPY46" s="399"/>
      <c r="HPZ46" s="466"/>
      <c r="HQA46" s="252"/>
      <c r="HQB46" s="467"/>
      <c r="HQC46" s="466"/>
      <c r="HQD46" s="399"/>
      <c r="HQE46" s="466"/>
      <c r="HQF46" s="252"/>
      <c r="HQG46" s="467"/>
      <c r="HQH46" s="466"/>
      <c r="HQI46" s="399"/>
      <c r="HQJ46" s="466"/>
      <c r="HQK46" s="252"/>
      <c r="HQL46" s="467"/>
      <c r="HQM46" s="466"/>
      <c r="HQN46" s="399"/>
      <c r="HQO46" s="466"/>
      <c r="HQP46" s="252"/>
      <c r="HQQ46" s="467"/>
      <c r="HQR46" s="466"/>
      <c r="HQS46" s="399"/>
      <c r="HQT46" s="466"/>
      <c r="HQU46" s="252"/>
      <c r="HQV46" s="467"/>
      <c r="HQW46" s="466"/>
      <c r="HQX46" s="399"/>
      <c r="HQY46" s="466"/>
      <c r="HQZ46" s="252"/>
      <c r="HRA46" s="467"/>
      <c r="HRB46" s="466"/>
      <c r="HRC46" s="399"/>
      <c r="HRD46" s="466"/>
      <c r="HRE46" s="252"/>
      <c r="HRF46" s="467"/>
      <c r="HRG46" s="466"/>
      <c r="HRH46" s="399"/>
      <c r="HRI46" s="466"/>
      <c r="HRJ46" s="252"/>
      <c r="HRK46" s="467"/>
      <c r="HRL46" s="466"/>
      <c r="HRM46" s="399"/>
      <c r="HRN46" s="466"/>
      <c r="HRO46" s="252"/>
      <c r="HRP46" s="467"/>
      <c r="HRQ46" s="466"/>
      <c r="HRR46" s="399"/>
      <c r="HRS46" s="466"/>
      <c r="HRT46" s="252"/>
      <c r="HRU46" s="467"/>
      <c r="HRV46" s="466"/>
      <c r="HRW46" s="399"/>
      <c r="HRX46" s="466"/>
      <c r="HRY46" s="252"/>
      <c r="HRZ46" s="467"/>
      <c r="HSA46" s="466"/>
      <c r="HSB46" s="399"/>
      <c r="HSC46" s="466"/>
      <c r="HSD46" s="252"/>
      <c r="HSE46" s="467"/>
      <c r="HSF46" s="466"/>
      <c r="HSG46" s="399"/>
      <c r="HSH46" s="466"/>
      <c r="HSI46" s="252"/>
      <c r="HSJ46" s="467"/>
      <c r="HSK46" s="466"/>
      <c r="HSL46" s="399"/>
      <c r="HSM46" s="466"/>
      <c r="HSN46" s="252"/>
      <c r="HSO46" s="467"/>
      <c r="HSP46" s="466"/>
      <c r="HSQ46" s="399"/>
      <c r="HSR46" s="466"/>
      <c r="HSS46" s="252"/>
      <c r="HST46" s="467"/>
      <c r="HSU46" s="466"/>
      <c r="HSV46" s="399"/>
      <c r="HSW46" s="466"/>
      <c r="HSX46" s="252"/>
      <c r="HSY46" s="467"/>
      <c r="HSZ46" s="466"/>
      <c r="HTA46" s="399"/>
      <c r="HTB46" s="466"/>
      <c r="HTC46" s="252"/>
      <c r="HTD46" s="467"/>
      <c r="HTE46" s="466"/>
      <c r="HTF46" s="399"/>
      <c r="HTG46" s="466"/>
      <c r="HTH46" s="252"/>
      <c r="HTI46" s="467"/>
      <c r="HTJ46" s="466"/>
      <c r="HTK46" s="399"/>
      <c r="HTL46" s="466"/>
      <c r="HTM46" s="252"/>
      <c r="HTN46" s="467"/>
      <c r="HTO46" s="466"/>
      <c r="HTP46" s="399"/>
      <c r="HTQ46" s="466"/>
      <c r="HTR46" s="252"/>
      <c r="HTS46" s="467"/>
      <c r="HTT46" s="466"/>
      <c r="HTU46" s="399"/>
      <c r="HTV46" s="466"/>
      <c r="HTW46" s="252"/>
      <c r="HTX46" s="467"/>
      <c r="HTY46" s="466"/>
      <c r="HTZ46" s="399"/>
      <c r="HUA46" s="466"/>
      <c r="HUB46" s="252"/>
      <c r="HUC46" s="467"/>
      <c r="HUD46" s="466"/>
      <c r="HUE46" s="399"/>
      <c r="HUF46" s="466"/>
      <c r="HUG46" s="252"/>
      <c r="HUH46" s="467"/>
      <c r="HUI46" s="466"/>
      <c r="HUJ46" s="399"/>
      <c r="HUK46" s="466"/>
      <c r="HUL46" s="252"/>
      <c r="HUM46" s="467"/>
      <c r="HUN46" s="466"/>
      <c r="HUO46" s="399"/>
      <c r="HUP46" s="466"/>
      <c r="HUQ46" s="252"/>
      <c r="HUR46" s="467"/>
      <c r="HUS46" s="466"/>
      <c r="HUT46" s="399"/>
      <c r="HUU46" s="466"/>
      <c r="HUV46" s="252"/>
      <c r="HUW46" s="467"/>
      <c r="HUX46" s="466"/>
      <c r="HUY46" s="399"/>
      <c r="HUZ46" s="466"/>
      <c r="HVA46" s="252"/>
      <c r="HVB46" s="467"/>
      <c r="HVC46" s="466"/>
      <c r="HVD46" s="399"/>
      <c r="HVE46" s="466"/>
      <c r="HVF46" s="252"/>
      <c r="HVG46" s="467"/>
      <c r="HVH46" s="466"/>
      <c r="HVI46" s="399"/>
      <c r="HVJ46" s="466"/>
      <c r="HVK46" s="252"/>
      <c r="HVL46" s="467"/>
      <c r="HVM46" s="466"/>
      <c r="HVN46" s="399"/>
      <c r="HVO46" s="466"/>
      <c r="HVP46" s="252"/>
      <c r="HVQ46" s="467"/>
      <c r="HVR46" s="466"/>
      <c r="HVS46" s="399"/>
      <c r="HVT46" s="466"/>
      <c r="HVU46" s="252"/>
      <c r="HVV46" s="467"/>
      <c r="HVW46" s="466"/>
      <c r="HVX46" s="399"/>
      <c r="HVY46" s="466"/>
      <c r="HVZ46" s="252"/>
      <c r="HWA46" s="467"/>
      <c r="HWB46" s="466"/>
      <c r="HWC46" s="399"/>
      <c r="HWD46" s="466"/>
      <c r="HWE46" s="252"/>
      <c r="HWF46" s="467"/>
      <c r="HWG46" s="466"/>
      <c r="HWH46" s="399"/>
      <c r="HWI46" s="466"/>
      <c r="HWJ46" s="252"/>
      <c r="HWK46" s="467"/>
      <c r="HWL46" s="466"/>
      <c r="HWM46" s="399"/>
      <c r="HWN46" s="466"/>
      <c r="HWO46" s="252"/>
      <c r="HWP46" s="467"/>
      <c r="HWQ46" s="466"/>
      <c r="HWR46" s="399"/>
      <c r="HWS46" s="466"/>
      <c r="HWT46" s="252"/>
      <c r="HWU46" s="467"/>
      <c r="HWV46" s="466"/>
      <c r="HWW46" s="399"/>
      <c r="HWX46" s="466"/>
      <c r="HWY46" s="252"/>
      <c r="HWZ46" s="467"/>
      <c r="HXA46" s="466"/>
      <c r="HXB46" s="399"/>
      <c r="HXC46" s="466"/>
      <c r="HXD46" s="252"/>
      <c r="HXE46" s="467"/>
      <c r="HXF46" s="466"/>
      <c r="HXG46" s="399"/>
      <c r="HXH46" s="466"/>
      <c r="HXI46" s="252"/>
      <c r="HXJ46" s="467"/>
      <c r="HXK46" s="466"/>
      <c r="HXL46" s="399"/>
      <c r="HXM46" s="466"/>
      <c r="HXN46" s="252"/>
      <c r="HXO46" s="467"/>
      <c r="HXP46" s="466"/>
      <c r="HXQ46" s="399"/>
      <c r="HXR46" s="466"/>
      <c r="HXS46" s="252"/>
      <c r="HXT46" s="467"/>
      <c r="HXU46" s="466"/>
      <c r="HXV46" s="399"/>
      <c r="HXW46" s="466"/>
      <c r="HXX46" s="252"/>
      <c r="HXY46" s="467"/>
      <c r="HXZ46" s="466"/>
      <c r="HYA46" s="399"/>
      <c r="HYB46" s="466"/>
      <c r="HYC46" s="252"/>
      <c r="HYD46" s="467"/>
      <c r="HYE46" s="466"/>
      <c r="HYF46" s="399"/>
      <c r="HYG46" s="466"/>
      <c r="HYH46" s="252"/>
      <c r="HYI46" s="467"/>
      <c r="HYJ46" s="466"/>
      <c r="HYK46" s="399"/>
      <c r="HYL46" s="466"/>
      <c r="HYM46" s="252"/>
      <c r="HYN46" s="467"/>
      <c r="HYO46" s="466"/>
      <c r="HYP46" s="399"/>
      <c r="HYQ46" s="466"/>
      <c r="HYR46" s="252"/>
      <c r="HYS46" s="467"/>
      <c r="HYT46" s="466"/>
      <c r="HYU46" s="399"/>
      <c r="HYV46" s="466"/>
      <c r="HYW46" s="252"/>
      <c r="HYX46" s="467"/>
      <c r="HYY46" s="466"/>
      <c r="HYZ46" s="399"/>
      <c r="HZA46" s="466"/>
      <c r="HZB46" s="252"/>
      <c r="HZC46" s="467"/>
      <c r="HZD46" s="466"/>
      <c r="HZE46" s="399"/>
      <c r="HZF46" s="466"/>
      <c r="HZG46" s="252"/>
      <c r="HZH46" s="467"/>
      <c r="HZI46" s="466"/>
      <c r="HZJ46" s="399"/>
      <c r="HZK46" s="466"/>
      <c r="HZL46" s="252"/>
      <c r="HZM46" s="467"/>
      <c r="HZN46" s="466"/>
      <c r="HZO46" s="399"/>
      <c r="HZP46" s="466"/>
      <c r="HZQ46" s="252"/>
      <c r="HZR46" s="467"/>
      <c r="HZS46" s="466"/>
      <c r="HZT46" s="399"/>
      <c r="HZU46" s="466"/>
      <c r="HZV46" s="252"/>
      <c r="HZW46" s="467"/>
      <c r="HZX46" s="466"/>
      <c r="HZY46" s="399"/>
      <c r="HZZ46" s="466"/>
      <c r="IAA46" s="252"/>
      <c r="IAB46" s="467"/>
      <c r="IAC46" s="466"/>
      <c r="IAD46" s="399"/>
      <c r="IAE46" s="466"/>
      <c r="IAF46" s="252"/>
      <c r="IAG46" s="467"/>
      <c r="IAH46" s="466"/>
      <c r="IAI46" s="399"/>
      <c r="IAJ46" s="466"/>
      <c r="IAK46" s="252"/>
      <c r="IAL46" s="467"/>
      <c r="IAM46" s="466"/>
      <c r="IAN46" s="399"/>
      <c r="IAO46" s="466"/>
      <c r="IAP46" s="252"/>
      <c r="IAQ46" s="467"/>
      <c r="IAR46" s="466"/>
      <c r="IAS46" s="399"/>
      <c r="IAT46" s="466"/>
      <c r="IAU46" s="252"/>
      <c r="IAV46" s="467"/>
      <c r="IAW46" s="466"/>
      <c r="IAX46" s="399"/>
      <c r="IAY46" s="466"/>
      <c r="IAZ46" s="252"/>
      <c r="IBA46" s="467"/>
      <c r="IBB46" s="466"/>
      <c r="IBC46" s="399"/>
      <c r="IBD46" s="466"/>
      <c r="IBE46" s="252"/>
      <c r="IBF46" s="467"/>
      <c r="IBG46" s="466"/>
      <c r="IBH46" s="399"/>
      <c r="IBI46" s="466"/>
      <c r="IBJ46" s="252"/>
      <c r="IBK46" s="467"/>
      <c r="IBL46" s="466"/>
      <c r="IBM46" s="399"/>
      <c r="IBN46" s="466"/>
      <c r="IBO46" s="252"/>
      <c r="IBP46" s="467"/>
      <c r="IBQ46" s="466"/>
      <c r="IBR46" s="399"/>
      <c r="IBS46" s="466"/>
      <c r="IBT46" s="252"/>
      <c r="IBU46" s="467"/>
      <c r="IBV46" s="466"/>
      <c r="IBW46" s="399"/>
      <c r="IBX46" s="466"/>
      <c r="IBY46" s="252"/>
      <c r="IBZ46" s="467"/>
      <c r="ICA46" s="466"/>
      <c r="ICB46" s="399"/>
      <c r="ICC46" s="466"/>
      <c r="ICD46" s="252"/>
      <c r="ICE46" s="467"/>
      <c r="ICF46" s="466"/>
      <c r="ICG46" s="399"/>
      <c r="ICH46" s="466"/>
      <c r="ICI46" s="252"/>
      <c r="ICJ46" s="467"/>
      <c r="ICK46" s="466"/>
      <c r="ICL46" s="399"/>
      <c r="ICM46" s="466"/>
      <c r="ICN46" s="252"/>
      <c r="ICO46" s="467"/>
      <c r="ICP46" s="466"/>
      <c r="ICQ46" s="399"/>
      <c r="ICR46" s="466"/>
      <c r="ICS46" s="252"/>
      <c r="ICT46" s="467"/>
      <c r="ICU46" s="466"/>
      <c r="ICV46" s="399"/>
      <c r="ICW46" s="466"/>
      <c r="ICX46" s="252"/>
      <c r="ICY46" s="467"/>
      <c r="ICZ46" s="466"/>
      <c r="IDA46" s="399"/>
      <c r="IDB46" s="466"/>
      <c r="IDC46" s="252"/>
      <c r="IDD46" s="467"/>
      <c r="IDE46" s="466"/>
      <c r="IDF46" s="399"/>
      <c r="IDG46" s="466"/>
      <c r="IDH46" s="252"/>
      <c r="IDI46" s="467"/>
      <c r="IDJ46" s="466"/>
      <c r="IDK46" s="399"/>
      <c r="IDL46" s="466"/>
      <c r="IDM46" s="252"/>
      <c r="IDN46" s="467"/>
      <c r="IDO46" s="466"/>
      <c r="IDP46" s="399"/>
      <c r="IDQ46" s="466"/>
      <c r="IDR46" s="252"/>
      <c r="IDS46" s="467"/>
      <c r="IDT46" s="466"/>
      <c r="IDU46" s="399"/>
      <c r="IDV46" s="466"/>
      <c r="IDW46" s="252"/>
      <c r="IDX46" s="467"/>
      <c r="IDY46" s="466"/>
      <c r="IDZ46" s="399"/>
      <c r="IEA46" s="466"/>
      <c r="IEB46" s="252"/>
      <c r="IEC46" s="467"/>
      <c r="IED46" s="466"/>
      <c r="IEE46" s="399"/>
      <c r="IEF46" s="466"/>
      <c r="IEG46" s="252"/>
      <c r="IEH46" s="467"/>
      <c r="IEI46" s="466"/>
      <c r="IEJ46" s="399"/>
      <c r="IEK46" s="466"/>
      <c r="IEL46" s="252"/>
      <c r="IEM46" s="467"/>
      <c r="IEN46" s="466"/>
      <c r="IEO46" s="399"/>
      <c r="IEP46" s="466"/>
      <c r="IEQ46" s="252"/>
      <c r="IER46" s="467"/>
      <c r="IES46" s="466"/>
      <c r="IET46" s="399"/>
      <c r="IEU46" s="466"/>
      <c r="IEV46" s="252"/>
      <c r="IEW46" s="467"/>
      <c r="IEX46" s="466"/>
      <c r="IEY46" s="399"/>
      <c r="IEZ46" s="466"/>
      <c r="IFA46" s="252"/>
      <c r="IFB46" s="467"/>
      <c r="IFC46" s="466"/>
      <c r="IFD46" s="399"/>
      <c r="IFE46" s="466"/>
      <c r="IFF46" s="252"/>
      <c r="IFG46" s="467"/>
      <c r="IFH46" s="466"/>
      <c r="IFI46" s="399"/>
      <c r="IFJ46" s="466"/>
      <c r="IFK46" s="252"/>
      <c r="IFL46" s="467"/>
      <c r="IFM46" s="466"/>
      <c r="IFN46" s="399"/>
      <c r="IFO46" s="466"/>
      <c r="IFP46" s="252"/>
      <c r="IFQ46" s="467"/>
      <c r="IFR46" s="466"/>
      <c r="IFS46" s="399"/>
      <c r="IFT46" s="466"/>
      <c r="IFU46" s="252"/>
      <c r="IFV46" s="467"/>
      <c r="IFW46" s="466"/>
      <c r="IFX46" s="399"/>
      <c r="IFY46" s="466"/>
      <c r="IFZ46" s="252"/>
      <c r="IGA46" s="467"/>
      <c r="IGB46" s="466"/>
      <c r="IGC46" s="399"/>
      <c r="IGD46" s="466"/>
      <c r="IGE46" s="252"/>
      <c r="IGF46" s="467"/>
      <c r="IGG46" s="466"/>
      <c r="IGH46" s="399"/>
      <c r="IGI46" s="466"/>
      <c r="IGJ46" s="252"/>
      <c r="IGK46" s="467"/>
      <c r="IGL46" s="466"/>
      <c r="IGM46" s="399"/>
      <c r="IGN46" s="466"/>
      <c r="IGO46" s="252"/>
      <c r="IGP46" s="467"/>
      <c r="IGQ46" s="466"/>
      <c r="IGR46" s="399"/>
      <c r="IGS46" s="466"/>
      <c r="IGT46" s="252"/>
      <c r="IGU46" s="467"/>
      <c r="IGV46" s="466"/>
      <c r="IGW46" s="399"/>
      <c r="IGX46" s="466"/>
      <c r="IGY46" s="252"/>
      <c r="IGZ46" s="467"/>
      <c r="IHA46" s="466"/>
      <c r="IHB46" s="399"/>
      <c r="IHC46" s="466"/>
      <c r="IHD46" s="252"/>
      <c r="IHE46" s="467"/>
      <c r="IHF46" s="466"/>
      <c r="IHG46" s="399"/>
      <c r="IHH46" s="466"/>
      <c r="IHI46" s="252"/>
      <c r="IHJ46" s="467"/>
      <c r="IHK46" s="466"/>
      <c r="IHL46" s="399"/>
      <c r="IHM46" s="466"/>
      <c r="IHN46" s="252"/>
      <c r="IHO46" s="467"/>
      <c r="IHP46" s="466"/>
      <c r="IHQ46" s="399"/>
      <c r="IHR46" s="466"/>
      <c r="IHS46" s="252"/>
      <c r="IHT46" s="467"/>
      <c r="IHU46" s="466"/>
      <c r="IHV46" s="399"/>
      <c r="IHW46" s="466"/>
      <c r="IHX46" s="252"/>
      <c r="IHY46" s="467"/>
      <c r="IHZ46" s="466"/>
      <c r="IIA46" s="399"/>
      <c r="IIB46" s="466"/>
      <c r="IIC46" s="252"/>
      <c r="IID46" s="467"/>
      <c r="IIE46" s="466"/>
      <c r="IIF46" s="399"/>
      <c r="IIG46" s="466"/>
      <c r="IIH46" s="252"/>
      <c r="III46" s="467"/>
      <c r="IIJ46" s="466"/>
      <c r="IIK46" s="399"/>
      <c r="IIL46" s="466"/>
      <c r="IIM46" s="252"/>
      <c r="IIN46" s="467"/>
      <c r="IIO46" s="466"/>
      <c r="IIP46" s="399"/>
      <c r="IIQ46" s="466"/>
      <c r="IIR46" s="252"/>
      <c r="IIS46" s="467"/>
      <c r="IIT46" s="466"/>
      <c r="IIU46" s="399"/>
      <c r="IIV46" s="466"/>
      <c r="IIW46" s="252"/>
      <c r="IIX46" s="467"/>
      <c r="IIY46" s="466"/>
      <c r="IIZ46" s="399"/>
      <c r="IJA46" s="466"/>
      <c r="IJB46" s="252"/>
      <c r="IJC46" s="467"/>
      <c r="IJD46" s="466"/>
      <c r="IJE46" s="399"/>
      <c r="IJF46" s="466"/>
      <c r="IJG46" s="252"/>
      <c r="IJH46" s="467"/>
      <c r="IJI46" s="466"/>
      <c r="IJJ46" s="399"/>
      <c r="IJK46" s="466"/>
      <c r="IJL46" s="252"/>
      <c r="IJM46" s="467"/>
      <c r="IJN46" s="466"/>
      <c r="IJO46" s="399"/>
      <c r="IJP46" s="466"/>
      <c r="IJQ46" s="252"/>
      <c r="IJR46" s="467"/>
      <c r="IJS46" s="466"/>
      <c r="IJT46" s="399"/>
      <c r="IJU46" s="466"/>
      <c r="IJV46" s="252"/>
      <c r="IJW46" s="467"/>
      <c r="IJX46" s="466"/>
      <c r="IJY46" s="399"/>
      <c r="IJZ46" s="466"/>
      <c r="IKA46" s="252"/>
      <c r="IKB46" s="467"/>
      <c r="IKC46" s="466"/>
      <c r="IKD46" s="399"/>
      <c r="IKE46" s="466"/>
      <c r="IKF46" s="252"/>
      <c r="IKG46" s="467"/>
      <c r="IKH46" s="466"/>
      <c r="IKI46" s="399"/>
      <c r="IKJ46" s="466"/>
      <c r="IKK46" s="252"/>
      <c r="IKL46" s="467"/>
      <c r="IKM46" s="466"/>
      <c r="IKN46" s="399"/>
      <c r="IKO46" s="466"/>
      <c r="IKP46" s="252"/>
      <c r="IKQ46" s="467"/>
      <c r="IKR46" s="466"/>
      <c r="IKS46" s="399"/>
      <c r="IKT46" s="466"/>
      <c r="IKU46" s="252"/>
      <c r="IKV46" s="467"/>
      <c r="IKW46" s="466"/>
      <c r="IKX46" s="399"/>
      <c r="IKY46" s="466"/>
      <c r="IKZ46" s="252"/>
      <c r="ILA46" s="467"/>
      <c r="ILB46" s="466"/>
      <c r="ILC46" s="399"/>
      <c r="ILD46" s="466"/>
      <c r="ILE46" s="252"/>
      <c r="ILF46" s="467"/>
      <c r="ILG46" s="466"/>
      <c r="ILH46" s="399"/>
      <c r="ILI46" s="466"/>
      <c r="ILJ46" s="252"/>
      <c r="ILK46" s="467"/>
      <c r="ILL46" s="466"/>
      <c r="ILM46" s="399"/>
      <c r="ILN46" s="466"/>
      <c r="ILO46" s="252"/>
      <c r="ILP46" s="467"/>
      <c r="ILQ46" s="466"/>
      <c r="ILR46" s="399"/>
      <c r="ILS46" s="466"/>
      <c r="ILT46" s="252"/>
      <c r="ILU46" s="467"/>
      <c r="ILV46" s="466"/>
      <c r="ILW46" s="399"/>
      <c r="ILX46" s="466"/>
      <c r="ILY46" s="252"/>
      <c r="ILZ46" s="467"/>
      <c r="IMA46" s="466"/>
      <c r="IMB46" s="399"/>
      <c r="IMC46" s="466"/>
      <c r="IMD46" s="252"/>
      <c r="IME46" s="467"/>
      <c r="IMF46" s="466"/>
      <c r="IMG46" s="399"/>
      <c r="IMH46" s="466"/>
      <c r="IMI46" s="252"/>
      <c r="IMJ46" s="467"/>
      <c r="IMK46" s="466"/>
      <c r="IML46" s="399"/>
      <c r="IMM46" s="466"/>
      <c r="IMN46" s="252"/>
      <c r="IMO46" s="467"/>
      <c r="IMP46" s="466"/>
      <c r="IMQ46" s="399"/>
      <c r="IMR46" s="466"/>
      <c r="IMS46" s="252"/>
      <c r="IMT46" s="467"/>
      <c r="IMU46" s="466"/>
      <c r="IMV46" s="399"/>
      <c r="IMW46" s="466"/>
      <c r="IMX46" s="252"/>
      <c r="IMY46" s="467"/>
      <c r="IMZ46" s="466"/>
      <c r="INA46" s="399"/>
      <c r="INB46" s="466"/>
      <c r="INC46" s="252"/>
      <c r="IND46" s="467"/>
      <c r="INE46" s="466"/>
      <c r="INF46" s="399"/>
      <c r="ING46" s="466"/>
      <c r="INH46" s="252"/>
      <c r="INI46" s="467"/>
      <c r="INJ46" s="466"/>
      <c r="INK46" s="399"/>
      <c r="INL46" s="466"/>
      <c r="INM46" s="252"/>
      <c r="INN46" s="467"/>
      <c r="INO46" s="466"/>
      <c r="INP46" s="399"/>
      <c r="INQ46" s="466"/>
      <c r="INR46" s="252"/>
      <c r="INS46" s="467"/>
      <c r="INT46" s="466"/>
      <c r="INU46" s="399"/>
      <c r="INV46" s="466"/>
      <c r="INW46" s="252"/>
      <c r="INX46" s="467"/>
      <c r="INY46" s="466"/>
      <c r="INZ46" s="399"/>
      <c r="IOA46" s="466"/>
      <c r="IOB46" s="252"/>
      <c r="IOC46" s="467"/>
      <c r="IOD46" s="466"/>
      <c r="IOE46" s="399"/>
      <c r="IOF46" s="466"/>
      <c r="IOG46" s="252"/>
      <c r="IOH46" s="467"/>
      <c r="IOI46" s="466"/>
      <c r="IOJ46" s="399"/>
      <c r="IOK46" s="466"/>
      <c r="IOL46" s="252"/>
      <c r="IOM46" s="467"/>
      <c r="ION46" s="466"/>
      <c r="IOO46" s="399"/>
      <c r="IOP46" s="466"/>
      <c r="IOQ46" s="252"/>
      <c r="IOR46" s="467"/>
      <c r="IOS46" s="466"/>
      <c r="IOT46" s="399"/>
      <c r="IOU46" s="466"/>
      <c r="IOV46" s="252"/>
      <c r="IOW46" s="467"/>
      <c r="IOX46" s="466"/>
      <c r="IOY46" s="399"/>
      <c r="IOZ46" s="466"/>
      <c r="IPA46" s="252"/>
      <c r="IPB46" s="467"/>
      <c r="IPC46" s="466"/>
      <c r="IPD46" s="399"/>
      <c r="IPE46" s="466"/>
      <c r="IPF46" s="252"/>
      <c r="IPG46" s="467"/>
      <c r="IPH46" s="466"/>
      <c r="IPI46" s="399"/>
      <c r="IPJ46" s="466"/>
      <c r="IPK46" s="252"/>
      <c r="IPL46" s="467"/>
      <c r="IPM46" s="466"/>
      <c r="IPN46" s="399"/>
      <c r="IPO46" s="466"/>
      <c r="IPP46" s="252"/>
      <c r="IPQ46" s="467"/>
      <c r="IPR46" s="466"/>
      <c r="IPS46" s="399"/>
      <c r="IPT46" s="466"/>
      <c r="IPU46" s="252"/>
      <c r="IPV46" s="467"/>
      <c r="IPW46" s="466"/>
      <c r="IPX46" s="399"/>
      <c r="IPY46" s="466"/>
      <c r="IPZ46" s="252"/>
      <c r="IQA46" s="467"/>
      <c r="IQB46" s="466"/>
      <c r="IQC46" s="399"/>
      <c r="IQD46" s="466"/>
      <c r="IQE46" s="252"/>
      <c r="IQF46" s="467"/>
      <c r="IQG46" s="466"/>
      <c r="IQH46" s="399"/>
      <c r="IQI46" s="466"/>
      <c r="IQJ46" s="252"/>
      <c r="IQK46" s="467"/>
      <c r="IQL46" s="466"/>
      <c r="IQM46" s="399"/>
      <c r="IQN46" s="466"/>
      <c r="IQO46" s="252"/>
      <c r="IQP46" s="467"/>
      <c r="IQQ46" s="466"/>
      <c r="IQR46" s="399"/>
      <c r="IQS46" s="466"/>
      <c r="IQT46" s="252"/>
      <c r="IQU46" s="467"/>
      <c r="IQV46" s="466"/>
      <c r="IQW46" s="399"/>
      <c r="IQX46" s="466"/>
      <c r="IQY46" s="252"/>
      <c r="IQZ46" s="467"/>
      <c r="IRA46" s="466"/>
      <c r="IRB46" s="399"/>
      <c r="IRC46" s="466"/>
      <c r="IRD46" s="252"/>
      <c r="IRE46" s="467"/>
      <c r="IRF46" s="466"/>
      <c r="IRG46" s="399"/>
      <c r="IRH46" s="466"/>
      <c r="IRI46" s="252"/>
      <c r="IRJ46" s="467"/>
      <c r="IRK46" s="466"/>
      <c r="IRL46" s="399"/>
      <c r="IRM46" s="466"/>
      <c r="IRN46" s="252"/>
      <c r="IRO46" s="467"/>
      <c r="IRP46" s="466"/>
      <c r="IRQ46" s="399"/>
      <c r="IRR46" s="466"/>
      <c r="IRS46" s="252"/>
      <c r="IRT46" s="467"/>
      <c r="IRU46" s="466"/>
      <c r="IRV46" s="399"/>
      <c r="IRW46" s="466"/>
      <c r="IRX46" s="252"/>
      <c r="IRY46" s="467"/>
      <c r="IRZ46" s="466"/>
      <c r="ISA46" s="399"/>
      <c r="ISB46" s="466"/>
      <c r="ISC46" s="252"/>
      <c r="ISD46" s="467"/>
      <c r="ISE46" s="466"/>
      <c r="ISF46" s="399"/>
      <c r="ISG46" s="466"/>
      <c r="ISH46" s="252"/>
      <c r="ISI46" s="467"/>
      <c r="ISJ46" s="466"/>
      <c r="ISK46" s="399"/>
      <c r="ISL46" s="466"/>
      <c r="ISM46" s="252"/>
      <c r="ISN46" s="467"/>
      <c r="ISO46" s="466"/>
      <c r="ISP46" s="399"/>
      <c r="ISQ46" s="466"/>
      <c r="ISR46" s="252"/>
      <c r="ISS46" s="467"/>
      <c r="IST46" s="466"/>
      <c r="ISU46" s="399"/>
      <c r="ISV46" s="466"/>
      <c r="ISW46" s="252"/>
      <c r="ISX46" s="467"/>
      <c r="ISY46" s="466"/>
      <c r="ISZ46" s="399"/>
      <c r="ITA46" s="466"/>
      <c r="ITB46" s="252"/>
      <c r="ITC46" s="467"/>
      <c r="ITD46" s="466"/>
      <c r="ITE46" s="399"/>
      <c r="ITF46" s="466"/>
      <c r="ITG46" s="252"/>
      <c r="ITH46" s="467"/>
      <c r="ITI46" s="466"/>
      <c r="ITJ46" s="399"/>
      <c r="ITK46" s="466"/>
      <c r="ITL46" s="252"/>
      <c r="ITM46" s="467"/>
      <c r="ITN46" s="466"/>
      <c r="ITO46" s="399"/>
      <c r="ITP46" s="466"/>
      <c r="ITQ46" s="252"/>
      <c r="ITR46" s="467"/>
      <c r="ITS46" s="466"/>
      <c r="ITT46" s="399"/>
      <c r="ITU46" s="466"/>
      <c r="ITV46" s="252"/>
      <c r="ITW46" s="467"/>
      <c r="ITX46" s="466"/>
      <c r="ITY46" s="399"/>
      <c r="ITZ46" s="466"/>
      <c r="IUA46" s="252"/>
      <c r="IUB46" s="467"/>
      <c r="IUC46" s="466"/>
      <c r="IUD46" s="399"/>
      <c r="IUE46" s="466"/>
      <c r="IUF46" s="252"/>
      <c r="IUG46" s="467"/>
      <c r="IUH46" s="466"/>
      <c r="IUI46" s="399"/>
      <c r="IUJ46" s="466"/>
      <c r="IUK46" s="252"/>
      <c r="IUL46" s="467"/>
      <c r="IUM46" s="466"/>
      <c r="IUN46" s="399"/>
      <c r="IUO46" s="466"/>
      <c r="IUP46" s="252"/>
      <c r="IUQ46" s="467"/>
      <c r="IUR46" s="466"/>
      <c r="IUS46" s="399"/>
      <c r="IUT46" s="466"/>
      <c r="IUU46" s="252"/>
      <c r="IUV46" s="467"/>
      <c r="IUW46" s="466"/>
      <c r="IUX46" s="399"/>
      <c r="IUY46" s="466"/>
      <c r="IUZ46" s="252"/>
      <c r="IVA46" s="467"/>
      <c r="IVB46" s="466"/>
      <c r="IVC46" s="399"/>
      <c r="IVD46" s="466"/>
      <c r="IVE46" s="252"/>
      <c r="IVF46" s="467"/>
      <c r="IVG46" s="466"/>
      <c r="IVH46" s="399"/>
      <c r="IVI46" s="466"/>
      <c r="IVJ46" s="252"/>
      <c r="IVK46" s="467"/>
      <c r="IVL46" s="466"/>
      <c r="IVM46" s="399"/>
      <c r="IVN46" s="466"/>
      <c r="IVO46" s="252"/>
      <c r="IVP46" s="467"/>
      <c r="IVQ46" s="466"/>
      <c r="IVR46" s="399"/>
      <c r="IVS46" s="466"/>
      <c r="IVT46" s="252"/>
      <c r="IVU46" s="467"/>
      <c r="IVV46" s="466"/>
      <c r="IVW46" s="399"/>
      <c r="IVX46" s="466"/>
      <c r="IVY46" s="252"/>
      <c r="IVZ46" s="467"/>
      <c r="IWA46" s="466"/>
      <c r="IWB46" s="399"/>
      <c r="IWC46" s="466"/>
      <c r="IWD46" s="252"/>
      <c r="IWE46" s="467"/>
      <c r="IWF46" s="466"/>
      <c r="IWG46" s="399"/>
      <c r="IWH46" s="466"/>
      <c r="IWI46" s="252"/>
      <c r="IWJ46" s="467"/>
      <c r="IWK46" s="466"/>
      <c r="IWL46" s="399"/>
      <c r="IWM46" s="466"/>
      <c r="IWN46" s="252"/>
      <c r="IWO46" s="467"/>
      <c r="IWP46" s="466"/>
      <c r="IWQ46" s="399"/>
      <c r="IWR46" s="466"/>
      <c r="IWS46" s="252"/>
      <c r="IWT46" s="467"/>
      <c r="IWU46" s="466"/>
      <c r="IWV46" s="399"/>
      <c r="IWW46" s="466"/>
      <c r="IWX46" s="252"/>
      <c r="IWY46" s="467"/>
      <c r="IWZ46" s="466"/>
      <c r="IXA46" s="399"/>
      <c r="IXB46" s="466"/>
      <c r="IXC46" s="252"/>
      <c r="IXD46" s="467"/>
      <c r="IXE46" s="466"/>
      <c r="IXF46" s="399"/>
      <c r="IXG46" s="466"/>
      <c r="IXH46" s="252"/>
      <c r="IXI46" s="467"/>
      <c r="IXJ46" s="466"/>
      <c r="IXK46" s="399"/>
      <c r="IXL46" s="466"/>
      <c r="IXM46" s="252"/>
      <c r="IXN46" s="467"/>
      <c r="IXO46" s="466"/>
      <c r="IXP46" s="399"/>
      <c r="IXQ46" s="466"/>
      <c r="IXR46" s="252"/>
      <c r="IXS46" s="467"/>
      <c r="IXT46" s="466"/>
      <c r="IXU46" s="399"/>
      <c r="IXV46" s="466"/>
      <c r="IXW46" s="252"/>
      <c r="IXX46" s="467"/>
      <c r="IXY46" s="466"/>
      <c r="IXZ46" s="399"/>
      <c r="IYA46" s="466"/>
      <c r="IYB46" s="252"/>
      <c r="IYC46" s="467"/>
      <c r="IYD46" s="466"/>
      <c r="IYE46" s="399"/>
      <c r="IYF46" s="466"/>
      <c r="IYG46" s="252"/>
      <c r="IYH46" s="467"/>
      <c r="IYI46" s="466"/>
      <c r="IYJ46" s="399"/>
      <c r="IYK46" s="466"/>
      <c r="IYL46" s="252"/>
      <c r="IYM46" s="467"/>
      <c r="IYN46" s="466"/>
      <c r="IYO46" s="399"/>
      <c r="IYP46" s="466"/>
      <c r="IYQ46" s="252"/>
      <c r="IYR46" s="467"/>
      <c r="IYS46" s="466"/>
      <c r="IYT46" s="399"/>
      <c r="IYU46" s="466"/>
      <c r="IYV46" s="252"/>
      <c r="IYW46" s="467"/>
      <c r="IYX46" s="466"/>
      <c r="IYY46" s="399"/>
      <c r="IYZ46" s="466"/>
      <c r="IZA46" s="252"/>
      <c r="IZB46" s="467"/>
      <c r="IZC46" s="466"/>
      <c r="IZD46" s="399"/>
      <c r="IZE46" s="466"/>
      <c r="IZF46" s="252"/>
      <c r="IZG46" s="467"/>
      <c r="IZH46" s="466"/>
      <c r="IZI46" s="399"/>
      <c r="IZJ46" s="466"/>
      <c r="IZK46" s="252"/>
      <c r="IZL46" s="467"/>
      <c r="IZM46" s="466"/>
      <c r="IZN46" s="399"/>
      <c r="IZO46" s="466"/>
      <c r="IZP46" s="252"/>
      <c r="IZQ46" s="467"/>
      <c r="IZR46" s="466"/>
      <c r="IZS46" s="399"/>
      <c r="IZT46" s="466"/>
      <c r="IZU46" s="252"/>
      <c r="IZV46" s="467"/>
      <c r="IZW46" s="466"/>
      <c r="IZX46" s="399"/>
      <c r="IZY46" s="466"/>
      <c r="IZZ46" s="252"/>
      <c r="JAA46" s="467"/>
      <c r="JAB46" s="466"/>
      <c r="JAC46" s="399"/>
      <c r="JAD46" s="466"/>
      <c r="JAE46" s="252"/>
      <c r="JAF46" s="467"/>
      <c r="JAG46" s="466"/>
      <c r="JAH46" s="399"/>
      <c r="JAI46" s="466"/>
      <c r="JAJ46" s="252"/>
      <c r="JAK46" s="467"/>
      <c r="JAL46" s="466"/>
      <c r="JAM46" s="399"/>
      <c r="JAN46" s="466"/>
      <c r="JAO46" s="252"/>
      <c r="JAP46" s="467"/>
      <c r="JAQ46" s="466"/>
      <c r="JAR46" s="399"/>
      <c r="JAS46" s="466"/>
      <c r="JAT46" s="252"/>
      <c r="JAU46" s="467"/>
      <c r="JAV46" s="466"/>
      <c r="JAW46" s="399"/>
      <c r="JAX46" s="466"/>
      <c r="JAY46" s="252"/>
      <c r="JAZ46" s="467"/>
      <c r="JBA46" s="466"/>
      <c r="JBB46" s="399"/>
      <c r="JBC46" s="466"/>
      <c r="JBD46" s="252"/>
      <c r="JBE46" s="467"/>
      <c r="JBF46" s="466"/>
      <c r="JBG46" s="399"/>
      <c r="JBH46" s="466"/>
      <c r="JBI46" s="252"/>
      <c r="JBJ46" s="467"/>
      <c r="JBK46" s="466"/>
      <c r="JBL46" s="399"/>
      <c r="JBM46" s="466"/>
      <c r="JBN46" s="252"/>
      <c r="JBO46" s="467"/>
      <c r="JBP46" s="466"/>
      <c r="JBQ46" s="399"/>
      <c r="JBR46" s="466"/>
      <c r="JBS46" s="252"/>
      <c r="JBT46" s="467"/>
      <c r="JBU46" s="466"/>
      <c r="JBV46" s="399"/>
      <c r="JBW46" s="466"/>
      <c r="JBX46" s="252"/>
      <c r="JBY46" s="467"/>
      <c r="JBZ46" s="466"/>
      <c r="JCA46" s="399"/>
      <c r="JCB46" s="466"/>
      <c r="JCC46" s="252"/>
      <c r="JCD46" s="467"/>
      <c r="JCE46" s="466"/>
      <c r="JCF46" s="399"/>
      <c r="JCG46" s="466"/>
      <c r="JCH46" s="252"/>
      <c r="JCI46" s="467"/>
      <c r="JCJ46" s="466"/>
      <c r="JCK46" s="399"/>
      <c r="JCL46" s="466"/>
      <c r="JCM46" s="252"/>
      <c r="JCN46" s="467"/>
      <c r="JCO46" s="466"/>
      <c r="JCP46" s="399"/>
      <c r="JCQ46" s="466"/>
      <c r="JCR46" s="252"/>
      <c r="JCS46" s="467"/>
      <c r="JCT46" s="466"/>
      <c r="JCU46" s="399"/>
      <c r="JCV46" s="466"/>
      <c r="JCW46" s="252"/>
      <c r="JCX46" s="467"/>
      <c r="JCY46" s="466"/>
      <c r="JCZ46" s="399"/>
      <c r="JDA46" s="466"/>
      <c r="JDB46" s="252"/>
      <c r="JDC46" s="467"/>
      <c r="JDD46" s="466"/>
      <c r="JDE46" s="399"/>
      <c r="JDF46" s="466"/>
      <c r="JDG46" s="252"/>
      <c r="JDH46" s="467"/>
      <c r="JDI46" s="466"/>
      <c r="JDJ46" s="399"/>
      <c r="JDK46" s="466"/>
      <c r="JDL46" s="252"/>
      <c r="JDM46" s="467"/>
      <c r="JDN46" s="466"/>
      <c r="JDO46" s="399"/>
      <c r="JDP46" s="466"/>
      <c r="JDQ46" s="252"/>
      <c r="JDR46" s="467"/>
      <c r="JDS46" s="466"/>
      <c r="JDT46" s="399"/>
      <c r="JDU46" s="466"/>
      <c r="JDV46" s="252"/>
      <c r="JDW46" s="467"/>
      <c r="JDX46" s="466"/>
      <c r="JDY46" s="399"/>
      <c r="JDZ46" s="466"/>
      <c r="JEA46" s="252"/>
      <c r="JEB46" s="467"/>
      <c r="JEC46" s="466"/>
      <c r="JED46" s="399"/>
      <c r="JEE46" s="466"/>
      <c r="JEF46" s="252"/>
      <c r="JEG46" s="467"/>
      <c r="JEH46" s="466"/>
      <c r="JEI46" s="399"/>
      <c r="JEJ46" s="466"/>
      <c r="JEK46" s="252"/>
      <c r="JEL46" s="467"/>
      <c r="JEM46" s="466"/>
      <c r="JEN46" s="399"/>
      <c r="JEO46" s="466"/>
      <c r="JEP46" s="252"/>
      <c r="JEQ46" s="467"/>
      <c r="JER46" s="466"/>
      <c r="JES46" s="399"/>
      <c r="JET46" s="466"/>
      <c r="JEU46" s="252"/>
      <c r="JEV46" s="467"/>
      <c r="JEW46" s="466"/>
      <c r="JEX46" s="399"/>
      <c r="JEY46" s="466"/>
      <c r="JEZ46" s="252"/>
      <c r="JFA46" s="467"/>
      <c r="JFB46" s="466"/>
      <c r="JFC46" s="399"/>
      <c r="JFD46" s="466"/>
      <c r="JFE46" s="252"/>
      <c r="JFF46" s="467"/>
      <c r="JFG46" s="466"/>
      <c r="JFH46" s="399"/>
      <c r="JFI46" s="466"/>
      <c r="JFJ46" s="252"/>
      <c r="JFK46" s="467"/>
      <c r="JFL46" s="466"/>
      <c r="JFM46" s="399"/>
      <c r="JFN46" s="466"/>
      <c r="JFO46" s="252"/>
      <c r="JFP46" s="467"/>
      <c r="JFQ46" s="466"/>
      <c r="JFR46" s="399"/>
      <c r="JFS46" s="466"/>
      <c r="JFT46" s="252"/>
      <c r="JFU46" s="467"/>
      <c r="JFV46" s="466"/>
      <c r="JFW46" s="399"/>
      <c r="JFX46" s="466"/>
      <c r="JFY46" s="252"/>
      <c r="JFZ46" s="467"/>
      <c r="JGA46" s="466"/>
      <c r="JGB46" s="399"/>
      <c r="JGC46" s="466"/>
      <c r="JGD46" s="252"/>
      <c r="JGE46" s="467"/>
      <c r="JGF46" s="466"/>
      <c r="JGG46" s="399"/>
      <c r="JGH46" s="466"/>
      <c r="JGI46" s="252"/>
      <c r="JGJ46" s="467"/>
      <c r="JGK46" s="466"/>
      <c r="JGL46" s="399"/>
      <c r="JGM46" s="466"/>
      <c r="JGN46" s="252"/>
      <c r="JGO46" s="467"/>
      <c r="JGP46" s="466"/>
      <c r="JGQ46" s="399"/>
      <c r="JGR46" s="466"/>
      <c r="JGS46" s="252"/>
      <c r="JGT46" s="467"/>
      <c r="JGU46" s="466"/>
      <c r="JGV46" s="399"/>
      <c r="JGW46" s="466"/>
      <c r="JGX46" s="252"/>
      <c r="JGY46" s="467"/>
      <c r="JGZ46" s="466"/>
      <c r="JHA46" s="399"/>
      <c r="JHB46" s="466"/>
      <c r="JHC46" s="252"/>
      <c r="JHD46" s="467"/>
      <c r="JHE46" s="466"/>
      <c r="JHF46" s="399"/>
      <c r="JHG46" s="466"/>
      <c r="JHH46" s="252"/>
      <c r="JHI46" s="467"/>
      <c r="JHJ46" s="466"/>
      <c r="JHK46" s="399"/>
      <c r="JHL46" s="466"/>
      <c r="JHM46" s="252"/>
      <c r="JHN46" s="467"/>
      <c r="JHO46" s="466"/>
      <c r="JHP46" s="399"/>
      <c r="JHQ46" s="466"/>
      <c r="JHR46" s="252"/>
      <c r="JHS46" s="467"/>
      <c r="JHT46" s="466"/>
      <c r="JHU46" s="399"/>
      <c r="JHV46" s="466"/>
      <c r="JHW46" s="252"/>
      <c r="JHX46" s="467"/>
      <c r="JHY46" s="466"/>
      <c r="JHZ46" s="399"/>
      <c r="JIA46" s="466"/>
      <c r="JIB46" s="252"/>
      <c r="JIC46" s="467"/>
      <c r="JID46" s="466"/>
      <c r="JIE46" s="399"/>
      <c r="JIF46" s="466"/>
      <c r="JIG46" s="252"/>
      <c r="JIH46" s="467"/>
      <c r="JII46" s="466"/>
      <c r="JIJ46" s="399"/>
      <c r="JIK46" s="466"/>
      <c r="JIL46" s="252"/>
      <c r="JIM46" s="467"/>
      <c r="JIN46" s="466"/>
      <c r="JIO46" s="399"/>
      <c r="JIP46" s="466"/>
      <c r="JIQ46" s="252"/>
      <c r="JIR46" s="467"/>
      <c r="JIS46" s="466"/>
      <c r="JIT46" s="399"/>
      <c r="JIU46" s="466"/>
      <c r="JIV46" s="252"/>
      <c r="JIW46" s="467"/>
      <c r="JIX46" s="466"/>
      <c r="JIY46" s="399"/>
      <c r="JIZ46" s="466"/>
      <c r="JJA46" s="252"/>
      <c r="JJB46" s="467"/>
      <c r="JJC46" s="466"/>
      <c r="JJD46" s="399"/>
      <c r="JJE46" s="466"/>
      <c r="JJF46" s="252"/>
      <c r="JJG46" s="467"/>
      <c r="JJH46" s="466"/>
      <c r="JJI46" s="399"/>
      <c r="JJJ46" s="466"/>
      <c r="JJK46" s="252"/>
      <c r="JJL46" s="467"/>
      <c r="JJM46" s="466"/>
      <c r="JJN46" s="399"/>
      <c r="JJO46" s="466"/>
      <c r="JJP46" s="252"/>
      <c r="JJQ46" s="467"/>
      <c r="JJR46" s="466"/>
      <c r="JJS46" s="399"/>
      <c r="JJT46" s="466"/>
      <c r="JJU46" s="252"/>
      <c r="JJV46" s="467"/>
      <c r="JJW46" s="466"/>
      <c r="JJX46" s="399"/>
      <c r="JJY46" s="466"/>
      <c r="JJZ46" s="252"/>
      <c r="JKA46" s="467"/>
      <c r="JKB46" s="466"/>
      <c r="JKC46" s="399"/>
      <c r="JKD46" s="466"/>
      <c r="JKE46" s="252"/>
      <c r="JKF46" s="467"/>
      <c r="JKG46" s="466"/>
      <c r="JKH46" s="399"/>
      <c r="JKI46" s="466"/>
      <c r="JKJ46" s="252"/>
      <c r="JKK46" s="467"/>
      <c r="JKL46" s="466"/>
      <c r="JKM46" s="399"/>
      <c r="JKN46" s="466"/>
      <c r="JKO46" s="252"/>
      <c r="JKP46" s="467"/>
      <c r="JKQ46" s="466"/>
      <c r="JKR46" s="399"/>
      <c r="JKS46" s="466"/>
      <c r="JKT46" s="252"/>
      <c r="JKU46" s="467"/>
      <c r="JKV46" s="466"/>
      <c r="JKW46" s="399"/>
      <c r="JKX46" s="466"/>
      <c r="JKY46" s="252"/>
      <c r="JKZ46" s="467"/>
      <c r="JLA46" s="466"/>
      <c r="JLB46" s="399"/>
      <c r="JLC46" s="466"/>
      <c r="JLD46" s="252"/>
      <c r="JLE46" s="467"/>
      <c r="JLF46" s="466"/>
      <c r="JLG46" s="399"/>
      <c r="JLH46" s="466"/>
      <c r="JLI46" s="252"/>
      <c r="JLJ46" s="467"/>
      <c r="JLK46" s="466"/>
      <c r="JLL46" s="399"/>
      <c r="JLM46" s="466"/>
      <c r="JLN46" s="252"/>
      <c r="JLO46" s="467"/>
      <c r="JLP46" s="466"/>
      <c r="JLQ46" s="399"/>
      <c r="JLR46" s="466"/>
      <c r="JLS46" s="252"/>
      <c r="JLT46" s="467"/>
      <c r="JLU46" s="466"/>
      <c r="JLV46" s="399"/>
      <c r="JLW46" s="466"/>
      <c r="JLX46" s="252"/>
      <c r="JLY46" s="467"/>
      <c r="JLZ46" s="466"/>
      <c r="JMA46" s="399"/>
      <c r="JMB46" s="466"/>
      <c r="JMC46" s="252"/>
      <c r="JMD46" s="467"/>
      <c r="JME46" s="466"/>
      <c r="JMF46" s="399"/>
      <c r="JMG46" s="466"/>
      <c r="JMH46" s="252"/>
      <c r="JMI46" s="467"/>
      <c r="JMJ46" s="466"/>
      <c r="JMK46" s="399"/>
      <c r="JML46" s="466"/>
      <c r="JMM46" s="252"/>
      <c r="JMN46" s="467"/>
      <c r="JMO46" s="466"/>
      <c r="JMP46" s="399"/>
      <c r="JMQ46" s="466"/>
      <c r="JMR46" s="252"/>
      <c r="JMS46" s="467"/>
      <c r="JMT46" s="466"/>
      <c r="JMU46" s="399"/>
      <c r="JMV46" s="466"/>
      <c r="JMW46" s="252"/>
      <c r="JMX46" s="467"/>
      <c r="JMY46" s="466"/>
      <c r="JMZ46" s="399"/>
      <c r="JNA46" s="466"/>
      <c r="JNB46" s="252"/>
      <c r="JNC46" s="467"/>
      <c r="JND46" s="466"/>
      <c r="JNE46" s="399"/>
      <c r="JNF46" s="466"/>
      <c r="JNG46" s="252"/>
      <c r="JNH46" s="467"/>
      <c r="JNI46" s="466"/>
      <c r="JNJ46" s="399"/>
      <c r="JNK46" s="466"/>
      <c r="JNL46" s="252"/>
      <c r="JNM46" s="467"/>
      <c r="JNN46" s="466"/>
      <c r="JNO46" s="399"/>
      <c r="JNP46" s="466"/>
      <c r="JNQ46" s="252"/>
      <c r="JNR46" s="467"/>
      <c r="JNS46" s="466"/>
      <c r="JNT46" s="399"/>
      <c r="JNU46" s="466"/>
      <c r="JNV46" s="252"/>
      <c r="JNW46" s="467"/>
      <c r="JNX46" s="466"/>
      <c r="JNY46" s="399"/>
      <c r="JNZ46" s="466"/>
      <c r="JOA46" s="252"/>
      <c r="JOB46" s="467"/>
      <c r="JOC46" s="466"/>
      <c r="JOD46" s="399"/>
      <c r="JOE46" s="466"/>
      <c r="JOF46" s="252"/>
      <c r="JOG46" s="467"/>
      <c r="JOH46" s="466"/>
      <c r="JOI46" s="399"/>
      <c r="JOJ46" s="466"/>
      <c r="JOK46" s="252"/>
      <c r="JOL46" s="467"/>
      <c r="JOM46" s="466"/>
      <c r="JON46" s="399"/>
      <c r="JOO46" s="466"/>
      <c r="JOP46" s="252"/>
      <c r="JOQ46" s="467"/>
      <c r="JOR46" s="466"/>
      <c r="JOS46" s="399"/>
      <c r="JOT46" s="466"/>
      <c r="JOU46" s="252"/>
      <c r="JOV46" s="467"/>
      <c r="JOW46" s="466"/>
      <c r="JOX46" s="399"/>
      <c r="JOY46" s="466"/>
      <c r="JOZ46" s="252"/>
      <c r="JPA46" s="467"/>
      <c r="JPB46" s="466"/>
      <c r="JPC46" s="399"/>
      <c r="JPD46" s="466"/>
      <c r="JPE46" s="252"/>
      <c r="JPF46" s="467"/>
      <c r="JPG46" s="466"/>
      <c r="JPH46" s="399"/>
      <c r="JPI46" s="466"/>
      <c r="JPJ46" s="252"/>
      <c r="JPK46" s="467"/>
      <c r="JPL46" s="466"/>
      <c r="JPM46" s="399"/>
      <c r="JPN46" s="466"/>
      <c r="JPO46" s="252"/>
      <c r="JPP46" s="467"/>
      <c r="JPQ46" s="466"/>
      <c r="JPR46" s="399"/>
      <c r="JPS46" s="466"/>
      <c r="JPT46" s="252"/>
      <c r="JPU46" s="467"/>
      <c r="JPV46" s="466"/>
      <c r="JPW46" s="399"/>
      <c r="JPX46" s="466"/>
      <c r="JPY46" s="252"/>
      <c r="JPZ46" s="467"/>
      <c r="JQA46" s="466"/>
      <c r="JQB46" s="399"/>
      <c r="JQC46" s="466"/>
      <c r="JQD46" s="252"/>
      <c r="JQE46" s="467"/>
      <c r="JQF46" s="466"/>
      <c r="JQG46" s="399"/>
      <c r="JQH46" s="466"/>
      <c r="JQI46" s="252"/>
      <c r="JQJ46" s="467"/>
      <c r="JQK46" s="466"/>
      <c r="JQL46" s="399"/>
      <c r="JQM46" s="466"/>
      <c r="JQN46" s="252"/>
      <c r="JQO46" s="467"/>
      <c r="JQP46" s="466"/>
      <c r="JQQ46" s="399"/>
      <c r="JQR46" s="466"/>
      <c r="JQS46" s="252"/>
      <c r="JQT46" s="467"/>
      <c r="JQU46" s="466"/>
      <c r="JQV46" s="399"/>
      <c r="JQW46" s="466"/>
      <c r="JQX46" s="252"/>
      <c r="JQY46" s="467"/>
      <c r="JQZ46" s="466"/>
      <c r="JRA46" s="399"/>
      <c r="JRB46" s="466"/>
      <c r="JRC46" s="252"/>
      <c r="JRD46" s="467"/>
      <c r="JRE46" s="466"/>
      <c r="JRF46" s="399"/>
      <c r="JRG46" s="466"/>
      <c r="JRH46" s="252"/>
      <c r="JRI46" s="467"/>
      <c r="JRJ46" s="466"/>
      <c r="JRK46" s="399"/>
      <c r="JRL46" s="466"/>
      <c r="JRM46" s="252"/>
      <c r="JRN46" s="467"/>
      <c r="JRO46" s="466"/>
      <c r="JRP46" s="399"/>
      <c r="JRQ46" s="466"/>
      <c r="JRR46" s="252"/>
      <c r="JRS46" s="467"/>
      <c r="JRT46" s="466"/>
      <c r="JRU46" s="399"/>
      <c r="JRV46" s="466"/>
      <c r="JRW46" s="252"/>
      <c r="JRX46" s="467"/>
      <c r="JRY46" s="466"/>
      <c r="JRZ46" s="399"/>
      <c r="JSA46" s="466"/>
      <c r="JSB46" s="252"/>
      <c r="JSC46" s="467"/>
      <c r="JSD46" s="466"/>
      <c r="JSE46" s="399"/>
      <c r="JSF46" s="466"/>
      <c r="JSG46" s="252"/>
      <c r="JSH46" s="467"/>
      <c r="JSI46" s="466"/>
      <c r="JSJ46" s="399"/>
      <c r="JSK46" s="466"/>
      <c r="JSL46" s="252"/>
      <c r="JSM46" s="467"/>
      <c r="JSN46" s="466"/>
      <c r="JSO46" s="399"/>
      <c r="JSP46" s="466"/>
      <c r="JSQ46" s="252"/>
      <c r="JSR46" s="467"/>
      <c r="JSS46" s="466"/>
      <c r="JST46" s="399"/>
      <c r="JSU46" s="466"/>
      <c r="JSV46" s="252"/>
      <c r="JSW46" s="467"/>
      <c r="JSX46" s="466"/>
      <c r="JSY46" s="399"/>
      <c r="JSZ46" s="466"/>
      <c r="JTA46" s="252"/>
      <c r="JTB46" s="467"/>
      <c r="JTC46" s="466"/>
      <c r="JTD46" s="399"/>
      <c r="JTE46" s="466"/>
      <c r="JTF46" s="252"/>
      <c r="JTG46" s="467"/>
      <c r="JTH46" s="466"/>
      <c r="JTI46" s="399"/>
      <c r="JTJ46" s="466"/>
      <c r="JTK46" s="252"/>
      <c r="JTL46" s="467"/>
      <c r="JTM46" s="466"/>
      <c r="JTN46" s="399"/>
      <c r="JTO46" s="466"/>
      <c r="JTP46" s="252"/>
      <c r="JTQ46" s="467"/>
      <c r="JTR46" s="466"/>
      <c r="JTS46" s="399"/>
      <c r="JTT46" s="466"/>
      <c r="JTU46" s="252"/>
      <c r="JTV46" s="467"/>
      <c r="JTW46" s="466"/>
      <c r="JTX46" s="399"/>
      <c r="JTY46" s="466"/>
      <c r="JTZ46" s="252"/>
      <c r="JUA46" s="467"/>
      <c r="JUB46" s="466"/>
      <c r="JUC46" s="399"/>
      <c r="JUD46" s="466"/>
      <c r="JUE46" s="252"/>
      <c r="JUF46" s="467"/>
      <c r="JUG46" s="466"/>
      <c r="JUH46" s="399"/>
      <c r="JUI46" s="466"/>
      <c r="JUJ46" s="252"/>
      <c r="JUK46" s="467"/>
      <c r="JUL46" s="466"/>
      <c r="JUM46" s="399"/>
      <c r="JUN46" s="466"/>
      <c r="JUO46" s="252"/>
      <c r="JUP46" s="467"/>
      <c r="JUQ46" s="466"/>
      <c r="JUR46" s="399"/>
      <c r="JUS46" s="466"/>
      <c r="JUT46" s="252"/>
      <c r="JUU46" s="467"/>
      <c r="JUV46" s="466"/>
      <c r="JUW46" s="399"/>
      <c r="JUX46" s="466"/>
      <c r="JUY46" s="252"/>
      <c r="JUZ46" s="467"/>
      <c r="JVA46" s="466"/>
      <c r="JVB46" s="399"/>
      <c r="JVC46" s="466"/>
      <c r="JVD46" s="252"/>
      <c r="JVE46" s="467"/>
      <c r="JVF46" s="466"/>
      <c r="JVG46" s="399"/>
      <c r="JVH46" s="466"/>
      <c r="JVI46" s="252"/>
      <c r="JVJ46" s="467"/>
      <c r="JVK46" s="466"/>
      <c r="JVL46" s="399"/>
      <c r="JVM46" s="466"/>
      <c r="JVN46" s="252"/>
      <c r="JVO46" s="467"/>
      <c r="JVP46" s="466"/>
      <c r="JVQ46" s="399"/>
      <c r="JVR46" s="466"/>
      <c r="JVS46" s="252"/>
      <c r="JVT46" s="467"/>
      <c r="JVU46" s="466"/>
      <c r="JVV46" s="399"/>
      <c r="JVW46" s="466"/>
      <c r="JVX46" s="252"/>
      <c r="JVY46" s="467"/>
      <c r="JVZ46" s="466"/>
      <c r="JWA46" s="399"/>
      <c r="JWB46" s="466"/>
      <c r="JWC46" s="252"/>
      <c r="JWD46" s="467"/>
      <c r="JWE46" s="466"/>
      <c r="JWF46" s="399"/>
      <c r="JWG46" s="466"/>
      <c r="JWH46" s="252"/>
      <c r="JWI46" s="467"/>
      <c r="JWJ46" s="466"/>
      <c r="JWK46" s="399"/>
      <c r="JWL46" s="466"/>
      <c r="JWM46" s="252"/>
      <c r="JWN46" s="467"/>
      <c r="JWO46" s="466"/>
      <c r="JWP46" s="399"/>
      <c r="JWQ46" s="466"/>
      <c r="JWR46" s="252"/>
      <c r="JWS46" s="467"/>
      <c r="JWT46" s="466"/>
      <c r="JWU46" s="399"/>
      <c r="JWV46" s="466"/>
      <c r="JWW46" s="252"/>
      <c r="JWX46" s="467"/>
      <c r="JWY46" s="466"/>
      <c r="JWZ46" s="399"/>
      <c r="JXA46" s="466"/>
      <c r="JXB46" s="252"/>
      <c r="JXC46" s="467"/>
      <c r="JXD46" s="466"/>
      <c r="JXE46" s="399"/>
      <c r="JXF46" s="466"/>
      <c r="JXG46" s="252"/>
      <c r="JXH46" s="467"/>
      <c r="JXI46" s="466"/>
      <c r="JXJ46" s="399"/>
      <c r="JXK46" s="466"/>
      <c r="JXL46" s="252"/>
      <c r="JXM46" s="467"/>
      <c r="JXN46" s="466"/>
      <c r="JXO46" s="399"/>
      <c r="JXP46" s="466"/>
      <c r="JXQ46" s="252"/>
      <c r="JXR46" s="467"/>
      <c r="JXS46" s="466"/>
      <c r="JXT46" s="399"/>
      <c r="JXU46" s="466"/>
      <c r="JXV46" s="252"/>
      <c r="JXW46" s="467"/>
      <c r="JXX46" s="466"/>
      <c r="JXY46" s="399"/>
      <c r="JXZ46" s="466"/>
      <c r="JYA46" s="252"/>
      <c r="JYB46" s="467"/>
      <c r="JYC46" s="466"/>
      <c r="JYD46" s="399"/>
      <c r="JYE46" s="466"/>
      <c r="JYF46" s="252"/>
      <c r="JYG46" s="467"/>
      <c r="JYH46" s="466"/>
      <c r="JYI46" s="399"/>
      <c r="JYJ46" s="466"/>
      <c r="JYK46" s="252"/>
      <c r="JYL46" s="467"/>
      <c r="JYM46" s="466"/>
      <c r="JYN46" s="399"/>
      <c r="JYO46" s="466"/>
      <c r="JYP46" s="252"/>
      <c r="JYQ46" s="467"/>
      <c r="JYR46" s="466"/>
      <c r="JYS46" s="399"/>
      <c r="JYT46" s="466"/>
      <c r="JYU46" s="252"/>
      <c r="JYV46" s="467"/>
      <c r="JYW46" s="466"/>
      <c r="JYX46" s="399"/>
      <c r="JYY46" s="466"/>
      <c r="JYZ46" s="252"/>
      <c r="JZA46" s="467"/>
      <c r="JZB46" s="466"/>
      <c r="JZC46" s="399"/>
      <c r="JZD46" s="466"/>
      <c r="JZE46" s="252"/>
      <c r="JZF46" s="467"/>
      <c r="JZG46" s="466"/>
      <c r="JZH46" s="399"/>
      <c r="JZI46" s="466"/>
      <c r="JZJ46" s="252"/>
      <c r="JZK46" s="467"/>
      <c r="JZL46" s="466"/>
      <c r="JZM46" s="399"/>
      <c r="JZN46" s="466"/>
      <c r="JZO46" s="252"/>
      <c r="JZP46" s="467"/>
      <c r="JZQ46" s="466"/>
      <c r="JZR46" s="399"/>
      <c r="JZS46" s="466"/>
      <c r="JZT46" s="252"/>
      <c r="JZU46" s="467"/>
      <c r="JZV46" s="466"/>
      <c r="JZW46" s="399"/>
      <c r="JZX46" s="466"/>
      <c r="JZY46" s="252"/>
      <c r="JZZ46" s="467"/>
      <c r="KAA46" s="466"/>
      <c r="KAB46" s="399"/>
      <c r="KAC46" s="466"/>
      <c r="KAD46" s="252"/>
      <c r="KAE46" s="467"/>
      <c r="KAF46" s="466"/>
      <c r="KAG46" s="399"/>
      <c r="KAH46" s="466"/>
      <c r="KAI46" s="252"/>
      <c r="KAJ46" s="467"/>
      <c r="KAK46" s="466"/>
      <c r="KAL46" s="399"/>
      <c r="KAM46" s="466"/>
      <c r="KAN46" s="252"/>
      <c r="KAO46" s="467"/>
      <c r="KAP46" s="466"/>
      <c r="KAQ46" s="399"/>
      <c r="KAR46" s="466"/>
      <c r="KAS46" s="252"/>
      <c r="KAT46" s="467"/>
      <c r="KAU46" s="466"/>
      <c r="KAV46" s="399"/>
      <c r="KAW46" s="466"/>
      <c r="KAX46" s="252"/>
      <c r="KAY46" s="467"/>
      <c r="KAZ46" s="466"/>
      <c r="KBA46" s="399"/>
      <c r="KBB46" s="466"/>
      <c r="KBC46" s="252"/>
      <c r="KBD46" s="467"/>
      <c r="KBE46" s="466"/>
      <c r="KBF46" s="399"/>
      <c r="KBG46" s="466"/>
      <c r="KBH46" s="252"/>
      <c r="KBI46" s="467"/>
      <c r="KBJ46" s="466"/>
      <c r="KBK46" s="399"/>
      <c r="KBL46" s="466"/>
      <c r="KBM46" s="252"/>
      <c r="KBN46" s="467"/>
      <c r="KBO46" s="466"/>
      <c r="KBP46" s="399"/>
      <c r="KBQ46" s="466"/>
      <c r="KBR46" s="252"/>
      <c r="KBS46" s="467"/>
      <c r="KBT46" s="466"/>
      <c r="KBU46" s="399"/>
      <c r="KBV46" s="466"/>
      <c r="KBW46" s="252"/>
      <c r="KBX46" s="467"/>
      <c r="KBY46" s="466"/>
      <c r="KBZ46" s="399"/>
      <c r="KCA46" s="466"/>
      <c r="KCB46" s="252"/>
      <c r="KCC46" s="467"/>
      <c r="KCD46" s="466"/>
      <c r="KCE46" s="399"/>
      <c r="KCF46" s="466"/>
      <c r="KCG46" s="252"/>
      <c r="KCH46" s="467"/>
      <c r="KCI46" s="466"/>
      <c r="KCJ46" s="399"/>
      <c r="KCK46" s="466"/>
      <c r="KCL46" s="252"/>
      <c r="KCM46" s="467"/>
      <c r="KCN46" s="466"/>
      <c r="KCO46" s="399"/>
      <c r="KCP46" s="466"/>
      <c r="KCQ46" s="252"/>
      <c r="KCR46" s="467"/>
      <c r="KCS46" s="466"/>
      <c r="KCT46" s="399"/>
      <c r="KCU46" s="466"/>
      <c r="KCV46" s="252"/>
      <c r="KCW46" s="467"/>
      <c r="KCX46" s="466"/>
      <c r="KCY46" s="399"/>
      <c r="KCZ46" s="466"/>
      <c r="KDA46" s="252"/>
      <c r="KDB46" s="467"/>
      <c r="KDC46" s="466"/>
      <c r="KDD46" s="399"/>
      <c r="KDE46" s="466"/>
      <c r="KDF46" s="252"/>
      <c r="KDG46" s="467"/>
      <c r="KDH46" s="466"/>
      <c r="KDI46" s="399"/>
      <c r="KDJ46" s="466"/>
      <c r="KDK46" s="252"/>
      <c r="KDL46" s="467"/>
      <c r="KDM46" s="466"/>
      <c r="KDN46" s="399"/>
      <c r="KDO46" s="466"/>
      <c r="KDP46" s="252"/>
      <c r="KDQ46" s="467"/>
      <c r="KDR46" s="466"/>
      <c r="KDS46" s="399"/>
      <c r="KDT46" s="466"/>
      <c r="KDU46" s="252"/>
      <c r="KDV46" s="467"/>
      <c r="KDW46" s="466"/>
      <c r="KDX46" s="399"/>
      <c r="KDY46" s="466"/>
      <c r="KDZ46" s="252"/>
      <c r="KEA46" s="467"/>
      <c r="KEB46" s="466"/>
      <c r="KEC46" s="399"/>
      <c r="KED46" s="466"/>
      <c r="KEE46" s="252"/>
      <c r="KEF46" s="467"/>
      <c r="KEG46" s="466"/>
      <c r="KEH46" s="399"/>
      <c r="KEI46" s="466"/>
      <c r="KEJ46" s="252"/>
      <c r="KEK46" s="467"/>
      <c r="KEL46" s="466"/>
      <c r="KEM46" s="399"/>
      <c r="KEN46" s="466"/>
      <c r="KEO46" s="252"/>
      <c r="KEP46" s="467"/>
      <c r="KEQ46" s="466"/>
      <c r="KER46" s="399"/>
      <c r="KES46" s="466"/>
      <c r="KET46" s="252"/>
      <c r="KEU46" s="467"/>
      <c r="KEV46" s="466"/>
      <c r="KEW46" s="399"/>
      <c r="KEX46" s="466"/>
      <c r="KEY46" s="252"/>
      <c r="KEZ46" s="467"/>
      <c r="KFA46" s="466"/>
      <c r="KFB46" s="399"/>
      <c r="KFC46" s="466"/>
      <c r="KFD46" s="252"/>
      <c r="KFE46" s="467"/>
      <c r="KFF46" s="466"/>
      <c r="KFG46" s="399"/>
      <c r="KFH46" s="466"/>
      <c r="KFI46" s="252"/>
      <c r="KFJ46" s="467"/>
      <c r="KFK46" s="466"/>
      <c r="KFL46" s="399"/>
      <c r="KFM46" s="466"/>
      <c r="KFN46" s="252"/>
      <c r="KFO46" s="467"/>
      <c r="KFP46" s="466"/>
      <c r="KFQ46" s="399"/>
      <c r="KFR46" s="466"/>
      <c r="KFS46" s="252"/>
      <c r="KFT46" s="467"/>
      <c r="KFU46" s="466"/>
      <c r="KFV46" s="399"/>
      <c r="KFW46" s="466"/>
      <c r="KFX46" s="252"/>
      <c r="KFY46" s="467"/>
      <c r="KFZ46" s="466"/>
      <c r="KGA46" s="399"/>
      <c r="KGB46" s="466"/>
      <c r="KGC46" s="252"/>
      <c r="KGD46" s="467"/>
      <c r="KGE46" s="466"/>
      <c r="KGF46" s="399"/>
      <c r="KGG46" s="466"/>
      <c r="KGH46" s="252"/>
      <c r="KGI46" s="467"/>
      <c r="KGJ46" s="466"/>
      <c r="KGK46" s="399"/>
      <c r="KGL46" s="466"/>
      <c r="KGM46" s="252"/>
      <c r="KGN46" s="467"/>
      <c r="KGO46" s="466"/>
      <c r="KGP46" s="399"/>
      <c r="KGQ46" s="466"/>
      <c r="KGR46" s="252"/>
      <c r="KGS46" s="467"/>
      <c r="KGT46" s="466"/>
      <c r="KGU46" s="399"/>
      <c r="KGV46" s="466"/>
      <c r="KGW46" s="252"/>
      <c r="KGX46" s="467"/>
      <c r="KGY46" s="466"/>
      <c r="KGZ46" s="399"/>
      <c r="KHA46" s="466"/>
      <c r="KHB46" s="252"/>
      <c r="KHC46" s="467"/>
      <c r="KHD46" s="466"/>
      <c r="KHE46" s="399"/>
      <c r="KHF46" s="466"/>
      <c r="KHG46" s="252"/>
      <c r="KHH46" s="467"/>
      <c r="KHI46" s="466"/>
      <c r="KHJ46" s="399"/>
      <c r="KHK46" s="466"/>
      <c r="KHL46" s="252"/>
      <c r="KHM46" s="467"/>
      <c r="KHN46" s="466"/>
      <c r="KHO46" s="399"/>
      <c r="KHP46" s="466"/>
      <c r="KHQ46" s="252"/>
      <c r="KHR46" s="467"/>
      <c r="KHS46" s="466"/>
      <c r="KHT46" s="399"/>
      <c r="KHU46" s="466"/>
      <c r="KHV46" s="252"/>
      <c r="KHW46" s="467"/>
      <c r="KHX46" s="466"/>
      <c r="KHY46" s="399"/>
      <c r="KHZ46" s="466"/>
      <c r="KIA46" s="252"/>
      <c r="KIB46" s="467"/>
      <c r="KIC46" s="466"/>
      <c r="KID46" s="399"/>
      <c r="KIE46" s="466"/>
      <c r="KIF46" s="252"/>
      <c r="KIG46" s="467"/>
      <c r="KIH46" s="466"/>
      <c r="KII46" s="399"/>
      <c r="KIJ46" s="466"/>
      <c r="KIK46" s="252"/>
      <c r="KIL46" s="467"/>
      <c r="KIM46" s="466"/>
      <c r="KIN46" s="399"/>
      <c r="KIO46" s="466"/>
      <c r="KIP46" s="252"/>
      <c r="KIQ46" s="467"/>
      <c r="KIR46" s="466"/>
      <c r="KIS46" s="399"/>
      <c r="KIT46" s="466"/>
      <c r="KIU46" s="252"/>
      <c r="KIV46" s="467"/>
      <c r="KIW46" s="466"/>
      <c r="KIX46" s="399"/>
      <c r="KIY46" s="466"/>
      <c r="KIZ46" s="252"/>
      <c r="KJA46" s="467"/>
      <c r="KJB46" s="466"/>
      <c r="KJC46" s="399"/>
      <c r="KJD46" s="466"/>
      <c r="KJE46" s="252"/>
      <c r="KJF46" s="467"/>
      <c r="KJG46" s="466"/>
      <c r="KJH46" s="399"/>
      <c r="KJI46" s="466"/>
      <c r="KJJ46" s="252"/>
      <c r="KJK46" s="467"/>
      <c r="KJL46" s="466"/>
      <c r="KJM46" s="399"/>
      <c r="KJN46" s="466"/>
      <c r="KJO46" s="252"/>
      <c r="KJP46" s="467"/>
      <c r="KJQ46" s="466"/>
      <c r="KJR46" s="399"/>
      <c r="KJS46" s="466"/>
      <c r="KJT46" s="252"/>
      <c r="KJU46" s="467"/>
      <c r="KJV46" s="466"/>
      <c r="KJW46" s="399"/>
      <c r="KJX46" s="466"/>
      <c r="KJY46" s="252"/>
      <c r="KJZ46" s="467"/>
      <c r="KKA46" s="466"/>
      <c r="KKB46" s="399"/>
      <c r="KKC46" s="466"/>
      <c r="KKD46" s="252"/>
      <c r="KKE46" s="467"/>
      <c r="KKF46" s="466"/>
      <c r="KKG46" s="399"/>
      <c r="KKH46" s="466"/>
      <c r="KKI46" s="252"/>
      <c r="KKJ46" s="467"/>
      <c r="KKK46" s="466"/>
      <c r="KKL46" s="399"/>
      <c r="KKM46" s="466"/>
      <c r="KKN46" s="252"/>
      <c r="KKO46" s="467"/>
      <c r="KKP46" s="466"/>
      <c r="KKQ46" s="399"/>
      <c r="KKR46" s="466"/>
      <c r="KKS46" s="252"/>
      <c r="KKT46" s="467"/>
      <c r="KKU46" s="466"/>
      <c r="KKV46" s="399"/>
      <c r="KKW46" s="466"/>
      <c r="KKX46" s="252"/>
      <c r="KKY46" s="467"/>
      <c r="KKZ46" s="466"/>
      <c r="KLA46" s="399"/>
      <c r="KLB46" s="466"/>
      <c r="KLC46" s="252"/>
      <c r="KLD46" s="467"/>
      <c r="KLE46" s="466"/>
      <c r="KLF46" s="399"/>
      <c r="KLG46" s="466"/>
      <c r="KLH46" s="252"/>
      <c r="KLI46" s="467"/>
      <c r="KLJ46" s="466"/>
      <c r="KLK46" s="399"/>
      <c r="KLL46" s="466"/>
      <c r="KLM46" s="252"/>
      <c r="KLN46" s="467"/>
      <c r="KLO46" s="466"/>
      <c r="KLP46" s="399"/>
      <c r="KLQ46" s="466"/>
      <c r="KLR46" s="252"/>
      <c r="KLS46" s="467"/>
      <c r="KLT46" s="466"/>
      <c r="KLU46" s="399"/>
      <c r="KLV46" s="466"/>
      <c r="KLW46" s="252"/>
      <c r="KLX46" s="467"/>
      <c r="KLY46" s="466"/>
      <c r="KLZ46" s="399"/>
      <c r="KMA46" s="466"/>
      <c r="KMB46" s="252"/>
      <c r="KMC46" s="467"/>
      <c r="KMD46" s="466"/>
      <c r="KME46" s="399"/>
      <c r="KMF46" s="466"/>
      <c r="KMG46" s="252"/>
      <c r="KMH46" s="467"/>
      <c r="KMI46" s="466"/>
      <c r="KMJ46" s="399"/>
      <c r="KMK46" s="466"/>
      <c r="KML46" s="252"/>
      <c r="KMM46" s="467"/>
      <c r="KMN46" s="466"/>
      <c r="KMO46" s="399"/>
      <c r="KMP46" s="466"/>
      <c r="KMQ46" s="252"/>
      <c r="KMR46" s="467"/>
      <c r="KMS46" s="466"/>
      <c r="KMT46" s="399"/>
      <c r="KMU46" s="466"/>
      <c r="KMV46" s="252"/>
      <c r="KMW46" s="467"/>
      <c r="KMX46" s="466"/>
      <c r="KMY46" s="399"/>
      <c r="KMZ46" s="466"/>
      <c r="KNA46" s="252"/>
      <c r="KNB46" s="467"/>
      <c r="KNC46" s="466"/>
      <c r="KND46" s="399"/>
      <c r="KNE46" s="466"/>
      <c r="KNF46" s="252"/>
      <c r="KNG46" s="467"/>
      <c r="KNH46" s="466"/>
      <c r="KNI46" s="399"/>
      <c r="KNJ46" s="466"/>
      <c r="KNK46" s="252"/>
      <c r="KNL46" s="467"/>
      <c r="KNM46" s="466"/>
      <c r="KNN46" s="399"/>
      <c r="KNO46" s="466"/>
      <c r="KNP46" s="252"/>
      <c r="KNQ46" s="467"/>
      <c r="KNR46" s="466"/>
      <c r="KNS46" s="399"/>
      <c r="KNT46" s="466"/>
      <c r="KNU46" s="252"/>
      <c r="KNV46" s="467"/>
      <c r="KNW46" s="466"/>
      <c r="KNX46" s="399"/>
      <c r="KNY46" s="466"/>
      <c r="KNZ46" s="252"/>
      <c r="KOA46" s="467"/>
      <c r="KOB46" s="466"/>
      <c r="KOC46" s="399"/>
      <c r="KOD46" s="466"/>
      <c r="KOE46" s="252"/>
      <c r="KOF46" s="467"/>
      <c r="KOG46" s="466"/>
      <c r="KOH46" s="399"/>
      <c r="KOI46" s="466"/>
      <c r="KOJ46" s="252"/>
      <c r="KOK46" s="467"/>
      <c r="KOL46" s="466"/>
      <c r="KOM46" s="399"/>
      <c r="KON46" s="466"/>
      <c r="KOO46" s="252"/>
      <c r="KOP46" s="467"/>
      <c r="KOQ46" s="466"/>
      <c r="KOR46" s="399"/>
      <c r="KOS46" s="466"/>
      <c r="KOT46" s="252"/>
      <c r="KOU46" s="467"/>
      <c r="KOV46" s="466"/>
      <c r="KOW46" s="399"/>
      <c r="KOX46" s="466"/>
      <c r="KOY46" s="252"/>
      <c r="KOZ46" s="467"/>
      <c r="KPA46" s="466"/>
      <c r="KPB46" s="399"/>
      <c r="KPC46" s="466"/>
      <c r="KPD46" s="252"/>
      <c r="KPE46" s="467"/>
      <c r="KPF46" s="466"/>
      <c r="KPG46" s="399"/>
      <c r="KPH46" s="466"/>
      <c r="KPI46" s="252"/>
      <c r="KPJ46" s="467"/>
      <c r="KPK46" s="466"/>
      <c r="KPL46" s="399"/>
      <c r="KPM46" s="466"/>
      <c r="KPN46" s="252"/>
      <c r="KPO46" s="467"/>
      <c r="KPP46" s="466"/>
      <c r="KPQ46" s="399"/>
      <c r="KPR46" s="466"/>
      <c r="KPS46" s="252"/>
      <c r="KPT46" s="467"/>
      <c r="KPU46" s="466"/>
      <c r="KPV46" s="399"/>
      <c r="KPW46" s="466"/>
      <c r="KPX46" s="252"/>
      <c r="KPY46" s="467"/>
      <c r="KPZ46" s="466"/>
      <c r="KQA46" s="399"/>
      <c r="KQB46" s="466"/>
      <c r="KQC46" s="252"/>
      <c r="KQD46" s="467"/>
      <c r="KQE46" s="466"/>
      <c r="KQF46" s="399"/>
      <c r="KQG46" s="466"/>
      <c r="KQH46" s="252"/>
      <c r="KQI46" s="467"/>
      <c r="KQJ46" s="466"/>
      <c r="KQK46" s="399"/>
      <c r="KQL46" s="466"/>
      <c r="KQM46" s="252"/>
      <c r="KQN46" s="467"/>
      <c r="KQO46" s="466"/>
      <c r="KQP46" s="399"/>
      <c r="KQQ46" s="466"/>
      <c r="KQR46" s="252"/>
      <c r="KQS46" s="467"/>
      <c r="KQT46" s="466"/>
      <c r="KQU46" s="399"/>
      <c r="KQV46" s="466"/>
      <c r="KQW46" s="252"/>
      <c r="KQX46" s="467"/>
      <c r="KQY46" s="466"/>
      <c r="KQZ46" s="399"/>
      <c r="KRA46" s="466"/>
      <c r="KRB46" s="252"/>
      <c r="KRC46" s="467"/>
      <c r="KRD46" s="466"/>
      <c r="KRE46" s="399"/>
      <c r="KRF46" s="466"/>
      <c r="KRG46" s="252"/>
      <c r="KRH46" s="467"/>
      <c r="KRI46" s="466"/>
      <c r="KRJ46" s="399"/>
      <c r="KRK46" s="466"/>
      <c r="KRL46" s="252"/>
      <c r="KRM46" s="467"/>
      <c r="KRN46" s="466"/>
      <c r="KRO46" s="399"/>
      <c r="KRP46" s="466"/>
      <c r="KRQ46" s="252"/>
      <c r="KRR46" s="467"/>
      <c r="KRS46" s="466"/>
      <c r="KRT46" s="399"/>
      <c r="KRU46" s="466"/>
      <c r="KRV46" s="252"/>
      <c r="KRW46" s="467"/>
      <c r="KRX46" s="466"/>
      <c r="KRY46" s="399"/>
      <c r="KRZ46" s="466"/>
      <c r="KSA46" s="252"/>
      <c r="KSB46" s="467"/>
      <c r="KSC46" s="466"/>
      <c r="KSD46" s="399"/>
      <c r="KSE46" s="466"/>
      <c r="KSF46" s="252"/>
      <c r="KSG46" s="467"/>
      <c r="KSH46" s="466"/>
      <c r="KSI46" s="399"/>
      <c r="KSJ46" s="466"/>
      <c r="KSK46" s="252"/>
      <c r="KSL46" s="467"/>
      <c r="KSM46" s="466"/>
      <c r="KSN46" s="399"/>
      <c r="KSO46" s="466"/>
      <c r="KSP46" s="252"/>
      <c r="KSQ46" s="467"/>
      <c r="KSR46" s="466"/>
      <c r="KSS46" s="399"/>
      <c r="KST46" s="466"/>
      <c r="KSU46" s="252"/>
      <c r="KSV46" s="467"/>
      <c r="KSW46" s="466"/>
      <c r="KSX46" s="399"/>
      <c r="KSY46" s="466"/>
      <c r="KSZ46" s="252"/>
      <c r="KTA46" s="467"/>
      <c r="KTB46" s="466"/>
      <c r="KTC46" s="399"/>
      <c r="KTD46" s="466"/>
      <c r="KTE46" s="252"/>
      <c r="KTF46" s="467"/>
      <c r="KTG46" s="466"/>
      <c r="KTH46" s="399"/>
      <c r="KTI46" s="466"/>
      <c r="KTJ46" s="252"/>
      <c r="KTK46" s="467"/>
      <c r="KTL46" s="466"/>
      <c r="KTM46" s="399"/>
      <c r="KTN46" s="466"/>
      <c r="KTO46" s="252"/>
      <c r="KTP46" s="467"/>
      <c r="KTQ46" s="466"/>
      <c r="KTR46" s="399"/>
      <c r="KTS46" s="466"/>
      <c r="KTT46" s="252"/>
      <c r="KTU46" s="467"/>
      <c r="KTV46" s="466"/>
      <c r="KTW46" s="399"/>
      <c r="KTX46" s="466"/>
      <c r="KTY46" s="252"/>
      <c r="KTZ46" s="467"/>
      <c r="KUA46" s="466"/>
      <c r="KUB46" s="399"/>
      <c r="KUC46" s="466"/>
      <c r="KUD46" s="252"/>
      <c r="KUE46" s="467"/>
      <c r="KUF46" s="466"/>
      <c r="KUG46" s="399"/>
      <c r="KUH46" s="466"/>
      <c r="KUI46" s="252"/>
      <c r="KUJ46" s="467"/>
      <c r="KUK46" s="466"/>
      <c r="KUL46" s="399"/>
      <c r="KUM46" s="466"/>
      <c r="KUN46" s="252"/>
      <c r="KUO46" s="467"/>
      <c r="KUP46" s="466"/>
      <c r="KUQ46" s="399"/>
      <c r="KUR46" s="466"/>
      <c r="KUS46" s="252"/>
      <c r="KUT46" s="467"/>
      <c r="KUU46" s="466"/>
      <c r="KUV46" s="399"/>
      <c r="KUW46" s="466"/>
      <c r="KUX46" s="252"/>
      <c r="KUY46" s="467"/>
      <c r="KUZ46" s="466"/>
      <c r="KVA46" s="399"/>
      <c r="KVB46" s="466"/>
      <c r="KVC46" s="252"/>
      <c r="KVD46" s="467"/>
      <c r="KVE46" s="466"/>
      <c r="KVF46" s="399"/>
      <c r="KVG46" s="466"/>
      <c r="KVH46" s="252"/>
      <c r="KVI46" s="467"/>
      <c r="KVJ46" s="466"/>
      <c r="KVK46" s="399"/>
      <c r="KVL46" s="466"/>
      <c r="KVM46" s="252"/>
      <c r="KVN46" s="467"/>
      <c r="KVO46" s="466"/>
      <c r="KVP46" s="399"/>
      <c r="KVQ46" s="466"/>
      <c r="KVR46" s="252"/>
      <c r="KVS46" s="467"/>
      <c r="KVT46" s="466"/>
      <c r="KVU46" s="399"/>
      <c r="KVV46" s="466"/>
      <c r="KVW46" s="252"/>
      <c r="KVX46" s="467"/>
      <c r="KVY46" s="466"/>
      <c r="KVZ46" s="399"/>
      <c r="KWA46" s="466"/>
      <c r="KWB46" s="252"/>
      <c r="KWC46" s="467"/>
      <c r="KWD46" s="466"/>
      <c r="KWE46" s="399"/>
      <c r="KWF46" s="466"/>
      <c r="KWG46" s="252"/>
      <c r="KWH46" s="467"/>
      <c r="KWI46" s="466"/>
      <c r="KWJ46" s="399"/>
      <c r="KWK46" s="466"/>
      <c r="KWL46" s="252"/>
      <c r="KWM46" s="467"/>
      <c r="KWN46" s="466"/>
      <c r="KWO46" s="399"/>
      <c r="KWP46" s="466"/>
      <c r="KWQ46" s="252"/>
      <c r="KWR46" s="467"/>
      <c r="KWS46" s="466"/>
      <c r="KWT46" s="399"/>
      <c r="KWU46" s="466"/>
      <c r="KWV46" s="252"/>
      <c r="KWW46" s="467"/>
      <c r="KWX46" s="466"/>
      <c r="KWY46" s="399"/>
      <c r="KWZ46" s="466"/>
      <c r="KXA46" s="252"/>
      <c r="KXB46" s="467"/>
      <c r="KXC46" s="466"/>
      <c r="KXD46" s="399"/>
      <c r="KXE46" s="466"/>
      <c r="KXF46" s="252"/>
      <c r="KXG46" s="467"/>
      <c r="KXH46" s="466"/>
      <c r="KXI46" s="399"/>
      <c r="KXJ46" s="466"/>
      <c r="KXK46" s="252"/>
      <c r="KXL46" s="467"/>
      <c r="KXM46" s="466"/>
      <c r="KXN46" s="399"/>
      <c r="KXO46" s="466"/>
      <c r="KXP46" s="252"/>
      <c r="KXQ46" s="467"/>
      <c r="KXR46" s="466"/>
      <c r="KXS46" s="399"/>
      <c r="KXT46" s="466"/>
      <c r="KXU46" s="252"/>
      <c r="KXV46" s="467"/>
      <c r="KXW46" s="466"/>
      <c r="KXX46" s="399"/>
      <c r="KXY46" s="466"/>
      <c r="KXZ46" s="252"/>
      <c r="KYA46" s="467"/>
      <c r="KYB46" s="466"/>
      <c r="KYC46" s="399"/>
      <c r="KYD46" s="466"/>
      <c r="KYE46" s="252"/>
      <c r="KYF46" s="467"/>
      <c r="KYG46" s="466"/>
      <c r="KYH46" s="399"/>
      <c r="KYI46" s="466"/>
      <c r="KYJ46" s="252"/>
      <c r="KYK46" s="467"/>
      <c r="KYL46" s="466"/>
      <c r="KYM46" s="399"/>
      <c r="KYN46" s="466"/>
      <c r="KYO46" s="252"/>
      <c r="KYP46" s="467"/>
      <c r="KYQ46" s="466"/>
      <c r="KYR46" s="399"/>
      <c r="KYS46" s="466"/>
      <c r="KYT46" s="252"/>
      <c r="KYU46" s="467"/>
      <c r="KYV46" s="466"/>
      <c r="KYW46" s="399"/>
      <c r="KYX46" s="466"/>
      <c r="KYY46" s="252"/>
      <c r="KYZ46" s="467"/>
      <c r="KZA46" s="466"/>
      <c r="KZB46" s="399"/>
      <c r="KZC46" s="466"/>
      <c r="KZD46" s="252"/>
      <c r="KZE46" s="467"/>
      <c r="KZF46" s="466"/>
      <c r="KZG46" s="399"/>
      <c r="KZH46" s="466"/>
      <c r="KZI46" s="252"/>
      <c r="KZJ46" s="467"/>
      <c r="KZK46" s="466"/>
      <c r="KZL46" s="399"/>
      <c r="KZM46" s="466"/>
      <c r="KZN46" s="252"/>
      <c r="KZO46" s="467"/>
      <c r="KZP46" s="466"/>
      <c r="KZQ46" s="399"/>
      <c r="KZR46" s="466"/>
      <c r="KZS46" s="252"/>
      <c r="KZT46" s="467"/>
      <c r="KZU46" s="466"/>
      <c r="KZV46" s="399"/>
      <c r="KZW46" s="466"/>
      <c r="KZX46" s="252"/>
      <c r="KZY46" s="467"/>
      <c r="KZZ46" s="466"/>
      <c r="LAA46" s="399"/>
      <c r="LAB46" s="466"/>
      <c r="LAC46" s="252"/>
      <c r="LAD46" s="467"/>
      <c r="LAE46" s="466"/>
      <c r="LAF46" s="399"/>
      <c r="LAG46" s="466"/>
      <c r="LAH46" s="252"/>
      <c r="LAI46" s="467"/>
      <c r="LAJ46" s="466"/>
      <c r="LAK46" s="399"/>
      <c r="LAL46" s="466"/>
      <c r="LAM46" s="252"/>
      <c r="LAN46" s="467"/>
      <c r="LAO46" s="466"/>
      <c r="LAP46" s="399"/>
      <c r="LAQ46" s="466"/>
      <c r="LAR46" s="252"/>
      <c r="LAS46" s="467"/>
      <c r="LAT46" s="466"/>
      <c r="LAU46" s="399"/>
      <c r="LAV46" s="466"/>
      <c r="LAW46" s="252"/>
      <c r="LAX46" s="467"/>
      <c r="LAY46" s="466"/>
      <c r="LAZ46" s="399"/>
      <c r="LBA46" s="466"/>
      <c r="LBB46" s="252"/>
      <c r="LBC46" s="467"/>
      <c r="LBD46" s="466"/>
      <c r="LBE46" s="399"/>
      <c r="LBF46" s="466"/>
      <c r="LBG46" s="252"/>
      <c r="LBH46" s="467"/>
      <c r="LBI46" s="466"/>
      <c r="LBJ46" s="399"/>
      <c r="LBK46" s="466"/>
      <c r="LBL46" s="252"/>
      <c r="LBM46" s="467"/>
      <c r="LBN46" s="466"/>
      <c r="LBO46" s="399"/>
      <c r="LBP46" s="466"/>
      <c r="LBQ46" s="252"/>
      <c r="LBR46" s="467"/>
      <c r="LBS46" s="466"/>
      <c r="LBT46" s="399"/>
      <c r="LBU46" s="466"/>
      <c r="LBV46" s="252"/>
      <c r="LBW46" s="467"/>
      <c r="LBX46" s="466"/>
      <c r="LBY46" s="399"/>
      <c r="LBZ46" s="466"/>
      <c r="LCA46" s="252"/>
      <c r="LCB46" s="467"/>
      <c r="LCC46" s="466"/>
      <c r="LCD46" s="399"/>
      <c r="LCE46" s="466"/>
      <c r="LCF46" s="252"/>
      <c r="LCG46" s="467"/>
      <c r="LCH46" s="466"/>
      <c r="LCI46" s="399"/>
      <c r="LCJ46" s="466"/>
      <c r="LCK46" s="252"/>
      <c r="LCL46" s="467"/>
      <c r="LCM46" s="466"/>
      <c r="LCN46" s="399"/>
      <c r="LCO46" s="466"/>
      <c r="LCP46" s="252"/>
      <c r="LCQ46" s="467"/>
      <c r="LCR46" s="466"/>
      <c r="LCS46" s="399"/>
      <c r="LCT46" s="466"/>
      <c r="LCU46" s="252"/>
      <c r="LCV46" s="467"/>
      <c r="LCW46" s="466"/>
      <c r="LCX46" s="399"/>
      <c r="LCY46" s="466"/>
      <c r="LCZ46" s="252"/>
      <c r="LDA46" s="467"/>
      <c r="LDB46" s="466"/>
      <c r="LDC46" s="399"/>
      <c r="LDD46" s="466"/>
      <c r="LDE46" s="252"/>
      <c r="LDF46" s="467"/>
      <c r="LDG46" s="466"/>
      <c r="LDH46" s="399"/>
      <c r="LDI46" s="466"/>
      <c r="LDJ46" s="252"/>
      <c r="LDK46" s="467"/>
      <c r="LDL46" s="466"/>
      <c r="LDM46" s="399"/>
      <c r="LDN46" s="466"/>
      <c r="LDO46" s="252"/>
      <c r="LDP46" s="467"/>
      <c r="LDQ46" s="466"/>
      <c r="LDR46" s="399"/>
      <c r="LDS46" s="466"/>
      <c r="LDT46" s="252"/>
      <c r="LDU46" s="467"/>
      <c r="LDV46" s="466"/>
      <c r="LDW46" s="399"/>
      <c r="LDX46" s="466"/>
      <c r="LDY46" s="252"/>
      <c r="LDZ46" s="467"/>
      <c r="LEA46" s="466"/>
      <c r="LEB46" s="399"/>
      <c r="LEC46" s="466"/>
      <c r="LED46" s="252"/>
      <c r="LEE46" s="467"/>
      <c r="LEF46" s="466"/>
      <c r="LEG46" s="399"/>
      <c r="LEH46" s="466"/>
      <c r="LEI46" s="252"/>
      <c r="LEJ46" s="467"/>
      <c r="LEK46" s="466"/>
      <c r="LEL46" s="399"/>
      <c r="LEM46" s="466"/>
      <c r="LEN46" s="252"/>
      <c r="LEO46" s="467"/>
      <c r="LEP46" s="466"/>
      <c r="LEQ46" s="399"/>
      <c r="LER46" s="466"/>
      <c r="LES46" s="252"/>
      <c r="LET46" s="467"/>
      <c r="LEU46" s="466"/>
      <c r="LEV46" s="399"/>
      <c r="LEW46" s="466"/>
      <c r="LEX46" s="252"/>
      <c r="LEY46" s="467"/>
      <c r="LEZ46" s="466"/>
      <c r="LFA46" s="399"/>
      <c r="LFB46" s="466"/>
      <c r="LFC46" s="252"/>
      <c r="LFD46" s="467"/>
      <c r="LFE46" s="466"/>
      <c r="LFF46" s="399"/>
      <c r="LFG46" s="466"/>
      <c r="LFH46" s="252"/>
      <c r="LFI46" s="467"/>
      <c r="LFJ46" s="466"/>
      <c r="LFK46" s="399"/>
      <c r="LFL46" s="466"/>
      <c r="LFM46" s="252"/>
      <c r="LFN46" s="467"/>
      <c r="LFO46" s="466"/>
      <c r="LFP46" s="399"/>
      <c r="LFQ46" s="466"/>
      <c r="LFR46" s="252"/>
      <c r="LFS46" s="467"/>
      <c r="LFT46" s="466"/>
      <c r="LFU46" s="399"/>
      <c r="LFV46" s="466"/>
      <c r="LFW46" s="252"/>
      <c r="LFX46" s="467"/>
      <c r="LFY46" s="466"/>
      <c r="LFZ46" s="399"/>
      <c r="LGA46" s="466"/>
      <c r="LGB46" s="252"/>
      <c r="LGC46" s="467"/>
      <c r="LGD46" s="466"/>
      <c r="LGE46" s="399"/>
      <c r="LGF46" s="466"/>
      <c r="LGG46" s="252"/>
      <c r="LGH46" s="467"/>
      <c r="LGI46" s="466"/>
      <c r="LGJ46" s="399"/>
      <c r="LGK46" s="466"/>
      <c r="LGL46" s="252"/>
      <c r="LGM46" s="467"/>
      <c r="LGN46" s="466"/>
      <c r="LGO46" s="399"/>
      <c r="LGP46" s="466"/>
      <c r="LGQ46" s="252"/>
      <c r="LGR46" s="467"/>
      <c r="LGS46" s="466"/>
      <c r="LGT46" s="399"/>
      <c r="LGU46" s="466"/>
      <c r="LGV46" s="252"/>
      <c r="LGW46" s="467"/>
      <c r="LGX46" s="466"/>
      <c r="LGY46" s="399"/>
      <c r="LGZ46" s="466"/>
      <c r="LHA46" s="252"/>
      <c r="LHB46" s="467"/>
      <c r="LHC46" s="466"/>
      <c r="LHD46" s="399"/>
      <c r="LHE46" s="466"/>
      <c r="LHF46" s="252"/>
      <c r="LHG46" s="467"/>
      <c r="LHH46" s="466"/>
      <c r="LHI46" s="399"/>
      <c r="LHJ46" s="466"/>
      <c r="LHK46" s="252"/>
      <c r="LHL46" s="467"/>
      <c r="LHM46" s="466"/>
      <c r="LHN46" s="399"/>
      <c r="LHO46" s="466"/>
      <c r="LHP46" s="252"/>
      <c r="LHQ46" s="467"/>
      <c r="LHR46" s="466"/>
      <c r="LHS46" s="399"/>
      <c r="LHT46" s="466"/>
      <c r="LHU46" s="252"/>
      <c r="LHV46" s="467"/>
      <c r="LHW46" s="466"/>
      <c r="LHX46" s="399"/>
      <c r="LHY46" s="466"/>
      <c r="LHZ46" s="252"/>
      <c r="LIA46" s="467"/>
      <c r="LIB46" s="466"/>
      <c r="LIC46" s="399"/>
      <c r="LID46" s="466"/>
      <c r="LIE46" s="252"/>
      <c r="LIF46" s="467"/>
      <c r="LIG46" s="466"/>
      <c r="LIH46" s="399"/>
      <c r="LII46" s="466"/>
      <c r="LIJ46" s="252"/>
      <c r="LIK46" s="467"/>
      <c r="LIL46" s="466"/>
      <c r="LIM46" s="399"/>
      <c r="LIN46" s="466"/>
      <c r="LIO46" s="252"/>
      <c r="LIP46" s="467"/>
      <c r="LIQ46" s="466"/>
      <c r="LIR46" s="399"/>
      <c r="LIS46" s="466"/>
      <c r="LIT46" s="252"/>
      <c r="LIU46" s="467"/>
      <c r="LIV46" s="466"/>
      <c r="LIW46" s="399"/>
      <c r="LIX46" s="466"/>
      <c r="LIY46" s="252"/>
      <c r="LIZ46" s="467"/>
      <c r="LJA46" s="466"/>
      <c r="LJB46" s="399"/>
      <c r="LJC46" s="466"/>
      <c r="LJD46" s="252"/>
      <c r="LJE46" s="467"/>
      <c r="LJF46" s="466"/>
      <c r="LJG46" s="399"/>
      <c r="LJH46" s="466"/>
      <c r="LJI46" s="252"/>
      <c r="LJJ46" s="467"/>
      <c r="LJK46" s="466"/>
      <c r="LJL46" s="399"/>
      <c r="LJM46" s="466"/>
      <c r="LJN46" s="252"/>
      <c r="LJO46" s="467"/>
      <c r="LJP46" s="466"/>
      <c r="LJQ46" s="399"/>
      <c r="LJR46" s="466"/>
      <c r="LJS46" s="252"/>
      <c r="LJT46" s="467"/>
      <c r="LJU46" s="466"/>
      <c r="LJV46" s="399"/>
      <c r="LJW46" s="466"/>
      <c r="LJX46" s="252"/>
      <c r="LJY46" s="467"/>
      <c r="LJZ46" s="466"/>
      <c r="LKA46" s="399"/>
      <c r="LKB46" s="466"/>
      <c r="LKC46" s="252"/>
      <c r="LKD46" s="467"/>
      <c r="LKE46" s="466"/>
      <c r="LKF46" s="399"/>
      <c r="LKG46" s="466"/>
      <c r="LKH46" s="252"/>
      <c r="LKI46" s="467"/>
      <c r="LKJ46" s="466"/>
      <c r="LKK46" s="399"/>
      <c r="LKL46" s="466"/>
      <c r="LKM46" s="252"/>
      <c r="LKN46" s="467"/>
      <c r="LKO46" s="466"/>
      <c r="LKP46" s="399"/>
      <c r="LKQ46" s="466"/>
      <c r="LKR46" s="252"/>
      <c r="LKS46" s="467"/>
      <c r="LKT46" s="466"/>
      <c r="LKU46" s="399"/>
      <c r="LKV46" s="466"/>
      <c r="LKW46" s="252"/>
      <c r="LKX46" s="467"/>
      <c r="LKY46" s="466"/>
      <c r="LKZ46" s="399"/>
      <c r="LLA46" s="466"/>
      <c r="LLB46" s="252"/>
      <c r="LLC46" s="467"/>
      <c r="LLD46" s="466"/>
      <c r="LLE46" s="399"/>
      <c r="LLF46" s="466"/>
      <c r="LLG46" s="252"/>
      <c r="LLH46" s="467"/>
      <c r="LLI46" s="466"/>
      <c r="LLJ46" s="399"/>
      <c r="LLK46" s="466"/>
      <c r="LLL46" s="252"/>
      <c r="LLM46" s="467"/>
      <c r="LLN46" s="466"/>
      <c r="LLO46" s="399"/>
      <c r="LLP46" s="466"/>
      <c r="LLQ46" s="252"/>
      <c r="LLR46" s="467"/>
      <c r="LLS46" s="466"/>
      <c r="LLT46" s="399"/>
      <c r="LLU46" s="466"/>
      <c r="LLV46" s="252"/>
      <c r="LLW46" s="467"/>
      <c r="LLX46" s="466"/>
      <c r="LLY46" s="399"/>
      <c r="LLZ46" s="466"/>
      <c r="LMA46" s="252"/>
      <c r="LMB46" s="467"/>
      <c r="LMC46" s="466"/>
      <c r="LMD46" s="399"/>
      <c r="LME46" s="466"/>
      <c r="LMF46" s="252"/>
      <c r="LMG46" s="467"/>
      <c r="LMH46" s="466"/>
      <c r="LMI46" s="399"/>
      <c r="LMJ46" s="466"/>
      <c r="LMK46" s="252"/>
      <c r="LML46" s="467"/>
      <c r="LMM46" s="466"/>
      <c r="LMN46" s="399"/>
      <c r="LMO46" s="466"/>
      <c r="LMP46" s="252"/>
      <c r="LMQ46" s="467"/>
      <c r="LMR46" s="466"/>
      <c r="LMS46" s="399"/>
      <c r="LMT46" s="466"/>
      <c r="LMU46" s="252"/>
      <c r="LMV46" s="467"/>
      <c r="LMW46" s="466"/>
      <c r="LMX46" s="399"/>
      <c r="LMY46" s="466"/>
      <c r="LMZ46" s="252"/>
      <c r="LNA46" s="467"/>
      <c r="LNB46" s="466"/>
      <c r="LNC46" s="399"/>
      <c r="LND46" s="466"/>
      <c r="LNE46" s="252"/>
      <c r="LNF46" s="467"/>
      <c r="LNG46" s="466"/>
      <c r="LNH46" s="399"/>
      <c r="LNI46" s="466"/>
      <c r="LNJ46" s="252"/>
      <c r="LNK46" s="467"/>
      <c r="LNL46" s="466"/>
      <c r="LNM46" s="399"/>
      <c r="LNN46" s="466"/>
      <c r="LNO46" s="252"/>
      <c r="LNP46" s="467"/>
      <c r="LNQ46" s="466"/>
      <c r="LNR46" s="399"/>
      <c r="LNS46" s="466"/>
      <c r="LNT46" s="252"/>
      <c r="LNU46" s="467"/>
      <c r="LNV46" s="466"/>
      <c r="LNW46" s="399"/>
      <c r="LNX46" s="466"/>
      <c r="LNY46" s="252"/>
      <c r="LNZ46" s="467"/>
      <c r="LOA46" s="466"/>
      <c r="LOB46" s="399"/>
      <c r="LOC46" s="466"/>
      <c r="LOD46" s="252"/>
      <c r="LOE46" s="467"/>
      <c r="LOF46" s="466"/>
      <c r="LOG46" s="399"/>
      <c r="LOH46" s="466"/>
      <c r="LOI46" s="252"/>
      <c r="LOJ46" s="467"/>
      <c r="LOK46" s="466"/>
      <c r="LOL46" s="399"/>
      <c r="LOM46" s="466"/>
      <c r="LON46" s="252"/>
      <c r="LOO46" s="467"/>
      <c r="LOP46" s="466"/>
      <c r="LOQ46" s="399"/>
      <c r="LOR46" s="466"/>
      <c r="LOS46" s="252"/>
      <c r="LOT46" s="467"/>
      <c r="LOU46" s="466"/>
      <c r="LOV46" s="399"/>
      <c r="LOW46" s="466"/>
      <c r="LOX46" s="252"/>
      <c r="LOY46" s="467"/>
      <c r="LOZ46" s="466"/>
      <c r="LPA46" s="399"/>
      <c r="LPB46" s="466"/>
      <c r="LPC46" s="252"/>
      <c r="LPD46" s="467"/>
      <c r="LPE46" s="466"/>
      <c r="LPF46" s="399"/>
      <c r="LPG46" s="466"/>
      <c r="LPH46" s="252"/>
      <c r="LPI46" s="467"/>
      <c r="LPJ46" s="466"/>
      <c r="LPK46" s="399"/>
      <c r="LPL46" s="466"/>
      <c r="LPM46" s="252"/>
      <c r="LPN46" s="467"/>
      <c r="LPO46" s="466"/>
      <c r="LPP46" s="399"/>
      <c r="LPQ46" s="466"/>
      <c r="LPR46" s="252"/>
      <c r="LPS46" s="467"/>
      <c r="LPT46" s="466"/>
      <c r="LPU46" s="399"/>
      <c r="LPV46" s="466"/>
      <c r="LPW46" s="252"/>
      <c r="LPX46" s="467"/>
      <c r="LPY46" s="466"/>
      <c r="LPZ46" s="399"/>
      <c r="LQA46" s="466"/>
      <c r="LQB46" s="252"/>
      <c r="LQC46" s="467"/>
      <c r="LQD46" s="466"/>
      <c r="LQE46" s="399"/>
      <c r="LQF46" s="466"/>
      <c r="LQG46" s="252"/>
      <c r="LQH46" s="467"/>
      <c r="LQI46" s="466"/>
      <c r="LQJ46" s="399"/>
      <c r="LQK46" s="466"/>
      <c r="LQL46" s="252"/>
      <c r="LQM46" s="467"/>
      <c r="LQN46" s="466"/>
      <c r="LQO46" s="399"/>
      <c r="LQP46" s="466"/>
      <c r="LQQ46" s="252"/>
      <c r="LQR46" s="467"/>
      <c r="LQS46" s="466"/>
      <c r="LQT46" s="399"/>
      <c r="LQU46" s="466"/>
      <c r="LQV46" s="252"/>
      <c r="LQW46" s="467"/>
      <c r="LQX46" s="466"/>
      <c r="LQY46" s="399"/>
      <c r="LQZ46" s="466"/>
      <c r="LRA46" s="252"/>
      <c r="LRB46" s="467"/>
      <c r="LRC46" s="466"/>
      <c r="LRD46" s="399"/>
      <c r="LRE46" s="466"/>
      <c r="LRF46" s="252"/>
      <c r="LRG46" s="467"/>
      <c r="LRH46" s="466"/>
      <c r="LRI46" s="399"/>
      <c r="LRJ46" s="466"/>
      <c r="LRK46" s="252"/>
      <c r="LRL46" s="467"/>
      <c r="LRM46" s="466"/>
      <c r="LRN46" s="399"/>
      <c r="LRO46" s="466"/>
      <c r="LRP46" s="252"/>
      <c r="LRQ46" s="467"/>
      <c r="LRR46" s="466"/>
      <c r="LRS46" s="399"/>
      <c r="LRT46" s="466"/>
      <c r="LRU46" s="252"/>
      <c r="LRV46" s="467"/>
      <c r="LRW46" s="466"/>
      <c r="LRX46" s="399"/>
      <c r="LRY46" s="466"/>
      <c r="LRZ46" s="252"/>
      <c r="LSA46" s="467"/>
      <c r="LSB46" s="466"/>
      <c r="LSC46" s="399"/>
      <c r="LSD46" s="466"/>
      <c r="LSE46" s="252"/>
      <c r="LSF46" s="467"/>
      <c r="LSG46" s="466"/>
      <c r="LSH46" s="399"/>
      <c r="LSI46" s="466"/>
      <c r="LSJ46" s="252"/>
      <c r="LSK46" s="467"/>
      <c r="LSL46" s="466"/>
      <c r="LSM46" s="399"/>
      <c r="LSN46" s="466"/>
      <c r="LSO46" s="252"/>
      <c r="LSP46" s="467"/>
      <c r="LSQ46" s="466"/>
      <c r="LSR46" s="399"/>
      <c r="LSS46" s="466"/>
      <c r="LST46" s="252"/>
      <c r="LSU46" s="467"/>
      <c r="LSV46" s="466"/>
      <c r="LSW46" s="399"/>
      <c r="LSX46" s="466"/>
      <c r="LSY46" s="252"/>
      <c r="LSZ46" s="467"/>
      <c r="LTA46" s="466"/>
      <c r="LTB46" s="399"/>
      <c r="LTC46" s="466"/>
      <c r="LTD46" s="252"/>
      <c r="LTE46" s="467"/>
      <c r="LTF46" s="466"/>
      <c r="LTG46" s="399"/>
      <c r="LTH46" s="466"/>
      <c r="LTI46" s="252"/>
      <c r="LTJ46" s="467"/>
      <c r="LTK46" s="466"/>
      <c r="LTL46" s="399"/>
      <c r="LTM46" s="466"/>
      <c r="LTN46" s="252"/>
      <c r="LTO46" s="467"/>
      <c r="LTP46" s="466"/>
      <c r="LTQ46" s="399"/>
      <c r="LTR46" s="466"/>
      <c r="LTS46" s="252"/>
      <c r="LTT46" s="467"/>
      <c r="LTU46" s="466"/>
      <c r="LTV46" s="399"/>
      <c r="LTW46" s="466"/>
      <c r="LTX46" s="252"/>
      <c r="LTY46" s="467"/>
      <c r="LTZ46" s="466"/>
      <c r="LUA46" s="399"/>
      <c r="LUB46" s="466"/>
      <c r="LUC46" s="252"/>
      <c r="LUD46" s="467"/>
      <c r="LUE46" s="466"/>
      <c r="LUF46" s="399"/>
      <c r="LUG46" s="466"/>
      <c r="LUH46" s="252"/>
      <c r="LUI46" s="467"/>
      <c r="LUJ46" s="466"/>
      <c r="LUK46" s="399"/>
      <c r="LUL46" s="466"/>
      <c r="LUM46" s="252"/>
      <c r="LUN46" s="467"/>
      <c r="LUO46" s="466"/>
      <c r="LUP46" s="399"/>
      <c r="LUQ46" s="466"/>
      <c r="LUR46" s="252"/>
      <c r="LUS46" s="467"/>
      <c r="LUT46" s="466"/>
      <c r="LUU46" s="399"/>
      <c r="LUV46" s="466"/>
      <c r="LUW46" s="252"/>
      <c r="LUX46" s="467"/>
      <c r="LUY46" s="466"/>
      <c r="LUZ46" s="399"/>
      <c r="LVA46" s="466"/>
      <c r="LVB46" s="252"/>
      <c r="LVC46" s="467"/>
      <c r="LVD46" s="466"/>
      <c r="LVE46" s="399"/>
      <c r="LVF46" s="466"/>
      <c r="LVG46" s="252"/>
      <c r="LVH46" s="467"/>
      <c r="LVI46" s="466"/>
      <c r="LVJ46" s="399"/>
      <c r="LVK46" s="466"/>
      <c r="LVL46" s="252"/>
      <c r="LVM46" s="467"/>
      <c r="LVN46" s="466"/>
      <c r="LVO46" s="399"/>
      <c r="LVP46" s="466"/>
      <c r="LVQ46" s="252"/>
      <c r="LVR46" s="467"/>
      <c r="LVS46" s="466"/>
      <c r="LVT46" s="399"/>
      <c r="LVU46" s="466"/>
      <c r="LVV46" s="252"/>
      <c r="LVW46" s="467"/>
      <c r="LVX46" s="466"/>
      <c r="LVY46" s="399"/>
      <c r="LVZ46" s="466"/>
      <c r="LWA46" s="252"/>
      <c r="LWB46" s="467"/>
      <c r="LWC46" s="466"/>
      <c r="LWD46" s="399"/>
      <c r="LWE46" s="466"/>
      <c r="LWF46" s="252"/>
      <c r="LWG46" s="467"/>
      <c r="LWH46" s="466"/>
      <c r="LWI46" s="399"/>
      <c r="LWJ46" s="466"/>
      <c r="LWK46" s="252"/>
      <c r="LWL46" s="467"/>
      <c r="LWM46" s="466"/>
      <c r="LWN46" s="399"/>
      <c r="LWO46" s="466"/>
      <c r="LWP46" s="252"/>
      <c r="LWQ46" s="467"/>
      <c r="LWR46" s="466"/>
      <c r="LWS46" s="399"/>
      <c r="LWT46" s="466"/>
      <c r="LWU46" s="252"/>
      <c r="LWV46" s="467"/>
      <c r="LWW46" s="466"/>
      <c r="LWX46" s="399"/>
      <c r="LWY46" s="466"/>
      <c r="LWZ46" s="252"/>
      <c r="LXA46" s="467"/>
      <c r="LXB46" s="466"/>
      <c r="LXC46" s="399"/>
      <c r="LXD46" s="466"/>
      <c r="LXE46" s="252"/>
      <c r="LXF46" s="467"/>
      <c r="LXG46" s="466"/>
      <c r="LXH46" s="399"/>
      <c r="LXI46" s="466"/>
      <c r="LXJ46" s="252"/>
      <c r="LXK46" s="467"/>
      <c r="LXL46" s="466"/>
      <c r="LXM46" s="399"/>
      <c r="LXN46" s="466"/>
      <c r="LXO46" s="252"/>
      <c r="LXP46" s="467"/>
      <c r="LXQ46" s="466"/>
      <c r="LXR46" s="399"/>
      <c r="LXS46" s="466"/>
      <c r="LXT46" s="252"/>
      <c r="LXU46" s="467"/>
      <c r="LXV46" s="466"/>
      <c r="LXW46" s="399"/>
      <c r="LXX46" s="466"/>
      <c r="LXY46" s="252"/>
      <c r="LXZ46" s="467"/>
      <c r="LYA46" s="466"/>
      <c r="LYB46" s="399"/>
      <c r="LYC46" s="466"/>
      <c r="LYD46" s="252"/>
      <c r="LYE46" s="467"/>
      <c r="LYF46" s="466"/>
      <c r="LYG46" s="399"/>
      <c r="LYH46" s="466"/>
      <c r="LYI46" s="252"/>
      <c r="LYJ46" s="467"/>
      <c r="LYK46" s="466"/>
      <c r="LYL46" s="399"/>
      <c r="LYM46" s="466"/>
      <c r="LYN46" s="252"/>
      <c r="LYO46" s="467"/>
      <c r="LYP46" s="466"/>
      <c r="LYQ46" s="399"/>
      <c r="LYR46" s="466"/>
      <c r="LYS46" s="252"/>
      <c r="LYT46" s="467"/>
      <c r="LYU46" s="466"/>
      <c r="LYV46" s="399"/>
      <c r="LYW46" s="466"/>
      <c r="LYX46" s="252"/>
      <c r="LYY46" s="467"/>
      <c r="LYZ46" s="466"/>
      <c r="LZA46" s="399"/>
      <c r="LZB46" s="466"/>
      <c r="LZC46" s="252"/>
      <c r="LZD46" s="467"/>
      <c r="LZE46" s="466"/>
      <c r="LZF46" s="399"/>
      <c r="LZG46" s="466"/>
      <c r="LZH46" s="252"/>
      <c r="LZI46" s="467"/>
      <c r="LZJ46" s="466"/>
      <c r="LZK46" s="399"/>
      <c r="LZL46" s="466"/>
      <c r="LZM46" s="252"/>
      <c r="LZN46" s="467"/>
      <c r="LZO46" s="466"/>
      <c r="LZP46" s="399"/>
      <c r="LZQ46" s="466"/>
      <c r="LZR46" s="252"/>
      <c r="LZS46" s="467"/>
      <c r="LZT46" s="466"/>
      <c r="LZU46" s="399"/>
      <c r="LZV46" s="466"/>
      <c r="LZW46" s="252"/>
      <c r="LZX46" s="467"/>
      <c r="LZY46" s="466"/>
      <c r="LZZ46" s="399"/>
      <c r="MAA46" s="466"/>
      <c r="MAB46" s="252"/>
      <c r="MAC46" s="467"/>
      <c r="MAD46" s="466"/>
      <c r="MAE46" s="399"/>
      <c r="MAF46" s="466"/>
      <c r="MAG46" s="252"/>
      <c r="MAH46" s="467"/>
      <c r="MAI46" s="466"/>
      <c r="MAJ46" s="399"/>
      <c r="MAK46" s="466"/>
      <c r="MAL46" s="252"/>
      <c r="MAM46" s="467"/>
      <c r="MAN46" s="466"/>
      <c r="MAO46" s="399"/>
      <c r="MAP46" s="466"/>
      <c r="MAQ46" s="252"/>
      <c r="MAR46" s="467"/>
      <c r="MAS46" s="466"/>
      <c r="MAT46" s="399"/>
      <c r="MAU46" s="466"/>
      <c r="MAV46" s="252"/>
      <c r="MAW46" s="467"/>
      <c r="MAX46" s="466"/>
      <c r="MAY46" s="399"/>
      <c r="MAZ46" s="466"/>
      <c r="MBA46" s="252"/>
      <c r="MBB46" s="467"/>
      <c r="MBC46" s="466"/>
      <c r="MBD46" s="399"/>
      <c r="MBE46" s="466"/>
      <c r="MBF46" s="252"/>
      <c r="MBG46" s="467"/>
      <c r="MBH46" s="466"/>
      <c r="MBI46" s="399"/>
      <c r="MBJ46" s="466"/>
      <c r="MBK46" s="252"/>
      <c r="MBL46" s="467"/>
      <c r="MBM46" s="466"/>
      <c r="MBN46" s="399"/>
      <c r="MBO46" s="466"/>
      <c r="MBP46" s="252"/>
      <c r="MBQ46" s="467"/>
      <c r="MBR46" s="466"/>
      <c r="MBS46" s="399"/>
      <c r="MBT46" s="466"/>
      <c r="MBU46" s="252"/>
      <c r="MBV46" s="467"/>
      <c r="MBW46" s="466"/>
      <c r="MBX46" s="399"/>
      <c r="MBY46" s="466"/>
      <c r="MBZ46" s="252"/>
      <c r="MCA46" s="467"/>
      <c r="MCB46" s="466"/>
      <c r="MCC46" s="399"/>
      <c r="MCD46" s="466"/>
      <c r="MCE46" s="252"/>
      <c r="MCF46" s="467"/>
      <c r="MCG46" s="466"/>
      <c r="MCH46" s="399"/>
      <c r="MCI46" s="466"/>
      <c r="MCJ46" s="252"/>
      <c r="MCK46" s="467"/>
      <c r="MCL46" s="466"/>
      <c r="MCM46" s="399"/>
      <c r="MCN46" s="466"/>
      <c r="MCO46" s="252"/>
      <c r="MCP46" s="467"/>
      <c r="MCQ46" s="466"/>
      <c r="MCR46" s="399"/>
      <c r="MCS46" s="466"/>
      <c r="MCT46" s="252"/>
      <c r="MCU46" s="467"/>
      <c r="MCV46" s="466"/>
      <c r="MCW46" s="399"/>
      <c r="MCX46" s="466"/>
      <c r="MCY46" s="252"/>
      <c r="MCZ46" s="467"/>
      <c r="MDA46" s="466"/>
      <c r="MDB46" s="399"/>
      <c r="MDC46" s="466"/>
      <c r="MDD46" s="252"/>
      <c r="MDE46" s="467"/>
      <c r="MDF46" s="466"/>
      <c r="MDG46" s="399"/>
      <c r="MDH46" s="466"/>
      <c r="MDI46" s="252"/>
      <c r="MDJ46" s="467"/>
      <c r="MDK46" s="466"/>
      <c r="MDL46" s="399"/>
      <c r="MDM46" s="466"/>
      <c r="MDN46" s="252"/>
      <c r="MDO46" s="467"/>
      <c r="MDP46" s="466"/>
      <c r="MDQ46" s="399"/>
      <c r="MDR46" s="466"/>
      <c r="MDS46" s="252"/>
      <c r="MDT46" s="467"/>
      <c r="MDU46" s="466"/>
      <c r="MDV46" s="399"/>
      <c r="MDW46" s="466"/>
      <c r="MDX46" s="252"/>
      <c r="MDY46" s="467"/>
      <c r="MDZ46" s="466"/>
      <c r="MEA46" s="399"/>
      <c r="MEB46" s="466"/>
      <c r="MEC46" s="252"/>
      <c r="MED46" s="467"/>
      <c r="MEE46" s="466"/>
      <c r="MEF46" s="399"/>
      <c r="MEG46" s="466"/>
      <c r="MEH46" s="252"/>
      <c r="MEI46" s="467"/>
      <c r="MEJ46" s="466"/>
      <c r="MEK46" s="399"/>
      <c r="MEL46" s="466"/>
      <c r="MEM46" s="252"/>
      <c r="MEN46" s="467"/>
      <c r="MEO46" s="466"/>
      <c r="MEP46" s="399"/>
      <c r="MEQ46" s="466"/>
      <c r="MER46" s="252"/>
      <c r="MES46" s="467"/>
      <c r="MET46" s="466"/>
      <c r="MEU46" s="399"/>
      <c r="MEV46" s="466"/>
      <c r="MEW46" s="252"/>
      <c r="MEX46" s="467"/>
      <c r="MEY46" s="466"/>
      <c r="MEZ46" s="399"/>
      <c r="MFA46" s="466"/>
      <c r="MFB46" s="252"/>
      <c r="MFC46" s="467"/>
      <c r="MFD46" s="466"/>
      <c r="MFE46" s="399"/>
      <c r="MFF46" s="466"/>
      <c r="MFG46" s="252"/>
      <c r="MFH46" s="467"/>
      <c r="MFI46" s="466"/>
      <c r="MFJ46" s="399"/>
      <c r="MFK46" s="466"/>
      <c r="MFL46" s="252"/>
      <c r="MFM46" s="467"/>
      <c r="MFN46" s="466"/>
      <c r="MFO46" s="399"/>
      <c r="MFP46" s="466"/>
      <c r="MFQ46" s="252"/>
      <c r="MFR46" s="467"/>
      <c r="MFS46" s="466"/>
      <c r="MFT46" s="399"/>
      <c r="MFU46" s="466"/>
      <c r="MFV46" s="252"/>
      <c r="MFW46" s="467"/>
      <c r="MFX46" s="466"/>
      <c r="MFY46" s="399"/>
      <c r="MFZ46" s="466"/>
      <c r="MGA46" s="252"/>
      <c r="MGB46" s="467"/>
      <c r="MGC46" s="466"/>
      <c r="MGD46" s="399"/>
      <c r="MGE46" s="466"/>
      <c r="MGF46" s="252"/>
      <c r="MGG46" s="467"/>
      <c r="MGH46" s="466"/>
      <c r="MGI46" s="399"/>
      <c r="MGJ46" s="466"/>
      <c r="MGK46" s="252"/>
      <c r="MGL46" s="467"/>
      <c r="MGM46" s="466"/>
      <c r="MGN46" s="399"/>
      <c r="MGO46" s="466"/>
      <c r="MGP46" s="252"/>
      <c r="MGQ46" s="467"/>
      <c r="MGR46" s="466"/>
      <c r="MGS46" s="399"/>
      <c r="MGT46" s="466"/>
      <c r="MGU46" s="252"/>
      <c r="MGV46" s="467"/>
      <c r="MGW46" s="466"/>
      <c r="MGX46" s="399"/>
      <c r="MGY46" s="466"/>
      <c r="MGZ46" s="252"/>
      <c r="MHA46" s="467"/>
      <c r="MHB46" s="466"/>
      <c r="MHC46" s="399"/>
      <c r="MHD46" s="466"/>
      <c r="MHE46" s="252"/>
      <c r="MHF46" s="467"/>
      <c r="MHG46" s="466"/>
      <c r="MHH46" s="399"/>
      <c r="MHI46" s="466"/>
      <c r="MHJ46" s="252"/>
      <c r="MHK46" s="467"/>
      <c r="MHL46" s="466"/>
      <c r="MHM46" s="399"/>
      <c r="MHN46" s="466"/>
      <c r="MHO46" s="252"/>
      <c r="MHP46" s="467"/>
      <c r="MHQ46" s="466"/>
      <c r="MHR46" s="399"/>
      <c r="MHS46" s="466"/>
      <c r="MHT46" s="252"/>
      <c r="MHU46" s="467"/>
      <c r="MHV46" s="466"/>
      <c r="MHW46" s="399"/>
      <c r="MHX46" s="466"/>
      <c r="MHY46" s="252"/>
      <c r="MHZ46" s="467"/>
      <c r="MIA46" s="466"/>
      <c r="MIB46" s="399"/>
      <c r="MIC46" s="466"/>
      <c r="MID46" s="252"/>
      <c r="MIE46" s="467"/>
      <c r="MIF46" s="466"/>
      <c r="MIG46" s="399"/>
      <c r="MIH46" s="466"/>
      <c r="MII46" s="252"/>
      <c r="MIJ46" s="467"/>
      <c r="MIK46" s="466"/>
      <c r="MIL46" s="399"/>
      <c r="MIM46" s="466"/>
      <c r="MIN46" s="252"/>
      <c r="MIO46" s="467"/>
      <c r="MIP46" s="466"/>
      <c r="MIQ46" s="399"/>
      <c r="MIR46" s="466"/>
      <c r="MIS46" s="252"/>
      <c r="MIT46" s="467"/>
      <c r="MIU46" s="466"/>
      <c r="MIV46" s="399"/>
      <c r="MIW46" s="466"/>
      <c r="MIX46" s="252"/>
      <c r="MIY46" s="467"/>
      <c r="MIZ46" s="466"/>
      <c r="MJA46" s="399"/>
      <c r="MJB46" s="466"/>
      <c r="MJC46" s="252"/>
      <c r="MJD46" s="467"/>
      <c r="MJE46" s="466"/>
      <c r="MJF46" s="399"/>
      <c r="MJG46" s="466"/>
      <c r="MJH46" s="252"/>
      <c r="MJI46" s="467"/>
      <c r="MJJ46" s="466"/>
      <c r="MJK46" s="399"/>
      <c r="MJL46" s="466"/>
      <c r="MJM46" s="252"/>
      <c r="MJN46" s="467"/>
      <c r="MJO46" s="466"/>
      <c r="MJP46" s="399"/>
      <c r="MJQ46" s="466"/>
      <c r="MJR46" s="252"/>
      <c r="MJS46" s="467"/>
      <c r="MJT46" s="466"/>
      <c r="MJU46" s="399"/>
      <c r="MJV46" s="466"/>
      <c r="MJW46" s="252"/>
      <c r="MJX46" s="467"/>
      <c r="MJY46" s="466"/>
      <c r="MJZ46" s="399"/>
      <c r="MKA46" s="466"/>
      <c r="MKB46" s="252"/>
      <c r="MKC46" s="467"/>
      <c r="MKD46" s="466"/>
      <c r="MKE46" s="399"/>
      <c r="MKF46" s="466"/>
      <c r="MKG46" s="252"/>
      <c r="MKH46" s="467"/>
      <c r="MKI46" s="466"/>
      <c r="MKJ46" s="399"/>
      <c r="MKK46" s="466"/>
      <c r="MKL46" s="252"/>
      <c r="MKM46" s="467"/>
      <c r="MKN46" s="466"/>
      <c r="MKO46" s="399"/>
      <c r="MKP46" s="466"/>
      <c r="MKQ46" s="252"/>
      <c r="MKR46" s="467"/>
      <c r="MKS46" s="466"/>
      <c r="MKT46" s="399"/>
      <c r="MKU46" s="466"/>
      <c r="MKV46" s="252"/>
      <c r="MKW46" s="467"/>
      <c r="MKX46" s="466"/>
      <c r="MKY46" s="399"/>
      <c r="MKZ46" s="466"/>
      <c r="MLA46" s="252"/>
      <c r="MLB46" s="467"/>
      <c r="MLC46" s="466"/>
      <c r="MLD46" s="399"/>
      <c r="MLE46" s="466"/>
      <c r="MLF46" s="252"/>
      <c r="MLG46" s="467"/>
      <c r="MLH46" s="466"/>
      <c r="MLI46" s="399"/>
      <c r="MLJ46" s="466"/>
      <c r="MLK46" s="252"/>
      <c r="MLL46" s="467"/>
      <c r="MLM46" s="466"/>
      <c r="MLN46" s="399"/>
      <c r="MLO46" s="466"/>
      <c r="MLP46" s="252"/>
      <c r="MLQ46" s="467"/>
      <c r="MLR46" s="466"/>
      <c r="MLS46" s="399"/>
      <c r="MLT46" s="466"/>
      <c r="MLU46" s="252"/>
      <c r="MLV46" s="467"/>
      <c r="MLW46" s="466"/>
      <c r="MLX46" s="399"/>
      <c r="MLY46" s="466"/>
      <c r="MLZ46" s="252"/>
      <c r="MMA46" s="467"/>
      <c r="MMB46" s="466"/>
      <c r="MMC46" s="399"/>
      <c r="MMD46" s="466"/>
      <c r="MME46" s="252"/>
      <c r="MMF46" s="467"/>
      <c r="MMG46" s="466"/>
      <c r="MMH46" s="399"/>
      <c r="MMI46" s="466"/>
      <c r="MMJ46" s="252"/>
      <c r="MMK46" s="467"/>
      <c r="MML46" s="466"/>
      <c r="MMM46" s="399"/>
      <c r="MMN46" s="466"/>
      <c r="MMO46" s="252"/>
      <c r="MMP46" s="467"/>
      <c r="MMQ46" s="466"/>
      <c r="MMR46" s="399"/>
      <c r="MMS46" s="466"/>
      <c r="MMT46" s="252"/>
      <c r="MMU46" s="467"/>
      <c r="MMV46" s="466"/>
      <c r="MMW46" s="399"/>
      <c r="MMX46" s="466"/>
      <c r="MMY46" s="252"/>
      <c r="MMZ46" s="467"/>
      <c r="MNA46" s="466"/>
      <c r="MNB46" s="399"/>
      <c r="MNC46" s="466"/>
      <c r="MND46" s="252"/>
      <c r="MNE46" s="467"/>
      <c r="MNF46" s="466"/>
      <c r="MNG46" s="399"/>
      <c r="MNH46" s="466"/>
      <c r="MNI46" s="252"/>
      <c r="MNJ46" s="467"/>
      <c r="MNK46" s="466"/>
      <c r="MNL46" s="399"/>
      <c r="MNM46" s="466"/>
      <c r="MNN46" s="252"/>
      <c r="MNO46" s="467"/>
      <c r="MNP46" s="466"/>
      <c r="MNQ46" s="399"/>
      <c r="MNR46" s="466"/>
      <c r="MNS46" s="252"/>
      <c r="MNT46" s="467"/>
      <c r="MNU46" s="466"/>
      <c r="MNV46" s="399"/>
      <c r="MNW46" s="466"/>
      <c r="MNX46" s="252"/>
      <c r="MNY46" s="467"/>
      <c r="MNZ46" s="466"/>
      <c r="MOA46" s="399"/>
      <c r="MOB46" s="466"/>
      <c r="MOC46" s="252"/>
      <c r="MOD46" s="467"/>
      <c r="MOE46" s="466"/>
      <c r="MOF46" s="399"/>
      <c r="MOG46" s="466"/>
      <c r="MOH46" s="252"/>
      <c r="MOI46" s="467"/>
      <c r="MOJ46" s="466"/>
      <c r="MOK46" s="399"/>
      <c r="MOL46" s="466"/>
      <c r="MOM46" s="252"/>
      <c r="MON46" s="467"/>
      <c r="MOO46" s="466"/>
      <c r="MOP46" s="399"/>
      <c r="MOQ46" s="466"/>
      <c r="MOR46" s="252"/>
      <c r="MOS46" s="467"/>
      <c r="MOT46" s="466"/>
      <c r="MOU46" s="399"/>
      <c r="MOV46" s="466"/>
      <c r="MOW46" s="252"/>
      <c r="MOX46" s="467"/>
      <c r="MOY46" s="466"/>
      <c r="MOZ46" s="399"/>
      <c r="MPA46" s="466"/>
      <c r="MPB46" s="252"/>
      <c r="MPC46" s="467"/>
      <c r="MPD46" s="466"/>
      <c r="MPE46" s="399"/>
      <c r="MPF46" s="466"/>
      <c r="MPG46" s="252"/>
      <c r="MPH46" s="467"/>
      <c r="MPI46" s="466"/>
      <c r="MPJ46" s="399"/>
      <c r="MPK46" s="466"/>
      <c r="MPL46" s="252"/>
      <c r="MPM46" s="467"/>
      <c r="MPN46" s="466"/>
      <c r="MPO46" s="399"/>
      <c r="MPP46" s="466"/>
      <c r="MPQ46" s="252"/>
      <c r="MPR46" s="467"/>
      <c r="MPS46" s="466"/>
      <c r="MPT46" s="399"/>
      <c r="MPU46" s="466"/>
      <c r="MPV46" s="252"/>
      <c r="MPW46" s="467"/>
      <c r="MPX46" s="466"/>
      <c r="MPY46" s="399"/>
      <c r="MPZ46" s="466"/>
      <c r="MQA46" s="252"/>
      <c r="MQB46" s="467"/>
      <c r="MQC46" s="466"/>
      <c r="MQD46" s="399"/>
      <c r="MQE46" s="466"/>
      <c r="MQF46" s="252"/>
      <c r="MQG46" s="467"/>
      <c r="MQH46" s="466"/>
      <c r="MQI46" s="399"/>
      <c r="MQJ46" s="466"/>
      <c r="MQK46" s="252"/>
      <c r="MQL46" s="467"/>
      <c r="MQM46" s="466"/>
      <c r="MQN46" s="399"/>
      <c r="MQO46" s="466"/>
      <c r="MQP46" s="252"/>
      <c r="MQQ46" s="467"/>
      <c r="MQR46" s="466"/>
      <c r="MQS46" s="399"/>
      <c r="MQT46" s="466"/>
      <c r="MQU46" s="252"/>
      <c r="MQV46" s="467"/>
      <c r="MQW46" s="466"/>
      <c r="MQX46" s="399"/>
      <c r="MQY46" s="466"/>
      <c r="MQZ46" s="252"/>
      <c r="MRA46" s="467"/>
      <c r="MRB46" s="466"/>
      <c r="MRC46" s="399"/>
      <c r="MRD46" s="466"/>
      <c r="MRE46" s="252"/>
      <c r="MRF46" s="467"/>
      <c r="MRG46" s="466"/>
      <c r="MRH46" s="399"/>
      <c r="MRI46" s="466"/>
      <c r="MRJ46" s="252"/>
      <c r="MRK46" s="467"/>
      <c r="MRL46" s="466"/>
      <c r="MRM46" s="399"/>
      <c r="MRN46" s="466"/>
      <c r="MRO46" s="252"/>
      <c r="MRP46" s="467"/>
      <c r="MRQ46" s="466"/>
      <c r="MRR46" s="399"/>
      <c r="MRS46" s="466"/>
      <c r="MRT46" s="252"/>
      <c r="MRU46" s="467"/>
      <c r="MRV46" s="466"/>
      <c r="MRW46" s="399"/>
      <c r="MRX46" s="466"/>
      <c r="MRY46" s="252"/>
      <c r="MRZ46" s="467"/>
      <c r="MSA46" s="466"/>
      <c r="MSB46" s="399"/>
      <c r="MSC46" s="466"/>
      <c r="MSD46" s="252"/>
      <c r="MSE46" s="467"/>
      <c r="MSF46" s="466"/>
      <c r="MSG46" s="399"/>
      <c r="MSH46" s="466"/>
      <c r="MSI46" s="252"/>
      <c r="MSJ46" s="467"/>
      <c r="MSK46" s="466"/>
      <c r="MSL46" s="399"/>
      <c r="MSM46" s="466"/>
      <c r="MSN46" s="252"/>
      <c r="MSO46" s="467"/>
      <c r="MSP46" s="466"/>
      <c r="MSQ46" s="399"/>
      <c r="MSR46" s="466"/>
      <c r="MSS46" s="252"/>
      <c r="MST46" s="467"/>
      <c r="MSU46" s="466"/>
      <c r="MSV46" s="399"/>
      <c r="MSW46" s="466"/>
      <c r="MSX46" s="252"/>
      <c r="MSY46" s="467"/>
      <c r="MSZ46" s="466"/>
      <c r="MTA46" s="399"/>
      <c r="MTB46" s="466"/>
      <c r="MTC46" s="252"/>
      <c r="MTD46" s="467"/>
      <c r="MTE46" s="466"/>
      <c r="MTF46" s="399"/>
      <c r="MTG46" s="466"/>
      <c r="MTH46" s="252"/>
      <c r="MTI46" s="467"/>
      <c r="MTJ46" s="466"/>
      <c r="MTK46" s="399"/>
      <c r="MTL46" s="466"/>
      <c r="MTM46" s="252"/>
      <c r="MTN46" s="467"/>
      <c r="MTO46" s="466"/>
      <c r="MTP46" s="399"/>
      <c r="MTQ46" s="466"/>
      <c r="MTR46" s="252"/>
      <c r="MTS46" s="467"/>
      <c r="MTT46" s="466"/>
      <c r="MTU46" s="399"/>
      <c r="MTV46" s="466"/>
      <c r="MTW46" s="252"/>
      <c r="MTX46" s="467"/>
      <c r="MTY46" s="466"/>
      <c r="MTZ46" s="399"/>
      <c r="MUA46" s="466"/>
      <c r="MUB46" s="252"/>
      <c r="MUC46" s="467"/>
      <c r="MUD46" s="466"/>
      <c r="MUE46" s="399"/>
      <c r="MUF46" s="466"/>
      <c r="MUG46" s="252"/>
      <c r="MUH46" s="467"/>
      <c r="MUI46" s="466"/>
      <c r="MUJ46" s="399"/>
      <c r="MUK46" s="466"/>
      <c r="MUL46" s="252"/>
      <c r="MUM46" s="467"/>
      <c r="MUN46" s="466"/>
      <c r="MUO46" s="399"/>
      <c r="MUP46" s="466"/>
      <c r="MUQ46" s="252"/>
      <c r="MUR46" s="467"/>
      <c r="MUS46" s="466"/>
      <c r="MUT46" s="399"/>
      <c r="MUU46" s="466"/>
      <c r="MUV46" s="252"/>
      <c r="MUW46" s="467"/>
      <c r="MUX46" s="466"/>
      <c r="MUY46" s="399"/>
      <c r="MUZ46" s="466"/>
      <c r="MVA46" s="252"/>
      <c r="MVB46" s="467"/>
      <c r="MVC46" s="466"/>
      <c r="MVD46" s="399"/>
      <c r="MVE46" s="466"/>
      <c r="MVF46" s="252"/>
      <c r="MVG46" s="467"/>
      <c r="MVH46" s="466"/>
      <c r="MVI46" s="399"/>
      <c r="MVJ46" s="466"/>
      <c r="MVK46" s="252"/>
      <c r="MVL46" s="467"/>
      <c r="MVM46" s="466"/>
      <c r="MVN46" s="399"/>
      <c r="MVO46" s="466"/>
      <c r="MVP46" s="252"/>
      <c r="MVQ46" s="467"/>
      <c r="MVR46" s="466"/>
      <c r="MVS46" s="399"/>
      <c r="MVT46" s="466"/>
      <c r="MVU46" s="252"/>
      <c r="MVV46" s="467"/>
      <c r="MVW46" s="466"/>
      <c r="MVX46" s="399"/>
      <c r="MVY46" s="466"/>
      <c r="MVZ46" s="252"/>
      <c r="MWA46" s="467"/>
      <c r="MWB46" s="466"/>
      <c r="MWC46" s="399"/>
      <c r="MWD46" s="466"/>
      <c r="MWE46" s="252"/>
      <c r="MWF46" s="467"/>
      <c r="MWG46" s="466"/>
      <c r="MWH46" s="399"/>
      <c r="MWI46" s="466"/>
      <c r="MWJ46" s="252"/>
      <c r="MWK46" s="467"/>
      <c r="MWL46" s="466"/>
      <c r="MWM46" s="399"/>
      <c r="MWN46" s="466"/>
      <c r="MWO46" s="252"/>
      <c r="MWP46" s="467"/>
      <c r="MWQ46" s="466"/>
      <c r="MWR46" s="399"/>
      <c r="MWS46" s="466"/>
      <c r="MWT46" s="252"/>
      <c r="MWU46" s="467"/>
      <c r="MWV46" s="466"/>
      <c r="MWW46" s="399"/>
      <c r="MWX46" s="466"/>
      <c r="MWY46" s="252"/>
      <c r="MWZ46" s="467"/>
      <c r="MXA46" s="466"/>
      <c r="MXB46" s="399"/>
      <c r="MXC46" s="466"/>
      <c r="MXD46" s="252"/>
      <c r="MXE46" s="467"/>
      <c r="MXF46" s="466"/>
      <c r="MXG46" s="399"/>
      <c r="MXH46" s="466"/>
      <c r="MXI46" s="252"/>
      <c r="MXJ46" s="467"/>
      <c r="MXK46" s="466"/>
      <c r="MXL46" s="399"/>
      <c r="MXM46" s="466"/>
      <c r="MXN46" s="252"/>
      <c r="MXO46" s="467"/>
      <c r="MXP46" s="466"/>
      <c r="MXQ46" s="399"/>
      <c r="MXR46" s="466"/>
      <c r="MXS46" s="252"/>
      <c r="MXT46" s="467"/>
      <c r="MXU46" s="466"/>
      <c r="MXV46" s="399"/>
      <c r="MXW46" s="466"/>
      <c r="MXX46" s="252"/>
      <c r="MXY46" s="467"/>
      <c r="MXZ46" s="466"/>
      <c r="MYA46" s="399"/>
      <c r="MYB46" s="466"/>
      <c r="MYC46" s="252"/>
      <c r="MYD46" s="467"/>
      <c r="MYE46" s="466"/>
      <c r="MYF46" s="399"/>
      <c r="MYG46" s="466"/>
      <c r="MYH46" s="252"/>
      <c r="MYI46" s="467"/>
      <c r="MYJ46" s="466"/>
      <c r="MYK46" s="399"/>
      <c r="MYL46" s="466"/>
      <c r="MYM46" s="252"/>
      <c r="MYN46" s="467"/>
      <c r="MYO46" s="466"/>
      <c r="MYP46" s="399"/>
      <c r="MYQ46" s="466"/>
      <c r="MYR46" s="252"/>
      <c r="MYS46" s="467"/>
      <c r="MYT46" s="466"/>
      <c r="MYU46" s="399"/>
      <c r="MYV46" s="466"/>
      <c r="MYW46" s="252"/>
      <c r="MYX46" s="467"/>
      <c r="MYY46" s="466"/>
      <c r="MYZ46" s="399"/>
      <c r="MZA46" s="466"/>
      <c r="MZB46" s="252"/>
      <c r="MZC46" s="467"/>
      <c r="MZD46" s="466"/>
      <c r="MZE46" s="399"/>
      <c r="MZF46" s="466"/>
      <c r="MZG46" s="252"/>
      <c r="MZH46" s="467"/>
      <c r="MZI46" s="466"/>
      <c r="MZJ46" s="399"/>
      <c r="MZK46" s="466"/>
      <c r="MZL46" s="252"/>
      <c r="MZM46" s="467"/>
      <c r="MZN46" s="466"/>
      <c r="MZO46" s="399"/>
      <c r="MZP46" s="466"/>
      <c r="MZQ46" s="252"/>
      <c r="MZR46" s="467"/>
      <c r="MZS46" s="466"/>
      <c r="MZT46" s="399"/>
      <c r="MZU46" s="466"/>
      <c r="MZV46" s="252"/>
      <c r="MZW46" s="467"/>
      <c r="MZX46" s="466"/>
      <c r="MZY46" s="399"/>
      <c r="MZZ46" s="466"/>
      <c r="NAA46" s="252"/>
      <c r="NAB46" s="467"/>
      <c r="NAC46" s="466"/>
      <c r="NAD46" s="399"/>
      <c r="NAE46" s="466"/>
      <c r="NAF46" s="252"/>
      <c r="NAG46" s="467"/>
      <c r="NAH46" s="466"/>
      <c r="NAI46" s="399"/>
      <c r="NAJ46" s="466"/>
      <c r="NAK46" s="252"/>
      <c r="NAL46" s="467"/>
      <c r="NAM46" s="466"/>
      <c r="NAN46" s="399"/>
      <c r="NAO46" s="466"/>
      <c r="NAP46" s="252"/>
      <c r="NAQ46" s="467"/>
      <c r="NAR46" s="466"/>
      <c r="NAS46" s="399"/>
      <c r="NAT46" s="466"/>
      <c r="NAU46" s="252"/>
      <c r="NAV46" s="467"/>
      <c r="NAW46" s="466"/>
      <c r="NAX46" s="399"/>
      <c r="NAY46" s="466"/>
      <c r="NAZ46" s="252"/>
      <c r="NBA46" s="467"/>
      <c r="NBB46" s="466"/>
      <c r="NBC46" s="399"/>
      <c r="NBD46" s="466"/>
      <c r="NBE46" s="252"/>
      <c r="NBF46" s="467"/>
      <c r="NBG46" s="466"/>
      <c r="NBH46" s="399"/>
      <c r="NBI46" s="466"/>
      <c r="NBJ46" s="252"/>
      <c r="NBK46" s="467"/>
      <c r="NBL46" s="466"/>
      <c r="NBM46" s="399"/>
      <c r="NBN46" s="466"/>
      <c r="NBO46" s="252"/>
      <c r="NBP46" s="467"/>
      <c r="NBQ46" s="466"/>
      <c r="NBR46" s="399"/>
      <c r="NBS46" s="466"/>
      <c r="NBT46" s="252"/>
      <c r="NBU46" s="467"/>
      <c r="NBV46" s="466"/>
      <c r="NBW46" s="399"/>
      <c r="NBX46" s="466"/>
      <c r="NBY46" s="252"/>
      <c r="NBZ46" s="467"/>
      <c r="NCA46" s="466"/>
      <c r="NCB46" s="399"/>
      <c r="NCC46" s="466"/>
      <c r="NCD46" s="252"/>
      <c r="NCE46" s="467"/>
      <c r="NCF46" s="466"/>
      <c r="NCG46" s="399"/>
      <c r="NCH46" s="466"/>
      <c r="NCI46" s="252"/>
      <c r="NCJ46" s="467"/>
      <c r="NCK46" s="466"/>
      <c r="NCL46" s="399"/>
      <c r="NCM46" s="466"/>
      <c r="NCN46" s="252"/>
      <c r="NCO46" s="467"/>
      <c r="NCP46" s="466"/>
      <c r="NCQ46" s="399"/>
      <c r="NCR46" s="466"/>
      <c r="NCS46" s="252"/>
      <c r="NCT46" s="467"/>
      <c r="NCU46" s="466"/>
      <c r="NCV46" s="399"/>
      <c r="NCW46" s="466"/>
      <c r="NCX46" s="252"/>
      <c r="NCY46" s="467"/>
      <c r="NCZ46" s="466"/>
      <c r="NDA46" s="399"/>
      <c r="NDB46" s="466"/>
      <c r="NDC46" s="252"/>
      <c r="NDD46" s="467"/>
      <c r="NDE46" s="466"/>
      <c r="NDF46" s="399"/>
      <c r="NDG46" s="466"/>
      <c r="NDH46" s="252"/>
      <c r="NDI46" s="467"/>
      <c r="NDJ46" s="466"/>
      <c r="NDK46" s="399"/>
      <c r="NDL46" s="466"/>
      <c r="NDM46" s="252"/>
      <c r="NDN46" s="467"/>
      <c r="NDO46" s="466"/>
      <c r="NDP46" s="399"/>
      <c r="NDQ46" s="466"/>
      <c r="NDR46" s="252"/>
      <c r="NDS46" s="467"/>
      <c r="NDT46" s="466"/>
      <c r="NDU46" s="399"/>
      <c r="NDV46" s="466"/>
      <c r="NDW46" s="252"/>
      <c r="NDX46" s="467"/>
      <c r="NDY46" s="466"/>
      <c r="NDZ46" s="399"/>
      <c r="NEA46" s="466"/>
      <c r="NEB46" s="252"/>
      <c r="NEC46" s="467"/>
      <c r="NED46" s="466"/>
      <c r="NEE46" s="399"/>
      <c r="NEF46" s="466"/>
      <c r="NEG46" s="252"/>
      <c r="NEH46" s="467"/>
      <c r="NEI46" s="466"/>
      <c r="NEJ46" s="399"/>
      <c r="NEK46" s="466"/>
      <c r="NEL46" s="252"/>
      <c r="NEM46" s="467"/>
      <c r="NEN46" s="466"/>
      <c r="NEO46" s="399"/>
      <c r="NEP46" s="466"/>
      <c r="NEQ46" s="252"/>
      <c r="NER46" s="467"/>
      <c r="NES46" s="466"/>
      <c r="NET46" s="399"/>
      <c r="NEU46" s="466"/>
      <c r="NEV46" s="252"/>
      <c r="NEW46" s="467"/>
      <c r="NEX46" s="466"/>
      <c r="NEY46" s="399"/>
      <c r="NEZ46" s="466"/>
      <c r="NFA46" s="252"/>
      <c r="NFB46" s="467"/>
      <c r="NFC46" s="466"/>
      <c r="NFD46" s="399"/>
      <c r="NFE46" s="466"/>
      <c r="NFF46" s="252"/>
      <c r="NFG46" s="467"/>
      <c r="NFH46" s="466"/>
      <c r="NFI46" s="399"/>
      <c r="NFJ46" s="466"/>
      <c r="NFK46" s="252"/>
      <c r="NFL46" s="467"/>
      <c r="NFM46" s="466"/>
      <c r="NFN46" s="399"/>
      <c r="NFO46" s="466"/>
      <c r="NFP46" s="252"/>
      <c r="NFQ46" s="467"/>
      <c r="NFR46" s="466"/>
      <c r="NFS46" s="399"/>
      <c r="NFT46" s="466"/>
      <c r="NFU46" s="252"/>
      <c r="NFV46" s="467"/>
      <c r="NFW46" s="466"/>
      <c r="NFX46" s="399"/>
      <c r="NFY46" s="466"/>
      <c r="NFZ46" s="252"/>
      <c r="NGA46" s="467"/>
      <c r="NGB46" s="466"/>
      <c r="NGC46" s="399"/>
      <c r="NGD46" s="466"/>
      <c r="NGE46" s="252"/>
      <c r="NGF46" s="467"/>
      <c r="NGG46" s="466"/>
      <c r="NGH46" s="399"/>
      <c r="NGI46" s="466"/>
      <c r="NGJ46" s="252"/>
      <c r="NGK46" s="467"/>
      <c r="NGL46" s="466"/>
      <c r="NGM46" s="399"/>
      <c r="NGN46" s="466"/>
      <c r="NGO46" s="252"/>
      <c r="NGP46" s="467"/>
      <c r="NGQ46" s="466"/>
      <c r="NGR46" s="399"/>
      <c r="NGS46" s="466"/>
      <c r="NGT46" s="252"/>
      <c r="NGU46" s="467"/>
      <c r="NGV46" s="466"/>
      <c r="NGW46" s="399"/>
      <c r="NGX46" s="466"/>
      <c r="NGY46" s="252"/>
      <c r="NGZ46" s="467"/>
      <c r="NHA46" s="466"/>
      <c r="NHB46" s="399"/>
      <c r="NHC46" s="466"/>
      <c r="NHD46" s="252"/>
      <c r="NHE46" s="467"/>
      <c r="NHF46" s="466"/>
      <c r="NHG46" s="399"/>
      <c r="NHH46" s="466"/>
      <c r="NHI46" s="252"/>
      <c r="NHJ46" s="467"/>
      <c r="NHK46" s="466"/>
      <c r="NHL46" s="399"/>
      <c r="NHM46" s="466"/>
      <c r="NHN46" s="252"/>
      <c r="NHO46" s="467"/>
      <c r="NHP46" s="466"/>
      <c r="NHQ46" s="399"/>
      <c r="NHR46" s="466"/>
      <c r="NHS46" s="252"/>
      <c r="NHT46" s="467"/>
      <c r="NHU46" s="466"/>
      <c r="NHV46" s="399"/>
      <c r="NHW46" s="466"/>
      <c r="NHX46" s="252"/>
      <c r="NHY46" s="467"/>
      <c r="NHZ46" s="466"/>
      <c r="NIA46" s="399"/>
      <c r="NIB46" s="466"/>
      <c r="NIC46" s="252"/>
      <c r="NID46" s="467"/>
      <c r="NIE46" s="466"/>
      <c r="NIF46" s="399"/>
      <c r="NIG46" s="466"/>
      <c r="NIH46" s="252"/>
      <c r="NII46" s="467"/>
      <c r="NIJ46" s="466"/>
      <c r="NIK46" s="399"/>
      <c r="NIL46" s="466"/>
      <c r="NIM46" s="252"/>
      <c r="NIN46" s="467"/>
      <c r="NIO46" s="466"/>
      <c r="NIP46" s="399"/>
      <c r="NIQ46" s="466"/>
      <c r="NIR46" s="252"/>
      <c r="NIS46" s="467"/>
      <c r="NIT46" s="466"/>
      <c r="NIU46" s="399"/>
      <c r="NIV46" s="466"/>
      <c r="NIW46" s="252"/>
      <c r="NIX46" s="467"/>
      <c r="NIY46" s="466"/>
      <c r="NIZ46" s="399"/>
      <c r="NJA46" s="466"/>
      <c r="NJB46" s="252"/>
      <c r="NJC46" s="467"/>
      <c r="NJD46" s="466"/>
      <c r="NJE46" s="399"/>
      <c r="NJF46" s="466"/>
      <c r="NJG46" s="252"/>
      <c r="NJH46" s="467"/>
      <c r="NJI46" s="466"/>
      <c r="NJJ46" s="399"/>
      <c r="NJK46" s="466"/>
      <c r="NJL46" s="252"/>
      <c r="NJM46" s="467"/>
      <c r="NJN46" s="466"/>
      <c r="NJO46" s="399"/>
      <c r="NJP46" s="466"/>
      <c r="NJQ46" s="252"/>
      <c r="NJR46" s="467"/>
      <c r="NJS46" s="466"/>
      <c r="NJT46" s="399"/>
      <c r="NJU46" s="466"/>
      <c r="NJV46" s="252"/>
      <c r="NJW46" s="467"/>
      <c r="NJX46" s="466"/>
      <c r="NJY46" s="399"/>
      <c r="NJZ46" s="466"/>
      <c r="NKA46" s="252"/>
      <c r="NKB46" s="467"/>
      <c r="NKC46" s="466"/>
      <c r="NKD46" s="399"/>
      <c r="NKE46" s="466"/>
      <c r="NKF46" s="252"/>
      <c r="NKG46" s="467"/>
      <c r="NKH46" s="466"/>
      <c r="NKI46" s="399"/>
      <c r="NKJ46" s="466"/>
      <c r="NKK46" s="252"/>
      <c r="NKL46" s="467"/>
      <c r="NKM46" s="466"/>
      <c r="NKN46" s="399"/>
      <c r="NKO46" s="466"/>
      <c r="NKP46" s="252"/>
      <c r="NKQ46" s="467"/>
      <c r="NKR46" s="466"/>
      <c r="NKS46" s="399"/>
      <c r="NKT46" s="466"/>
      <c r="NKU46" s="252"/>
      <c r="NKV46" s="467"/>
      <c r="NKW46" s="466"/>
      <c r="NKX46" s="399"/>
      <c r="NKY46" s="466"/>
      <c r="NKZ46" s="252"/>
      <c r="NLA46" s="467"/>
      <c r="NLB46" s="466"/>
      <c r="NLC46" s="399"/>
      <c r="NLD46" s="466"/>
      <c r="NLE46" s="252"/>
      <c r="NLF46" s="467"/>
      <c r="NLG46" s="466"/>
      <c r="NLH46" s="399"/>
      <c r="NLI46" s="466"/>
      <c r="NLJ46" s="252"/>
      <c r="NLK46" s="467"/>
      <c r="NLL46" s="466"/>
      <c r="NLM46" s="399"/>
      <c r="NLN46" s="466"/>
      <c r="NLO46" s="252"/>
      <c r="NLP46" s="467"/>
      <c r="NLQ46" s="466"/>
      <c r="NLR46" s="399"/>
      <c r="NLS46" s="466"/>
      <c r="NLT46" s="252"/>
      <c r="NLU46" s="467"/>
      <c r="NLV46" s="466"/>
      <c r="NLW46" s="399"/>
      <c r="NLX46" s="466"/>
      <c r="NLY46" s="252"/>
      <c r="NLZ46" s="467"/>
      <c r="NMA46" s="466"/>
      <c r="NMB46" s="399"/>
      <c r="NMC46" s="466"/>
      <c r="NMD46" s="252"/>
      <c r="NME46" s="467"/>
      <c r="NMF46" s="466"/>
      <c r="NMG46" s="399"/>
      <c r="NMH46" s="466"/>
      <c r="NMI46" s="252"/>
      <c r="NMJ46" s="467"/>
      <c r="NMK46" s="466"/>
      <c r="NML46" s="399"/>
      <c r="NMM46" s="466"/>
      <c r="NMN46" s="252"/>
      <c r="NMO46" s="467"/>
      <c r="NMP46" s="466"/>
      <c r="NMQ46" s="399"/>
      <c r="NMR46" s="466"/>
      <c r="NMS46" s="252"/>
      <c r="NMT46" s="467"/>
      <c r="NMU46" s="466"/>
      <c r="NMV46" s="399"/>
      <c r="NMW46" s="466"/>
      <c r="NMX46" s="252"/>
      <c r="NMY46" s="467"/>
      <c r="NMZ46" s="466"/>
      <c r="NNA46" s="399"/>
      <c r="NNB46" s="466"/>
      <c r="NNC46" s="252"/>
      <c r="NND46" s="467"/>
      <c r="NNE46" s="466"/>
      <c r="NNF46" s="399"/>
      <c r="NNG46" s="466"/>
      <c r="NNH46" s="252"/>
      <c r="NNI46" s="467"/>
      <c r="NNJ46" s="466"/>
      <c r="NNK46" s="399"/>
      <c r="NNL46" s="466"/>
      <c r="NNM46" s="252"/>
      <c r="NNN46" s="467"/>
      <c r="NNO46" s="466"/>
      <c r="NNP46" s="399"/>
      <c r="NNQ46" s="466"/>
      <c r="NNR46" s="252"/>
      <c r="NNS46" s="467"/>
      <c r="NNT46" s="466"/>
      <c r="NNU46" s="399"/>
      <c r="NNV46" s="466"/>
      <c r="NNW46" s="252"/>
      <c r="NNX46" s="467"/>
      <c r="NNY46" s="466"/>
      <c r="NNZ46" s="399"/>
      <c r="NOA46" s="466"/>
      <c r="NOB46" s="252"/>
      <c r="NOC46" s="467"/>
      <c r="NOD46" s="466"/>
      <c r="NOE46" s="399"/>
      <c r="NOF46" s="466"/>
      <c r="NOG46" s="252"/>
      <c r="NOH46" s="467"/>
      <c r="NOI46" s="466"/>
      <c r="NOJ46" s="399"/>
      <c r="NOK46" s="466"/>
      <c r="NOL46" s="252"/>
      <c r="NOM46" s="467"/>
      <c r="NON46" s="466"/>
      <c r="NOO46" s="399"/>
      <c r="NOP46" s="466"/>
      <c r="NOQ46" s="252"/>
      <c r="NOR46" s="467"/>
      <c r="NOS46" s="466"/>
      <c r="NOT46" s="399"/>
      <c r="NOU46" s="466"/>
      <c r="NOV46" s="252"/>
      <c r="NOW46" s="467"/>
      <c r="NOX46" s="466"/>
      <c r="NOY46" s="399"/>
      <c r="NOZ46" s="466"/>
      <c r="NPA46" s="252"/>
      <c r="NPB46" s="467"/>
      <c r="NPC46" s="466"/>
      <c r="NPD46" s="399"/>
      <c r="NPE46" s="466"/>
      <c r="NPF46" s="252"/>
      <c r="NPG46" s="467"/>
      <c r="NPH46" s="466"/>
      <c r="NPI46" s="399"/>
      <c r="NPJ46" s="466"/>
      <c r="NPK46" s="252"/>
      <c r="NPL46" s="467"/>
      <c r="NPM46" s="466"/>
      <c r="NPN46" s="399"/>
      <c r="NPO46" s="466"/>
      <c r="NPP46" s="252"/>
      <c r="NPQ46" s="467"/>
      <c r="NPR46" s="466"/>
      <c r="NPS46" s="399"/>
      <c r="NPT46" s="466"/>
      <c r="NPU46" s="252"/>
      <c r="NPV46" s="467"/>
      <c r="NPW46" s="466"/>
      <c r="NPX46" s="399"/>
      <c r="NPY46" s="466"/>
      <c r="NPZ46" s="252"/>
      <c r="NQA46" s="467"/>
      <c r="NQB46" s="466"/>
      <c r="NQC46" s="399"/>
      <c r="NQD46" s="466"/>
      <c r="NQE46" s="252"/>
      <c r="NQF46" s="467"/>
      <c r="NQG46" s="466"/>
      <c r="NQH46" s="399"/>
      <c r="NQI46" s="466"/>
      <c r="NQJ46" s="252"/>
      <c r="NQK46" s="467"/>
      <c r="NQL46" s="466"/>
      <c r="NQM46" s="399"/>
      <c r="NQN46" s="466"/>
      <c r="NQO46" s="252"/>
      <c r="NQP46" s="467"/>
      <c r="NQQ46" s="466"/>
      <c r="NQR46" s="399"/>
      <c r="NQS46" s="466"/>
      <c r="NQT46" s="252"/>
      <c r="NQU46" s="467"/>
      <c r="NQV46" s="466"/>
      <c r="NQW46" s="399"/>
      <c r="NQX46" s="466"/>
      <c r="NQY46" s="252"/>
      <c r="NQZ46" s="467"/>
      <c r="NRA46" s="466"/>
      <c r="NRB46" s="399"/>
      <c r="NRC46" s="466"/>
      <c r="NRD46" s="252"/>
      <c r="NRE46" s="467"/>
      <c r="NRF46" s="466"/>
      <c r="NRG46" s="399"/>
      <c r="NRH46" s="466"/>
      <c r="NRI46" s="252"/>
      <c r="NRJ46" s="467"/>
      <c r="NRK46" s="466"/>
      <c r="NRL46" s="399"/>
      <c r="NRM46" s="466"/>
      <c r="NRN46" s="252"/>
      <c r="NRO46" s="467"/>
      <c r="NRP46" s="466"/>
      <c r="NRQ46" s="399"/>
      <c r="NRR46" s="466"/>
      <c r="NRS46" s="252"/>
      <c r="NRT46" s="467"/>
      <c r="NRU46" s="466"/>
      <c r="NRV46" s="399"/>
      <c r="NRW46" s="466"/>
      <c r="NRX46" s="252"/>
      <c r="NRY46" s="467"/>
      <c r="NRZ46" s="466"/>
      <c r="NSA46" s="399"/>
      <c r="NSB46" s="466"/>
      <c r="NSC46" s="252"/>
      <c r="NSD46" s="467"/>
      <c r="NSE46" s="466"/>
      <c r="NSF46" s="399"/>
      <c r="NSG46" s="466"/>
      <c r="NSH46" s="252"/>
      <c r="NSI46" s="467"/>
      <c r="NSJ46" s="466"/>
      <c r="NSK46" s="399"/>
      <c r="NSL46" s="466"/>
      <c r="NSM46" s="252"/>
      <c r="NSN46" s="467"/>
      <c r="NSO46" s="466"/>
      <c r="NSP46" s="399"/>
      <c r="NSQ46" s="466"/>
      <c r="NSR46" s="252"/>
      <c r="NSS46" s="467"/>
      <c r="NST46" s="466"/>
      <c r="NSU46" s="399"/>
      <c r="NSV46" s="466"/>
      <c r="NSW46" s="252"/>
      <c r="NSX46" s="467"/>
      <c r="NSY46" s="466"/>
      <c r="NSZ46" s="399"/>
      <c r="NTA46" s="466"/>
      <c r="NTB46" s="252"/>
      <c r="NTC46" s="467"/>
      <c r="NTD46" s="466"/>
      <c r="NTE46" s="399"/>
      <c r="NTF46" s="466"/>
      <c r="NTG46" s="252"/>
      <c r="NTH46" s="467"/>
      <c r="NTI46" s="466"/>
      <c r="NTJ46" s="399"/>
      <c r="NTK46" s="466"/>
      <c r="NTL46" s="252"/>
      <c r="NTM46" s="467"/>
      <c r="NTN46" s="466"/>
      <c r="NTO46" s="399"/>
      <c r="NTP46" s="466"/>
      <c r="NTQ46" s="252"/>
      <c r="NTR46" s="467"/>
      <c r="NTS46" s="466"/>
      <c r="NTT46" s="399"/>
      <c r="NTU46" s="466"/>
      <c r="NTV46" s="252"/>
      <c r="NTW46" s="467"/>
      <c r="NTX46" s="466"/>
      <c r="NTY46" s="399"/>
      <c r="NTZ46" s="466"/>
      <c r="NUA46" s="252"/>
      <c r="NUB46" s="467"/>
      <c r="NUC46" s="466"/>
      <c r="NUD46" s="399"/>
      <c r="NUE46" s="466"/>
      <c r="NUF46" s="252"/>
      <c r="NUG46" s="467"/>
      <c r="NUH46" s="466"/>
      <c r="NUI46" s="399"/>
      <c r="NUJ46" s="466"/>
      <c r="NUK46" s="252"/>
      <c r="NUL46" s="467"/>
      <c r="NUM46" s="466"/>
      <c r="NUN46" s="399"/>
      <c r="NUO46" s="466"/>
      <c r="NUP46" s="252"/>
      <c r="NUQ46" s="467"/>
      <c r="NUR46" s="466"/>
      <c r="NUS46" s="399"/>
      <c r="NUT46" s="466"/>
      <c r="NUU46" s="252"/>
      <c r="NUV46" s="467"/>
      <c r="NUW46" s="466"/>
      <c r="NUX46" s="399"/>
      <c r="NUY46" s="466"/>
      <c r="NUZ46" s="252"/>
      <c r="NVA46" s="467"/>
      <c r="NVB46" s="466"/>
      <c r="NVC46" s="399"/>
      <c r="NVD46" s="466"/>
      <c r="NVE46" s="252"/>
      <c r="NVF46" s="467"/>
      <c r="NVG46" s="466"/>
      <c r="NVH46" s="399"/>
      <c r="NVI46" s="466"/>
      <c r="NVJ46" s="252"/>
      <c r="NVK46" s="467"/>
      <c r="NVL46" s="466"/>
      <c r="NVM46" s="399"/>
      <c r="NVN46" s="466"/>
      <c r="NVO46" s="252"/>
      <c r="NVP46" s="467"/>
      <c r="NVQ46" s="466"/>
      <c r="NVR46" s="399"/>
      <c r="NVS46" s="466"/>
      <c r="NVT46" s="252"/>
      <c r="NVU46" s="467"/>
      <c r="NVV46" s="466"/>
      <c r="NVW46" s="399"/>
      <c r="NVX46" s="466"/>
      <c r="NVY46" s="252"/>
      <c r="NVZ46" s="467"/>
      <c r="NWA46" s="466"/>
      <c r="NWB46" s="399"/>
      <c r="NWC46" s="466"/>
      <c r="NWD46" s="252"/>
      <c r="NWE46" s="467"/>
      <c r="NWF46" s="466"/>
      <c r="NWG46" s="399"/>
      <c r="NWH46" s="466"/>
      <c r="NWI46" s="252"/>
      <c r="NWJ46" s="467"/>
      <c r="NWK46" s="466"/>
      <c r="NWL46" s="399"/>
      <c r="NWM46" s="466"/>
      <c r="NWN46" s="252"/>
      <c r="NWO46" s="467"/>
      <c r="NWP46" s="466"/>
      <c r="NWQ46" s="399"/>
      <c r="NWR46" s="466"/>
      <c r="NWS46" s="252"/>
      <c r="NWT46" s="467"/>
      <c r="NWU46" s="466"/>
      <c r="NWV46" s="399"/>
      <c r="NWW46" s="466"/>
      <c r="NWX46" s="252"/>
      <c r="NWY46" s="467"/>
      <c r="NWZ46" s="466"/>
      <c r="NXA46" s="399"/>
      <c r="NXB46" s="466"/>
      <c r="NXC46" s="252"/>
      <c r="NXD46" s="467"/>
      <c r="NXE46" s="466"/>
      <c r="NXF46" s="399"/>
      <c r="NXG46" s="466"/>
      <c r="NXH46" s="252"/>
      <c r="NXI46" s="467"/>
      <c r="NXJ46" s="466"/>
      <c r="NXK46" s="399"/>
      <c r="NXL46" s="466"/>
      <c r="NXM46" s="252"/>
      <c r="NXN46" s="467"/>
      <c r="NXO46" s="466"/>
      <c r="NXP46" s="399"/>
      <c r="NXQ46" s="466"/>
      <c r="NXR46" s="252"/>
      <c r="NXS46" s="467"/>
      <c r="NXT46" s="466"/>
      <c r="NXU46" s="399"/>
      <c r="NXV46" s="466"/>
      <c r="NXW46" s="252"/>
      <c r="NXX46" s="467"/>
      <c r="NXY46" s="466"/>
      <c r="NXZ46" s="399"/>
      <c r="NYA46" s="466"/>
      <c r="NYB46" s="252"/>
      <c r="NYC46" s="467"/>
      <c r="NYD46" s="466"/>
      <c r="NYE46" s="399"/>
      <c r="NYF46" s="466"/>
      <c r="NYG46" s="252"/>
      <c r="NYH46" s="467"/>
      <c r="NYI46" s="466"/>
      <c r="NYJ46" s="399"/>
      <c r="NYK46" s="466"/>
      <c r="NYL46" s="252"/>
      <c r="NYM46" s="467"/>
      <c r="NYN46" s="466"/>
      <c r="NYO46" s="399"/>
      <c r="NYP46" s="466"/>
      <c r="NYQ46" s="252"/>
      <c r="NYR46" s="467"/>
      <c r="NYS46" s="466"/>
      <c r="NYT46" s="399"/>
      <c r="NYU46" s="466"/>
      <c r="NYV46" s="252"/>
      <c r="NYW46" s="467"/>
      <c r="NYX46" s="466"/>
      <c r="NYY46" s="399"/>
      <c r="NYZ46" s="466"/>
      <c r="NZA46" s="252"/>
      <c r="NZB46" s="467"/>
      <c r="NZC46" s="466"/>
      <c r="NZD46" s="399"/>
      <c r="NZE46" s="466"/>
      <c r="NZF46" s="252"/>
      <c r="NZG46" s="467"/>
      <c r="NZH46" s="466"/>
      <c r="NZI46" s="399"/>
      <c r="NZJ46" s="466"/>
      <c r="NZK46" s="252"/>
      <c r="NZL46" s="467"/>
      <c r="NZM46" s="466"/>
      <c r="NZN46" s="399"/>
      <c r="NZO46" s="466"/>
      <c r="NZP46" s="252"/>
      <c r="NZQ46" s="467"/>
      <c r="NZR46" s="466"/>
      <c r="NZS46" s="399"/>
      <c r="NZT46" s="466"/>
      <c r="NZU46" s="252"/>
      <c r="NZV46" s="467"/>
      <c r="NZW46" s="466"/>
      <c r="NZX46" s="399"/>
      <c r="NZY46" s="466"/>
      <c r="NZZ46" s="252"/>
      <c r="OAA46" s="467"/>
      <c r="OAB46" s="466"/>
      <c r="OAC46" s="399"/>
      <c r="OAD46" s="466"/>
      <c r="OAE46" s="252"/>
      <c r="OAF46" s="467"/>
      <c r="OAG46" s="466"/>
      <c r="OAH46" s="399"/>
      <c r="OAI46" s="466"/>
      <c r="OAJ46" s="252"/>
      <c r="OAK46" s="467"/>
      <c r="OAL46" s="466"/>
      <c r="OAM46" s="399"/>
      <c r="OAN46" s="466"/>
      <c r="OAO46" s="252"/>
      <c r="OAP46" s="467"/>
      <c r="OAQ46" s="466"/>
      <c r="OAR46" s="399"/>
      <c r="OAS46" s="466"/>
      <c r="OAT46" s="252"/>
      <c r="OAU46" s="467"/>
      <c r="OAV46" s="466"/>
      <c r="OAW46" s="399"/>
      <c r="OAX46" s="466"/>
      <c r="OAY46" s="252"/>
      <c r="OAZ46" s="467"/>
      <c r="OBA46" s="466"/>
      <c r="OBB46" s="399"/>
      <c r="OBC46" s="466"/>
      <c r="OBD46" s="252"/>
      <c r="OBE46" s="467"/>
      <c r="OBF46" s="466"/>
      <c r="OBG46" s="399"/>
      <c r="OBH46" s="466"/>
      <c r="OBI46" s="252"/>
      <c r="OBJ46" s="467"/>
      <c r="OBK46" s="466"/>
      <c r="OBL46" s="399"/>
      <c r="OBM46" s="466"/>
      <c r="OBN46" s="252"/>
      <c r="OBO46" s="467"/>
      <c r="OBP46" s="466"/>
      <c r="OBQ46" s="399"/>
      <c r="OBR46" s="466"/>
      <c r="OBS46" s="252"/>
      <c r="OBT46" s="467"/>
      <c r="OBU46" s="466"/>
      <c r="OBV46" s="399"/>
      <c r="OBW46" s="466"/>
      <c r="OBX46" s="252"/>
      <c r="OBY46" s="467"/>
      <c r="OBZ46" s="466"/>
      <c r="OCA46" s="399"/>
      <c r="OCB46" s="466"/>
      <c r="OCC46" s="252"/>
      <c r="OCD46" s="467"/>
      <c r="OCE46" s="466"/>
      <c r="OCF46" s="399"/>
      <c r="OCG46" s="466"/>
      <c r="OCH46" s="252"/>
      <c r="OCI46" s="467"/>
      <c r="OCJ46" s="466"/>
      <c r="OCK46" s="399"/>
      <c r="OCL46" s="466"/>
      <c r="OCM46" s="252"/>
      <c r="OCN46" s="467"/>
      <c r="OCO46" s="466"/>
      <c r="OCP46" s="399"/>
      <c r="OCQ46" s="466"/>
      <c r="OCR46" s="252"/>
      <c r="OCS46" s="467"/>
      <c r="OCT46" s="466"/>
      <c r="OCU46" s="399"/>
      <c r="OCV46" s="466"/>
      <c r="OCW46" s="252"/>
      <c r="OCX46" s="467"/>
      <c r="OCY46" s="466"/>
      <c r="OCZ46" s="399"/>
      <c r="ODA46" s="466"/>
      <c r="ODB46" s="252"/>
      <c r="ODC46" s="467"/>
      <c r="ODD46" s="466"/>
      <c r="ODE46" s="399"/>
      <c r="ODF46" s="466"/>
      <c r="ODG46" s="252"/>
      <c r="ODH46" s="467"/>
      <c r="ODI46" s="466"/>
      <c r="ODJ46" s="399"/>
      <c r="ODK46" s="466"/>
      <c r="ODL46" s="252"/>
      <c r="ODM46" s="467"/>
      <c r="ODN46" s="466"/>
      <c r="ODO46" s="399"/>
      <c r="ODP46" s="466"/>
      <c r="ODQ46" s="252"/>
      <c r="ODR46" s="467"/>
      <c r="ODS46" s="466"/>
      <c r="ODT46" s="399"/>
      <c r="ODU46" s="466"/>
      <c r="ODV46" s="252"/>
      <c r="ODW46" s="467"/>
      <c r="ODX46" s="466"/>
      <c r="ODY46" s="399"/>
      <c r="ODZ46" s="466"/>
      <c r="OEA46" s="252"/>
      <c r="OEB46" s="467"/>
      <c r="OEC46" s="466"/>
      <c r="OED46" s="399"/>
      <c r="OEE46" s="466"/>
      <c r="OEF46" s="252"/>
      <c r="OEG46" s="467"/>
      <c r="OEH46" s="466"/>
      <c r="OEI46" s="399"/>
      <c r="OEJ46" s="466"/>
      <c r="OEK46" s="252"/>
      <c r="OEL46" s="467"/>
      <c r="OEM46" s="466"/>
      <c r="OEN46" s="399"/>
      <c r="OEO46" s="466"/>
      <c r="OEP46" s="252"/>
      <c r="OEQ46" s="467"/>
      <c r="OER46" s="466"/>
      <c r="OES46" s="399"/>
      <c r="OET46" s="466"/>
      <c r="OEU46" s="252"/>
      <c r="OEV46" s="467"/>
      <c r="OEW46" s="466"/>
      <c r="OEX46" s="399"/>
      <c r="OEY46" s="466"/>
      <c r="OEZ46" s="252"/>
      <c r="OFA46" s="467"/>
      <c r="OFB46" s="466"/>
      <c r="OFC46" s="399"/>
      <c r="OFD46" s="466"/>
      <c r="OFE46" s="252"/>
      <c r="OFF46" s="467"/>
      <c r="OFG46" s="466"/>
      <c r="OFH46" s="399"/>
      <c r="OFI46" s="466"/>
      <c r="OFJ46" s="252"/>
      <c r="OFK46" s="467"/>
      <c r="OFL46" s="466"/>
      <c r="OFM46" s="399"/>
      <c r="OFN46" s="466"/>
      <c r="OFO46" s="252"/>
      <c r="OFP46" s="467"/>
      <c r="OFQ46" s="466"/>
      <c r="OFR46" s="399"/>
      <c r="OFS46" s="466"/>
      <c r="OFT46" s="252"/>
      <c r="OFU46" s="467"/>
      <c r="OFV46" s="466"/>
      <c r="OFW46" s="399"/>
      <c r="OFX46" s="466"/>
      <c r="OFY46" s="252"/>
      <c r="OFZ46" s="467"/>
      <c r="OGA46" s="466"/>
      <c r="OGB46" s="399"/>
      <c r="OGC46" s="466"/>
      <c r="OGD46" s="252"/>
      <c r="OGE46" s="467"/>
      <c r="OGF46" s="466"/>
      <c r="OGG46" s="399"/>
      <c r="OGH46" s="466"/>
      <c r="OGI46" s="252"/>
      <c r="OGJ46" s="467"/>
      <c r="OGK46" s="466"/>
      <c r="OGL46" s="399"/>
      <c r="OGM46" s="466"/>
      <c r="OGN46" s="252"/>
      <c r="OGO46" s="467"/>
      <c r="OGP46" s="466"/>
      <c r="OGQ46" s="399"/>
      <c r="OGR46" s="466"/>
      <c r="OGS46" s="252"/>
      <c r="OGT46" s="467"/>
      <c r="OGU46" s="466"/>
      <c r="OGV46" s="399"/>
      <c r="OGW46" s="466"/>
      <c r="OGX46" s="252"/>
      <c r="OGY46" s="467"/>
      <c r="OGZ46" s="466"/>
      <c r="OHA46" s="399"/>
      <c r="OHB46" s="466"/>
      <c r="OHC46" s="252"/>
      <c r="OHD46" s="467"/>
      <c r="OHE46" s="466"/>
      <c r="OHF46" s="399"/>
      <c r="OHG46" s="466"/>
      <c r="OHH46" s="252"/>
      <c r="OHI46" s="467"/>
      <c r="OHJ46" s="466"/>
      <c r="OHK46" s="399"/>
      <c r="OHL46" s="466"/>
      <c r="OHM46" s="252"/>
      <c r="OHN46" s="467"/>
      <c r="OHO46" s="466"/>
      <c r="OHP46" s="399"/>
      <c r="OHQ46" s="466"/>
      <c r="OHR46" s="252"/>
      <c r="OHS46" s="467"/>
      <c r="OHT46" s="466"/>
      <c r="OHU46" s="399"/>
      <c r="OHV46" s="466"/>
      <c r="OHW46" s="252"/>
      <c r="OHX46" s="467"/>
      <c r="OHY46" s="466"/>
      <c r="OHZ46" s="399"/>
      <c r="OIA46" s="466"/>
      <c r="OIB46" s="252"/>
      <c r="OIC46" s="467"/>
      <c r="OID46" s="466"/>
      <c r="OIE46" s="399"/>
      <c r="OIF46" s="466"/>
      <c r="OIG46" s="252"/>
      <c r="OIH46" s="467"/>
      <c r="OII46" s="466"/>
      <c r="OIJ46" s="399"/>
      <c r="OIK46" s="466"/>
      <c r="OIL46" s="252"/>
      <c r="OIM46" s="467"/>
      <c r="OIN46" s="466"/>
      <c r="OIO46" s="399"/>
      <c r="OIP46" s="466"/>
      <c r="OIQ46" s="252"/>
      <c r="OIR46" s="467"/>
      <c r="OIS46" s="466"/>
      <c r="OIT46" s="399"/>
      <c r="OIU46" s="466"/>
      <c r="OIV46" s="252"/>
      <c r="OIW46" s="467"/>
      <c r="OIX46" s="466"/>
      <c r="OIY46" s="399"/>
      <c r="OIZ46" s="466"/>
      <c r="OJA46" s="252"/>
      <c r="OJB46" s="467"/>
      <c r="OJC46" s="466"/>
      <c r="OJD46" s="399"/>
      <c r="OJE46" s="466"/>
      <c r="OJF46" s="252"/>
      <c r="OJG46" s="467"/>
      <c r="OJH46" s="466"/>
      <c r="OJI46" s="399"/>
      <c r="OJJ46" s="466"/>
      <c r="OJK46" s="252"/>
      <c r="OJL46" s="467"/>
      <c r="OJM46" s="466"/>
      <c r="OJN46" s="399"/>
      <c r="OJO46" s="466"/>
      <c r="OJP46" s="252"/>
      <c r="OJQ46" s="467"/>
      <c r="OJR46" s="466"/>
      <c r="OJS46" s="399"/>
      <c r="OJT46" s="466"/>
      <c r="OJU46" s="252"/>
      <c r="OJV46" s="467"/>
      <c r="OJW46" s="466"/>
      <c r="OJX46" s="399"/>
      <c r="OJY46" s="466"/>
      <c r="OJZ46" s="252"/>
      <c r="OKA46" s="467"/>
      <c r="OKB46" s="466"/>
      <c r="OKC46" s="399"/>
      <c r="OKD46" s="466"/>
      <c r="OKE46" s="252"/>
      <c r="OKF46" s="467"/>
      <c r="OKG46" s="466"/>
      <c r="OKH46" s="399"/>
      <c r="OKI46" s="466"/>
      <c r="OKJ46" s="252"/>
      <c r="OKK46" s="467"/>
      <c r="OKL46" s="466"/>
      <c r="OKM46" s="399"/>
      <c r="OKN46" s="466"/>
      <c r="OKO46" s="252"/>
      <c r="OKP46" s="467"/>
      <c r="OKQ46" s="466"/>
      <c r="OKR46" s="399"/>
      <c r="OKS46" s="466"/>
      <c r="OKT46" s="252"/>
      <c r="OKU46" s="467"/>
      <c r="OKV46" s="466"/>
      <c r="OKW46" s="399"/>
      <c r="OKX46" s="466"/>
      <c r="OKY46" s="252"/>
      <c r="OKZ46" s="467"/>
      <c r="OLA46" s="466"/>
      <c r="OLB46" s="399"/>
      <c r="OLC46" s="466"/>
      <c r="OLD46" s="252"/>
      <c r="OLE46" s="467"/>
      <c r="OLF46" s="466"/>
      <c r="OLG46" s="399"/>
      <c r="OLH46" s="466"/>
      <c r="OLI46" s="252"/>
      <c r="OLJ46" s="467"/>
      <c r="OLK46" s="466"/>
      <c r="OLL46" s="399"/>
      <c r="OLM46" s="466"/>
      <c r="OLN46" s="252"/>
      <c r="OLO46" s="467"/>
      <c r="OLP46" s="466"/>
      <c r="OLQ46" s="399"/>
      <c r="OLR46" s="466"/>
      <c r="OLS46" s="252"/>
      <c r="OLT46" s="467"/>
      <c r="OLU46" s="466"/>
      <c r="OLV46" s="399"/>
      <c r="OLW46" s="466"/>
      <c r="OLX46" s="252"/>
      <c r="OLY46" s="467"/>
      <c r="OLZ46" s="466"/>
      <c r="OMA46" s="399"/>
      <c r="OMB46" s="466"/>
      <c r="OMC46" s="252"/>
      <c r="OMD46" s="467"/>
      <c r="OME46" s="466"/>
      <c r="OMF46" s="399"/>
      <c r="OMG46" s="466"/>
      <c r="OMH46" s="252"/>
      <c r="OMI46" s="467"/>
      <c r="OMJ46" s="466"/>
      <c r="OMK46" s="399"/>
      <c r="OML46" s="466"/>
      <c r="OMM46" s="252"/>
      <c r="OMN46" s="467"/>
      <c r="OMO46" s="466"/>
      <c r="OMP46" s="399"/>
      <c r="OMQ46" s="466"/>
      <c r="OMR46" s="252"/>
      <c r="OMS46" s="467"/>
      <c r="OMT46" s="466"/>
      <c r="OMU46" s="399"/>
      <c r="OMV46" s="466"/>
      <c r="OMW46" s="252"/>
      <c r="OMX46" s="467"/>
      <c r="OMY46" s="466"/>
      <c r="OMZ46" s="399"/>
      <c r="ONA46" s="466"/>
      <c r="ONB46" s="252"/>
      <c r="ONC46" s="467"/>
      <c r="OND46" s="466"/>
      <c r="ONE46" s="399"/>
      <c r="ONF46" s="466"/>
      <c r="ONG46" s="252"/>
      <c r="ONH46" s="467"/>
      <c r="ONI46" s="466"/>
      <c r="ONJ46" s="399"/>
      <c r="ONK46" s="466"/>
      <c r="ONL46" s="252"/>
      <c r="ONM46" s="467"/>
      <c r="ONN46" s="466"/>
      <c r="ONO46" s="399"/>
      <c r="ONP46" s="466"/>
      <c r="ONQ46" s="252"/>
      <c r="ONR46" s="467"/>
      <c r="ONS46" s="466"/>
      <c r="ONT46" s="399"/>
      <c r="ONU46" s="466"/>
      <c r="ONV46" s="252"/>
      <c r="ONW46" s="467"/>
      <c r="ONX46" s="466"/>
      <c r="ONY46" s="399"/>
      <c r="ONZ46" s="466"/>
      <c r="OOA46" s="252"/>
      <c r="OOB46" s="467"/>
      <c r="OOC46" s="466"/>
      <c r="OOD46" s="399"/>
      <c r="OOE46" s="466"/>
      <c r="OOF46" s="252"/>
      <c r="OOG46" s="467"/>
      <c r="OOH46" s="466"/>
      <c r="OOI46" s="399"/>
      <c r="OOJ46" s="466"/>
      <c r="OOK46" s="252"/>
      <c r="OOL46" s="467"/>
      <c r="OOM46" s="466"/>
      <c r="OON46" s="399"/>
      <c r="OOO46" s="466"/>
      <c r="OOP46" s="252"/>
      <c r="OOQ46" s="467"/>
      <c r="OOR46" s="466"/>
      <c r="OOS46" s="399"/>
      <c r="OOT46" s="466"/>
      <c r="OOU46" s="252"/>
      <c r="OOV46" s="467"/>
      <c r="OOW46" s="466"/>
      <c r="OOX46" s="399"/>
      <c r="OOY46" s="466"/>
      <c r="OOZ46" s="252"/>
      <c r="OPA46" s="467"/>
      <c r="OPB46" s="466"/>
      <c r="OPC46" s="399"/>
      <c r="OPD46" s="466"/>
      <c r="OPE46" s="252"/>
      <c r="OPF46" s="467"/>
      <c r="OPG46" s="466"/>
      <c r="OPH46" s="399"/>
      <c r="OPI46" s="466"/>
      <c r="OPJ46" s="252"/>
      <c r="OPK46" s="467"/>
      <c r="OPL46" s="466"/>
      <c r="OPM46" s="399"/>
      <c r="OPN46" s="466"/>
      <c r="OPO46" s="252"/>
      <c r="OPP46" s="467"/>
      <c r="OPQ46" s="466"/>
      <c r="OPR46" s="399"/>
      <c r="OPS46" s="466"/>
      <c r="OPT46" s="252"/>
      <c r="OPU46" s="467"/>
      <c r="OPV46" s="466"/>
      <c r="OPW46" s="399"/>
      <c r="OPX46" s="466"/>
      <c r="OPY46" s="252"/>
      <c r="OPZ46" s="467"/>
      <c r="OQA46" s="466"/>
      <c r="OQB46" s="399"/>
      <c r="OQC46" s="466"/>
      <c r="OQD46" s="252"/>
      <c r="OQE46" s="467"/>
      <c r="OQF46" s="466"/>
      <c r="OQG46" s="399"/>
      <c r="OQH46" s="466"/>
      <c r="OQI46" s="252"/>
      <c r="OQJ46" s="467"/>
      <c r="OQK46" s="466"/>
      <c r="OQL46" s="399"/>
      <c r="OQM46" s="466"/>
      <c r="OQN46" s="252"/>
      <c r="OQO46" s="467"/>
      <c r="OQP46" s="466"/>
      <c r="OQQ46" s="399"/>
      <c r="OQR46" s="466"/>
      <c r="OQS46" s="252"/>
      <c r="OQT46" s="467"/>
      <c r="OQU46" s="466"/>
      <c r="OQV46" s="399"/>
      <c r="OQW46" s="466"/>
      <c r="OQX46" s="252"/>
      <c r="OQY46" s="467"/>
      <c r="OQZ46" s="466"/>
      <c r="ORA46" s="399"/>
      <c r="ORB46" s="466"/>
      <c r="ORC46" s="252"/>
      <c r="ORD46" s="467"/>
      <c r="ORE46" s="466"/>
      <c r="ORF46" s="399"/>
      <c r="ORG46" s="466"/>
      <c r="ORH46" s="252"/>
      <c r="ORI46" s="467"/>
      <c r="ORJ46" s="466"/>
      <c r="ORK46" s="399"/>
      <c r="ORL46" s="466"/>
      <c r="ORM46" s="252"/>
      <c r="ORN46" s="467"/>
      <c r="ORO46" s="466"/>
      <c r="ORP46" s="399"/>
      <c r="ORQ46" s="466"/>
      <c r="ORR46" s="252"/>
      <c r="ORS46" s="467"/>
      <c r="ORT46" s="466"/>
      <c r="ORU46" s="399"/>
      <c r="ORV46" s="466"/>
      <c r="ORW46" s="252"/>
      <c r="ORX46" s="467"/>
      <c r="ORY46" s="466"/>
      <c r="ORZ46" s="399"/>
      <c r="OSA46" s="466"/>
      <c r="OSB46" s="252"/>
      <c r="OSC46" s="467"/>
      <c r="OSD46" s="466"/>
      <c r="OSE46" s="399"/>
      <c r="OSF46" s="466"/>
      <c r="OSG46" s="252"/>
      <c r="OSH46" s="467"/>
      <c r="OSI46" s="466"/>
      <c r="OSJ46" s="399"/>
      <c r="OSK46" s="466"/>
      <c r="OSL46" s="252"/>
      <c r="OSM46" s="467"/>
      <c r="OSN46" s="466"/>
      <c r="OSO46" s="399"/>
      <c r="OSP46" s="466"/>
      <c r="OSQ46" s="252"/>
      <c r="OSR46" s="467"/>
      <c r="OSS46" s="466"/>
      <c r="OST46" s="399"/>
      <c r="OSU46" s="466"/>
      <c r="OSV46" s="252"/>
      <c r="OSW46" s="467"/>
      <c r="OSX46" s="466"/>
      <c r="OSY46" s="399"/>
      <c r="OSZ46" s="466"/>
      <c r="OTA46" s="252"/>
      <c r="OTB46" s="467"/>
      <c r="OTC46" s="466"/>
      <c r="OTD46" s="399"/>
      <c r="OTE46" s="466"/>
      <c r="OTF46" s="252"/>
      <c r="OTG46" s="467"/>
      <c r="OTH46" s="466"/>
      <c r="OTI46" s="399"/>
      <c r="OTJ46" s="466"/>
      <c r="OTK46" s="252"/>
      <c r="OTL46" s="467"/>
      <c r="OTM46" s="466"/>
      <c r="OTN46" s="399"/>
      <c r="OTO46" s="466"/>
      <c r="OTP46" s="252"/>
      <c r="OTQ46" s="467"/>
      <c r="OTR46" s="466"/>
      <c r="OTS46" s="399"/>
      <c r="OTT46" s="466"/>
      <c r="OTU46" s="252"/>
      <c r="OTV46" s="467"/>
      <c r="OTW46" s="466"/>
      <c r="OTX46" s="399"/>
      <c r="OTY46" s="466"/>
      <c r="OTZ46" s="252"/>
      <c r="OUA46" s="467"/>
      <c r="OUB46" s="466"/>
      <c r="OUC46" s="399"/>
      <c r="OUD46" s="466"/>
      <c r="OUE46" s="252"/>
      <c r="OUF46" s="467"/>
      <c r="OUG46" s="466"/>
      <c r="OUH46" s="399"/>
      <c r="OUI46" s="466"/>
      <c r="OUJ46" s="252"/>
      <c r="OUK46" s="467"/>
      <c r="OUL46" s="466"/>
      <c r="OUM46" s="399"/>
      <c r="OUN46" s="466"/>
      <c r="OUO46" s="252"/>
      <c r="OUP46" s="467"/>
      <c r="OUQ46" s="466"/>
      <c r="OUR46" s="399"/>
      <c r="OUS46" s="466"/>
      <c r="OUT46" s="252"/>
      <c r="OUU46" s="467"/>
      <c r="OUV46" s="466"/>
      <c r="OUW46" s="399"/>
      <c r="OUX46" s="466"/>
      <c r="OUY46" s="252"/>
      <c r="OUZ46" s="467"/>
      <c r="OVA46" s="466"/>
      <c r="OVB46" s="399"/>
      <c r="OVC46" s="466"/>
      <c r="OVD46" s="252"/>
      <c r="OVE46" s="467"/>
      <c r="OVF46" s="466"/>
      <c r="OVG46" s="399"/>
      <c r="OVH46" s="466"/>
      <c r="OVI46" s="252"/>
      <c r="OVJ46" s="467"/>
      <c r="OVK46" s="466"/>
      <c r="OVL46" s="399"/>
      <c r="OVM46" s="466"/>
      <c r="OVN46" s="252"/>
      <c r="OVO46" s="467"/>
      <c r="OVP46" s="466"/>
      <c r="OVQ46" s="399"/>
      <c r="OVR46" s="466"/>
      <c r="OVS46" s="252"/>
      <c r="OVT46" s="467"/>
      <c r="OVU46" s="466"/>
      <c r="OVV46" s="399"/>
      <c r="OVW46" s="466"/>
      <c r="OVX46" s="252"/>
      <c r="OVY46" s="467"/>
      <c r="OVZ46" s="466"/>
      <c r="OWA46" s="399"/>
      <c r="OWB46" s="466"/>
      <c r="OWC46" s="252"/>
      <c r="OWD46" s="467"/>
      <c r="OWE46" s="466"/>
      <c r="OWF46" s="399"/>
      <c r="OWG46" s="466"/>
      <c r="OWH46" s="252"/>
      <c r="OWI46" s="467"/>
      <c r="OWJ46" s="466"/>
      <c r="OWK46" s="399"/>
      <c r="OWL46" s="466"/>
      <c r="OWM46" s="252"/>
      <c r="OWN46" s="467"/>
      <c r="OWO46" s="466"/>
      <c r="OWP46" s="399"/>
      <c r="OWQ46" s="466"/>
      <c r="OWR46" s="252"/>
      <c r="OWS46" s="467"/>
      <c r="OWT46" s="466"/>
      <c r="OWU46" s="399"/>
      <c r="OWV46" s="466"/>
      <c r="OWW46" s="252"/>
      <c r="OWX46" s="467"/>
      <c r="OWY46" s="466"/>
      <c r="OWZ46" s="399"/>
      <c r="OXA46" s="466"/>
      <c r="OXB46" s="252"/>
      <c r="OXC46" s="467"/>
      <c r="OXD46" s="466"/>
      <c r="OXE46" s="399"/>
      <c r="OXF46" s="466"/>
      <c r="OXG46" s="252"/>
      <c r="OXH46" s="467"/>
      <c r="OXI46" s="466"/>
      <c r="OXJ46" s="399"/>
      <c r="OXK46" s="466"/>
      <c r="OXL46" s="252"/>
      <c r="OXM46" s="467"/>
      <c r="OXN46" s="466"/>
      <c r="OXO46" s="399"/>
      <c r="OXP46" s="466"/>
      <c r="OXQ46" s="252"/>
      <c r="OXR46" s="467"/>
      <c r="OXS46" s="466"/>
      <c r="OXT46" s="399"/>
      <c r="OXU46" s="466"/>
      <c r="OXV46" s="252"/>
      <c r="OXW46" s="467"/>
      <c r="OXX46" s="466"/>
      <c r="OXY46" s="399"/>
      <c r="OXZ46" s="466"/>
      <c r="OYA46" s="252"/>
      <c r="OYB46" s="467"/>
      <c r="OYC46" s="466"/>
      <c r="OYD46" s="399"/>
      <c r="OYE46" s="466"/>
      <c r="OYF46" s="252"/>
      <c r="OYG46" s="467"/>
      <c r="OYH46" s="466"/>
      <c r="OYI46" s="399"/>
      <c r="OYJ46" s="466"/>
      <c r="OYK46" s="252"/>
      <c r="OYL46" s="467"/>
      <c r="OYM46" s="466"/>
      <c r="OYN46" s="399"/>
      <c r="OYO46" s="466"/>
      <c r="OYP46" s="252"/>
      <c r="OYQ46" s="467"/>
      <c r="OYR46" s="466"/>
      <c r="OYS46" s="399"/>
      <c r="OYT46" s="466"/>
      <c r="OYU46" s="252"/>
      <c r="OYV46" s="467"/>
      <c r="OYW46" s="466"/>
      <c r="OYX46" s="399"/>
      <c r="OYY46" s="466"/>
      <c r="OYZ46" s="252"/>
      <c r="OZA46" s="467"/>
      <c r="OZB46" s="466"/>
      <c r="OZC46" s="399"/>
      <c r="OZD46" s="466"/>
      <c r="OZE46" s="252"/>
      <c r="OZF46" s="467"/>
      <c r="OZG46" s="466"/>
      <c r="OZH46" s="399"/>
      <c r="OZI46" s="466"/>
      <c r="OZJ46" s="252"/>
      <c r="OZK46" s="467"/>
      <c r="OZL46" s="466"/>
      <c r="OZM46" s="399"/>
      <c r="OZN46" s="466"/>
      <c r="OZO46" s="252"/>
      <c r="OZP46" s="467"/>
      <c r="OZQ46" s="466"/>
      <c r="OZR46" s="399"/>
      <c r="OZS46" s="466"/>
      <c r="OZT46" s="252"/>
      <c r="OZU46" s="467"/>
      <c r="OZV46" s="466"/>
      <c r="OZW46" s="399"/>
      <c r="OZX46" s="466"/>
      <c r="OZY46" s="252"/>
      <c r="OZZ46" s="467"/>
      <c r="PAA46" s="466"/>
      <c r="PAB46" s="399"/>
      <c r="PAC46" s="466"/>
      <c r="PAD46" s="252"/>
      <c r="PAE46" s="467"/>
      <c r="PAF46" s="466"/>
      <c r="PAG46" s="399"/>
      <c r="PAH46" s="466"/>
      <c r="PAI46" s="252"/>
      <c r="PAJ46" s="467"/>
      <c r="PAK46" s="466"/>
      <c r="PAL46" s="399"/>
      <c r="PAM46" s="466"/>
      <c r="PAN46" s="252"/>
      <c r="PAO46" s="467"/>
      <c r="PAP46" s="466"/>
      <c r="PAQ46" s="399"/>
      <c r="PAR46" s="466"/>
      <c r="PAS46" s="252"/>
      <c r="PAT46" s="467"/>
      <c r="PAU46" s="466"/>
      <c r="PAV46" s="399"/>
      <c r="PAW46" s="466"/>
      <c r="PAX46" s="252"/>
      <c r="PAY46" s="467"/>
      <c r="PAZ46" s="466"/>
      <c r="PBA46" s="399"/>
      <c r="PBB46" s="466"/>
      <c r="PBC46" s="252"/>
      <c r="PBD46" s="467"/>
      <c r="PBE46" s="466"/>
      <c r="PBF46" s="399"/>
      <c r="PBG46" s="466"/>
      <c r="PBH46" s="252"/>
      <c r="PBI46" s="467"/>
      <c r="PBJ46" s="466"/>
      <c r="PBK46" s="399"/>
      <c r="PBL46" s="466"/>
      <c r="PBM46" s="252"/>
      <c r="PBN46" s="467"/>
      <c r="PBO46" s="466"/>
      <c r="PBP46" s="399"/>
      <c r="PBQ46" s="466"/>
      <c r="PBR46" s="252"/>
      <c r="PBS46" s="467"/>
      <c r="PBT46" s="466"/>
      <c r="PBU46" s="399"/>
      <c r="PBV46" s="466"/>
      <c r="PBW46" s="252"/>
      <c r="PBX46" s="467"/>
      <c r="PBY46" s="466"/>
      <c r="PBZ46" s="399"/>
      <c r="PCA46" s="466"/>
      <c r="PCB46" s="252"/>
      <c r="PCC46" s="467"/>
      <c r="PCD46" s="466"/>
      <c r="PCE46" s="399"/>
      <c r="PCF46" s="466"/>
      <c r="PCG46" s="252"/>
      <c r="PCH46" s="467"/>
      <c r="PCI46" s="466"/>
      <c r="PCJ46" s="399"/>
      <c r="PCK46" s="466"/>
      <c r="PCL46" s="252"/>
      <c r="PCM46" s="467"/>
      <c r="PCN46" s="466"/>
      <c r="PCO46" s="399"/>
      <c r="PCP46" s="466"/>
      <c r="PCQ46" s="252"/>
      <c r="PCR46" s="467"/>
      <c r="PCS46" s="466"/>
      <c r="PCT46" s="399"/>
      <c r="PCU46" s="466"/>
      <c r="PCV46" s="252"/>
      <c r="PCW46" s="467"/>
      <c r="PCX46" s="466"/>
      <c r="PCY46" s="399"/>
      <c r="PCZ46" s="466"/>
      <c r="PDA46" s="252"/>
      <c r="PDB46" s="467"/>
      <c r="PDC46" s="466"/>
      <c r="PDD46" s="399"/>
      <c r="PDE46" s="466"/>
      <c r="PDF46" s="252"/>
      <c r="PDG46" s="467"/>
      <c r="PDH46" s="466"/>
      <c r="PDI46" s="399"/>
      <c r="PDJ46" s="466"/>
      <c r="PDK46" s="252"/>
      <c r="PDL46" s="467"/>
      <c r="PDM46" s="466"/>
      <c r="PDN46" s="399"/>
      <c r="PDO46" s="466"/>
      <c r="PDP46" s="252"/>
      <c r="PDQ46" s="467"/>
      <c r="PDR46" s="466"/>
      <c r="PDS46" s="399"/>
      <c r="PDT46" s="466"/>
      <c r="PDU46" s="252"/>
      <c r="PDV46" s="467"/>
      <c r="PDW46" s="466"/>
      <c r="PDX46" s="399"/>
      <c r="PDY46" s="466"/>
      <c r="PDZ46" s="252"/>
      <c r="PEA46" s="467"/>
      <c r="PEB46" s="466"/>
      <c r="PEC46" s="399"/>
      <c r="PED46" s="466"/>
      <c r="PEE46" s="252"/>
      <c r="PEF46" s="467"/>
      <c r="PEG46" s="466"/>
      <c r="PEH46" s="399"/>
      <c r="PEI46" s="466"/>
      <c r="PEJ46" s="252"/>
      <c r="PEK46" s="467"/>
      <c r="PEL46" s="466"/>
      <c r="PEM46" s="399"/>
      <c r="PEN46" s="466"/>
      <c r="PEO46" s="252"/>
      <c r="PEP46" s="467"/>
      <c r="PEQ46" s="466"/>
      <c r="PER46" s="399"/>
      <c r="PES46" s="466"/>
      <c r="PET46" s="252"/>
      <c r="PEU46" s="467"/>
      <c r="PEV46" s="466"/>
      <c r="PEW46" s="399"/>
      <c r="PEX46" s="466"/>
      <c r="PEY46" s="252"/>
      <c r="PEZ46" s="467"/>
      <c r="PFA46" s="466"/>
      <c r="PFB46" s="399"/>
      <c r="PFC46" s="466"/>
      <c r="PFD46" s="252"/>
      <c r="PFE46" s="467"/>
      <c r="PFF46" s="466"/>
      <c r="PFG46" s="399"/>
      <c r="PFH46" s="466"/>
      <c r="PFI46" s="252"/>
      <c r="PFJ46" s="467"/>
      <c r="PFK46" s="466"/>
      <c r="PFL46" s="399"/>
      <c r="PFM46" s="466"/>
      <c r="PFN46" s="252"/>
      <c r="PFO46" s="467"/>
      <c r="PFP46" s="466"/>
      <c r="PFQ46" s="399"/>
      <c r="PFR46" s="466"/>
      <c r="PFS46" s="252"/>
      <c r="PFT46" s="467"/>
      <c r="PFU46" s="466"/>
      <c r="PFV46" s="399"/>
      <c r="PFW46" s="466"/>
      <c r="PFX46" s="252"/>
      <c r="PFY46" s="467"/>
      <c r="PFZ46" s="466"/>
      <c r="PGA46" s="399"/>
      <c r="PGB46" s="466"/>
      <c r="PGC46" s="252"/>
      <c r="PGD46" s="467"/>
      <c r="PGE46" s="466"/>
      <c r="PGF46" s="399"/>
      <c r="PGG46" s="466"/>
      <c r="PGH46" s="252"/>
      <c r="PGI46" s="467"/>
      <c r="PGJ46" s="466"/>
      <c r="PGK46" s="399"/>
      <c r="PGL46" s="466"/>
      <c r="PGM46" s="252"/>
      <c r="PGN46" s="467"/>
      <c r="PGO46" s="466"/>
      <c r="PGP46" s="399"/>
      <c r="PGQ46" s="466"/>
      <c r="PGR46" s="252"/>
      <c r="PGS46" s="467"/>
      <c r="PGT46" s="466"/>
      <c r="PGU46" s="399"/>
      <c r="PGV46" s="466"/>
      <c r="PGW46" s="252"/>
      <c r="PGX46" s="467"/>
      <c r="PGY46" s="466"/>
      <c r="PGZ46" s="399"/>
      <c r="PHA46" s="466"/>
      <c r="PHB46" s="252"/>
      <c r="PHC46" s="467"/>
      <c r="PHD46" s="466"/>
      <c r="PHE46" s="399"/>
      <c r="PHF46" s="466"/>
      <c r="PHG46" s="252"/>
      <c r="PHH46" s="467"/>
      <c r="PHI46" s="466"/>
      <c r="PHJ46" s="399"/>
      <c r="PHK46" s="466"/>
      <c r="PHL46" s="252"/>
      <c r="PHM46" s="467"/>
      <c r="PHN46" s="466"/>
      <c r="PHO46" s="399"/>
      <c r="PHP46" s="466"/>
      <c r="PHQ46" s="252"/>
      <c r="PHR46" s="467"/>
      <c r="PHS46" s="466"/>
      <c r="PHT46" s="399"/>
      <c r="PHU46" s="466"/>
      <c r="PHV46" s="252"/>
      <c r="PHW46" s="467"/>
      <c r="PHX46" s="466"/>
      <c r="PHY46" s="399"/>
      <c r="PHZ46" s="466"/>
      <c r="PIA46" s="252"/>
      <c r="PIB46" s="467"/>
      <c r="PIC46" s="466"/>
      <c r="PID46" s="399"/>
      <c r="PIE46" s="466"/>
      <c r="PIF46" s="252"/>
      <c r="PIG46" s="467"/>
      <c r="PIH46" s="466"/>
      <c r="PII46" s="399"/>
      <c r="PIJ46" s="466"/>
      <c r="PIK46" s="252"/>
      <c r="PIL46" s="467"/>
      <c r="PIM46" s="466"/>
      <c r="PIN46" s="399"/>
      <c r="PIO46" s="466"/>
      <c r="PIP46" s="252"/>
      <c r="PIQ46" s="467"/>
      <c r="PIR46" s="466"/>
      <c r="PIS46" s="399"/>
      <c r="PIT46" s="466"/>
      <c r="PIU46" s="252"/>
      <c r="PIV46" s="467"/>
      <c r="PIW46" s="466"/>
      <c r="PIX46" s="399"/>
      <c r="PIY46" s="466"/>
      <c r="PIZ46" s="252"/>
      <c r="PJA46" s="467"/>
      <c r="PJB46" s="466"/>
      <c r="PJC46" s="399"/>
      <c r="PJD46" s="466"/>
      <c r="PJE46" s="252"/>
      <c r="PJF46" s="467"/>
      <c r="PJG46" s="466"/>
      <c r="PJH46" s="399"/>
      <c r="PJI46" s="466"/>
      <c r="PJJ46" s="252"/>
      <c r="PJK46" s="467"/>
      <c r="PJL46" s="466"/>
      <c r="PJM46" s="399"/>
      <c r="PJN46" s="466"/>
      <c r="PJO46" s="252"/>
      <c r="PJP46" s="467"/>
      <c r="PJQ46" s="466"/>
      <c r="PJR46" s="399"/>
      <c r="PJS46" s="466"/>
      <c r="PJT46" s="252"/>
      <c r="PJU46" s="467"/>
      <c r="PJV46" s="466"/>
      <c r="PJW46" s="399"/>
      <c r="PJX46" s="466"/>
      <c r="PJY46" s="252"/>
      <c r="PJZ46" s="467"/>
      <c r="PKA46" s="466"/>
      <c r="PKB46" s="399"/>
      <c r="PKC46" s="466"/>
      <c r="PKD46" s="252"/>
      <c r="PKE46" s="467"/>
      <c r="PKF46" s="466"/>
      <c r="PKG46" s="399"/>
      <c r="PKH46" s="466"/>
      <c r="PKI46" s="252"/>
      <c r="PKJ46" s="467"/>
      <c r="PKK46" s="466"/>
      <c r="PKL46" s="399"/>
      <c r="PKM46" s="466"/>
      <c r="PKN46" s="252"/>
      <c r="PKO46" s="467"/>
      <c r="PKP46" s="466"/>
      <c r="PKQ46" s="399"/>
      <c r="PKR46" s="466"/>
      <c r="PKS46" s="252"/>
      <c r="PKT46" s="467"/>
      <c r="PKU46" s="466"/>
      <c r="PKV46" s="399"/>
      <c r="PKW46" s="466"/>
      <c r="PKX46" s="252"/>
      <c r="PKY46" s="467"/>
      <c r="PKZ46" s="466"/>
      <c r="PLA46" s="399"/>
      <c r="PLB46" s="466"/>
      <c r="PLC46" s="252"/>
      <c r="PLD46" s="467"/>
      <c r="PLE46" s="466"/>
      <c r="PLF46" s="399"/>
      <c r="PLG46" s="466"/>
      <c r="PLH46" s="252"/>
      <c r="PLI46" s="467"/>
      <c r="PLJ46" s="466"/>
      <c r="PLK46" s="399"/>
      <c r="PLL46" s="466"/>
      <c r="PLM46" s="252"/>
      <c r="PLN46" s="467"/>
      <c r="PLO46" s="466"/>
      <c r="PLP46" s="399"/>
      <c r="PLQ46" s="466"/>
      <c r="PLR46" s="252"/>
      <c r="PLS46" s="467"/>
      <c r="PLT46" s="466"/>
      <c r="PLU46" s="399"/>
      <c r="PLV46" s="466"/>
      <c r="PLW46" s="252"/>
      <c r="PLX46" s="467"/>
      <c r="PLY46" s="466"/>
      <c r="PLZ46" s="399"/>
      <c r="PMA46" s="466"/>
      <c r="PMB46" s="252"/>
      <c r="PMC46" s="467"/>
      <c r="PMD46" s="466"/>
      <c r="PME46" s="399"/>
      <c r="PMF46" s="466"/>
      <c r="PMG46" s="252"/>
      <c r="PMH46" s="467"/>
      <c r="PMI46" s="466"/>
      <c r="PMJ46" s="399"/>
      <c r="PMK46" s="466"/>
      <c r="PML46" s="252"/>
      <c r="PMM46" s="467"/>
      <c r="PMN46" s="466"/>
      <c r="PMO46" s="399"/>
      <c r="PMP46" s="466"/>
      <c r="PMQ46" s="252"/>
      <c r="PMR46" s="467"/>
      <c r="PMS46" s="466"/>
      <c r="PMT46" s="399"/>
      <c r="PMU46" s="466"/>
      <c r="PMV46" s="252"/>
      <c r="PMW46" s="467"/>
      <c r="PMX46" s="466"/>
      <c r="PMY46" s="399"/>
      <c r="PMZ46" s="466"/>
      <c r="PNA46" s="252"/>
      <c r="PNB46" s="467"/>
      <c r="PNC46" s="466"/>
      <c r="PND46" s="399"/>
      <c r="PNE46" s="466"/>
      <c r="PNF46" s="252"/>
      <c r="PNG46" s="467"/>
      <c r="PNH46" s="466"/>
      <c r="PNI46" s="399"/>
      <c r="PNJ46" s="466"/>
      <c r="PNK46" s="252"/>
      <c r="PNL46" s="467"/>
      <c r="PNM46" s="466"/>
      <c r="PNN46" s="399"/>
      <c r="PNO46" s="466"/>
      <c r="PNP46" s="252"/>
      <c r="PNQ46" s="467"/>
      <c r="PNR46" s="466"/>
      <c r="PNS46" s="399"/>
      <c r="PNT46" s="466"/>
      <c r="PNU46" s="252"/>
      <c r="PNV46" s="467"/>
      <c r="PNW46" s="466"/>
      <c r="PNX46" s="399"/>
      <c r="PNY46" s="466"/>
      <c r="PNZ46" s="252"/>
      <c r="POA46" s="467"/>
      <c r="POB46" s="466"/>
      <c r="POC46" s="399"/>
      <c r="POD46" s="466"/>
      <c r="POE46" s="252"/>
      <c r="POF46" s="467"/>
      <c r="POG46" s="466"/>
      <c r="POH46" s="399"/>
      <c r="POI46" s="466"/>
      <c r="POJ46" s="252"/>
      <c r="POK46" s="467"/>
      <c r="POL46" s="466"/>
      <c r="POM46" s="399"/>
      <c r="PON46" s="466"/>
      <c r="POO46" s="252"/>
      <c r="POP46" s="467"/>
      <c r="POQ46" s="466"/>
      <c r="POR46" s="399"/>
      <c r="POS46" s="466"/>
      <c r="POT46" s="252"/>
      <c r="POU46" s="467"/>
      <c r="POV46" s="466"/>
      <c r="POW46" s="399"/>
      <c r="POX46" s="466"/>
      <c r="POY46" s="252"/>
      <c r="POZ46" s="467"/>
      <c r="PPA46" s="466"/>
      <c r="PPB46" s="399"/>
      <c r="PPC46" s="466"/>
      <c r="PPD46" s="252"/>
      <c r="PPE46" s="467"/>
      <c r="PPF46" s="466"/>
      <c r="PPG46" s="399"/>
      <c r="PPH46" s="466"/>
      <c r="PPI46" s="252"/>
      <c r="PPJ46" s="467"/>
      <c r="PPK46" s="466"/>
      <c r="PPL46" s="399"/>
      <c r="PPM46" s="466"/>
      <c r="PPN46" s="252"/>
      <c r="PPO46" s="467"/>
      <c r="PPP46" s="466"/>
      <c r="PPQ46" s="399"/>
      <c r="PPR46" s="466"/>
      <c r="PPS46" s="252"/>
      <c r="PPT46" s="467"/>
      <c r="PPU46" s="466"/>
      <c r="PPV46" s="399"/>
      <c r="PPW46" s="466"/>
      <c r="PPX46" s="252"/>
      <c r="PPY46" s="467"/>
      <c r="PPZ46" s="466"/>
      <c r="PQA46" s="399"/>
      <c r="PQB46" s="466"/>
      <c r="PQC46" s="252"/>
      <c r="PQD46" s="467"/>
      <c r="PQE46" s="466"/>
      <c r="PQF46" s="399"/>
      <c r="PQG46" s="466"/>
      <c r="PQH46" s="252"/>
      <c r="PQI46" s="467"/>
      <c r="PQJ46" s="466"/>
      <c r="PQK46" s="399"/>
      <c r="PQL46" s="466"/>
      <c r="PQM46" s="252"/>
      <c r="PQN46" s="467"/>
      <c r="PQO46" s="466"/>
      <c r="PQP46" s="399"/>
      <c r="PQQ46" s="466"/>
      <c r="PQR46" s="252"/>
      <c r="PQS46" s="467"/>
      <c r="PQT46" s="466"/>
      <c r="PQU46" s="399"/>
      <c r="PQV46" s="466"/>
      <c r="PQW46" s="252"/>
      <c r="PQX46" s="467"/>
      <c r="PQY46" s="466"/>
      <c r="PQZ46" s="399"/>
      <c r="PRA46" s="466"/>
      <c r="PRB46" s="252"/>
      <c r="PRC46" s="467"/>
      <c r="PRD46" s="466"/>
      <c r="PRE46" s="399"/>
      <c r="PRF46" s="466"/>
      <c r="PRG46" s="252"/>
      <c r="PRH46" s="467"/>
      <c r="PRI46" s="466"/>
      <c r="PRJ46" s="399"/>
      <c r="PRK46" s="466"/>
      <c r="PRL46" s="252"/>
      <c r="PRM46" s="467"/>
      <c r="PRN46" s="466"/>
      <c r="PRO46" s="399"/>
      <c r="PRP46" s="466"/>
      <c r="PRQ46" s="252"/>
      <c r="PRR46" s="467"/>
      <c r="PRS46" s="466"/>
      <c r="PRT46" s="399"/>
      <c r="PRU46" s="466"/>
      <c r="PRV46" s="252"/>
      <c r="PRW46" s="467"/>
      <c r="PRX46" s="466"/>
      <c r="PRY46" s="399"/>
      <c r="PRZ46" s="466"/>
      <c r="PSA46" s="252"/>
      <c r="PSB46" s="467"/>
      <c r="PSC46" s="466"/>
      <c r="PSD46" s="399"/>
      <c r="PSE46" s="466"/>
      <c r="PSF46" s="252"/>
      <c r="PSG46" s="467"/>
      <c r="PSH46" s="466"/>
      <c r="PSI46" s="399"/>
      <c r="PSJ46" s="466"/>
      <c r="PSK46" s="252"/>
      <c r="PSL46" s="467"/>
      <c r="PSM46" s="466"/>
      <c r="PSN46" s="399"/>
      <c r="PSO46" s="466"/>
      <c r="PSP46" s="252"/>
      <c r="PSQ46" s="467"/>
      <c r="PSR46" s="466"/>
      <c r="PSS46" s="399"/>
      <c r="PST46" s="466"/>
      <c r="PSU46" s="252"/>
      <c r="PSV46" s="467"/>
      <c r="PSW46" s="466"/>
      <c r="PSX46" s="399"/>
      <c r="PSY46" s="466"/>
      <c r="PSZ46" s="252"/>
      <c r="PTA46" s="467"/>
      <c r="PTB46" s="466"/>
      <c r="PTC46" s="399"/>
      <c r="PTD46" s="466"/>
      <c r="PTE46" s="252"/>
      <c r="PTF46" s="467"/>
      <c r="PTG46" s="466"/>
      <c r="PTH46" s="399"/>
      <c r="PTI46" s="466"/>
      <c r="PTJ46" s="252"/>
      <c r="PTK46" s="467"/>
      <c r="PTL46" s="466"/>
      <c r="PTM46" s="399"/>
      <c r="PTN46" s="466"/>
      <c r="PTO46" s="252"/>
      <c r="PTP46" s="467"/>
      <c r="PTQ46" s="466"/>
      <c r="PTR46" s="399"/>
      <c r="PTS46" s="466"/>
      <c r="PTT46" s="252"/>
      <c r="PTU46" s="467"/>
      <c r="PTV46" s="466"/>
      <c r="PTW46" s="399"/>
      <c r="PTX46" s="466"/>
      <c r="PTY46" s="252"/>
      <c r="PTZ46" s="467"/>
      <c r="PUA46" s="466"/>
      <c r="PUB46" s="399"/>
      <c r="PUC46" s="466"/>
      <c r="PUD46" s="252"/>
      <c r="PUE46" s="467"/>
      <c r="PUF46" s="466"/>
      <c r="PUG46" s="399"/>
      <c r="PUH46" s="466"/>
      <c r="PUI46" s="252"/>
      <c r="PUJ46" s="467"/>
      <c r="PUK46" s="466"/>
      <c r="PUL46" s="399"/>
      <c r="PUM46" s="466"/>
      <c r="PUN46" s="252"/>
      <c r="PUO46" s="467"/>
      <c r="PUP46" s="466"/>
      <c r="PUQ46" s="399"/>
      <c r="PUR46" s="466"/>
      <c r="PUS46" s="252"/>
      <c r="PUT46" s="467"/>
      <c r="PUU46" s="466"/>
      <c r="PUV46" s="399"/>
      <c r="PUW46" s="466"/>
      <c r="PUX46" s="252"/>
      <c r="PUY46" s="467"/>
      <c r="PUZ46" s="466"/>
      <c r="PVA46" s="399"/>
      <c r="PVB46" s="466"/>
      <c r="PVC46" s="252"/>
      <c r="PVD46" s="467"/>
      <c r="PVE46" s="466"/>
      <c r="PVF46" s="399"/>
      <c r="PVG46" s="466"/>
      <c r="PVH46" s="252"/>
      <c r="PVI46" s="467"/>
      <c r="PVJ46" s="466"/>
      <c r="PVK46" s="399"/>
      <c r="PVL46" s="466"/>
      <c r="PVM46" s="252"/>
      <c r="PVN46" s="467"/>
      <c r="PVO46" s="466"/>
      <c r="PVP46" s="399"/>
      <c r="PVQ46" s="466"/>
      <c r="PVR46" s="252"/>
      <c r="PVS46" s="467"/>
      <c r="PVT46" s="466"/>
      <c r="PVU46" s="399"/>
      <c r="PVV46" s="466"/>
      <c r="PVW46" s="252"/>
      <c r="PVX46" s="467"/>
      <c r="PVY46" s="466"/>
      <c r="PVZ46" s="399"/>
      <c r="PWA46" s="466"/>
      <c r="PWB46" s="252"/>
      <c r="PWC46" s="467"/>
      <c r="PWD46" s="466"/>
      <c r="PWE46" s="399"/>
      <c r="PWF46" s="466"/>
      <c r="PWG46" s="252"/>
      <c r="PWH46" s="467"/>
      <c r="PWI46" s="466"/>
      <c r="PWJ46" s="399"/>
      <c r="PWK46" s="466"/>
      <c r="PWL46" s="252"/>
      <c r="PWM46" s="467"/>
      <c r="PWN46" s="466"/>
      <c r="PWO46" s="399"/>
      <c r="PWP46" s="466"/>
      <c r="PWQ46" s="252"/>
      <c r="PWR46" s="467"/>
      <c r="PWS46" s="466"/>
      <c r="PWT46" s="399"/>
      <c r="PWU46" s="466"/>
      <c r="PWV46" s="252"/>
      <c r="PWW46" s="467"/>
      <c r="PWX46" s="466"/>
      <c r="PWY46" s="399"/>
      <c r="PWZ46" s="466"/>
      <c r="PXA46" s="252"/>
      <c r="PXB46" s="467"/>
      <c r="PXC46" s="466"/>
      <c r="PXD46" s="399"/>
      <c r="PXE46" s="466"/>
      <c r="PXF46" s="252"/>
      <c r="PXG46" s="467"/>
      <c r="PXH46" s="466"/>
      <c r="PXI46" s="399"/>
      <c r="PXJ46" s="466"/>
      <c r="PXK46" s="252"/>
      <c r="PXL46" s="467"/>
      <c r="PXM46" s="466"/>
      <c r="PXN46" s="399"/>
      <c r="PXO46" s="466"/>
      <c r="PXP46" s="252"/>
      <c r="PXQ46" s="467"/>
      <c r="PXR46" s="466"/>
      <c r="PXS46" s="399"/>
      <c r="PXT46" s="466"/>
      <c r="PXU46" s="252"/>
      <c r="PXV46" s="467"/>
      <c r="PXW46" s="466"/>
      <c r="PXX46" s="399"/>
      <c r="PXY46" s="466"/>
      <c r="PXZ46" s="252"/>
      <c r="PYA46" s="467"/>
      <c r="PYB46" s="466"/>
      <c r="PYC46" s="399"/>
      <c r="PYD46" s="466"/>
      <c r="PYE46" s="252"/>
      <c r="PYF46" s="467"/>
      <c r="PYG46" s="466"/>
      <c r="PYH46" s="399"/>
      <c r="PYI46" s="466"/>
      <c r="PYJ46" s="252"/>
      <c r="PYK46" s="467"/>
      <c r="PYL46" s="466"/>
      <c r="PYM46" s="399"/>
      <c r="PYN46" s="466"/>
      <c r="PYO46" s="252"/>
      <c r="PYP46" s="467"/>
      <c r="PYQ46" s="466"/>
      <c r="PYR46" s="399"/>
      <c r="PYS46" s="466"/>
      <c r="PYT46" s="252"/>
      <c r="PYU46" s="467"/>
      <c r="PYV46" s="466"/>
      <c r="PYW46" s="399"/>
      <c r="PYX46" s="466"/>
      <c r="PYY46" s="252"/>
      <c r="PYZ46" s="467"/>
      <c r="PZA46" s="466"/>
      <c r="PZB46" s="399"/>
      <c r="PZC46" s="466"/>
      <c r="PZD46" s="252"/>
      <c r="PZE46" s="467"/>
      <c r="PZF46" s="466"/>
      <c r="PZG46" s="399"/>
      <c r="PZH46" s="466"/>
      <c r="PZI46" s="252"/>
      <c r="PZJ46" s="467"/>
      <c r="PZK46" s="466"/>
      <c r="PZL46" s="399"/>
      <c r="PZM46" s="466"/>
      <c r="PZN46" s="252"/>
      <c r="PZO46" s="467"/>
      <c r="PZP46" s="466"/>
      <c r="PZQ46" s="399"/>
      <c r="PZR46" s="466"/>
      <c r="PZS46" s="252"/>
      <c r="PZT46" s="467"/>
      <c r="PZU46" s="466"/>
      <c r="PZV46" s="399"/>
      <c r="PZW46" s="466"/>
      <c r="PZX46" s="252"/>
      <c r="PZY46" s="467"/>
      <c r="PZZ46" s="466"/>
      <c r="QAA46" s="399"/>
      <c r="QAB46" s="466"/>
      <c r="QAC46" s="252"/>
      <c r="QAD46" s="467"/>
      <c r="QAE46" s="466"/>
      <c r="QAF46" s="399"/>
      <c r="QAG46" s="466"/>
      <c r="QAH46" s="252"/>
      <c r="QAI46" s="467"/>
      <c r="QAJ46" s="466"/>
      <c r="QAK46" s="399"/>
      <c r="QAL46" s="466"/>
      <c r="QAM46" s="252"/>
      <c r="QAN46" s="467"/>
      <c r="QAO46" s="466"/>
      <c r="QAP46" s="399"/>
      <c r="QAQ46" s="466"/>
      <c r="QAR46" s="252"/>
      <c r="QAS46" s="467"/>
      <c r="QAT46" s="466"/>
      <c r="QAU46" s="399"/>
      <c r="QAV46" s="466"/>
      <c r="QAW46" s="252"/>
      <c r="QAX46" s="467"/>
      <c r="QAY46" s="466"/>
      <c r="QAZ46" s="399"/>
      <c r="QBA46" s="466"/>
      <c r="QBB46" s="252"/>
      <c r="QBC46" s="467"/>
      <c r="QBD46" s="466"/>
      <c r="QBE46" s="399"/>
      <c r="QBF46" s="466"/>
      <c r="QBG46" s="252"/>
      <c r="QBH46" s="467"/>
      <c r="QBI46" s="466"/>
      <c r="QBJ46" s="399"/>
      <c r="QBK46" s="466"/>
      <c r="QBL46" s="252"/>
      <c r="QBM46" s="467"/>
      <c r="QBN46" s="466"/>
      <c r="QBO46" s="399"/>
      <c r="QBP46" s="466"/>
      <c r="QBQ46" s="252"/>
      <c r="QBR46" s="467"/>
      <c r="QBS46" s="466"/>
      <c r="QBT46" s="399"/>
      <c r="QBU46" s="466"/>
      <c r="QBV46" s="252"/>
      <c r="QBW46" s="467"/>
      <c r="QBX46" s="466"/>
      <c r="QBY46" s="399"/>
      <c r="QBZ46" s="466"/>
      <c r="QCA46" s="252"/>
      <c r="QCB46" s="467"/>
      <c r="QCC46" s="466"/>
      <c r="QCD46" s="399"/>
      <c r="QCE46" s="466"/>
      <c r="QCF46" s="252"/>
      <c r="QCG46" s="467"/>
      <c r="QCH46" s="466"/>
      <c r="QCI46" s="399"/>
      <c r="QCJ46" s="466"/>
      <c r="QCK46" s="252"/>
      <c r="QCL46" s="467"/>
      <c r="QCM46" s="466"/>
      <c r="QCN46" s="399"/>
      <c r="QCO46" s="466"/>
      <c r="QCP46" s="252"/>
      <c r="QCQ46" s="467"/>
      <c r="QCR46" s="466"/>
      <c r="QCS46" s="399"/>
      <c r="QCT46" s="466"/>
      <c r="QCU46" s="252"/>
      <c r="QCV46" s="467"/>
      <c r="QCW46" s="466"/>
      <c r="QCX46" s="399"/>
      <c r="QCY46" s="466"/>
      <c r="QCZ46" s="252"/>
      <c r="QDA46" s="467"/>
      <c r="QDB46" s="466"/>
      <c r="QDC46" s="399"/>
      <c r="QDD46" s="466"/>
      <c r="QDE46" s="252"/>
      <c r="QDF46" s="467"/>
      <c r="QDG46" s="466"/>
      <c r="QDH46" s="399"/>
      <c r="QDI46" s="466"/>
      <c r="QDJ46" s="252"/>
      <c r="QDK46" s="467"/>
      <c r="QDL46" s="466"/>
      <c r="QDM46" s="399"/>
      <c r="QDN46" s="466"/>
      <c r="QDO46" s="252"/>
      <c r="QDP46" s="467"/>
      <c r="QDQ46" s="466"/>
      <c r="QDR46" s="399"/>
      <c r="QDS46" s="466"/>
      <c r="QDT46" s="252"/>
      <c r="QDU46" s="467"/>
      <c r="QDV46" s="466"/>
      <c r="QDW46" s="399"/>
      <c r="QDX46" s="466"/>
      <c r="QDY46" s="252"/>
      <c r="QDZ46" s="467"/>
      <c r="QEA46" s="466"/>
      <c r="QEB46" s="399"/>
      <c r="QEC46" s="466"/>
      <c r="QED46" s="252"/>
      <c r="QEE46" s="467"/>
      <c r="QEF46" s="466"/>
      <c r="QEG46" s="399"/>
      <c r="QEH46" s="466"/>
      <c r="QEI46" s="252"/>
      <c r="QEJ46" s="467"/>
      <c r="QEK46" s="466"/>
      <c r="QEL46" s="399"/>
      <c r="QEM46" s="466"/>
      <c r="QEN46" s="252"/>
      <c r="QEO46" s="467"/>
      <c r="QEP46" s="466"/>
      <c r="QEQ46" s="399"/>
      <c r="QER46" s="466"/>
      <c r="QES46" s="252"/>
      <c r="QET46" s="467"/>
      <c r="QEU46" s="466"/>
      <c r="QEV46" s="399"/>
      <c r="QEW46" s="466"/>
      <c r="QEX46" s="252"/>
      <c r="QEY46" s="467"/>
      <c r="QEZ46" s="466"/>
      <c r="QFA46" s="399"/>
      <c r="QFB46" s="466"/>
      <c r="QFC46" s="252"/>
      <c r="QFD46" s="467"/>
      <c r="QFE46" s="466"/>
      <c r="QFF46" s="399"/>
      <c r="QFG46" s="466"/>
      <c r="QFH46" s="252"/>
      <c r="QFI46" s="467"/>
      <c r="QFJ46" s="466"/>
      <c r="QFK46" s="399"/>
      <c r="QFL46" s="466"/>
      <c r="QFM46" s="252"/>
      <c r="QFN46" s="467"/>
      <c r="QFO46" s="466"/>
      <c r="QFP46" s="399"/>
      <c r="QFQ46" s="466"/>
      <c r="QFR46" s="252"/>
      <c r="QFS46" s="467"/>
      <c r="QFT46" s="466"/>
      <c r="QFU46" s="399"/>
      <c r="QFV46" s="466"/>
      <c r="QFW46" s="252"/>
      <c r="QFX46" s="467"/>
      <c r="QFY46" s="466"/>
      <c r="QFZ46" s="399"/>
      <c r="QGA46" s="466"/>
      <c r="QGB46" s="252"/>
      <c r="QGC46" s="467"/>
      <c r="QGD46" s="466"/>
      <c r="QGE46" s="399"/>
      <c r="QGF46" s="466"/>
      <c r="QGG46" s="252"/>
      <c r="QGH46" s="467"/>
      <c r="QGI46" s="466"/>
      <c r="QGJ46" s="399"/>
      <c r="QGK46" s="466"/>
      <c r="QGL46" s="252"/>
      <c r="QGM46" s="467"/>
      <c r="QGN46" s="466"/>
      <c r="QGO46" s="399"/>
      <c r="QGP46" s="466"/>
      <c r="QGQ46" s="252"/>
      <c r="QGR46" s="467"/>
      <c r="QGS46" s="466"/>
      <c r="QGT46" s="399"/>
      <c r="QGU46" s="466"/>
      <c r="QGV46" s="252"/>
      <c r="QGW46" s="467"/>
      <c r="QGX46" s="466"/>
      <c r="QGY46" s="399"/>
      <c r="QGZ46" s="466"/>
      <c r="QHA46" s="252"/>
      <c r="QHB46" s="467"/>
      <c r="QHC46" s="466"/>
      <c r="QHD46" s="399"/>
      <c r="QHE46" s="466"/>
      <c r="QHF46" s="252"/>
      <c r="QHG46" s="467"/>
      <c r="QHH46" s="466"/>
      <c r="QHI46" s="399"/>
      <c r="QHJ46" s="466"/>
      <c r="QHK46" s="252"/>
      <c r="QHL46" s="467"/>
      <c r="QHM46" s="466"/>
      <c r="QHN46" s="399"/>
      <c r="QHO46" s="466"/>
      <c r="QHP46" s="252"/>
      <c r="QHQ46" s="467"/>
      <c r="QHR46" s="466"/>
      <c r="QHS46" s="399"/>
      <c r="QHT46" s="466"/>
      <c r="QHU46" s="252"/>
      <c r="QHV46" s="467"/>
      <c r="QHW46" s="466"/>
      <c r="QHX46" s="399"/>
      <c r="QHY46" s="466"/>
      <c r="QHZ46" s="252"/>
      <c r="QIA46" s="467"/>
      <c r="QIB46" s="466"/>
      <c r="QIC46" s="399"/>
      <c r="QID46" s="466"/>
      <c r="QIE46" s="252"/>
      <c r="QIF46" s="467"/>
      <c r="QIG46" s="466"/>
      <c r="QIH46" s="399"/>
      <c r="QII46" s="466"/>
      <c r="QIJ46" s="252"/>
      <c r="QIK46" s="467"/>
      <c r="QIL46" s="466"/>
      <c r="QIM46" s="399"/>
      <c r="QIN46" s="466"/>
      <c r="QIO46" s="252"/>
      <c r="QIP46" s="467"/>
      <c r="QIQ46" s="466"/>
      <c r="QIR46" s="399"/>
      <c r="QIS46" s="466"/>
      <c r="QIT46" s="252"/>
      <c r="QIU46" s="467"/>
      <c r="QIV46" s="466"/>
      <c r="QIW46" s="399"/>
      <c r="QIX46" s="466"/>
      <c r="QIY46" s="252"/>
      <c r="QIZ46" s="467"/>
      <c r="QJA46" s="466"/>
      <c r="QJB46" s="399"/>
      <c r="QJC46" s="466"/>
      <c r="QJD46" s="252"/>
      <c r="QJE46" s="467"/>
      <c r="QJF46" s="466"/>
      <c r="QJG46" s="399"/>
      <c r="QJH46" s="466"/>
      <c r="QJI46" s="252"/>
      <c r="QJJ46" s="467"/>
      <c r="QJK46" s="466"/>
      <c r="QJL46" s="399"/>
      <c r="QJM46" s="466"/>
      <c r="QJN46" s="252"/>
      <c r="QJO46" s="467"/>
      <c r="QJP46" s="466"/>
      <c r="QJQ46" s="399"/>
      <c r="QJR46" s="466"/>
      <c r="QJS46" s="252"/>
      <c r="QJT46" s="467"/>
      <c r="QJU46" s="466"/>
      <c r="QJV46" s="399"/>
      <c r="QJW46" s="466"/>
      <c r="QJX46" s="252"/>
      <c r="QJY46" s="467"/>
      <c r="QJZ46" s="466"/>
      <c r="QKA46" s="399"/>
      <c r="QKB46" s="466"/>
      <c r="QKC46" s="252"/>
      <c r="QKD46" s="467"/>
      <c r="QKE46" s="466"/>
      <c r="QKF46" s="399"/>
      <c r="QKG46" s="466"/>
      <c r="QKH46" s="252"/>
      <c r="QKI46" s="467"/>
      <c r="QKJ46" s="466"/>
      <c r="QKK46" s="399"/>
      <c r="QKL46" s="466"/>
      <c r="QKM46" s="252"/>
      <c r="QKN46" s="467"/>
      <c r="QKO46" s="466"/>
      <c r="QKP46" s="399"/>
      <c r="QKQ46" s="466"/>
      <c r="QKR46" s="252"/>
      <c r="QKS46" s="467"/>
      <c r="QKT46" s="466"/>
      <c r="QKU46" s="399"/>
      <c r="QKV46" s="466"/>
      <c r="QKW46" s="252"/>
      <c r="QKX46" s="467"/>
      <c r="QKY46" s="466"/>
      <c r="QKZ46" s="399"/>
      <c r="QLA46" s="466"/>
      <c r="QLB46" s="252"/>
      <c r="QLC46" s="467"/>
      <c r="QLD46" s="466"/>
      <c r="QLE46" s="399"/>
      <c r="QLF46" s="466"/>
      <c r="QLG46" s="252"/>
      <c r="QLH46" s="467"/>
      <c r="QLI46" s="466"/>
      <c r="QLJ46" s="399"/>
      <c r="QLK46" s="466"/>
      <c r="QLL46" s="252"/>
      <c r="QLM46" s="467"/>
      <c r="QLN46" s="466"/>
      <c r="QLO46" s="399"/>
      <c r="QLP46" s="466"/>
      <c r="QLQ46" s="252"/>
      <c r="QLR46" s="467"/>
      <c r="QLS46" s="466"/>
      <c r="QLT46" s="399"/>
      <c r="QLU46" s="466"/>
      <c r="QLV46" s="252"/>
      <c r="QLW46" s="467"/>
      <c r="QLX46" s="466"/>
      <c r="QLY46" s="399"/>
      <c r="QLZ46" s="466"/>
      <c r="QMA46" s="252"/>
      <c r="QMB46" s="467"/>
      <c r="QMC46" s="466"/>
      <c r="QMD46" s="399"/>
      <c r="QME46" s="466"/>
      <c r="QMF46" s="252"/>
      <c r="QMG46" s="467"/>
      <c r="QMH46" s="466"/>
      <c r="QMI46" s="399"/>
      <c r="QMJ46" s="466"/>
      <c r="QMK46" s="252"/>
      <c r="QML46" s="467"/>
      <c r="QMM46" s="466"/>
      <c r="QMN46" s="399"/>
      <c r="QMO46" s="466"/>
      <c r="QMP46" s="252"/>
      <c r="QMQ46" s="467"/>
      <c r="QMR46" s="466"/>
      <c r="QMS46" s="399"/>
      <c r="QMT46" s="466"/>
      <c r="QMU46" s="252"/>
      <c r="QMV46" s="467"/>
      <c r="QMW46" s="466"/>
      <c r="QMX46" s="399"/>
      <c r="QMY46" s="466"/>
      <c r="QMZ46" s="252"/>
      <c r="QNA46" s="467"/>
      <c r="QNB46" s="466"/>
      <c r="QNC46" s="399"/>
      <c r="QND46" s="466"/>
      <c r="QNE46" s="252"/>
      <c r="QNF46" s="467"/>
      <c r="QNG46" s="466"/>
      <c r="QNH46" s="399"/>
      <c r="QNI46" s="466"/>
      <c r="QNJ46" s="252"/>
      <c r="QNK46" s="467"/>
      <c r="QNL46" s="466"/>
      <c r="QNM46" s="399"/>
      <c r="QNN46" s="466"/>
      <c r="QNO46" s="252"/>
      <c r="QNP46" s="467"/>
      <c r="QNQ46" s="466"/>
      <c r="QNR46" s="399"/>
      <c r="QNS46" s="466"/>
      <c r="QNT46" s="252"/>
      <c r="QNU46" s="467"/>
      <c r="QNV46" s="466"/>
      <c r="QNW46" s="399"/>
      <c r="QNX46" s="466"/>
      <c r="QNY46" s="252"/>
      <c r="QNZ46" s="467"/>
      <c r="QOA46" s="466"/>
      <c r="QOB46" s="399"/>
      <c r="QOC46" s="466"/>
      <c r="QOD46" s="252"/>
      <c r="QOE46" s="467"/>
      <c r="QOF46" s="466"/>
      <c r="QOG46" s="399"/>
      <c r="QOH46" s="466"/>
      <c r="QOI46" s="252"/>
      <c r="QOJ46" s="467"/>
      <c r="QOK46" s="466"/>
      <c r="QOL46" s="399"/>
      <c r="QOM46" s="466"/>
      <c r="QON46" s="252"/>
      <c r="QOO46" s="467"/>
      <c r="QOP46" s="466"/>
      <c r="QOQ46" s="399"/>
      <c r="QOR46" s="466"/>
      <c r="QOS46" s="252"/>
      <c r="QOT46" s="467"/>
      <c r="QOU46" s="466"/>
      <c r="QOV46" s="399"/>
      <c r="QOW46" s="466"/>
      <c r="QOX46" s="252"/>
      <c r="QOY46" s="467"/>
      <c r="QOZ46" s="466"/>
      <c r="QPA46" s="399"/>
      <c r="QPB46" s="466"/>
      <c r="QPC46" s="252"/>
      <c r="QPD46" s="467"/>
      <c r="QPE46" s="466"/>
      <c r="QPF46" s="399"/>
      <c r="QPG46" s="466"/>
      <c r="QPH46" s="252"/>
      <c r="QPI46" s="467"/>
      <c r="QPJ46" s="466"/>
      <c r="QPK46" s="399"/>
      <c r="QPL46" s="466"/>
      <c r="QPM46" s="252"/>
      <c r="QPN46" s="467"/>
      <c r="QPO46" s="466"/>
      <c r="QPP46" s="399"/>
      <c r="QPQ46" s="466"/>
      <c r="QPR46" s="252"/>
      <c r="QPS46" s="467"/>
      <c r="QPT46" s="466"/>
      <c r="QPU46" s="399"/>
      <c r="QPV46" s="466"/>
      <c r="QPW46" s="252"/>
      <c r="QPX46" s="467"/>
      <c r="QPY46" s="466"/>
      <c r="QPZ46" s="399"/>
      <c r="QQA46" s="466"/>
      <c r="QQB46" s="252"/>
      <c r="QQC46" s="467"/>
      <c r="QQD46" s="466"/>
      <c r="QQE46" s="399"/>
      <c r="QQF46" s="466"/>
      <c r="QQG46" s="252"/>
      <c r="QQH46" s="467"/>
      <c r="QQI46" s="466"/>
      <c r="QQJ46" s="399"/>
      <c r="QQK46" s="466"/>
      <c r="QQL46" s="252"/>
      <c r="QQM46" s="467"/>
      <c r="QQN46" s="466"/>
      <c r="QQO46" s="399"/>
      <c r="QQP46" s="466"/>
      <c r="QQQ46" s="252"/>
      <c r="QQR46" s="467"/>
      <c r="QQS46" s="466"/>
      <c r="QQT46" s="399"/>
      <c r="QQU46" s="466"/>
      <c r="QQV46" s="252"/>
      <c r="QQW46" s="467"/>
      <c r="QQX46" s="466"/>
      <c r="QQY46" s="399"/>
      <c r="QQZ46" s="466"/>
      <c r="QRA46" s="252"/>
      <c r="QRB46" s="467"/>
      <c r="QRC46" s="466"/>
      <c r="QRD46" s="399"/>
      <c r="QRE46" s="466"/>
      <c r="QRF46" s="252"/>
      <c r="QRG46" s="467"/>
      <c r="QRH46" s="466"/>
      <c r="QRI46" s="399"/>
      <c r="QRJ46" s="466"/>
      <c r="QRK46" s="252"/>
      <c r="QRL46" s="467"/>
      <c r="QRM46" s="466"/>
      <c r="QRN46" s="399"/>
      <c r="QRO46" s="466"/>
      <c r="QRP46" s="252"/>
      <c r="QRQ46" s="467"/>
      <c r="QRR46" s="466"/>
      <c r="QRS46" s="399"/>
      <c r="QRT46" s="466"/>
      <c r="QRU46" s="252"/>
      <c r="QRV46" s="467"/>
      <c r="QRW46" s="466"/>
      <c r="QRX46" s="399"/>
      <c r="QRY46" s="466"/>
      <c r="QRZ46" s="252"/>
      <c r="QSA46" s="467"/>
      <c r="QSB46" s="466"/>
      <c r="QSC46" s="399"/>
      <c r="QSD46" s="466"/>
      <c r="QSE46" s="252"/>
      <c r="QSF46" s="467"/>
      <c r="QSG46" s="466"/>
      <c r="QSH46" s="399"/>
      <c r="QSI46" s="466"/>
      <c r="QSJ46" s="252"/>
      <c r="QSK46" s="467"/>
      <c r="QSL46" s="466"/>
      <c r="QSM46" s="399"/>
      <c r="QSN46" s="466"/>
      <c r="QSO46" s="252"/>
      <c r="QSP46" s="467"/>
      <c r="QSQ46" s="466"/>
      <c r="QSR46" s="399"/>
      <c r="QSS46" s="466"/>
      <c r="QST46" s="252"/>
      <c r="QSU46" s="467"/>
      <c r="QSV46" s="466"/>
      <c r="QSW46" s="399"/>
      <c r="QSX46" s="466"/>
      <c r="QSY46" s="252"/>
      <c r="QSZ46" s="467"/>
      <c r="QTA46" s="466"/>
      <c r="QTB46" s="399"/>
      <c r="QTC46" s="466"/>
      <c r="QTD46" s="252"/>
      <c r="QTE46" s="467"/>
      <c r="QTF46" s="466"/>
      <c r="QTG46" s="399"/>
      <c r="QTH46" s="466"/>
      <c r="QTI46" s="252"/>
      <c r="QTJ46" s="467"/>
      <c r="QTK46" s="466"/>
      <c r="QTL46" s="399"/>
      <c r="QTM46" s="466"/>
      <c r="QTN46" s="252"/>
      <c r="QTO46" s="467"/>
      <c r="QTP46" s="466"/>
      <c r="QTQ46" s="399"/>
      <c r="QTR46" s="466"/>
      <c r="QTS46" s="252"/>
      <c r="QTT46" s="467"/>
      <c r="QTU46" s="466"/>
      <c r="QTV46" s="399"/>
      <c r="QTW46" s="466"/>
      <c r="QTX46" s="252"/>
      <c r="QTY46" s="467"/>
      <c r="QTZ46" s="466"/>
      <c r="QUA46" s="399"/>
      <c r="QUB46" s="466"/>
      <c r="QUC46" s="252"/>
      <c r="QUD46" s="467"/>
      <c r="QUE46" s="466"/>
      <c r="QUF46" s="399"/>
      <c r="QUG46" s="466"/>
      <c r="QUH46" s="252"/>
      <c r="QUI46" s="467"/>
      <c r="QUJ46" s="466"/>
      <c r="QUK46" s="399"/>
      <c r="QUL46" s="466"/>
      <c r="QUM46" s="252"/>
      <c r="QUN46" s="467"/>
      <c r="QUO46" s="466"/>
      <c r="QUP46" s="399"/>
      <c r="QUQ46" s="466"/>
      <c r="QUR46" s="252"/>
      <c r="QUS46" s="467"/>
      <c r="QUT46" s="466"/>
      <c r="QUU46" s="399"/>
      <c r="QUV46" s="466"/>
      <c r="QUW46" s="252"/>
      <c r="QUX46" s="467"/>
      <c r="QUY46" s="466"/>
      <c r="QUZ46" s="399"/>
      <c r="QVA46" s="466"/>
      <c r="QVB46" s="252"/>
      <c r="QVC46" s="467"/>
      <c r="QVD46" s="466"/>
      <c r="QVE46" s="399"/>
      <c r="QVF46" s="466"/>
      <c r="QVG46" s="252"/>
      <c r="QVH46" s="467"/>
      <c r="QVI46" s="466"/>
      <c r="QVJ46" s="399"/>
      <c r="QVK46" s="466"/>
      <c r="QVL46" s="252"/>
      <c r="QVM46" s="467"/>
      <c r="QVN46" s="466"/>
      <c r="QVO46" s="399"/>
      <c r="QVP46" s="466"/>
      <c r="QVQ46" s="252"/>
      <c r="QVR46" s="467"/>
      <c r="QVS46" s="466"/>
      <c r="QVT46" s="399"/>
      <c r="QVU46" s="466"/>
      <c r="QVV46" s="252"/>
      <c r="QVW46" s="467"/>
      <c r="QVX46" s="466"/>
      <c r="QVY46" s="399"/>
      <c r="QVZ46" s="466"/>
      <c r="QWA46" s="252"/>
      <c r="QWB46" s="467"/>
      <c r="QWC46" s="466"/>
      <c r="QWD46" s="399"/>
      <c r="QWE46" s="466"/>
      <c r="QWF46" s="252"/>
      <c r="QWG46" s="467"/>
      <c r="QWH46" s="466"/>
      <c r="QWI46" s="399"/>
      <c r="QWJ46" s="466"/>
      <c r="QWK46" s="252"/>
      <c r="QWL46" s="467"/>
      <c r="QWM46" s="466"/>
      <c r="QWN46" s="399"/>
      <c r="QWO46" s="466"/>
      <c r="QWP46" s="252"/>
      <c r="QWQ46" s="467"/>
      <c r="QWR46" s="466"/>
      <c r="QWS46" s="399"/>
      <c r="QWT46" s="466"/>
      <c r="QWU46" s="252"/>
      <c r="QWV46" s="467"/>
      <c r="QWW46" s="466"/>
      <c r="QWX46" s="399"/>
      <c r="QWY46" s="466"/>
      <c r="QWZ46" s="252"/>
      <c r="QXA46" s="467"/>
      <c r="QXB46" s="466"/>
      <c r="QXC46" s="399"/>
      <c r="QXD46" s="466"/>
      <c r="QXE46" s="252"/>
      <c r="QXF46" s="467"/>
      <c r="QXG46" s="466"/>
      <c r="QXH46" s="399"/>
      <c r="QXI46" s="466"/>
      <c r="QXJ46" s="252"/>
      <c r="QXK46" s="467"/>
      <c r="QXL46" s="466"/>
      <c r="QXM46" s="399"/>
      <c r="QXN46" s="466"/>
      <c r="QXO46" s="252"/>
      <c r="QXP46" s="467"/>
      <c r="QXQ46" s="466"/>
      <c r="QXR46" s="399"/>
      <c r="QXS46" s="466"/>
      <c r="QXT46" s="252"/>
      <c r="QXU46" s="467"/>
      <c r="QXV46" s="466"/>
      <c r="QXW46" s="399"/>
      <c r="QXX46" s="466"/>
      <c r="QXY46" s="252"/>
      <c r="QXZ46" s="467"/>
      <c r="QYA46" s="466"/>
      <c r="QYB46" s="399"/>
      <c r="QYC46" s="466"/>
      <c r="QYD46" s="252"/>
      <c r="QYE46" s="467"/>
      <c r="QYF46" s="466"/>
      <c r="QYG46" s="399"/>
      <c r="QYH46" s="466"/>
      <c r="QYI46" s="252"/>
      <c r="QYJ46" s="467"/>
      <c r="QYK46" s="466"/>
      <c r="QYL46" s="399"/>
      <c r="QYM46" s="466"/>
      <c r="QYN46" s="252"/>
      <c r="QYO46" s="467"/>
      <c r="QYP46" s="466"/>
      <c r="QYQ46" s="399"/>
      <c r="QYR46" s="466"/>
      <c r="QYS46" s="252"/>
      <c r="QYT46" s="467"/>
      <c r="QYU46" s="466"/>
      <c r="QYV46" s="399"/>
      <c r="QYW46" s="466"/>
      <c r="QYX46" s="252"/>
      <c r="QYY46" s="467"/>
      <c r="QYZ46" s="466"/>
      <c r="QZA46" s="399"/>
      <c r="QZB46" s="466"/>
      <c r="QZC46" s="252"/>
      <c r="QZD46" s="467"/>
      <c r="QZE46" s="466"/>
      <c r="QZF46" s="399"/>
      <c r="QZG46" s="466"/>
      <c r="QZH46" s="252"/>
      <c r="QZI46" s="467"/>
      <c r="QZJ46" s="466"/>
      <c r="QZK46" s="399"/>
      <c r="QZL46" s="466"/>
      <c r="QZM46" s="252"/>
      <c r="QZN46" s="467"/>
      <c r="QZO46" s="466"/>
      <c r="QZP46" s="399"/>
      <c r="QZQ46" s="466"/>
      <c r="QZR46" s="252"/>
      <c r="QZS46" s="467"/>
      <c r="QZT46" s="466"/>
      <c r="QZU46" s="399"/>
      <c r="QZV46" s="466"/>
      <c r="QZW46" s="252"/>
      <c r="QZX46" s="467"/>
      <c r="QZY46" s="466"/>
      <c r="QZZ46" s="399"/>
      <c r="RAA46" s="466"/>
      <c r="RAB46" s="252"/>
      <c r="RAC46" s="467"/>
      <c r="RAD46" s="466"/>
      <c r="RAE46" s="399"/>
      <c r="RAF46" s="466"/>
      <c r="RAG46" s="252"/>
      <c r="RAH46" s="467"/>
      <c r="RAI46" s="466"/>
      <c r="RAJ46" s="399"/>
      <c r="RAK46" s="466"/>
      <c r="RAL46" s="252"/>
      <c r="RAM46" s="467"/>
      <c r="RAN46" s="466"/>
      <c r="RAO46" s="399"/>
      <c r="RAP46" s="466"/>
      <c r="RAQ46" s="252"/>
      <c r="RAR46" s="467"/>
      <c r="RAS46" s="466"/>
      <c r="RAT46" s="399"/>
      <c r="RAU46" s="466"/>
      <c r="RAV46" s="252"/>
      <c r="RAW46" s="467"/>
      <c r="RAX46" s="466"/>
      <c r="RAY46" s="399"/>
      <c r="RAZ46" s="466"/>
      <c r="RBA46" s="252"/>
      <c r="RBB46" s="467"/>
      <c r="RBC46" s="466"/>
      <c r="RBD46" s="399"/>
      <c r="RBE46" s="466"/>
      <c r="RBF46" s="252"/>
      <c r="RBG46" s="467"/>
      <c r="RBH46" s="466"/>
      <c r="RBI46" s="399"/>
      <c r="RBJ46" s="466"/>
      <c r="RBK46" s="252"/>
      <c r="RBL46" s="467"/>
      <c r="RBM46" s="466"/>
      <c r="RBN46" s="399"/>
      <c r="RBO46" s="466"/>
      <c r="RBP46" s="252"/>
      <c r="RBQ46" s="467"/>
      <c r="RBR46" s="466"/>
      <c r="RBS46" s="399"/>
      <c r="RBT46" s="466"/>
      <c r="RBU46" s="252"/>
      <c r="RBV46" s="467"/>
      <c r="RBW46" s="466"/>
      <c r="RBX46" s="399"/>
      <c r="RBY46" s="466"/>
      <c r="RBZ46" s="252"/>
      <c r="RCA46" s="467"/>
      <c r="RCB46" s="466"/>
      <c r="RCC46" s="399"/>
      <c r="RCD46" s="466"/>
      <c r="RCE46" s="252"/>
      <c r="RCF46" s="467"/>
      <c r="RCG46" s="466"/>
      <c r="RCH46" s="399"/>
      <c r="RCI46" s="466"/>
      <c r="RCJ46" s="252"/>
      <c r="RCK46" s="467"/>
      <c r="RCL46" s="466"/>
      <c r="RCM46" s="399"/>
      <c r="RCN46" s="466"/>
      <c r="RCO46" s="252"/>
      <c r="RCP46" s="467"/>
      <c r="RCQ46" s="466"/>
      <c r="RCR46" s="399"/>
      <c r="RCS46" s="466"/>
      <c r="RCT46" s="252"/>
      <c r="RCU46" s="467"/>
      <c r="RCV46" s="466"/>
      <c r="RCW46" s="399"/>
      <c r="RCX46" s="466"/>
      <c r="RCY46" s="252"/>
      <c r="RCZ46" s="467"/>
      <c r="RDA46" s="466"/>
      <c r="RDB46" s="399"/>
      <c r="RDC46" s="466"/>
      <c r="RDD46" s="252"/>
      <c r="RDE46" s="467"/>
      <c r="RDF46" s="466"/>
      <c r="RDG46" s="399"/>
      <c r="RDH46" s="466"/>
      <c r="RDI46" s="252"/>
      <c r="RDJ46" s="467"/>
      <c r="RDK46" s="466"/>
      <c r="RDL46" s="399"/>
      <c r="RDM46" s="466"/>
      <c r="RDN46" s="252"/>
      <c r="RDO46" s="467"/>
      <c r="RDP46" s="466"/>
      <c r="RDQ46" s="399"/>
      <c r="RDR46" s="466"/>
      <c r="RDS46" s="252"/>
      <c r="RDT46" s="467"/>
      <c r="RDU46" s="466"/>
      <c r="RDV46" s="399"/>
      <c r="RDW46" s="466"/>
      <c r="RDX46" s="252"/>
      <c r="RDY46" s="467"/>
      <c r="RDZ46" s="466"/>
      <c r="REA46" s="399"/>
      <c r="REB46" s="466"/>
      <c r="REC46" s="252"/>
      <c r="RED46" s="467"/>
      <c r="REE46" s="466"/>
      <c r="REF46" s="399"/>
      <c r="REG46" s="466"/>
      <c r="REH46" s="252"/>
      <c r="REI46" s="467"/>
      <c r="REJ46" s="466"/>
      <c r="REK46" s="399"/>
      <c r="REL46" s="466"/>
      <c r="REM46" s="252"/>
      <c r="REN46" s="467"/>
      <c r="REO46" s="466"/>
      <c r="REP46" s="399"/>
      <c r="REQ46" s="466"/>
      <c r="RER46" s="252"/>
      <c r="RES46" s="467"/>
      <c r="RET46" s="466"/>
      <c r="REU46" s="399"/>
      <c r="REV46" s="466"/>
      <c r="REW46" s="252"/>
      <c r="REX46" s="467"/>
      <c r="REY46" s="466"/>
      <c r="REZ46" s="399"/>
      <c r="RFA46" s="466"/>
      <c r="RFB46" s="252"/>
      <c r="RFC46" s="467"/>
      <c r="RFD46" s="466"/>
      <c r="RFE46" s="399"/>
      <c r="RFF46" s="466"/>
      <c r="RFG46" s="252"/>
      <c r="RFH46" s="467"/>
      <c r="RFI46" s="466"/>
      <c r="RFJ46" s="399"/>
      <c r="RFK46" s="466"/>
      <c r="RFL46" s="252"/>
      <c r="RFM46" s="467"/>
      <c r="RFN46" s="466"/>
      <c r="RFO46" s="399"/>
      <c r="RFP46" s="466"/>
      <c r="RFQ46" s="252"/>
      <c r="RFR46" s="467"/>
      <c r="RFS46" s="466"/>
      <c r="RFT46" s="399"/>
      <c r="RFU46" s="466"/>
      <c r="RFV46" s="252"/>
      <c r="RFW46" s="467"/>
      <c r="RFX46" s="466"/>
      <c r="RFY46" s="399"/>
      <c r="RFZ46" s="466"/>
      <c r="RGA46" s="252"/>
      <c r="RGB46" s="467"/>
      <c r="RGC46" s="466"/>
      <c r="RGD46" s="399"/>
      <c r="RGE46" s="466"/>
      <c r="RGF46" s="252"/>
      <c r="RGG46" s="467"/>
      <c r="RGH46" s="466"/>
      <c r="RGI46" s="399"/>
      <c r="RGJ46" s="466"/>
      <c r="RGK46" s="252"/>
      <c r="RGL46" s="467"/>
      <c r="RGM46" s="466"/>
      <c r="RGN46" s="399"/>
      <c r="RGO46" s="466"/>
      <c r="RGP46" s="252"/>
      <c r="RGQ46" s="467"/>
      <c r="RGR46" s="466"/>
      <c r="RGS46" s="399"/>
      <c r="RGT46" s="466"/>
      <c r="RGU46" s="252"/>
      <c r="RGV46" s="467"/>
      <c r="RGW46" s="466"/>
      <c r="RGX46" s="399"/>
      <c r="RGY46" s="466"/>
      <c r="RGZ46" s="252"/>
      <c r="RHA46" s="467"/>
      <c r="RHB46" s="466"/>
      <c r="RHC46" s="399"/>
      <c r="RHD46" s="466"/>
      <c r="RHE46" s="252"/>
      <c r="RHF46" s="467"/>
      <c r="RHG46" s="466"/>
      <c r="RHH46" s="399"/>
      <c r="RHI46" s="466"/>
      <c r="RHJ46" s="252"/>
      <c r="RHK46" s="467"/>
      <c r="RHL46" s="466"/>
      <c r="RHM46" s="399"/>
      <c r="RHN46" s="466"/>
      <c r="RHO46" s="252"/>
      <c r="RHP46" s="467"/>
      <c r="RHQ46" s="466"/>
      <c r="RHR46" s="399"/>
      <c r="RHS46" s="466"/>
      <c r="RHT46" s="252"/>
      <c r="RHU46" s="467"/>
      <c r="RHV46" s="466"/>
      <c r="RHW46" s="399"/>
      <c r="RHX46" s="466"/>
      <c r="RHY46" s="252"/>
      <c r="RHZ46" s="467"/>
      <c r="RIA46" s="466"/>
      <c r="RIB46" s="399"/>
      <c r="RIC46" s="466"/>
      <c r="RID46" s="252"/>
      <c r="RIE46" s="467"/>
      <c r="RIF46" s="466"/>
      <c r="RIG46" s="399"/>
      <c r="RIH46" s="466"/>
      <c r="RII46" s="252"/>
      <c r="RIJ46" s="467"/>
      <c r="RIK46" s="466"/>
      <c r="RIL46" s="399"/>
      <c r="RIM46" s="466"/>
      <c r="RIN46" s="252"/>
      <c r="RIO46" s="467"/>
      <c r="RIP46" s="466"/>
      <c r="RIQ46" s="399"/>
      <c r="RIR46" s="466"/>
      <c r="RIS46" s="252"/>
      <c r="RIT46" s="467"/>
      <c r="RIU46" s="466"/>
      <c r="RIV46" s="399"/>
      <c r="RIW46" s="466"/>
      <c r="RIX46" s="252"/>
      <c r="RIY46" s="467"/>
      <c r="RIZ46" s="466"/>
      <c r="RJA46" s="399"/>
      <c r="RJB46" s="466"/>
      <c r="RJC46" s="252"/>
      <c r="RJD46" s="467"/>
      <c r="RJE46" s="466"/>
      <c r="RJF46" s="399"/>
      <c r="RJG46" s="466"/>
      <c r="RJH46" s="252"/>
      <c r="RJI46" s="467"/>
      <c r="RJJ46" s="466"/>
      <c r="RJK46" s="399"/>
      <c r="RJL46" s="466"/>
      <c r="RJM46" s="252"/>
      <c r="RJN46" s="467"/>
      <c r="RJO46" s="466"/>
      <c r="RJP46" s="399"/>
      <c r="RJQ46" s="466"/>
      <c r="RJR46" s="252"/>
      <c r="RJS46" s="467"/>
      <c r="RJT46" s="466"/>
      <c r="RJU46" s="399"/>
      <c r="RJV46" s="466"/>
      <c r="RJW46" s="252"/>
      <c r="RJX46" s="467"/>
      <c r="RJY46" s="466"/>
      <c r="RJZ46" s="399"/>
      <c r="RKA46" s="466"/>
      <c r="RKB46" s="252"/>
      <c r="RKC46" s="467"/>
      <c r="RKD46" s="466"/>
      <c r="RKE46" s="399"/>
      <c r="RKF46" s="466"/>
      <c r="RKG46" s="252"/>
      <c r="RKH46" s="467"/>
      <c r="RKI46" s="466"/>
      <c r="RKJ46" s="399"/>
      <c r="RKK46" s="466"/>
      <c r="RKL46" s="252"/>
      <c r="RKM46" s="467"/>
      <c r="RKN46" s="466"/>
      <c r="RKO46" s="399"/>
      <c r="RKP46" s="466"/>
      <c r="RKQ46" s="252"/>
      <c r="RKR46" s="467"/>
      <c r="RKS46" s="466"/>
      <c r="RKT46" s="399"/>
      <c r="RKU46" s="466"/>
      <c r="RKV46" s="252"/>
      <c r="RKW46" s="467"/>
      <c r="RKX46" s="466"/>
      <c r="RKY46" s="399"/>
      <c r="RKZ46" s="466"/>
      <c r="RLA46" s="252"/>
      <c r="RLB46" s="467"/>
      <c r="RLC46" s="466"/>
      <c r="RLD46" s="399"/>
      <c r="RLE46" s="466"/>
      <c r="RLF46" s="252"/>
      <c r="RLG46" s="467"/>
      <c r="RLH46" s="466"/>
      <c r="RLI46" s="399"/>
      <c r="RLJ46" s="466"/>
      <c r="RLK46" s="252"/>
      <c r="RLL46" s="467"/>
      <c r="RLM46" s="466"/>
      <c r="RLN46" s="399"/>
      <c r="RLO46" s="466"/>
      <c r="RLP46" s="252"/>
      <c r="RLQ46" s="467"/>
      <c r="RLR46" s="466"/>
      <c r="RLS46" s="399"/>
      <c r="RLT46" s="466"/>
      <c r="RLU46" s="252"/>
      <c r="RLV46" s="467"/>
      <c r="RLW46" s="466"/>
      <c r="RLX46" s="399"/>
      <c r="RLY46" s="466"/>
      <c r="RLZ46" s="252"/>
      <c r="RMA46" s="467"/>
      <c r="RMB46" s="466"/>
      <c r="RMC46" s="399"/>
      <c r="RMD46" s="466"/>
      <c r="RME46" s="252"/>
      <c r="RMF46" s="467"/>
      <c r="RMG46" s="466"/>
      <c r="RMH46" s="399"/>
      <c r="RMI46" s="466"/>
      <c r="RMJ46" s="252"/>
      <c r="RMK46" s="467"/>
      <c r="RML46" s="466"/>
      <c r="RMM46" s="399"/>
      <c r="RMN46" s="466"/>
      <c r="RMO46" s="252"/>
      <c r="RMP46" s="467"/>
      <c r="RMQ46" s="466"/>
      <c r="RMR46" s="399"/>
      <c r="RMS46" s="466"/>
      <c r="RMT46" s="252"/>
      <c r="RMU46" s="467"/>
      <c r="RMV46" s="466"/>
      <c r="RMW46" s="399"/>
      <c r="RMX46" s="466"/>
      <c r="RMY46" s="252"/>
      <c r="RMZ46" s="467"/>
      <c r="RNA46" s="466"/>
      <c r="RNB46" s="399"/>
      <c r="RNC46" s="466"/>
      <c r="RND46" s="252"/>
      <c r="RNE46" s="467"/>
      <c r="RNF46" s="466"/>
      <c r="RNG46" s="399"/>
      <c r="RNH46" s="466"/>
      <c r="RNI46" s="252"/>
      <c r="RNJ46" s="467"/>
      <c r="RNK46" s="466"/>
      <c r="RNL46" s="399"/>
      <c r="RNM46" s="466"/>
      <c r="RNN46" s="252"/>
      <c r="RNO46" s="467"/>
      <c r="RNP46" s="466"/>
      <c r="RNQ46" s="399"/>
      <c r="RNR46" s="466"/>
      <c r="RNS46" s="252"/>
      <c r="RNT46" s="467"/>
      <c r="RNU46" s="466"/>
      <c r="RNV46" s="399"/>
      <c r="RNW46" s="466"/>
      <c r="RNX46" s="252"/>
      <c r="RNY46" s="467"/>
      <c r="RNZ46" s="466"/>
      <c r="ROA46" s="399"/>
      <c r="ROB46" s="466"/>
      <c r="ROC46" s="252"/>
      <c r="ROD46" s="467"/>
      <c r="ROE46" s="466"/>
      <c r="ROF46" s="399"/>
      <c r="ROG46" s="466"/>
      <c r="ROH46" s="252"/>
      <c r="ROI46" s="467"/>
      <c r="ROJ46" s="466"/>
      <c r="ROK46" s="399"/>
      <c r="ROL46" s="466"/>
      <c r="ROM46" s="252"/>
      <c r="RON46" s="467"/>
      <c r="ROO46" s="466"/>
      <c r="ROP46" s="399"/>
      <c r="ROQ46" s="466"/>
      <c r="ROR46" s="252"/>
      <c r="ROS46" s="467"/>
      <c r="ROT46" s="466"/>
      <c r="ROU46" s="399"/>
      <c r="ROV46" s="466"/>
      <c r="ROW46" s="252"/>
      <c r="ROX46" s="467"/>
      <c r="ROY46" s="466"/>
      <c r="ROZ46" s="399"/>
      <c r="RPA46" s="466"/>
      <c r="RPB46" s="252"/>
      <c r="RPC46" s="467"/>
      <c r="RPD46" s="466"/>
      <c r="RPE46" s="399"/>
      <c r="RPF46" s="466"/>
      <c r="RPG46" s="252"/>
      <c r="RPH46" s="467"/>
      <c r="RPI46" s="466"/>
      <c r="RPJ46" s="399"/>
      <c r="RPK46" s="466"/>
      <c r="RPL46" s="252"/>
      <c r="RPM46" s="467"/>
      <c r="RPN46" s="466"/>
      <c r="RPO46" s="399"/>
      <c r="RPP46" s="466"/>
      <c r="RPQ46" s="252"/>
      <c r="RPR46" s="467"/>
      <c r="RPS46" s="466"/>
      <c r="RPT46" s="399"/>
      <c r="RPU46" s="466"/>
      <c r="RPV46" s="252"/>
      <c r="RPW46" s="467"/>
      <c r="RPX46" s="466"/>
      <c r="RPY46" s="399"/>
      <c r="RPZ46" s="466"/>
      <c r="RQA46" s="252"/>
      <c r="RQB46" s="467"/>
      <c r="RQC46" s="466"/>
      <c r="RQD46" s="399"/>
      <c r="RQE46" s="466"/>
      <c r="RQF46" s="252"/>
      <c r="RQG46" s="467"/>
      <c r="RQH46" s="466"/>
      <c r="RQI46" s="399"/>
      <c r="RQJ46" s="466"/>
      <c r="RQK46" s="252"/>
      <c r="RQL46" s="467"/>
      <c r="RQM46" s="466"/>
      <c r="RQN46" s="399"/>
      <c r="RQO46" s="466"/>
      <c r="RQP46" s="252"/>
      <c r="RQQ46" s="467"/>
      <c r="RQR46" s="466"/>
      <c r="RQS46" s="399"/>
      <c r="RQT46" s="466"/>
      <c r="RQU46" s="252"/>
      <c r="RQV46" s="467"/>
      <c r="RQW46" s="466"/>
      <c r="RQX46" s="399"/>
      <c r="RQY46" s="466"/>
      <c r="RQZ46" s="252"/>
      <c r="RRA46" s="467"/>
      <c r="RRB46" s="466"/>
      <c r="RRC46" s="399"/>
      <c r="RRD46" s="466"/>
      <c r="RRE46" s="252"/>
      <c r="RRF46" s="467"/>
      <c r="RRG46" s="466"/>
      <c r="RRH46" s="399"/>
      <c r="RRI46" s="466"/>
      <c r="RRJ46" s="252"/>
      <c r="RRK46" s="467"/>
      <c r="RRL46" s="466"/>
      <c r="RRM46" s="399"/>
      <c r="RRN46" s="466"/>
      <c r="RRO46" s="252"/>
      <c r="RRP46" s="467"/>
      <c r="RRQ46" s="466"/>
      <c r="RRR46" s="399"/>
      <c r="RRS46" s="466"/>
      <c r="RRT46" s="252"/>
      <c r="RRU46" s="467"/>
      <c r="RRV46" s="466"/>
      <c r="RRW46" s="399"/>
      <c r="RRX46" s="466"/>
      <c r="RRY46" s="252"/>
      <c r="RRZ46" s="467"/>
      <c r="RSA46" s="466"/>
      <c r="RSB46" s="399"/>
      <c r="RSC46" s="466"/>
      <c r="RSD46" s="252"/>
      <c r="RSE46" s="467"/>
      <c r="RSF46" s="466"/>
      <c r="RSG46" s="399"/>
      <c r="RSH46" s="466"/>
      <c r="RSI46" s="252"/>
      <c r="RSJ46" s="467"/>
      <c r="RSK46" s="466"/>
      <c r="RSL46" s="399"/>
      <c r="RSM46" s="466"/>
      <c r="RSN46" s="252"/>
      <c r="RSO46" s="467"/>
      <c r="RSP46" s="466"/>
      <c r="RSQ46" s="399"/>
      <c r="RSR46" s="466"/>
      <c r="RSS46" s="252"/>
      <c r="RST46" s="467"/>
      <c r="RSU46" s="466"/>
      <c r="RSV46" s="399"/>
      <c r="RSW46" s="466"/>
      <c r="RSX46" s="252"/>
      <c r="RSY46" s="467"/>
      <c r="RSZ46" s="466"/>
      <c r="RTA46" s="399"/>
      <c r="RTB46" s="466"/>
      <c r="RTC46" s="252"/>
      <c r="RTD46" s="467"/>
      <c r="RTE46" s="466"/>
      <c r="RTF46" s="399"/>
      <c r="RTG46" s="466"/>
      <c r="RTH46" s="252"/>
      <c r="RTI46" s="467"/>
      <c r="RTJ46" s="466"/>
      <c r="RTK46" s="399"/>
      <c r="RTL46" s="466"/>
      <c r="RTM46" s="252"/>
      <c r="RTN46" s="467"/>
      <c r="RTO46" s="466"/>
      <c r="RTP46" s="399"/>
      <c r="RTQ46" s="466"/>
      <c r="RTR46" s="252"/>
      <c r="RTS46" s="467"/>
      <c r="RTT46" s="466"/>
      <c r="RTU46" s="399"/>
      <c r="RTV46" s="466"/>
      <c r="RTW46" s="252"/>
      <c r="RTX46" s="467"/>
      <c r="RTY46" s="466"/>
      <c r="RTZ46" s="399"/>
      <c r="RUA46" s="466"/>
      <c r="RUB46" s="252"/>
      <c r="RUC46" s="467"/>
      <c r="RUD46" s="466"/>
      <c r="RUE46" s="399"/>
      <c r="RUF46" s="466"/>
      <c r="RUG46" s="252"/>
      <c r="RUH46" s="467"/>
      <c r="RUI46" s="466"/>
      <c r="RUJ46" s="399"/>
      <c r="RUK46" s="466"/>
      <c r="RUL46" s="252"/>
      <c r="RUM46" s="467"/>
      <c r="RUN46" s="466"/>
      <c r="RUO46" s="399"/>
      <c r="RUP46" s="466"/>
      <c r="RUQ46" s="252"/>
      <c r="RUR46" s="467"/>
      <c r="RUS46" s="466"/>
      <c r="RUT46" s="399"/>
      <c r="RUU46" s="466"/>
      <c r="RUV46" s="252"/>
      <c r="RUW46" s="467"/>
      <c r="RUX46" s="466"/>
      <c r="RUY46" s="399"/>
      <c r="RUZ46" s="466"/>
      <c r="RVA46" s="252"/>
      <c r="RVB46" s="467"/>
      <c r="RVC46" s="466"/>
      <c r="RVD46" s="399"/>
      <c r="RVE46" s="466"/>
      <c r="RVF46" s="252"/>
      <c r="RVG46" s="467"/>
      <c r="RVH46" s="466"/>
      <c r="RVI46" s="399"/>
      <c r="RVJ46" s="466"/>
      <c r="RVK46" s="252"/>
      <c r="RVL46" s="467"/>
      <c r="RVM46" s="466"/>
      <c r="RVN46" s="399"/>
      <c r="RVO46" s="466"/>
      <c r="RVP46" s="252"/>
      <c r="RVQ46" s="467"/>
      <c r="RVR46" s="466"/>
      <c r="RVS46" s="399"/>
      <c r="RVT46" s="466"/>
      <c r="RVU46" s="252"/>
      <c r="RVV46" s="467"/>
      <c r="RVW46" s="466"/>
      <c r="RVX46" s="399"/>
      <c r="RVY46" s="466"/>
      <c r="RVZ46" s="252"/>
      <c r="RWA46" s="467"/>
      <c r="RWB46" s="466"/>
      <c r="RWC46" s="399"/>
      <c r="RWD46" s="466"/>
      <c r="RWE46" s="252"/>
      <c r="RWF46" s="467"/>
      <c r="RWG46" s="466"/>
      <c r="RWH46" s="399"/>
      <c r="RWI46" s="466"/>
      <c r="RWJ46" s="252"/>
      <c r="RWK46" s="467"/>
      <c r="RWL46" s="466"/>
      <c r="RWM46" s="399"/>
      <c r="RWN46" s="466"/>
      <c r="RWO46" s="252"/>
      <c r="RWP46" s="467"/>
      <c r="RWQ46" s="466"/>
      <c r="RWR46" s="399"/>
      <c r="RWS46" s="466"/>
      <c r="RWT46" s="252"/>
      <c r="RWU46" s="467"/>
      <c r="RWV46" s="466"/>
      <c r="RWW46" s="399"/>
      <c r="RWX46" s="466"/>
      <c r="RWY46" s="252"/>
      <c r="RWZ46" s="467"/>
      <c r="RXA46" s="466"/>
      <c r="RXB46" s="399"/>
      <c r="RXC46" s="466"/>
      <c r="RXD46" s="252"/>
      <c r="RXE46" s="467"/>
      <c r="RXF46" s="466"/>
      <c r="RXG46" s="399"/>
      <c r="RXH46" s="466"/>
      <c r="RXI46" s="252"/>
      <c r="RXJ46" s="467"/>
      <c r="RXK46" s="466"/>
      <c r="RXL46" s="399"/>
      <c r="RXM46" s="466"/>
      <c r="RXN46" s="252"/>
      <c r="RXO46" s="467"/>
      <c r="RXP46" s="466"/>
      <c r="RXQ46" s="399"/>
      <c r="RXR46" s="466"/>
      <c r="RXS46" s="252"/>
      <c r="RXT46" s="467"/>
      <c r="RXU46" s="466"/>
      <c r="RXV46" s="399"/>
      <c r="RXW46" s="466"/>
      <c r="RXX46" s="252"/>
      <c r="RXY46" s="467"/>
      <c r="RXZ46" s="466"/>
      <c r="RYA46" s="399"/>
      <c r="RYB46" s="466"/>
      <c r="RYC46" s="252"/>
      <c r="RYD46" s="467"/>
      <c r="RYE46" s="466"/>
      <c r="RYF46" s="399"/>
      <c r="RYG46" s="466"/>
      <c r="RYH46" s="252"/>
      <c r="RYI46" s="467"/>
      <c r="RYJ46" s="466"/>
      <c r="RYK46" s="399"/>
      <c r="RYL46" s="466"/>
      <c r="RYM46" s="252"/>
      <c r="RYN46" s="467"/>
      <c r="RYO46" s="466"/>
      <c r="RYP46" s="399"/>
      <c r="RYQ46" s="466"/>
      <c r="RYR46" s="252"/>
      <c r="RYS46" s="467"/>
      <c r="RYT46" s="466"/>
      <c r="RYU46" s="399"/>
      <c r="RYV46" s="466"/>
      <c r="RYW46" s="252"/>
      <c r="RYX46" s="467"/>
      <c r="RYY46" s="466"/>
      <c r="RYZ46" s="399"/>
      <c r="RZA46" s="466"/>
      <c r="RZB46" s="252"/>
      <c r="RZC46" s="467"/>
      <c r="RZD46" s="466"/>
      <c r="RZE46" s="399"/>
      <c r="RZF46" s="466"/>
      <c r="RZG46" s="252"/>
      <c r="RZH46" s="467"/>
      <c r="RZI46" s="466"/>
      <c r="RZJ46" s="399"/>
      <c r="RZK46" s="466"/>
      <c r="RZL46" s="252"/>
      <c r="RZM46" s="467"/>
      <c r="RZN46" s="466"/>
      <c r="RZO46" s="399"/>
      <c r="RZP46" s="466"/>
      <c r="RZQ46" s="252"/>
      <c r="RZR46" s="467"/>
      <c r="RZS46" s="466"/>
      <c r="RZT46" s="399"/>
      <c r="RZU46" s="466"/>
      <c r="RZV46" s="252"/>
      <c r="RZW46" s="467"/>
      <c r="RZX46" s="466"/>
      <c r="RZY46" s="399"/>
      <c r="RZZ46" s="466"/>
      <c r="SAA46" s="252"/>
      <c r="SAB46" s="467"/>
      <c r="SAC46" s="466"/>
      <c r="SAD46" s="399"/>
      <c r="SAE46" s="466"/>
      <c r="SAF46" s="252"/>
      <c r="SAG46" s="467"/>
      <c r="SAH46" s="466"/>
      <c r="SAI46" s="399"/>
      <c r="SAJ46" s="466"/>
      <c r="SAK46" s="252"/>
      <c r="SAL46" s="467"/>
      <c r="SAM46" s="466"/>
      <c r="SAN46" s="399"/>
      <c r="SAO46" s="466"/>
      <c r="SAP46" s="252"/>
      <c r="SAQ46" s="467"/>
      <c r="SAR46" s="466"/>
      <c r="SAS46" s="399"/>
      <c r="SAT46" s="466"/>
      <c r="SAU46" s="252"/>
      <c r="SAV46" s="467"/>
      <c r="SAW46" s="466"/>
      <c r="SAX46" s="399"/>
      <c r="SAY46" s="466"/>
      <c r="SAZ46" s="252"/>
      <c r="SBA46" s="467"/>
      <c r="SBB46" s="466"/>
      <c r="SBC46" s="399"/>
      <c r="SBD46" s="466"/>
      <c r="SBE46" s="252"/>
      <c r="SBF46" s="467"/>
      <c r="SBG46" s="466"/>
      <c r="SBH46" s="399"/>
      <c r="SBI46" s="466"/>
      <c r="SBJ46" s="252"/>
      <c r="SBK46" s="467"/>
      <c r="SBL46" s="466"/>
      <c r="SBM46" s="399"/>
      <c r="SBN46" s="466"/>
      <c r="SBO46" s="252"/>
      <c r="SBP46" s="467"/>
      <c r="SBQ46" s="466"/>
      <c r="SBR46" s="399"/>
      <c r="SBS46" s="466"/>
      <c r="SBT46" s="252"/>
      <c r="SBU46" s="467"/>
      <c r="SBV46" s="466"/>
      <c r="SBW46" s="399"/>
      <c r="SBX46" s="466"/>
      <c r="SBY46" s="252"/>
      <c r="SBZ46" s="467"/>
      <c r="SCA46" s="466"/>
      <c r="SCB46" s="399"/>
      <c r="SCC46" s="466"/>
      <c r="SCD46" s="252"/>
      <c r="SCE46" s="467"/>
      <c r="SCF46" s="466"/>
      <c r="SCG46" s="399"/>
      <c r="SCH46" s="466"/>
      <c r="SCI46" s="252"/>
      <c r="SCJ46" s="467"/>
      <c r="SCK46" s="466"/>
      <c r="SCL46" s="399"/>
      <c r="SCM46" s="466"/>
      <c r="SCN46" s="252"/>
      <c r="SCO46" s="467"/>
      <c r="SCP46" s="466"/>
      <c r="SCQ46" s="399"/>
      <c r="SCR46" s="466"/>
      <c r="SCS46" s="252"/>
      <c r="SCT46" s="467"/>
      <c r="SCU46" s="466"/>
      <c r="SCV46" s="399"/>
      <c r="SCW46" s="466"/>
      <c r="SCX46" s="252"/>
      <c r="SCY46" s="467"/>
      <c r="SCZ46" s="466"/>
      <c r="SDA46" s="399"/>
      <c r="SDB46" s="466"/>
      <c r="SDC46" s="252"/>
      <c r="SDD46" s="467"/>
      <c r="SDE46" s="466"/>
      <c r="SDF46" s="399"/>
      <c r="SDG46" s="466"/>
      <c r="SDH46" s="252"/>
      <c r="SDI46" s="467"/>
      <c r="SDJ46" s="466"/>
      <c r="SDK46" s="399"/>
      <c r="SDL46" s="466"/>
      <c r="SDM46" s="252"/>
      <c r="SDN46" s="467"/>
      <c r="SDO46" s="466"/>
      <c r="SDP46" s="399"/>
      <c r="SDQ46" s="466"/>
      <c r="SDR46" s="252"/>
      <c r="SDS46" s="467"/>
      <c r="SDT46" s="466"/>
      <c r="SDU46" s="399"/>
      <c r="SDV46" s="466"/>
      <c r="SDW46" s="252"/>
      <c r="SDX46" s="467"/>
      <c r="SDY46" s="466"/>
      <c r="SDZ46" s="399"/>
      <c r="SEA46" s="466"/>
      <c r="SEB46" s="252"/>
      <c r="SEC46" s="467"/>
      <c r="SED46" s="466"/>
      <c r="SEE46" s="399"/>
      <c r="SEF46" s="466"/>
      <c r="SEG46" s="252"/>
      <c r="SEH46" s="467"/>
      <c r="SEI46" s="466"/>
      <c r="SEJ46" s="399"/>
      <c r="SEK46" s="466"/>
      <c r="SEL46" s="252"/>
      <c r="SEM46" s="467"/>
      <c r="SEN46" s="466"/>
      <c r="SEO46" s="399"/>
      <c r="SEP46" s="466"/>
      <c r="SEQ46" s="252"/>
      <c r="SER46" s="467"/>
      <c r="SES46" s="466"/>
      <c r="SET46" s="399"/>
      <c r="SEU46" s="466"/>
      <c r="SEV46" s="252"/>
      <c r="SEW46" s="467"/>
      <c r="SEX46" s="466"/>
      <c r="SEY46" s="399"/>
      <c r="SEZ46" s="466"/>
      <c r="SFA46" s="252"/>
      <c r="SFB46" s="467"/>
      <c r="SFC46" s="466"/>
      <c r="SFD46" s="399"/>
      <c r="SFE46" s="466"/>
      <c r="SFF46" s="252"/>
      <c r="SFG46" s="467"/>
      <c r="SFH46" s="466"/>
      <c r="SFI46" s="399"/>
      <c r="SFJ46" s="466"/>
      <c r="SFK46" s="252"/>
      <c r="SFL46" s="467"/>
      <c r="SFM46" s="466"/>
      <c r="SFN46" s="399"/>
      <c r="SFO46" s="466"/>
      <c r="SFP46" s="252"/>
      <c r="SFQ46" s="467"/>
      <c r="SFR46" s="466"/>
      <c r="SFS46" s="399"/>
      <c r="SFT46" s="466"/>
      <c r="SFU46" s="252"/>
      <c r="SFV46" s="467"/>
      <c r="SFW46" s="466"/>
      <c r="SFX46" s="399"/>
      <c r="SFY46" s="466"/>
      <c r="SFZ46" s="252"/>
      <c r="SGA46" s="467"/>
      <c r="SGB46" s="466"/>
      <c r="SGC46" s="399"/>
      <c r="SGD46" s="466"/>
      <c r="SGE46" s="252"/>
      <c r="SGF46" s="467"/>
      <c r="SGG46" s="466"/>
      <c r="SGH46" s="399"/>
      <c r="SGI46" s="466"/>
      <c r="SGJ46" s="252"/>
      <c r="SGK46" s="467"/>
      <c r="SGL46" s="466"/>
      <c r="SGM46" s="399"/>
      <c r="SGN46" s="466"/>
      <c r="SGO46" s="252"/>
      <c r="SGP46" s="467"/>
      <c r="SGQ46" s="466"/>
      <c r="SGR46" s="399"/>
      <c r="SGS46" s="466"/>
      <c r="SGT46" s="252"/>
      <c r="SGU46" s="467"/>
      <c r="SGV46" s="466"/>
      <c r="SGW46" s="399"/>
      <c r="SGX46" s="466"/>
      <c r="SGY46" s="252"/>
      <c r="SGZ46" s="467"/>
      <c r="SHA46" s="466"/>
      <c r="SHB46" s="399"/>
      <c r="SHC46" s="466"/>
      <c r="SHD46" s="252"/>
      <c r="SHE46" s="467"/>
      <c r="SHF46" s="466"/>
      <c r="SHG46" s="399"/>
      <c r="SHH46" s="466"/>
      <c r="SHI46" s="252"/>
      <c r="SHJ46" s="467"/>
      <c r="SHK46" s="466"/>
      <c r="SHL46" s="399"/>
      <c r="SHM46" s="466"/>
      <c r="SHN46" s="252"/>
      <c r="SHO46" s="467"/>
      <c r="SHP46" s="466"/>
      <c r="SHQ46" s="399"/>
      <c r="SHR46" s="466"/>
      <c r="SHS46" s="252"/>
      <c r="SHT46" s="467"/>
      <c r="SHU46" s="466"/>
      <c r="SHV46" s="399"/>
      <c r="SHW46" s="466"/>
      <c r="SHX46" s="252"/>
      <c r="SHY46" s="467"/>
      <c r="SHZ46" s="466"/>
      <c r="SIA46" s="399"/>
      <c r="SIB46" s="466"/>
      <c r="SIC46" s="252"/>
      <c r="SID46" s="467"/>
      <c r="SIE46" s="466"/>
      <c r="SIF46" s="399"/>
      <c r="SIG46" s="466"/>
      <c r="SIH46" s="252"/>
      <c r="SII46" s="467"/>
      <c r="SIJ46" s="466"/>
      <c r="SIK46" s="399"/>
      <c r="SIL46" s="466"/>
      <c r="SIM46" s="252"/>
      <c r="SIN46" s="467"/>
      <c r="SIO46" s="466"/>
      <c r="SIP46" s="399"/>
      <c r="SIQ46" s="466"/>
      <c r="SIR46" s="252"/>
      <c r="SIS46" s="467"/>
      <c r="SIT46" s="466"/>
      <c r="SIU46" s="399"/>
      <c r="SIV46" s="466"/>
      <c r="SIW46" s="252"/>
      <c r="SIX46" s="467"/>
      <c r="SIY46" s="466"/>
      <c r="SIZ46" s="399"/>
      <c r="SJA46" s="466"/>
      <c r="SJB46" s="252"/>
      <c r="SJC46" s="467"/>
      <c r="SJD46" s="466"/>
      <c r="SJE46" s="399"/>
      <c r="SJF46" s="466"/>
      <c r="SJG46" s="252"/>
      <c r="SJH46" s="467"/>
      <c r="SJI46" s="466"/>
      <c r="SJJ46" s="399"/>
      <c r="SJK46" s="466"/>
      <c r="SJL46" s="252"/>
      <c r="SJM46" s="467"/>
      <c r="SJN46" s="466"/>
      <c r="SJO46" s="399"/>
      <c r="SJP46" s="466"/>
      <c r="SJQ46" s="252"/>
      <c r="SJR46" s="467"/>
      <c r="SJS46" s="466"/>
      <c r="SJT46" s="399"/>
      <c r="SJU46" s="466"/>
      <c r="SJV46" s="252"/>
      <c r="SJW46" s="467"/>
      <c r="SJX46" s="466"/>
      <c r="SJY46" s="399"/>
      <c r="SJZ46" s="466"/>
      <c r="SKA46" s="252"/>
      <c r="SKB46" s="467"/>
      <c r="SKC46" s="466"/>
      <c r="SKD46" s="399"/>
      <c r="SKE46" s="466"/>
      <c r="SKF46" s="252"/>
      <c r="SKG46" s="467"/>
      <c r="SKH46" s="466"/>
      <c r="SKI46" s="399"/>
      <c r="SKJ46" s="466"/>
      <c r="SKK46" s="252"/>
      <c r="SKL46" s="467"/>
      <c r="SKM46" s="466"/>
      <c r="SKN46" s="399"/>
      <c r="SKO46" s="466"/>
      <c r="SKP46" s="252"/>
      <c r="SKQ46" s="467"/>
      <c r="SKR46" s="466"/>
      <c r="SKS46" s="399"/>
      <c r="SKT46" s="466"/>
      <c r="SKU46" s="252"/>
      <c r="SKV46" s="467"/>
      <c r="SKW46" s="466"/>
      <c r="SKX46" s="399"/>
      <c r="SKY46" s="466"/>
      <c r="SKZ46" s="252"/>
      <c r="SLA46" s="467"/>
      <c r="SLB46" s="466"/>
      <c r="SLC46" s="399"/>
      <c r="SLD46" s="466"/>
      <c r="SLE46" s="252"/>
      <c r="SLF46" s="467"/>
      <c r="SLG46" s="466"/>
      <c r="SLH46" s="399"/>
      <c r="SLI46" s="466"/>
      <c r="SLJ46" s="252"/>
      <c r="SLK46" s="467"/>
      <c r="SLL46" s="466"/>
      <c r="SLM46" s="399"/>
      <c r="SLN46" s="466"/>
      <c r="SLO46" s="252"/>
      <c r="SLP46" s="467"/>
      <c r="SLQ46" s="466"/>
      <c r="SLR46" s="399"/>
      <c r="SLS46" s="466"/>
      <c r="SLT46" s="252"/>
      <c r="SLU46" s="467"/>
      <c r="SLV46" s="466"/>
      <c r="SLW46" s="399"/>
      <c r="SLX46" s="466"/>
      <c r="SLY46" s="252"/>
      <c r="SLZ46" s="467"/>
      <c r="SMA46" s="466"/>
      <c r="SMB46" s="399"/>
      <c r="SMC46" s="466"/>
      <c r="SMD46" s="252"/>
      <c r="SME46" s="467"/>
      <c r="SMF46" s="466"/>
      <c r="SMG46" s="399"/>
      <c r="SMH46" s="466"/>
      <c r="SMI46" s="252"/>
      <c r="SMJ46" s="467"/>
      <c r="SMK46" s="466"/>
      <c r="SML46" s="399"/>
      <c r="SMM46" s="466"/>
      <c r="SMN46" s="252"/>
      <c r="SMO46" s="467"/>
      <c r="SMP46" s="466"/>
      <c r="SMQ46" s="399"/>
      <c r="SMR46" s="466"/>
      <c r="SMS46" s="252"/>
      <c r="SMT46" s="467"/>
      <c r="SMU46" s="466"/>
      <c r="SMV46" s="399"/>
      <c r="SMW46" s="466"/>
      <c r="SMX46" s="252"/>
      <c r="SMY46" s="467"/>
      <c r="SMZ46" s="466"/>
      <c r="SNA46" s="399"/>
      <c r="SNB46" s="466"/>
      <c r="SNC46" s="252"/>
      <c r="SND46" s="467"/>
      <c r="SNE46" s="466"/>
      <c r="SNF46" s="399"/>
      <c r="SNG46" s="466"/>
      <c r="SNH46" s="252"/>
      <c r="SNI46" s="467"/>
      <c r="SNJ46" s="466"/>
      <c r="SNK46" s="399"/>
      <c r="SNL46" s="466"/>
      <c r="SNM46" s="252"/>
      <c r="SNN46" s="467"/>
      <c r="SNO46" s="466"/>
      <c r="SNP46" s="399"/>
      <c r="SNQ46" s="466"/>
      <c r="SNR46" s="252"/>
      <c r="SNS46" s="467"/>
      <c r="SNT46" s="466"/>
      <c r="SNU46" s="399"/>
      <c r="SNV46" s="466"/>
      <c r="SNW46" s="252"/>
      <c r="SNX46" s="467"/>
      <c r="SNY46" s="466"/>
      <c r="SNZ46" s="399"/>
      <c r="SOA46" s="466"/>
      <c r="SOB46" s="252"/>
      <c r="SOC46" s="467"/>
      <c r="SOD46" s="466"/>
      <c r="SOE46" s="399"/>
      <c r="SOF46" s="466"/>
      <c r="SOG46" s="252"/>
      <c r="SOH46" s="467"/>
      <c r="SOI46" s="466"/>
      <c r="SOJ46" s="399"/>
      <c r="SOK46" s="466"/>
      <c r="SOL46" s="252"/>
      <c r="SOM46" s="467"/>
      <c r="SON46" s="466"/>
      <c r="SOO46" s="399"/>
      <c r="SOP46" s="466"/>
      <c r="SOQ46" s="252"/>
      <c r="SOR46" s="467"/>
      <c r="SOS46" s="466"/>
      <c r="SOT46" s="399"/>
      <c r="SOU46" s="466"/>
      <c r="SOV46" s="252"/>
      <c r="SOW46" s="467"/>
      <c r="SOX46" s="466"/>
      <c r="SOY46" s="399"/>
      <c r="SOZ46" s="466"/>
      <c r="SPA46" s="252"/>
      <c r="SPB46" s="467"/>
      <c r="SPC46" s="466"/>
      <c r="SPD46" s="399"/>
      <c r="SPE46" s="466"/>
      <c r="SPF46" s="252"/>
      <c r="SPG46" s="467"/>
      <c r="SPH46" s="466"/>
      <c r="SPI46" s="399"/>
      <c r="SPJ46" s="466"/>
      <c r="SPK46" s="252"/>
      <c r="SPL46" s="467"/>
      <c r="SPM46" s="466"/>
      <c r="SPN46" s="399"/>
      <c r="SPO46" s="466"/>
      <c r="SPP46" s="252"/>
      <c r="SPQ46" s="467"/>
      <c r="SPR46" s="466"/>
      <c r="SPS46" s="399"/>
      <c r="SPT46" s="466"/>
      <c r="SPU46" s="252"/>
      <c r="SPV46" s="467"/>
      <c r="SPW46" s="466"/>
      <c r="SPX46" s="399"/>
      <c r="SPY46" s="466"/>
      <c r="SPZ46" s="252"/>
      <c r="SQA46" s="467"/>
      <c r="SQB46" s="466"/>
      <c r="SQC46" s="399"/>
      <c r="SQD46" s="466"/>
      <c r="SQE46" s="252"/>
      <c r="SQF46" s="467"/>
      <c r="SQG46" s="466"/>
      <c r="SQH46" s="399"/>
      <c r="SQI46" s="466"/>
      <c r="SQJ46" s="252"/>
      <c r="SQK46" s="467"/>
      <c r="SQL46" s="466"/>
      <c r="SQM46" s="399"/>
      <c r="SQN46" s="466"/>
      <c r="SQO46" s="252"/>
      <c r="SQP46" s="467"/>
      <c r="SQQ46" s="466"/>
      <c r="SQR46" s="399"/>
      <c r="SQS46" s="466"/>
      <c r="SQT46" s="252"/>
      <c r="SQU46" s="467"/>
      <c r="SQV46" s="466"/>
      <c r="SQW46" s="399"/>
      <c r="SQX46" s="466"/>
      <c r="SQY46" s="252"/>
      <c r="SQZ46" s="467"/>
      <c r="SRA46" s="466"/>
      <c r="SRB46" s="399"/>
      <c r="SRC46" s="466"/>
      <c r="SRD46" s="252"/>
      <c r="SRE46" s="467"/>
      <c r="SRF46" s="466"/>
      <c r="SRG46" s="399"/>
      <c r="SRH46" s="466"/>
      <c r="SRI46" s="252"/>
      <c r="SRJ46" s="467"/>
      <c r="SRK46" s="466"/>
      <c r="SRL46" s="399"/>
      <c r="SRM46" s="466"/>
      <c r="SRN46" s="252"/>
      <c r="SRO46" s="467"/>
      <c r="SRP46" s="466"/>
      <c r="SRQ46" s="399"/>
      <c r="SRR46" s="466"/>
      <c r="SRS46" s="252"/>
      <c r="SRT46" s="467"/>
      <c r="SRU46" s="466"/>
      <c r="SRV46" s="399"/>
      <c r="SRW46" s="466"/>
      <c r="SRX46" s="252"/>
      <c r="SRY46" s="467"/>
      <c r="SRZ46" s="466"/>
      <c r="SSA46" s="399"/>
      <c r="SSB46" s="466"/>
      <c r="SSC46" s="252"/>
      <c r="SSD46" s="467"/>
      <c r="SSE46" s="466"/>
      <c r="SSF46" s="399"/>
      <c r="SSG46" s="466"/>
      <c r="SSH46" s="252"/>
      <c r="SSI46" s="467"/>
      <c r="SSJ46" s="466"/>
      <c r="SSK46" s="399"/>
      <c r="SSL46" s="466"/>
      <c r="SSM46" s="252"/>
      <c r="SSN46" s="467"/>
      <c r="SSO46" s="466"/>
      <c r="SSP46" s="399"/>
      <c r="SSQ46" s="466"/>
      <c r="SSR46" s="252"/>
      <c r="SSS46" s="467"/>
      <c r="SST46" s="466"/>
      <c r="SSU46" s="399"/>
      <c r="SSV46" s="466"/>
      <c r="SSW46" s="252"/>
      <c r="SSX46" s="467"/>
      <c r="SSY46" s="466"/>
      <c r="SSZ46" s="399"/>
      <c r="STA46" s="466"/>
      <c r="STB46" s="252"/>
      <c r="STC46" s="467"/>
      <c r="STD46" s="466"/>
      <c r="STE46" s="399"/>
      <c r="STF46" s="466"/>
      <c r="STG46" s="252"/>
      <c r="STH46" s="467"/>
      <c r="STI46" s="466"/>
      <c r="STJ46" s="399"/>
      <c r="STK46" s="466"/>
      <c r="STL46" s="252"/>
      <c r="STM46" s="467"/>
      <c r="STN46" s="466"/>
      <c r="STO46" s="399"/>
      <c r="STP46" s="466"/>
      <c r="STQ46" s="252"/>
      <c r="STR46" s="467"/>
      <c r="STS46" s="466"/>
      <c r="STT46" s="399"/>
      <c r="STU46" s="466"/>
      <c r="STV46" s="252"/>
      <c r="STW46" s="467"/>
      <c r="STX46" s="466"/>
      <c r="STY46" s="399"/>
      <c r="STZ46" s="466"/>
      <c r="SUA46" s="252"/>
      <c r="SUB46" s="467"/>
      <c r="SUC46" s="466"/>
      <c r="SUD46" s="399"/>
      <c r="SUE46" s="466"/>
      <c r="SUF46" s="252"/>
      <c r="SUG46" s="467"/>
      <c r="SUH46" s="466"/>
      <c r="SUI46" s="399"/>
      <c r="SUJ46" s="466"/>
      <c r="SUK46" s="252"/>
      <c r="SUL46" s="467"/>
      <c r="SUM46" s="466"/>
      <c r="SUN46" s="399"/>
      <c r="SUO46" s="466"/>
      <c r="SUP46" s="252"/>
      <c r="SUQ46" s="467"/>
      <c r="SUR46" s="466"/>
      <c r="SUS46" s="399"/>
      <c r="SUT46" s="466"/>
      <c r="SUU46" s="252"/>
      <c r="SUV46" s="467"/>
      <c r="SUW46" s="466"/>
      <c r="SUX46" s="399"/>
      <c r="SUY46" s="466"/>
      <c r="SUZ46" s="252"/>
      <c r="SVA46" s="467"/>
      <c r="SVB46" s="466"/>
      <c r="SVC46" s="399"/>
      <c r="SVD46" s="466"/>
      <c r="SVE46" s="252"/>
      <c r="SVF46" s="467"/>
      <c r="SVG46" s="466"/>
      <c r="SVH46" s="399"/>
      <c r="SVI46" s="466"/>
      <c r="SVJ46" s="252"/>
      <c r="SVK46" s="467"/>
      <c r="SVL46" s="466"/>
      <c r="SVM46" s="399"/>
      <c r="SVN46" s="466"/>
      <c r="SVO46" s="252"/>
      <c r="SVP46" s="467"/>
      <c r="SVQ46" s="466"/>
      <c r="SVR46" s="399"/>
      <c r="SVS46" s="466"/>
      <c r="SVT46" s="252"/>
      <c r="SVU46" s="467"/>
      <c r="SVV46" s="466"/>
      <c r="SVW46" s="399"/>
      <c r="SVX46" s="466"/>
      <c r="SVY46" s="252"/>
      <c r="SVZ46" s="467"/>
      <c r="SWA46" s="466"/>
      <c r="SWB46" s="399"/>
      <c r="SWC46" s="466"/>
      <c r="SWD46" s="252"/>
      <c r="SWE46" s="467"/>
      <c r="SWF46" s="466"/>
      <c r="SWG46" s="399"/>
      <c r="SWH46" s="466"/>
      <c r="SWI46" s="252"/>
      <c r="SWJ46" s="467"/>
      <c r="SWK46" s="466"/>
      <c r="SWL46" s="399"/>
      <c r="SWM46" s="466"/>
      <c r="SWN46" s="252"/>
      <c r="SWO46" s="467"/>
      <c r="SWP46" s="466"/>
      <c r="SWQ46" s="399"/>
      <c r="SWR46" s="466"/>
      <c r="SWS46" s="252"/>
      <c r="SWT46" s="467"/>
      <c r="SWU46" s="466"/>
      <c r="SWV46" s="399"/>
      <c r="SWW46" s="466"/>
      <c r="SWX46" s="252"/>
      <c r="SWY46" s="467"/>
      <c r="SWZ46" s="466"/>
      <c r="SXA46" s="399"/>
      <c r="SXB46" s="466"/>
      <c r="SXC46" s="252"/>
      <c r="SXD46" s="467"/>
      <c r="SXE46" s="466"/>
      <c r="SXF46" s="399"/>
      <c r="SXG46" s="466"/>
      <c r="SXH46" s="252"/>
      <c r="SXI46" s="467"/>
      <c r="SXJ46" s="466"/>
      <c r="SXK46" s="399"/>
      <c r="SXL46" s="466"/>
      <c r="SXM46" s="252"/>
      <c r="SXN46" s="467"/>
      <c r="SXO46" s="466"/>
      <c r="SXP46" s="399"/>
      <c r="SXQ46" s="466"/>
      <c r="SXR46" s="252"/>
      <c r="SXS46" s="467"/>
      <c r="SXT46" s="466"/>
      <c r="SXU46" s="399"/>
      <c r="SXV46" s="466"/>
      <c r="SXW46" s="252"/>
      <c r="SXX46" s="467"/>
      <c r="SXY46" s="466"/>
      <c r="SXZ46" s="399"/>
      <c r="SYA46" s="466"/>
      <c r="SYB46" s="252"/>
      <c r="SYC46" s="467"/>
      <c r="SYD46" s="466"/>
      <c r="SYE46" s="399"/>
      <c r="SYF46" s="466"/>
      <c r="SYG46" s="252"/>
      <c r="SYH46" s="467"/>
      <c r="SYI46" s="466"/>
      <c r="SYJ46" s="399"/>
      <c r="SYK46" s="466"/>
      <c r="SYL46" s="252"/>
      <c r="SYM46" s="467"/>
      <c r="SYN46" s="466"/>
      <c r="SYO46" s="399"/>
      <c r="SYP46" s="466"/>
      <c r="SYQ46" s="252"/>
      <c r="SYR46" s="467"/>
      <c r="SYS46" s="466"/>
      <c r="SYT46" s="399"/>
      <c r="SYU46" s="466"/>
      <c r="SYV46" s="252"/>
      <c r="SYW46" s="467"/>
      <c r="SYX46" s="466"/>
      <c r="SYY46" s="399"/>
      <c r="SYZ46" s="466"/>
      <c r="SZA46" s="252"/>
      <c r="SZB46" s="467"/>
      <c r="SZC46" s="466"/>
      <c r="SZD46" s="399"/>
      <c r="SZE46" s="466"/>
      <c r="SZF46" s="252"/>
      <c r="SZG46" s="467"/>
      <c r="SZH46" s="466"/>
      <c r="SZI46" s="399"/>
      <c r="SZJ46" s="466"/>
      <c r="SZK46" s="252"/>
      <c r="SZL46" s="467"/>
      <c r="SZM46" s="466"/>
      <c r="SZN46" s="399"/>
      <c r="SZO46" s="466"/>
      <c r="SZP46" s="252"/>
      <c r="SZQ46" s="467"/>
      <c r="SZR46" s="466"/>
      <c r="SZS46" s="399"/>
      <c r="SZT46" s="466"/>
      <c r="SZU46" s="252"/>
      <c r="SZV46" s="467"/>
      <c r="SZW46" s="466"/>
      <c r="SZX46" s="399"/>
      <c r="SZY46" s="466"/>
      <c r="SZZ46" s="252"/>
      <c r="TAA46" s="467"/>
      <c r="TAB46" s="466"/>
      <c r="TAC46" s="399"/>
      <c r="TAD46" s="466"/>
      <c r="TAE46" s="252"/>
      <c r="TAF46" s="467"/>
      <c r="TAG46" s="466"/>
      <c r="TAH46" s="399"/>
      <c r="TAI46" s="466"/>
      <c r="TAJ46" s="252"/>
      <c r="TAK46" s="467"/>
      <c r="TAL46" s="466"/>
      <c r="TAM46" s="399"/>
      <c r="TAN46" s="466"/>
      <c r="TAO46" s="252"/>
      <c r="TAP46" s="467"/>
      <c r="TAQ46" s="466"/>
      <c r="TAR46" s="399"/>
      <c r="TAS46" s="466"/>
      <c r="TAT46" s="252"/>
      <c r="TAU46" s="467"/>
      <c r="TAV46" s="466"/>
      <c r="TAW46" s="399"/>
      <c r="TAX46" s="466"/>
      <c r="TAY46" s="252"/>
      <c r="TAZ46" s="467"/>
      <c r="TBA46" s="466"/>
      <c r="TBB46" s="399"/>
      <c r="TBC46" s="466"/>
      <c r="TBD46" s="252"/>
      <c r="TBE46" s="467"/>
      <c r="TBF46" s="466"/>
      <c r="TBG46" s="399"/>
      <c r="TBH46" s="466"/>
      <c r="TBI46" s="252"/>
      <c r="TBJ46" s="467"/>
      <c r="TBK46" s="466"/>
      <c r="TBL46" s="399"/>
      <c r="TBM46" s="466"/>
      <c r="TBN46" s="252"/>
      <c r="TBO46" s="467"/>
      <c r="TBP46" s="466"/>
      <c r="TBQ46" s="399"/>
      <c r="TBR46" s="466"/>
      <c r="TBS46" s="252"/>
      <c r="TBT46" s="467"/>
      <c r="TBU46" s="466"/>
      <c r="TBV46" s="399"/>
      <c r="TBW46" s="466"/>
      <c r="TBX46" s="252"/>
      <c r="TBY46" s="467"/>
      <c r="TBZ46" s="466"/>
      <c r="TCA46" s="399"/>
      <c r="TCB46" s="466"/>
      <c r="TCC46" s="252"/>
      <c r="TCD46" s="467"/>
      <c r="TCE46" s="466"/>
      <c r="TCF46" s="399"/>
      <c r="TCG46" s="466"/>
      <c r="TCH46" s="252"/>
      <c r="TCI46" s="467"/>
      <c r="TCJ46" s="466"/>
      <c r="TCK46" s="399"/>
      <c r="TCL46" s="466"/>
      <c r="TCM46" s="252"/>
      <c r="TCN46" s="467"/>
      <c r="TCO46" s="466"/>
      <c r="TCP46" s="399"/>
      <c r="TCQ46" s="466"/>
      <c r="TCR46" s="252"/>
      <c r="TCS46" s="467"/>
      <c r="TCT46" s="466"/>
      <c r="TCU46" s="399"/>
      <c r="TCV46" s="466"/>
      <c r="TCW46" s="252"/>
      <c r="TCX46" s="467"/>
      <c r="TCY46" s="466"/>
      <c r="TCZ46" s="399"/>
      <c r="TDA46" s="466"/>
      <c r="TDB46" s="252"/>
      <c r="TDC46" s="467"/>
      <c r="TDD46" s="466"/>
      <c r="TDE46" s="399"/>
      <c r="TDF46" s="466"/>
      <c r="TDG46" s="252"/>
      <c r="TDH46" s="467"/>
      <c r="TDI46" s="466"/>
      <c r="TDJ46" s="399"/>
      <c r="TDK46" s="466"/>
      <c r="TDL46" s="252"/>
      <c r="TDM46" s="467"/>
      <c r="TDN46" s="466"/>
      <c r="TDO46" s="399"/>
      <c r="TDP46" s="466"/>
      <c r="TDQ46" s="252"/>
      <c r="TDR46" s="467"/>
      <c r="TDS46" s="466"/>
      <c r="TDT46" s="399"/>
      <c r="TDU46" s="466"/>
      <c r="TDV46" s="252"/>
      <c r="TDW46" s="467"/>
      <c r="TDX46" s="466"/>
      <c r="TDY46" s="399"/>
      <c r="TDZ46" s="466"/>
      <c r="TEA46" s="252"/>
      <c r="TEB46" s="467"/>
      <c r="TEC46" s="466"/>
      <c r="TED46" s="399"/>
      <c r="TEE46" s="466"/>
      <c r="TEF46" s="252"/>
      <c r="TEG46" s="467"/>
      <c r="TEH46" s="466"/>
      <c r="TEI46" s="399"/>
      <c r="TEJ46" s="466"/>
      <c r="TEK46" s="252"/>
      <c r="TEL46" s="467"/>
      <c r="TEM46" s="466"/>
      <c r="TEN46" s="399"/>
      <c r="TEO46" s="466"/>
      <c r="TEP46" s="252"/>
      <c r="TEQ46" s="467"/>
      <c r="TER46" s="466"/>
      <c r="TES46" s="399"/>
      <c r="TET46" s="466"/>
      <c r="TEU46" s="252"/>
      <c r="TEV46" s="467"/>
      <c r="TEW46" s="466"/>
      <c r="TEX46" s="399"/>
      <c r="TEY46" s="466"/>
      <c r="TEZ46" s="252"/>
      <c r="TFA46" s="467"/>
      <c r="TFB46" s="466"/>
      <c r="TFC46" s="399"/>
      <c r="TFD46" s="466"/>
      <c r="TFE46" s="252"/>
      <c r="TFF46" s="467"/>
      <c r="TFG46" s="466"/>
      <c r="TFH46" s="399"/>
      <c r="TFI46" s="466"/>
      <c r="TFJ46" s="252"/>
      <c r="TFK46" s="467"/>
      <c r="TFL46" s="466"/>
      <c r="TFM46" s="399"/>
      <c r="TFN46" s="466"/>
      <c r="TFO46" s="252"/>
      <c r="TFP46" s="467"/>
      <c r="TFQ46" s="466"/>
      <c r="TFR46" s="399"/>
      <c r="TFS46" s="466"/>
      <c r="TFT46" s="252"/>
      <c r="TFU46" s="467"/>
      <c r="TFV46" s="466"/>
      <c r="TFW46" s="399"/>
      <c r="TFX46" s="466"/>
      <c r="TFY46" s="252"/>
      <c r="TFZ46" s="467"/>
      <c r="TGA46" s="466"/>
      <c r="TGB46" s="399"/>
      <c r="TGC46" s="466"/>
      <c r="TGD46" s="252"/>
      <c r="TGE46" s="467"/>
      <c r="TGF46" s="466"/>
      <c r="TGG46" s="399"/>
      <c r="TGH46" s="466"/>
      <c r="TGI46" s="252"/>
      <c r="TGJ46" s="467"/>
      <c r="TGK46" s="466"/>
      <c r="TGL46" s="399"/>
      <c r="TGM46" s="466"/>
      <c r="TGN46" s="252"/>
      <c r="TGO46" s="467"/>
      <c r="TGP46" s="466"/>
      <c r="TGQ46" s="399"/>
      <c r="TGR46" s="466"/>
      <c r="TGS46" s="252"/>
      <c r="TGT46" s="467"/>
      <c r="TGU46" s="466"/>
      <c r="TGV46" s="399"/>
      <c r="TGW46" s="466"/>
      <c r="TGX46" s="252"/>
      <c r="TGY46" s="467"/>
      <c r="TGZ46" s="466"/>
      <c r="THA46" s="399"/>
      <c r="THB46" s="466"/>
      <c r="THC46" s="252"/>
      <c r="THD46" s="467"/>
      <c r="THE46" s="466"/>
      <c r="THF46" s="399"/>
      <c r="THG46" s="466"/>
      <c r="THH46" s="252"/>
      <c r="THI46" s="467"/>
      <c r="THJ46" s="466"/>
      <c r="THK46" s="399"/>
      <c r="THL46" s="466"/>
      <c r="THM46" s="252"/>
      <c r="THN46" s="467"/>
      <c r="THO46" s="466"/>
      <c r="THP46" s="399"/>
      <c r="THQ46" s="466"/>
      <c r="THR46" s="252"/>
      <c r="THS46" s="467"/>
      <c r="THT46" s="466"/>
      <c r="THU46" s="399"/>
      <c r="THV46" s="466"/>
      <c r="THW46" s="252"/>
      <c r="THX46" s="467"/>
      <c r="THY46" s="466"/>
      <c r="THZ46" s="399"/>
      <c r="TIA46" s="466"/>
      <c r="TIB46" s="252"/>
      <c r="TIC46" s="467"/>
      <c r="TID46" s="466"/>
      <c r="TIE46" s="399"/>
      <c r="TIF46" s="466"/>
      <c r="TIG46" s="252"/>
      <c r="TIH46" s="467"/>
      <c r="TII46" s="466"/>
      <c r="TIJ46" s="399"/>
      <c r="TIK46" s="466"/>
      <c r="TIL46" s="252"/>
      <c r="TIM46" s="467"/>
      <c r="TIN46" s="466"/>
      <c r="TIO46" s="399"/>
      <c r="TIP46" s="466"/>
      <c r="TIQ46" s="252"/>
      <c r="TIR46" s="467"/>
      <c r="TIS46" s="466"/>
      <c r="TIT46" s="399"/>
      <c r="TIU46" s="466"/>
      <c r="TIV46" s="252"/>
      <c r="TIW46" s="467"/>
      <c r="TIX46" s="466"/>
      <c r="TIY46" s="399"/>
      <c r="TIZ46" s="466"/>
      <c r="TJA46" s="252"/>
      <c r="TJB46" s="467"/>
      <c r="TJC46" s="466"/>
      <c r="TJD46" s="399"/>
      <c r="TJE46" s="466"/>
      <c r="TJF46" s="252"/>
      <c r="TJG46" s="467"/>
      <c r="TJH46" s="466"/>
      <c r="TJI46" s="399"/>
      <c r="TJJ46" s="466"/>
      <c r="TJK46" s="252"/>
      <c r="TJL46" s="467"/>
      <c r="TJM46" s="466"/>
      <c r="TJN46" s="399"/>
      <c r="TJO46" s="466"/>
      <c r="TJP46" s="252"/>
      <c r="TJQ46" s="467"/>
      <c r="TJR46" s="466"/>
      <c r="TJS46" s="399"/>
      <c r="TJT46" s="466"/>
      <c r="TJU46" s="252"/>
      <c r="TJV46" s="467"/>
      <c r="TJW46" s="466"/>
      <c r="TJX46" s="399"/>
      <c r="TJY46" s="466"/>
      <c r="TJZ46" s="252"/>
      <c r="TKA46" s="467"/>
      <c r="TKB46" s="466"/>
      <c r="TKC46" s="399"/>
      <c r="TKD46" s="466"/>
      <c r="TKE46" s="252"/>
      <c r="TKF46" s="467"/>
      <c r="TKG46" s="466"/>
      <c r="TKH46" s="399"/>
      <c r="TKI46" s="466"/>
      <c r="TKJ46" s="252"/>
      <c r="TKK46" s="467"/>
      <c r="TKL46" s="466"/>
      <c r="TKM46" s="399"/>
      <c r="TKN46" s="466"/>
      <c r="TKO46" s="252"/>
      <c r="TKP46" s="467"/>
      <c r="TKQ46" s="466"/>
      <c r="TKR46" s="399"/>
      <c r="TKS46" s="466"/>
      <c r="TKT46" s="252"/>
      <c r="TKU46" s="467"/>
      <c r="TKV46" s="466"/>
      <c r="TKW46" s="399"/>
      <c r="TKX46" s="466"/>
      <c r="TKY46" s="252"/>
      <c r="TKZ46" s="467"/>
      <c r="TLA46" s="466"/>
      <c r="TLB46" s="399"/>
      <c r="TLC46" s="466"/>
      <c r="TLD46" s="252"/>
      <c r="TLE46" s="467"/>
      <c r="TLF46" s="466"/>
      <c r="TLG46" s="399"/>
      <c r="TLH46" s="466"/>
      <c r="TLI46" s="252"/>
      <c r="TLJ46" s="467"/>
      <c r="TLK46" s="466"/>
      <c r="TLL46" s="399"/>
      <c r="TLM46" s="466"/>
      <c r="TLN46" s="252"/>
      <c r="TLO46" s="467"/>
      <c r="TLP46" s="466"/>
      <c r="TLQ46" s="399"/>
      <c r="TLR46" s="466"/>
      <c r="TLS46" s="252"/>
      <c r="TLT46" s="467"/>
      <c r="TLU46" s="466"/>
      <c r="TLV46" s="399"/>
      <c r="TLW46" s="466"/>
      <c r="TLX46" s="252"/>
      <c r="TLY46" s="467"/>
      <c r="TLZ46" s="466"/>
      <c r="TMA46" s="399"/>
      <c r="TMB46" s="466"/>
      <c r="TMC46" s="252"/>
      <c r="TMD46" s="467"/>
      <c r="TME46" s="466"/>
      <c r="TMF46" s="399"/>
      <c r="TMG46" s="466"/>
      <c r="TMH46" s="252"/>
      <c r="TMI46" s="467"/>
      <c r="TMJ46" s="466"/>
      <c r="TMK46" s="399"/>
      <c r="TML46" s="466"/>
      <c r="TMM46" s="252"/>
      <c r="TMN46" s="467"/>
      <c r="TMO46" s="466"/>
      <c r="TMP46" s="399"/>
      <c r="TMQ46" s="466"/>
      <c r="TMR46" s="252"/>
      <c r="TMS46" s="467"/>
      <c r="TMT46" s="466"/>
      <c r="TMU46" s="399"/>
      <c r="TMV46" s="466"/>
      <c r="TMW46" s="252"/>
      <c r="TMX46" s="467"/>
      <c r="TMY46" s="466"/>
      <c r="TMZ46" s="399"/>
      <c r="TNA46" s="466"/>
      <c r="TNB46" s="252"/>
      <c r="TNC46" s="467"/>
      <c r="TND46" s="466"/>
      <c r="TNE46" s="399"/>
      <c r="TNF46" s="466"/>
      <c r="TNG46" s="252"/>
      <c r="TNH46" s="467"/>
      <c r="TNI46" s="466"/>
      <c r="TNJ46" s="399"/>
      <c r="TNK46" s="466"/>
      <c r="TNL46" s="252"/>
      <c r="TNM46" s="467"/>
      <c r="TNN46" s="466"/>
      <c r="TNO46" s="399"/>
      <c r="TNP46" s="466"/>
      <c r="TNQ46" s="252"/>
      <c r="TNR46" s="467"/>
      <c r="TNS46" s="466"/>
      <c r="TNT46" s="399"/>
      <c r="TNU46" s="466"/>
      <c r="TNV46" s="252"/>
      <c r="TNW46" s="467"/>
      <c r="TNX46" s="466"/>
      <c r="TNY46" s="399"/>
      <c r="TNZ46" s="466"/>
      <c r="TOA46" s="252"/>
      <c r="TOB46" s="467"/>
      <c r="TOC46" s="466"/>
      <c r="TOD46" s="399"/>
      <c r="TOE46" s="466"/>
      <c r="TOF46" s="252"/>
      <c r="TOG46" s="467"/>
      <c r="TOH46" s="466"/>
      <c r="TOI46" s="399"/>
      <c r="TOJ46" s="466"/>
      <c r="TOK46" s="252"/>
      <c r="TOL46" s="467"/>
      <c r="TOM46" s="466"/>
      <c r="TON46" s="399"/>
      <c r="TOO46" s="466"/>
      <c r="TOP46" s="252"/>
      <c r="TOQ46" s="467"/>
      <c r="TOR46" s="466"/>
      <c r="TOS46" s="399"/>
      <c r="TOT46" s="466"/>
      <c r="TOU46" s="252"/>
      <c r="TOV46" s="467"/>
      <c r="TOW46" s="466"/>
      <c r="TOX46" s="399"/>
      <c r="TOY46" s="466"/>
      <c r="TOZ46" s="252"/>
      <c r="TPA46" s="467"/>
      <c r="TPB46" s="466"/>
      <c r="TPC46" s="399"/>
      <c r="TPD46" s="466"/>
      <c r="TPE46" s="252"/>
      <c r="TPF46" s="467"/>
      <c r="TPG46" s="466"/>
      <c r="TPH46" s="399"/>
      <c r="TPI46" s="466"/>
      <c r="TPJ46" s="252"/>
      <c r="TPK46" s="467"/>
      <c r="TPL46" s="466"/>
      <c r="TPM46" s="399"/>
      <c r="TPN46" s="466"/>
      <c r="TPO46" s="252"/>
      <c r="TPP46" s="467"/>
      <c r="TPQ46" s="466"/>
      <c r="TPR46" s="399"/>
      <c r="TPS46" s="466"/>
      <c r="TPT46" s="252"/>
      <c r="TPU46" s="467"/>
      <c r="TPV46" s="466"/>
      <c r="TPW46" s="399"/>
      <c r="TPX46" s="466"/>
      <c r="TPY46" s="252"/>
      <c r="TPZ46" s="467"/>
      <c r="TQA46" s="466"/>
      <c r="TQB46" s="399"/>
      <c r="TQC46" s="466"/>
      <c r="TQD46" s="252"/>
      <c r="TQE46" s="467"/>
      <c r="TQF46" s="466"/>
      <c r="TQG46" s="399"/>
      <c r="TQH46" s="466"/>
      <c r="TQI46" s="252"/>
      <c r="TQJ46" s="467"/>
      <c r="TQK46" s="466"/>
      <c r="TQL46" s="399"/>
      <c r="TQM46" s="466"/>
      <c r="TQN46" s="252"/>
      <c r="TQO46" s="467"/>
      <c r="TQP46" s="466"/>
      <c r="TQQ46" s="399"/>
      <c r="TQR46" s="466"/>
      <c r="TQS46" s="252"/>
      <c r="TQT46" s="467"/>
      <c r="TQU46" s="466"/>
      <c r="TQV46" s="399"/>
      <c r="TQW46" s="466"/>
      <c r="TQX46" s="252"/>
      <c r="TQY46" s="467"/>
      <c r="TQZ46" s="466"/>
      <c r="TRA46" s="399"/>
      <c r="TRB46" s="466"/>
      <c r="TRC46" s="252"/>
      <c r="TRD46" s="467"/>
      <c r="TRE46" s="466"/>
      <c r="TRF46" s="399"/>
      <c r="TRG46" s="466"/>
      <c r="TRH46" s="252"/>
      <c r="TRI46" s="467"/>
      <c r="TRJ46" s="466"/>
      <c r="TRK46" s="399"/>
      <c r="TRL46" s="466"/>
      <c r="TRM46" s="252"/>
      <c r="TRN46" s="467"/>
      <c r="TRO46" s="466"/>
      <c r="TRP46" s="399"/>
      <c r="TRQ46" s="466"/>
      <c r="TRR46" s="252"/>
      <c r="TRS46" s="467"/>
      <c r="TRT46" s="466"/>
      <c r="TRU46" s="399"/>
      <c r="TRV46" s="466"/>
      <c r="TRW46" s="252"/>
      <c r="TRX46" s="467"/>
      <c r="TRY46" s="466"/>
      <c r="TRZ46" s="399"/>
      <c r="TSA46" s="466"/>
      <c r="TSB46" s="252"/>
      <c r="TSC46" s="467"/>
      <c r="TSD46" s="466"/>
      <c r="TSE46" s="399"/>
      <c r="TSF46" s="466"/>
      <c r="TSG46" s="252"/>
      <c r="TSH46" s="467"/>
      <c r="TSI46" s="466"/>
      <c r="TSJ46" s="399"/>
      <c r="TSK46" s="466"/>
      <c r="TSL46" s="252"/>
      <c r="TSM46" s="467"/>
      <c r="TSN46" s="466"/>
      <c r="TSO46" s="399"/>
      <c r="TSP46" s="466"/>
      <c r="TSQ46" s="252"/>
      <c r="TSR46" s="467"/>
      <c r="TSS46" s="466"/>
      <c r="TST46" s="399"/>
      <c r="TSU46" s="466"/>
      <c r="TSV46" s="252"/>
      <c r="TSW46" s="467"/>
      <c r="TSX46" s="466"/>
      <c r="TSY46" s="399"/>
      <c r="TSZ46" s="466"/>
      <c r="TTA46" s="252"/>
      <c r="TTB46" s="467"/>
      <c r="TTC46" s="466"/>
      <c r="TTD46" s="399"/>
      <c r="TTE46" s="466"/>
      <c r="TTF46" s="252"/>
      <c r="TTG46" s="467"/>
      <c r="TTH46" s="466"/>
      <c r="TTI46" s="399"/>
      <c r="TTJ46" s="466"/>
      <c r="TTK46" s="252"/>
      <c r="TTL46" s="467"/>
      <c r="TTM46" s="466"/>
      <c r="TTN46" s="399"/>
      <c r="TTO46" s="466"/>
      <c r="TTP46" s="252"/>
      <c r="TTQ46" s="467"/>
      <c r="TTR46" s="466"/>
      <c r="TTS46" s="399"/>
      <c r="TTT46" s="466"/>
      <c r="TTU46" s="252"/>
      <c r="TTV46" s="467"/>
      <c r="TTW46" s="466"/>
      <c r="TTX46" s="399"/>
      <c r="TTY46" s="466"/>
      <c r="TTZ46" s="252"/>
      <c r="TUA46" s="467"/>
      <c r="TUB46" s="466"/>
      <c r="TUC46" s="399"/>
      <c r="TUD46" s="466"/>
      <c r="TUE46" s="252"/>
      <c r="TUF46" s="467"/>
      <c r="TUG46" s="466"/>
      <c r="TUH46" s="399"/>
      <c r="TUI46" s="466"/>
      <c r="TUJ46" s="252"/>
      <c r="TUK46" s="467"/>
      <c r="TUL46" s="466"/>
      <c r="TUM46" s="399"/>
      <c r="TUN46" s="466"/>
      <c r="TUO46" s="252"/>
      <c r="TUP46" s="467"/>
      <c r="TUQ46" s="466"/>
      <c r="TUR46" s="399"/>
      <c r="TUS46" s="466"/>
      <c r="TUT46" s="252"/>
      <c r="TUU46" s="467"/>
      <c r="TUV46" s="466"/>
      <c r="TUW46" s="399"/>
      <c r="TUX46" s="466"/>
      <c r="TUY46" s="252"/>
      <c r="TUZ46" s="467"/>
      <c r="TVA46" s="466"/>
      <c r="TVB46" s="399"/>
      <c r="TVC46" s="466"/>
      <c r="TVD46" s="252"/>
      <c r="TVE46" s="467"/>
      <c r="TVF46" s="466"/>
      <c r="TVG46" s="399"/>
      <c r="TVH46" s="466"/>
      <c r="TVI46" s="252"/>
      <c r="TVJ46" s="467"/>
      <c r="TVK46" s="466"/>
      <c r="TVL46" s="399"/>
      <c r="TVM46" s="466"/>
      <c r="TVN46" s="252"/>
      <c r="TVO46" s="467"/>
      <c r="TVP46" s="466"/>
      <c r="TVQ46" s="399"/>
      <c r="TVR46" s="466"/>
      <c r="TVS46" s="252"/>
      <c r="TVT46" s="467"/>
      <c r="TVU46" s="466"/>
      <c r="TVV46" s="399"/>
      <c r="TVW46" s="466"/>
      <c r="TVX46" s="252"/>
      <c r="TVY46" s="467"/>
      <c r="TVZ46" s="466"/>
      <c r="TWA46" s="399"/>
      <c r="TWB46" s="466"/>
      <c r="TWC46" s="252"/>
      <c r="TWD46" s="467"/>
      <c r="TWE46" s="466"/>
      <c r="TWF46" s="399"/>
      <c r="TWG46" s="466"/>
      <c r="TWH46" s="252"/>
      <c r="TWI46" s="467"/>
      <c r="TWJ46" s="466"/>
      <c r="TWK46" s="399"/>
      <c r="TWL46" s="466"/>
      <c r="TWM46" s="252"/>
      <c r="TWN46" s="467"/>
      <c r="TWO46" s="466"/>
      <c r="TWP46" s="399"/>
      <c r="TWQ46" s="466"/>
      <c r="TWR46" s="252"/>
      <c r="TWS46" s="467"/>
      <c r="TWT46" s="466"/>
      <c r="TWU46" s="399"/>
      <c r="TWV46" s="466"/>
      <c r="TWW46" s="252"/>
      <c r="TWX46" s="467"/>
      <c r="TWY46" s="466"/>
      <c r="TWZ46" s="399"/>
      <c r="TXA46" s="466"/>
      <c r="TXB46" s="252"/>
      <c r="TXC46" s="467"/>
      <c r="TXD46" s="466"/>
      <c r="TXE46" s="399"/>
      <c r="TXF46" s="466"/>
      <c r="TXG46" s="252"/>
      <c r="TXH46" s="467"/>
      <c r="TXI46" s="466"/>
      <c r="TXJ46" s="399"/>
      <c r="TXK46" s="466"/>
      <c r="TXL46" s="252"/>
      <c r="TXM46" s="467"/>
      <c r="TXN46" s="466"/>
      <c r="TXO46" s="399"/>
      <c r="TXP46" s="466"/>
      <c r="TXQ46" s="252"/>
      <c r="TXR46" s="467"/>
      <c r="TXS46" s="466"/>
      <c r="TXT46" s="399"/>
      <c r="TXU46" s="466"/>
      <c r="TXV46" s="252"/>
      <c r="TXW46" s="467"/>
      <c r="TXX46" s="466"/>
      <c r="TXY46" s="399"/>
      <c r="TXZ46" s="466"/>
      <c r="TYA46" s="252"/>
      <c r="TYB46" s="467"/>
      <c r="TYC46" s="466"/>
      <c r="TYD46" s="399"/>
      <c r="TYE46" s="466"/>
      <c r="TYF46" s="252"/>
      <c r="TYG46" s="467"/>
      <c r="TYH46" s="466"/>
      <c r="TYI46" s="399"/>
      <c r="TYJ46" s="466"/>
      <c r="TYK46" s="252"/>
      <c r="TYL46" s="467"/>
      <c r="TYM46" s="466"/>
      <c r="TYN46" s="399"/>
      <c r="TYO46" s="466"/>
      <c r="TYP46" s="252"/>
      <c r="TYQ46" s="467"/>
      <c r="TYR46" s="466"/>
      <c r="TYS46" s="399"/>
      <c r="TYT46" s="466"/>
      <c r="TYU46" s="252"/>
      <c r="TYV46" s="467"/>
      <c r="TYW46" s="466"/>
      <c r="TYX46" s="399"/>
      <c r="TYY46" s="466"/>
      <c r="TYZ46" s="252"/>
      <c r="TZA46" s="467"/>
      <c r="TZB46" s="466"/>
      <c r="TZC46" s="399"/>
      <c r="TZD46" s="466"/>
      <c r="TZE46" s="252"/>
      <c r="TZF46" s="467"/>
      <c r="TZG46" s="466"/>
      <c r="TZH46" s="399"/>
      <c r="TZI46" s="466"/>
      <c r="TZJ46" s="252"/>
      <c r="TZK46" s="467"/>
      <c r="TZL46" s="466"/>
      <c r="TZM46" s="399"/>
      <c r="TZN46" s="466"/>
      <c r="TZO46" s="252"/>
      <c r="TZP46" s="467"/>
      <c r="TZQ46" s="466"/>
      <c r="TZR46" s="399"/>
      <c r="TZS46" s="466"/>
      <c r="TZT46" s="252"/>
      <c r="TZU46" s="467"/>
      <c r="TZV46" s="466"/>
      <c r="TZW46" s="399"/>
      <c r="TZX46" s="466"/>
      <c r="TZY46" s="252"/>
      <c r="TZZ46" s="467"/>
      <c r="UAA46" s="466"/>
      <c r="UAB46" s="399"/>
      <c r="UAC46" s="466"/>
      <c r="UAD46" s="252"/>
      <c r="UAE46" s="467"/>
      <c r="UAF46" s="466"/>
      <c r="UAG46" s="399"/>
      <c r="UAH46" s="466"/>
      <c r="UAI46" s="252"/>
      <c r="UAJ46" s="467"/>
      <c r="UAK46" s="466"/>
      <c r="UAL46" s="399"/>
      <c r="UAM46" s="466"/>
      <c r="UAN46" s="252"/>
      <c r="UAO46" s="467"/>
      <c r="UAP46" s="466"/>
      <c r="UAQ46" s="399"/>
      <c r="UAR46" s="466"/>
      <c r="UAS46" s="252"/>
      <c r="UAT46" s="467"/>
      <c r="UAU46" s="466"/>
      <c r="UAV46" s="399"/>
      <c r="UAW46" s="466"/>
      <c r="UAX46" s="252"/>
      <c r="UAY46" s="467"/>
      <c r="UAZ46" s="466"/>
      <c r="UBA46" s="399"/>
      <c r="UBB46" s="466"/>
      <c r="UBC46" s="252"/>
      <c r="UBD46" s="467"/>
      <c r="UBE46" s="466"/>
      <c r="UBF46" s="399"/>
      <c r="UBG46" s="466"/>
      <c r="UBH46" s="252"/>
      <c r="UBI46" s="467"/>
      <c r="UBJ46" s="466"/>
      <c r="UBK46" s="399"/>
      <c r="UBL46" s="466"/>
      <c r="UBM46" s="252"/>
      <c r="UBN46" s="467"/>
      <c r="UBO46" s="466"/>
      <c r="UBP46" s="399"/>
      <c r="UBQ46" s="466"/>
      <c r="UBR46" s="252"/>
      <c r="UBS46" s="467"/>
      <c r="UBT46" s="466"/>
      <c r="UBU46" s="399"/>
      <c r="UBV46" s="466"/>
      <c r="UBW46" s="252"/>
      <c r="UBX46" s="467"/>
      <c r="UBY46" s="466"/>
      <c r="UBZ46" s="399"/>
      <c r="UCA46" s="466"/>
      <c r="UCB46" s="252"/>
      <c r="UCC46" s="467"/>
      <c r="UCD46" s="466"/>
      <c r="UCE46" s="399"/>
      <c r="UCF46" s="466"/>
      <c r="UCG46" s="252"/>
      <c r="UCH46" s="467"/>
      <c r="UCI46" s="466"/>
      <c r="UCJ46" s="399"/>
      <c r="UCK46" s="466"/>
      <c r="UCL46" s="252"/>
      <c r="UCM46" s="467"/>
      <c r="UCN46" s="466"/>
      <c r="UCO46" s="399"/>
      <c r="UCP46" s="466"/>
      <c r="UCQ46" s="252"/>
      <c r="UCR46" s="467"/>
      <c r="UCS46" s="466"/>
      <c r="UCT46" s="399"/>
      <c r="UCU46" s="466"/>
      <c r="UCV46" s="252"/>
      <c r="UCW46" s="467"/>
      <c r="UCX46" s="466"/>
      <c r="UCY46" s="399"/>
      <c r="UCZ46" s="466"/>
      <c r="UDA46" s="252"/>
      <c r="UDB46" s="467"/>
      <c r="UDC46" s="466"/>
      <c r="UDD46" s="399"/>
      <c r="UDE46" s="466"/>
      <c r="UDF46" s="252"/>
      <c r="UDG46" s="467"/>
      <c r="UDH46" s="466"/>
      <c r="UDI46" s="399"/>
      <c r="UDJ46" s="466"/>
      <c r="UDK46" s="252"/>
      <c r="UDL46" s="467"/>
      <c r="UDM46" s="466"/>
      <c r="UDN46" s="399"/>
      <c r="UDO46" s="466"/>
      <c r="UDP46" s="252"/>
      <c r="UDQ46" s="467"/>
      <c r="UDR46" s="466"/>
      <c r="UDS46" s="399"/>
      <c r="UDT46" s="466"/>
      <c r="UDU46" s="252"/>
      <c r="UDV46" s="467"/>
      <c r="UDW46" s="466"/>
      <c r="UDX46" s="399"/>
      <c r="UDY46" s="466"/>
      <c r="UDZ46" s="252"/>
      <c r="UEA46" s="467"/>
      <c r="UEB46" s="466"/>
      <c r="UEC46" s="399"/>
      <c r="UED46" s="466"/>
      <c r="UEE46" s="252"/>
      <c r="UEF46" s="467"/>
      <c r="UEG46" s="466"/>
      <c r="UEH46" s="399"/>
      <c r="UEI46" s="466"/>
      <c r="UEJ46" s="252"/>
      <c r="UEK46" s="467"/>
      <c r="UEL46" s="466"/>
      <c r="UEM46" s="399"/>
      <c r="UEN46" s="466"/>
      <c r="UEO46" s="252"/>
      <c r="UEP46" s="467"/>
      <c r="UEQ46" s="466"/>
      <c r="UER46" s="399"/>
      <c r="UES46" s="466"/>
      <c r="UET46" s="252"/>
      <c r="UEU46" s="467"/>
      <c r="UEV46" s="466"/>
      <c r="UEW46" s="399"/>
      <c r="UEX46" s="466"/>
      <c r="UEY46" s="252"/>
      <c r="UEZ46" s="467"/>
      <c r="UFA46" s="466"/>
      <c r="UFB46" s="399"/>
      <c r="UFC46" s="466"/>
      <c r="UFD46" s="252"/>
      <c r="UFE46" s="467"/>
      <c r="UFF46" s="466"/>
      <c r="UFG46" s="399"/>
      <c r="UFH46" s="466"/>
      <c r="UFI46" s="252"/>
      <c r="UFJ46" s="467"/>
      <c r="UFK46" s="466"/>
      <c r="UFL46" s="399"/>
      <c r="UFM46" s="466"/>
      <c r="UFN46" s="252"/>
      <c r="UFO46" s="467"/>
      <c r="UFP46" s="466"/>
      <c r="UFQ46" s="399"/>
      <c r="UFR46" s="466"/>
      <c r="UFS46" s="252"/>
      <c r="UFT46" s="467"/>
      <c r="UFU46" s="466"/>
      <c r="UFV46" s="399"/>
      <c r="UFW46" s="466"/>
      <c r="UFX46" s="252"/>
      <c r="UFY46" s="467"/>
      <c r="UFZ46" s="466"/>
      <c r="UGA46" s="399"/>
      <c r="UGB46" s="466"/>
      <c r="UGC46" s="252"/>
      <c r="UGD46" s="467"/>
      <c r="UGE46" s="466"/>
      <c r="UGF46" s="399"/>
      <c r="UGG46" s="466"/>
      <c r="UGH46" s="252"/>
      <c r="UGI46" s="467"/>
      <c r="UGJ46" s="466"/>
      <c r="UGK46" s="399"/>
      <c r="UGL46" s="466"/>
      <c r="UGM46" s="252"/>
      <c r="UGN46" s="467"/>
      <c r="UGO46" s="466"/>
      <c r="UGP46" s="399"/>
      <c r="UGQ46" s="466"/>
      <c r="UGR46" s="252"/>
      <c r="UGS46" s="467"/>
      <c r="UGT46" s="466"/>
      <c r="UGU46" s="399"/>
      <c r="UGV46" s="466"/>
      <c r="UGW46" s="252"/>
      <c r="UGX46" s="467"/>
      <c r="UGY46" s="466"/>
      <c r="UGZ46" s="399"/>
      <c r="UHA46" s="466"/>
      <c r="UHB46" s="252"/>
      <c r="UHC46" s="467"/>
      <c r="UHD46" s="466"/>
      <c r="UHE46" s="399"/>
      <c r="UHF46" s="466"/>
      <c r="UHG46" s="252"/>
      <c r="UHH46" s="467"/>
      <c r="UHI46" s="466"/>
      <c r="UHJ46" s="399"/>
      <c r="UHK46" s="466"/>
      <c r="UHL46" s="252"/>
      <c r="UHM46" s="467"/>
      <c r="UHN46" s="466"/>
      <c r="UHO46" s="399"/>
      <c r="UHP46" s="466"/>
      <c r="UHQ46" s="252"/>
      <c r="UHR46" s="467"/>
      <c r="UHS46" s="466"/>
      <c r="UHT46" s="399"/>
      <c r="UHU46" s="466"/>
      <c r="UHV46" s="252"/>
      <c r="UHW46" s="467"/>
      <c r="UHX46" s="466"/>
      <c r="UHY46" s="399"/>
      <c r="UHZ46" s="466"/>
      <c r="UIA46" s="252"/>
      <c r="UIB46" s="467"/>
      <c r="UIC46" s="466"/>
      <c r="UID46" s="399"/>
      <c r="UIE46" s="466"/>
      <c r="UIF46" s="252"/>
      <c r="UIG46" s="467"/>
      <c r="UIH46" s="466"/>
      <c r="UII46" s="399"/>
      <c r="UIJ46" s="466"/>
      <c r="UIK46" s="252"/>
      <c r="UIL46" s="467"/>
      <c r="UIM46" s="466"/>
      <c r="UIN46" s="399"/>
      <c r="UIO46" s="466"/>
      <c r="UIP46" s="252"/>
      <c r="UIQ46" s="467"/>
      <c r="UIR46" s="466"/>
      <c r="UIS46" s="399"/>
      <c r="UIT46" s="466"/>
      <c r="UIU46" s="252"/>
      <c r="UIV46" s="467"/>
      <c r="UIW46" s="466"/>
      <c r="UIX46" s="399"/>
      <c r="UIY46" s="466"/>
      <c r="UIZ46" s="252"/>
      <c r="UJA46" s="467"/>
      <c r="UJB46" s="466"/>
      <c r="UJC46" s="399"/>
      <c r="UJD46" s="466"/>
      <c r="UJE46" s="252"/>
      <c r="UJF46" s="467"/>
      <c r="UJG46" s="466"/>
      <c r="UJH46" s="399"/>
      <c r="UJI46" s="466"/>
      <c r="UJJ46" s="252"/>
      <c r="UJK46" s="467"/>
      <c r="UJL46" s="466"/>
      <c r="UJM46" s="399"/>
      <c r="UJN46" s="466"/>
      <c r="UJO46" s="252"/>
      <c r="UJP46" s="467"/>
      <c r="UJQ46" s="466"/>
      <c r="UJR46" s="399"/>
      <c r="UJS46" s="466"/>
      <c r="UJT46" s="252"/>
      <c r="UJU46" s="467"/>
      <c r="UJV46" s="466"/>
      <c r="UJW46" s="399"/>
      <c r="UJX46" s="466"/>
      <c r="UJY46" s="252"/>
      <c r="UJZ46" s="467"/>
      <c r="UKA46" s="466"/>
      <c r="UKB46" s="399"/>
      <c r="UKC46" s="466"/>
      <c r="UKD46" s="252"/>
      <c r="UKE46" s="467"/>
      <c r="UKF46" s="466"/>
      <c r="UKG46" s="399"/>
      <c r="UKH46" s="466"/>
      <c r="UKI46" s="252"/>
      <c r="UKJ46" s="467"/>
      <c r="UKK46" s="466"/>
      <c r="UKL46" s="399"/>
      <c r="UKM46" s="466"/>
      <c r="UKN46" s="252"/>
      <c r="UKO46" s="467"/>
      <c r="UKP46" s="466"/>
      <c r="UKQ46" s="399"/>
      <c r="UKR46" s="466"/>
      <c r="UKS46" s="252"/>
      <c r="UKT46" s="467"/>
      <c r="UKU46" s="466"/>
      <c r="UKV46" s="399"/>
      <c r="UKW46" s="466"/>
      <c r="UKX46" s="252"/>
      <c r="UKY46" s="467"/>
      <c r="UKZ46" s="466"/>
      <c r="ULA46" s="399"/>
      <c r="ULB46" s="466"/>
      <c r="ULC46" s="252"/>
      <c r="ULD46" s="467"/>
      <c r="ULE46" s="466"/>
      <c r="ULF46" s="399"/>
      <c r="ULG46" s="466"/>
      <c r="ULH46" s="252"/>
      <c r="ULI46" s="467"/>
      <c r="ULJ46" s="466"/>
      <c r="ULK46" s="399"/>
      <c r="ULL46" s="466"/>
      <c r="ULM46" s="252"/>
      <c r="ULN46" s="467"/>
      <c r="ULO46" s="466"/>
      <c r="ULP46" s="399"/>
      <c r="ULQ46" s="466"/>
      <c r="ULR46" s="252"/>
      <c r="ULS46" s="467"/>
      <c r="ULT46" s="466"/>
      <c r="ULU46" s="399"/>
      <c r="ULV46" s="466"/>
      <c r="ULW46" s="252"/>
      <c r="ULX46" s="467"/>
      <c r="ULY46" s="466"/>
      <c r="ULZ46" s="399"/>
      <c r="UMA46" s="466"/>
      <c r="UMB46" s="252"/>
      <c r="UMC46" s="467"/>
      <c r="UMD46" s="466"/>
      <c r="UME46" s="399"/>
      <c r="UMF46" s="466"/>
      <c r="UMG46" s="252"/>
      <c r="UMH46" s="467"/>
      <c r="UMI46" s="466"/>
      <c r="UMJ46" s="399"/>
      <c r="UMK46" s="466"/>
      <c r="UML46" s="252"/>
      <c r="UMM46" s="467"/>
      <c r="UMN46" s="466"/>
      <c r="UMO46" s="399"/>
      <c r="UMP46" s="466"/>
      <c r="UMQ46" s="252"/>
      <c r="UMR46" s="467"/>
      <c r="UMS46" s="466"/>
      <c r="UMT46" s="399"/>
      <c r="UMU46" s="466"/>
      <c r="UMV46" s="252"/>
      <c r="UMW46" s="467"/>
      <c r="UMX46" s="466"/>
      <c r="UMY46" s="399"/>
      <c r="UMZ46" s="466"/>
      <c r="UNA46" s="252"/>
      <c r="UNB46" s="467"/>
      <c r="UNC46" s="466"/>
      <c r="UND46" s="399"/>
      <c r="UNE46" s="466"/>
      <c r="UNF46" s="252"/>
      <c r="UNG46" s="467"/>
      <c r="UNH46" s="466"/>
      <c r="UNI46" s="399"/>
      <c r="UNJ46" s="466"/>
      <c r="UNK46" s="252"/>
      <c r="UNL46" s="467"/>
      <c r="UNM46" s="466"/>
      <c r="UNN46" s="399"/>
      <c r="UNO46" s="466"/>
      <c r="UNP46" s="252"/>
      <c r="UNQ46" s="467"/>
      <c r="UNR46" s="466"/>
      <c r="UNS46" s="399"/>
      <c r="UNT46" s="466"/>
      <c r="UNU46" s="252"/>
      <c r="UNV46" s="467"/>
      <c r="UNW46" s="466"/>
      <c r="UNX46" s="399"/>
      <c r="UNY46" s="466"/>
      <c r="UNZ46" s="252"/>
      <c r="UOA46" s="467"/>
      <c r="UOB46" s="466"/>
      <c r="UOC46" s="399"/>
      <c r="UOD46" s="466"/>
      <c r="UOE46" s="252"/>
      <c r="UOF46" s="467"/>
      <c r="UOG46" s="466"/>
      <c r="UOH46" s="399"/>
      <c r="UOI46" s="466"/>
      <c r="UOJ46" s="252"/>
      <c r="UOK46" s="467"/>
      <c r="UOL46" s="466"/>
      <c r="UOM46" s="399"/>
      <c r="UON46" s="466"/>
      <c r="UOO46" s="252"/>
      <c r="UOP46" s="467"/>
      <c r="UOQ46" s="466"/>
      <c r="UOR46" s="399"/>
      <c r="UOS46" s="466"/>
      <c r="UOT46" s="252"/>
      <c r="UOU46" s="467"/>
      <c r="UOV46" s="466"/>
      <c r="UOW46" s="399"/>
      <c r="UOX46" s="466"/>
      <c r="UOY46" s="252"/>
      <c r="UOZ46" s="467"/>
      <c r="UPA46" s="466"/>
      <c r="UPB46" s="399"/>
      <c r="UPC46" s="466"/>
      <c r="UPD46" s="252"/>
      <c r="UPE46" s="467"/>
      <c r="UPF46" s="466"/>
      <c r="UPG46" s="399"/>
      <c r="UPH46" s="466"/>
      <c r="UPI46" s="252"/>
      <c r="UPJ46" s="467"/>
      <c r="UPK46" s="466"/>
      <c r="UPL46" s="399"/>
      <c r="UPM46" s="466"/>
      <c r="UPN46" s="252"/>
      <c r="UPO46" s="467"/>
      <c r="UPP46" s="466"/>
      <c r="UPQ46" s="399"/>
      <c r="UPR46" s="466"/>
      <c r="UPS46" s="252"/>
      <c r="UPT46" s="467"/>
      <c r="UPU46" s="466"/>
      <c r="UPV46" s="399"/>
      <c r="UPW46" s="466"/>
      <c r="UPX46" s="252"/>
      <c r="UPY46" s="467"/>
      <c r="UPZ46" s="466"/>
      <c r="UQA46" s="399"/>
      <c r="UQB46" s="466"/>
      <c r="UQC46" s="252"/>
      <c r="UQD46" s="467"/>
      <c r="UQE46" s="466"/>
      <c r="UQF46" s="399"/>
      <c r="UQG46" s="466"/>
      <c r="UQH46" s="252"/>
      <c r="UQI46" s="467"/>
      <c r="UQJ46" s="466"/>
      <c r="UQK46" s="399"/>
      <c r="UQL46" s="466"/>
      <c r="UQM46" s="252"/>
      <c r="UQN46" s="467"/>
      <c r="UQO46" s="466"/>
      <c r="UQP46" s="399"/>
      <c r="UQQ46" s="466"/>
      <c r="UQR46" s="252"/>
      <c r="UQS46" s="467"/>
      <c r="UQT46" s="466"/>
      <c r="UQU46" s="399"/>
      <c r="UQV46" s="466"/>
      <c r="UQW46" s="252"/>
      <c r="UQX46" s="467"/>
      <c r="UQY46" s="466"/>
      <c r="UQZ46" s="399"/>
      <c r="URA46" s="466"/>
      <c r="URB46" s="252"/>
      <c r="URC46" s="467"/>
      <c r="URD46" s="466"/>
      <c r="URE46" s="399"/>
      <c r="URF46" s="466"/>
      <c r="URG46" s="252"/>
      <c r="URH46" s="467"/>
      <c r="URI46" s="466"/>
      <c r="URJ46" s="399"/>
      <c r="URK46" s="466"/>
      <c r="URL46" s="252"/>
      <c r="URM46" s="467"/>
      <c r="URN46" s="466"/>
      <c r="URO46" s="399"/>
      <c r="URP46" s="466"/>
      <c r="URQ46" s="252"/>
      <c r="URR46" s="467"/>
      <c r="URS46" s="466"/>
      <c r="URT46" s="399"/>
      <c r="URU46" s="466"/>
      <c r="URV46" s="252"/>
      <c r="URW46" s="467"/>
      <c r="URX46" s="466"/>
      <c r="URY46" s="399"/>
      <c r="URZ46" s="466"/>
      <c r="USA46" s="252"/>
      <c r="USB46" s="467"/>
      <c r="USC46" s="466"/>
      <c r="USD46" s="399"/>
      <c r="USE46" s="466"/>
      <c r="USF46" s="252"/>
      <c r="USG46" s="467"/>
      <c r="USH46" s="466"/>
      <c r="USI46" s="399"/>
      <c r="USJ46" s="466"/>
      <c r="USK46" s="252"/>
      <c r="USL46" s="467"/>
      <c r="USM46" s="466"/>
      <c r="USN46" s="399"/>
      <c r="USO46" s="466"/>
      <c r="USP46" s="252"/>
      <c r="USQ46" s="467"/>
      <c r="USR46" s="466"/>
      <c r="USS46" s="399"/>
      <c r="UST46" s="466"/>
      <c r="USU46" s="252"/>
      <c r="USV46" s="467"/>
      <c r="USW46" s="466"/>
      <c r="USX46" s="399"/>
      <c r="USY46" s="466"/>
      <c r="USZ46" s="252"/>
      <c r="UTA46" s="467"/>
      <c r="UTB46" s="466"/>
      <c r="UTC46" s="399"/>
      <c r="UTD46" s="466"/>
      <c r="UTE46" s="252"/>
      <c r="UTF46" s="467"/>
      <c r="UTG46" s="466"/>
      <c r="UTH46" s="399"/>
      <c r="UTI46" s="466"/>
      <c r="UTJ46" s="252"/>
      <c r="UTK46" s="467"/>
      <c r="UTL46" s="466"/>
      <c r="UTM46" s="399"/>
      <c r="UTN46" s="466"/>
      <c r="UTO46" s="252"/>
      <c r="UTP46" s="467"/>
      <c r="UTQ46" s="466"/>
      <c r="UTR46" s="399"/>
      <c r="UTS46" s="466"/>
      <c r="UTT46" s="252"/>
      <c r="UTU46" s="467"/>
      <c r="UTV46" s="466"/>
      <c r="UTW46" s="399"/>
      <c r="UTX46" s="466"/>
      <c r="UTY46" s="252"/>
      <c r="UTZ46" s="467"/>
      <c r="UUA46" s="466"/>
      <c r="UUB46" s="399"/>
      <c r="UUC46" s="466"/>
      <c r="UUD46" s="252"/>
      <c r="UUE46" s="467"/>
      <c r="UUF46" s="466"/>
      <c r="UUG46" s="399"/>
      <c r="UUH46" s="466"/>
      <c r="UUI46" s="252"/>
      <c r="UUJ46" s="467"/>
      <c r="UUK46" s="466"/>
      <c r="UUL46" s="399"/>
      <c r="UUM46" s="466"/>
      <c r="UUN46" s="252"/>
      <c r="UUO46" s="467"/>
      <c r="UUP46" s="466"/>
      <c r="UUQ46" s="399"/>
      <c r="UUR46" s="466"/>
      <c r="UUS46" s="252"/>
      <c r="UUT46" s="467"/>
      <c r="UUU46" s="466"/>
      <c r="UUV46" s="399"/>
      <c r="UUW46" s="466"/>
      <c r="UUX46" s="252"/>
      <c r="UUY46" s="467"/>
      <c r="UUZ46" s="466"/>
      <c r="UVA46" s="399"/>
      <c r="UVB46" s="466"/>
      <c r="UVC46" s="252"/>
      <c r="UVD46" s="467"/>
      <c r="UVE46" s="466"/>
      <c r="UVF46" s="399"/>
      <c r="UVG46" s="466"/>
      <c r="UVH46" s="252"/>
      <c r="UVI46" s="467"/>
      <c r="UVJ46" s="466"/>
      <c r="UVK46" s="399"/>
      <c r="UVL46" s="466"/>
      <c r="UVM46" s="252"/>
      <c r="UVN46" s="467"/>
      <c r="UVO46" s="466"/>
      <c r="UVP46" s="399"/>
      <c r="UVQ46" s="466"/>
      <c r="UVR46" s="252"/>
      <c r="UVS46" s="467"/>
      <c r="UVT46" s="466"/>
      <c r="UVU46" s="399"/>
      <c r="UVV46" s="466"/>
      <c r="UVW46" s="252"/>
      <c r="UVX46" s="467"/>
      <c r="UVY46" s="466"/>
      <c r="UVZ46" s="399"/>
      <c r="UWA46" s="466"/>
      <c r="UWB46" s="252"/>
      <c r="UWC46" s="467"/>
      <c r="UWD46" s="466"/>
      <c r="UWE46" s="399"/>
      <c r="UWF46" s="466"/>
      <c r="UWG46" s="252"/>
      <c r="UWH46" s="467"/>
      <c r="UWI46" s="466"/>
      <c r="UWJ46" s="399"/>
      <c r="UWK46" s="466"/>
      <c r="UWL46" s="252"/>
      <c r="UWM46" s="467"/>
      <c r="UWN46" s="466"/>
      <c r="UWO46" s="399"/>
      <c r="UWP46" s="466"/>
      <c r="UWQ46" s="252"/>
      <c r="UWR46" s="467"/>
      <c r="UWS46" s="466"/>
      <c r="UWT46" s="399"/>
      <c r="UWU46" s="466"/>
      <c r="UWV46" s="252"/>
      <c r="UWW46" s="467"/>
      <c r="UWX46" s="466"/>
      <c r="UWY46" s="399"/>
      <c r="UWZ46" s="466"/>
      <c r="UXA46" s="252"/>
      <c r="UXB46" s="467"/>
      <c r="UXC46" s="466"/>
      <c r="UXD46" s="399"/>
      <c r="UXE46" s="466"/>
      <c r="UXF46" s="252"/>
      <c r="UXG46" s="467"/>
      <c r="UXH46" s="466"/>
      <c r="UXI46" s="399"/>
      <c r="UXJ46" s="466"/>
      <c r="UXK46" s="252"/>
      <c r="UXL46" s="467"/>
      <c r="UXM46" s="466"/>
      <c r="UXN46" s="399"/>
      <c r="UXO46" s="466"/>
      <c r="UXP46" s="252"/>
      <c r="UXQ46" s="467"/>
      <c r="UXR46" s="466"/>
      <c r="UXS46" s="399"/>
      <c r="UXT46" s="466"/>
      <c r="UXU46" s="252"/>
      <c r="UXV46" s="467"/>
      <c r="UXW46" s="466"/>
      <c r="UXX46" s="399"/>
      <c r="UXY46" s="466"/>
      <c r="UXZ46" s="252"/>
      <c r="UYA46" s="467"/>
      <c r="UYB46" s="466"/>
      <c r="UYC46" s="399"/>
      <c r="UYD46" s="466"/>
      <c r="UYE46" s="252"/>
      <c r="UYF46" s="467"/>
      <c r="UYG46" s="466"/>
      <c r="UYH46" s="399"/>
      <c r="UYI46" s="466"/>
      <c r="UYJ46" s="252"/>
      <c r="UYK46" s="467"/>
      <c r="UYL46" s="466"/>
      <c r="UYM46" s="399"/>
      <c r="UYN46" s="466"/>
      <c r="UYO46" s="252"/>
      <c r="UYP46" s="467"/>
      <c r="UYQ46" s="466"/>
      <c r="UYR46" s="399"/>
      <c r="UYS46" s="466"/>
      <c r="UYT46" s="252"/>
      <c r="UYU46" s="467"/>
      <c r="UYV46" s="466"/>
      <c r="UYW46" s="399"/>
      <c r="UYX46" s="466"/>
      <c r="UYY46" s="252"/>
      <c r="UYZ46" s="467"/>
      <c r="UZA46" s="466"/>
      <c r="UZB46" s="399"/>
      <c r="UZC46" s="466"/>
      <c r="UZD46" s="252"/>
      <c r="UZE46" s="467"/>
      <c r="UZF46" s="466"/>
      <c r="UZG46" s="399"/>
      <c r="UZH46" s="466"/>
      <c r="UZI46" s="252"/>
      <c r="UZJ46" s="467"/>
      <c r="UZK46" s="466"/>
      <c r="UZL46" s="399"/>
      <c r="UZM46" s="466"/>
      <c r="UZN46" s="252"/>
      <c r="UZO46" s="467"/>
      <c r="UZP46" s="466"/>
      <c r="UZQ46" s="399"/>
      <c r="UZR46" s="466"/>
      <c r="UZS46" s="252"/>
      <c r="UZT46" s="467"/>
      <c r="UZU46" s="466"/>
      <c r="UZV46" s="399"/>
      <c r="UZW46" s="466"/>
      <c r="UZX46" s="252"/>
      <c r="UZY46" s="467"/>
      <c r="UZZ46" s="466"/>
      <c r="VAA46" s="399"/>
      <c r="VAB46" s="466"/>
      <c r="VAC46" s="252"/>
      <c r="VAD46" s="467"/>
      <c r="VAE46" s="466"/>
      <c r="VAF46" s="399"/>
      <c r="VAG46" s="466"/>
      <c r="VAH46" s="252"/>
      <c r="VAI46" s="467"/>
      <c r="VAJ46" s="466"/>
      <c r="VAK46" s="399"/>
      <c r="VAL46" s="466"/>
      <c r="VAM46" s="252"/>
      <c r="VAN46" s="467"/>
      <c r="VAO46" s="466"/>
      <c r="VAP46" s="399"/>
      <c r="VAQ46" s="466"/>
      <c r="VAR46" s="252"/>
      <c r="VAS46" s="467"/>
      <c r="VAT46" s="466"/>
      <c r="VAU46" s="399"/>
      <c r="VAV46" s="466"/>
      <c r="VAW46" s="252"/>
      <c r="VAX46" s="467"/>
      <c r="VAY46" s="466"/>
      <c r="VAZ46" s="399"/>
      <c r="VBA46" s="466"/>
      <c r="VBB46" s="252"/>
      <c r="VBC46" s="467"/>
      <c r="VBD46" s="466"/>
      <c r="VBE46" s="399"/>
      <c r="VBF46" s="466"/>
      <c r="VBG46" s="252"/>
      <c r="VBH46" s="467"/>
      <c r="VBI46" s="466"/>
      <c r="VBJ46" s="399"/>
      <c r="VBK46" s="466"/>
      <c r="VBL46" s="252"/>
      <c r="VBM46" s="467"/>
      <c r="VBN46" s="466"/>
      <c r="VBO46" s="399"/>
      <c r="VBP46" s="466"/>
      <c r="VBQ46" s="252"/>
      <c r="VBR46" s="467"/>
      <c r="VBS46" s="466"/>
      <c r="VBT46" s="399"/>
      <c r="VBU46" s="466"/>
      <c r="VBV46" s="252"/>
      <c r="VBW46" s="467"/>
      <c r="VBX46" s="466"/>
      <c r="VBY46" s="399"/>
      <c r="VBZ46" s="466"/>
      <c r="VCA46" s="252"/>
      <c r="VCB46" s="467"/>
      <c r="VCC46" s="466"/>
      <c r="VCD46" s="399"/>
      <c r="VCE46" s="466"/>
      <c r="VCF46" s="252"/>
      <c r="VCG46" s="467"/>
      <c r="VCH46" s="466"/>
      <c r="VCI46" s="399"/>
      <c r="VCJ46" s="466"/>
      <c r="VCK46" s="252"/>
      <c r="VCL46" s="467"/>
      <c r="VCM46" s="466"/>
      <c r="VCN46" s="399"/>
      <c r="VCO46" s="466"/>
      <c r="VCP46" s="252"/>
      <c r="VCQ46" s="467"/>
      <c r="VCR46" s="466"/>
      <c r="VCS46" s="399"/>
      <c r="VCT46" s="466"/>
      <c r="VCU46" s="252"/>
      <c r="VCV46" s="467"/>
      <c r="VCW46" s="466"/>
      <c r="VCX46" s="399"/>
      <c r="VCY46" s="466"/>
      <c r="VCZ46" s="252"/>
      <c r="VDA46" s="467"/>
      <c r="VDB46" s="466"/>
      <c r="VDC46" s="399"/>
      <c r="VDD46" s="466"/>
      <c r="VDE46" s="252"/>
      <c r="VDF46" s="467"/>
      <c r="VDG46" s="466"/>
      <c r="VDH46" s="399"/>
      <c r="VDI46" s="466"/>
      <c r="VDJ46" s="252"/>
      <c r="VDK46" s="467"/>
      <c r="VDL46" s="466"/>
      <c r="VDM46" s="399"/>
      <c r="VDN46" s="466"/>
      <c r="VDO46" s="252"/>
      <c r="VDP46" s="467"/>
      <c r="VDQ46" s="466"/>
      <c r="VDR46" s="399"/>
      <c r="VDS46" s="466"/>
      <c r="VDT46" s="252"/>
      <c r="VDU46" s="467"/>
      <c r="VDV46" s="466"/>
      <c r="VDW46" s="399"/>
      <c r="VDX46" s="466"/>
      <c r="VDY46" s="252"/>
      <c r="VDZ46" s="467"/>
      <c r="VEA46" s="466"/>
      <c r="VEB46" s="399"/>
      <c r="VEC46" s="466"/>
      <c r="VED46" s="252"/>
      <c r="VEE46" s="467"/>
      <c r="VEF46" s="466"/>
      <c r="VEG46" s="399"/>
      <c r="VEH46" s="466"/>
      <c r="VEI46" s="252"/>
      <c r="VEJ46" s="467"/>
      <c r="VEK46" s="466"/>
      <c r="VEL46" s="399"/>
      <c r="VEM46" s="466"/>
      <c r="VEN46" s="252"/>
      <c r="VEO46" s="467"/>
      <c r="VEP46" s="466"/>
      <c r="VEQ46" s="399"/>
      <c r="VER46" s="466"/>
      <c r="VES46" s="252"/>
      <c r="VET46" s="467"/>
      <c r="VEU46" s="466"/>
      <c r="VEV46" s="399"/>
      <c r="VEW46" s="466"/>
      <c r="VEX46" s="252"/>
      <c r="VEY46" s="467"/>
      <c r="VEZ46" s="466"/>
      <c r="VFA46" s="399"/>
      <c r="VFB46" s="466"/>
      <c r="VFC46" s="252"/>
      <c r="VFD46" s="467"/>
      <c r="VFE46" s="466"/>
      <c r="VFF46" s="399"/>
      <c r="VFG46" s="466"/>
      <c r="VFH46" s="252"/>
      <c r="VFI46" s="467"/>
      <c r="VFJ46" s="466"/>
      <c r="VFK46" s="399"/>
      <c r="VFL46" s="466"/>
      <c r="VFM46" s="252"/>
      <c r="VFN46" s="467"/>
      <c r="VFO46" s="466"/>
      <c r="VFP46" s="399"/>
      <c r="VFQ46" s="466"/>
      <c r="VFR46" s="252"/>
      <c r="VFS46" s="467"/>
      <c r="VFT46" s="466"/>
      <c r="VFU46" s="399"/>
      <c r="VFV46" s="466"/>
      <c r="VFW46" s="252"/>
      <c r="VFX46" s="467"/>
      <c r="VFY46" s="466"/>
      <c r="VFZ46" s="399"/>
      <c r="VGA46" s="466"/>
      <c r="VGB46" s="252"/>
      <c r="VGC46" s="467"/>
      <c r="VGD46" s="466"/>
      <c r="VGE46" s="399"/>
      <c r="VGF46" s="466"/>
      <c r="VGG46" s="252"/>
      <c r="VGH46" s="467"/>
      <c r="VGI46" s="466"/>
      <c r="VGJ46" s="399"/>
      <c r="VGK46" s="466"/>
      <c r="VGL46" s="252"/>
      <c r="VGM46" s="467"/>
      <c r="VGN46" s="466"/>
      <c r="VGO46" s="399"/>
      <c r="VGP46" s="466"/>
      <c r="VGQ46" s="252"/>
      <c r="VGR46" s="467"/>
      <c r="VGS46" s="466"/>
      <c r="VGT46" s="399"/>
      <c r="VGU46" s="466"/>
      <c r="VGV46" s="252"/>
      <c r="VGW46" s="467"/>
      <c r="VGX46" s="466"/>
      <c r="VGY46" s="399"/>
      <c r="VGZ46" s="466"/>
      <c r="VHA46" s="252"/>
      <c r="VHB46" s="467"/>
      <c r="VHC46" s="466"/>
      <c r="VHD46" s="399"/>
      <c r="VHE46" s="466"/>
      <c r="VHF46" s="252"/>
      <c r="VHG46" s="467"/>
      <c r="VHH46" s="466"/>
      <c r="VHI46" s="399"/>
      <c r="VHJ46" s="466"/>
      <c r="VHK46" s="252"/>
      <c r="VHL46" s="467"/>
      <c r="VHM46" s="466"/>
      <c r="VHN46" s="399"/>
      <c r="VHO46" s="466"/>
      <c r="VHP46" s="252"/>
      <c r="VHQ46" s="467"/>
      <c r="VHR46" s="466"/>
      <c r="VHS46" s="399"/>
      <c r="VHT46" s="466"/>
      <c r="VHU46" s="252"/>
      <c r="VHV46" s="467"/>
      <c r="VHW46" s="466"/>
      <c r="VHX46" s="399"/>
      <c r="VHY46" s="466"/>
      <c r="VHZ46" s="252"/>
      <c r="VIA46" s="467"/>
      <c r="VIB46" s="466"/>
      <c r="VIC46" s="399"/>
      <c r="VID46" s="466"/>
      <c r="VIE46" s="252"/>
      <c r="VIF46" s="467"/>
      <c r="VIG46" s="466"/>
      <c r="VIH46" s="399"/>
      <c r="VII46" s="466"/>
      <c r="VIJ46" s="252"/>
      <c r="VIK46" s="467"/>
      <c r="VIL46" s="466"/>
      <c r="VIM46" s="399"/>
      <c r="VIN46" s="466"/>
      <c r="VIO46" s="252"/>
      <c r="VIP46" s="467"/>
      <c r="VIQ46" s="466"/>
      <c r="VIR46" s="399"/>
      <c r="VIS46" s="466"/>
      <c r="VIT46" s="252"/>
      <c r="VIU46" s="467"/>
      <c r="VIV46" s="466"/>
      <c r="VIW46" s="399"/>
      <c r="VIX46" s="466"/>
      <c r="VIY46" s="252"/>
      <c r="VIZ46" s="467"/>
      <c r="VJA46" s="466"/>
      <c r="VJB46" s="399"/>
      <c r="VJC46" s="466"/>
      <c r="VJD46" s="252"/>
      <c r="VJE46" s="467"/>
      <c r="VJF46" s="466"/>
      <c r="VJG46" s="399"/>
      <c r="VJH46" s="466"/>
      <c r="VJI46" s="252"/>
      <c r="VJJ46" s="467"/>
      <c r="VJK46" s="466"/>
      <c r="VJL46" s="399"/>
      <c r="VJM46" s="466"/>
      <c r="VJN46" s="252"/>
      <c r="VJO46" s="467"/>
      <c r="VJP46" s="466"/>
      <c r="VJQ46" s="399"/>
      <c r="VJR46" s="466"/>
      <c r="VJS46" s="252"/>
      <c r="VJT46" s="467"/>
      <c r="VJU46" s="466"/>
      <c r="VJV46" s="399"/>
      <c r="VJW46" s="466"/>
      <c r="VJX46" s="252"/>
      <c r="VJY46" s="467"/>
      <c r="VJZ46" s="466"/>
      <c r="VKA46" s="399"/>
      <c r="VKB46" s="466"/>
      <c r="VKC46" s="252"/>
      <c r="VKD46" s="467"/>
      <c r="VKE46" s="466"/>
      <c r="VKF46" s="399"/>
      <c r="VKG46" s="466"/>
      <c r="VKH46" s="252"/>
      <c r="VKI46" s="467"/>
      <c r="VKJ46" s="466"/>
      <c r="VKK46" s="399"/>
      <c r="VKL46" s="466"/>
      <c r="VKM46" s="252"/>
      <c r="VKN46" s="467"/>
      <c r="VKO46" s="466"/>
      <c r="VKP46" s="399"/>
      <c r="VKQ46" s="466"/>
      <c r="VKR46" s="252"/>
      <c r="VKS46" s="467"/>
      <c r="VKT46" s="466"/>
      <c r="VKU46" s="399"/>
      <c r="VKV46" s="466"/>
      <c r="VKW46" s="252"/>
      <c r="VKX46" s="467"/>
      <c r="VKY46" s="466"/>
      <c r="VKZ46" s="399"/>
      <c r="VLA46" s="466"/>
      <c r="VLB46" s="252"/>
      <c r="VLC46" s="467"/>
      <c r="VLD46" s="466"/>
      <c r="VLE46" s="399"/>
      <c r="VLF46" s="466"/>
      <c r="VLG46" s="252"/>
      <c r="VLH46" s="467"/>
      <c r="VLI46" s="466"/>
      <c r="VLJ46" s="399"/>
      <c r="VLK46" s="466"/>
      <c r="VLL46" s="252"/>
      <c r="VLM46" s="467"/>
      <c r="VLN46" s="466"/>
      <c r="VLO46" s="399"/>
      <c r="VLP46" s="466"/>
      <c r="VLQ46" s="252"/>
      <c r="VLR46" s="467"/>
      <c r="VLS46" s="466"/>
      <c r="VLT46" s="399"/>
      <c r="VLU46" s="466"/>
      <c r="VLV46" s="252"/>
      <c r="VLW46" s="467"/>
      <c r="VLX46" s="466"/>
      <c r="VLY46" s="399"/>
      <c r="VLZ46" s="466"/>
      <c r="VMA46" s="252"/>
      <c r="VMB46" s="467"/>
      <c r="VMC46" s="466"/>
      <c r="VMD46" s="399"/>
      <c r="VME46" s="466"/>
      <c r="VMF46" s="252"/>
      <c r="VMG46" s="467"/>
      <c r="VMH46" s="466"/>
      <c r="VMI46" s="399"/>
      <c r="VMJ46" s="466"/>
      <c r="VMK46" s="252"/>
      <c r="VML46" s="467"/>
      <c r="VMM46" s="466"/>
      <c r="VMN46" s="399"/>
      <c r="VMO46" s="466"/>
      <c r="VMP46" s="252"/>
      <c r="VMQ46" s="467"/>
      <c r="VMR46" s="466"/>
      <c r="VMS46" s="399"/>
      <c r="VMT46" s="466"/>
      <c r="VMU46" s="252"/>
      <c r="VMV46" s="467"/>
      <c r="VMW46" s="466"/>
      <c r="VMX46" s="399"/>
      <c r="VMY46" s="466"/>
      <c r="VMZ46" s="252"/>
      <c r="VNA46" s="467"/>
      <c r="VNB46" s="466"/>
      <c r="VNC46" s="399"/>
      <c r="VND46" s="466"/>
      <c r="VNE46" s="252"/>
      <c r="VNF46" s="467"/>
      <c r="VNG46" s="466"/>
      <c r="VNH46" s="399"/>
      <c r="VNI46" s="466"/>
      <c r="VNJ46" s="252"/>
      <c r="VNK46" s="467"/>
      <c r="VNL46" s="466"/>
      <c r="VNM46" s="399"/>
      <c r="VNN46" s="466"/>
      <c r="VNO46" s="252"/>
      <c r="VNP46" s="467"/>
      <c r="VNQ46" s="466"/>
      <c r="VNR46" s="399"/>
      <c r="VNS46" s="466"/>
      <c r="VNT46" s="252"/>
      <c r="VNU46" s="467"/>
      <c r="VNV46" s="466"/>
      <c r="VNW46" s="399"/>
      <c r="VNX46" s="466"/>
      <c r="VNY46" s="252"/>
      <c r="VNZ46" s="467"/>
      <c r="VOA46" s="466"/>
      <c r="VOB46" s="399"/>
      <c r="VOC46" s="466"/>
      <c r="VOD46" s="252"/>
      <c r="VOE46" s="467"/>
      <c r="VOF46" s="466"/>
      <c r="VOG46" s="399"/>
      <c r="VOH46" s="466"/>
      <c r="VOI46" s="252"/>
      <c r="VOJ46" s="467"/>
      <c r="VOK46" s="466"/>
      <c r="VOL46" s="399"/>
      <c r="VOM46" s="466"/>
      <c r="VON46" s="252"/>
      <c r="VOO46" s="467"/>
      <c r="VOP46" s="466"/>
      <c r="VOQ46" s="399"/>
      <c r="VOR46" s="466"/>
      <c r="VOS46" s="252"/>
      <c r="VOT46" s="467"/>
      <c r="VOU46" s="466"/>
      <c r="VOV46" s="399"/>
      <c r="VOW46" s="466"/>
      <c r="VOX46" s="252"/>
      <c r="VOY46" s="467"/>
      <c r="VOZ46" s="466"/>
      <c r="VPA46" s="399"/>
      <c r="VPB46" s="466"/>
      <c r="VPC46" s="252"/>
      <c r="VPD46" s="467"/>
      <c r="VPE46" s="466"/>
      <c r="VPF46" s="399"/>
      <c r="VPG46" s="466"/>
      <c r="VPH46" s="252"/>
      <c r="VPI46" s="467"/>
      <c r="VPJ46" s="466"/>
      <c r="VPK46" s="399"/>
      <c r="VPL46" s="466"/>
      <c r="VPM46" s="252"/>
      <c r="VPN46" s="467"/>
      <c r="VPO46" s="466"/>
      <c r="VPP46" s="399"/>
      <c r="VPQ46" s="466"/>
      <c r="VPR46" s="252"/>
      <c r="VPS46" s="467"/>
      <c r="VPT46" s="466"/>
      <c r="VPU46" s="399"/>
      <c r="VPV46" s="466"/>
      <c r="VPW46" s="252"/>
      <c r="VPX46" s="467"/>
      <c r="VPY46" s="466"/>
      <c r="VPZ46" s="399"/>
      <c r="VQA46" s="466"/>
      <c r="VQB46" s="252"/>
      <c r="VQC46" s="467"/>
      <c r="VQD46" s="466"/>
      <c r="VQE46" s="399"/>
      <c r="VQF46" s="466"/>
      <c r="VQG46" s="252"/>
      <c r="VQH46" s="467"/>
      <c r="VQI46" s="466"/>
      <c r="VQJ46" s="399"/>
      <c r="VQK46" s="466"/>
      <c r="VQL46" s="252"/>
      <c r="VQM46" s="467"/>
      <c r="VQN46" s="466"/>
      <c r="VQO46" s="399"/>
      <c r="VQP46" s="466"/>
      <c r="VQQ46" s="252"/>
      <c r="VQR46" s="467"/>
      <c r="VQS46" s="466"/>
      <c r="VQT46" s="399"/>
      <c r="VQU46" s="466"/>
      <c r="VQV46" s="252"/>
      <c r="VQW46" s="467"/>
      <c r="VQX46" s="466"/>
      <c r="VQY46" s="399"/>
      <c r="VQZ46" s="466"/>
      <c r="VRA46" s="252"/>
      <c r="VRB46" s="467"/>
      <c r="VRC46" s="466"/>
      <c r="VRD46" s="399"/>
      <c r="VRE46" s="466"/>
      <c r="VRF46" s="252"/>
      <c r="VRG46" s="467"/>
      <c r="VRH46" s="466"/>
      <c r="VRI46" s="399"/>
      <c r="VRJ46" s="466"/>
      <c r="VRK46" s="252"/>
      <c r="VRL46" s="467"/>
      <c r="VRM46" s="466"/>
      <c r="VRN46" s="399"/>
      <c r="VRO46" s="466"/>
      <c r="VRP46" s="252"/>
      <c r="VRQ46" s="467"/>
      <c r="VRR46" s="466"/>
      <c r="VRS46" s="399"/>
      <c r="VRT46" s="466"/>
      <c r="VRU46" s="252"/>
      <c r="VRV46" s="467"/>
      <c r="VRW46" s="466"/>
      <c r="VRX46" s="399"/>
      <c r="VRY46" s="466"/>
      <c r="VRZ46" s="252"/>
      <c r="VSA46" s="467"/>
      <c r="VSB46" s="466"/>
      <c r="VSC46" s="399"/>
      <c r="VSD46" s="466"/>
      <c r="VSE46" s="252"/>
      <c r="VSF46" s="467"/>
      <c r="VSG46" s="466"/>
      <c r="VSH46" s="399"/>
      <c r="VSI46" s="466"/>
      <c r="VSJ46" s="252"/>
      <c r="VSK46" s="467"/>
      <c r="VSL46" s="466"/>
      <c r="VSM46" s="399"/>
      <c r="VSN46" s="466"/>
      <c r="VSO46" s="252"/>
      <c r="VSP46" s="467"/>
      <c r="VSQ46" s="466"/>
      <c r="VSR46" s="399"/>
      <c r="VSS46" s="466"/>
      <c r="VST46" s="252"/>
      <c r="VSU46" s="467"/>
      <c r="VSV46" s="466"/>
      <c r="VSW46" s="399"/>
      <c r="VSX46" s="466"/>
      <c r="VSY46" s="252"/>
      <c r="VSZ46" s="467"/>
      <c r="VTA46" s="466"/>
      <c r="VTB46" s="399"/>
      <c r="VTC46" s="466"/>
      <c r="VTD46" s="252"/>
      <c r="VTE46" s="467"/>
      <c r="VTF46" s="466"/>
      <c r="VTG46" s="399"/>
      <c r="VTH46" s="466"/>
      <c r="VTI46" s="252"/>
      <c r="VTJ46" s="467"/>
      <c r="VTK46" s="466"/>
      <c r="VTL46" s="399"/>
      <c r="VTM46" s="466"/>
      <c r="VTN46" s="252"/>
      <c r="VTO46" s="467"/>
      <c r="VTP46" s="466"/>
      <c r="VTQ46" s="399"/>
      <c r="VTR46" s="466"/>
      <c r="VTS46" s="252"/>
      <c r="VTT46" s="467"/>
      <c r="VTU46" s="466"/>
      <c r="VTV46" s="399"/>
      <c r="VTW46" s="466"/>
      <c r="VTX46" s="252"/>
      <c r="VTY46" s="467"/>
      <c r="VTZ46" s="466"/>
      <c r="VUA46" s="399"/>
      <c r="VUB46" s="466"/>
      <c r="VUC46" s="252"/>
      <c r="VUD46" s="467"/>
      <c r="VUE46" s="466"/>
      <c r="VUF46" s="399"/>
      <c r="VUG46" s="466"/>
      <c r="VUH46" s="252"/>
      <c r="VUI46" s="467"/>
      <c r="VUJ46" s="466"/>
      <c r="VUK46" s="399"/>
      <c r="VUL46" s="466"/>
      <c r="VUM46" s="252"/>
      <c r="VUN46" s="467"/>
      <c r="VUO46" s="466"/>
      <c r="VUP46" s="399"/>
      <c r="VUQ46" s="466"/>
      <c r="VUR46" s="252"/>
      <c r="VUS46" s="467"/>
      <c r="VUT46" s="466"/>
      <c r="VUU46" s="399"/>
      <c r="VUV46" s="466"/>
      <c r="VUW46" s="252"/>
      <c r="VUX46" s="467"/>
      <c r="VUY46" s="466"/>
      <c r="VUZ46" s="399"/>
      <c r="VVA46" s="466"/>
      <c r="VVB46" s="252"/>
      <c r="VVC46" s="467"/>
      <c r="VVD46" s="466"/>
      <c r="VVE46" s="399"/>
      <c r="VVF46" s="466"/>
      <c r="VVG46" s="252"/>
      <c r="VVH46" s="467"/>
      <c r="VVI46" s="466"/>
      <c r="VVJ46" s="399"/>
      <c r="VVK46" s="466"/>
      <c r="VVL46" s="252"/>
      <c r="VVM46" s="467"/>
      <c r="VVN46" s="466"/>
      <c r="VVO46" s="399"/>
      <c r="VVP46" s="466"/>
      <c r="VVQ46" s="252"/>
      <c r="VVR46" s="467"/>
      <c r="VVS46" s="466"/>
      <c r="VVT46" s="399"/>
      <c r="VVU46" s="466"/>
      <c r="VVV46" s="252"/>
      <c r="VVW46" s="467"/>
      <c r="VVX46" s="466"/>
      <c r="VVY46" s="399"/>
      <c r="VVZ46" s="466"/>
      <c r="VWA46" s="252"/>
      <c r="VWB46" s="467"/>
      <c r="VWC46" s="466"/>
      <c r="VWD46" s="399"/>
      <c r="VWE46" s="466"/>
      <c r="VWF46" s="252"/>
      <c r="VWG46" s="467"/>
      <c r="VWH46" s="466"/>
      <c r="VWI46" s="399"/>
      <c r="VWJ46" s="466"/>
      <c r="VWK46" s="252"/>
      <c r="VWL46" s="467"/>
      <c r="VWM46" s="466"/>
      <c r="VWN46" s="399"/>
      <c r="VWO46" s="466"/>
      <c r="VWP46" s="252"/>
      <c r="VWQ46" s="467"/>
      <c r="VWR46" s="466"/>
      <c r="VWS46" s="399"/>
      <c r="VWT46" s="466"/>
      <c r="VWU46" s="252"/>
      <c r="VWV46" s="467"/>
      <c r="VWW46" s="466"/>
      <c r="VWX46" s="399"/>
      <c r="VWY46" s="466"/>
      <c r="VWZ46" s="252"/>
      <c r="VXA46" s="467"/>
      <c r="VXB46" s="466"/>
      <c r="VXC46" s="399"/>
      <c r="VXD46" s="466"/>
      <c r="VXE46" s="252"/>
      <c r="VXF46" s="467"/>
      <c r="VXG46" s="466"/>
      <c r="VXH46" s="399"/>
      <c r="VXI46" s="466"/>
      <c r="VXJ46" s="252"/>
      <c r="VXK46" s="467"/>
      <c r="VXL46" s="466"/>
      <c r="VXM46" s="399"/>
      <c r="VXN46" s="466"/>
      <c r="VXO46" s="252"/>
      <c r="VXP46" s="467"/>
      <c r="VXQ46" s="466"/>
      <c r="VXR46" s="399"/>
      <c r="VXS46" s="466"/>
      <c r="VXT46" s="252"/>
      <c r="VXU46" s="467"/>
      <c r="VXV46" s="466"/>
      <c r="VXW46" s="399"/>
      <c r="VXX46" s="466"/>
      <c r="VXY46" s="252"/>
      <c r="VXZ46" s="467"/>
      <c r="VYA46" s="466"/>
      <c r="VYB46" s="399"/>
      <c r="VYC46" s="466"/>
      <c r="VYD46" s="252"/>
      <c r="VYE46" s="467"/>
      <c r="VYF46" s="466"/>
      <c r="VYG46" s="399"/>
      <c r="VYH46" s="466"/>
      <c r="VYI46" s="252"/>
      <c r="VYJ46" s="467"/>
      <c r="VYK46" s="466"/>
      <c r="VYL46" s="399"/>
      <c r="VYM46" s="466"/>
      <c r="VYN46" s="252"/>
      <c r="VYO46" s="467"/>
      <c r="VYP46" s="466"/>
      <c r="VYQ46" s="399"/>
      <c r="VYR46" s="466"/>
      <c r="VYS46" s="252"/>
      <c r="VYT46" s="467"/>
      <c r="VYU46" s="466"/>
      <c r="VYV46" s="399"/>
      <c r="VYW46" s="466"/>
      <c r="VYX46" s="252"/>
      <c r="VYY46" s="467"/>
      <c r="VYZ46" s="466"/>
      <c r="VZA46" s="399"/>
      <c r="VZB46" s="466"/>
      <c r="VZC46" s="252"/>
      <c r="VZD46" s="467"/>
      <c r="VZE46" s="466"/>
      <c r="VZF46" s="399"/>
      <c r="VZG46" s="466"/>
      <c r="VZH46" s="252"/>
      <c r="VZI46" s="467"/>
      <c r="VZJ46" s="466"/>
      <c r="VZK46" s="399"/>
      <c r="VZL46" s="466"/>
      <c r="VZM46" s="252"/>
      <c r="VZN46" s="467"/>
      <c r="VZO46" s="466"/>
      <c r="VZP46" s="399"/>
      <c r="VZQ46" s="466"/>
      <c r="VZR46" s="252"/>
      <c r="VZS46" s="467"/>
      <c r="VZT46" s="466"/>
      <c r="VZU46" s="399"/>
      <c r="VZV46" s="466"/>
      <c r="VZW46" s="252"/>
      <c r="VZX46" s="467"/>
      <c r="VZY46" s="466"/>
      <c r="VZZ46" s="399"/>
      <c r="WAA46" s="466"/>
      <c r="WAB46" s="252"/>
      <c r="WAC46" s="467"/>
      <c r="WAD46" s="466"/>
      <c r="WAE46" s="399"/>
      <c r="WAF46" s="466"/>
      <c r="WAG46" s="252"/>
      <c r="WAH46" s="467"/>
      <c r="WAI46" s="466"/>
      <c r="WAJ46" s="399"/>
      <c r="WAK46" s="466"/>
      <c r="WAL46" s="252"/>
      <c r="WAM46" s="467"/>
      <c r="WAN46" s="466"/>
      <c r="WAO46" s="399"/>
      <c r="WAP46" s="466"/>
      <c r="WAQ46" s="252"/>
      <c r="WAR46" s="467"/>
      <c r="WAS46" s="466"/>
      <c r="WAT46" s="399"/>
      <c r="WAU46" s="466"/>
      <c r="WAV46" s="252"/>
      <c r="WAW46" s="467"/>
      <c r="WAX46" s="466"/>
      <c r="WAY46" s="399"/>
      <c r="WAZ46" s="466"/>
      <c r="WBA46" s="252"/>
      <c r="WBB46" s="467"/>
      <c r="WBC46" s="466"/>
      <c r="WBD46" s="399"/>
      <c r="WBE46" s="466"/>
      <c r="WBF46" s="252"/>
      <c r="WBG46" s="467"/>
      <c r="WBH46" s="466"/>
      <c r="WBI46" s="399"/>
      <c r="WBJ46" s="466"/>
      <c r="WBK46" s="252"/>
      <c r="WBL46" s="467"/>
      <c r="WBM46" s="466"/>
      <c r="WBN46" s="399"/>
      <c r="WBO46" s="466"/>
      <c r="WBP46" s="252"/>
      <c r="WBQ46" s="467"/>
      <c r="WBR46" s="466"/>
      <c r="WBS46" s="399"/>
      <c r="WBT46" s="466"/>
      <c r="WBU46" s="252"/>
      <c r="WBV46" s="467"/>
      <c r="WBW46" s="466"/>
      <c r="WBX46" s="399"/>
      <c r="WBY46" s="466"/>
      <c r="WBZ46" s="252"/>
      <c r="WCA46" s="467"/>
      <c r="WCB46" s="466"/>
      <c r="WCC46" s="399"/>
      <c r="WCD46" s="466"/>
      <c r="WCE46" s="252"/>
      <c r="WCF46" s="467"/>
      <c r="WCG46" s="466"/>
      <c r="WCH46" s="399"/>
      <c r="WCI46" s="466"/>
      <c r="WCJ46" s="252"/>
      <c r="WCK46" s="467"/>
      <c r="WCL46" s="466"/>
      <c r="WCM46" s="399"/>
      <c r="WCN46" s="466"/>
      <c r="WCO46" s="252"/>
      <c r="WCP46" s="467"/>
      <c r="WCQ46" s="466"/>
      <c r="WCR46" s="399"/>
      <c r="WCS46" s="466"/>
      <c r="WCT46" s="252"/>
      <c r="WCU46" s="467"/>
      <c r="WCV46" s="466"/>
      <c r="WCW46" s="399"/>
      <c r="WCX46" s="466"/>
      <c r="WCY46" s="252"/>
      <c r="WCZ46" s="467"/>
      <c r="WDA46" s="466"/>
      <c r="WDB46" s="399"/>
      <c r="WDC46" s="466"/>
      <c r="WDD46" s="252"/>
      <c r="WDE46" s="467"/>
      <c r="WDF46" s="466"/>
      <c r="WDG46" s="399"/>
      <c r="WDH46" s="466"/>
      <c r="WDI46" s="252"/>
      <c r="WDJ46" s="467"/>
      <c r="WDK46" s="466"/>
      <c r="WDL46" s="399"/>
      <c r="WDM46" s="466"/>
      <c r="WDN46" s="252"/>
      <c r="WDO46" s="467"/>
      <c r="WDP46" s="466"/>
      <c r="WDQ46" s="399"/>
      <c r="WDR46" s="466"/>
      <c r="WDS46" s="252"/>
      <c r="WDT46" s="467"/>
      <c r="WDU46" s="466"/>
      <c r="WDV46" s="399"/>
      <c r="WDW46" s="466"/>
      <c r="WDX46" s="252"/>
      <c r="WDY46" s="467"/>
      <c r="WDZ46" s="466"/>
      <c r="WEA46" s="399"/>
      <c r="WEB46" s="466"/>
      <c r="WEC46" s="252"/>
      <c r="WED46" s="467"/>
      <c r="WEE46" s="466"/>
      <c r="WEF46" s="399"/>
      <c r="WEG46" s="466"/>
      <c r="WEH46" s="252"/>
      <c r="WEI46" s="467"/>
      <c r="WEJ46" s="466"/>
      <c r="WEK46" s="399"/>
      <c r="WEL46" s="466"/>
      <c r="WEM46" s="252"/>
      <c r="WEN46" s="467"/>
      <c r="WEO46" s="466"/>
      <c r="WEP46" s="399"/>
      <c r="WEQ46" s="466"/>
      <c r="WER46" s="252"/>
      <c r="WES46" s="467"/>
      <c r="WET46" s="466"/>
      <c r="WEU46" s="399"/>
      <c r="WEV46" s="466"/>
      <c r="WEW46" s="252"/>
      <c r="WEX46" s="467"/>
      <c r="WEY46" s="466"/>
      <c r="WEZ46" s="399"/>
      <c r="WFA46" s="466"/>
      <c r="WFB46" s="252"/>
      <c r="WFC46" s="467"/>
      <c r="WFD46" s="466"/>
      <c r="WFE46" s="399"/>
      <c r="WFF46" s="466"/>
      <c r="WFG46" s="252"/>
      <c r="WFH46" s="467"/>
      <c r="WFI46" s="466"/>
      <c r="WFJ46" s="399"/>
      <c r="WFK46" s="466"/>
      <c r="WFL46" s="252"/>
      <c r="WFM46" s="467"/>
      <c r="WFN46" s="466"/>
      <c r="WFO46" s="399"/>
      <c r="WFP46" s="466"/>
      <c r="WFQ46" s="252"/>
      <c r="WFR46" s="467"/>
      <c r="WFS46" s="466"/>
      <c r="WFT46" s="399"/>
      <c r="WFU46" s="466"/>
      <c r="WFV46" s="252"/>
      <c r="WFW46" s="467"/>
      <c r="WFX46" s="466"/>
      <c r="WFY46" s="399"/>
      <c r="WFZ46" s="466"/>
      <c r="WGA46" s="252"/>
      <c r="WGB46" s="467"/>
      <c r="WGC46" s="466"/>
      <c r="WGD46" s="399"/>
      <c r="WGE46" s="466"/>
      <c r="WGF46" s="252"/>
      <c r="WGG46" s="467"/>
      <c r="WGH46" s="466"/>
      <c r="WGI46" s="399"/>
      <c r="WGJ46" s="466"/>
      <c r="WGK46" s="252"/>
      <c r="WGL46" s="467"/>
      <c r="WGM46" s="466"/>
      <c r="WGN46" s="399"/>
      <c r="WGO46" s="466"/>
      <c r="WGP46" s="252"/>
      <c r="WGQ46" s="467"/>
      <c r="WGR46" s="466"/>
      <c r="WGS46" s="399"/>
      <c r="WGT46" s="466"/>
      <c r="WGU46" s="252"/>
      <c r="WGV46" s="467"/>
      <c r="WGW46" s="466"/>
      <c r="WGX46" s="399"/>
      <c r="WGY46" s="466"/>
      <c r="WGZ46" s="252"/>
      <c r="WHA46" s="467"/>
      <c r="WHB46" s="466"/>
      <c r="WHC46" s="399"/>
      <c r="WHD46" s="466"/>
      <c r="WHE46" s="252"/>
      <c r="WHF46" s="467"/>
      <c r="WHG46" s="466"/>
      <c r="WHH46" s="399"/>
      <c r="WHI46" s="466"/>
      <c r="WHJ46" s="252"/>
      <c r="WHK46" s="467"/>
      <c r="WHL46" s="466"/>
      <c r="WHM46" s="399"/>
      <c r="WHN46" s="466"/>
      <c r="WHO46" s="252"/>
      <c r="WHP46" s="467"/>
      <c r="WHQ46" s="466"/>
      <c r="WHR46" s="399"/>
      <c r="WHS46" s="466"/>
      <c r="WHT46" s="252"/>
      <c r="WHU46" s="467"/>
      <c r="WHV46" s="466"/>
      <c r="WHW46" s="399"/>
      <c r="WHX46" s="466"/>
      <c r="WHY46" s="252"/>
      <c r="WHZ46" s="467"/>
      <c r="WIA46" s="466"/>
      <c r="WIB46" s="399"/>
      <c r="WIC46" s="466"/>
      <c r="WID46" s="252"/>
      <c r="WIE46" s="467"/>
      <c r="WIF46" s="466"/>
      <c r="WIG46" s="399"/>
      <c r="WIH46" s="466"/>
      <c r="WII46" s="252"/>
      <c r="WIJ46" s="467"/>
      <c r="WIK46" s="466"/>
      <c r="WIL46" s="399"/>
      <c r="WIM46" s="466"/>
      <c r="WIN46" s="252"/>
      <c r="WIO46" s="467"/>
      <c r="WIP46" s="466"/>
      <c r="WIQ46" s="399"/>
      <c r="WIR46" s="466"/>
      <c r="WIS46" s="252"/>
      <c r="WIT46" s="467"/>
      <c r="WIU46" s="466"/>
      <c r="WIV46" s="399"/>
      <c r="WIW46" s="466"/>
      <c r="WIX46" s="252"/>
      <c r="WIY46" s="467"/>
      <c r="WIZ46" s="466"/>
      <c r="WJA46" s="399"/>
      <c r="WJB46" s="466"/>
      <c r="WJC46" s="252"/>
      <c r="WJD46" s="467"/>
      <c r="WJE46" s="466"/>
      <c r="WJF46" s="399"/>
      <c r="WJG46" s="466"/>
      <c r="WJH46" s="252"/>
      <c r="WJI46" s="467"/>
      <c r="WJJ46" s="466"/>
      <c r="WJK46" s="399"/>
      <c r="WJL46" s="466"/>
      <c r="WJM46" s="252"/>
      <c r="WJN46" s="467"/>
      <c r="WJO46" s="466"/>
      <c r="WJP46" s="399"/>
      <c r="WJQ46" s="466"/>
      <c r="WJR46" s="252"/>
      <c r="WJS46" s="467"/>
      <c r="WJT46" s="466"/>
      <c r="WJU46" s="399"/>
      <c r="WJV46" s="466"/>
      <c r="WJW46" s="252"/>
      <c r="WJX46" s="467"/>
      <c r="WJY46" s="466"/>
      <c r="WJZ46" s="399"/>
      <c r="WKA46" s="466"/>
      <c r="WKB46" s="252"/>
      <c r="WKC46" s="467"/>
      <c r="WKD46" s="466"/>
      <c r="WKE46" s="399"/>
      <c r="WKF46" s="466"/>
      <c r="WKG46" s="252"/>
      <c r="WKH46" s="467"/>
      <c r="WKI46" s="466"/>
      <c r="WKJ46" s="399"/>
      <c r="WKK46" s="466"/>
      <c r="WKL46" s="252"/>
      <c r="WKM46" s="467"/>
      <c r="WKN46" s="466"/>
      <c r="WKO46" s="399"/>
      <c r="WKP46" s="466"/>
      <c r="WKQ46" s="252"/>
      <c r="WKR46" s="467"/>
      <c r="WKS46" s="466"/>
      <c r="WKT46" s="399"/>
      <c r="WKU46" s="466"/>
      <c r="WKV46" s="252"/>
      <c r="WKW46" s="467"/>
      <c r="WKX46" s="466"/>
      <c r="WKY46" s="399"/>
      <c r="WKZ46" s="466"/>
      <c r="WLA46" s="252"/>
      <c r="WLB46" s="467"/>
      <c r="WLC46" s="466"/>
      <c r="WLD46" s="399"/>
      <c r="WLE46" s="466"/>
      <c r="WLF46" s="252"/>
      <c r="WLG46" s="467"/>
      <c r="WLH46" s="466"/>
      <c r="WLI46" s="399"/>
      <c r="WLJ46" s="466"/>
      <c r="WLK46" s="252"/>
      <c r="WLL46" s="467"/>
      <c r="WLM46" s="466"/>
      <c r="WLN46" s="399"/>
      <c r="WLO46" s="466"/>
      <c r="WLP46" s="252"/>
      <c r="WLQ46" s="467"/>
      <c r="WLR46" s="466"/>
      <c r="WLS46" s="399"/>
      <c r="WLT46" s="466"/>
      <c r="WLU46" s="252"/>
      <c r="WLV46" s="467"/>
      <c r="WLW46" s="466"/>
      <c r="WLX46" s="399"/>
      <c r="WLY46" s="466"/>
      <c r="WLZ46" s="252"/>
      <c r="WMA46" s="467"/>
      <c r="WMB46" s="466"/>
      <c r="WMC46" s="399"/>
      <c r="WMD46" s="466"/>
      <c r="WME46" s="252"/>
      <c r="WMF46" s="467"/>
      <c r="WMG46" s="466"/>
      <c r="WMH46" s="399"/>
      <c r="WMI46" s="466"/>
      <c r="WMJ46" s="252"/>
      <c r="WMK46" s="467"/>
      <c r="WML46" s="466"/>
      <c r="WMM46" s="399"/>
      <c r="WMN46" s="466"/>
      <c r="WMO46" s="252"/>
      <c r="WMP46" s="467"/>
      <c r="WMQ46" s="466"/>
      <c r="WMR46" s="399"/>
      <c r="WMS46" s="466"/>
      <c r="WMT46" s="252"/>
      <c r="WMU46" s="467"/>
      <c r="WMV46" s="466"/>
      <c r="WMW46" s="399"/>
      <c r="WMX46" s="466"/>
      <c r="WMY46" s="252"/>
      <c r="WMZ46" s="467"/>
      <c r="WNA46" s="466"/>
      <c r="WNB46" s="399"/>
      <c r="WNC46" s="466"/>
      <c r="WND46" s="252"/>
      <c r="WNE46" s="467"/>
      <c r="WNF46" s="466"/>
      <c r="WNG46" s="399"/>
      <c r="WNH46" s="466"/>
      <c r="WNI46" s="252"/>
      <c r="WNJ46" s="467"/>
      <c r="WNK46" s="466"/>
      <c r="WNL46" s="399"/>
      <c r="WNM46" s="466"/>
      <c r="WNN46" s="252"/>
      <c r="WNO46" s="467"/>
      <c r="WNP46" s="466"/>
      <c r="WNQ46" s="399"/>
      <c r="WNR46" s="466"/>
      <c r="WNS46" s="252"/>
      <c r="WNT46" s="467"/>
      <c r="WNU46" s="466"/>
      <c r="WNV46" s="399"/>
      <c r="WNW46" s="466"/>
      <c r="WNX46" s="252"/>
      <c r="WNY46" s="467"/>
      <c r="WNZ46" s="466"/>
      <c r="WOA46" s="399"/>
      <c r="WOB46" s="466"/>
      <c r="WOC46" s="252"/>
      <c r="WOD46" s="467"/>
      <c r="WOE46" s="466"/>
      <c r="WOF46" s="399"/>
      <c r="WOG46" s="466"/>
      <c r="WOH46" s="252"/>
      <c r="WOI46" s="467"/>
      <c r="WOJ46" s="466"/>
      <c r="WOK46" s="399"/>
      <c r="WOL46" s="466"/>
      <c r="WOM46" s="252"/>
      <c r="WON46" s="467"/>
      <c r="WOO46" s="466"/>
      <c r="WOP46" s="399"/>
      <c r="WOQ46" s="466"/>
      <c r="WOR46" s="252"/>
      <c r="WOS46" s="467"/>
      <c r="WOT46" s="466"/>
      <c r="WOU46" s="399"/>
      <c r="WOV46" s="466"/>
      <c r="WOW46" s="252"/>
      <c r="WOX46" s="467"/>
      <c r="WOY46" s="466"/>
      <c r="WOZ46" s="399"/>
      <c r="WPA46" s="466"/>
      <c r="WPB46" s="252"/>
      <c r="WPC46" s="467"/>
      <c r="WPD46" s="466"/>
      <c r="WPE46" s="399"/>
      <c r="WPF46" s="466"/>
      <c r="WPG46" s="252"/>
      <c r="WPH46" s="467"/>
      <c r="WPI46" s="466"/>
      <c r="WPJ46" s="399"/>
      <c r="WPK46" s="466"/>
      <c r="WPL46" s="252"/>
      <c r="WPM46" s="467"/>
      <c r="WPN46" s="466"/>
      <c r="WPO46" s="399"/>
      <c r="WPP46" s="466"/>
      <c r="WPQ46" s="252"/>
      <c r="WPR46" s="467"/>
      <c r="WPS46" s="466"/>
      <c r="WPT46" s="399"/>
      <c r="WPU46" s="466"/>
      <c r="WPV46" s="252"/>
      <c r="WPW46" s="467"/>
      <c r="WPX46" s="466"/>
      <c r="WPY46" s="399"/>
      <c r="WPZ46" s="466"/>
      <c r="WQA46" s="252"/>
      <c r="WQB46" s="467"/>
      <c r="WQC46" s="466"/>
      <c r="WQD46" s="399"/>
      <c r="WQE46" s="466"/>
      <c r="WQF46" s="252"/>
      <c r="WQG46" s="467"/>
      <c r="WQH46" s="466"/>
      <c r="WQI46" s="399"/>
      <c r="WQJ46" s="466"/>
      <c r="WQK46" s="252"/>
      <c r="WQL46" s="467"/>
      <c r="WQM46" s="466"/>
      <c r="WQN46" s="399"/>
      <c r="WQO46" s="466"/>
      <c r="WQP46" s="252"/>
      <c r="WQQ46" s="467"/>
      <c r="WQR46" s="466"/>
      <c r="WQS46" s="399"/>
      <c r="WQT46" s="466"/>
      <c r="WQU46" s="252"/>
      <c r="WQV46" s="467"/>
      <c r="WQW46" s="466"/>
      <c r="WQX46" s="399"/>
      <c r="WQY46" s="466"/>
      <c r="WQZ46" s="252"/>
      <c r="WRA46" s="467"/>
      <c r="WRB46" s="466"/>
      <c r="WRC46" s="399"/>
      <c r="WRD46" s="466"/>
      <c r="WRE46" s="252"/>
      <c r="WRF46" s="467"/>
      <c r="WRG46" s="466"/>
      <c r="WRH46" s="399"/>
      <c r="WRI46" s="466"/>
      <c r="WRJ46" s="252"/>
      <c r="WRK46" s="467"/>
      <c r="WRL46" s="466"/>
      <c r="WRM46" s="399"/>
      <c r="WRN46" s="466"/>
      <c r="WRO46" s="252"/>
      <c r="WRP46" s="467"/>
      <c r="WRQ46" s="466"/>
      <c r="WRR46" s="399"/>
      <c r="WRS46" s="466"/>
      <c r="WRT46" s="252"/>
      <c r="WRU46" s="467"/>
      <c r="WRV46" s="466"/>
      <c r="WRW46" s="399"/>
      <c r="WRX46" s="466"/>
      <c r="WRY46" s="252"/>
      <c r="WRZ46" s="467"/>
      <c r="WSA46" s="466"/>
      <c r="WSB46" s="399"/>
      <c r="WSC46" s="466"/>
      <c r="WSD46" s="252"/>
      <c r="WSE46" s="467"/>
      <c r="WSF46" s="466"/>
      <c r="WSG46" s="399"/>
      <c r="WSH46" s="466"/>
      <c r="WSI46" s="252"/>
      <c r="WSJ46" s="467"/>
      <c r="WSK46" s="466"/>
      <c r="WSL46" s="399"/>
      <c r="WSM46" s="466"/>
      <c r="WSN46" s="252"/>
      <c r="WSO46" s="467"/>
      <c r="WSP46" s="466"/>
      <c r="WSQ46" s="399"/>
      <c r="WSR46" s="466"/>
      <c r="WSS46" s="252"/>
      <c r="WST46" s="467"/>
      <c r="WSU46" s="466"/>
      <c r="WSV46" s="399"/>
      <c r="WSW46" s="466"/>
      <c r="WSX46" s="252"/>
      <c r="WSY46" s="467"/>
      <c r="WSZ46" s="466"/>
      <c r="WTA46" s="399"/>
      <c r="WTB46" s="466"/>
      <c r="WTC46" s="252"/>
      <c r="WTD46" s="467"/>
      <c r="WTE46" s="466"/>
      <c r="WTF46" s="399"/>
      <c r="WTG46" s="466"/>
      <c r="WTH46" s="252"/>
      <c r="WTI46" s="467"/>
      <c r="WTJ46" s="466"/>
      <c r="WTK46" s="399"/>
      <c r="WTL46" s="466"/>
      <c r="WTM46" s="252"/>
      <c r="WTN46" s="467"/>
      <c r="WTO46" s="466"/>
      <c r="WTP46" s="399"/>
      <c r="WTQ46" s="466"/>
      <c r="WTR46" s="252"/>
      <c r="WTS46" s="467"/>
      <c r="WTT46" s="466"/>
      <c r="WTU46" s="399"/>
      <c r="WTV46" s="466"/>
      <c r="WTW46" s="252"/>
      <c r="WTX46" s="467"/>
      <c r="WTY46" s="466"/>
      <c r="WTZ46" s="399"/>
      <c r="WUA46" s="466"/>
      <c r="WUB46" s="252"/>
      <c r="WUC46" s="467"/>
      <c r="WUD46" s="466"/>
      <c r="WUE46" s="399"/>
      <c r="WUF46" s="466"/>
      <c r="WUG46" s="252"/>
      <c r="WUH46" s="467"/>
      <c r="WUI46" s="466"/>
      <c r="WUJ46" s="399"/>
      <c r="WUK46" s="466"/>
      <c r="WUL46" s="252"/>
      <c r="WUM46" s="467"/>
      <c r="WUN46" s="466"/>
      <c r="WUO46" s="399"/>
      <c r="WUP46" s="466"/>
      <c r="WUQ46" s="252"/>
      <c r="WUR46" s="467"/>
      <c r="WUS46" s="466"/>
      <c r="WUT46" s="399"/>
      <c r="WUU46" s="466"/>
      <c r="WUV46" s="252"/>
      <c r="WUW46" s="467"/>
      <c r="WUX46" s="466"/>
      <c r="WUY46" s="399"/>
      <c r="WUZ46" s="466"/>
      <c r="WVA46" s="252"/>
      <c r="WVB46" s="467"/>
      <c r="WVC46" s="466"/>
      <c r="WVD46" s="399"/>
      <c r="WVE46" s="466"/>
      <c r="WVF46" s="252"/>
      <c r="WVG46" s="467"/>
      <c r="WVH46" s="466"/>
      <c r="WVI46" s="399"/>
      <c r="WVJ46" s="466"/>
      <c r="WVK46" s="252"/>
      <c r="WVL46" s="467"/>
      <c r="WVM46" s="466"/>
      <c r="WVN46" s="399"/>
      <c r="WVO46" s="466"/>
      <c r="WVP46" s="252"/>
      <c r="WVQ46" s="467"/>
      <c r="WVR46" s="466"/>
      <c r="WVS46" s="399"/>
      <c r="WVT46" s="466"/>
      <c r="WVU46" s="252"/>
      <c r="WVV46" s="467"/>
      <c r="WVW46" s="466"/>
      <c r="WVX46" s="399"/>
      <c r="WVY46" s="466"/>
      <c r="WVZ46" s="252"/>
      <c r="WWA46" s="467"/>
      <c r="WWB46" s="466"/>
      <c r="WWC46" s="399"/>
      <c r="WWD46" s="466"/>
      <c r="WWE46" s="252"/>
      <c r="WWF46" s="467"/>
      <c r="WWG46" s="466"/>
      <c r="WWH46" s="399"/>
      <c r="WWI46" s="466"/>
      <c r="WWJ46" s="252"/>
      <c r="WWK46" s="467"/>
      <c r="WWL46" s="466"/>
      <c r="WWM46" s="399"/>
      <c r="WWN46" s="466"/>
      <c r="WWO46" s="252"/>
      <c r="WWP46" s="467"/>
      <c r="WWQ46" s="466"/>
      <c r="WWR46" s="399"/>
      <c r="WWS46" s="466"/>
      <c r="WWT46" s="252"/>
      <c r="WWU46" s="467"/>
      <c r="WWV46" s="466"/>
      <c r="WWW46" s="399"/>
      <c r="WWX46" s="466"/>
      <c r="WWY46" s="252"/>
      <c r="WWZ46" s="467"/>
      <c r="WXA46" s="466"/>
      <c r="WXB46" s="399"/>
      <c r="WXC46" s="466"/>
      <c r="WXD46" s="252"/>
      <c r="WXE46" s="467"/>
      <c r="WXF46" s="466"/>
      <c r="WXG46" s="399"/>
      <c r="WXH46" s="466"/>
      <c r="WXI46" s="252"/>
      <c r="WXJ46" s="467"/>
      <c r="WXK46" s="466"/>
      <c r="WXL46" s="399"/>
      <c r="WXM46" s="466"/>
      <c r="WXN46" s="252"/>
      <c r="WXO46" s="467"/>
      <c r="WXP46" s="466"/>
      <c r="WXQ46" s="399"/>
      <c r="WXR46" s="466"/>
      <c r="WXS46" s="252"/>
      <c r="WXT46" s="467"/>
      <c r="WXU46" s="466"/>
      <c r="WXV46" s="399"/>
      <c r="WXW46" s="466"/>
      <c r="WXX46" s="252"/>
      <c r="WXY46" s="467"/>
      <c r="WXZ46" s="466"/>
      <c r="WYA46" s="399"/>
      <c r="WYB46" s="466"/>
      <c r="WYC46" s="252"/>
      <c r="WYD46" s="467"/>
      <c r="WYE46" s="466"/>
      <c r="WYF46" s="399"/>
      <c r="WYG46" s="466"/>
      <c r="WYH46" s="252"/>
      <c r="WYI46" s="467"/>
      <c r="WYJ46" s="466"/>
      <c r="WYK46" s="399"/>
      <c r="WYL46" s="466"/>
      <c r="WYM46" s="252"/>
      <c r="WYN46" s="467"/>
      <c r="WYO46" s="466"/>
      <c r="WYP46" s="399"/>
      <c r="WYQ46" s="466"/>
      <c r="WYR46" s="252"/>
      <c r="WYS46" s="467"/>
      <c r="WYT46" s="466"/>
      <c r="WYU46" s="399"/>
      <c r="WYV46" s="466"/>
      <c r="WYW46" s="252"/>
      <c r="WYX46" s="467"/>
      <c r="WYY46" s="466"/>
      <c r="WYZ46" s="399"/>
      <c r="WZA46" s="466"/>
      <c r="WZB46" s="252"/>
      <c r="WZC46" s="467"/>
      <c r="WZD46" s="466"/>
      <c r="WZE46" s="399"/>
      <c r="WZF46" s="466"/>
      <c r="WZG46" s="252"/>
      <c r="WZH46" s="467"/>
      <c r="WZI46" s="466"/>
      <c r="WZJ46" s="399"/>
      <c r="WZK46" s="466"/>
      <c r="WZL46" s="252"/>
      <c r="WZM46" s="467"/>
      <c r="WZN46" s="466"/>
      <c r="WZO46" s="399"/>
      <c r="WZP46" s="466"/>
      <c r="WZQ46" s="252"/>
      <c r="WZR46" s="467"/>
      <c r="WZS46" s="466"/>
      <c r="WZT46" s="399"/>
      <c r="WZU46" s="466"/>
      <c r="WZV46" s="252"/>
      <c r="WZW46" s="467"/>
      <c r="WZX46" s="466"/>
      <c r="WZY46" s="399"/>
      <c r="WZZ46" s="466"/>
      <c r="XAA46" s="252"/>
      <c r="XAB46" s="467"/>
      <c r="XAC46" s="466"/>
      <c r="XAD46" s="399"/>
      <c r="XAE46" s="466"/>
      <c r="XAF46" s="252"/>
      <c r="XAG46" s="467"/>
      <c r="XAH46" s="466"/>
      <c r="XAI46" s="399"/>
      <c r="XAJ46" s="466"/>
      <c r="XAK46" s="252"/>
      <c r="XAL46" s="467"/>
      <c r="XAM46" s="466"/>
      <c r="XAN46" s="399"/>
      <c r="XAO46" s="466"/>
      <c r="XAP46" s="252"/>
      <c r="XAQ46" s="467"/>
      <c r="XAR46" s="466"/>
      <c r="XAS46" s="399"/>
      <c r="XAT46" s="466"/>
      <c r="XAU46" s="252"/>
      <c r="XAV46" s="467"/>
      <c r="XAW46" s="466"/>
      <c r="XAX46" s="399"/>
      <c r="XAY46" s="466"/>
      <c r="XAZ46" s="252"/>
      <c r="XBA46" s="467"/>
      <c r="XBB46" s="466"/>
      <c r="XBC46" s="399"/>
      <c r="XBD46" s="466"/>
      <c r="XBE46" s="252"/>
      <c r="XBF46" s="467"/>
      <c r="XBG46" s="466"/>
      <c r="XBH46" s="399"/>
      <c r="XBI46" s="466"/>
      <c r="XBJ46" s="252"/>
      <c r="XBK46" s="467"/>
      <c r="XBL46" s="466"/>
      <c r="XBM46" s="399"/>
      <c r="XBN46" s="466"/>
      <c r="XBO46" s="252"/>
      <c r="XBP46" s="467"/>
      <c r="XBQ46" s="466"/>
      <c r="XBR46" s="399"/>
      <c r="XBS46" s="466"/>
      <c r="XBT46" s="252"/>
      <c r="XBU46" s="467"/>
      <c r="XBV46" s="466"/>
      <c r="XBW46" s="399"/>
      <c r="XBX46" s="466"/>
      <c r="XBY46" s="252"/>
      <c r="XBZ46" s="467"/>
      <c r="XCA46" s="466"/>
      <c r="XCB46" s="399"/>
      <c r="XCC46" s="466"/>
      <c r="XCD46" s="252"/>
      <c r="XCE46" s="467"/>
      <c r="XCF46" s="466"/>
      <c r="XCG46" s="399"/>
      <c r="XCH46" s="466"/>
      <c r="XCI46" s="252"/>
      <c r="XCJ46" s="467"/>
      <c r="XCK46" s="466"/>
      <c r="XCL46" s="399"/>
      <c r="XCM46" s="466"/>
      <c r="XCN46" s="252"/>
      <c r="XCO46" s="467"/>
      <c r="XCP46" s="466"/>
      <c r="XCQ46" s="399"/>
      <c r="XCR46" s="466"/>
      <c r="XCS46" s="252"/>
      <c r="XCT46" s="467"/>
      <c r="XCU46" s="466"/>
      <c r="XCV46" s="399"/>
      <c r="XCW46" s="466"/>
      <c r="XCX46" s="252"/>
      <c r="XCY46" s="467"/>
      <c r="XCZ46" s="466"/>
      <c r="XDA46" s="399"/>
      <c r="XDB46" s="466"/>
      <c r="XDC46" s="252"/>
      <c r="XDD46" s="467"/>
      <c r="XDE46" s="466"/>
      <c r="XDF46" s="399"/>
      <c r="XDG46" s="466"/>
      <c r="XDH46" s="252"/>
      <c r="XDI46" s="467"/>
      <c r="XDJ46" s="466"/>
      <c r="XDK46" s="399"/>
      <c r="XDL46" s="466"/>
      <c r="XDM46" s="252"/>
      <c r="XDN46" s="467"/>
      <c r="XDO46" s="466"/>
      <c r="XDP46" s="399"/>
      <c r="XDQ46" s="466"/>
      <c r="XDR46" s="252"/>
      <c r="XDS46" s="467"/>
      <c r="XDT46" s="466"/>
      <c r="XDU46" s="399"/>
      <c r="XDV46" s="466"/>
      <c r="XDW46" s="252"/>
      <c r="XDX46" s="467"/>
      <c r="XDY46" s="466"/>
      <c r="XDZ46" s="399"/>
      <c r="XEA46" s="466"/>
      <c r="XEB46" s="252"/>
      <c r="XEC46" s="467"/>
      <c r="XED46" s="466"/>
      <c r="XEE46" s="399"/>
      <c r="XEF46" s="466"/>
      <c r="XEG46" s="252"/>
      <c r="XEH46" s="467"/>
      <c r="XEI46" s="466"/>
      <c r="XEJ46" s="399"/>
      <c r="XEK46" s="466"/>
      <c r="XEL46" s="252"/>
      <c r="XEM46" s="467"/>
      <c r="XEN46" s="466"/>
      <c r="XEO46" s="399"/>
      <c r="XEP46" s="466"/>
      <c r="XEQ46" s="252"/>
      <c r="XER46" s="467"/>
      <c r="XES46" s="466"/>
      <c r="XET46" s="399"/>
      <c r="XEU46" s="466"/>
      <c r="XEV46" s="252"/>
      <c r="XEW46" s="467"/>
      <c r="XEX46" s="466"/>
      <c r="XEY46" s="399"/>
      <c r="XEZ46" s="466"/>
      <c r="XFA46" s="252"/>
      <c r="XFB46" s="467"/>
      <c r="XFC46" s="466"/>
      <c r="XFD46" s="399"/>
    </row>
    <row r="47" spans="1:16384" x14ac:dyDescent="0.25">
      <c r="A47" s="252"/>
    </row>
    <row r="49" spans="1:16384" x14ac:dyDescent="0.25">
      <c r="A49" s="255" t="s">
        <v>2155</v>
      </c>
      <c r="B49" s="256" t="s">
        <v>2180</v>
      </c>
      <c r="C49" s="256" t="s">
        <v>2181</v>
      </c>
      <c r="D49" s="257" t="s">
        <v>2182</v>
      </c>
      <c r="E49" s="256" t="s">
        <v>2183</v>
      </c>
    </row>
    <row r="50" spans="1:16384" x14ac:dyDescent="0.25">
      <c r="A50" s="249" t="s">
        <v>2156</v>
      </c>
      <c r="B50" s="250">
        <v>3603006.25</v>
      </c>
      <c r="C50" s="251">
        <v>1.8260657598781428E-3</v>
      </c>
      <c r="D50" s="250">
        <v>13</v>
      </c>
      <c r="E50" s="251">
        <v>1.26953125E-2</v>
      </c>
    </row>
    <row r="51" spans="1:16384" x14ac:dyDescent="0.25">
      <c r="A51" s="249" t="s">
        <v>2157</v>
      </c>
      <c r="B51" s="250">
        <v>10587542.195075721</v>
      </c>
      <c r="C51" s="251">
        <v>5.3659491386374488E-3</v>
      </c>
      <c r="D51" s="250">
        <v>34</v>
      </c>
      <c r="E51" s="251">
        <v>3.3203125E-2</v>
      </c>
    </row>
    <row r="52" spans="1:16384" x14ac:dyDescent="0.25">
      <c r="A52" s="249" t="s">
        <v>2158</v>
      </c>
      <c r="B52" s="250">
        <v>7592324.4299999997</v>
      </c>
      <c r="C52" s="251">
        <v>3.8479210741056407E-3</v>
      </c>
      <c r="D52" s="250">
        <v>25</v>
      </c>
      <c r="E52" s="251">
        <v>2.44140625E-2</v>
      </c>
    </row>
    <row r="53" spans="1:16384" x14ac:dyDescent="0.25">
      <c r="A53" s="249" t="s">
        <v>2159</v>
      </c>
      <c r="B53" s="250">
        <v>13529856.184375765</v>
      </c>
      <c r="C53" s="251">
        <v>6.8571646564210432E-3</v>
      </c>
      <c r="D53" s="250">
        <v>30</v>
      </c>
      <c r="E53" s="251">
        <v>2.9296875E-2</v>
      </c>
    </row>
    <row r="54" spans="1:16384" x14ac:dyDescent="0.25">
      <c r="A54" s="249" t="s">
        <v>2160</v>
      </c>
      <c r="B54" s="250">
        <v>17191265.010000002</v>
      </c>
      <c r="C54" s="251">
        <v>8.712829849726789E-3</v>
      </c>
      <c r="D54" s="250">
        <v>15</v>
      </c>
      <c r="E54" s="251">
        <v>1.46484375E-2</v>
      </c>
    </row>
    <row r="55" spans="1:16384" x14ac:dyDescent="0.25">
      <c r="A55" s="249" t="s">
        <v>2161</v>
      </c>
      <c r="B55" s="250">
        <v>176664827.51595619</v>
      </c>
      <c r="C55" s="251">
        <v>8.9536784040179104E-2</v>
      </c>
      <c r="D55" s="250">
        <v>135</v>
      </c>
      <c r="E55" s="251">
        <v>0.1318359375</v>
      </c>
    </row>
    <row r="56" spans="1:16384" x14ac:dyDescent="0.25">
      <c r="A56" s="249" t="s">
        <v>2162</v>
      </c>
      <c r="B56" s="250">
        <v>1743928932.703809</v>
      </c>
      <c r="C56" s="251">
        <v>0.88385328548105058</v>
      </c>
      <c r="D56" s="250">
        <v>772</v>
      </c>
      <c r="E56" s="251">
        <v>0.75390625</v>
      </c>
    </row>
    <row r="58" spans="1:16384" ht="15.75" thickBot="1" x14ac:dyDescent="0.3">
      <c r="A58" s="471" t="s">
        <v>2139</v>
      </c>
      <c r="B58" s="470">
        <f>SUM(B50:B57)</f>
        <v>1973097754.2892168</v>
      </c>
      <c r="C58" s="468">
        <f>SUM(C50:C57)</f>
        <v>0.99999999999999878</v>
      </c>
      <c r="D58" s="469">
        <f>SUM(D50:D57)</f>
        <v>1024</v>
      </c>
      <c r="E58" s="468">
        <f>SUM(E50:E57)</f>
        <v>1</v>
      </c>
      <c r="F58" s="252"/>
      <c r="G58" s="467"/>
      <c r="H58" s="466"/>
      <c r="I58" s="399"/>
      <c r="J58" s="466"/>
      <c r="K58" s="252"/>
      <c r="L58" s="467"/>
      <c r="M58" s="466"/>
      <c r="N58" s="399"/>
      <c r="O58" s="466"/>
      <c r="P58" s="252"/>
      <c r="Q58" s="467"/>
      <c r="R58" s="466"/>
      <c r="S58" s="399"/>
      <c r="T58" s="466"/>
      <c r="U58" s="252"/>
      <c r="V58" s="467"/>
      <c r="W58" s="466"/>
      <c r="X58" s="399"/>
      <c r="Y58" s="466"/>
      <c r="Z58" s="252"/>
      <c r="AA58" s="467"/>
      <c r="AB58" s="466"/>
      <c r="AC58" s="399"/>
      <c r="AD58" s="466"/>
      <c r="AE58" s="252"/>
      <c r="AF58" s="467"/>
      <c r="AG58" s="466"/>
      <c r="AH58" s="399"/>
      <c r="AI58" s="466"/>
      <c r="AJ58" s="252"/>
      <c r="AK58" s="467"/>
      <c r="AL58" s="466"/>
      <c r="AM58" s="399"/>
      <c r="AN58" s="466"/>
      <c r="AO58" s="252"/>
      <c r="AP58" s="467"/>
      <c r="AQ58" s="466"/>
      <c r="AR58" s="399"/>
      <c r="AS58" s="466"/>
      <c r="AT58" s="252"/>
      <c r="AU58" s="467"/>
      <c r="AV58" s="466"/>
      <c r="AW58" s="399"/>
      <c r="AX58" s="466"/>
      <c r="AY58" s="252"/>
      <c r="AZ58" s="467"/>
      <c r="BA58" s="466"/>
      <c r="BB58" s="399"/>
      <c r="BC58" s="466"/>
      <c r="BD58" s="252"/>
      <c r="BE58" s="467"/>
      <c r="BF58" s="466"/>
      <c r="BG58" s="399"/>
      <c r="BH58" s="466"/>
      <c r="BI58" s="252"/>
      <c r="BJ58" s="467"/>
      <c r="BK58" s="466"/>
      <c r="BL58" s="399"/>
      <c r="BM58" s="466"/>
      <c r="BN58" s="252"/>
      <c r="BO58" s="467"/>
      <c r="BP58" s="466"/>
      <c r="BQ58" s="399"/>
      <c r="BR58" s="466"/>
      <c r="BS58" s="252"/>
      <c r="BT58" s="467"/>
      <c r="BU58" s="466"/>
      <c r="BV58" s="399"/>
      <c r="BW58" s="466"/>
      <c r="BX58" s="252"/>
      <c r="BY58" s="467"/>
      <c r="BZ58" s="466"/>
      <c r="CA58" s="399"/>
      <c r="CB58" s="466"/>
      <c r="CC58" s="252"/>
      <c r="CD58" s="467"/>
      <c r="CE58" s="466"/>
      <c r="CF58" s="399"/>
      <c r="CG58" s="466"/>
      <c r="CH58" s="252"/>
      <c r="CI58" s="467"/>
      <c r="CJ58" s="466"/>
      <c r="CK58" s="399"/>
      <c r="CL58" s="466"/>
      <c r="CM58" s="252"/>
      <c r="CN58" s="467"/>
      <c r="CO58" s="466"/>
      <c r="CP58" s="399"/>
      <c r="CQ58" s="466"/>
      <c r="CR58" s="252"/>
      <c r="CS58" s="467"/>
      <c r="CT58" s="466"/>
      <c r="CU58" s="399"/>
      <c r="CV58" s="466"/>
      <c r="CW58" s="252"/>
      <c r="CX58" s="467"/>
      <c r="CY58" s="466"/>
      <c r="CZ58" s="399"/>
      <c r="DA58" s="466"/>
      <c r="DB58" s="252"/>
      <c r="DC58" s="467"/>
      <c r="DD58" s="466"/>
      <c r="DE58" s="399"/>
      <c r="DF58" s="466"/>
      <c r="DG58" s="252"/>
      <c r="DH58" s="467"/>
      <c r="DI58" s="466"/>
      <c r="DJ58" s="399"/>
      <c r="DK58" s="466"/>
      <c r="DL58" s="252"/>
      <c r="DM58" s="467"/>
      <c r="DN58" s="466"/>
      <c r="DO58" s="399"/>
      <c r="DP58" s="466"/>
      <c r="DQ58" s="252"/>
      <c r="DR58" s="467"/>
      <c r="DS58" s="466"/>
      <c r="DT58" s="399"/>
      <c r="DU58" s="466"/>
      <c r="DV58" s="252"/>
      <c r="DW58" s="467"/>
      <c r="DX58" s="466"/>
      <c r="DY58" s="399"/>
      <c r="DZ58" s="466"/>
      <c r="EA58" s="252"/>
      <c r="EB58" s="467"/>
      <c r="EC58" s="466"/>
      <c r="ED58" s="399"/>
      <c r="EE58" s="466"/>
      <c r="EF58" s="252"/>
      <c r="EG58" s="467"/>
      <c r="EH58" s="466"/>
      <c r="EI58" s="399"/>
      <c r="EJ58" s="466"/>
      <c r="EK58" s="252"/>
      <c r="EL58" s="467"/>
      <c r="EM58" s="466"/>
      <c r="EN58" s="399"/>
      <c r="EO58" s="466"/>
      <c r="EP58" s="252"/>
      <c r="EQ58" s="467"/>
      <c r="ER58" s="466"/>
      <c r="ES58" s="399"/>
      <c r="ET58" s="466"/>
      <c r="EU58" s="252"/>
      <c r="EV58" s="467"/>
      <c r="EW58" s="466"/>
      <c r="EX58" s="399"/>
      <c r="EY58" s="466"/>
      <c r="EZ58" s="252"/>
      <c r="FA58" s="467"/>
      <c r="FB58" s="466"/>
      <c r="FC58" s="399"/>
      <c r="FD58" s="466"/>
      <c r="FE58" s="252"/>
      <c r="FF58" s="467"/>
      <c r="FG58" s="466"/>
      <c r="FH58" s="399"/>
      <c r="FI58" s="466"/>
      <c r="FJ58" s="252"/>
      <c r="FK58" s="467"/>
      <c r="FL58" s="466"/>
      <c r="FM58" s="399"/>
      <c r="FN58" s="466"/>
      <c r="FO58" s="252"/>
      <c r="FP58" s="467"/>
      <c r="FQ58" s="466"/>
      <c r="FR58" s="399"/>
      <c r="FS58" s="466"/>
      <c r="FT58" s="252"/>
      <c r="FU58" s="467"/>
      <c r="FV58" s="466"/>
      <c r="FW58" s="399"/>
      <c r="FX58" s="466"/>
      <c r="FY58" s="252"/>
      <c r="FZ58" s="467"/>
      <c r="GA58" s="466"/>
      <c r="GB58" s="399"/>
      <c r="GC58" s="466"/>
      <c r="GD58" s="252"/>
      <c r="GE58" s="467"/>
      <c r="GF58" s="466"/>
      <c r="GG58" s="399"/>
      <c r="GH58" s="466"/>
      <c r="GI58" s="252"/>
      <c r="GJ58" s="467"/>
      <c r="GK58" s="466"/>
      <c r="GL58" s="399"/>
      <c r="GM58" s="466"/>
      <c r="GN58" s="252"/>
      <c r="GO58" s="467"/>
      <c r="GP58" s="466"/>
      <c r="GQ58" s="399"/>
      <c r="GR58" s="466"/>
      <c r="GS58" s="252"/>
      <c r="GT58" s="467"/>
      <c r="GU58" s="466"/>
      <c r="GV58" s="399"/>
      <c r="GW58" s="466"/>
      <c r="GX58" s="252"/>
      <c r="GY58" s="467"/>
      <c r="GZ58" s="466"/>
      <c r="HA58" s="399"/>
      <c r="HB58" s="466"/>
      <c r="HC58" s="252"/>
      <c r="HD58" s="467"/>
      <c r="HE58" s="466"/>
      <c r="HF58" s="399"/>
      <c r="HG58" s="466"/>
      <c r="HH58" s="252"/>
      <c r="HI58" s="467"/>
      <c r="HJ58" s="466"/>
      <c r="HK58" s="399"/>
      <c r="HL58" s="466"/>
      <c r="HM58" s="252"/>
      <c r="HN58" s="467"/>
      <c r="HO58" s="466"/>
      <c r="HP58" s="399"/>
      <c r="HQ58" s="466"/>
      <c r="HR58" s="252"/>
      <c r="HS58" s="467"/>
      <c r="HT58" s="466"/>
      <c r="HU58" s="399"/>
      <c r="HV58" s="466"/>
      <c r="HW58" s="252"/>
      <c r="HX58" s="467"/>
      <c r="HY58" s="466"/>
      <c r="HZ58" s="399"/>
      <c r="IA58" s="466"/>
      <c r="IB58" s="252"/>
      <c r="IC58" s="467"/>
      <c r="ID58" s="466"/>
      <c r="IE58" s="399"/>
      <c r="IF58" s="466"/>
      <c r="IG58" s="252"/>
      <c r="IH58" s="467"/>
      <c r="II58" s="466"/>
      <c r="IJ58" s="399"/>
      <c r="IK58" s="466"/>
      <c r="IL58" s="252"/>
      <c r="IM58" s="467"/>
      <c r="IN58" s="466"/>
      <c r="IO58" s="399"/>
      <c r="IP58" s="466"/>
      <c r="IQ58" s="252"/>
      <c r="IR58" s="467"/>
      <c r="IS58" s="466"/>
      <c r="IT58" s="399"/>
      <c r="IU58" s="466"/>
      <c r="IV58" s="252"/>
      <c r="IW58" s="467"/>
      <c r="IX58" s="466"/>
      <c r="IY58" s="399"/>
      <c r="IZ58" s="466"/>
      <c r="JA58" s="252"/>
      <c r="JB58" s="467"/>
      <c r="JC58" s="466"/>
      <c r="JD58" s="399"/>
      <c r="JE58" s="466"/>
      <c r="JF58" s="252"/>
      <c r="JG58" s="467"/>
      <c r="JH58" s="466"/>
      <c r="JI58" s="399"/>
      <c r="JJ58" s="466"/>
      <c r="JK58" s="252"/>
      <c r="JL58" s="467"/>
      <c r="JM58" s="466"/>
      <c r="JN58" s="399"/>
      <c r="JO58" s="466"/>
      <c r="JP58" s="252"/>
      <c r="JQ58" s="467"/>
      <c r="JR58" s="466"/>
      <c r="JS58" s="399"/>
      <c r="JT58" s="466"/>
      <c r="JU58" s="252"/>
      <c r="JV58" s="467"/>
      <c r="JW58" s="466"/>
      <c r="JX58" s="399"/>
      <c r="JY58" s="466"/>
      <c r="JZ58" s="252"/>
      <c r="KA58" s="467"/>
      <c r="KB58" s="466"/>
      <c r="KC58" s="399"/>
      <c r="KD58" s="466"/>
      <c r="KE58" s="252"/>
      <c r="KF58" s="467"/>
      <c r="KG58" s="466"/>
      <c r="KH58" s="399"/>
      <c r="KI58" s="466"/>
      <c r="KJ58" s="252"/>
      <c r="KK58" s="467"/>
      <c r="KL58" s="466"/>
      <c r="KM58" s="399"/>
      <c r="KN58" s="466"/>
      <c r="KO58" s="252"/>
      <c r="KP58" s="467"/>
      <c r="KQ58" s="466"/>
      <c r="KR58" s="399"/>
      <c r="KS58" s="466"/>
      <c r="KT58" s="252"/>
      <c r="KU58" s="467"/>
      <c r="KV58" s="466"/>
      <c r="KW58" s="399"/>
      <c r="KX58" s="466"/>
      <c r="KY58" s="252"/>
      <c r="KZ58" s="467"/>
      <c r="LA58" s="466"/>
      <c r="LB58" s="399"/>
      <c r="LC58" s="466"/>
      <c r="LD58" s="252"/>
      <c r="LE58" s="467"/>
      <c r="LF58" s="466"/>
      <c r="LG58" s="399"/>
      <c r="LH58" s="466"/>
      <c r="LI58" s="252"/>
      <c r="LJ58" s="467"/>
      <c r="LK58" s="466"/>
      <c r="LL58" s="399"/>
      <c r="LM58" s="466"/>
      <c r="LN58" s="252"/>
      <c r="LO58" s="467"/>
      <c r="LP58" s="466"/>
      <c r="LQ58" s="399"/>
      <c r="LR58" s="466"/>
      <c r="LS58" s="252"/>
      <c r="LT58" s="467"/>
      <c r="LU58" s="466"/>
      <c r="LV58" s="399"/>
      <c r="LW58" s="466"/>
      <c r="LX58" s="252"/>
      <c r="LY58" s="467"/>
      <c r="LZ58" s="466"/>
      <c r="MA58" s="399"/>
      <c r="MB58" s="466"/>
      <c r="MC58" s="252"/>
      <c r="MD58" s="467"/>
      <c r="ME58" s="466"/>
      <c r="MF58" s="399"/>
      <c r="MG58" s="466"/>
      <c r="MH58" s="252"/>
      <c r="MI58" s="467"/>
      <c r="MJ58" s="466"/>
      <c r="MK58" s="399"/>
      <c r="ML58" s="466"/>
      <c r="MM58" s="252"/>
      <c r="MN58" s="467"/>
      <c r="MO58" s="466"/>
      <c r="MP58" s="399"/>
      <c r="MQ58" s="466"/>
      <c r="MR58" s="252"/>
      <c r="MS58" s="467"/>
      <c r="MT58" s="466"/>
      <c r="MU58" s="399"/>
      <c r="MV58" s="466"/>
      <c r="MW58" s="252"/>
      <c r="MX58" s="467"/>
      <c r="MY58" s="466"/>
      <c r="MZ58" s="399"/>
      <c r="NA58" s="466"/>
      <c r="NB58" s="252"/>
      <c r="NC58" s="467"/>
      <c r="ND58" s="466"/>
      <c r="NE58" s="399"/>
      <c r="NF58" s="466"/>
      <c r="NG58" s="252"/>
      <c r="NH58" s="467"/>
      <c r="NI58" s="466"/>
      <c r="NJ58" s="399"/>
      <c r="NK58" s="466"/>
      <c r="NL58" s="252"/>
      <c r="NM58" s="467"/>
      <c r="NN58" s="466"/>
      <c r="NO58" s="399"/>
      <c r="NP58" s="466"/>
      <c r="NQ58" s="252"/>
      <c r="NR58" s="467"/>
      <c r="NS58" s="466"/>
      <c r="NT58" s="399"/>
      <c r="NU58" s="466"/>
      <c r="NV58" s="252"/>
      <c r="NW58" s="467"/>
      <c r="NX58" s="466"/>
      <c r="NY58" s="399"/>
      <c r="NZ58" s="466"/>
      <c r="OA58" s="252"/>
      <c r="OB58" s="467"/>
      <c r="OC58" s="466"/>
      <c r="OD58" s="399"/>
      <c r="OE58" s="466"/>
      <c r="OF58" s="252"/>
      <c r="OG58" s="467"/>
      <c r="OH58" s="466"/>
      <c r="OI58" s="399"/>
      <c r="OJ58" s="466"/>
      <c r="OK58" s="252"/>
      <c r="OL58" s="467"/>
      <c r="OM58" s="466"/>
      <c r="ON58" s="399"/>
      <c r="OO58" s="466"/>
      <c r="OP58" s="252"/>
      <c r="OQ58" s="467"/>
      <c r="OR58" s="466"/>
      <c r="OS58" s="399"/>
      <c r="OT58" s="466"/>
      <c r="OU58" s="252"/>
      <c r="OV58" s="467"/>
      <c r="OW58" s="466"/>
      <c r="OX58" s="399"/>
      <c r="OY58" s="466"/>
      <c r="OZ58" s="252"/>
      <c r="PA58" s="467"/>
      <c r="PB58" s="466"/>
      <c r="PC58" s="399"/>
      <c r="PD58" s="466"/>
      <c r="PE58" s="252"/>
      <c r="PF58" s="467"/>
      <c r="PG58" s="466"/>
      <c r="PH58" s="399"/>
      <c r="PI58" s="466"/>
      <c r="PJ58" s="252"/>
      <c r="PK58" s="467"/>
      <c r="PL58" s="466"/>
      <c r="PM58" s="399"/>
      <c r="PN58" s="466"/>
      <c r="PO58" s="252"/>
      <c r="PP58" s="467"/>
      <c r="PQ58" s="466"/>
      <c r="PR58" s="399"/>
      <c r="PS58" s="466"/>
      <c r="PT58" s="252"/>
      <c r="PU58" s="467"/>
      <c r="PV58" s="466"/>
      <c r="PW58" s="399"/>
      <c r="PX58" s="466"/>
      <c r="PY58" s="252"/>
      <c r="PZ58" s="467"/>
      <c r="QA58" s="466"/>
      <c r="QB58" s="399"/>
      <c r="QC58" s="466"/>
      <c r="QD58" s="252"/>
      <c r="QE58" s="467"/>
      <c r="QF58" s="466"/>
      <c r="QG58" s="399"/>
      <c r="QH58" s="466"/>
      <c r="QI58" s="252"/>
      <c r="QJ58" s="467"/>
      <c r="QK58" s="466"/>
      <c r="QL58" s="399"/>
      <c r="QM58" s="466"/>
      <c r="QN58" s="252"/>
      <c r="QO58" s="467"/>
      <c r="QP58" s="466"/>
      <c r="QQ58" s="399"/>
      <c r="QR58" s="466"/>
      <c r="QS58" s="252"/>
      <c r="QT58" s="467"/>
      <c r="QU58" s="466"/>
      <c r="QV58" s="399"/>
      <c r="QW58" s="466"/>
      <c r="QX58" s="252"/>
      <c r="QY58" s="467"/>
      <c r="QZ58" s="466"/>
      <c r="RA58" s="399"/>
      <c r="RB58" s="466"/>
      <c r="RC58" s="252"/>
      <c r="RD58" s="467"/>
      <c r="RE58" s="466"/>
      <c r="RF58" s="399"/>
      <c r="RG58" s="466"/>
      <c r="RH58" s="252"/>
      <c r="RI58" s="467"/>
      <c r="RJ58" s="466"/>
      <c r="RK58" s="399"/>
      <c r="RL58" s="466"/>
      <c r="RM58" s="252"/>
      <c r="RN58" s="467"/>
      <c r="RO58" s="466"/>
      <c r="RP58" s="399"/>
      <c r="RQ58" s="466"/>
      <c r="RR58" s="252"/>
      <c r="RS58" s="467"/>
      <c r="RT58" s="466"/>
      <c r="RU58" s="399"/>
      <c r="RV58" s="466"/>
      <c r="RW58" s="252"/>
      <c r="RX58" s="467"/>
      <c r="RY58" s="466"/>
      <c r="RZ58" s="399"/>
      <c r="SA58" s="466"/>
      <c r="SB58" s="252"/>
      <c r="SC58" s="467"/>
      <c r="SD58" s="466"/>
      <c r="SE58" s="399"/>
      <c r="SF58" s="466"/>
      <c r="SG58" s="252"/>
      <c r="SH58" s="467"/>
      <c r="SI58" s="466"/>
      <c r="SJ58" s="399"/>
      <c r="SK58" s="466"/>
      <c r="SL58" s="252"/>
      <c r="SM58" s="467"/>
      <c r="SN58" s="466"/>
      <c r="SO58" s="399"/>
      <c r="SP58" s="466"/>
      <c r="SQ58" s="252"/>
      <c r="SR58" s="467"/>
      <c r="SS58" s="466"/>
      <c r="ST58" s="399"/>
      <c r="SU58" s="466"/>
      <c r="SV58" s="252"/>
      <c r="SW58" s="467"/>
      <c r="SX58" s="466"/>
      <c r="SY58" s="399"/>
      <c r="SZ58" s="466"/>
      <c r="TA58" s="252"/>
      <c r="TB58" s="467"/>
      <c r="TC58" s="466"/>
      <c r="TD58" s="399"/>
      <c r="TE58" s="466"/>
      <c r="TF58" s="252"/>
      <c r="TG58" s="467"/>
      <c r="TH58" s="466"/>
      <c r="TI58" s="399"/>
      <c r="TJ58" s="466"/>
      <c r="TK58" s="252"/>
      <c r="TL58" s="467"/>
      <c r="TM58" s="466"/>
      <c r="TN58" s="399"/>
      <c r="TO58" s="466"/>
      <c r="TP58" s="252"/>
      <c r="TQ58" s="467"/>
      <c r="TR58" s="466"/>
      <c r="TS58" s="399"/>
      <c r="TT58" s="466"/>
      <c r="TU58" s="252"/>
      <c r="TV58" s="467"/>
      <c r="TW58" s="466"/>
      <c r="TX58" s="399"/>
      <c r="TY58" s="466"/>
      <c r="TZ58" s="252"/>
      <c r="UA58" s="467"/>
      <c r="UB58" s="466"/>
      <c r="UC58" s="399"/>
      <c r="UD58" s="466"/>
      <c r="UE58" s="252"/>
      <c r="UF58" s="467"/>
      <c r="UG58" s="466"/>
      <c r="UH58" s="399"/>
      <c r="UI58" s="466"/>
      <c r="UJ58" s="252"/>
      <c r="UK58" s="467"/>
      <c r="UL58" s="466"/>
      <c r="UM58" s="399"/>
      <c r="UN58" s="466"/>
      <c r="UO58" s="252"/>
      <c r="UP58" s="467"/>
      <c r="UQ58" s="466"/>
      <c r="UR58" s="399"/>
      <c r="US58" s="466"/>
      <c r="UT58" s="252"/>
      <c r="UU58" s="467"/>
      <c r="UV58" s="466"/>
      <c r="UW58" s="399"/>
      <c r="UX58" s="466"/>
      <c r="UY58" s="252"/>
      <c r="UZ58" s="467"/>
      <c r="VA58" s="466"/>
      <c r="VB58" s="399"/>
      <c r="VC58" s="466"/>
      <c r="VD58" s="252"/>
      <c r="VE58" s="467"/>
      <c r="VF58" s="466"/>
      <c r="VG58" s="399"/>
      <c r="VH58" s="466"/>
      <c r="VI58" s="252"/>
      <c r="VJ58" s="467"/>
      <c r="VK58" s="466"/>
      <c r="VL58" s="399"/>
      <c r="VM58" s="466"/>
      <c r="VN58" s="252"/>
      <c r="VO58" s="467"/>
      <c r="VP58" s="466"/>
      <c r="VQ58" s="399"/>
      <c r="VR58" s="466"/>
      <c r="VS58" s="252"/>
      <c r="VT58" s="467"/>
      <c r="VU58" s="466"/>
      <c r="VV58" s="399"/>
      <c r="VW58" s="466"/>
      <c r="VX58" s="252"/>
      <c r="VY58" s="467"/>
      <c r="VZ58" s="466"/>
      <c r="WA58" s="399"/>
      <c r="WB58" s="466"/>
      <c r="WC58" s="252"/>
      <c r="WD58" s="467"/>
      <c r="WE58" s="466"/>
      <c r="WF58" s="399"/>
      <c r="WG58" s="466"/>
      <c r="WH58" s="252"/>
      <c r="WI58" s="467"/>
      <c r="WJ58" s="466"/>
      <c r="WK58" s="399"/>
      <c r="WL58" s="466"/>
      <c r="WM58" s="252"/>
      <c r="WN58" s="467"/>
      <c r="WO58" s="466"/>
      <c r="WP58" s="399"/>
      <c r="WQ58" s="466"/>
      <c r="WR58" s="252"/>
      <c r="WS58" s="467"/>
      <c r="WT58" s="466"/>
      <c r="WU58" s="399"/>
      <c r="WV58" s="466"/>
      <c r="WW58" s="252"/>
      <c r="WX58" s="467"/>
      <c r="WY58" s="466"/>
      <c r="WZ58" s="399"/>
      <c r="XA58" s="466"/>
      <c r="XB58" s="252"/>
      <c r="XC58" s="467"/>
      <c r="XD58" s="466"/>
      <c r="XE58" s="399"/>
      <c r="XF58" s="466"/>
      <c r="XG58" s="252"/>
      <c r="XH58" s="467"/>
      <c r="XI58" s="466"/>
      <c r="XJ58" s="399"/>
      <c r="XK58" s="466"/>
      <c r="XL58" s="252"/>
      <c r="XM58" s="467"/>
      <c r="XN58" s="466"/>
      <c r="XO58" s="399"/>
      <c r="XP58" s="466"/>
      <c r="XQ58" s="252"/>
      <c r="XR58" s="467"/>
      <c r="XS58" s="466"/>
      <c r="XT58" s="399"/>
      <c r="XU58" s="466"/>
      <c r="XV58" s="252"/>
      <c r="XW58" s="467"/>
      <c r="XX58" s="466"/>
      <c r="XY58" s="399"/>
      <c r="XZ58" s="466"/>
      <c r="YA58" s="252"/>
      <c r="YB58" s="467"/>
      <c r="YC58" s="466"/>
      <c r="YD58" s="399"/>
      <c r="YE58" s="466"/>
      <c r="YF58" s="252"/>
      <c r="YG58" s="467"/>
      <c r="YH58" s="466"/>
      <c r="YI58" s="399"/>
      <c r="YJ58" s="466"/>
      <c r="YK58" s="252"/>
      <c r="YL58" s="467"/>
      <c r="YM58" s="466"/>
      <c r="YN58" s="399"/>
      <c r="YO58" s="466"/>
      <c r="YP58" s="252"/>
      <c r="YQ58" s="467"/>
      <c r="YR58" s="466"/>
      <c r="YS58" s="399"/>
      <c r="YT58" s="466"/>
      <c r="YU58" s="252"/>
      <c r="YV58" s="467"/>
      <c r="YW58" s="466"/>
      <c r="YX58" s="399"/>
      <c r="YY58" s="466"/>
      <c r="YZ58" s="252"/>
      <c r="ZA58" s="467"/>
      <c r="ZB58" s="466"/>
      <c r="ZC58" s="399"/>
      <c r="ZD58" s="466"/>
      <c r="ZE58" s="252"/>
      <c r="ZF58" s="467"/>
      <c r="ZG58" s="466"/>
      <c r="ZH58" s="399"/>
      <c r="ZI58" s="466"/>
      <c r="ZJ58" s="252"/>
      <c r="ZK58" s="467"/>
      <c r="ZL58" s="466"/>
      <c r="ZM58" s="399"/>
      <c r="ZN58" s="466"/>
      <c r="ZO58" s="252"/>
      <c r="ZP58" s="467"/>
      <c r="ZQ58" s="466"/>
      <c r="ZR58" s="399"/>
      <c r="ZS58" s="466"/>
      <c r="ZT58" s="252"/>
      <c r="ZU58" s="467"/>
      <c r="ZV58" s="466"/>
      <c r="ZW58" s="399"/>
      <c r="ZX58" s="466"/>
      <c r="ZY58" s="252"/>
      <c r="ZZ58" s="467"/>
      <c r="AAA58" s="466"/>
      <c r="AAB58" s="399"/>
      <c r="AAC58" s="466"/>
      <c r="AAD58" s="252"/>
      <c r="AAE58" s="467"/>
      <c r="AAF58" s="466"/>
      <c r="AAG58" s="399"/>
      <c r="AAH58" s="466"/>
      <c r="AAI58" s="252"/>
      <c r="AAJ58" s="467"/>
      <c r="AAK58" s="466"/>
      <c r="AAL58" s="399"/>
      <c r="AAM58" s="466"/>
      <c r="AAN58" s="252"/>
      <c r="AAO58" s="467"/>
      <c r="AAP58" s="466"/>
      <c r="AAQ58" s="399"/>
      <c r="AAR58" s="466"/>
      <c r="AAS58" s="252"/>
      <c r="AAT58" s="467"/>
      <c r="AAU58" s="466"/>
      <c r="AAV58" s="399"/>
      <c r="AAW58" s="466"/>
      <c r="AAX58" s="252"/>
      <c r="AAY58" s="467"/>
      <c r="AAZ58" s="466"/>
      <c r="ABA58" s="399"/>
      <c r="ABB58" s="466"/>
      <c r="ABC58" s="252"/>
      <c r="ABD58" s="467"/>
      <c r="ABE58" s="466"/>
      <c r="ABF58" s="399"/>
      <c r="ABG58" s="466"/>
      <c r="ABH58" s="252"/>
      <c r="ABI58" s="467"/>
      <c r="ABJ58" s="466"/>
      <c r="ABK58" s="399"/>
      <c r="ABL58" s="466"/>
      <c r="ABM58" s="252"/>
      <c r="ABN58" s="467"/>
      <c r="ABO58" s="466"/>
      <c r="ABP58" s="399"/>
      <c r="ABQ58" s="466"/>
      <c r="ABR58" s="252"/>
      <c r="ABS58" s="467"/>
      <c r="ABT58" s="466"/>
      <c r="ABU58" s="399"/>
      <c r="ABV58" s="466"/>
      <c r="ABW58" s="252"/>
      <c r="ABX58" s="467"/>
      <c r="ABY58" s="466"/>
      <c r="ABZ58" s="399"/>
      <c r="ACA58" s="466"/>
      <c r="ACB58" s="252"/>
      <c r="ACC58" s="467"/>
      <c r="ACD58" s="466"/>
      <c r="ACE58" s="399"/>
      <c r="ACF58" s="466"/>
      <c r="ACG58" s="252"/>
      <c r="ACH58" s="467"/>
      <c r="ACI58" s="466"/>
      <c r="ACJ58" s="399"/>
      <c r="ACK58" s="466"/>
      <c r="ACL58" s="252"/>
      <c r="ACM58" s="467"/>
      <c r="ACN58" s="466"/>
      <c r="ACO58" s="399"/>
      <c r="ACP58" s="466"/>
      <c r="ACQ58" s="252"/>
      <c r="ACR58" s="467"/>
      <c r="ACS58" s="466"/>
      <c r="ACT58" s="399"/>
      <c r="ACU58" s="466"/>
      <c r="ACV58" s="252"/>
      <c r="ACW58" s="467"/>
      <c r="ACX58" s="466"/>
      <c r="ACY58" s="399"/>
      <c r="ACZ58" s="466"/>
      <c r="ADA58" s="252"/>
      <c r="ADB58" s="467"/>
      <c r="ADC58" s="466"/>
      <c r="ADD58" s="399"/>
      <c r="ADE58" s="466"/>
      <c r="ADF58" s="252"/>
      <c r="ADG58" s="467"/>
      <c r="ADH58" s="466"/>
      <c r="ADI58" s="399"/>
      <c r="ADJ58" s="466"/>
      <c r="ADK58" s="252"/>
      <c r="ADL58" s="467"/>
      <c r="ADM58" s="466"/>
      <c r="ADN58" s="399"/>
      <c r="ADO58" s="466"/>
      <c r="ADP58" s="252"/>
      <c r="ADQ58" s="467"/>
      <c r="ADR58" s="466"/>
      <c r="ADS58" s="399"/>
      <c r="ADT58" s="466"/>
      <c r="ADU58" s="252"/>
      <c r="ADV58" s="467"/>
      <c r="ADW58" s="466"/>
      <c r="ADX58" s="399"/>
      <c r="ADY58" s="466"/>
      <c r="ADZ58" s="252"/>
      <c r="AEA58" s="467"/>
      <c r="AEB58" s="466"/>
      <c r="AEC58" s="399"/>
      <c r="AED58" s="466"/>
      <c r="AEE58" s="252"/>
      <c r="AEF58" s="467"/>
      <c r="AEG58" s="466"/>
      <c r="AEH58" s="399"/>
      <c r="AEI58" s="466"/>
      <c r="AEJ58" s="252"/>
      <c r="AEK58" s="467"/>
      <c r="AEL58" s="466"/>
      <c r="AEM58" s="399"/>
      <c r="AEN58" s="466"/>
      <c r="AEO58" s="252"/>
      <c r="AEP58" s="467"/>
      <c r="AEQ58" s="466"/>
      <c r="AER58" s="399"/>
      <c r="AES58" s="466"/>
      <c r="AET58" s="252"/>
      <c r="AEU58" s="467"/>
      <c r="AEV58" s="466"/>
      <c r="AEW58" s="399"/>
      <c r="AEX58" s="466"/>
      <c r="AEY58" s="252"/>
      <c r="AEZ58" s="467"/>
      <c r="AFA58" s="466"/>
      <c r="AFB58" s="399"/>
      <c r="AFC58" s="466"/>
      <c r="AFD58" s="252"/>
      <c r="AFE58" s="467"/>
      <c r="AFF58" s="466"/>
      <c r="AFG58" s="399"/>
      <c r="AFH58" s="466"/>
      <c r="AFI58" s="252"/>
      <c r="AFJ58" s="467"/>
      <c r="AFK58" s="466"/>
      <c r="AFL58" s="399"/>
      <c r="AFM58" s="466"/>
      <c r="AFN58" s="252"/>
      <c r="AFO58" s="467"/>
      <c r="AFP58" s="466"/>
      <c r="AFQ58" s="399"/>
      <c r="AFR58" s="466"/>
      <c r="AFS58" s="252"/>
      <c r="AFT58" s="467"/>
      <c r="AFU58" s="466"/>
      <c r="AFV58" s="399"/>
      <c r="AFW58" s="466"/>
      <c r="AFX58" s="252"/>
      <c r="AFY58" s="467"/>
      <c r="AFZ58" s="466"/>
      <c r="AGA58" s="399"/>
      <c r="AGB58" s="466"/>
      <c r="AGC58" s="252"/>
      <c r="AGD58" s="467"/>
      <c r="AGE58" s="466"/>
      <c r="AGF58" s="399"/>
      <c r="AGG58" s="466"/>
      <c r="AGH58" s="252"/>
      <c r="AGI58" s="467"/>
      <c r="AGJ58" s="466"/>
      <c r="AGK58" s="399"/>
      <c r="AGL58" s="466"/>
      <c r="AGM58" s="252"/>
      <c r="AGN58" s="467"/>
      <c r="AGO58" s="466"/>
      <c r="AGP58" s="399"/>
      <c r="AGQ58" s="466"/>
      <c r="AGR58" s="252"/>
      <c r="AGS58" s="467"/>
      <c r="AGT58" s="466"/>
      <c r="AGU58" s="399"/>
      <c r="AGV58" s="466"/>
      <c r="AGW58" s="252"/>
      <c r="AGX58" s="467"/>
      <c r="AGY58" s="466"/>
      <c r="AGZ58" s="399"/>
      <c r="AHA58" s="466"/>
      <c r="AHB58" s="252"/>
      <c r="AHC58" s="467"/>
      <c r="AHD58" s="466"/>
      <c r="AHE58" s="399"/>
      <c r="AHF58" s="466"/>
      <c r="AHG58" s="252"/>
      <c r="AHH58" s="467"/>
      <c r="AHI58" s="466"/>
      <c r="AHJ58" s="399"/>
      <c r="AHK58" s="466"/>
      <c r="AHL58" s="252"/>
      <c r="AHM58" s="467"/>
      <c r="AHN58" s="466"/>
      <c r="AHO58" s="399"/>
      <c r="AHP58" s="466"/>
      <c r="AHQ58" s="252"/>
      <c r="AHR58" s="467"/>
      <c r="AHS58" s="466"/>
      <c r="AHT58" s="399"/>
      <c r="AHU58" s="466"/>
      <c r="AHV58" s="252"/>
      <c r="AHW58" s="467"/>
      <c r="AHX58" s="466"/>
      <c r="AHY58" s="399"/>
      <c r="AHZ58" s="466"/>
      <c r="AIA58" s="252"/>
      <c r="AIB58" s="467"/>
      <c r="AIC58" s="466"/>
      <c r="AID58" s="399"/>
      <c r="AIE58" s="466"/>
      <c r="AIF58" s="252"/>
      <c r="AIG58" s="467"/>
      <c r="AIH58" s="466"/>
      <c r="AII58" s="399"/>
      <c r="AIJ58" s="466"/>
      <c r="AIK58" s="252"/>
      <c r="AIL58" s="467"/>
      <c r="AIM58" s="466"/>
      <c r="AIN58" s="399"/>
      <c r="AIO58" s="466"/>
      <c r="AIP58" s="252"/>
      <c r="AIQ58" s="467"/>
      <c r="AIR58" s="466"/>
      <c r="AIS58" s="399"/>
      <c r="AIT58" s="466"/>
      <c r="AIU58" s="252"/>
      <c r="AIV58" s="467"/>
      <c r="AIW58" s="466"/>
      <c r="AIX58" s="399"/>
      <c r="AIY58" s="466"/>
      <c r="AIZ58" s="252"/>
      <c r="AJA58" s="467"/>
      <c r="AJB58" s="466"/>
      <c r="AJC58" s="399"/>
      <c r="AJD58" s="466"/>
      <c r="AJE58" s="252"/>
      <c r="AJF58" s="467"/>
      <c r="AJG58" s="466"/>
      <c r="AJH58" s="399"/>
      <c r="AJI58" s="466"/>
      <c r="AJJ58" s="252"/>
      <c r="AJK58" s="467"/>
      <c r="AJL58" s="466"/>
      <c r="AJM58" s="399"/>
      <c r="AJN58" s="466"/>
      <c r="AJO58" s="252"/>
      <c r="AJP58" s="467"/>
      <c r="AJQ58" s="466"/>
      <c r="AJR58" s="399"/>
      <c r="AJS58" s="466"/>
      <c r="AJT58" s="252"/>
      <c r="AJU58" s="467"/>
      <c r="AJV58" s="466"/>
      <c r="AJW58" s="399"/>
      <c r="AJX58" s="466"/>
      <c r="AJY58" s="252"/>
      <c r="AJZ58" s="467"/>
      <c r="AKA58" s="466"/>
      <c r="AKB58" s="399"/>
      <c r="AKC58" s="466"/>
      <c r="AKD58" s="252"/>
      <c r="AKE58" s="467"/>
      <c r="AKF58" s="466"/>
      <c r="AKG58" s="399"/>
      <c r="AKH58" s="466"/>
      <c r="AKI58" s="252"/>
      <c r="AKJ58" s="467"/>
      <c r="AKK58" s="466"/>
      <c r="AKL58" s="399"/>
      <c r="AKM58" s="466"/>
      <c r="AKN58" s="252"/>
      <c r="AKO58" s="467"/>
      <c r="AKP58" s="466"/>
      <c r="AKQ58" s="399"/>
      <c r="AKR58" s="466"/>
      <c r="AKS58" s="252"/>
      <c r="AKT58" s="467"/>
      <c r="AKU58" s="466"/>
      <c r="AKV58" s="399"/>
      <c r="AKW58" s="466"/>
      <c r="AKX58" s="252"/>
      <c r="AKY58" s="467"/>
      <c r="AKZ58" s="466"/>
      <c r="ALA58" s="399"/>
      <c r="ALB58" s="466"/>
      <c r="ALC58" s="252"/>
      <c r="ALD58" s="467"/>
      <c r="ALE58" s="466"/>
      <c r="ALF58" s="399"/>
      <c r="ALG58" s="466"/>
      <c r="ALH58" s="252"/>
      <c r="ALI58" s="467"/>
      <c r="ALJ58" s="466"/>
      <c r="ALK58" s="399"/>
      <c r="ALL58" s="466"/>
      <c r="ALM58" s="252"/>
      <c r="ALN58" s="467"/>
      <c r="ALO58" s="466"/>
      <c r="ALP58" s="399"/>
      <c r="ALQ58" s="466"/>
      <c r="ALR58" s="252"/>
      <c r="ALS58" s="467"/>
      <c r="ALT58" s="466"/>
      <c r="ALU58" s="399"/>
      <c r="ALV58" s="466"/>
      <c r="ALW58" s="252"/>
      <c r="ALX58" s="467"/>
      <c r="ALY58" s="466"/>
      <c r="ALZ58" s="399"/>
      <c r="AMA58" s="466"/>
      <c r="AMB58" s="252"/>
      <c r="AMC58" s="467"/>
      <c r="AMD58" s="466"/>
      <c r="AME58" s="399"/>
      <c r="AMF58" s="466"/>
      <c r="AMG58" s="252"/>
      <c r="AMH58" s="467"/>
      <c r="AMI58" s="466"/>
      <c r="AMJ58" s="399"/>
      <c r="AMK58" s="466"/>
      <c r="AML58" s="252"/>
      <c r="AMM58" s="467"/>
      <c r="AMN58" s="466"/>
      <c r="AMO58" s="399"/>
      <c r="AMP58" s="466"/>
      <c r="AMQ58" s="252"/>
      <c r="AMR58" s="467"/>
      <c r="AMS58" s="466"/>
      <c r="AMT58" s="399"/>
      <c r="AMU58" s="466"/>
      <c r="AMV58" s="252"/>
      <c r="AMW58" s="467"/>
      <c r="AMX58" s="466"/>
      <c r="AMY58" s="399"/>
      <c r="AMZ58" s="466"/>
      <c r="ANA58" s="252"/>
      <c r="ANB58" s="467"/>
      <c r="ANC58" s="466"/>
      <c r="AND58" s="399"/>
      <c r="ANE58" s="466"/>
      <c r="ANF58" s="252"/>
      <c r="ANG58" s="467"/>
      <c r="ANH58" s="466"/>
      <c r="ANI58" s="399"/>
      <c r="ANJ58" s="466"/>
      <c r="ANK58" s="252"/>
      <c r="ANL58" s="467"/>
      <c r="ANM58" s="466"/>
      <c r="ANN58" s="399"/>
      <c r="ANO58" s="466"/>
      <c r="ANP58" s="252"/>
      <c r="ANQ58" s="467"/>
      <c r="ANR58" s="466"/>
      <c r="ANS58" s="399"/>
      <c r="ANT58" s="466"/>
      <c r="ANU58" s="252"/>
      <c r="ANV58" s="467"/>
      <c r="ANW58" s="466"/>
      <c r="ANX58" s="399"/>
      <c r="ANY58" s="466"/>
      <c r="ANZ58" s="252"/>
      <c r="AOA58" s="467"/>
      <c r="AOB58" s="466"/>
      <c r="AOC58" s="399"/>
      <c r="AOD58" s="466"/>
      <c r="AOE58" s="252"/>
      <c r="AOF58" s="467"/>
      <c r="AOG58" s="466"/>
      <c r="AOH58" s="399"/>
      <c r="AOI58" s="466"/>
      <c r="AOJ58" s="252"/>
      <c r="AOK58" s="467"/>
      <c r="AOL58" s="466"/>
      <c r="AOM58" s="399"/>
      <c r="AON58" s="466"/>
      <c r="AOO58" s="252"/>
      <c r="AOP58" s="467"/>
      <c r="AOQ58" s="466"/>
      <c r="AOR58" s="399"/>
      <c r="AOS58" s="466"/>
      <c r="AOT58" s="252"/>
      <c r="AOU58" s="467"/>
      <c r="AOV58" s="466"/>
      <c r="AOW58" s="399"/>
      <c r="AOX58" s="466"/>
      <c r="AOY58" s="252"/>
      <c r="AOZ58" s="467"/>
      <c r="APA58" s="466"/>
      <c r="APB58" s="399"/>
      <c r="APC58" s="466"/>
      <c r="APD58" s="252"/>
      <c r="APE58" s="467"/>
      <c r="APF58" s="466"/>
      <c r="APG58" s="399"/>
      <c r="APH58" s="466"/>
      <c r="API58" s="252"/>
      <c r="APJ58" s="467"/>
      <c r="APK58" s="466"/>
      <c r="APL58" s="399"/>
      <c r="APM58" s="466"/>
      <c r="APN58" s="252"/>
      <c r="APO58" s="467"/>
      <c r="APP58" s="466"/>
      <c r="APQ58" s="399"/>
      <c r="APR58" s="466"/>
      <c r="APS58" s="252"/>
      <c r="APT58" s="467"/>
      <c r="APU58" s="466"/>
      <c r="APV58" s="399"/>
      <c r="APW58" s="466"/>
      <c r="APX58" s="252"/>
      <c r="APY58" s="467"/>
      <c r="APZ58" s="466"/>
      <c r="AQA58" s="399"/>
      <c r="AQB58" s="466"/>
      <c r="AQC58" s="252"/>
      <c r="AQD58" s="467"/>
      <c r="AQE58" s="466"/>
      <c r="AQF58" s="399"/>
      <c r="AQG58" s="466"/>
      <c r="AQH58" s="252"/>
      <c r="AQI58" s="467"/>
      <c r="AQJ58" s="466"/>
      <c r="AQK58" s="399"/>
      <c r="AQL58" s="466"/>
      <c r="AQM58" s="252"/>
      <c r="AQN58" s="467"/>
      <c r="AQO58" s="466"/>
      <c r="AQP58" s="399"/>
      <c r="AQQ58" s="466"/>
      <c r="AQR58" s="252"/>
      <c r="AQS58" s="467"/>
      <c r="AQT58" s="466"/>
      <c r="AQU58" s="399"/>
      <c r="AQV58" s="466"/>
      <c r="AQW58" s="252"/>
      <c r="AQX58" s="467"/>
      <c r="AQY58" s="466"/>
      <c r="AQZ58" s="399"/>
      <c r="ARA58" s="466"/>
      <c r="ARB58" s="252"/>
      <c r="ARC58" s="467"/>
      <c r="ARD58" s="466"/>
      <c r="ARE58" s="399"/>
      <c r="ARF58" s="466"/>
      <c r="ARG58" s="252"/>
      <c r="ARH58" s="467"/>
      <c r="ARI58" s="466"/>
      <c r="ARJ58" s="399"/>
      <c r="ARK58" s="466"/>
      <c r="ARL58" s="252"/>
      <c r="ARM58" s="467"/>
      <c r="ARN58" s="466"/>
      <c r="ARO58" s="399"/>
      <c r="ARP58" s="466"/>
      <c r="ARQ58" s="252"/>
      <c r="ARR58" s="467"/>
      <c r="ARS58" s="466"/>
      <c r="ART58" s="399"/>
      <c r="ARU58" s="466"/>
      <c r="ARV58" s="252"/>
      <c r="ARW58" s="467"/>
      <c r="ARX58" s="466"/>
      <c r="ARY58" s="399"/>
      <c r="ARZ58" s="466"/>
      <c r="ASA58" s="252"/>
      <c r="ASB58" s="467"/>
      <c r="ASC58" s="466"/>
      <c r="ASD58" s="399"/>
      <c r="ASE58" s="466"/>
      <c r="ASF58" s="252"/>
      <c r="ASG58" s="467"/>
      <c r="ASH58" s="466"/>
      <c r="ASI58" s="399"/>
      <c r="ASJ58" s="466"/>
      <c r="ASK58" s="252"/>
      <c r="ASL58" s="467"/>
      <c r="ASM58" s="466"/>
      <c r="ASN58" s="399"/>
      <c r="ASO58" s="466"/>
      <c r="ASP58" s="252"/>
      <c r="ASQ58" s="467"/>
      <c r="ASR58" s="466"/>
      <c r="ASS58" s="399"/>
      <c r="AST58" s="466"/>
      <c r="ASU58" s="252"/>
      <c r="ASV58" s="467"/>
      <c r="ASW58" s="466"/>
      <c r="ASX58" s="399"/>
      <c r="ASY58" s="466"/>
      <c r="ASZ58" s="252"/>
      <c r="ATA58" s="467"/>
      <c r="ATB58" s="466"/>
      <c r="ATC58" s="399"/>
      <c r="ATD58" s="466"/>
      <c r="ATE58" s="252"/>
      <c r="ATF58" s="467"/>
      <c r="ATG58" s="466"/>
      <c r="ATH58" s="399"/>
      <c r="ATI58" s="466"/>
      <c r="ATJ58" s="252"/>
      <c r="ATK58" s="467"/>
      <c r="ATL58" s="466"/>
      <c r="ATM58" s="399"/>
      <c r="ATN58" s="466"/>
      <c r="ATO58" s="252"/>
      <c r="ATP58" s="467"/>
      <c r="ATQ58" s="466"/>
      <c r="ATR58" s="399"/>
      <c r="ATS58" s="466"/>
      <c r="ATT58" s="252"/>
      <c r="ATU58" s="467"/>
      <c r="ATV58" s="466"/>
      <c r="ATW58" s="399"/>
      <c r="ATX58" s="466"/>
      <c r="ATY58" s="252"/>
      <c r="ATZ58" s="467"/>
      <c r="AUA58" s="466"/>
      <c r="AUB58" s="399"/>
      <c r="AUC58" s="466"/>
      <c r="AUD58" s="252"/>
      <c r="AUE58" s="467"/>
      <c r="AUF58" s="466"/>
      <c r="AUG58" s="399"/>
      <c r="AUH58" s="466"/>
      <c r="AUI58" s="252"/>
      <c r="AUJ58" s="467"/>
      <c r="AUK58" s="466"/>
      <c r="AUL58" s="399"/>
      <c r="AUM58" s="466"/>
      <c r="AUN58" s="252"/>
      <c r="AUO58" s="467"/>
      <c r="AUP58" s="466"/>
      <c r="AUQ58" s="399"/>
      <c r="AUR58" s="466"/>
      <c r="AUS58" s="252"/>
      <c r="AUT58" s="467"/>
      <c r="AUU58" s="466"/>
      <c r="AUV58" s="399"/>
      <c r="AUW58" s="466"/>
      <c r="AUX58" s="252"/>
      <c r="AUY58" s="467"/>
      <c r="AUZ58" s="466"/>
      <c r="AVA58" s="399"/>
      <c r="AVB58" s="466"/>
      <c r="AVC58" s="252"/>
      <c r="AVD58" s="467"/>
      <c r="AVE58" s="466"/>
      <c r="AVF58" s="399"/>
      <c r="AVG58" s="466"/>
      <c r="AVH58" s="252"/>
      <c r="AVI58" s="467"/>
      <c r="AVJ58" s="466"/>
      <c r="AVK58" s="399"/>
      <c r="AVL58" s="466"/>
      <c r="AVM58" s="252"/>
      <c r="AVN58" s="467"/>
      <c r="AVO58" s="466"/>
      <c r="AVP58" s="399"/>
      <c r="AVQ58" s="466"/>
      <c r="AVR58" s="252"/>
      <c r="AVS58" s="467"/>
      <c r="AVT58" s="466"/>
      <c r="AVU58" s="399"/>
      <c r="AVV58" s="466"/>
      <c r="AVW58" s="252"/>
      <c r="AVX58" s="467"/>
      <c r="AVY58" s="466"/>
      <c r="AVZ58" s="399"/>
      <c r="AWA58" s="466"/>
      <c r="AWB58" s="252"/>
      <c r="AWC58" s="467"/>
      <c r="AWD58" s="466"/>
      <c r="AWE58" s="399"/>
      <c r="AWF58" s="466"/>
      <c r="AWG58" s="252"/>
      <c r="AWH58" s="467"/>
      <c r="AWI58" s="466"/>
      <c r="AWJ58" s="399"/>
      <c r="AWK58" s="466"/>
      <c r="AWL58" s="252"/>
      <c r="AWM58" s="467"/>
      <c r="AWN58" s="466"/>
      <c r="AWO58" s="399"/>
      <c r="AWP58" s="466"/>
      <c r="AWQ58" s="252"/>
      <c r="AWR58" s="467"/>
      <c r="AWS58" s="466"/>
      <c r="AWT58" s="399"/>
      <c r="AWU58" s="466"/>
      <c r="AWV58" s="252"/>
      <c r="AWW58" s="467"/>
      <c r="AWX58" s="466"/>
      <c r="AWY58" s="399"/>
      <c r="AWZ58" s="466"/>
      <c r="AXA58" s="252"/>
      <c r="AXB58" s="467"/>
      <c r="AXC58" s="466"/>
      <c r="AXD58" s="399"/>
      <c r="AXE58" s="466"/>
      <c r="AXF58" s="252"/>
      <c r="AXG58" s="467"/>
      <c r="AXH58" s="466"/>
      <c r="AXI58" s="399"/>
      <c r="AXJ58" s="466"/>
      <c r="AXK58" s="252"/>
      <c r="AXL58" s="467"/>
      <c r="AXM58" s="466"/>
      <c r="AXN58" s="399"/>
      <c r="AXO58" s="466"/>
      <c r="AXP58" s="252"/>
      <c r="AXQ58" s="467"/>
      <c r="AXR58" s="466"/>
      <c r="AXS58" s="399"/>
      <c r="AXT58" s="466"/>
      <c r="AXU58" s="252"/>
      <c r="AXV58" s="467"/>
      <c r="AXW58" s="466"/>
      <c r="AXX58" s="399"/>
      <c r="AXY58" s="466"/>
      <c r="AXZ58" s="252"/>
      <c r="AYA58" s="467"/>
      <c r="AYB58" s="466"/>
      <c r="AYC58" s="399"/>
      <c r="AYD58" s="466"/>
      <c r="AYE58" s="252"/>
      <c r="AYF58" s="467"/>
      <c r="AYG58" s="466"/>
      <c r="AYH58" s="399"/>
      <c r="AYI58" s="466"/>
      <c r="AYJ58" s="252"/>
      <c r="AYK58" s="467"/>
      <c r="AYL58" s="466"/>
      <c r="AYM58" s="399"/>
      <c r="AYN58" s="466"/>
      <c r="AYO58" s="252"/>
      <c r="AYP58" s="467"/>
      <c r="AYQ58" s="466"/>
      <c r="AYR58" s="399"/>
      <c r="AYS58" s="466"/>
      <c r="AYT58" s="252"/>
      <c r="AYU58" s="467"/>
      <c r="AYV58" s="466"/>
      <c r="AYW58" s="399"/>
      <c r="AYX58" s="466"/>
      <c r="AYY58" s="252"/>
      <c r="AYZ58" s="467"/>
      <c r="AZA58" s="466"/>
      <c r="AZB58" s="399"/>
      <c r="AZC58" s="466"/>
      <c r="AZD58" s="252"/>
      <c r="AZE58" s="467"/>
      <c r="AZF58" s="466"/>
      <c r="AZG58" s="399"/>
      <c r="AZH58" s="466"/>
      <c r="AZI58" s="252"/>
      <c r="AZJ58" s="467"/>
      <c r="AZK58" s="466"/>
      <c r="AZL58" s="399"/>
      <c r="AZM58" s="466"/>
      <c r="AZN58" s="252"/>
      <c r="AZO58" s="467"/>
      <c r="AZP58" s="466"/>
      <c r="AZQ58" s="399"/>
      <c r="AZR58" s="466"/>
      <c r="AZS58" s="252"/>
      <c r="AZT58" s="467"/>
      <c r="AZU58" s="466"/>
      <c r="AZV58" s="399"/>
      <c r="AZW58" s="466"/>
      <c r="AZX58" s="252"/>
      <c r="AZY58" s="467"/>
      <c r="AZZ58" s="466"/>
      <c r="BAA58" s="399"/>
      <c r="BAB58" s="466"/>
      <c r="BAC58" s="252"/>
      <c r="BAD58" s="467"/>
      <c r="BAE58" s="466"/>
      <c r="BAF58" s="399"/>
      <c r="BAG58" s="466"/>
      <c r="BAH58" s="252"/>
      <c r="BAI58" s="467"/>
      <c r="BAJ58" s="466"/>
      <c r="BAK58" s="399"/>
      <c r="BAL58" s="466"/>
      <c r="BAM58" s="252"/>
      <c r="BAN58" s="467"/>
      <c r="BAO58" s="466"/>
      <c r="BAP58" s="399"/>
      <c r="BAQ58" s="466"/>
      <c r="BAR58" s="252"/>
      <c r="BAS58" s="467"/>
      <c r="BAT58" s="466"/>
      <c r="BAU58" s="399"/>
      <c r="BAV58" s="466"/>
      <c r="BAW58" s="252"/>
      <c r="BAX58" s="467"/>
      <c r="BAY58" s="466"/>
      <c r="BAZ58" s="399"/>
      <c r="BBA58" s="466"/>
      <c r="BBB58" s="252"/>
      <c r="BBC58" s="467"/>
      <c r="BBD58" s="466"/>
      <c r="BBE58" s="399"/>
      <c r="BBF58" s="466"/>
      <c r="BBG58" s="252"/>
      <c r="BBH58" s="467"/>
      <c r="BBI58" s="466"/>
      <c r="BBJ58" s="399"/>
      <c r="BBK58" s="466"/>
      <c r="BBL58" s="252"/>
      <c r="BBM58" s="467"/>
      <c r="BBN58" s="466"/>
      <c r="BBO58" s="399"/>
      <c r="BBP58" s="466"/>
      <c r="BBQ58" s="252"/>
      <c r="BBR58" s="467"/>
      <c r="BBS58" s="466"/>
      <c r="BBT58" s="399"/>
      <c r="BBU58" s="466"/>
      <c r="BBV58" s="252"/>
      <c r="BBW58" s="467"/>
      <c r="BBX58" s="466"/>
      <c r="BBY58" s="399"/>
      <c r="BBZ58" s="466"/>
      <c r="BCA58" s="252"/>
      <c r="BCB58" s="467"/>
      <c r="BCC58" s="466"/>
      <c r="BCD58" s="399"/>
      <c r="BCE58" s="466"/>
      <c r="BCF58" s="252"/>
      <c r="BCG58" s="467"/>
      <c r="BCH58" s="466"/>
      <c r="BCI58" s="399"/>
      <c r="BCJ58" s="466"/>
      <c r="BCK58" s="252"/>
      <c r="BCL58" s="467"/>
      <c r="BCM58" s="466"/>
      <c r="BCN58" s="399"/>
      <c r="BCO58" s="466"/>
      <c r="BCP58" s="252"/>
      <c r="BCQ58" s="467"/>
      <c r="BCR58" s="466"/>
      <c r="BCS58" s="399"/>
      <c r="BCT58" s="466"/>
      <c r="BCU58" s="252"/>
      <c r="BCV58" s="467"/>
      <c r="BCW58" s="466"/>
      <c r="BCX58" s="399"/>
      <c r="BCY58" s="466"/>
      <c r="BCZ58" s="252"/>
      <c r="BDA58" s="467"/>
      <c r="BDB58" s="466"/>
      <c r="BDC58" s="399"/>
      <c r="BDD58" s="466"/>
      <c r="BDE58" s="252"/>
      <c r="BDF58" s="467"/>
      <c r="BDG58" s="466"/>
      <c r="BDH58" s="399"/>
      <c r="BDI58" s="466"/>
      <c r="BDJ58" s="252"/>
      <c r="BDK58" s="467"/>
      <c r="BDL58" s="466"/>
      <c r="BDM58" s="399"/>
      <c r="BDN58" s="466"/>
      <c r="BDO58" s="252"/>
      <c r="BDP58" s="467"/>
      <c r="BDQ58" s="466"/>
      <c r="BDR58" s="399"/>
      <c r="BDS58" s="466"/>
      <c r="BDT58" s="252"/>
      <c r="BDU58" s="467"/>
      <c r="BDV58" s="466"/>
      <c r="BDW58" s="399"/>
      <c r="BDX58" s="466"/>
      <c r="BDY58" s="252"/>
      <c r="BDZ58" s="467"/>
      <c r="BEA58" s="466"/>
      <c r="BEB58" s="399"/>
      <c r="BEC58" s="466"/>
      <c r="BED58" s="252"/>
      <c r="BEE58" s="467"/>
      <c r="BEF58" s="466"/>
      <c r="BEG58" s="399"/>
      <c r="BEH58" s="466"/>
      <c r="BEI58" s="252"/>
      <c r="BEJ58" s="467"/>
      <c r="BEK58" s="466"/>
      <c r="BEL58" s="399"/>
      <c r="BEM58" s="466"/>
      <c r="BEN58" s="252"/>
      <c r="BEO58" s="467"/>
      <c r="BEP58" s="466"/>
      <c r="BEQ58" s="399"/>
      <c r="BER58" s="466"/>
      <c r="BES58" s="252"/>
      <c r="BET58" s="467"/>
      <c r="BEU58" s="466"/>
      <c r="BEV58" s="399"/>
      <c r="BEW58" s="466"/>
      <c r="BEX58" s="252"/>
      <c r="BEY58" s="467"/>
      <c r="BEZ58" s="466"/>
      <c r="BFA58" s="399"/>
      <c r="BFB58" s="466"/>
      <c r="BFC58" s="252"/>
      <c r="BFD58" s="467"/>
      <c r="BFE58" s="466"/>
      <c r="BFF58" s="399"/>
      <c r="BFG58" s="466"/>
      <c r="BFH58" s="252"/>
      <c r="BFI58" s="467"/>
      <c r="BFJ58" s="466"/>
      <c r="BFK58" s="399"/>
      <c r="BFL58" s="466"/>
      <c r="BFM58" s="252"/>
      <c r="BFN58" s="467"/>
      <c r="BFO58" s="466"/>
      <c r="BFP58" s="399"/>
      <c r="BFQ58" s="466"/>
      <c r="BFR58" s="252"/>
      <c r="BFS58" s="467"/>
      <c r="BFT58" s="466"/>
      <c r="BFU58" s="399"/>
      <c r="BFV58" s="466"/>
      <c r="BFW58" s="252"/>
      <c r="BFX58" s="467"/>
      <c r="BFY58" s="466"/>
      <c r="BFZ58" s="399"/>
      <c r="BGA58" s="466"/>
      <c r="BGB58" s="252"/>
      <c r="BGC58" s="467"/>
      <c r="BGD58" s="466"/>
      <c r="BGE58" s="399"/>
      <c r="BGF58" s="466"/>
      <c r="BGG58" s="252"/>
      <c r="BGH58" s="467"/>
      <c r="BGI58" s="466"/>
      <c r="BGJ58" s="399"/>
      <c r="BGK58" s="466"/>
      <c r="BGL58" s="252"/>
      <c r="BGM58" s="467"/>
      <c r="BGN58" s="466"/>
      <c r="BGO58" s="399"/>
      <c r="BGP58" s="466"/>
      <c r="BGQ58" s="252"/>
      <c r="BGR58" s="467"/>
      <c r="BGS58" s="466"/>
      <c r="BGT58" s="399"/>
      <c r="BGU58" s="466"/>
      <c r="BGV58" s="252"/>
      <c r="BGW58" s="467"/>
      <c r="BGX58" s="466"/>
      <c r="BGY58" s="399"/>
      <c r="BGZ58" s="466"/>
      <c r="BHA58" s="252"/>
      <c r="BHB58" s="467"/>
      <c r="BHC58" s="466"/>
      <c r="BHD58" s="399"/>
      <c r="BHE58" s="466"/>
      <c r="BHF58" s="252"/>
      <c r="BHG58" s="467"/>
      <c r="BHH58" s="466"/>
      <c r="BHI58" s="399"/>
      <c r="BHJ58" s="466"/>
      <c r="BHK58" s="252"/>
      <c r="BHL58" s="467"/>
      <c r="BHM58" s="466"/>
      <c r="BHN58" s="399"/>
      <c r="BHO58" s="466"/>
      <c r="BHP58" s="252"/>
      <c r="BHQ58" s="467"/>
      <c r="BHR58" s="466"/>
      <c r="BHS58" s="399"/>
      <c r="BHT58" s="466"/>
      <c r="BHU58" s="252"/>
      <c r="BHV58" s="467"/>
      <c r="BHW58" s="466"/>
      <c r="BHX58" s="399"/>
      <c r="BHY58" s="466"/>
      <c r="BHZ58" s="252"/>
      <c r="BIA58" s="467"/>
      <c r="BIB58" s="466"/>
      <c r="BIC58" s="399"/>
      <c r="BID58" s="466"/>
      <c r="BIE58" s="252"/>
      <c r="BIF58" s="467"/>
      <c r="BIG58" s="466"/>
      <c r="BIH58" s="399"/>
      <c r="BII58" s="466"/>
      <c r="BIJ58" s="252"/>
      <c r="BIK58" s="467"/>
      <c r="BIL58" s="466"/>
      <c r="BIM58" s="399"/>
      <c r="BIN58" s="466"/>
      <c r="BIO58" s="252"/>
      <c r="BIP58" s="467"/>
      <c r="BIQ58" s="466"/>
      <c r="BIR58" s="399"/>
      <c r="BIS58" s="466"/>
      <c r="BIT58" s="252"/>
      <c r="BIU58" s="467"/>
      <c r="BIV58" s="466"/>
      <c r="BIW58" s="399"/>
      <c r="BIX58" s="466"/>
      <c r="BIY58" s="252"/>
      <c r="BIZ58" s="467"/>
      <c r="BJA58" s="466"/>
      <c r="BJB58" s="399"/>
      <c r="BJC58" s="466"/>
      <c r="BJD58" s="252"/>
      <c r="BJE58" s="467"/>
      <c r="BJF58" s="466"/>
      <c r="BJG58" s="399"/>
      <c r="BJH58" s="466"/>
      <c r="BJI58" s="252"/>
      <c r="BJJ58" s="467"/>
      <c r="BJK58" s="466"/>
      <c r="BJL58" s="399"/>
      <c r="BJM58" s="466"/>
      <c r="BJN58" s="252"/>
      <c r="BJO58" s="467"/>
      <c r="BJP58" s="466"/>
      <c r="BJQ58" s="399"/>
      <c r="BJR58" s="466"/>
      <c r="BJS58" s="252"/>
      <c r="BJT58" s="467"/>
      <c r="BJU58" s="466"/>
      <c r="BJV58" s="399"/>
      <c r="BJW58" s="466"/>
      <c r="BJX58" s="252"/>
      <c r="BJY58" s="467"/>
      <c r="BJZ58" s="466"/>
      <c r="BKA58" s="399"/>
      <c r="BKB58" s="466"/>
      <c r="BKC58" s="252"/>
      <c r="BKD58" s="467"/>
      <c r="BKE58" s="466"/>
      <c r="BKF58" s="399"/>
      <c r="BKG58" s="466"/>
      <c r="BKH58" s="252"/>
      <c r="BKI58" s="467"/>
      <c r="BKJ58" s="466"/>
      <c r="BKK58" s="399"/>
      <c r="BKL58" s="466"/>
      <c r="BKM58" s="252"/>
      <c r="BKN58" s="467"/>
      <c r="BKO58" s="466"/>
      <c r="BKP58" s="399"/>
      <c r="BKQ58" s="466"/>
      <c r="BKR58" s="252"/>
      <c r="BKS58" s="467"/>
      <c r="BKT58" s="466"/>
      <c r="BKU58" s="399"/>
      <c r="BKV58" s="466"/>
      <c r="BKW58" s="252"/>
      <c r="BKX58" s="467"/>
      <c r="BKY58" s="466"/>
      <c r="BKZ58" s="399"/>
      <c r="BLA58" s="466"/>
      <c r="BLB58" s="252"/>
      <c r="BLC58" s="467"/>
      <c r="BLD58" s="466"/>
      <c r="BLE58" s="399"/>
      <c r="BLF58" s="466"/>
      <c r="BLG58" s="252"/>
      <c r="BLH58" s="467"/>
      <c r="BLI58" s="466"/>
      <c r="BLJ58" s="399"/>
      <c r="BLK58" s="466"/>
      <c r="BLL58" s="252"/>
      <c r="BLM58" s="467"/>
      <c r="BLN58" s="466"/>
      <c r="BLO58" s="399"/>
      <c r="BLP58" s="466"/>
      <c r="BLQ58" s="252"/>
      <c r="BLR58" s="467"/>
      <c r="BLS58" s="466"/>
      <c r="BLT58" s="399"/>
      <c r="BLU58" s="466"/>
      <c r="BLV58" s="252"/>
      <c r="BLW58" s="467"/>
      <c r="BLX58" s="466"/>
      <c r="BLY58" s="399"/>
      <c r="BLZ58" s="466"/>
      <c r="BMA58" s="252"/>
      <c r="BMB58" s="467"/>
      <c r="BMC58" s="466"/>
      <c r="BMD58" s="399"/>
      <c r="BME58" s="466"/>
      <c r="BMF58" s="252"/>
      <c r="BMG58" s="467"/>
      <c r="BMH58" s="466"/>
      <c r="BMI58" s="399"/>
      <c r="BMJ58" s="466"/>
      <c r="BMK58" s="252"/>
      <c r="BML58" s="467"/>
      <c r="BMM58" s="466"/>
      <c r="BMN58" s="399"/>
      <c r="BMO58" s="466"/>
      <c r="BMP58" s="252"/>
      <c r="BMQ58" s="467"/>
      <c r="BMR58" s="466"/>
      <c r="BMS58" s="399"/>
      <c r="BMT58" s="466"/>
      <c r="BMU58" s="252"/>
      <c r="BMV58" s="467"/>
      <c r="BMW58" s="466"/>
      <c r="BMX58" s="399"/>
      <c r="BMY58" s="466"/>
      <c r="BMZ58" s="252"/>
      <c r="BNA58" s="467"/>
      <c r="BNB58" s="466"/>
      <c r="BNC58" s="399"/>
      <c r="BND58" s="466"/>
      <c r="BNE58" s="252"/>
      <c r="BNF58" s="467"/>
      <c r="BNG58" s="466"/>
      <c r="BNH58" s="399"/>
      <c r="BNI58" s="466"/>
      <c r="BNJ58" s="252"/>
      <c r="BNK58" s="467"/>
      <c r="BNL58" s="466"/>
      <c r="BNM58" s="399"/>
      <c r="BNN58" s="466"/>
      <c r="BNO58" s="252"/>
      <c r="BNP58" s="467"/>
      <c r="BNQ58" s="466"/>
      <c r="BNR58" s="399"/>
      <c r="BNS58" s="466"/>
      <c r="BNT58" s="252"/>
      <c r="BNU58" s="467"/>
      <c r="BNV58" s="466"/>
      <c r="BNW58" s="399"/>
      <c r="BNX58" s="466"/>
      <c r="BNY58" s="252"/>
      <c r="BNZ58" s="467"/>
      <c r="BOA58" s="466"/>
      <c r="BOB58" s="399"/>
      <c r="BOC58" s="466"/>
      <c r="BOD58" s="252"/>
      <c r="BOE58" s="467"/>
      <c r="BOF58" s="466"/>
      <c r="BOG58" s="399"/>
      <c r="BOH58" s="466"/>
      <c r="BOI58" s="252"/>
      <c r="BOJ58" s="467"/>
      <c r="BOK58" s="466"/>
      <c r="BOL58" s="399"/>
      <c r="BOM58" s="466"/>
      <c r="BON58" s="252"/>
      <c r="BOO58" s="467"/>
      <c r="BOP58" s="466"/>
      <c r="BOQ58" s="399"/>
      <c r="BOR58" s="466"/>
      <c r="BOS58" s="252"/>
      <c r="BOT58" s="467"/>
      <c r="BOU58" s="466"/>
      <c r="BOV58" s="399"/>
      <c r="BOW58" s="466"/>
      <c r="BOX58" s="252"/>
      <c r="BOY58" s="467"/>
      <c r="BOZ58" s="466"/>
      <c r="BPA58" s="399"/>
      <c r="BPB58" s="466"/>
      <c r="BPC58" s="252"/>
      <c r="BPD58" s="467"/>
      <c r="BPE58" s="466"/>
      <c r="BPF58" s="399"/>
      <c r="BPG58" s="466"/>
      <c r="BPH58" s="252"/>
      <c r="BPI58" s="467"/>
      <c r="BPJ58" s="466"/>
      <c r="BPK58" s="399"/>
      <c r="BPL58" s="466"/>
      <c r="BPM58" s="252"/>
      <c r="BPN58" s="467"/>
      <c r="BPO58" s="466"/>
      <c r="BPP58" s="399"/>
      <c r="BPQ58" s="466"/>
      <c r="BPR58" s="252"/>
      <c r="BPS58" s="467"/>
      <c r="BPT58" s="466"/>
      <c r="BPU58" s="399"/>
      <c r="BPV58" s="466"/>
      <c r="BPW58" s="252"/>
      <c r="BPX58" s="467"/>
      <c r="BPY58" s="466"/>
      <c r="BPZ58" s="399"/>
      <c r="BQA58" s="466"/>
      <c r="BQB58" s="252"/>
      <c r="BQC58" s="467"/>
      <c r="BQD58" s="466"/>
      <c r="BQE58" s="399"/>
      <c r="BQF58" s="466"/>
      <c r="BQG58" s="252"/>
      <c r="BQH58" s="467"/>
      <c r="BQI58" s="466"/>
      <c r="BQJ58" s="399"/>
      <c r="BQK58" s="466"/>
      <c r="BQL58" s="252"/>
      <c r="BQM58" s="467"/>
      <c r="BQN58" s="466"/>
      <c r="BQO58" s="399"/>
      <c r="BQP58" s="466"/>
      <c r="BQQ58" s="252"/>
      <c r="BQR58" s="467"/>
      <c r="BQS58" s="466"/>
      <c r="BQT58" s="399"/>
      <c r="BQU58" s="466"/>
      <c r="BQV58" s="252"/>
      <c r="BQW58" s="467"/>
      <c r="BQX58" s="466"/>
      <c r="BQY58" s="399"/>
      <c r="BQZ58" s="466"/>
      <c r="BRA58" s="252"/>
      <c r="BRB58" s="467"/>
      <c r="BRC58" s="466"/>
      <c r="BRD58" s="399"/>
      <c r="BRE58" s="466"/>
      <c r="BRF58" s="252"/>
      <c r="BRG58" s="467"/>
      <c r="BRH58" s="466"/>
      <c r="BRI58" s="399"/>
      <c r="BRJ58" s="466"/>
      <c r="BRK58" s="252"/>
      <c r="BRL58" s="467"/>
      <c r="BRM58" s="466"/>
      <c r="BRN58" s="399"/>
      <c r="BRO58" s="466"/>
      <c r="BRP58" s="252"/>
      <c r="BRQ58" s="467"/>
      <c r="BRR58" s="466"/>
      <c r="BRS58" s="399"/>
      <c r="BRT58" s="466"/>
      <c r="BRU58" s="252"/>
      <c r="BRV58" s="467"/>
      <c r="BRW58" s="466"/>
      <c r="BRX58" s="399"/>
      <c r="BRY58" s="466"/>
      <c r="BRZ58" s="252"/>
      <c r="BSA58" s="467"/>
      <c r="BSB58" s="466"/>
      <c r="BSC58" s="399"/>
      <c r="BSD58" s="466"/>
      <c r="BSE58" s="252"/>
      <c r="BSF58" s="467"/>
      <c r="BSG58" s="466"/>
      <c r="BSH58" s="399"/>
      <c r="BSI58" s="466"/>
      <c r="BSJ58" s="252"/>
      <c r="BSK58" s="467"/>
      <c r="BSL58" s="466"/>
      <c r="BSM58" s="399"/>
      <c r="BSN58" s="466"/>
      <c r="BSO58" s="252"/>
      <c r="BSP58" s="467"/>
      <c r="BSQ58" s="466"/>
      <c r="BSR58" s="399"/>
      <c r="BSS58" s="466"/>
      <c r="BST58" s="252"/>
      <c r="BSU58" s="467"/>
      <c r="BSV58" s="466"/>
      <c r="BSW58" s="399"/>
      <c r="BSX58" s="466"/>
      <c r="BSY58" s="252"/>
      <c r="BSZ58" s="467"/>
      <c r="BTA58" s="466"/>
      <c r="BTB58" s="399"/>
      <c r="BTC58" s="466"/>
      <c r="BTD58" s="252"/>
      <c r="BTE58" s="467"/>
      <c r="BTF58" s="466"/>
      <c r="BTG58" s="399"/>
      <c r="BTH58" s="466"/>
      <c r="BTI58" s="252"/>
      <c r="BTJ58" s="467"/>
      <c r="BTK58" s="466"/>
      <c r="BTL58" s="399"/>
      <c r="BTM58" s="466"/>
      <c r="BTN58" s="252"/>
      <c r="BTO58" s="467"/>
      <c r="BTP58" s="466"/>
      <c r="BTQ58" s="399"/>
      <c r="BTR58" s="466"/>
      <c r="BTS58" s="252"/>
      <c r="BTT58" s="467"/>
      <c r="BTU58" s="466"/>
      <c r="BTV58" s="399"/>
      <c r="BTW58" s="466"/>
      <c r="BTX58" s="252"/>
      <c r="BTY58" s="467"/>
      <c r="BTZ58" s="466"/>
      <c r="BUA58" s="399"/>
      <c r="BUB58" s="466"/>
      <c r="BUC58" s="252"/>
      <c r="BUD58" s="467"/>
      <c r="BUE58" s="466"/>
      <c r="BUF58" s="399"/>
      <c r="BUG58" s="466"/>
      <c r="BUH58" s="252"/>
      <c r="BUI58" s="467"/>
      <c r="BUJ58" s="466"/>
      <c r="BUK58" s="399"/>
      <c r="BUL58" s="466"/>
      <c r="BUM58" s="252"/>
      <c r="BUN58" s="467"/>
      <c r="BUO58" s="466"/>
      <c r="BUP58" s="399"/>
      <c r="BUQ58" s="466"/>
      <c r="BUR58" s="252"/>
      <c r="BUS58" s="467"/>
      <c r="BUT58" s="466"/>
      <c r="BUU58" s="399"/>
      <c r="BUV58" s="466"/>
      <c r="BUW58" s="252"/>
      <c r="BUX58" s="467"/>
      <c r="BUY58" s="466"/>
      <c r="BUZ58" s="399"/>
      <c r="BVA58" s="466"/>
      <c r="BVB58" s="252"/>
      <c r="BVC58" s="467"/>
      <c r="BVD58" s="466"/>
      <c r="BVE58" s="399"/>
      <c r="BVF58" s="466"/>
      <c r="BVG58" s="252"/>
      <c r="BVH58" s="467"/>
      <c r="BVI58" s="466"/>
      <c r="BVJ58" s="399"/>
      <c r="BVK58" s="466"/>
      <c r="BVL58" s="252"/>
      <c r="BVM58" s="467"/>
      <c r="BVN58" s="466"/>
      <c r="BVO58" s="399"/>
      <c r="BVP58" s="466"/>
      <c r="BVQ58" s="252"/>
      <c r="BVR58" s="467"/>
      <c r="BVS58" s="466"/>
      <c r="BVT58" s="399"/>
      <c r="BVU58" s="466"/>
      <c r="BVV58" s="252"/>
      <c r="BVW58" s="467"/>
      <c r="BVX58" s="466"/>
      <c r="BVY58" s="399"/>
      <c r="BVZ58" s="466"/>
      <c r="BWA58" s="252"/>
      <c r="BWB58" s="467"/>
      <c r="BWC58" s="466"/>
      <c r="BWD58" s="399"/>
      <c r="BWE58" s="466"/>
      <c r="BWF58" s="252"/>
      <c r="BWG58" s="467"/>
      <c r="BWH58" s="466"/>
      <c r="BWI58" s="399"/>
      <c r="BWJ58" s="466"/>
      <c r="BWK58" s="252"/>
      <c r="BWL58" s="467"/>
      <c r="BWM58" s="466"/>
      <c r="BWN58" s="399"/>
      <c r="BWO58" s="466"/>
      <c r="BWP58" s="252"/>
      <c r="BWQ58" s="467"/>
      <c r="BWR58" s="466"/>
      <c r="BWS58" s="399"/>
      <c r="BWT58" s="466"/>
      <c r="BWU58" s="252"/>
      <c r="BWV58" s="467"/>
      <c r="BWW58" s="466"/>
      <c r="BWX58" s="399"/>
      <c r="BWY58" s="466"/>
      <c r="BWZ58" s="252"/>
      <c r="BXA58" s="467"/>
      <c r="BXB58" s="466"/>
      <c r="BXC58" s="399"/>
      <c r="BXD58" s="466"/>
      <c r="BXE58" s="252"/>
      <c r="BXF58" s="467"/>
      <c r="BXG58" s="466"/>
      <c r="BXH58" s="399"/>
      <c r="BXI58" s="466"/>
      <c r="BXJ58" s="252"/>
      <c r="BXK58" s="467"/>
      <c r="BXL58" s="466"/>
      <c r="BXM58" s="399"/>
      <c r="BXN58" s="466"/>
      <c r="BXO58" s="252"/>
      <c r="BXP58" s="467"/>
      <c r="BXQ58" s="466"/>
      <c r="BXR58" s="399"/>
      <c r="BXS58" s="466"/>
      <c r="BXT58" s="252"/>
      <c r="BXU58" s="467"/>
      <c r="BXV58" s="466"/>
      <c r="BXW58" s="399"/>
      <c r="BXX58" s="466"/>
      <c r="BXY58" s="252"/>
      <c r="BXZ58" s="467"/>
      <c r="BYA58" s="466"/>
      <c r="BYB58" s="399"/>
      <c r="BYC58" s="466"/>
      <c r="BYD58" s="252"/>
      <c r="BYE58" s="467"/>
      <c r="BYF58" s="466"/>
      <c r="BYG58" s="399"/>
      <c r="BYH58" s="466"/>
      <c r="BYI58" s="252"/>
      <c r="BYJ58" s="467"/>
      <c r="BYK58" s="466"/>
      <c r="BYL58" s="399"/>
      <c r="BYM58" s="466"/>
      <c r="BYN58" s="252"/>
      <c r="BYO58" s="467"/>
      <c r="BYP58" s="466"/>
      <c r="BYQ58" s="399"/>
      <c r="BYR58" s="466"/>
      <c r="BYS58" s="252"/>
      <c r="BYT58" s="467"/>
      <c r="BYU58" s="466"/>
      <c r="BYV58" s="399"/>
      <c r="BYW58" s="466"/>
      <c r="BYX58" s="252"/>
      <c r="BYY58" s="467"/>
      <c r="BYZ58" s="466"/>
      <c r="BZA58" s="399"/>
      <c r="BZB58" s="466"/>
      <c r="BZC58" s="252"/>
      <c r="BZD58" s="467"/>
      <c r="BZE58" s="466"/>
      <c r="BZF58" s="399"/>
      <c r="BZG58" s="466"/>
      <c r="BZH58" s="252"/>
      <c r="BZI58" s="467"/>
      <c r="BZJ58" s="466"/>
      <c r="BZK58" s="399"/>
      <c r="BZL58" s="466"/>
      <c r="BZM58" s="252"/>
      <c r="BZN58" s="467"/>
      <c r="BZO58" s="466"/>
      <c r="BZP58" s="399"/>
      <c r="BZQ58" s="466"/>
      <c r="BZR58" s="252"/>
      <c r="BZS58" s="467"/>
      <c r="BZT58" s="466"/>
      <c r="BZU58" s="399"/>
      <c r="BZV58" s="466"/>
      <c r="BZW58" s="252"/>
      <c r="BZX58" s="467"/>
      <c r="BZY58" s="466"/>
      <c r="BZZ58" s="399"/>
      <c r="CAA58" s="466"/>
      <c r="CAB58" s="252"/>
      <c r="CAC58" s="467"/>
      <c r="CAD58" s="466"/>
      <c r="CAE58" s="399"/>
      <c r="CAF58" s="466"/>
      <c r="CAG58" s="252"/>
      <c r="CAH58" s="467"/>
      <c r="CAI58" s="466"/>
      <c r="CAJ58" s="399"/>
      <c r="CAK58" s="466"/>
      <c r="CAL58" s="252"/>
      <c r="CAM58" s="467"/>
      <c r="CAN58" s="466"/>
      <c r="CAO58" s="399"/>
      <c r="CAP58" s="466"/>
      <c r="CAQ58" s="252"/>
      <c r="CAR58" s="467"/>
      <c r="CAS58" s="466"/>
      <c r="CAT58" s="399"/>
      <c r="CAU58" s="466"/>
      <c r="CAV58" s="252"/>
      <c r="CAW58" s="467"/>
      <c r="CAX58" s="466"/>
      <c r="CAY58" s="399"/>
      <c r="CAZ58" s="466"/>
      <c r="CBA58" s="252"/>
      <c r="CBB58" s="467"/>
      <c r="CBC58" s="466"/>
      <c r="CBD58" s="399"/>
      <c r="CBE58" s="466"/>
      <c r="CBF58" s="252"/>
      <c r="CBG58" s="467"/>
      <c r="CBH58" s="466"/>
      <c r="CBI58" s="399"/>
      <c r="CBJ58" s="466"/>
      <c r="CBK58" s="252"/>
      <c r="CBL58" s="467"/>
      <c r="CBM58" s="466"/>
      <c r="CBN58" s="399"/>
      <c r="CBO58" s="466"/>
      <c r="CBP58" s="252"/>
      <c r="CBQ58" s="467"/>
      <c r="CBR58" s="466"/>
      <c r="CBS58" s="399"/>
      <c r="CBT58" s="466"/>
      <c r="CBU58" s="252"/>
      <c r="CBV58" s="467"/>
      <c r="CBW58" s="466"/>
      <c r="CBX58" s="399"/>
      <c r="CBY58" s="466"/>
      <c r="CBZ58" s="252"/>
      <c r="CCA58" s="467"/>
      <c r="CCB58" s="466"/>
      <c r="CCC58" s="399"/>
      <c r="CCD58" s="466"/>
      <c r="CCE58" s="252"/>
      <c r="CCF58" s="467"/>
      <c r="CCG58" s="466"/>
      <c r="CCH58" s="399"/>
      <c r="CCI58" s="466"/>
      <c r="CCJ58" s="252"/>
      <c r="CCK58" s="467"/>
      <c r="CCL58" s="466"/>
      <c r="CCM58" s="399"/>
      <c r="CCN58" s="466"/>
      <c r="CCO58" s="252"/>
      <c r="CCP58" s="467"/>
      <c r="CCQ58" s="466"/>
      <c r="CCR58" s="399"/>
      <c r="CCS58" s="466"/>
      <c r="CCT58" s="252"/>
      <c r="CCU58" s="467"/>
      <c r="CCV58" s="466"/>
      <c r="CCW58" s="399"/>
      <c r="CCX58" s="466"/>
      <c r="CCY58" s="252"/>
      <c r="CCZ58" s="467"/>
      <c r="CDA58" s="466"/>
      <c r="CDB58" s="399"/>
      <c r="CDC58" s="466"/>
      <c r="CDD58" s="252"/>
      <c r="CDE58" s="467"/>
      <c r="CDF58" s="466"/>
      <c r="CDG58" s="399"/>
      <c r="CDH58" s="466"/>
      <c r="CDI58" s="252"/>
      <c r="CDJ58" s="467"/>
      <c r="CDK58" s="466"/>
      <c r="CDL58" s="399"/>
      <c r="CDM58" s="466"/>
      <c r="CDN58" s="252"/>
      <c r="CDO58" s="467"/>
      <c r="CDP58" s="466"/>
      <c r="CDQ58" s="399"/>
      <c r="CDR58" s="466"/>
      <c r="CDS58" s="252"/>
      <c r="CDT58" s="467"/>
      <c r="CDU58" s="466"/>
      <c r="CDV58" s="399"/>
      <c r="CDW58" s="466"/>
      <c r="CDX58" s="252"/>
      <c r="CDY58" s="467"/>
      <c r="CDZ58" s="466"/>
      <c r="CEA58" s="399"/>
      <c r="CEB58" s="466"/>
      <c r="CEC58" s="252"/>
      <c r="CED58" s="467"/>
      <c r="CEE58" s="466"/>
      <c r="CEF58" s="399"/>
      <c r="CEG58" s="466"/>
      <c r="CEH58" s="252"/>
      <c r="CEI58" s="467"/>
      <c r="CEJ58" s="466"/>
      <c r="CEK58" s="399"/>
      <c r="CEL58" s="466"/>
      <c r="CEM58" s="252"/>
      <c r="CEN58" s="467"/>
      <c r="CEO58" s="466"/>
      <c r="CEP58" s="399"/>
      <c r="CEQ58" s="466"/>
      <c r="CER58" s="252"/>
      <c r="CES58" s="467"/>
      <c r="CET58" s="466"/>
      <c r="CEU58" s="399"/>
      <c r="CEV58" s="466"/>
      <c r="CEW58" s="252"/>
      <c r="CEX58" s="467"/>
      <c r="CEY58" s="466"/>
      <c r="CEZ58" s="399"/>
      <c r="CFA58" s="466"/>
      <c r="CFB58" s="252"/>
      <c r="CFC58" s="467"/>
      <c r="CFD58" s="466"/>
      <c r="CFE58" s="399"/>
      <c r="CFF58" s="466"/>
      <c r="CFG58" s="252"/>
      <c r="CFH58" s="467"/>
      <c r="CFI58" s="466"/>
      <c r="CFJ58" s="399"/>
      <c r="CFK58" s="466"/>
      <c r="CFL58" s="252"/>
      <c r="CFM58" s="467"/>
      <c r="CFN58" s="466"/>
      <c r="CFO58" s="399"/>
      <c r="CFP58" s="466"/>
      <c r="CFQ58" s="252"/>
      <c r="CFR58" s="467"/>
      <c r="CFS58" s="466"/>
      <c r="CFT58" s="399"/>
      <c r="CFU58" s="466"/>
      <c r="CFV58" s="252"/>
      <c r="CFW58" s="467"/>
      <c r="CFX58" s="466"/>
      <c r="CFY58" s="399"/>
      <c r="CFZ58" s="466"/>
      <c r="CGA58" s="252"/>
      <c r="CGB58" s="467"/>
      <c r="CGC58" s="466"/>
      <c r="CGD58" s="399"/>
      <c r="CGE58" s="466"/>
      <c r="CGF58" s="252"/>
      <c r="CGG58" s="467"/>
      <c r="CGH58" s="466"/>
      <c r="CGI58" s="399"/>
      <c r="CGJ58" s="466"/>
      <c r="CGK58" s="252"/>
      <c r="CGL58" s="467"/>
      <c r="CGM58" s="466"/>
      <c r="CGN58" s="399"/>
      <c r="CGO58" s="466"/>
      <c r="CGP58" s="252"/>
      <c r="CGQ58" s="467"/>
      <c r="CGR58" s="466"/>
      <c r="CGS58" s="399"/>
      <c r="CGT58" s="466"/>
      <c r="CGU58" s="252"/>
      <c r="CGV58" s="467"/>
      <c r="CGW58" s="466"/>
      <c r="CGX58" s="399"/>
      <c r="CGY58" s="466"/>
      <c r="CGZ58" s="252"/>
      <c r="CHA58" s="467"/>
      <c r="CHB58" s="466"/>
      <c r="CHC58" s="399"/>
      <c r="CHD58" s="466"/>
      <c r="CHE58" s="252"/>
      <c r="CHF58" s="467"/>
      <c r="CHG58" s="466"/>
      <c r="CHH58" s="399"/>
      <c r="CHI58" s="466"/>
      <c r="CHJ58" s="252"/>
      <c r="CHK58" s="467"/>
      <c r="CHL58" s="466"/>
      <c r="CHM58" s="399"/>
      <c r="CHN58" s="466"/>
      <c r="CHO58" s="252"/>
      <c r="CHP58" s="467"/>
      <c r="CHQ58" s="466"/>
      <c r="CHR58" s="399"/>
      <c r="CHS58" s="466"/>
      <c r="CHT58" s="252"/>
      <c r="CHU58" s="467"/>
      <c r="CHV58" s="466"/>
      <c r="CHW58" s="399"/>
      <c r="CHX58" s="466"/>
      <c r="CHY58" s="252"/>
      <c r="CHZ58" s="467"/>
      <c r="CIA58" s="466"/>
      <c r="CIB58" s="399"/>
      <c r="CIC58" s="466"/>
      <c r="CID58" s="252"/>
      <c r="CIE58" s="467"/>
      <c r="CIF58" s="466"/>
      <c r="CIG58" s="399"/>
      <c r="CIH58" s="466"/>
      <c r="CII58" s="252"/>
      <c r="CIJ58" s="467"/>
      <c r="CIK58" s="466"/>
      <c r="CIL58" s="399"/>
      <c r="CIM58" s="466"/>
      <c r="CIN58" s="252"/>
      <c r="CIO58" s="467"/>
      <c r="CIP58" s="466"/>
      <c r="CIQ58" s="399"/>
      <c r="CIR58" s="466"/>
      <c r="CIS58" s="252"/>
      <c r="CIT58" s="467"/>
      <c r="CIU58" s="466"/>
      <c r="CIV58" s="399"/>
      <c r="CIW58" s="466"/>
      <c r="CIX58" s="252"/>
      <c r="CIY58" s="467"/>
      <c r="CIZ58" s="466"/>
      <c r="CJA58" s="399"/>
      <c r="CJB58" s="466"/>
      <c r="CJC58" s="252"/>
      <c r="CJD58" s="467"/>
      <c r="CJE58" s="466"/>
      <c r="CJF58" s="399"/>
      <c r="CJG58" s="466"/>
      <c r="CJH58" s="252"/>
      <c r="CJI58" s="467"/>
      <c r="CJJ58" s="466"/>
      <c r="CJK58" s="399"/>
      <c r="CJL58" s="466"/>
      <c r="CJM58" s="252"/>
      <c r="CJN58" s="467"/>
      <c r="CJO58" s="466"/>
      <c r="CJP58" s="399"/>
      <c r="CJQ58" s="466"/>
      <c r="CJR58" s="252"/>
      <c r="CJS58" s="467"/>
      <c r="CJT58" s="466"/>
      <c r="CJU58" s="399"/>
      <c r="CJV58" s="466"/>
      <c r="CJW58" s="252"/>
      <c r="CJX58" s="467"/>
      <c r="CJY58" s="466"/>
      <c r="CJZ58" s="399"/>
      <c r="CKA58" s="466"/>
      <c r="CKB58" s="252"/>
      <c r="CKC58" s="467"/>
      <c r="CKD58" s="466"/>
      <c r="CKE58" s="399"/>
      <c r="CKF58" s="466"/>
      <c r="CKG58" s="252"/>
      <c r="CKH58" s="467"/>
      <c r="CKI58" s="466"/>
      <c r="CKJ58" s="399"/>
      <c r="CKK58" s="466"/>
      <c r="CKL58" s="252"/>
      <c r="CKM58" s="467"/>
      <c r="CKN58" s="466"/>
      <c r="CKO58" s="399"/>
      <c r="CKP58" s="466"/>
      <c r="CKQ58" s="252"/>
      <c r="CKR58" s="467"/>
      <c r="CKS58" s="466"/>
      <c r="CKT58" s="399"/>
      <c r="CKU58" s="466"/>
      <c r="CKV58" s="252"/>
      <c r="CKW58" s="467"/>
      <c r="CKX58" s="466"/>
      <c r="CKY58" s="399"/>
      <c r="CKZ58" s="466"/>
      <c r="CLA58" s="252"/>
      <c r="CLB58" s="467"/>
      <c r="CLC58" s="466"/>
      <c r="CLD58" s="399"/>
      <c r="CLE58" s="466"/>
      <c r="CLF58" s="252"/>
      <c r="CLG58" s="467"/>
      <c r="CLH58" s="466"/>
      <c r="CLI58" s="399"/>
      <c r="CLJ58" s="466"/>
      <c r="CLK58" s="252"/>
      <c r="CLL58" s="467"/>
      <c r="CLM58" s="466"/>
      <c r="CLN58" s="399"/>
      <c r="CLO58" s="466"/>
      <c r="CLP58" s="252"/>
      <c r="CLQ58" s="467"/>
      <c r="CLR58" s="466"/>
      <c r="CLS58" s="399"/>
      <c r="CLT58" s="466"/>
      <c r="CLU58" s="252"/>
      <c r="CLV58" s="467"/>
      <c r="CLW58" s="466"/>
      <c r="CLX58" s="399"/>
      <c r="CLY58" s="466"/>
      <c r="CLZ58" s="252"/>
      <c r="CMA58" s="467"/>
      <c r="CMB58" s="466"/>
      <c r="CMC58" s="399"/>
      <c r="CMD58" s="466"/>
      <c r="CME58" s="252"/>
      <c r="CMF58" s="467"/>
      <c r="CMG58" s="466"/>
      <c r="CMH58" s="399"/>
      <c r="CMI58" s="466"/>
      <c r="CMJ58" s="252"/>
      <c r="CMK58" s="467"/>
      <c r="CML58" s="466"/>
      <c r="CMM58" s="399"/>
      <c r="CMN58" s="466"/>
      <c r="CMO58" s="252"/>
      <c r="CMP58" s="467"/>
      <c r="CMQ58" s="466"/>
      <c r="CMR58" s="399"/>
      <c r="CMS58" s="466"/>
      <c r="CMT58" s="252"/>
      <c r="CMU58" s="467"/>
      <c r="CMV58" s="466"/>
      <c r="CMW58" s="399"/>
      <c r="CMX58" s="466"/>
      <c r="CMY58" s="252"/>
      <c r="CMZ58" s="467"/>
      <c r="CNA58" s="466"/>
      <c r="CNB58" s="399"/>
      <c r="CNC58" s="466"/>
      <c r="CND58" s="252"/>
      <c r="CNE58" s="467"/>
      <c r="CNF58" s="466"/>
      <c r="CNG58" s="399"/>
      <c r="CNH58" s="466"/>
      <c r="CNI58" s="252"/>
      <c r="CNJ58" s="467"/>
      <c r="CNK58" s="466"/>
      <c r="CNL58" s="399"/>
      <c r="CNM58" s="466"/>
      <c r="CNN58" s="252"/>
      <c r="CNO58" s="467"/>
      <c r="CNP58" s="466"/>
      <c r="CNQ58" s="399"/>
      <c r="CNR58" s="466"/>
      <c r="CNS58" s="252"/>
      <c r="CNT58" s="467"/>
      <c r="CNU58" s="466"/>
      <c r="CNV58" s="399"/>
      <c r="CNW58" s="466"/>
      <c r="CNX58" s="252"/>
      <c r="CNY58" s="467"/>
      <c r="CNZ58" s="466"/>
      <c r="COA58" s="399"/>
      <c r="COB58" s="466"/>
      <c r="COC58" s="252"/>
      <c r="COD58" s="467"/>
      <c r="COE58" s="466"/>
      <c r="COF58" s="399"/>
      <c r="COG58" s="466"/>
      <c r="COH58" s="252"/>
      <c r="COI58" s="467"/>
      <c r="COJ58" s="466"/>
      <c r="COK58" s="399"/>
      <c r="COL58" s="466"/>
      <c r="COM58" s="252"/>
      <c r="CON58" s="467"/>
      <c r="COO58" s="466"/>
      <c r="COP58" s="399"/>
      <c r="COQ58" s="466"/>
      <c r="COR58" s="252"/>
      <c r="COS58" s="467"/>
      <c r="COT58" s="466"/>
      <c r="COU58" s="399"/>
      <c r="COV58" s="466"/>
      <c r="COW58" s="252"/>
      <c r="COX58" s="467"/>
      <c r="COY58" s="466"/>
      <c r="COZ58" s="399"/>
      <c r="CPA58" s="466"/>
      <c r="CPB58" s="252"/>
      <c r="CPC58" s="467"/>
      <c r="CPD58" s="466"/>
      <c r="CPE58" s="399"/>
      <c r="CPF58" s="466"/>
      <c r="CPG58" s="252"/>
      <c r="CPH58" s="467"/>
      <c r="CPI58" s="466"/>
      <c r="CPJ58" s="399"/>
      <c r="CPK58" s="466"/>
      <c r="CPL58" s="252"/>
      <c r="CPM58" s="467"/>
      <c r="CPN58" s="466"/>
      <c r="CPO58" s="399"/>
      <c r="CPP58" s="466"/>
      <c r="CPQ58" s="252"/>
      <c r="CPR58" s="467"/>
      <c r="CPS58" s="466"/>
      <c r="CPT58" s="399"/>
      <c r="CPU58" s="466"/>
      <c r="CPV58" s="252"/>
      <c r="CPW58" s="467"/>
      <c r="CPX58" s="466"/>
      <c r="CPY58" s="399"/>
      <c r="CPZ58" s="466"/>
      <c r="CQA58" s="252"/>
      <c r="CQB58" s="467"/>
      <c r="CQC58" s="466"/>
      <c r="CQD58" s="399"/>
      <c r="CQE58" s="466"/>
      <c r="CQF58" s="252"/>
      <c r="CQG58" s="467"/>
      <c r="CQH58" s="466"/>
      <c r="CQI58" s="399"/>
      <c r="CQJ58" s="466"/>
      <c r="CQK58" s="252"/>
      <c r="CQL58" s="467"/>
      <c r="CQM58" s="466"/>
      <c r="CQN58" s="399"/>
      <c r="CQO58" s="466"/>
      <c r="CQP58" s="252"/>
      <c r="CQQ58" s="467"/>
      <c r="CQR58" s="466"/>
      <c r="CQS58" s="399"/>
      <c r="CQT58" s="466"/>
      <c r="CQU58" s="252"/>
      <c r="CQV58" s="467"/>
      <c r="CQW58" s="466"/>
      <c r="CQX58" s="399"/>
      <c r="CQY58" s="466"/>
      <c r="CQZ58" s="252"/>
      <c r="CRA58" s="467"/>
      <c r="CRB58" s="466"/>
      <c r="CRC58" s="399"/>
      <c r="CRD58" s="466"/>
      <c r="CRE58" s="252"/>
      <c r="CRF58" s="467"/>
      <c r="CRG58" s="466"/>
      <c r="CRH58" s="399"/>
      <c r="CRI58" s="466"/>
      <c r="CRJ58" s="252"/>
      <c r="CRK58" s="467"/>
      <c r="CRL58" s="466"/>
      <c r="CRM58" s="399"/>
      <c r="CRN58" s="466"/>
      <c r="CRO58" s="252"/>
      <c r="CRP58" s="467"/>
      <c r="CRQ58" s="466"/>
      <c r="CRR58" s="399"/>
      <c r="CRS58" s="466"/>
      <c r="CRT58" s="252"/>
      <c r="CRU58" s="467"/>
      <c r="CRV58" s="466"/>
      <c r="CRW58" s="399"/>
      <c r="CRX58" s="466"/>
      <c r="CRY58" s="252"/>
      <c r="CRZ58" s="467"/>
      <c r="CSA58" s="466"/>
      <c r="CSB58" s="399"/>
      <c r="CSC58" s="466"/>
      <c r="CSD58" s="252"/>
      <c r="CSE58" s="467"/>
      <c r="CSF58" s="466"/>
      <c r="CSG58" s="399"/>
      <c r="CSH58" s="466"/>
      <c r="CSI58" s="252"/>
      <c r="CSJ58" s="467"/>
      <c r="CSK58" s="466"/>
      <c r="CSL58" s="399"/>
      <c r="CSM58" s="466"/>
      <c r="CSN58" s="252"/>
      <c r="CSO58" s="467"/>
      <c r="CSP58" s="466"/>
      <c r="CSQ58" s="399"/>
      <c r="CSR58" s="466"/>
      <c r="CSS58" s="252"/>
      <c r="CST58" s="467"/>
      <c r="CSU58" s="466"/>
      <c r="CSV58" s="399"/>
      <c r="CSW58" s="466"/>
      <c r="CSX58" s="252"/>
      <c r="CSY58" s="467"/>
      <c r="CSZ58" s="466"/>
      <c r="CTA58" s="399"/>
      <c r="CTB58" s="466"/>
      <c r="CTC58" s="252"/>
      <c r="CTD58" s="467"/>
      <c r="CTE58" s="466"/>
      <c r="CTF58" s="399"/>
      <c r="CTG58" s="466"/>
      <c r="CTH58" s="252"/>
      <c r="CTI58" s="467"/>
      <c r="CTJ58" s="466"/>
      <c r="CTK58" s="399"/>
      <c r="CTL58" s="466"/>
      <c r="CTM58" s="252"/>
      <c r="CTN58" s="467"/>
      <c r="CTO58" s="466"/>
      <c r="CTP58" s="399"/>
      <c r="CTQ58" s="466"/>
      <c r="CTR58" s="252"/>
      <c r="CTS58" s="467"/>
      <c r="CTT58" s="466"/>
      <c r="CTU58" s="399"/>
      <c r="CTV58" s="466"/>
      <c r="CTW58" s="252"/>
      <c r="CTX58" s="467"/>
      <c r="CTY58" s="466"/>
      <c r="CTZ58" s="399"/>
      <c r="CUA58" s="466"/>
      <c r="CUB58" s="252"/>
      <c r="CUC58" s="467"/>
      <c r="CUD58" s="466"/>
      <c r="CUE58" s="399"/>
      <c r="CUF58" s="466"/>
      <c r="CUG58" s="252"/>
      <c r="CUH58" s="467"/>
      <c r="CUI58" s="466"/>
      <c r="CUJ58" s="399"/>
      <c r="CUK58" s="466"/>
      <c r="CUL58" s="252"/>
      <c r="CUM58" s="467"/>
      <c r="CUN58" s="466"/>
      <c r="CUO58" s="399"/>
      <c r="CUP58" s="466"/>
      <c r="CUQ58" s="252"/>
      <c r="CUR58" s="467"/>
      <c r="CUS58" s="466"/>
      <c r="CUT58" s="399"/>
      <c r="CUU58" s="466"/>
      <c r="CUV58" s="252"/>
      <c r="CUW58" s="467"/>
      <c r="CUX58" s="466"/>
      <c r="CUY58" s="399"/>
      <c r="CUZ58" s="466"/>
      <c r="CVA58" s="252"/>
      <c r="CVB58" s="467"/>
      <c r="CVC58" s="466"/>
      <c r="CVD58" s="399"/>
      <c r="CVE58" s="466"/>
      <c r="CVF58" s="252"/>
      <c r="CVG58" s="467"/>
      <c r="CVH58" s="466"/>
      <c r="CVI58" s="399"/>
      <c r="CVJ58" s="466"/>
      <c r="CVK58" s="252"/>
      <c r="CVL58" s="467"/>
      <c r="CVM58" s="466"/>
      <c r="CVN58" s="399"/>
      <c r="CVO58" s="466"/>
      <c r="CVP58" s="252"/>
      <c r="CVQ58" s="467"/>
      <c r="CVR58" s="466"/>
      <c r="CVS58" s="399"/>
      <c r="CVT58" s="466"/>
      <c r="CVU58" s="252"/>
      <c r="CVV58" s="467"/>
      <c r="CVW58" s="466"/>
      <c r="CVX58" s="399"/>
      <c r="CVY58" s="466"/>
      <c r="CVZ58" s="252"/>
      <c r="CWA58" s="467"/>
      <c r="CWB58" s="466"/>
      <c r="CWC58" s="399"/>
      <c r="CWD58" s="466"/>
      <c r="CWE58" s="252"/>
      <c r="CWF58" s="467"/>
      <c r="CWG58" s="466"/>
      <c r="CWH58" s="399"/>
      <c r="CWI58" s="466"/>
      <c r="CWJ58" s="252"/>
      <c r="CWK58" s="467"/>
      <c r="CWL58" s="466"/>
      <c r="CWM58" s="399"/>
      <c r="CWN58" s="466"/>
      <c r="CWO58" s="252"/>
      <c r="CWP58" s="467"/>
      <c r="CWQ58" s="466"/>
      <c r="CWR58" s="399"/>
      <c r="CWS58" s="466"/>
      <c r="CWT58" s="252"/>
      <c r="CWU58" s="467"/>
      <c r="CWV58" s="466"/>
      <c r="CWW58" s="399"/>
      <c r="CWX58" s="466"/>
      <c r="CWY58" s="252"/>
      <c r="CWZ58" s="467"/>
      <c r="CXA58" s="466"/>
      <c r="CXB58" s="399"/>
      <c r="CXC58" s="466"/>
      <c r="CXD58" s="252"/>
      <c r="CXE58" s="467"/>
      <c r="CXF58" s="466"/>
      <c r="CXG58" s="399"/>
      <c r="CXH58" s="466"/>
      <c r="CXI58" s="252"/>
      <c r="CXJ58" s="467"/>
      <c r="CXK58" s="466"/>
      <c r="CXL58" s="399"/>
      <c r="CXM58" s="466"/>
      <c r="CXN58" s="252"/>
      <c r="CXO58" s="467"/>
      <c r="CXP58" s="466"/>
      <c r="CXQ58" s="399"/>
      <c r="CXR58" s="466"/>
      <c r="CXS58" s="252"/>
      <c r="CXT58" s="467"/>
      <c r="CXU58" s="466"/>
      <c r="CXV58" s="399"/>
      <c r="CXW58" s="466"/>
      <c r="CXX58" s="252"/>
      <c r="CXY58" s="467"/>
      <c r="CXZ58" s="466"/>
      <c r="CYA58" s="399"/>
      <c r="CYB58" s="466"/>
      <c r="CYC58" s="252"/>
      <c r="CYD58" s="467"/>
      <c r="CYE58" s="466"/>
      <c r="CYF58" s="399"/>
      <c r="CYG58" s="466"/>
      <c r="CYH58" s="252"/>
      <c r="CYI58" s="467"/>
      <c r="CYJ58" s="466"/>
      <c r="CYK58" s="399"/>
      <c r="CYL58" s="466"/>
      <c r="CYM58" s="252"/>
      <c r="CYN58" s="467"/>
      <c r="CYO58" s="466"/>
      <c r="CYP58" s="399"/>
      <c r="CYQ58" s="466"/>
      <c r="CYR58" s="252"/>
      <c r="CYS58" s="467"/>
      <c r="CYT58" s="466"/>
      <c r="CYU58" s="399"/>
      <c r="CYV58" s="466"/>
      <c r="CYW58" s="252"/>
      <c r="CYX58" s="467"/>
      <c r="CYY58" s="466"/>
      <c r="CYZ58" s="399"/>
      <c r="CZA58" s="466"/>
      <c r="CZB58" s="252"/>
      <c r="CZC58" s="467"/>
      <c r="CZD58" s="466"/>
      <c r="CZE58" s="399"/>
      <c r="CZF58" s="466"/>
      <c r="CZG58" s="252"/>
      <c r="CZH58" s="467"/>
      <c r="CZI58" s="466"/>
      <c r="CZJ58" s="399"/>
      <c r="CZK58" s="466"/>
      <c r="CZL58" s="252"/>
      <c r="CZM58" s="467"/>
      <c r="CZN58" s="466"/>
      <c r="CZO58" s="399"/>
      <c r="CZP58" s="466"/>
      <c r="CZQ58" s="252"/>
      <c r="CZR58" s="467"/>
      <c r="CZS58" s="466"/>
      <c r="CZT58" s="399"/>
      <c r="CZU58" s="466"/>
      <c r="CZV58" s="252"/>
      <c r="CZW58" s="467"/>
      <c r="CZX58" s="466"/>
      <c r="CZY58" s="399"/>
      <c r="CZZ58" s="466"/>
      <c r="DAA58" s="252"/>
      <c r="DAB58" s="467"/>
      <c r="DAC58" s="466"/>
      <c r="DAD58" s="399"/>
      <c r="DAE58" s="466"/>
      <c r="DAF58" s="252"/>
      <c r="DAG58" s="467"/>
      <c r="DAH58" s="466"/>
      <c r="DAI58" s="399"/>
      <c r="DAJ58" s="466"/>
      <c r="DAK58" s="252"/>
      <c r="DAL58" s="467"/>
      <c r="DAM58" s="466"/>
      <c r="DAN58" s="399"/>
      <c r="DAO58" s="466"/>
      <c r="DAP58" s="252"/>
      <c r="DAQ58" s="467"/>
      <c r="DAR58" s="466"/>
      <c r="DAS58" s="399"/>
      <c r="DAT58" s="466"/>
      <c r="DAU58" s="252"/>
      <c r="DAV58" s="467"/>
      <c r="DAW58" s="466"/>
      <c r="DAX58" s="399"/>
      <c r="DAY58" s="466"/>
      <c r="DAZ58" s="252"/>
      <c r="DBA58" s="467"/>
      <c r="DBB58" s="466"/>
      <c r="DBC58" s="399"/>
      <c r="DBD58" s="466"/>
      <c r="DBE58" s="252"/>
      <c r="DBF58" s="467"/>
      <c r="DBG58" s="466"/>
      <c r="DBH58" s="399"/>
      <c r="DBI58" s="466"/>
      <c r="DBJ58" s="252"/>
      <c r="DBK58" s="467"/>
      <c r="DBL58" s="466"/>
      <c r="DBM58" s="399"/>
      <c r="DBN58" s="466"/>
      <c r="DBO58" s="252"/>
      <c r="DBP58" s="467"/>
      <c r="DBQ58" s="466"/>
      <c r="DBR58" s="399"/>
      <c r="DBS58" s="466"/>
      <c r="DBT58" s="252"/>
      <c r="DBU58" s="467"/>
      <c r="DBV58" s="466"/>
      <c r="DBW58" s="399"/>
      <c r="DBX58" s="466"/>
      <c r="DBY58" s="252"/>
      <c r="DBZ58" s="467"/>
      <c r="DCA58" s="466"/>
      <c r="DCB58" s="399"/>
      <c r="DCC58" s="466"/>
      <c r="DCD58" s="252"/>
      <c r="DCE58" s="467"/>
      <c r="DCF58" s="466"/>
      <c r="DCG58" s="399"/>
      <c r="DCH58" s="466"/>
      <c r="DCI58" s="252"/>
      <c r="DCJ58" s="467"/>
      <c r="DCK58" s="466"/>
      <c r="DCL58" s="399"/>
      <c r="DCM58" s="466"/>
      <c r="DCN58" s="252"/>
      <c r="DCO58" s="467"/>
      <c r="DCP58" s="466"/>
      <c r="DCQ58" s="399"/>
      <c r="DCR58" s="466"/>
      <c r="DCS58" s="252"/>
      <c r="DCT58" s="467"/>
      <c r="DCU58" s="466"/>
      <c r="DCV58" s="399"/>
      <c r="DCW58" s="466"/>
      <c r="DCX58" s="252"/>
      <c r="DCY58" s="467"/>
      <c r="DCZ58" s="466"/>
      <c r="DDA58" s="399"/>
      <c r="DDB58" s="466"/>
      <c r="DDC58" s="252"/>
      <c r="DDD58" s="467"/>
      <c r="DDE58" s="466"/>
      <c r="DDF58" s="399"/>
      <c r="DDG58" s="466"/>
      <c r="DDH58" s="252"/>
      <c r="DDI58" s="467"/>
      <c r="DDJ58" s="466"/>
      <c r="DDK58" s="399"/>
      <c r="DDL58" s="466"/>
      <c r="DDM58" s="252"/>
      <c r="DDN58" s="467"/>
      <c r="DDO58" s="466"/>
      <c r="DDP58" s="399"/>
      <c r="DDQ58" s="466"/>
      <c r="DDR58" s="252"/>
      <c r="DDS58" s="467"/>
      <c r="DDT58" s="466"/>
      <c r="DDU58" s="399"/>
      <c r="DDV58" s="466"/>
      <c r="DDW58" s="252"/>
      <c r="DDX58" s="467"/>
      <c r="DDY58" s="466"/>
      <c r="DDZ58" s="399"/>
      <c r="DEA58" s="466"/>
      <c r="DEB58" s="252"/>
      <c r="DEC58" s="467"/>
      <c r="DED58" s="466"/>
      <c r="DEE58" s="399"/>
      <c r="DEF58" s="466"/>
      <c r="DEG58" s="252"/>
      <c r="DEH58" s="467"/>
      <c r="DEI58" s="466"/>
      <c r="DEJ58" s="399"/>
      <c r="DEK58" s="466"/>
      <c r="DEL58" s="252"/>
      <c r="DEM58" s="467"/>
      <c r="DEN58" s="466"/>
      <c r="DEO58" s="399"/>
      <c r="DEP58" s="466"/>
      <c r="DEQ58" s="252"/>
      <c r="DER58" s="467"/>
      <c r="DES58" s="466"/>
      <c r="DET58" s="399"/>
      <c r="DEU58" s="466"/>
      <c r="DEV58" s="252"/>
      <c r="DEW58" s="467"/>
      <c r="DEX58" s="466"/>
      <c r="DEY58" s="399"/>
      <c r="DEZ58" s="466"/>
      <c r="DFA58" s="252"/>
      <c r="DFB58" s="467"/>
      <c r="DFC58" s="466"/>
      <c r="DFD58" s="399"/>
      <c r="DFE58" s="466"/>
      <c r="DFF58" s="252"/>
      <c r="DFG58" s="467"/>
      <c r="DFH58" s="466"/>
      <c r="DFI58" s="399"/>
      <c r="DFJ58" s="466"/>
      <c r="DFK58" s="252"/>
      <c r="DFL58" s="467"/>
      <c r="DFM58" s="466"/>
      <c r="DFN58" s="399"/>
      <c r="DFO58" s="466"/>
      <c r="DFP58" s="252"/>
      <c r="DFQ58" s="467"/>
      <c r="DFR58" s="466"/>
      <c r="DFS58" s="399"/>
      <c r="DFT58" s="466"/>
      <c r="DFU58" s="252"/>
      <c r="DFV58" s="467"/>
      <c r="DFW58" s="466"/>
      <c r="DFX58" s="399"/>
      <c r="DFY58" s="466"/>
      <c r="DFZ58" s="252"/>
      <c r="DGA58" s="467"/>
      <c r="DGB58" s="466"/>
      <c r="DGC58" s="399"/>
      <c r="DGD58" s="466"/>
      <c r="DGE58" s="252"/>
      <c r="DGF58" s="467"/>
      <c r="DGG58" s="466"/>
      <c r="DGH58" s="399"/>
      <c r="DGI58" s="466"/>
      <c r="DGJ58" s="252"/>
      <c r="DGK58" s="467"/>
      <c r="DGL58" s="466"/>
      <c r="DGM58" s="399"/>
      <c r="DGN58" s="466"/>
      <c r="DGO58" s="252"/>
      <c r="DGP58" s="467"/>
      <c r="DGQ58" s="466"/>
      <c r="DGR58" s="399"/>
      <c r="DGS58" s="466"/>
      <c r="DGT58" s="252"/>
      <c r="DGU58" s="467"/>
      <c r="DGV58" s="466"/>
      <c r="DGW58" s="399"/>
      <c r="DGX58" s="466"/>
      <c r="DGY58" s="252"/>
      <c r="DGZ58" s="467"/>
      <c r="DHA58" s="466"/>
      <c r="DHB58" s="399"/>
      <c r="DHC58" s="466"/>
      <c r="DHD58" s="252"/>
      <c r="DHE58" s="467"/>
      <c r="DHF58" s="466"/>
      <c r="DHG58" s="399"/>
      <c r="DHH58" s="466"/>
      <c r="DHI58" s="252"/>
      <c r="DHJ58" s="467"/>
      <c r="DHK58" s="466"/>
      <c r="DHL58" s="399"/>
      <c r="DHM58" s="466"/>
      <c r="DHN58" s="252"/>
      <c r="DHO58" s="467"/>
      <c r="DHP58" s="466"/>
      <c r="DHQ58" s="399"/>
      <c r="DHR58" s="466"/>
      <c r="DHS58" s="252"/>
      <c r="DHT58" s="467"/>
      <c r="DHU58" s="466"/>
      <c r="DHV58" s="399"/>
      <c r="DHW58" s="466"/>
      <c r="DHX58" s="252"/>
      <c r="DHY58" s="467"/>
      <c r="DHZ58" s="466"/>
      <c r="DIA58" s="399"/>
      <c r="DIB58" s="466"/>
      <c r="DIC58" s="252"/>
      <c r="DID58" s="467"/>
      <c r="DIE58" s="466"/>
      <c r="DIF58" s="399"/>
      <c r="DIG58" s="466"/>
      <c r="DIH58" s="252"/>
      <c r="DII58" s="467"/>
      <c r="DIJ58" s="466"/>
      <c r="DIK58" s="399"/>
      <c r="DIL58" s="466"/>
      <c r="DIM58" s="252"/>
      <c r="DIN58" s="467"/>
      <c r="DIO58" s="466"/>
      <c r="DIP58" s="399"/>
      <c r="DIQ58" s="466"/>
      <c r="DIR58" s="252"/>
      <c r="DIS58" s="467"/>
      <c r="DIT58" s="466"/>
      <c r="DIU58" s="399"/>
      <c r="DIV58" s="466"/>
      <c r="DIW58" s="252"/>
      <c r="DIX58" s="467"/>
      <c r="DIY58" s="466"/>
      <c r="DIZ58" s="399"/>
      <c r="DJA58" s="466"/>
      <c r="DJB58" s="252"/>
      <c r="DJC58" s="467"/>
      <c r="DJD58" s="466"/>
      <c r="DJE58" s="399"/>
      <c r="DJF58" s="466"/>
      <c r="DJG58" s="252"/>
      <c r="DJH58" s="467"/>
      <c r="DJI58" s="466"/>
      <c r="DJJ58" s="399"/>
      <c r="DJK58" s="466"/>
      <c r="DJL58" s="252"/>
      <c r="DJM58" s="467"/>
      <c r="DJN58" s="466"/>
      <c r="DJO58" s="399"/>
      <c r="DJP58" s="466"/>
      <c r="DJQ58" s="252"/>
      <c r="DJR58" s="467"/>
      <c r="DJS58" s="466"/>
      <c r="DJT58" s="399"/>
      <c r="DJU58" s="466"/>
      <c r="DJV58" s="252"/>
      <c r="DJW58" s="467"/>
      <c r="DJX58" s="466"/>
      <c r="DJY58" s="399"/>
      <c r="DJZ58" s="466"/>
      <c r="DKA58" s="252"/>
      <c r="DKB58" s="467"/>
      <c r="DKC58" s="466"/>
      <c r="DKD58" s="399"/>
      <c r="DKE58" s="466"/>
      <c r="DKF58" s="252"/>
      <c r="DKG58" s="467"/>
      <c r="DKH58" s="466"/>
      <c r="DKI58" s="399"/>
      <c r="DKJ58" s="466"/>
      <c r="DKK58" s="252"/>
      <c r="DKL58" s="467"/>
      <c r="DKM58" s="466"/>
      <c r="DKN58" s="399"/>
      <c r="DKO58" s="466"/>
      <c r="DKP58" s="252"/>
      <c r="DKQ58" s="467"/>
      <c r="DKR58" s="466"/>
      <c r="DKS58" s="399"/>
      <c r="DKT58" s="466"/>
      <c r="DKU58" s="252"/>
      <c r="DKV58" s="467"/>
      <c r="DKW58" s="466"/>
      <c r="DKX58" s="399"/>
      <c r="DKY58" s="466"/>
      <c r="DKZ58" s="252"/>
      <c r="DLA58" s="467"/>
      <c r="DLB58" s="466"/>
      <c r="DLC58" s="399"/>
      <c r="DLD58" s="466"/>
      <c r="DLE58" s="252"/>
      <c r="DLF58" s="467"/>
      <c r="DLG58" s="466"/>
      <c r="DLH58" s="399"/>
      <c r="DLI58" s="466"/>
      <c r="DLJ58" s="252"/>
      <c r="DLK58" s="467"/>
      <c r="DLL58" s="466"/>
      <c r="DLM58" s="399"/>
      <c r="DLN58" s="466"/>
      <c r="DLO58" s="252"/>
      <c r="DLP58" s="467"/>
      <c r="DLQ58" s="466"/>
      <c r="DLR58" s="399"/>
      <c r="DLS58" s="466"/>
      <c r="DLT58" s="252"/>
      <c r="DLU58" s="467"/>
      <c r="DLV58" s="466"/>
      <c r="DLW58" s="399"/>
      <c r="DLX58" s="466"/>
      <c r="DLY58" s="252"/>
      <c r="DLZ58" s="467"/>
      <c r="DMA58" s="466"/>
      <c r="DMB58" s="399"/>
      <c r="DMC58" s="466"/>
      <c r="DMD58" s="252"/>
      <c r="DME58" s="467"/>
      <c r="DMF58" s="466"/>
      <c r="DMG58" s="399"/>
      <c r="DMH58" s="466"/>
      <c r="DMI58" s="252"/>
      <c r="DMJ58" s="467"/>
      <c r="DMK58" s="466"/>
      <c r="DML58" s="399"/>
      <c r="DMM58" s="466"/>
      <c r="DMN58" s="252"/>
      <c r="DMO58" s="467"/>
      <c r="DMP58" s="466"/>
      <c r="DMQ58" s="399"/>
      <c r="DMR58" s="466"/>
      <c r="DMS58" s="252"/>
      <c r="DMT58" s="467"/>
      <c r="DMU58" s="466"/>
      <c r="DMV58" s="399"/>
      <c r="DMW58" s="466"/>
      <c r="DMX58" s="252"/>
      <c r="DMY58" s="467"/>
      <c r="DMZ58" s="466"/>
      <c r="DNA58" s="399"/>
      <c r="DNB58" s="466"/>
      <c r="DNC58" s="252"/>
      <c r="DND58" s="467"/>
      <c r="DNE58" s="466"/>
      <c r="DNF58" s="399"/>
      <c r="DNG58" s="466"/>
      <c r="DNH58" s="252"/>
      <c r="DNI58" s="467"/>
      <c r="DNJ58" s="466"/>
      <c r="DNK58" s="399"/>
      <c r="DNL58" s="466"/>
      <c r="DNM58" s="252"/>
      <c r="DNN58" s="467"/>
      <c r="DNO58" s="466"/>
      <c r="DNP58" s="399"/>
      <c r="DNQ58" s="466"/>
      <c r="DNR58" s="252"/>
      <c r="DNS58" s="467"/>
      <c r="DNT58" s="466"/>
      <c r="DNU58" s="399"/>
      <c r="DNV58" s="466"/>
      <c r="DNW58" s="252"/>
      <c r="DNX58" s="467"/>
      <c r="DNY58" s="466"/>
      <c r="DNZ58" s="399"/>
      <c r="DOA58" s="466"/>
      <c r="DOB58" s="252"/>
      <c r="DOC58" s="467"/>
      <c r="DOD58" s="466"/>
      <c r="DOE58" s="399"/>
      <c r="DOF58" s="466"/>
      <c r="DOG58" s="252"/>
      <c r="DOH58" s="467"/>
      <c r="DOI58" s="466"/>
      <c r="DOJ58" s="399"/>
      <c r="DOK58" s="466"/>
      <c r="DOL58" s="252"/>
      <c r="DOM58" s="467"/>
      <c r="DON58" s="466"/>
      <c r="DOO58" s="399"/>
      <c r="DOP58" s="466"/>
      <c r="DOQ58" s="252"/>
      <c r="DOR58" s="467"/>
      <c r="DOS58" s="466"/>
      <c r="DOT58" s="399"/>
      <c r="DOU58" s="466"/>
      <c r="DOV58" s="252"/>
      <c r="DOW58" s="467"/>
      <c r="DOX58" s="466"/>
      <c r="DOY58" s="399"/>
      <c r="DOZ58" s="466"/>
      <c r="DPA58" s="252"/>
      <c r="DPB58" s="467"/>
      <c r="DPC58" s="466"/>
      <c r="DPD58" s="399"/>
      <c r="DPE58" s="466"/>
      <c r="DPF58" s="252"/>
      <c r="DPG58" s="467"/>
      <c r="DPH58" s="466"/>
      <c r="DPI58" s="399"/>
      <c r="DPJ58" s="466"/>
      <c r="DPK58" s="252"/>
      <c r="DPL58" s="467"/>
      <c r="DPM58" s="466"/>
      <c r="DPN58" s="399"/>
      <c r="DPO58" s="466"/>
      <c r="DPP58" s="252"/>
      <c r="DPQ58" s="467"/>
      <c r="DPR58" s="466"/>
      <c r="DPS58" s="399"/>
      <c r="DPT58" s="466"/>
      <c r="DPU58" s="252"/>
      <c r="DPV58" s="467"/>
      <c r="DPW58" s="466"/>
      <c r="DPX58" s="399"/>
      <c r="DPY58" s="466"/>
      <c r="DPZ58" s="252"/>
      <c r="DQA58" s="467"/>
      <c r="DQB58" s="466"/>
      <c r="DQC58" s="399"/>
      <c r="DQD58" s="466"/>
      <c r="DQE58" s="252"/>
      <c r="DQF58" s="467"/>
      <c r="DQG58" s="466"/>
      <c r="DQH58" s="399"/>
      <c r="DQI58" s="466"/>
      <c r="DQJ58" s="252"/>
      <c r="DQK58" s="467"/>
      <c r="DQL58" s="466"/>
      <c r="DQM58" s="399"/>
      <c r="DQN58" s="466"/>
      <c r="DQO58" s="252"/>
      <c r="DQP58" s="467"/>
      <c r="DQQ58" s="466"/>
      <c r="DQR58" s="399"/>
      <c r="DQS58" s="466"/>
      <c r="DQT58" s="252"/>
      <c r="DQU58" s="467"/>
      <c r="DQV58" s="466"/>
      <c r="DQW58" s="399"/>
      <c r="DQX58" s="466"/>
      <c r="DQY58" s="252"/>
      <c r="DQZ58" s="467"/>
      <c r="DRA58" s="466"/>
      <c r="DRB58" s="399"/>
      <c r="DRC58" s="466"/>
      <c r="DRD58" s="252"/>
      <c r="DRE58" s="467"/>
      <c r="DRF58" s="466"/>
      <c r="DRG58" s="399"/>
      <c r="DRH58" s="466"/>
      <c r="DRI58" s="252"/>
      <c r="DRJ58" s="467"/>
      <c r="DRK58" s="466"/>
      <c r="DRL58" s="399"/>
      <c r="DRM58" s="466"/>
      <c r="DRN58" s="252"/>
      <c r="DRO58" s="467"/>
      <c r="DRP58" s="466"/>
      <c r="DRQ58" s="399"/>
      <c r="DRR58" s="466"/>
      <c r="DRS58" s="252"/>
      <c r="DRT58" s="467"/>
      <c r="DRU58" s="466"/>
      <c r="DRV58" s="399"/>
      <c r="DRW58" s="466"/>
      <c r="DRX58" s="252"/>
      <c r="DRY58" s="467"/>
      <c r="DRZ58" s="466"/>
      <c r="DSA58" s="399"/>
      <c r="DSB58" s="466"/>
      <c r="DSC58" s="252"/>
      <c r="DSD58" s="467"/>
      <c r="DSE58" s="466"/>
      <c r="DSF58" s="399"/>
      <c r="DSG58" s="466"/>
      <c r="DSH58" s="252"/>
      <c r="DSI58" s="467"/>
      <c r="DSJ58" s="466"/>
      <c r="DSK58" s="399"/>
      <c r="DSL58" s="466"/>
      <c r="DSM58" s="252"/>
      <c r="DSN58" s="467"/>
      <c r="DSO58" s="466"/>
      <c r="DSP58" s="399"/>
      <c r="DSQ58" s="466"/>
      <c r="DSR58" s="252"/>
      <c r="DSS58" s="467"/>
      <c r="DST58" s="466"/>
      <c r="DSU58" s="399"/>
      <c r="DSV58" s="466"/>
      <c r="DSW58" s="252"/>
      <c r="DSX58" s="467"/>
      <c r="DSY58" s="466"/>
      <c r="DSZ58" s="399"/>
      <c r="DTA58" s="466"/>
      <c r="DTB58" s="252"/>
      <c r="DTC58" s="467"/>
      <c r="DTD58" s="466"/>
      <c r="DTE58" s="399"/>
      <c r="DTF58" s="466"/>
      <c r="DTG58" s="252"/>
      <c r="DTH58" s="467"/>
      <c r="DTI58" s="466"/>
      <c r="DTJ58" s="399"/>
      <c r="DTK58" s="466"/>
      <c r="DTL58" s="252"/>
      <c r="DTM58" s="467"/>
      <c r="DTN58" s="466"/>
      <c r="DTO58" s="399"/>
      <c r="DTP58" s="466"/>
      <c r="DTQ58" s="252"/>
      <c r="DTR58" s="467"/>
      <c r="DTS58" s="466"/>
      <c r="DTT58" s="399"/>
      <c r="DTU58" s="466"/>
      <c r="DTV58" s="252"/>
      <c r="DTW58" s="467"/>
      <c r="DTX58" s="466"/>
      <c r="DTY58" s="399"/>
      <c r="DTZ58" s="466"/>
      <c r="DUA58" s="252"/>
      <c r="DUB58" s="467"/>
      <c r="DUC58" s="466"/>
      <c r="DUD58" s="399"/>
      <c r="DUE58" s="466"/>
      <c r="DUF58" s="252"/>
      <c r="DUG58" s="467"/>
      <c r="DUH58" s="466"/>
      <c r="DUI58" s="399"/>
      <c r="DUJ58" s="466"/>
      <c r="DUK58" s="252"/>
      <c r="DUL58" s="467"/>
      <c r="DUM58" s="466"/>
      <c r="DUN58" s="399"/>
      <c r="DUO58" s="466"/>
      <c r="DUP58" s="252"/>
      <c r="DUQ58" s="467"/>
      <c r="DUR58" s="466"/>
      <c r="DUS58" s="399"/>
      <c r="DUT58" s="466"/>
      <c r="DUU58" s="252"/>
      <c r="DUV58" s="467"/>
      <c r="DUW58" s="466"/>
      <c r="DUX58" s="399"/>
      <c r="DUY58" s="466"/>
      <c r="DUZ58" s="252"/>
      <c r="DVA58" s="467"/>
      <c r="DVB58" s="466"/>
      <c r="DVC58" s="399"/>
      <c r="DVD58" s="466"/>
      <c r="DVE58" s="252"/>
      <c r="DVF58" s="467"/>
      <c r="DVG58" s="466"/>
      <c r="DVH58" s="399"/>
      <c r="DVI58" s="466"/>
      <c r="DVJ58" s="252"/>
      <c r="DVK58" s="467"/>
      <c r="DVL58" s="466"/>
      <c r="DVM58" s="399"/>
      <c r="DVN58" s="466"/>
      <c r="DVO58" s="252"/>
      <c r="DVP58" s="467"/>
      <c r="DVQ58" s="466"/>
      <c r="DVR58" s="399"/>
      <c r="DVS58" s="466"/>
      <c r="DVT58" s="252"/>
      <c r="DVU58" s="467"/>
      <c r="DVV58" s="466"/>
      <c r="DVW58" s="399"/>
      <c r="DVX58" s="466"/>
      <c r="DVY58" s="252"/>
      <c r="DVZ58" s="467"/>
      <c r="DWA58" s="466"/>
      <c r="DWB58" s="399"/>
      <c r="DWC58" s="466"/>
      <c r="DWD58" s="252"/>
      <c r="DWE58" s="467"/>
      <c r="DWF58" s="466"/>
      <c r="DWG58" s="399"/>
      <c r="DWH58" s="466"/>
      <c r="DWI58" s="252"/>
      <c r="DWJ58" s="467"/>
      <c r="DWK58" s="466"/>
      <c r="DWL58" s="399"/>
      <c r="DWM58" s="466"/>
      <c r="DWN58" s="252"/>
      <c r="DWO58" s="467"/>
      <c r="DWP58" s="466"/>
      <c r="DWQ58" s="399"/>
      <c r="DWR58" s="466"/>
      <c r="DWS58" s="252"/>
      <c r="DWT58" s="467"/>
      <c r="DWU58" s="466"/>
      <c r="DWV58" s="399"/>
      <c r="DWW58" s="466"/>
      <c r="DWX58" s="252"/>
      <c r="DWY58" s="467"/>
      <c r="DWZ58" s="466"/>
      <c r="DXA58" s="399"/>
      <c r="DXB58" s="466"/>
      <c r="DXC58" s="252"/>
      <c r="DXD58" s="467"/>
      <c r="DXE58" s="466"/>
      <c r="DXF58" s="399"/>
      <c r="DXG58" s="466"/>
      <c r="DXH58" s="252"/>
      <c r="DXI58" s="467"/>
      <c r="DXJ58" s="466"/>
      <c r="DXK58" s="399"/>
      <c r="DXL58" s="466"/>
      <c r="DXM58" s="252"/>
      <c r="DXN58" s="467"/>
      <c r="DXO58" s="466"/>
      <c r="DXP58" s="399"/>
      <c r="DXQ58" s="466"/>
      <c r="DXR58" s="252"/>
      <c r="DXS58" s="467"/>
      <c r="DXT58" s="466"/>
      <c r="DXU58" s="399"/>
      <c r="DXV58" s="466"/>
      <c r="DXW58" s="252"/>
      <c r="DXX58" s="467"/>
      <c r="DXY58" s="466"/>
      <c r="DXZ58" s="399"/>
      <c r="DYA58" s="466"/>
      <c r="DYB58" s="252"/>
      <c r="DYC58" s="467"/>
      <c r="DYD58" s="466"/>
      <c r="DYE58" s="399"/>
      <c r="DYF58" s="466"/>
      <c r="DYG58" s="252"/>
      <c r="DYH58" s="467"/>
      <c r="DYI58" s="466"/>
      <c r="DYJ58" s="399"/>
      <c r="DYK58" s="466"/>
      <c r="DYL58" s="252"/>
      <c r="DYM58" s="467"/>
      <c r="DYN58" s="466"/>
      <c r="DYO58" s="399"/>
      <c r="DYP58" s="466"/>
      <c r="DYQ58" s="252"/>
      <c r="DYR58" s="467"/>
      <c r="DYS58" s="466"/>
      <c r="DYT58" s="399"/>
      <c r="DYU58" s="466"/>
      <c r="DYV58" s="252"/>
      <c r="DYW58" s="467"/>
      <c r="DYX58" s="466"/>
      <c r="DYY58" s="399"/>
      <c r="DYZ58" s="466"/>
      <c r="DZA58" s="252"/>
      <c r="DZB58" s="467"/>
      <c r="DZC58" s="466"/>
      <c r="DZD58" s="399"/>
      <c r="DZE58" s="466"/>
      <c r="DZF58" s="252"/>
      <c r="DZG58" s="467"/>
      <c r="DZH58" s="466"/>
      <c r="DZI58" s="399"/>
      <c r="DZJ58" s="466"/>
      <c r="DZK58" s="252"/>
      <c r="DZL58" s="467"/>
      <c r="DZM58" s="466"/>
      <c r="DZN58" s="399"/>
      <c r="DZO58" s="466"/>
      <c r="DZP58" s="252"/>
      <c r="DZQ58" s="467"/>
      <c r="DZR58" s="466"/>
      <c r="DZS58" s="399"/>
      <c r="DZT58" s="466"/>
      <c r="DZU58" s="252"/>
      <c r="DZV58" s="467"/>
      <c r="DZW58" s="466"/>
      <c r="DZX58" s="399"/>
      <c r="DZY58" s="466"/>
      <c r="DZZ58" s="252"/>
      <c r="EAA58" s="467"/>
      <c r="EAB58" s="466"/>
      <c r="EAC58" s="399"/>
      <c r="EAD58" s="466"/>
      <c r="EAE58" s="252"/>
      <c r="EAF58" s="467"/>
      <c r="EAG58" s="466"/>
      <c r="EAH58" s="399"/>
      <c r="EAI58" s="466"/>
      <c r="EAJ58" s="252"/>
      <c r="EAK58" s="467"/>
      <c r="EAL58" s="466"/>
      <c r="EAM58" s="399"/>
      <c r="EAN58" s="466"/>
      <c r="EAO58" s="252"/>
      <c r="EAP58" s="467"/>
      <c r="EAQ58" s="466"/>
      <c r="EAR58" s="399"/>
      <c r="EAS58" s="466"/>
      <c r="EAT58" s="252"/>
      <c r="EAU58" s="467"/>
      <c r="EAV58" s="466"/>
      <c r="EAW58" s="399"/>
      <c r="EAX58" s="466"/>
      <c r="EAY58" s="252"/>
      <c r="EAZ58" s="467"/>
      <c r="EBA58" s="466"/>
      <c r="EBB58" s="399"/>
      <c r="EBC58" s="466"/>
      <c r="EBD58" s="252"/>
      <c r="EBE58" s="467"/>
      <c r="EBF58" s="466"/>
      <c r="EBG58" s="399"/>
      <c r="EBH58" s="466"/>
      <c r="EBI58" s="252"/>
      <c r="EBJ58" s="467"/>
      <c r="EBK58" s="466"/>
      <c r="EBL58" s="399"/>
      <c r="EBM58" s="466"/>
      <c r="EBN58" s="252"/>
      <c r="EBO58" s="467"/>
      <c r="EBP58" s="466"/>
      <c r="EBQ58" s="399"/>
      <c r="EBR58" s="466"/>
      <c r="EBS58" s="252"/>
      <c r="EBT58" s="467"/>
      <c r="EBU58" s="466"/>
      <c r="EBV58" s="399"/>
      <c r="EBW58" s="466"/>
      <c r="EBX58" s="252"/>
      <c r="EBY58" s="467"/>
      <c r="EBZ58" s="466"/>
      <c r="ECA58" s="399"/>
      <c r="ECB58" s="466"/>
      <c r="ECC58" s="252"/>
      <c r="ECD58" s="467"/>
      <c r="ECE58" s="466"/>
      <c r="ECF58" s="399"/>
      <c r="ECG58" s="466"/>
      <c r="ECH58" s="252"/>
      <c r="ECI58" s="467"/>
      <c r="ECJ58" s="466"/>
      <c r="ECK58" s="399"/>
      <c r="ECL58" s="466"/>
      <c r="ECM58" s="252"/>
      <c r="ECN58" s="467"/>
      <c r="ECO58" s="466"/>
      <c r="ECP58" s="399"/>
      <c r="ECQ58" s="466"/>
      <c r="ECR58" s="252"/>
      <c r="ECS58" s="467"/>
      <c r="ECT58" s="466"/>
      <c r="ECU58" s="399"/>
      <c r="ECV58" s="466"/>
      <c r="ECW58" s="252"/>
      <c r="ECX58" s="467"/>
      <c r="ECY58" s="466"/>
      <c r="ECZ58" s="399"/>
      <c r="EDA58" s="466"/>
      <c r="EDB58" s="252"/>
      <c r="EDC58" s="467"/>
      <c r="EDD58" s="466"/>
      <c r="EDE58" s="399"/>
      <c r="EDF58" s="466"/>
      <c r="EDG58" s="252"/>
      <c r="EDH58" s="467"/>
      <c r="EDI58" s="466"/>
      <c r="EDJ58" s="399"/>
      <c r="EDK58" s="466"/>
      <c r="EDL58" s="252"/>
      <c r="EDM58" s="467"/>
      <c r="EDN58" s="466"/>
      <c r="EDO58" s="399"/>
      <c r="EDP58" s="466"/>
      <c r="EDQ58" s="252"/>
      <c r="EDR58" s="467"/>
      <c r="EDS58" s="466"/>
      <c r="EDT58" s="399"/>
      <c r="EDU58" s="466"/>
      <c r="EDV58" s="252"/>
      <c r="EDW58" s="467"/>
      <c r="EDX58" s="466"/>
      <c r="EDY58" s="399"/>
      <c r="EDZ58" s="466"/>
      <c r="EEA58" s="252"/>
      <c r="EEB58" s="467"/>
      <c r="EEC58" s="466"/>
      <c r="EED58" s="399"/>
      <c r="EEE58" s="466"/>
      <c r="EEF58" s="252"/>
      <c r="EEG58" s="467"/>
      <c r="EEH58" s="466"/>
      <c r="EEI58" s="399"/>
      <c r="EEJ58" s="466"/>
      <c r="EEK58" s="252"/>
      <c r="EEL58" s="467"/>
      <c r="EEM58" s="466"/>
      <c r="EEN58" s="399"/>
      <c r="EEO58" s="466"/>
      <c r="EEP58" s="252"/>
      <c r="EEQ58" s="467"/>
      <c r="EER58" s="466"/>
      <c r="EES58" s="399"/>
      <c r="EET58" s="466"/>
      <c r="EEU58" s="252"/>
      <c r="EEV58" s="467"/>
      <c r="EEW58" s="466"/>
      <c r="EEX58" s="399"/>
      <c r="EEY58" s="466"/>
      <c r="EEZ58" s="252"/>
      <c r="EFA58" s="467"/>
      <c r="EFB58" s="466"/>
      <c r="EFC58" s="399"/>
      <c r="EFD58" s="466"/>
      <c r="EFE58" s="252"/>
      <c r="EFF58" s="467"/>
      <c r="EFG58" s="466"/>
      <c r="EFH58" s="399"/>
      <c r="EFI58" s="466"/>
      <c r="EFJ58" s="252"/>
      <c r="EFK58" s="467"/>
      <c r="EFL58" s="466"/>
      <c r="EFM58" s="399"/>
      <c r="EFN58" s="466"/>
      <c r="EFO58" s="252"/>
      <c r="EFP58" s="467"/>
      <c r="EFQ58" s="466"/>
      <c r="EFR58" s="399"/>
      <c r="EFS58" s="466"/>
      <c r="EFT58" s="252"/>
      <c r="EFU58" s="467"/>
      <c r="EFV58" s="466"/>
      <c r="EFW58" s="399"/>
      <c r="EFX58" s="466"/>
      <c r="EFY58" s="252"/>
      <c r="EFZ58" s="467"/>
      <c r="EGA58" s="466"/>
      <c r="EGB58" s="399"/>
      <c r="EGC58" s="466"/>
      <c r="EGD58" s="252"/>
      <c r="EGE58" s="467"/>
      <c r="EGF58" s="466"/>
      <c r="EGG58" s="399"/>
      <c r="EGH58" s="466"/>
      <c r="EGI58" s="252"/>
      <c r="EGJ58" s="467"/>
      <c r="EGK58" s="466"/>
      <c r="EGL58" s="399"/>
      <c r="EGM58" s="466"/>
      <c r="EGN58" s="252"/>
      <c r="EGO58" s="467"/>
      <c r="EGP58" s="466"/>
      <c r="EGQ58" s="399"/>
      <c r="EGR58" s="466"/>
      <c r="EGS58" s="252"/>
      <c r="EGT58" s="467"/>
      <c r="EGU58" s="466"/>
      <c r="EGV58" s="399"/>
      <c r="EGW58" s="466"/>
      <c r="EGX58" s="252"/>
      <c r="EGY58" s="467"/>
      <c r="EGZ58" s="466"/>
      <c r="EHA58" s="399"/>
      <c r="EHB58" s="466"/>
      <c r="EHC58" s="252"/>
      <c r="EHD58" s="467"/>
      <c r="EHE58" s="466"/>
      <c r="EHF58" s="399"/>
      <c r="EHG58" s="466"/>
      <c r="EHH58" s="252"/>
      <c r="EHI58" s="467"/>
      <c r="EHJ58" s="466"/>
      <c r="EHK58" s="399"/>
      <c r="EHL58" s="466"/>
      <c r="EHM58" s="252"/>
      <c r="EHN58" s="467"/>
      <c r="EHO58" s="466"/>
      <c r="EHP58" s="399"/>
      <c r="EHQ58" s="466"/>
      <c r="EHR58" s="252"/>
      <c r="EHS58" s="467"/>
      <c r="EHT58" s="466"/>
      <c r="EHU58" s="399"/>
      <c r="EHV58" s="466"/>
      <c r="EHW58" s="252"/>
      <c r="EHX58" s="467"/>
      <c r="EHY58" s="466"/>
      <c r="EHZ58" s="399"/>
      <c r="EIA58" s="466"/>
      <c r="EIB58" s="252"/>
      <c r="EIC58" s="467"/>
      <c r="EID58" s="466"/>
      <c r="EIE58" s="399"/>
      <c r="EIF58" s="466"/>
      <c r="EIG58" s="252"/>
      <c r="EIH58" s="467"/>
      <c r="EII58" s="466"/>
      <c r="EIJ58" s="399"/>
      <c r="EIK58" s="466"/>
      <c r="EIL58" s="252"/>
      <c r="EIM58" s="467"/>
      <c r="EIN58" s="466"/>
      <c r="EIO58" s="399"/>
      <c r="EIP58" s="466"/>
      <c r="EIQ58" s="252"/>
      <c r="EIR58" s="467"/>
      <c r="EIS58" s="466"/>
      <c r="EIT58" s="399"/>
      <c r="EIU58" s="466"/>
      <c r="EIV58" s="252"/>
      <c r="EIW58" s="467"/>
      <c r="EIX58" s="466"/>
      <c r="EIY58" s="399"/>
      <c r="EIZ58" s="466"/>
      <c r="EJA58" s="252"/>
      <c r="EJB58" s="467"/>
      <c r="EJC58" s="466"/>
      <c r="EJD58" s="399"/>
      <c r="EJE58" s="466"/>
      <c r="EJF58" s="252"/>
      <c r="EJG58" s="467"/>
      <c r="EJH58" s="466"/>
      <c r="EJI58" s="399"/>
      <c r="EJJ58" s="466"/>
      <c r="EJK58" s="252"/>
      <c r="EJL58" s="467"/>
      <c r="EJM58" s="466"/>
      <c r="EJN58" s="399"/>
      <c r="EJO58" s="466"/>
      <c r="EJP58" s="252"/>
      <c r="EJQ58" s="467"/>
      <c r="EJR58" s="466"/>
      <c r="EJS58" s="399"/>
      <c r="EJT58" s="466"/>
      <c r="EJU58" s="252"/>
      <c r="EJV58" s="467"/>
      <c r="EJW58" s="466"/>
      <c r="EJX58" s="399"/>
      <c r="EJY58" s="466"/>
      <c r="EJZ58" s="252"/>
      <c r="EKA58" s="467"/>
      <c r="EKB58" s="466"/>
      <c r="EKC58" s="399"/>
      <c r="EKD58" s="466"/>
      <c r="EKE58" s="252"/>
      <c r="EKF58" s="467"/>
      <c r="EKG58" s="466"/>
      <c r="EKH58" s="399"/>
      <c r="EKI58" s="466"/>
      <c r="EKJ58" s="252"/>
      <c r="EKK58" s="467"/>
      <c r="EKL58" s="466"/>
      <c r="EKM58" s="399"/>
      <c r="EKN58" s="466"/>
      <c r="EKO58" s="252"/>
      <c r="EKP58" s="467"/>
      <c r="EKQ58" s="466"/>
      <c r="EKR58" s="399"/>
      <c r="EKS58" s="466"/>
      <c r="EKT58" s="252"/>
      <c r="EKU58" s="467"/>
      <c r="EKV58" s="466"/>
      <c r="EKW58" s="399"/>
      <c r="EKX58" s="466"/>
      <c r="EKY58" s="252"/>
      <c r="EKZ58" s="467"/>
      <c r="ELA58" s="466"/>
      <c r="ELB58" s="399"/>
      <c r="ELC58" s="466"/>
      <c r="ELD58" s="252"/>
      <c r="ELE58" s="467"/>
      <c r="ELF58" s="466"/>
      <c r="ELG58" s="399"/>
      <c r="ELH58" s="466"/>
      <c r="ELI58" s="252"/>
      <c r="ELJ58" s="467"/>
      <c r="ELK58" s="466"/>
      <c r="ELL58" s="399"/>
      <c r="ELM58" s="466"/>
      <c r="ELN58" s="252"/>
      <c r="ELO58" s="467"/>
      <c r="ELP58" s="466"/>
      <c r="ELQ58" s="399"/>
      <c r="ELR58" s="466"/>
      <c r="ELS58" s="252"/>
      <c r="ELT58" s="467"/>
      <c r="ELU58" s="466"/>
      <c r="ELV58" s="399"/>
      <c r="ELW58" s="466"/>
      <c r="ELX58" s="252"/>
      <c r="ELY58" s="467"/>
      <c r="ELZ58" s="466"/>
      <c r="EMA58" s="399"/>
      <c r="EMB58" s="466"/>
      <c r="EMC58" s="252"/>
      <c r="EMD58" s="467"/>
      <c r="EME58" s="466"/>
      <c r="EMF58" s="399"/>
      <c r="EMG58" s="466"/>
      <c r="EMH58" s="252"/>
      <c r="EMI58" s="467"/>
      <c r="EMJ58" s="466"/>
      <c r="EMK58" s="399"/>
      <c r="EML58" s="466"/>
      <c r="EMM58" s="252"/>
      <c r="EMN58" s="467"/>
      <c r="EMO58" s="466"/>
      <c r="EMP58" s="399"/>
      <c r="EMQ58" s="466"/>
      <c r="EMR58" s="252"/>
      <c r="EMS58" s="467"/>
      <c r="EMT58" s="466"/>
      <c r="EMU58" s="399"/>
      <c r="EMV58" s="466"/>
      <c r="EMW58" s="252"/>
      <c r="EMX58" s="467"/>
      <c r="EMY58" s="466"/>
      <c r="EMZ58" s="399"/>
      <c r="ENA58" s="466"/>
      <c r="ENB58" s="252"/>
      <c r="ENC58" s="467"/>
      <c r="END58" s="466"/>
      <c r="ENE58" s="399"/>
      <c r="ENF58" s="466"/>
      <c r="ENG58" s="252"/>
      <c r="ENH58" s="467"/>
      <c r="ENI58" s="466"/>
      <c r="ENJ58" s="399"/>
      <c r="ENK58" s="466"/>
      <c r="ENL58" s="252"/>
      <c r="ENM58" s="467"/>
      <c r="ENN58" s="466"/>
      <c r="ENO58" s="399"/>
      <c r="ENP58" s="466"/>
      <c r="ENQ58" s="252"/>
      <c r="ENR58" s="467"/>
      <c r="ENS58" s="466"/>
      <c r="ENT58" s="399"/>
      <c r="ENU58" s="466"/>
      <c r="ENV58" s="252"/>
      <c r="ENW58" s="467"/>
      <c r="ENX58" s="466"/>
      <c r="ENY58" s="399"/>
      <c r="ENZ58" s="466"/>
      <c r="EOA58" s="252"/>
      <c r="EOB58" s="467"/>
      <c r="EOC58" s="466"/>
      <c r="EOD58" s="399"/>
      <c r="EOE58" s="466"/>
      <c r="EOF58" s="252"/>
      <c r="EOG58" s="467"/>
      <c r="EOH58" s="466"/>
      <c r="EOI58" s="399"/>
      <c r="EOJ58" s="466"/>
      <c r="EOK58" s="252"/>
      <c r="EOL58" s="467"/>
      <c r="EOM58" s="466"/>
      <c r="EON58" s="399"/>
      <c r="EOO58" s="466"/>
      <c r="EOP58" s="252"/>
      <c r="EOQ58" s="467"/>
      <c r="EOR58" s="466"/>
      <c r="EOS58" s="399"/>
      <c r="EOT58" s="466"/>
      <c r="EOU58" s="252"/>
      <c r="EOV58" s="467"/>
      <c r="EOW58" s="466"/>
      <c r="EOX58" s="399"/>
      <c r="EOY58" s="466"/>
      <c r="EOZ58" s="252"/>
      <c r="EPA58" s="467"/>
      <c r="EPB58" s="466"/>
      <c r="EPC58" s="399"/>
      <c r="EPD58" s="466"/>
      <c r="EPE58" s="252"/>
      <c r="EPF58" s="467"/>
      <c r="EPG58" s="466"/>
      <c r="EPH58" s="399"/>
      <c r="EPI58" s="466"/>
      <c r="EPJ58" s="252"/>
      <c r="EPK58" s="467"/>
      <c r="EPL58" s="466"/>
      <c r="EPM58" s="399"/>
      <c r="EPN58" s="466"/>
      <c r="EPO58" s="252"/>
      <c r="EPP58" s="467"/>
      <c r="EPQ58" s="466"/>
      <c r="EPR58" s="399"/>
      <c r="EPS58" s="466"/>
      <c r="EPT58" s="252"/>
      <c r="EPU58" s="467"/>
      <c r="EPV58" s="466"/>
      <c r="EPW58" s="399"/>
      <c r="EPX58" s="466"/>
      <c r="EPY58" s="252"/>
      <c r="EPZ58" s="467"/>
      <c r="EQA58" s="466"/>
      <c r="EQB58" s="399"/>
      <c r="EQC58" s="466"/>
      <c r="EQD58" s="252"/>
      <c r="EQE58" s="467"/>
      <c r="EQF58" s="466"/>
      <c r="EQG58" s="399"/>
      <c r="EQH58" s="466"/>
      <c r="EQI58" s="252"/>
      <c r="EQJ58" s="467"/>
      <c r="EQK58" s="466"/>
      <c r="EQL58" s="399"/>
      <c r="EQM58" s="466"/>
      <c r="EQN58" s="252"/>
      <c r="EQO58" s="467"/>
      <c r="EQP58" s="466"/>
      <c r="EQQ58" s="399"/>
      <c r="EQR58" s="466"/>
      <c r="EQS58" s="252"/>
      <c r="EQT58" s="467"/>
      <c r="EQU58" s="466"/>
      <c r="EQV58" s="399"/>
      <c r="EQW58" s="466"/>
      <c r="EQX58" s="252"/>
      <c r="EQY58" s="467"/>
      <c r="EQZ58" s="466"/>
      <c r="ERA58" s="399"/>
      <c r="ERB58" s="466"/>
      <c r="ERC58" s="252"/>
      <c r="ERD58" s="467"/>
      <c r="ERE58" s="466"/>
      <c r="ERF58" s="399"/>
      <c r="ERG58" s="466"/>
      <c r="ERH58" s="252"/>
      <c r="ERI58" s="467"/>
      <c r="ERJ58" s="466"/>
      <c r="ERK58" s="399"/>
      <c r="ERL58" s="466"/>
      <c r="ERM58" s="252"/>
      <c r="ERN58" s="467"/>
      <c r="ERO58" s="466"/>
      <c r="ERP58" s="399"/>
      <c r="ERQ58" s="466"/>
      <c r="ERR58" s="252"/>
      <c r="ERS58" s="467"/>
      <c r="ERT58" s="466"/>
      <c r="ERU58" s="399"/>
      <c r="ERV58" s="466"/>
      <c r="ERW58" s="252"/>
      <c r="ERX58" s="467"/>
      <c r="ERY58" s="466"/>
      <c r="ERZ58" s="399"/>
      <c r="ESA58" s="466"/>
      <c r="ESB58" s="252"/>
      <c r="ESC58" s="467"/>
      <c r="ESD58" s="466"/>
      <c r="ESE58" s="399"/>
      <c r="ESF58" s="466"/>
      <c r="ESG58" s="252"/>
      <c r="ESH58" s="467"/>
      <c r="ESI58" s="466"/>
      <c r="ESJ58" s="399"/>
      <c r="ESK58" s="466"/>
      <c r="ESL58" s="252"/>
      <c r="ESM58" s="467"/>
      <c r="ESN58" s="466"/>
      <c r="ESO58" s="399"/>
      <c r="ESP58" s="466"/>
      <c r="ESQ58" s="252"/>
      <c r="ESR58" s="467"/>
      <c r="ESS58" s="466"/>
      <c r="EST58" s="399"/>
      <c r="ESU58" s="466"/>
      <c r="ESV58" s="252"/>
      <c r="ESW58" s="467"/>
      <c r="ESX58" s="466"/>
      <c r="ESY58" s="399"/>
      <c r="ESZ58" s="466"/>
      <c r="ETA58" s="252"/>
      <c r="ETB58" s="467"/>
      <c r="ETC58" s="466"/>
      <c r="ETD58" s="399"/>
      <c r="ETE58" s="466"/>
      <c r="ETF58" s="252"/>
      <c r="ETG58" s="467"/>
      <c r="ETH58" s="466"/>
      <c r="ETI58" s="399"/>
      <c r="ETJ58" s="466"/>
      <c r="ETK58" s="252"/>
      <c r="ETL58" s="467"/>
      <c r="ETM58" s="466"/>
      <c r="ETN58" s="399"/>
      <c r="ETO58" s="466"/>
      <c r="ETP58" s="252"/>
      <c r="ETQ58" s="467"/>
      <c r="ETR58" s="466"/>
      <c r="ETS58" s="399"/>
      <c r="ETT58" s="466"/>
      <c r="ETU58" s="252"/>
      <c r="ETV58" s="467"/>
      <c r="ETW58" s="466"/>
      <c r="ETX58" s="399"/>
      <c r="ETY58" s="466"/>
      <c r="ETZ58" s="252"/>
      <c r="EUA58" s="467"/>
      <c r="EUB58" s="466"/>
      <c r="EUC58" s="399"/>
      <c r="EUD58" s="466"/>
      <c r="EUE58" s="252"/>
      <c r="EUF58" s="467"/>
      <c r="EUG58" s="466"/>
      <c r="EUH58" s="399"/>
      <c r="EUI58" s="466"/>
      <c r="EUJ58" s="252"/>
      <c r="EUK58" s="467"/>
      <c r="EUL58" s="466"/>
      <c r="EUM58" s="399"/>
      <c r="EUN58" s="466"/>
      <c r="EUO58" s="252"/>
      <c r="EUP58" s="467"/>
      <c r="EUQ58" s="466"/>
      <c r="EUR58" s="399"/>
      <c r="EUS58" s="466"/>
      <c r="EUT58" s="252"/>
      <c r="EUU58" s="467"/>
      <c r="EUV58" s="466"/>
      <c r="EUW58" s="399"/>
      <c r="EUX58" s="466"/>
      <c r="EUY58" s="252"/>
      <c r="EUZ58" s="467"/>
      <c r="EVA58" s="466"/>
      <c r="EVB58" s="399"/>
      <c r="EVC58" s="466"/>
      <c r="EVD58" s="252"/>
      <c r="EVE58" s="467"/>
      <c r="EVF58" s="466"/>
      <c r="EVG58" s="399"/>
      <c r="EVH58" s="466"/>
      <c r="EVI58" s="252"/>
      <c r="EVJ58" s="467"/>
      <c r="EVK58" s="466"/>
      <c r="EVL58" s="399"/>
      <c r="EVM58" s="466"/>
      <c r="EVN58" s="252"/>
      <c r="EVO58" s="467"/>
      <c r="EVP58" s="466"/>
      <c r="EVQ58" s="399"/>
      <c r="EVR58" s="466"/>
      <c r="EVS58" s="252"/>
      <c r="EVT58" s="467"/>
      <c r="EVU58" s="466"/>
      <c r="EVV58" s="399"/>
      <c r="EVW58" s="466"/>
      <c r="EVX58" s="252"/>
      <c r="EVY58" s="467"/>
      <c r="EVZ58" s="466"/>
      <c r="EWA58" s="399"/>
      <c r="EWB58" s="466"/>
      <c r="EWC58" s="252"/>
      <c r="EWD58" s="467"/>
      <c r="EWE58" s="466"/>
      <c r="EWF58" s="399"/>
      <c r="EWG58" s="466"/>
      <c r="EWH58" s="252"/>
      <c r="EWI58" s="467"/>
      <c r="EWJ58" s="466"/>
      <c r="EWK58" s="399"/>
      <c r="EWL58" s="466"/>
      <c r="EWM58" s="252"/>
      <c r="EWN58" s="467"/>
      <c r="EWO58" s="466"/>
      <c r="EWP58" s="399"/>
      <c r="EWQ58" s="466"/>
      <c r="EWR58" s="252"/>
      <c r="EWS58" s="467"/>
      <c r="EWT58" s="466"/>
      <c r="EWU58" s="399"/>
      <c r="EWV58" s="466"/>
      <c r="EWW58" s="252"/>
      <c r="EWX58" s="467"/>
      <c r="EWY58" s="466"/>
      <c r="EWZ58" s="399"/>
      <c r="EXA58" s="466"/>
      <c r="EXB58" s="252"/>
      <c r="EXC58" s="467"/>
      <c r="EXD58" s="466"/>
      <c r="EXE58" s="399"/>
      <c r="EXF58" s="466"/>
      <c r="EXG58" s="252"/>
      <c r="EXH58" s="467"/>
      <c r="EXI58" s="466"/>
      <c r="EXJ58" s="399"/>
      <c r="EXK58" s="466"/>
      <c r="EXL58" s="252"/>
      <c r="EXM58" s="467"/>
      <c r="EXN58" s="466"/>
      <c r="EXO58" s="399"/>
      <c r="EXP58" s="466"/>
      <c r="EXQ58" s="252"/>
      <c r="EXR58" s="467"/>
      <c r="EXS58" s="466"/>
      <c r="EXT58" s="399"/>
      <c r="EXU58" s="466"/>
      <c r="EXV58" s="252"/>
      <c r="EXW58" s="467"/>
      <c r="EXX58" s="466"/>
      <c r="EXY58" s="399"/>
      <c r="EXZ58" s="466"/>
      <c r="EYA58" s="252"/>
      <c r="EYB58" s="467"/>
      <c r="EYC58" s="466"/>
      <c r="EYD58" s="399"/>
      <c r="EYE58" s="466"/>
      <c r="EYF58" s="252"/>
      <c r="EYG58" s="467"/>
      <c r="EYH58" s="466"/>
      <c r="EYI58" s="399"/>
      <c r="EYJ58" s="466"/>
      <c r="EYK58" s="252"/>
      <c r="EYL58" s="467"/>
      <c r="EYM58" s="466"/>
      <c r="EYN58" s="399"/>
      <c r="EYO58" s="466"/>
      <c r="EYP58" s="252"/>
      <c r="EYQ58" s="467"/>
      <c r="EYR58" s="466"/>
      <c r="EYS58" s="399"/>
      <c r="EYT58" s="466"/>
      <c r="EYU58" s="252"/>
      <c r="EYV58" s="467"/>
      <c r="EYW58" s="466"/>
      <c r="EYX58" s="399"/>
      <c r="EYY58" s="466"/>
      <c r="EYZ58" s="252"/>
      <c r="EZA58" s="467"/>
      <c r="EZB58" s="466"/>
      <c r="EZC58" s="399"/>
      <c r="EZD58" s="466"/>
      <c r="EZE58" s="252"/>
      <c r="EZF58" s="467"/>
      <c r="EZG58" s="466"/>
      <c r="EZH58" s="399"/>
      <c r="EZI58" s="466"/>
      <c r="EZJ58" s="252"/>
      <c r="EZK58" s="467"/>
      <c r="EZL58" s="466"/>
      <c r="EZM58" s="399"/>
      <c r="EZN58" s="466"/>
      <c r="EZO58" s="252"/>
      <c r="EZP58" s="467"/>
      <c r="EZQ58" s="466"/>
      <c r="EZR58" s="399"/>
      <c r="EZS58" s="466"/>
      <c r="EZT58" s="252"/>
      <c r="EZU58" s="467"/>
      <c r="EZV58" s="466"/>
      <c r="EZW58" s="399"/>
      <c r="EZX58" s="466"/>
      <c r="EZY58" s="252"/>
      <c r="EZZ58" s="467"/>
      <c r="FAA58" s="466"/>
      <c r="FAB58" s="399"/>
      <c r="FAC58" s="466"/>
      <c r="FAD58" s="252"/>
      <c r="FAE58" s="467"/>
      <c r="FAF58" s="466"/>
      <c r="FAG58" s="399"/>
      <c r="FAH58" s="466"/>
      <c r="FAI58" s="252"/>
      <c r="FAJ58" s="467"/>
      <c r="FAK58" s="466"/>
      <c r="FAL58" s="399"/>
      <c r="FAM58" s="466"/>
      <c r="FAN58" s="252"/>
      <c r="FAO58" s="467"/>
      <c r="FAP58" s="466"/>
      <c r="FAQ58" s="399"/>
      <c r="FAR58" s="466"/>
      <c r="FAS58" s="252"/>
      <c r="FAT58" s="467"/>
      <c r="FAU58" s="466"/>
      <c r="FAV58" s="399"/>
      <c r="FAW58" s="466"/>
      <c r="FAX58" s="252"/>
      <c r="FAY58" s="467"/>
      <c r="FAZ58" s="466"/>
      <c r="FBA58" s="399"/>
      <c r="FBB58" s="466"/>
      <c r="FBC58" s="252"/>
      <c r="FBD58" s="467"/>
      <c r="FBE58" s="466"/>
      <c r="FBF58" s="399"/>
      <c r="FBG58" s="466"/>
      <c r="FBH58" s="252"/>
      <c r="FBI58" s="467"/>
      <c r="FBJ58" s="466"/>
      <c r="FBK58" s="399"/>
      <c r="FBL58" s="466"/>
      <c r="FBM58" s="252"/>
      <c r="FBN58" s="467"/>
      <c r="FBO58" s="466"/>
      <c r="FBP58" s="399"/>
      <c r="FBQ58" s="466"/>
      <c r="FBR58" s="252"/>
      <c r="FBS58" s="467"/>
      <c r="FBT58" s="466"/>
      <c r="FBU58" s="399"/>
      <c r="FBV58" s="466"/>
      <c r="FBW58" s="252"/>
      <c r="FBX58" s="467"/>
      <c r="FBY58" s="466"/>
      <c r="FBZ58" s="399"/>
      <c r="FCA58" s="466"/>
      <c r="FCB58" s="252"/>
      <c r="FCC58" s="467"/>
      <c r="FCD58" s="466"/>
      <c r="FCE58" s="399"/>
      <c r="FCF58" s="466"/>
      <c r="FCG58" s="252"/>
      <c r="FCH58" s="467"/>
      <c r="FCI58" s="466"/>
      <c r="FCJ58" s="399"/>
      <c r="FCK58" s="466"/>
      <c r="FCL58" s="252"/>
      <c r="FCM58" s="467"/>
      <c r="FCN58" s="466"/>
      <c r="FCO58" s="399"/>
      <c r="FCP58" s="466"/>
      <c r="FCQ58" s="252"/>
      <c r="FCR58" s="467"/>
      <c r="FCS58" s="466"/>
      <c r="FCT58" s="399"/>
      <c r="FCU58" s="466"/>
      <c r="FCV58" s="252"/>
      <c r="FCW58" s="467"/>
      <c r="FCX58" s="466"/>
      <c r="FCY58" s="399"/>
      <c r="FCZ58" s="466"/>
      <c r="FDA58" s="252"/>
      <c r="FDB58" s="467"/>
      <c r="FDC58" s="466"/>
      <c r="FDD58" s="399"/>
      <c r="FDE58" s="466"/>
      <c r="FDF58" s="252"/>
      <c r="FDG58" s="467"/>
      <c r="FDH58" s="466"/>
      <c r="FDI58" s="399"/>
      <c r="FDJ58" s="466"/>
      <c r="FDK58" s="252"/>
      <c r="FDL58" s="467"/>
      <c r="FDM58" s="466"/>
      <c r="FDN58" s="399"/>
      <c r="FDO58" s="466"/>
      <c r="FDP58" s="252"/>
      <c r="FDQ58" s="467"/>
      <c r="FDR58" s="466"/>
      <c r="FDS58" s="399"/>
      <c r="FDT58" s="466"/>
      <c r="FDU58" s="252"/>
      <c r="FDV58" s="467"/>
      <c r="FDW58" s="466"/>
      <c r="FDX58" s="399"/>
      <c r="FDY58" s="466"/>
      <c r="FDZ58" s="252"/>
      <c r="FEA58" s="467"/>
      <c r="FEB58" s="466"/>
      <c r="FEC58" s="399"/>
      <c r="FED58" s="466"/>
      <c r="FEE58" s="252"/>
      <c r="FEF58" s="467"/>
      <c r="FEG58" s="466"/>
      <c r="FEH58" s="399"/>
      <c r="FEI58" s="466"/>
      <c r="FEJ58" s="252"/>
      <c r="FEK58" s="467"/>
      <c r="FEL58" s="466"/>
      <c r="FEM58" s="399"/>
      <c r="FEN58" s="466"/>
      <c r="FEO58" s="252"/>
      <c r="FEP58" s="467"/>
      <c r="FEQ58" s="466"/>
      <c r="FER58" s="399"/>
      <c r="FES58" s="466"/>
      <c r="FET58" s="252"/>
      <c r="FEU58" s="467"/>
      <c r="FEV58" s="466"/>
      <c r="FEW58" s="399"/>
      <c r="FEX58" s="466"/>
      <c r="FEY58" s="252"/>
      <c r="FEZ58" s="467"/>
      <c r="FFA58" s="466"/>
      <c r="FFB58" s="399"/>
      <c r="FFC58" s="466"/>
      <c r="FFD58" s="252"/>
      <c r="FFE58" s="467"/>
      <c r="FFF58" s="466"/>
      <c r="FFG58" s="399"/>
      <c r="FFH58" s="466"/>
      <c r="FFI58" s="252"/>
      <c r="FFJ58" s="467"/>
      <c r="FFK58" s="466"/>
      <c r="FFL58" s="399"/>
      <c r="FFM58" s="466"/>
      <c r="FFN58" s="252"/>
      <c r="FFO58" s="467"/>
      <c r="FFP58" s="466"/>
      <c r="FFQ58" s="399"/>
      <c r="FFR58" s="466"/>
      <c r="FFS58" s="252"/>
      <c r="FFT58" s="467"/>
      <c r="FFU58" s="466"/>
      <c r="FFV58" s="399"/>
      <c r="FFW58" s="466"/>
      <c r="FFX58" s="252"/>
      <c r="FFY58" s="467"/>
      <c r="FFZ58" s="466"/>
      <c r="FGA58" s="399"/>
      <c r="FGB58" s="466"/>
      <c r="FGC58" s="252"/>
      <c r="FGD58" s="467"/>
      <c r="FGE58" s="466"/>
      <c r="FGF58" s="399"/>
      <c r="FGG58" s="466"/>
      <c r="FGH58" s="252"/>
      <c r="FGI58" s="467"/>
      <c r="FGJ58" s="466"/>
      <c r="FGK58" s="399"/>
      <c r="FGL58" s="466"/>
      <c r="FGM58" s="252"/>
      <c r="FGN58" s="467"/>
      <c r="FGO58" s="466"/>
      <c r="FGP58" s="399"/>
      <c r="FGQ58" s="466"/>
      <c r="FGR58" s="252"/>
      <c r="FGS58" s="467"/>
      <c r="FGT58" s="466"/>
      <c r="FGU58" s="399"/>
      <c r="FGV58" s="466"/>
      <c r="FGW58" s="252"/>
      <c r="FGX58" s="467"/>
      <c r="FGY58" s="466"/>
      <c r="FGZ58" s="399"/>
      <c r="FHA58" s="466"/>
      <c r="FHB58" s="252"/>
      <c r="FHC58" s="467"/>
      <c r="FHD58" s="466"/>
      <c r="FHE58" s="399"/>
      <c r="FHF58" s="466"/>
      <c r="FHG58" s="252"/>
      <c r="FHH58" s="467"/>
      <c r="FHI58" s="466"/>
      <c r="FHJ58" s="399"/>
      <c r="FHK58" s="466"/>
      <c r="FHL58" s="252"/>
      <c r="FHM58" s="467"/>
      <c r="FHN58" s="466"/>
      <c r="FHO58" s="399"/>
      <c r="FHP58" s="466"/>
      <c r="FHQ58" s="252"/>
      <c r="FHR58" s="467"/>
      <c r="FHS58" s="466"/>
      <c r="FHT58" s="399"/>
      <c r="FHU58" s="466"/>
      <c r="FHV58" s="252"/>
      <c r="FHW58" s="467"/>
      <c r="FHX58" s="466"/>
      <c r="FHY58" s="399"/>
      <c r="FHZ58" s="466"/>
      <c r="FIA58" s="252"/>
      <c r="FIB58" s="467"/>
      <c r="FIC58" s="466"/>
      <c r="FID58" s="399"/>
      <c r="FIE58" s="466"/>
      <c r="FIF58" s="252"/>
      <c r="FIG58" s="467"/>
      <c r="FIH58" s="466"/>
      <c r="FII58" s="399"/>
      <c r="FIJ58" s="466"/>
      <c r="FIK58" s="252"/>
      <c r="FIL58" s="467"/>
      <c r="FIM58" s="466"/>
      <c r="FIN58" s="399"/>
      <c r="FIO58" s="466"/>
      <c r="FIP58" s="252"/>
      <c r="FIQ58" s="467"/>
      <c r="FIR58" s="466"/>
      <c r="FIS58" s="399"/>
      <c r="FIT58" s="466"/>
      <c r="FIU58" s="252"/>
      <c r="FIV58" s="467"/>
      <c r="FIW58" s="466"/>
      <c r="FIX58" s="399"/>
      <c r="FIY58" s="466"/>
      <c r="FIZ58" s="252"/>
      <c r="FJA58" s="467"/>
      <c r="FJB58" s="466"/>
      <c r="FJC58" s="399"/>
      <c r="FJD58" s="466"/>
      <c r="FJE58" s="252"/>
      <c r="FJF58" s="467"/>
      <c r="FJG58" s="466"/>
      <c r="FJH58" s="399"/>
      <c r="FJI58" s="466"/>
      <c r="FJJ58" s="252"/>
      <c r="FJK58" s="467"/>
      <c r="FJL58" s="466"/>
      <c r="FJM58" s="399"/>
      <c r="FJN58" s="466"/>
      <c r="FJO58" s="252"/>
      <c r="FJP58" s="467"/>
      <c r="FJQ58" s="466"/>
      <c r="FJR58" s="399"/>
      <c r="FJS58" s="466"/>
      <c r="FJT58" s="252"/>
      <c r="FJU58" s="467"/>
      <c r="FJV58" s="466"/>
      <c r="FJW58" s="399"/>
      <c r="FJX58" s="466"/>
      <c r="FJY58" s="252"/>
      <c r="FJZ58" s="467"/>
      <c r="FKA58" s="466"/>
      <c r="FKB58" s="399"/>
      <c r="FKC58" s="466"/>
      <c r="FKD58" s="252"/>
      <c r="FKE58" s="467"/>
      <c r="FKF58" s="466"/>
      <c r="FKG58" s="399"/>
      <c r="FKH58" s="466"/>
      <c r="FKI58" s="252"/>
      <c r="FKJ58" s="467"/>
      <c r="FKK58" s="466"/>
      <c r="FKL58" s="399"/>
      <c r="FKM58" s="466"/>
      <c r="FKN58" s="252"/>
      <c r="FKO58" s="467"/>
      <c r="FKP58" s="466"/>
      <c r="FKQ58" s="399"/>
      <c r="FKR58" s="466"/>
      <c r="FKS58" s="252"/>
      <c r="FKT58" s="467"/>
      <c r="FKU58" s="466"/>
      <c r="FKV58" s="399"/>
      <c r="FKW58" s="466"/>
      <c r="FKX58" s="252"/>
      <c r="FKY58" s="467"/>
      <c r="FKZ58" s="466"/>
      <c r="FLA58" s="399"/>
      <c r="FLB58" s="466"/>
      <c r="FLC58" s="252"/>
      <c r="FLD58" s="467"/>
      <c r="FLE58" s="466"/>
      <c r="FLF58" s="399"/>
      <c r="FLG58" s="466"/>
      <c r="FLH58" s="252"/>
      <c r="FLI58" s="467"/>
      <c r="FLJ58" s="466"/>
      <c r="FLK58" s="399"/>
      <c r="FLL58" s="466"/>
      <c r="FLM58" s="252"/>
      <c r="FLN58" s="467"/>
      <c r="FLO58" s="466"/>
      <c r="FLP58" s="399"/>
      <c r="FLQ58" s="466"/>
      <c r="FLR58" s="252"/>
      <c r="FLS58" s="467"/>
      <c r="FLT58" s="466"/>
      <c r="FLU58" s="399"/>
      <c r="FLV58" s="466"/>
      <c r="FLW58" s="252"/>
      <c r="FLX58" s="467"/>
      <c r="FLY58" s="466"/>
      <c r="FLZ58" s="399"/>
      <c r="FMA58" s="466"/>
      <c r="FMB58" s="252"/>
      <c r="FMC58" s="467"/>
      <c r="FMD58" s="466"/>
      <c r="FME58" s="399"/>
      <c r="FMF58" s="466"/>
      <c r="FMG58" s="252"/>
      <c r="FMH58" s="467"/>
      <c r="FMI58" s="466"/>
      <c r="FMJ58" s="399"/>
      <c r="FMK58" s="466"/>
      <c r="FML58" s="252"/>
      <c r="FMM58" s="467"/>
      <c r="FMN58" s="466"/>
      <c r="FMO58" s="399"/>
      <c r="FMP58" s="466"/>
      <c r="FMQ58" s="252"/>
      <c r="FMR58" s="467"/>
      <c r="FMS58" s="466"/>
      <c r="FMT58" s="399"/>
      <c r="FMU58" s="466"/>
      <c r="FMV58" s="252"/>
      <c r="FMW58" s="467"/>
      <c r="FMX58" s="466"/>
      <c r="FMY58" s="399"/>
      <c r="FMZ58" s="466"/>
      <c r="FNA58" s="252"/>
      <c r="FNB58" s="467"/>
      <c r="FNC58" s="466"/>
      <c r="FND58" s="399"/>
      <c r="FNE58" s="466"/>
      <c r="FNF58" s="252"/>
      <c r="FNG58" s="467"/>
      <c r="FNH58" s="466"/>
      <c r="FNI58" s="399"/>
      <c r="FNJ58" s="466"/>
      <c r="FNK58" s="252"/>
      <c r="FNL58" s="467"/>
      <c r="FNM58" s="466"/>
      <c r="FNN58" s="399"/>
      <c r="FNO58" s="466"/>
      <c r="FNP58" s="252"/>
      <c r="FNQ58" s="467"/>
      <c r="FNR58" s="466"/>
      <c r="FNS58" s="399"/>
      <c r="FNT58" s="466"/>
      <c r="FNU58" s="252"/>
      <c r="FNV58" s="467"/>
      <c r="FNW58" s="466"/>
      <c r="FNX58" s="399"/>
      <c r="FNY58" s="466"/>
      <c r="FNZ58" s="252"/>
      <c r="FOA58" s="467"/>
      <c r="FOB58" s="466"/>
      <c r="FOC58" s="399"/>
      <c r="FOD58" s="466"/>
      <c r="FOE58" s="252"/>
      <c r="FOF58" s="467"/>
      <c r="FOG58" s="466"/>
      <c r="FOH58" s="399"/>
      <c r="FOI58" s="466"/>
      <c r="FOJ58" s="252"/>
      <c r="FOK58" s="467"/>
      <c r="FOL58" s="466"/>
      <c r="FOM58" s="399"/>
      <c r="FON58" s="466"/>
      <c r="FOO58" s="252"/>
      <c r="FOP58" s="467"/>
      <c r="FOQ58" s="466"/>
      <c r="FOR58" s="399"/>
      <c r="FOS58" s="466"/>
      <c r="FOT58" s="252"/>
      <c r="FOU58" s="467"/>
      <c r="FOV58" s="466"/>
      <c r="FOW58" s="399"/>
      <c r="FOX58" s="466"/>
      <c r="FOY58" s="252"/>
      <c r="FOZ58" s="467"/>
      <c r="FPA58" s="466"/>
      <c r="FPB58" s="399"/>
      <c r="FPC58" s="466"/>
      <c r="FPD58" s="252"/>
      <c r="FPE58" s="467"/>
      <c r="FPF58" s="466"/>
      <c r="FPG58" s="399"/>
      <c r="FPH58" s="466"/>
      <c r="FPI58" s="252"/>
      <c r="FPJ58" s="467"/>
      <c r="FPK58" s="466"/>
      <c r="FPL58" s="399"/>
      <c r="FPM58" s="466"/>
      <c r="FPN58" s="252"/>
      <c r="FPO58" s="467"/>
      <c r="FPP58" s="466"/>
      <c r="FPQ58" s="399"/>
      <c r="FPR58" s="466"/>
      <c r="FPS58" s="252"/>
      <c r="FPT58" s="467"/>
      <c r="FPU58" s="466"/>
      <c r="FPV58" s="399"/>
      <c r="FPW58" s="466"/>
      <c r="FPX58" s="252"/>
      <c r="FPY58" s="467"/>
      <c r="FPZ58" s="466"/>
      <c r="FQA58" s="399"/>
      <c r="FQB58" s="466"/>
      <c r="FQC58" s="252"/>
      <c r="FQD58" s="467"/>
      <c r="FQE58" s="466"/>
      <c r="FQF58" s="399"/>
      <c r="FQG58" s="466"/>
      <c r="FQH58" s="252"/>
      <c r="FQI58" s="467"/>
      <c r="FQJ58" s="466"/>
      <c r="FQK58" s="399"/>
      <c r="FQL58" s="466"/>
      <c r="FQM58" s="252"/>
      <c r="FQN58" s="467"/>
      <c r="FQO58" s="466"/>
      <c r="FQP58" s="399"/>
      <c r="FQQ58" s="466"/>
      <c r="FQR58" s="252"/>
      <c r="FQS58" s="467"/>
      <c r="FQT58" s="466"/>
      <c r="FQU58" s="399"/>
      <c r="FQV58" s="466"/>
      <c r="FQW58" s="252"/>
      <c r="FQX58" s="467"/>
      <c r="FQY58" s="466"/>
      <c r="FQZ58" s="399"/>
      <c r="FRA58" s="466"/>
      <c r="FRB58" s="252"/>
      <c r="FRC58" s="467"/>
      <c r="FRD58" s="466"/>
      <c r="FRE58" s="399"/>
      <c r="FRF58" s="466"/>
      <c r="FRG58" s="252"/>
      <c r="FRH58" s="467"/>
      <c r="FRI58" s="466"/>
      <c r="FRJ58" s="399"/>
      <c r="FRK58" s="466"/>
      <c r="FRL58" s="252"/>
      <c r="FRM58" s="467"/>
      <c r="FRN58" s="466"/>
      <c r="FRO58" s="399"/>
      <c r="FRP58" s="466"/>
      <c r="FRQ58" s="252"/>
      <c r="FRR58" s="467"/>
      <c r="FRS58" s="466"/>
      <c r="FRT58" s="399"/>
      <c r="FRU58" s="466"/>
      <c r="FRV58" s="252"/>
      <c r="FRW58" s="467"/>
      <c r="FRX58" s="466"/>
      <c r="FRY58" s="399"/>
      <c r="FRZ58" s="466"/>
      <c r="FSA58" s="252"/>
      <c r="FSB58" s="467"/>
      <c r="FSC58" s="466"/>
      <c r="FSD58" s="399"/>
      <c r="FSE58" s="466"/>
      <c r="FSF58" s="252"/>
      <c r="FSG58" s="467"/>
      <c r="FSH58" s="466"/>
      <c r="FSI58" s="399"/>
      <c r="FSJ58" s="466"/>
      <c r="FSK58" s="252"/>
      <c r="FSL58" s="467"/>
      <c r="FSM58" s="466"/>
      <c r="FSN58" s="399"/>
      <c r="FSO58" s="466"/>
      <c r="FSP58" s="252"/>
      <c r="FSQ58" s="467"/>
      <c r="FSR58" s="466"/>
      <c r="FSS58" s="399"/>
      <c r="FST58" s="466"/>
      <c r="FSU58" s="252"/>
      <c r="FSV58" s="467"/>
      <c r="FSW58" s="466"/>
      <c r="FSX58" s="399"/>
      <c r="FSY58" s="466"/>
      <c r="FSZ58" s="252"/>
      <c r="FTA58" s="467"/>
      <c r="FTB58" s="466"/>
      <c r="FTC58" s="399"/>
      <c r="FTD58" s="466"/>
      <c r="FTE58" s="252"/>
      <c r="FTF58" s="467"/>
      <c r="FTG58" s="466"/>
      <c r="FTH58" s="399"/>
      <c r="FTI58" s="466"/>
      <c r="FTJ58" s="252"/>
      <c r="FTK58" s="467"/>
      <c r="FTL58" s="466"/>
      <c r="FTM58" s="399"/>
      <c r="FTN58" s="466"/>
      <c r="FTO58" s="252"/>
      <c r="FTP58" s="467"/>
      <c r="FTQ58" s="466"/>
      <c r="FTR58" s="399"/>
      <c r="FTS58" s="466"/>
      <c r="FTT58" s="252"/>
      <c r="FTU58" s="467"/>
      <c r="FTV58" s="466"/>
      <c r="FTW58" s="399"/>
      <c r="FTX58" s="466"/>
      <c r="FTY58" s="252"/>
      <c r="FTZ58" s="467"/>
      <c r="FUA58" s="466"/>
      <c r="FUB58" s="399"/>
      <c r="FUC58" s="466"/>
      <c r="FUD58" s="252"/>
      <c r="FUE58" s="467"/>
      <c r="FUF58" s="466"/>
      <c r="FUG58" s="399"/>
      <c r="FUH58" s="466"/>
      <c r="FUI58" s="252"/>
      <c r="FUJ58" s="467"/>
      <c r="FUK58" s="466"/>
      <c r="FUL58" s="399"/>
      <c r="FUM58" s="466"/>
      <c r="FUN58" s="252"/>
      <c r="FUO58" s="467"/>
      <c r="FUP58" s="466"/>
      <c r="FUQ58" s="399"/>
      <c r="FUR58" s="466"/>
      <c r="FUS58" s="252"/>
      <c r="FUT58" s="467"/>
      <c r="FUU58" s="466"/>
      <c r="FUV58" s="399"/>
      <c r="FUW58" s="466"/>
      <c r="FUX58" s="252"/>
      <c r="FUY58" s="467"/>
      <c r="FUZ58" s="466"/>
      <c r="FVA58" s="399"/>
      <c r="FVB58" s="466"/>
      <c r="FVC58" s="252"/>
      <c r="FVD58" s="467"/>
      <c r="FVE58" s="466"/>
      <c r="FVF58" s="399"/>
      <c r="FVG58" s="466"/>
      <c r="FVH58" s="252"/>
      <c r="FVI58" s="467"/>
      <c r="FVJ58" s="466"/>
      <c r="FVK58" s="399"/>
      <c r="FVL58" s="466"/>
      <c r="FVM58" s="252"/>
      <c r="FVN58" s="467"/>
      <c r="FVO58" s="466"/>
      <c r="FVP58" s="399"/>
      <c r="FVQ58" s="466"/>
      <c r="FVR58" s="252"/>
      <c r="FVS58" s="467"/>
      <c r="FVT58" s="466"/>
      <c r="FVU58" s="399"/>
      <c r="FVV58" s="466"/>
      <c r="FVW58" s="252"/>
      <c r="FVX58" s="467"/>
      <c r="FVY58" s="466"/>
      <c r="FVZ58" s="399"/>
      <c r="FWA58" s="466"/>
      <c r="FWB58" s="252"/>
      <c r="FWC58" s="467"/>
      <c r="FWD58" s="466"/>
      <c r="FWE58" s="399"/>
      <c r="FWF58" s="466"/>
      <c r="FWG58" s="252"/>
      <c r="FWH58" s="467"/>
      <c r="FWI58" s="466"/>
      <c r="FWJ58" s="399"/>
      <c r="FWK58" s="466"/>
      <c r="FWL58" s="252"/>
      <c r="FWM58" s="467"/>
      <c r="FWN58" s="466"/>
      <c r="FWO58" s="399"/>
      <c r="FWP58" s="466"/>
      <c r="FWQ58" s="252"/>
      <c r="FWR58" s="467"/>
      <c r="FWS58" s="466"/>
      <c r="FWT58" s="399"/>
      <c r="FWU58" s="466"/>
      <c r="FWV58" s="252"/>
      <c r="FWW58" s="467"/>
      <c r="FWX58" s="466"/>
      <c r="FWY58" s="399"/>
      <c r="FWZ58" s="466"/>
      <c r="FXA58" s="252"/>
      <c r="FXB58" s="467"/>
      <c r="FXC58" s="466"/>
      <c r="FXD58" s="399"/>
      <c r="FXE58" s="466"/>
      <c r="FXF58" s="252"/>
      <c r="FXG58" s="467"/>
      <c r="FXH58" s="466"/>
      <c r="FXI58" s="399"/>
      <c r="FXJ58" s="466"/>
      <c r="FXK58" s="252"/>
      <c r="FXL58" s="467"/>
      <c r="FXM58" s="466"/>
      <c r="FXN58" s="399"/>
      <c r="FXO58" s="466"/>
      <c r="FXP58" s="252"/>
      <c r="FXQ58" s="467"/>
      <c r="FXR58" s="466"/>
      <c r="FXS58" s="399"/>
      <c r="FXT58" s="466"/>
      <c r="FXU58" s="252"/>
      <c r="FXV58" s="467"/>
      <c r="FXW58" s="466"/>
      <c r="FXX58" s="399"/>
      <c r="FXY58" s="466"/>
      <c r="FXZ58" s="252"/>
      <c r="FYA58" s="467"/>
      <c r="FYB58" s="466"/>
      <c r="FYC58" s="399"/>
      <c r="FYD58" s="466"/>
      <c r="FYE58" s="252"/>
      <c r="FYF58" s="467"/>
      <c r="FYG58" s="466"/>
      <c r="FYH58" s="399"/>
      <c r="FYI58" s="466"/>
      <c r="FYJ58" s="252"/>
      <c r="FYK58" s="467"/>
      <c r="FYL58" s="466"/>
      <c r="FYM58" s="399"/>
      <c r="FYN58" s="466"/>
      <c r="FYO58" s="252"/>
      <c r="FYP58" s="467"/>
      <c r="FYQ58" s="466"/>
      <c r="FYR58" s="399"/>
      <c r="FYS58" s="466"/>
      <c r="FYT58" s="252"/>
      <c r="FYU58" s="467"/>
      <c r="FYV58" s="466"/>
      <c r="FYW58" s="399"/>
      <c r="FYX58" s="466"/>
      <c r="FYY58" s="252"/>
      <c r="FYZ58" s="467"/>
      <c r="FZA58" s="466"/>
      <c r="FZB58" s="399"/>
      <c r="FZC58" s="466"/>
      <c r="FZD58" s="252"/>
      <c r="FZE58" s="467"/>
      <c r="FZF58" s="466"/>
      <c r="FZG58" s="399"/>
      <c r="FZH58" s="466"/>
      <c r="FZI58" s="252"/>
      <c r="FZJ58" s="467"/>
      <c r="FZK58" s="466"/>
      <c r="FZL58" s="399"/>
      <c r="FZM58" s="466"/>
      <c r="FZN58" s="252"/>
      <c r="FZO58" s="467"/>
      <c r="FZP58" s="466"/>
      <c r="FZQ58" s="399"/>
      <c r="FZR58" s="466"/>
      <c r="FZS58" s="252"/>
      <c r="FZT58" s="467"/>
      <c r="FZU58" s="466"/>
      <c r="FZV58" s="399"/>
      <c r="FZW58" s="466"/>
      <c r="FZX58" s="252"/>
      <c r="FZY58" s="467"/>
      <c r="FZZ58" s="466"/>
      <c r="GAA58" s="399"/>
      <c r="GAB58" s="466"/>
      <c r="GAC58" s="252"/>
      <c r="GAD58" s="467"/>
      <c r="GAE58" s="466"/>
      <c r="GAF58" s="399"/>
      <c r="GAG58" s="466"/>
      <c r="GAH58" s="252"/>
      <c r="GAI58" s="467"/>
      <c r="GAJ58" s="466"/>
      <c r="GAK58" s="399"/>
      <c r="GAL58" s="466"/>
      <c r="GAM58" s="252"/>
      <c r="GAN58" s="467"/>
      <c r="GAO58" s="466"/>
      <c r="GAP58" s="399"/>
      <c r="GAQ58" s="466"/>
      <c r="GAR58" s="252"/>
      <c r="GAS58" s="467"/>
      <c r="GAT58" s="466"/>
      <c r="GAU58" s="399"/>
      <c r="GAV58" s="466"/>
      <c r="GAW58" s="252"/>
      <c r="GAX58" s="467"/>
      <c r="GAY58" s="466"/>
      <c r="GAZ58" s="399"/>
      <c r="GBA58" s="466"/>
      <c r="GBB58" s="252"/>
      <c r="GBC58" s="467"/>
      <c r="GBD58" s="466"/>
      <c r="GBE58" s="399"/>
      <c r="GBF58" s="466"/>
      <c r="GBG58" s="252"/>
      <c r="GBH58" s="467"/>
      <c r="GBI58" s="466"/>
      <c r="GBJ58" s="399"/>
      <c r="GBK58" s="466"/>
      <c r="GBL58" s="252"/>
      <c r="GBM58" s="467"/>
      <c r="GBN58" s="466"/>
      <c r="GBO58" s="399"/>
      <c r="GBP58" s="466"/>
      <c r="GBQ58" s="252"/>
      <c r="GBR58" s="467"/>
      <c r="GBS58" s="466"/>
      <c r="GBT58" s="399"/>
      <c r="GBU58" s="466"/>
      <c r="GBV58" s="252"/>
      <c r="GBW58" s="467"/>
      <c r="GBX58" s="466"/>
      <c r="GBY58" s="399"/>
      <c r="GBZ58" s="466"/>
      <c r="GCA58" s="252"/>
      <c r="GCB58" s="467"/>
      <c r="GCC58" s="466"/>
      <c r="GCD58" s="399"/>
      <c r="GCE58" s="466"/>
      <c r="GCF58" s="252"/>
      <c r="GCG58" s="467"/>
      <c r="GCH58" s="466"/>
      <c r="GCI58" s="399"/>
      <c r="GCJ58" s="466"/>
      <c r="GCK58" s="252"/>
      <c r="GCL58" s="467"/>
      <c r="GCM58" s="466"/>
      <c r="GCN58" s="399"/>
      <c r="GCO58" s="466"/>
      <c r="GCP58" s="252"/>
      <c r="GCQ58" s="467"/>
      <c r="GCR58" s="466"/>
      <c r="GCS58" s="399"/>
      <c r="GCT58" s="466"/>
      <c r="GCU58" s="252"/>
      <c r="GCV58" s="467"/>
      <c r="GCW58" s="466"/>
      <c r="GCX58" s="399"/>
      <c r="GCY58" s="466"/>
      <c r="GCZ58" s="252"/>
      <c r="GDA58" s="467"/>
      <c r="GDB58" s="466"/>
      <c r="GDC58" s="399"/>
      <c r="GDD58" s="466"/>
      <c r="GDE58" s="252"/>
      <c r="GDF58" s="467"/>
      <c r="GDG58" s="466"/>
      <c r="GDH58" s="399"/>
      <c r="GDI58" s="466"/>
      <c r="GDJ58" s="252"/>
      <c r="GDK58" s="467"/>
      <c r="GDL58" s="466"/>
      <c r="GDM58" s="399"/>
      <c r="GDN58" s="466"/>
      <c r="GDO58" s="252"/>
      <c r="GDP58" s="467"/>
      <c r="GDQ58" s="466"/>
      <c r="GDR58" s="399"/>
      <c r="GDS58" s="466"/>
      <c r="GDT58" s="252"/>
      <c r="GDU58" s="467"/>
      <c r="GDV58" s="466"/>
      <c r="GDW58" s="399"/>
      <c r="GDX58" s="466"/>
      <c r="GDY58" s="252"/>
      <c r="GDZ58" s="467"/>
      <c r="GEA58" s="466"/>
      <c r="GEB58" s="399"/>
      <c r="GEC58" s="466"/>
      <c r="GED58" s="252"/>
      <c r="GEE58" s="467"/>
      <c r="GEF58" s="466"/>
      <c r="GEG58" s="399"/>
      <c r="GEH58" s="466"/>
      <c r="GEI58" s="252"/>
      <c r="GEJ58" s="467"/>
      <c r="GEK58" s="466"/>
      <c r="GEL58" s="399"/>
      <c r="GEM58" s="466"/>
      <c r="GEN58" s="252"/>
      <c r="GEO58" s="467"/>
      <c r="GEP58" s="466"/>
      <c r="GEQ58" s="399"/>
      <c r="GER58" s="466"/>
      <c r="GES58" s="252"/>
      <c r="GET58" s="467"/>
      <c r="GEU58" s="466"/>
      <c r="GEV58" s="399"/>
      <c r="GEW58" s="466"/>
      <c r="GEX58" s="252"/>
      <c r="GEY58" s="467"/>
      <c r="GEZ58" s="466"/>
      <c r="GFA58" s="399"/>
      <c r="GFB58" s="466"/>
      <c r="GFC58" s="252"/>
      <c r="GFD58" s="467"/>
      <c r="GFE58" s="466"/>
      <c r="GFF58" s="399"/>
      <c r="GFG58" s="466"/>
      <c r="GFH58" s="252"/>
      <c r="GFI58" s="467"/>
      <c r="GFJ58" s="466"/>
      <c r="GFK58" s="399"/>
      <c r="GFL58" s="466"/>
      <c r="GFM58" s="252"/>
      <c r="GFN58" s="467"/>
      <c r="GFO58" s="466"/>
      <c r="GFP58" s="399"/>
      <c r="GFQ58" s="466"/>
      <c r="GFR58" s="252"/>
      <c r="GFS58" s="467"/>
      <c r="GFT58" s="466"/>
      <c r="GFU58" s="399"/>
      <c r="GFV58" s="466"/>
      <c r="GFW58" s="252"/>
      <c r="GFX58" s="467"/>
      <c r="GFY58" s="466"/>
      <c r="GFZ58" s="399"/>
      <c r="GGA58" s="466"/>
      <c r="GGB58" s="252"/>
      <c r="GGC58" s="467"/>
      <c r="GGD58" s="466"/>
      <c r="GGE58" s="399"/>
      <c r="GGF58" s="466"/>
      <c r="GGG58" s="252"/>
      <c r="GGH58" s="467"/>
      <c r="GGI58" s="466"/>
      <c r="GGJ58" s="399"/>
      <c r="GGK58" s="466"/>
      <c r="GGL58" s="252"/>
      <c r="GGM58" s="467"/>
      <c r="GGN58" s="466"/>
      <c r="GGO58" s="399"/>
      <c r="GGP58" s="466"/>
      <c r="GGQ58" s="252"/>
      <c r="GGR58" s="467"/>
      <c r="GGS58" s="466"/>
      <c r="GGT58" s="399"/>
      <c r="GGU58" s="466"/>
      <c r="GGV58" s="252"/>
      <c r="GGW58" s="467"/>
      <c r="GGX58" s="466"/>
      <c r="GGY58" s="399"/>
      <c r="GGZ58" s="466"/>
      <c r="GHA58" s="252"/>
      <c r="GHB58" s="467"/>
      <c r="GHC58" s="466"/>
      <c r="GHD58" s="399"/>
      <c r="GHE58" s="466"/>
      <c r="GHF58" s="252"/>
      <c r="GHG58" s="467"/>
      <c r="GHH58" s="466"/>
      <c r="GHI58" s="399"/>
      <c r="GHJ58" s="466"/>
      <c r="GHK58" s="252"/>
      <c r="GHL58" s="467"/>
      <c r="GHM58" s="466"/>
      <c r="GHN58" s="399"/>
      <c r="GHO58" s="466"/>
      <c r="GHP58" s="252"/>
      <c r="GHQ58" s="467"/>
      <c r="GHR58" s="466"/>
      <c r="GHS58" s="399"/>
      <c r="GHT58" s="466"/>
      <c r="GHU58" s="252"/>
      <c r="GHV58" s="467"/>
      <c r="GHW58" s="466"/>
      <c r="GHX58" s="399"/>
      <c r="GHY58" s="466"/>
      <c r="GHZ58" s="252"/>
      <c r="GIA58" s="467"/>
      <c r="GIB58" s="466"/>
      <c r="GIC58" s="399"/>
      <c r="GID58" s="466"/>
      <c r="GIE58" s="252"/>
      <c r="GIF58" s="467"/>
      <c r="GIG58" s="466"/>
      <c r="GIH58" s="399"/>
      <c r="GII58" s="466"/>
      <c r="GIJ58" s="252"/>
      <c r="GIK58" s="467"/>
      <c r="GIL58" s="466"/>
      <c r="GIM58" s="399"/>
      <c r="GIN58" s="466"/>
      <c r="GIO58" s="252"/>
      <c r="GIP58" s="467"/>
      <c r="GIQ58" s="466"/>
      <c r="GIR58" s="399"/>
      <c r="GIS58" s="466"/>
      <c r="GIT58" s="252"/>
      <c r="GIU58" s="467"/>
      <c r="GIV58" s="466"/>
      <c r="GIW58" s="399"/>
      <c r="GIX58" s="466"/>
      <c r="GIY58" s="252"/>
      <c r="GIZ58" s="467"/>
      <c r="GJA58" s="466"/>
      <c r="GJB58" s="399"/>
      <c r="GJC58" s="466"/>
      <c r="GJD58" s="252"/>
      <c r="GJE58" s="467"/>
      <c r="GJF58" s="466"/>
      <c r="GJG58" s="399"/>
      <c r="GJH58" s="466"/>
      <c r="GJI58" s="252"/>
      <c r="GJJ58" s="467"/>
      <c r="GJK58" s="466"/>
      <c r="GJL58" s="399"/>
      <c r="GJM58" s="466"/>
      <c r="GJN58" s="252"/>
      <c r="GJO58" s="467"/>
      <c r="GJP58" s="466"/>
      <c r="GJQ58" s="399"/>
      <c r="GJR58" s="466"/>
      <c r="GJS58" s="252"/>
      <c r="GJT58" s="467"/>
      <c r="GJU58" s="466"/>
      <c r="GJV58" s="399"/>
      <c r="GJW58" s="466"/>
      <c r="GJX58" s="252"/>
      <c r="GJY58" s="467"/>
      <c r="GJZ58" s="466"/>
      <c r="GKA58" s="399"/>
      <c r="GKB58" s="466"/>
      <c r="GKC58" s="252"/>
      <c r="GKD58" s="467"/>
      <c r="GKE58" s="466"/>
      <c r="GKF58" s="399"/>
      <c r="GKG58" s="466"/>
      <c r="GKH58" s="252"/>
      <c r="GKI58" s="467"/>
      <c r="GKJ58" s="466"/>
      <c r="GKK58" s="399"/>
      <c r="GKL58" s="466"/>
      <c r="GKM58" s="252"/>
      <c r="GKN58" s="467"/>
      <c r="GKO58" s="466"/>
      <c r="GKP58" s="399"/>
      <c r="GKQ58" s="466"/>
      <c r="GKR58" s="252"/>
      <c r="GKS58" s="467"/>
      <c r="GKT58" s="466"/>
      <c r="GKU58" s="399"/>
      <c r="GKV58" s="466"/>
      <c r="GKW58" s="252"/>
      <c r="GKX58" s="467"/>
      <c r="GKY58" s="466"/>
      <c r="GKZ58" s="399"/>
      <c r="GLA58" s="466"/>
      <c r="GLB58" s="252"/>
      <c r="GLC58" s="467"/>
      <c r="GLD58" s="466"/>
      <c r="GLE58" s="399"/>
      <c r="GLF58" s="466"/>
      <c r="GLG58" s="252"/>
      <c r="GLH58" s="467"/>
      <c r="GLI58" s="466"/>
      <c r="GLJ58" s="399"/>
      <c r="GLK58" s="466"/>
      <c r="GLL58" s="252"/>
      <c r="GLM58" s="467"/>
      <c r="GLN58" s="466"/>
      <c r="GLO58" s="399"/>
      <c r="GLP58" s="466"/>
      <c r="GLQ58" s="252"/>
      <c r="GLR58" s="467"/>
      <c r="GLS58" s="466"/>
      <c r="GLT58" s="399"/>
      <c r="GLU58" s="466"/>
      <c r="GLV58" s="252"/>
      <c r="GLW58" s="467"/>
      <c r="GLX58" s="466"/>
      <c r="GLY58" s="399"/>
      <c r="GLZ58" s="466"/>
      <c r="GMA58" s="252"/>
      <c r="GMB58" s="467"/>
      <c r="GMC58" s="466"/>
      <c r="GMD58" s="399"/>
      <c r="GME58" s="466"/>
      <c r="GMF58" s="252"/>
      <c r="GMG58" s="467"/>
      <c r="GMH58" s="466"/>
      <c r="GMI58" s="399"/>
      <c r="GMJ58" s="466"/>
      <c r="GMK58" s="252"/>
      <c r="GML58" s="467"/>
      <c r="GMM58" s="466"/>
      <c r="GMN58" s="399"/>
      <c r="GMO58" s="466"/>
      <c r="GMP58" s="252"/>
      <c r="GMQ58" s="467"/>
      <c r="GMR58" s="466"/>
      <c r="GMS58" s="399"/>
      <c r="GMT58" s="466"/>
      <c r="GMU58" s="252"/>
      <c r="GMV58" s="467"/>
      <c r="GMW58" s="466"/>
      <c r="GMX58" s="399"/>
      <c r="GMY58" s="466"/>
      <c r="GMZ58" s="252"/>
      <c r="GNA58" s="467"/>
      <c r="GNB58" s="466"/>
      <c r="GNC58" s="399"/>
      <c r="GND58" s="466"/>
      <c r="GNE58" s="252"/>
      <c r="GNF58" s="467"/>
      <c r="GNG58" s="466"/>
      <c r="GNH58" s="399"/>
      <c r="GNI58" s="466"/>
      <c r="GNJ58" s="252"/>
      <c r="GNK58" s="467"/>
      <c r="GNL58" s="466"/>
      <c r="GNM58" s="399"/>
      <c r="GNN58" s="466"/>
      <c r="GNO58" s="252"/>
      <c r="GNP58" s="467"/>
      <c r="GNQ58" s="466"/>
      <c r="GNR58" s="399"/>
      <c r="GNS58" s="466"/>
      <c r="GNT58" s="252"/>
      <c r="GNU58" s="467"/>
      <c r="GNV58" s="466"/>
      <c r="GNW58" s="399"/>
      <c r="GNX58" s="466"/>
      <c r="GNY58" s="252"/>
      <c r="GNZ58" s="467"/>
      <c r="GOA58" s="466"/>
      <c r="GOB58" s="399"/>
      <c r="GOC58" s="466"/>
      <c r="GOD58" s="252"/>
      <c r="GOE58" s="467"/>
      <c r="GOF58" s="466"/>
      <c r="GOG58" s="399"/>
      <c r="GOH58" s="466"/>
      <c r="GOI58" s="252"/>
      <c r="GOJ58" s="467"/>
      <c r="GOK58" s="466"/>
      <c r="GOL58" s="399"/>
      <c r="GOM58" s="466"/>
      <c r="GON58" s="252"/>
      <c r="GOO58" s="467"/>
      <c r="GOP58" s="466"/>
      <c r="GOQ58" s="399"/>
      <c r="GOR58" s="466"/>
      <c r="GOS58" s="252"/>
      <c r="GOT58" s="467"/>
      <c r="GOU58" s="466"/>
      <c r="GOV58" s="399"/>
      <c r="GOW58" s="466"/>
      <c r="GOX58" s="252"/>
      <c r="GOY58" s="467"/>
      <c r="GOZ58" s="466"/>
      <c r="GPA58" s="399"/>
      <c r="GPB58" s="466"/>
      <c r="GPC58" s="252"/>
      <c r="GPD58" s="467"/>
      <c r="GPE58" s="466"/>
      <c r="GPF58" s="399"/>
      <c r="GPG58" s="466"/>
      <c r="GPH58" s="252"/>
      <c r="GPI58" s="467"/>
      <c r="GPJ58" s="466"/>
      <c r="GPK58" s="399"/>
      <c r="GPL58" s="466"/>
      <c r="GPM58" s="252"/>
      <c r="GPN58" s="467"/>
      <c r="GPO58" s="466"/>
      <c r="GPP58" s="399"/>
      <c r="GPQ58" s="466"/>
      <c r="GPR58" s="252"/>
      <c r="GPS58" s="467"/>
      <c r="GPT58" s="466"/>
      <c r="GPU58" s="399"/>
      <c r="GPV58" s="466"/>
      <c r="GPW58" s="252"/>
      <c r="GPX58" s="467"/>
      <c r="GPY58" s="466"/>
      <c r="GPZ58" s="399"/>
      <c r="GQA58" s="466"/>
      <c r="GQB58" s="252"/>
      <c r="GQC58" s="467"/>
      <c r="GQD58" s="466"/>
      <c r="GQE58" s="399"/>
      <c r="GQF58" s="466"/>
      <c r="GQG58" s="252"/>
      <c r="GQH58" s="467"/>
      <c r="GQI58" s="466"/>
      <c r="GQJ58" s="399"/>
      <c r="GQK58" s="466"/>
      <c r="GQL58" s="252"/>
      <c r="GQM58" s="467"/>
      <c r="GQN58" s="466"/>
      <c r="GQO58" s="399"/>
      <c r="GQP58" s="466"/>
      <c r="GQQ58" s="252"/>
      <c r="GQR58" s="467"/>
      <c r="GQS58" s="466"/>
      <c r="GQT58" s="399"/>
      <c r="GQU58" s="466"/>
      <c r="GQV58" s="252"/>
      <c r="GQW58" s="467"/>
      <c r="GQX58" s="466"/>
      <c r="GQY58" s="399"/>
      <c r="GQZ58" s="466"/>
      <c r="GRA58" s="252"/>
      <c r="GRB58" s="467"/>
      <c r="GRC58" s="466"/>
      <c r="GRD58" s="399"/>
      <c r="GRE58" s="466"/>
      <c r="GRF58" s="252"/>
      <c r="GRG58" s="467"/>
      <c r="GRH58" s="466"/>
      <c r="GRI58" s="399"/>
      <c r="GRJ58" s="466"/>
      <c r="GRK58" s="252"/>
      <c r="GRL58" s="467"/>
      <c r="GRM58" s="466"/>
      <c r="GRN58" s="399"/>
      <c r="GRO58" s="466"/>
      <c r="GRP58" s="252"/>
      <c r="GRQ58" s="467"/>
      <c r="GRR58" s="466"/>
      <c r="GRS58" s="399"/>
      <c r="GRT58" s="466"/>
      <c r="GRU58" s="252"/>
      <c r="GRV58" s="467"/>
      <c r="GRW58" s="466"/>
      <c r="GRX58" s="399"/>
      <c r="GRY58" s="466"/>
      <c r="GRZ58" s="252"/>
      <c r="GSA58" s="467"/>
      <c r="GSB58" s="466"/>
      <c r="GSC58" s="399"/>
      <c r="GSD58" s="466"/>
      <c r="GSE58" s="252"/>
      <c r="GSF58" s="467"/>
      <c r="GSG58" s="466"/>
      <c r="GSH58" s="399"/>
      <c r="GSI58" s="466"/>
      <c r="GSJ58" s="252"/>
      <c r="GSK58" s="467"/>
      <c r="GSL58" s="466"/>
      <c r="GSM58" s="399"/>
      <c r="GSN58" s="466"/>
      <c r="GSO58" s="252"/>
      <c r="GSP58" s="467"/>
      <c r="GSQ58" s="466"/>
      <c r="GSR58" s="399"/>
      <c r="GSS58" s="466"/>
      <c r="GST58" s="252"/>
      <c r="GSU58" s="467"/>
      <c r="GSV58" s="466"/>
      <c r="GSW58" s="399"/>
      <c r="GSX58" s="466"/>
      <c r="GSY58" s="252"/>
      <c r="GSZ58" s="467"/>
      <c r="GTA58" s="466"/>
      <c r="GTB58" s="399"/>
      <c r="GTC58" s="466"/>
      <c r="GTD58" s="252"/>
      <c r="GTE58" s="467"/>
      <c r="GTF58" s="466"/>
      <c r="GTG58" s="399"/>
      <c r="GTH58" s="466"/>
      <c r="GTI58" s="252"/>
      <c r="GTJ58" s="467"/>
      <c r="GTK58" s="466"/>
      <c r="GTL58" s="399"/>
      <c r="GTM58" s="466"/>
      <c r="GTN58" s="252"/>
      <c r="GTO58" s="467"/>
      <c r="GTP58" s="466"/>
      <c r="GTQ58" s="399"/>
      <c r="GTR58" s="466"/>
      <c r="GTS58" s="252"/>
      <c r="GTT58" s="467"/>
      <c r="GTU58" s="466"/>
      <c r="GTV58" s="399"/>
      <c r="GTW58" s="466"/>
      <c r="GTX58" s="252"/>
      <c r="GTY58" s="467"/>
      <c r="GTZ58" s="466"/>
      <c r="GUA58" s="399"/>
      <c r="GUB58" s="466"/>
      <c r="GUC58" s="252"/>
      <c r="GUD58" s="467"/>
      <c r="GUE58" s="466"/>
      <c r="GUF58" s="399"/>
      <c r="GUG58" s="466"/>
      <c r="GUH58" s="252"/>
      <c r="GUI58" s="467"/>
      <c r="GUJ58" s="466"/>
      <c r="GUK58" s="399"/>
      <c r="GUL58" s="466"/>
      <c r="GUM58" s="252"/>
      <c r="GUN58" s="467"/>
      <c r="GUO58" s="466"/>
      <c r="GUP58" s="399"/>
      <c r="GUQ58" s="466"/>
      <c r="GUR58" s="252"/>
      <c r="GUS58" s="467"/>
      <c r="GUT58" s="466"/>
      <c r="GUU58" s="399"/>
      <c r="GUV58" s="466"/>
      <c r="GUW58" s="252"/>
      <c r="GUX58" s="467"/>
      <c r="GUY58" s="466"/>
      <c r="GUZ58" s="399"/>
      <c r="GVA58" s="466"/>
      <c r="GVB58" s="252"/>
      <c r="GVC58" s="467"/>
      <c r="GVD58" s="466"/>
      <c r="GVE58" s="399"/>
      <c r="GVF58" s="466"/>
      <c r="GVG58" s="252"/>
      <c r="GVH58" s="467"/>
      <c r="GVI58" s="466"/>
      <c r="GVJ58" s="399"/>
      <c r="GVK58" s="466"/>
      <c r="GVL58" s="252"/>
      <c r="GVM58" s="467"/>
      <c r="GVN58" s="466"/>
      <c r="GVO58" s="399"/>
      <c r="GVP58" s="466"/>
      <c r="GVQ58" s="252"/>
      <c r="GVR58" s="467"/>
      <c r="GVS58" s="466"/>
      <c r="GVT58" s="399"/>
      <c r="GVU58" s="466"/>
      <c r="GVV58" s="252"/>
      <c r="GVW58" s="467"/>
      <c r="GVX58" s="466"/>
      <c r="GVY58" s="399"/>
      <c r="GVZ58" s="466"/>
      <c r="GWA58" s="252"/>
      <c r="GWB58" s="467"/>
      <c r="GWC58" s="466"/>
      <c r="GWD58" s="399"/>
      <c r="GWE58" s="466"/>
      <c r="GWF58" s="252"/>
      <c r="GWG58" s="467"/>
      <c r="GWH58" s="466"/>
      <c r="GWI58" s="399"/>
      <c r="GWJ58" s="466"/>
      <c r="GWK58" s="252"/>
      <c r="GWL58" s="467"/>
      <c r="GWM58" s="466"/>
      <c r="GWN58" s="399"/>
      <c r="GWO58" s="466"/>
      <c r="GWP58" s="252"/>
      <c r="GWQ58" s="467"/>
      <c r="GWR58" s="466"/>
      <c r="GWS58" s="399"/>
      <c r="GWT58" s="466"/>
      <c r="GWU58" s="252"/>
      <c r="GWV58" s="467"/>
      <c r="GWW58" s="466"/>
      <c r="GWX58" s="399"/>
      <c r="GWY58" s="466"/>
      <c r="GWZ58" s="252"/>
      <c r="GXA58" s="467"/>
      <c r="GXB58" s="466"/>
      <c r="GXC58" s="399"/>
      <c r="GXD58" s="466"/>
      <c r="GXE58" s="252"/>
      <c r="GXF58" s="467"/>
      <c r="GXG58" s="466"/>
      <c r="GXH58" s="399"/>
      <c r="GXI58" s="466"/>
      <c r="GXJ58" s="252"/>
      <c r="GXK58" s="467"/>
      <c r="GXL58" s="466"/>
      <c r="GXM58" s="399"/>
      <c r="GXN58" s="466"/>
      <c r="GXO58" s="252"/>
      <c r="GXP58" s="467"/>
      <c r="GXQ58" s="466"/>
      <c r="GXR58" s="399"/>
      <c r="GXS58" s="466"/>
      <c r="GXT58" s="252"/>
      <c r="GXU58" s="467"/>
      <c r="GXV58" s="466"/>
      <c r="GXW58" s="399"/>
      <c r="GXX58" s="466"/>
      <c r="GXY58" s="252"/>
      <c r="GXZ58" s="467"/>
      <c r="GYA58" s="466"/>
      <c r="GYB58" s="399"/>
      <c r="GYC58" s="466"/>
      <c r="GYD58" s="252"/>
      <c r="GYE58" s="467"/>
      <c r="GYF58" s="466"/>
      <c r="GYG58" s="399"/>
      <c r="GYH58" s="466"/>
      <c r="GYI58" s="252"/>
      <c r="GYJ58" s="467"/>
      <c r="GYK58" s="466"/>
      <c r="GYL58" s="399"/>
      <c r="GYM58" s="466"/>
      <c r="GYN58" s="252"/>
      <c r="GYO58" s="467"/>
      <c r="GYP58" s="466"/>
      <c r="GYQ58" s="399"/>
      <c r="GYR58" s="466"/>
      <c r="GYS58" s="252"/>
      <c r="GYT58" s="467"/>
      <c r="GYU58" s="466"/>
      <c r="GYV58" s="399"/>
      <c r="GYW58" s="466"/>
      <c r="GYX58" s="252"/>
      <c r="GYY58" s="467"/>
      <c r="GYZ58" s="466"/>
      <c r="GZA58" s="399"/>
      <c r="GZB58" s="466"/>
      <c r="GZC58" s="252"/>
      <c r="GZD58" s="467"/>
      <c r="GZE58" s="466"/>
      <c r="GZF58" s="399"/>
      <c r="GZG58" s="466"/>
      <c r="GZH58" s="252"/>
      <c r="GZI58" s="467"/>
      <c r="GZJ58" s="466"/>
      <c r="GZK58" s="399"/>
      <c r="GZL58" s="466"/>
      <c r="GZM58" s="252"/>
      <c r="GZN58" s="467"/>
      <c r="GZO58" s="466"/>
      <c r="GZP58" s="399"/>
      <c r="GZQ58" s="466"/>
      <c r="GZR58" s="252"/>
      <c r="GZS58" s="467"/>
      <c r="GZT58" s="466"/>
      <c r="GZU58" s="399"/>
      <c r="GZV58" s="466"/>
      <c r="GZW58" s="252"/>
      <c r="GZX58" s="467"/>
      <c r="GZY58" s="466"/>
      <c r="GZZ58" s="399"/>
      <c r="HAA58" s="466"/>
      <c r="HAB58" s="252"/>
      <c r="HAC58" s="467"/>
      <c r="HAD58" s="466"/>
      <c r="HAE58" s="399"/>
      <c r="HAF58" s="466"/>
      <c r="HAG58" s="252"/>
      <c r="HAH58" s="467"/>
      <c r="HAI58" s="466"/>
      <c r="HAJ58" s="399"/>
      <c r="HAK58" s="466"/>
      <c r="HAL58" s="252"/>
      <c r="HAM58" s="467"/>
      <c r="HAN58" s="466"/>
      <c r="HAO58" s="399"/>
      <c r="HAP58" s="466"/>
      <c r="HAQ58" s="252"/>
      <c r="HAR58" s="467"/>
      <c r="HAS58" s="466"/>
      <c r="HAT58" s="399"/>
      <c r="HAU58" s="466"/>
      <c r="HAV58" s="252"/>
      <c r="HAW58" s="467"/>
      <c r="HAX58" s="466"/>
      <c r="HAY58" s="399"/>
      <c r="HAZ58" s="466"/>
      <c r="HBA58" s="252"/>
      <c r="HBB58" s="467"/>
      <c r="HBC58" s="466"/>
      <c r="HBD58" s="399"/>
      <c r="HBE58" s="466"/>
      <c r="HBF58" s="252"/>
      <c r="HBG58" s="467"/>
      <c r="HBH58" s="466"/>
      <c r="HBI58" s="399"/>
      <c r="HBJ58" s="466"/>
      <c r="HBK58" s="252"/>
      <c r="HBL58" s="467"/>
      <c r="HBM58" s="466"/>
      <c r="HBN58" s="399"/>
      <c r="HBO58" s="466"/>
      <c r="HBP58" s="252"/>
      <c r="HBQ58" s="467"/>
      <c r="HBR58" s="466"/>
      <c r="HBS58" s="399"/>
      <c r="HBT58" s="466"/>
      <c r="HBU58" s="252"/>
      <c r="HBV58" s="467"/>
      <c r="HBW58" s="466"/>
      <c r="HBX58" s="399"/>
      <c r="HBY58" s="466"/>
      <c r="HBZ58" s="252"/>
      <c r="HCA58" s="467"/>
      <c r="HCB58" s="466"/>
      <c r="HCC58" s="399"/>
      <c r="HCD58" s="466"/>
      <c r="HCE58" s="252"/>
      <c r="HCF58" s="467"/>
      <c r="HCG58" s="466"/>
      <c r="HCH58" s="399"/>
      <c r="HCI58" s="466"/>
      <c r="HCJ58" s="252"/>
      <c r="HCK58" s="467"/>
      <c r="HCL58" s="466"/>
      <c r="HCM58" s="399"/>
      <c r="HCN58" s="466"/>
      <c r="HCO58" s="252"/>
      <c r="HCP58" s="467"/>
      <c r="HCQ58" s="466"/>
      <c r="HCR58" s="399"/>
      <c r="HCS58" s="466"/>
      <c r="HCT58" s="252"/>
      <c r="HCU58" s="467"/>
      <c r="HCV58" s="466"/>
      <c r="HCW58" s="399"/>
      <c r="HCX58" s="466"/>
      <c r="HCY58" s="252"/>
      <c r="HCZ58" s="467"/>
      <c r="HDA58" s="466"/>
      <c r="HDB58" s="399"/>
      <c r="HDC58" s="466"/>
      <c r="HDD58" s="252"/>
      <c r="HDE58" s="467"/>
      <c r="HDF58" s="466"/>
      <c r="HDG58" s="399"/>
      <c r="HDH58" s="466"/>
      <c r="HDI58" s="252"/>
      <c r="HDJ58" s="467"/>
      <c r="HDK58" s="466"/>
      <c r="HDL58" s="399"/>
      <c r="HDM58" s="466"/>
      <c r="HDN58" s="252"/>
      <c r="HDO58" s="467"/>
      <c r="HDP58" s="466"/>
      <c r="HDQ58" s="399"/>
      <c r="HDR58" s="466"/>
      <c r="HDS58" s="252"/>
      <c r="HDT58" s="467"/>
      <c r="HDU58" s="466"/>
      <c r="HDV58" s="399"/>
      <c r="HDW58" s="466"/>
      <c r="HDX58" s="252"/>
      <c r="HDY58" s="467"/>
      <c r="HDZ58" s="466"/>
      <c r="HEA58" s="399"/>
      <c r="HEB58" s="466"/>
      <c r="HEC58" s="252"/>
      <c r="HED58" s="467"/>
      <c r="HEE58" s="466"/>
      <c r="HEF58" s="399"/>
      <c r="HEG58" s="466"/>
      <c r="HEH58" s="252"/>
      <c r="HEI58" s="467"/>
      <c r="HEJ58" s="466"/>
      <c r="HEK58" s="399"/>
      <c r="HEL58" s="466"/>
      <c r="HEM58" s="252"/>
      <c r="HEN58" s="467"/>
      <c r="HEO58" s="466"/>
      <c r="HEP58" s="399"/>
      <c r="HEQ58" s="466"/>
      <c r="HER58" s="252"/>
      <c r="HES58" s="467"/>
      <c r="HET58" s="466"/>
      <c r="HEU58" s="399"/>
      <c r="HEV58" s="466"/>
      <c r="HEW58" s="252"/>
      <c r="HEX58" s="467"/>
      <c r="HEY58" s="466"/>
      <c r="HEZ58" s="399"/>
      <c r="HFA58" s="466"/>
      <c r="HFB58" s="252"/>
      <c r="HFC58" s="467"/>
      <c r="HFD58" s="466"/>
      <c r="HFE58" s="399"/>
      <c r="HFF58" s="466"/>
      <c r="HFG58" s="252"/>
      <c r="HFH58" s="467"/>
      <c r="HFI58" s="466"/>
      <c r="HFJ58" s="399"/>
      <c r="HFK58" s="466"/>
      <c r="HFL58" s="252"/>
      <c r="HFM58" s="467"/>
      <c r="HFN58" s="466"/>
      <c r="HFO58" s="399"/>
      <c r="HFP58" s="466"/>
      <c r="HFQ58" s="252"/>
      <c r="HFR58" s="467"/>
      <c r="HFS58" s="466"/>
      <c r="HFT58" s="399"/>
      <c r="HFU58" s="466"/>
      <c r="HFV58" s="252"/>
      <c r="HFW58" s="467"/>
      <c r="HFX58" s="466"/>
      <c r="HFY58" s="399"/>
      <c r="HFZ58" s="466"/>
      <c r="HGA58" s="252"/>
      <c r="HGB58" s="467"/>
      <c r="HGC58" s="466"/>
      <c r="HGD58" s="399"/>
      <c r="HGE58" s="466"/>
      <c r="HGF58" s="252"/>
      <c r="HGG58" s="467"/>
      <c r="HGH58" s="466"/>
      <c r="HGI58" s="399"/>
      <c r="HGJ58" s="466"/>
      <c r="HGK58" s="252"/>
      <c r="HGL58" s="467"/>
      <c r="HGM58" s="466"/>
      <c r="HGN58" s="399"/>
      <c r="HGO58" s="466"/>
      <c r="HGP58" s="252"/>
      <c r="HGQ58" s="467"/>
      <c r="HGR58" s="466"/>
      <c r="HGS58" s="399"/>
      <c r="HGT58" s="466"/>
      <c r="HGU58" s="252"/>
      <c r="HGV58" s="467"/>
      <c r="HGW58" s="466"/>
      <c r="HGX58" s="399"/>
      <c r="HGY58" s="466"/>
      <c r="HGZ58" s="252"/>
      <c r="HHA58" s="467"/>
      <c r="HHB58" s="466"/>
      <c r="HHC58" s="399"/>
      <c r="HHD58" s="466"/>
      <c r="HHE58" s="252"/>
      <c r="HHF58" s="467"/>
      <c r="HHG58" s="466"/>
      <c r="HHH58" s="399"/>
      <c r="HHI58" s="466"/>
      <c r="HHJ58" s="252"/>
      <c r="HHK58" s="467"/>
      <c r="HHL58" s="466"/>
      <c r="HHM58" s="399"/>
      <c r="HHN58" s="466"/>
      <c r="HHO58" s="252"/>
      <c r="HHP58" s="467"/>
      <c r="HHQ58" s="466"/>
      <c r="HHR58" s="399"/>
      <c r="HHS58" s="466"/>
      <c r="HHT58" s="252"/>
      <c r="HHU58" s="467"/>
      <c r="HHV58" s="466"/>
      <c r="HHW58" s="399"/>
      <c r="HHX58" s="466"/>
      <c r="HHY58" s="252"/>
      <c r="HHZ58" s="467"/>
      <c r="HIA58" s="466"/>
      <c r="HIB58" s="399"/>
      <c r="HIC58" s="466"/>
      <c r="HID58" s="252"/>
      <c r="HIE58" s="467"/>
      <c r="HIF58" s="466"/>
      <c r="HIG58" s="399"/>
      <c r="HIH58" s="466"/>
      <c r="HII58" s="252"/>
      <c r="HIJ58" s="467"/>
      <c r="HIK58" s="466"/>
      <c r="HIL58" s="399"/>
      <c r="HIM58" s="466"/>
      <c r="HIN58" s="252"/>
      <c r="HIO58" s="467"/>
      <c r="HIP58" s="466"/>
      <c r="HIQ58" s="399"/>
      <c r="HIR58" s="466"/>
      <c r="HIS58" s="252"/>
      <c r="HIT58" s="467"/>
      <c r="HIU58" s="466"/>
      <c r="HIV58" s="399"/>
      <c r="HIW58" s="466"/>
      <c r="HIX58" s="252"/>
      <c r="HIY58" s="467"/>
      <c r="HIZ58" s="466"/>
      <c r="HJA58" s="399"/>
      <c r="HJB58" s="466"/>
      <c r="HJC58" s="252"/>
      <c r="HJD58" s="467"/>
      <c r="HJE58" s="466"/>
      <c r="HJF58" s="399"/>
      <c r="HJG58" s="466"/>
      <c r="HJH58" s="252"/>
      <c r="HJI58" s="467"/>
      <c r="HJJ58" s="466"/>
      <c r="HJK58" s="399"/>
      <c r="HJL58" s="466"/>
      <c r="HJM58" s="252"/>
      <c r="HJN58" s="467"/>
      <c r="HJO58" s="466"/>
      <c r="HJP58" s="399"/>
      <c r="HJQ58" s="466"/>
      <c r="HJR58" s="252"/>
      <c r="HJS58" s="467"/>
      <c r="HJT58" s="466"/>
      <c r="HJU58" s="399"/>
      <c r="HJV58" s="466"/>
      <c r="HJW58" s="252"/>
      <c r="HJX58" s="467"/>
      <c r="HJY58" s="466"/>
      <c r="HJZ58" s="399"/>
      <c r="HKA58" s="466"/>
      <c r="HKB58" s="252"/>
      <c r="HKC58" s="467"/>
      <c r="HKD58" s="466"/>
      <c r="HKE58" s="399"/>
      <c r="HKF58" s="466"/>
      <c r="HKG58" s="252"/>
      <c r="HKH58" s="467"/>
      <c r="HKI58" s="466"/>
      <c r="HKJ58" s="399"/>
      <c r="HKK58" s="466"/>
      <c r="HKL58" s="252"/>
      <c r="HKM58" s="467"/>
      <c r="HKN58" s="466"/>
      <c r="HKO58" s="399"/>
      <c r="HKP58" s="466"/>
      <c r="HKQ58" s="252"/>
      <c r="HKR58" s="467"/>
      <c r="HKS58" s="466"/>
      <c r="HKT58" s="399"/>
      <c r="HKU58" s="466"/>
      <c r="HKV58" s="252"/>
      <c r="HKW58" s="467"/>
      <c r="HKX58" s="466"/>
      <c r="HKY58" s="399"/>
      <c r="HKZ58" s="466"/>
      <c r="HLA58" s="252"/>
      <c r="HLB58" s="467"/>
      <c r="HLC58" s="466"/>
      <c r="HLD58" s="399"/>
      <c r="HLE58" s="466"/>
      <c r="HLF58" s="252"/>
      <c r="HLG58" s="467"/>
      <c r="HLH58" s="466"/>
      <c r="HLI58" s="399"/>
      <c r="HLJ58" s="466"/>
      <c r="HLK58" s="252"/>
      <c r="HLL58" s="467"/>
      <c r="HLM58" s="466"/>
      <c r="HLN58" s="399"/>
      <c r="HLO58" s="466"/>
      <c r="HLP58" s="252"/>
      <c r="HLQ58" s="467"/>
      <c r="HLR58" s="466"/>
      <c r="HLS58" s="399"/>
      <c r="HLT58" s="466"/>
      <c r="HLU58" s="252"/>
      <c r="HLV58" s="467"/>
      <c r="HLW58" s="466"/>
      <c r="HLX58" s="399"/>
      <c r="HLY58" s="466"/>
      <c r="HLZ58" s="252"/>
      <c r="HMA58" s="467"/>
      <c r="HMB58" s="466"/>
      <c r="HMC58" s="399"/>
      <c r="HMD58" s="466"/>
      <c r="HME58" s="252"/>
      <c r="HMF58" s="467"/>
      <c r="HMG58" s="466"/>
      <c r="HMH58" s="399"/>
      <c r="HMI58" s="466"/>
      <c r="HMJ58" s="252"/>
      <c r="HMK58" s="467"/>
      <c r="HML58" s="466"/>
      <c r="HMM58" s="399"/>
      <c r="HMN58" s="466"/>
      <c r="HMO58" s="252"/>
      <c r="HMP58" s="467"/>
      <c r="HMQ58" s="466"/>
      <c r="HMR58" s="399"/>
      <c r="HMS58" s="466"/>
      <c r="HMT58" s="252"/>
      <c r="HMU58" s="467"/>
      <c r="HMV58" s="466"/>
      <c r="HMW58" s="399"/>
      <c r="HMX58" s="466"/>
      <c r="HMY58" s="252"/>
      <c r="HMZ58" s="467"/>
      <c r="HNA58" s="466"/>
      <c r="HNB58" s="399"/>
      <c r="HNC58" s="466"/>
      <c r="HND58" s="252"/>
      <c r="HNE58" s="467"/>
      <c r="HNF58" s="466"/>
      <c r="HNG58" s="399"/>
      <c r="HNH58" s="466"/>
      <c r="HNI58" s="252"/>
      <c r="HNJ58" s="467"/>
      <c r="HNK58" s="466"/>
      <c r="HNL58" s="399"/>
      <c r="HNM58" s="466"/>
      <c r="HNN58" s="252"/>
      <c r="HNO58" s="467"/>
      <c r="HNP58" s="466"/>
      <c r="HNQ58" s="399"/>
      <c r="HNR58" s="466"/>
      <c r="HNS58" s="252"/>
      <c r="HNT58" s="467"/>
      <c r="HNU58" s="466"/>
      <c r="HNV58" s="399"/>
      <c r="HNW58" s="466"/>
      <c r="HNX58" s="252"/>
      <c r="HNY58" s="467"/>
      <c r="HNZ58" s="466"/>
      <c r="HOA58" s="399"/>
      <c r="HOB58" s="466"/>
      <c r="HOC58" s="252"/>
      <c r="HOD58" s="467"/>
      <c r="HOE58" s="466"/>
      <c r="HOF58" s="399"/>
      <c r="HOG58" s="466"/>
      <c r="HOH58" s="252"/>
      <c r="HOI58" s="467"/>
      <c r="HOJ58" s="466"/>
      <c r="HOK58" s="399"/>
      <c r="HOL58" s="466"/>
      <c r="HOM58" s="252"/>
      <c r="HON58" s="467"/>
      <c r="HOO58" s="466"/>
      <c r="HOP58" s="399"/>
      <c r="HOQ58" s="466"/>
      <c r="HOR58" s="252"/>
      <c r="HOS58" s="467"/>
      <c r="HOT58" s="466"/>
      <c r="HOU58" s="399"/>
      <c r="HOV58" s="466"/>
      <c r="HOW58" s="252"/>
      <c r="HOX58" s="467"/>
      <c r="HOY58" s="466"/>
      <c r="HOZ58" s="399"/>
      <c r="HPA58" s="466"/>
      <c r="HPB58" s="252"/>
      <c r="HPC58" s="467"/>
      <c r="HPD58" s="466"/>
      <c r="HPE58" s="399"/>
      <c r="HPF58" s="466"/>
      <c r="HPG58" s="252"/>
      <c r="HPH58" s="467"/>
      <c r="HPI58" s="466"/>
      <c r="HPJ58" s="399"/>
      <c r="HPK58" s="466"/>
      <c r="HPL58" s="252"/>
      <c r="HPM58" s="467"/>
      <c r="HPN58" s="466"/>
      <c r="HPO58" s="399"/>
      <c r="HPP58" s="466"/>
      <c r="HPQ58" s="252"/>
      <c r="HPR58" s="467"/>
      <c r="HPS58" s="466"/>
      <c r="HPT58" s="399"/>
      <c r="HPU58" s="466"/>
      <c r="HPV58" s="252"/>
      <c r="HPW58" s="467"/>
      <c r="HPX58" s="466"/>
      <c r="HPY58" s="399"/>
      <c r="HPZ58" s="466"/>
      <c r="HQA58" s="252"/>
      <c r="HQB58" s="467"/>
      <c r="HQC58" s="466"/>
      <c r="HQD58" s="399"/>
      <c r="HQE58" s="466"/>
      <c r="HQF58" s="252"/>
      <c r="HQG58" s="467"/>
      <c r="HQH58" s="466"/>
      <c r="HQI58" s="399"/>
      <c r="HQJ58" s="466"/>
      <c r="HQK58" s="252"/>
      <c r="HQL58" s="467"/>
      <c r="HQM58" s="466"/>
      <c r="HQN58" s="399"/>
      <c r="HQO58" s="466"/>
      <c r="HQP58" s="252"/>
      <c r="HQQ58" s="467"/>
      <c r="HQR58" s="466"/>
      <c r="HQS58" s="399"/>
      <c r="HQT58" s="466"/>
      <c r="HQU58" s="252"/>
      <c r="HQV58" s="467"/>
      <c r="HQW58" s="466"/>
      <c r="HQX58" s="399"/>
      <c r="HQY58" s="466"/>
      <c r="HQZ58" s="252"/>
      <c r="HRA58" s="467"/>
      <c r="HRB58" s="466"/>
      <c r="HRC58" s="399"/>
      <c r="HRD58" s="466"/>
      <c r="HRE58" s="252"/>
      <c r="HRF58" s="467"/>
      <c r="HRG58" s="466"/>
      <c r="HRH58" s="399"/>
      <c r="HRI58" s="466"/>
      <c r="HRJ58" s="252"/>
      <c r="HRK58" s="467"/>
      <c r="HRL58" s="466"/>
      <c r="HRM58" s="399"/>
      <c r="HRN58" s="466"/>
      <c r="HRO58" s="252"/>
      <c r="HRP58" s="467"/>
      <c r="HRQ58" s="466"/>
      <c r="HRR58" s="399"/>
      <c r="HRS58" s="466"/>
      <c r="HRT58" s="252"/>
      <c r="HRU58" s="467"/>
      <c r="HRV58" s="466"/>
      <c r="HRW58" s="399"/>
      <c r="HRX58" s="466"/>
      <c r="HRY58" s="252"/>
      <c r="HRZ58" s="467"/>
      <c r="HSA58" s="466"/>
      <c r="HSB58" s="399"/>
      <c r="HSC58" s="466"/>
      <c r="HSD58" s="252"/>
      <c r="HSE58" s="467"/>
      <c r="HSF58" s="466"/>
      <c r="HSG58" s="399"/>
      <c r="HSH58" s="466"/>
      <c r="HSI58" s="252"/>
      <c r="HSJ58" s="467"/>
      <c r="HSK58" s="466"/>
      <c r="HSL58" s="399"/>
      <c r="HSM58" s="466"/>
      <c r="HSN58" s="252"/>
      <c r="HSO58" s="467"/>
      <c r="HSP58" s="466"/>
      <c r="HSQ58" s="399"/>
      <c r="HSR58" s="466"/>
      <c r="HSS58" s="252"/>
      <c r="HST58" s="467"/>
      <c r="HSU58" s="466"/>
      <c r="HSV58" s="399"/>
      <c r="HSW58" s="466"/>
      <c r="HSX58" s="252"/>
      <c r="HSY58" s="467"/>
      <c r="HSZ58" s="466"/>
      <c r="HTA58" s="399"/>
      <c r="HTB58" s="466"/>
      <c r="HTC58" s="252"/>
      <c r="HTD58" s="467"/>
      <c r="HTE58" s="466"/>
      <c r="HTF58" s="399"/>
      <c r="HTG58" s="466"/>
      <c r="HTH58" s="252"/>
      <c r="HTI58" s="467"/>
      <c r="HTJ58" s="466"/>
      <c r="HTK58" s="399"/>
      <c r="HTL58" s="466"/>
      <c r="HTM58" s="252"/>
      <c r="HTN58" s="467"/>
      <c r="HTO58" s="466"/>
      <c r="HTP58" s="399"/>
      <c r="HTQ58" s="466"/>
      <c r="HTR58" s="252"/>
      <c r="HTS58" s="467"/>
      <c r="HTT58" s="466"/>
      <c r="HTU58" s="399"/>
      <c r="HTV58" s="466"/>
      <c r="HTW58" s="252"/>
      <c r="HTX58" s="467"/>
      <c r="HTY58" s="466"/>
      <c r="HTZ58" s="399"/>
      <c r="HUA58" s="466"/>
      <c r="HUB58" s="252"/>
      <c r="HUC58" s="467"/>
      <c r="HUD58" s="466"/>
      <c r="HUE58" s="399"/>
      <c r="HUF58" s="466"/>
      <c r="HUG58" s="252"/>
      <c r="HUH58" s="467"/>
      <c r="HUI58" s="466"/>
      <c r="HUJ58" s="399"/>
      <c r="HUK58" s="466"/>
      <c r="HUL58" s="252"/>
      <c r="HUM58" s="467"/>
      <c r="HUN58" s="466"/>
      <c r="HUO58" s="399"/>
      <c r="HUP58" s="466"/>
      <c r="HUQ58" s="252"/>
      <c r="HUR58" s="467"/>
      <c r="HUS58" s="466"/>
      <c r="HUT58" s="399"/>
      <c r="HUU58" s="466"/>
      <c r="HUV58" s="252"/>
      <c r="HUW58" s="467"/>
      <c r="HUX58" s="466"/>
      <c r="HUY58" s="399"/>
      <c r="HUZ58" s="466"/>
      <c r="HVA58" s="252"/>
      <c r="HVB58" s="467"/>
      <c r="HVC58" s="466"/>
      <c r="HVD58" s="399"/>
      <c r="HVE58" s="466"/>
      <c r="HVF58" s="252"/>
      <c r="HVG58" s="467"/>
      <c r="HVH58" s="466"/>
      <c r="HVI58" s="399"/>
      <c r="HVJ58" s="466"/>
      <c r="HVK58" s="252"/>
      <c r="HVL58" s="467"/>
      <c r="HVM58" s="466"/>
      <c r="HVN58" s="399"/>
      <c r="HVO58" s="466"/>
      <c r="HVP58" s="252"/>
      <c r="HVQ58" s="467"/>
      <c r="HVR58" s="466"/>
      <c r="HVS58" s="399"/>
      <c r="HVT58" s="466"/>
      <c r="HVU58" s="252"/>
      <c r="HVV58" s="467"/>
      <c r="HVW58" s="466"/>
      <c r="HVX58" s="399"/>
      <c r="HVY58" s="466"/>
      <c r="HVZ58" s="252"/>
      <c r="HWA58" s="467"/>
      <c r="HWB58" s="466"/>
      <c r="HWC58" s="399"/>
      <c r="HWD58" s="466"/>
      <c r="HWE58" s="252"/>
      <c r="HWF58" s="467"/>
      <c r="HWG58" s="466"/>
      <c r="HWH58" s="399"/>
      <c r="HWI58" s="466"/>
      <c r="HWJ58" s="252"/>
      <c r="HWK58" s="467"/>
      <c r="HWL58" s="466"/>
      <c r="HWM58" s="399"/>
      <c r="HWN58" s="466"/>
      <c r="HWO58" s="252"/>
      <c r="HWP58" s="467"/>
      <c r="HWQ58" s="466"/>
      <c r="HWR58" s="399"/>
      <c r="HWS58" s="466"/>
      <c r="HWT58" s="252"/>
      <c r="HWU58" s="467"/>
      <c r="HWV58" s="466"/>
      <c r="HWW58" s="399"/>
      <c r="HWX58" s="466"/>
      <c r="HWY58" s="252"/>
      <c r="HWZ58" s="467"/>
      <c r="HXA58" s="466"/>
      <c r="HXB58" s="399"/>
      <c r="HXC58" s="466"/>
      <c r="HXD58" s="252"/>
      <c r="HXE58" s="467"/>
      <c r="HXF58" s="466"/>
      <c r="HXG58" s="399"/>
      <c r="HXH58" s="466"/>
      <c r="HXI58" s="252"/>
      <c r="HXJ58" s="467"/>
      <c r="HXK58" s="466"/>
      <c r="HXL58" s="399"/>
      <c r="HXM58" s="466"/>
      <c r="HXN58" s="252"/>
      <c r="HXO58" s="467"/>
      <c r="HXP58" s="466"/>
      <c r="HXQ58" s="399"/>
      <c r="HXR58" s="466"/>
      <c r="HXS58" s="252"/>
      <c r="HXT58" s="467"/>
      <c r="HXU58" s="466"/>
      <c r="HXV58" s="399"/>
      <c r="HXW58" s="466"/>
      <c r="HXX58" s="252"/>
      <c r="HXY58" s="467"/>
      <c r="HXZ58" s="466"/>
      <c r="HYA58" s="399"/>
      <c r="HYB58" s="466"/>
      <c r="HYC58" s="252"/>
      <c r="HYD58" s="467"/>
      <c r="HYE58" s="466"/>
      <c r="HYF58" s="399"/>
      <c r="HYG58" s="466"/>
      <c r="HYH58" s="252"/>
      <c r="HYI58" s="467"/>
      <c r="HYJ58" s="466"/>
      <c r="HYK58" s="399"/>
      <c r="HYL58" s="466"/>
      <c r="HYM58" s="252"/>
      <c r="HYN58" s="467"/>
      <c r="HYO58" s="466"/>
      <c r="HYP58" s="399"/>
      <c r="HYQ58" s="466"/>
      <c r="HYR58" s="252"/>
      <c r="HYS58" s="467"/>
      <c r="HYT58" s="466"/>
      <c r="HYU58" s="399"/>
      <c r="HYV58" s="466"/>
      <c r="HYW58" s="252"/>
      <c r="HYX58" s="467"/>
      <c r="HYY58" s="466"/>
      <c r="HYZ58" s="399"/>
      <c r="HZA58" s="466"/>
      <c r="HZB58" s="252"/>
      <c r="HZC58" s="467"/>
      <c r="HZD58" s="466"/>
      <c r="HZE58" s="399"/>
      <c r="HZF58" s="466"/>
      <c r="HZG58" s="252"/>
      <c r="HZH58" s="467"/>
      <c r="HZI58" s="466"/>
      <c r="HZJ58" s="399"/>
      <c r="HZK58" s="466"/>
      <c r="HZL58" s="252"/>
      <c r="HZM58" s="467"/>
      <c r="HZN58" s="466"/>
      <c r="HZO58" s="399"/>
      <c r="HZP58" s="466"/>
      <c r="HZQ58" s="252"/>
      <c r="HZR58" s="467"/>
      <c r="HZS58" s="466"/>
      <c r="HZT58" s="399"/>
      <c r="HZU58" s="466"/>
      <c r="HZV58" s="252"/>
      <c r="HZW58" s="467"/>
      <c r="HZX58" s="466"/>
      <c r="HZY58" s="399"/>
      <c r="HZZ58" s="466"/>
      <c r="IAA58" s="252"/>
      <c r="IAB58" s="467"/>
      <c r="IAC58" s="466"/>
      <c r="IAD58" s="399"/>
      <c r="IAE58" s="466"/>
      <c r="IAF58" s="252"/>
      <c r="IAG58" s="467"/>
      <c r="IAH58" s="466"/>
      <c r="IAI58" s="399"/>
      <c r="IAJ58" s="466"/>
      <c r="IAK58" s="252"/>
      <c r="IAL58" s="467"/>
      <c r="IAM58" s="466"/>
      <c r="IAN58" s="399"/>
      <c r="IAO58" s="466"/>
      <c r="IAP58" s="252"/>
      <c r="IAQ58" s="467"/>
      <c r="IAR58" s="466"/>
      <c r="IAS58" s="399"/>
      <c r="IAT58" s="466"/>
      <c r="IAU58" s="252"/>
      <c r="IAV58" s="467"/>
      <c r="IAW58" s="466"/>
      <c r="IAX58" s="399"/>
      <c r="IAY58" s="466"/>
      <c r="IAZ58" s="252"/>
      <c r="IBA58" s="467"/>
      <c r="IBB58" s="466"/>
      <c r="IBC58" s="399"/>
      <c r="IBD58" s="466"/>
      <c r="IBE58" s="252"/>
      <c r="IBF58" s="467"/>
      <c r="IBG58" s="466"/>
      <c r="IBH58" s="399"/>
      <c r="IBI58" s="466"/>
      <c r="IBJ58" s="252"/>
      <c r="IBK58" s="467"/>
      <c r="IBL58" s="466"/>
      <c r="IBM58" s="399"/>
      <c r="IBN58" s="466"/>
      <c r="IBO58" s="252"/>
      <c r="IBP58" s="467"/>
      <c r="IBQ58" s="466"/>
      <c r="IBR58" s="399"/>
      <c r="IBS58" s="466"/>
      <c r="IBT58" s="252"/>
      <c r="IBU58" s="467"/>
      <c r="IBV58" s="466"/>
      <c r="IBW58" s="399"/>
      <c r="IBX58" s="466"/>
      <c r="IBY58" s="252"/>
      <c r="IBZ58" s="467"/>
      <c r="ICA58" s="466"/>
      <c r="ICB58" s="399"/>
      <c r="ICC58" s="466"/>
      <c r="ICD58" s="252"/>
      <c r="ICE58" s="467"/>
      <c r="ICF58" s="466"/>
      <c r="ICG58" s="399"/>
      <c r="ICH58" s="466"/>
      <c r="ICI58" s="252"/>
      <c r="ICJ58" s="467"/>
      <c r="ICK58" s="466"/>
      <c r="ICL58" s="399"/>
      <c r="ICM58" s="466"/>
      <c r="ICN58" s="252"/>
      <c r="ICO58" s="467"/>
      <c r="ICP58" s="466"/>
      <c r="ICQ58" s="399"/>
      <c r="ICR58" s="466"/>
      <c r="ICS58" s="252"/>
      <c r="ICT58" s="467"/>
      <c r="ICU58" s="466"/>
      <c r="ICV58" s="399"/>
      <c r="ICW58" s="466"/>
      <c r="ICX58" s="252"/>
      <c r="ICY58" s="467"/>
      <c r="ICZ58" s="466"/>
      <c r="IDA58" s="399"/>
      <c r="IDB58" s="466"/>
      <c r="IDC58" s="252"/>
      <c r="IDD58" s="467"/>
      <c r="IDE58" s="466"/>
      <c r="IDF58" s="399"/>
      <c r="IDG58" s="466"/>
      <c r="IDH58" s="252"/>
      <c r="IDI58" s="467"/>
      <c r="IDJ58" s="466"/>
      <c r="IDK58" s="399"/>
      <c r="IDL58" s="466"/>
      <c r="IDM58" s="252"/>
      <c r="IDN58" s="467"/>
      <c r="IDO58" s="466"/>
      <c r="IDP58" s="399"/>
      <c r="IDQ58" s="466"/>
      <c r="IDR58" s="252"/>
      <c r="IDS58" s="467"/>
      <c r="IDT58" s="466"/>
      <c r="IDU58" s="399"/>
      <c r="IDV58" s="466"/>
      <c r="IDW58" s="252"/>
      <c r="IDX58" s="467"/>
      <c r="IDY58" s="466"/>
      <c r="IDZ58" s="399"/>
      <c r="IEA58" s="466"/>
      <c r="IEB58" s="252"/>
      <c r="IEC58" s="467"/>
      <c r="IED58" s="466"/>
      <c r="IEE58" s="399"/>
      <c r="IEF58" s="466"/>
      <c r="IEG58" s="252"/>
      <c r="IEH58" s="467"/>
      <c r="IEI58" s="466"/>
      <c r="IEJ58" s="399"/>
      <c r="IEK58" s="466"/>
      <c r="IEL58" s="252"/>
      <c r="IEM58" s="467"/>
      <c r="IEN58" s="466"/>
      <c r="IEO58" s="399"/>
      <c r="IEP58" s="466"/>
      <c r="IEQ58" s="252"/>
      <c r="IER58" s="467"/>
      <c r="IES58" s="466"/>
      <c r="IET58" s="399"/>
      <c r="IEU58" s="466"/>
      <c r="IEV58" s="252"/>
      <c r="IEW58" s="467"/>
      <c r="IEX58" s="466"/>
      <c r="IEY58" s="399"/>
      <c r="IEZ58" s="466"/>
      <c r="IFA58" s="252"/>
      <c r="IFB58" s="467"/>
      <c r="IFC58" s="466"/>
      <c r="IFD58" s="399"/>
      <c r="IFE58" s="466"/>
      <c r="IFF58" s="252"/>
      <c r="IFG58" s="467"/>
      <c r="IFH58" s="466"/>
      <c r="IFI58" s="399"/>
      <c r="IFJ58" s="466"/>
      <c r="IFK58" s="252"/>
      <c r="IFL58" s="467"/>
      <c r="IFM58" s="466"/>
      <c r="IFN58" s="399"/>
      <c r="IFO58" s="466"/>
      <c r="IFP58" s="252"/>
      <c r="IFQ58" s="467"/>
      <c r="IFR58" s="466"/>
      <c r="IFS58" s="399"/>
      <c r="IFT58" s="466"/>
      <c r="IFU58" s="252"/>
      <c r="IFV58" s="467"/>
      <c r="IFW58" s="466"/>
      <c r="IFX58" s="399"/>
      <c r="IFY58" s="466"/>
      <c r="IFZ58" s="252"/>
      <c r="IGA58" s="467"/>
      <c r="IGB58" s="466"/>
      <c r="IGC58" s="399"/>
      <c r="IGD58" s="466"/>
      <c r="IGE58" s="252"/>
      <c r="IGF58" s="467"/>
      <c r="IGG58" s="466"/>
      <c r="IGH58" s="399"/>
      <c r="IGI58" s="466"/>
      <c r="IGJ58" s="252"/>
      <c r="IGK58" s="467"/>
      <c r="IGL58" s="466"/>
      <c r="IGM58" s="399"/>
      <c r="IGN58" s="466"/>
      <c r="IGO58" s="252"/>
      <c r="IGP58" s="467"/>
      <c r="IGQ58" s="466"/>
      <c r="IGR58" s="399"/>
      <c r="IGS58" s="466"/>
      <c r="IGT58" s="252"/>
      <c r="IGU58" s="467"/>
      <c r="IGV58" s="466"/>
      <c r="IGW58" s="399"/>
      <c r="IGX58" s="466"/>
      <c r="IGY58" s="252"/>
      <c r="IGZ58" s="467"/>
      <c r="IHA58" s="466"/>
      <c r="IHB58" s="399"/>
      <c r="IHC58" s="466"/>
      <c r="IHD58" s="252"/>
      <c r="IHE58" s="467"/>
      <c r="IHF58" s="466"/>
      <c r="IHG58" s="399"/>
      <c r="IHH58" s="466"/>
      <c r="IHI58" s="252"/>
      <c r="IHJ58" s="467"/>
      <c r="IHK58" s="466"/>
      <c r="IHL58" s="399"/>
      <c r="IHM58" s="466"/>
      <c r="IHN58" s="252"/>
      <c r="IHO58" s="467"/>
      <c r="IHP58" s="466"/>
      <c r="IHQ58" s="399"/>
      <c r="IHR58" s="466"/>
      <c r="IHS58" s="252"/>
      <c r="IHT58" s="467"/>
      <c r="IHU58" s="466"/>
      <c r="IHV58" s="399"/>
      <c r="IHW58" s="466"/>
      <c r="IHX58" s="252"/>
      <c r="IHY58" s="467"/>
      <c r="IHZ58" s="466"/>
      <c r="IIA58" s="399"/>
      <c r="IIB58" s="466"/>
      <c r="IIC58" s="252"/>
      <c r="IID58" s="467"/>
      <c r="IIE58" s="466"/>
      <c r="IIF58" s="399"/>
      <c r="IIG58" s="466"/>
      <c r="IIH58" s="252"/>
      <c r="III58" s="467"/>
      <c r="IIJ58" s="466"/>
      <c r="IIK58" s="399"/>
      <c r="IIL58" s="466"/>
      <c r="IIM58" s="252"/>
      <c r="IIN58" s="467"/>
      <c r="IIO58" s="466"/>
      <c r="IIP58" s="399"/>
      <c r="IIQ58" s="466"/>
      <c r="IIR58" s="252"/>
      <c r="IIS58" s="467"/>
      <c r="IIT58" s="466"/>
      <c r="IIU58" s="399"/>
      <c r="IIV58" s="466"/>
      <c r="IIW58" s="252"/>
      <c r="IIX58" s="467"/>
      <c r="IIY58" s="466"/>
      <c r="IIZ58" s="399"/>
      <c r="IJA58" s="466"/>
      <c r="IJB58" s="252"/>
      <c r="IJC58" s="467"/>
      <c r="IJD58" s="466"/>
      <c r="IJE58" s="399"/>
      <c r="IJF58" s="466"/>
      <c r="IJG58" s="252"/>
      <c r="IJH58" s="467"/>
      <c r="IJI58" s="466"/>
      <c r="IJJ58" s="399"/>
      <c r="IJK58" s="466"/>
      <c r="IJL58" s="252"/>
      <c r="IJM58" s="467"/>
      <c r="IJN58" s="466"/>
      <c r="IJO58" s="399"/>
      <c r="IJP58" s="466"/>
      <c r="IJQ58" s="252"/>
      <c r="IJR58" s="467"/>
      <c r="IJS58" s="466"/>
      <c r="IJT58" s="399"/>
      <c r="IJU58" s="466"/>
      <c r="IJV58" s="252"/>
      <c r="IJW58" s="467"/>
      <c r="IJX58" s="466"/>
      <c r="IJY58" s="399"/>
      <c r="IJZ58" s="466"/>
      <c r="IKA58" s="252"/>
      <c r="IKB58" s="467"/>
      <c r="IKC58" s="466"/>
      <c r="IKD58" s="399"/>
      <c r="IKE58" s="466"/>
      <c r="IKF58" s="252"/>
      <c r="IKG58" s="467"/>
      <c r="IKH58" s="466"/>
      <c r="IKI58" s="399"/>
      <c r="IKJ58" s="466"/>
      <c r="IKK58" s="252"/>
      <c r="IKL58" s="467"/>
      <c r="IKM58" s="466"/>
      <c r="IKN58" s="399"/>
      <c r="IKO58" s="466"/>
      <c r="IKP58" s="252"/>
      <c r="IKQ58" s="467"/>
      <c r="IKR58" s="466"/>
      <c r="IKS58" s="399"/>
      <c r="IKT58" s="466"/>
      <c r="IKU58" s="252"/>
      <c r="IKV58" s="467"/>
      <c r="IKW58" s="466"/>
      <c r="IKX58" s="399"/>
      <c r="IKY58" s="466"/>
      <c r="IKZ58" s="252"/>
      <c r="ILA58" s="467"/>
      <c r="ILB58" s="466"/>
      <c r="ILC58" s="399"/>
      <c r="ILD58" s="466"/>
      <c r="ILE58" s="252"/>
      <c r="ILF58" s="467"/>
      <c r="ILG58" s="466"/>
      <c r="ILH58" s="399"/>
      <c r="ILI58" s="466"/>
      <c r="ILJ58" s="252"/>
      <c r="ILK58" s="467"/>
      <c r="ILL58" s="466"/>
      <c r="ILM58" s="399"/>
      <c r="ILN58" s="466"/>
      <c r="ILO58" s="252"/>
      <c r="ILP58" s="467"/>
      <c r="ILQ58" s="466"/>
      <c r="ILR58" s="399"/>
      <c r="ILS58" s="466"/>
      <c r="ILT58" s="252"/>
      <c r="ILU58" s="467"/>
      <c r="ILV58" s="466"/>
      <c r="ILW58" s="399"/>
      <c r="ILX58" s="466"/>
      <c r="ILY58" s="252"/>
      <c r="ILZ58" s="467"/>
      <c r="IMA58" s="466"/>
      <c r="IMB58" s="399"/>
      <c r="IMC58" s="466"/>
      <c r="IMD58" s="252"/>
      <c r="IME58" s="467"/>
      <c r="IMF58" s="466"/>
      <c r="IMG58" s="399"/>
      <c r="IMH58" s="466"/>
      <c r="IMI58" s="252"/>
      <c r="IMJ58" s="467"/>
      <c r="IMK58" s="466"/>
      <c r="IML58" s="399"/>
      <c r="IMM58" s="466"/>
      <c r="IMN58" s="252"/>
      <c r="IMO58" s="467"/>
      <c r="IMP58" s="466"/>
      <c r="IMQ58" s="399"/>
      <c r="IMR58" s="466"/>
      <c r="IMS58" s="252"/>
      <c r="IMT58" s="467"/>
      <c r="IMU58" s="466"/>
      <c r="IMV58" s="399"/>
      <c r="IMW58" s="466"/>
      <c r="IMX58" s="252"/>
      <c r="IMY58" s="467"/>
      <c r="IMZ58" s="466"/>
      <c r="INA58" s="399"/>
      <c r="INB58" s="466"/>
      <c r="INC58" s="252"/>
      <c r="IND58" s="467"/>
      <c r="INE58" s="466"/>
      <c r="INF58" s="399"/>
      <c r="ING58" s="466"/>
      <c r="INH58" s="252"/>
      <c r="INI58" s="467"/>
      <c r="INJ58" s="466"/>
      <c r="INK58" s="399"/>
      <c r="INL58" s="466"/>
      <c r="INM58" s="252"/>
      <c r="INN58" s="467"/>
      <c r="INO58" s="466"/>
      <c r="INP58" s="399"/>
      <c r="INQ58" s="466"/>
      <c r="INR58" s="252"/>
      <c r="INS58" s="467"/>
      <c r="INT58" s="466"/>
      <c r="INU58" s="399"/>
      <c r="INV58" s="466"/>
      <c r="INW58" s="252"/>
      <c r="INX58" s="467"/>
      <c r="INY58" s="466"/>
      <c r="INZ58" s="399"/>
      <c r="IOA58" s="466"/>
      <c r="IOB58" s="252"/>
      <c r="IOC58" s="467"/>
      <c r="IOD58" s="466"/>
      <c r="IOE58" s="399"/>
      <c r="IOF58" s="466"/>
      <c r="IOG58" s="252"/>
      <c r="IOH58" s="467"/>
      <c r="IOI58" s="466"/>
      <c r="IOJ58" s="399"/>
      <c r="IOK58" s="466"/>
      <c r="IOL58" s="252"/>
      <c r="IOM58" s="467"/>
      <c r="ION58" s="466"/>
      <c r="IOO58" s="399"/>
      <c r="IOP58" s="466"/>
      <c r="IOQ58" s="252"/>
      <c r="IOR58" s="467"/>
      <c r="IOS58" s="466"/>
      <c r="IOT58" s="399"/>
      <c r="IOU58" s="466"/>
      <c r="IOV58" s="252"/>
      <c r="IOW58" s="467"/>
      <c r="IOX58" s="466"/>
      <c r="IOY58" s="399"/>
      <c r="IOZ58" s="466"/>
      <c r="IPA58" s="252"/>
      <c r="IPB58" s="467"/>
      <c r="IPC58" s="466"/>
      <c r="IPD58" s="399"/>
      <c r="IPE58" s="466"/>
      <c r="IPF58" s="252"/>
      <c r="IPG58" s="467"/>
      <c r="IPH58" s="466"/>
      <c r="IPI58" s="399"/>
      <c r="IPJ58" s="466"/>
      <c r="IPK58" s="252"/>
      <c r="IPL58" s="467"/>
      <c r="IPM58" s="466"/>
      <c r="IPN58" s="399"/>
      <c r="IPO58" s="466"/>
      <c r="IPP58" s="252"/>
      <c r="IPQ58" s="467"/>
      <c r="IPR58" s="466"/>
      <c r="IPS58" s="399"/>
      <c r="IPT58" s="466"/>
      <c r="IPU58" s="252"/>
      <c r="IPV58" s="467"/>
      <c r="IPW58" s="466"/>
      <c r="IPX58" s="399"/>
      <c r="IPY58" s="466"/>
      <c r="IPZ58" s="252"/>
      <c r="IQA58" s="467"/>
      <c r="IQB58" s="466"/>
      <c r="IQC58" s="399"/>
      <c r="IQD58" s="466"/>
      <c r="IQE58" s="252"/>
      <c r="IQF58" s="467"/>
      <c r="IQG58" s="466"/>
      <c r="IQH58" s="399"/>
      <c r="IQI58" s="466"/>
      <c r="IQJ58" s="252"/>
      <c r="IQK58" s="467"/>
      <c r="IQL58" s="466"/>
      <c r="IQM58" s="399"/>
      <c r="IQN58" s="466"/>
      <c r="IQO58" s="252"/>
      <c r="IQP58" s="467"/>
      <c r="IQQ58" s="466"/>
      <c r="IQR58" s="399"/>
      <c r="IQS58" s="466"/>
      <c r="IQT58" s="252"/>
      <c r="IQU58" s="467"/>
      <c r="IQV58" s="466"/>
      <c r="IQW58" s="399"/>
      <c r="IQX58" s="466"/>
      <c r="IQY58" s="252"/>
      <c r="IQZ58" s="467"/>
      <c r="IRA58" s="466"/>
      <c r="IRB58" s="399"/>
      <c r="IRC58" s="466"/>
      <c r="IRD58" s="252"/>
      <c r="IRE58" s="467"/>
      <c r="IRF58" s="466"/>
      <c r="IRG58" s="399"/>
      <c r="IRH58" s="466"/>
      <c r="IRI58" s="252"/>
      <c r="IRJ58" s="467"/>
      <c r="IRK58" s="466"/>
      <c r="IRL58" s="399"/>
      <c r="IRM58" s="466"/>
      <c r="IRN58" s="252"/>
      <c r="IRO58" s="467"/>
      <c r="IRP58" s="466"/>
      <c r="IRQ58" s="399"/>
      <c r="IRR58" s="466"/>
      <c r="IRS58" s="252"/>
      <c r="IRT58" s="467"/>
      <c r="IRU58" s="466"/>
      <c r="IRV58" s="399"/>
      <c r="IRW58" s="466"/>
      <c r="IRX58" s="252"/>
      <c r="IRY58" s="467"/>
      <c r="IRZ58" s="466"/>
      <c r="ISA58" s="399"/>
      <c r="ISB58" s="466"/>
      <c r="ISC58" s="252"/>
      <c r="ISD58" s="467"/>
      <c r="ISE58" s="466"/>
      <c r="ISF58" s="399"/>
      <c r="ISG58" s="466"/>
      <c r="ISH58" s="252"/>
      <c r="ISI58" s="467"/>
      <c r="ISJ58" s="466"/>
      <c r="ISK58" s="399"/>
      <c r="ISL58" s="466"/>
      <c r="ISM58" s="252"/>
      <c r="ISN58" s="467"/>
      <c r="ISO58" s="466"/>
      <c r="ISP58" s="399"/>
      <c r="ISQ58" s="466"/>
      <c r="ISR58" s="252"/>
      <c r="ISS58" s="467"/>
      <c r="IST58" s="466"/>
      <c r="ISU58" s="399"/>
      <c r="ISV58" s="466"/>
      <c r="ISW58" s="252"/>
      <c r="ISX58" s="467"/>
      <c r="ISY58" s="466"/>
      <c r="ISZ58" s="399"/>
      <c r="ITA58" s="466"/>
      <c r="ITB58" s="252"/>
      <c r="ITC58" s="467"/>
      <c r="ITD58" s="466"/>
      <c r="ITE58" s="399"/>
      <c r="ITF58" s="466"/>
      <c r="ITG58" s="252"/>
      <c r="ITH58" s="467"/>
      <c r="ITI58" s="466"/>
      <c r="ITJ58" s="399"/>
      <c r="ITK58" s="466"/>
      <c r="ITL58" s="252"/>
      <c r="ITM58" s="467"/>
      <c r="ITN58" s="466"/>
      <c r="ITO58" s="399"/>
      <c r="ITP58" s="466"/>
      <c r="ITQ58" s="252"/>
      <c r="ITR58" s="467"/>
      <c r="ITS58" s="466"/>
      <c r="ITT58" s="399"/>
      <c r="ITU58" s="466"/>
      <c r="ITV58" s="252"/>
      <c r="ITW58" s="467"/>
      <c r="ITX58" s="466"/>
      <c r="ITY58" s="399"/>
      <c r="ITZ58" s="466"/>
      <c r="IUA58" s="252"/>
      <c r="IUB58" s="467"/>
      <c r="IUC58" s="466"/>
      <c r="IUD58" s="399"/>
      <c r="IUE58" s="466"/>
      <c r="IUF58" s="252"/>
      <c r="IUG58" s="467"/>
      <c r="IUH58" s="466"/>
      <c r="IUI58" s="399"/>
      <c r="IUJ58" s="466"/>
      <c r="IUK58" s="252"/>
      <c r="IUL58" s="467"/>
      <c r="IUM58" s="466"/>
      <c r="IUN58" s="399"/>
      <c r="IUO58" s="466"/>
      <c r="IUP58" s="252"/>
      <c r="IUQ58" s="467"/>
      <c r="IUR58" s="466"/>
      <c r="IUS58" s="399"/>
      <c r="IUT58" s="466"/>
      <c r="IUU58" s="252"/>
      <c r="IUV58" s="467"/>
      <c r="IUW58" s="466"/>
      <c r="IUX58" s="399"/>
      <c r="IUY58" s="466"/>
      <c r="IUZ58" s="252"/>
      <c r="IVA58" s="467"/>
      <c r="IVB58" s="466"/>
      <c r="IVC58" s="399"/>
      <c r="IVD58" s="466"/>
      <c r="IVE58" s="252"/>
      <c r="IVF58" s="467"/>
      <c r="IVG58" s="466"/>
      <c r="IVH58" s="399"/>
      <c r="IVI58" s="466"/>
      <c r="IVJ58" s="252"/>
      <c r="IVK58" s="467"/>
      <c r="IVL58" s="466"/>
      <c r="IVM58" s="399"/>
      <c r="IVN58" s="466"/>
      <c r="IVO58" s="252"/>
      <c r="IVP58" s="467"/>
      <c r="IVQ58" s="466"/>
      <c r="IVR58" s="399"/>
      <c r="IVS58" s="466"/>
      <c r="IVT58" s="252"/>
      <c r="IVU58" s="467"/>
      <c r="IVV58" s="466"/>
      <c r="IVW58" s="399"/>
      <c r="IVX58" s="466"/>
      <c r="IVY58" s="252"/>
      <c r="IVZ58" s="467"/>
      <c r="IWA58" s="466"/>
      <c r="IWB58" s="399"/>
      <c r="IWC58" s="466"/>
      <c r="IWD58" s="252"/>
      <c r="IWE58" s="467"/>
      <c r="IWF58" s="466"/>
      <c r="IWG58" s="399"/>
      <c r="IWH58" s="466"/>
      <c r="IWI58" s="252"/>
      <c r="IWJ58" s="467"/>
      <c r="IWK58" s="466"/>
      <c r="IWL58" s="399"/>
      <c r="IWM58" s="466"/>
      <c r="IWN58" s="252"/>
      <c r="IWO58" s="467"/>
      <c r="IWP58" s="466"/>
      <c r="IWQ58" s="399"/>
      <c r="IWR58" s="466"/>
      <c r="IWS58" s="252"/>
      <c r="IWT58" s="467"/>
      <c r="IWU58" s="466"/>
      <c r="IWV58" s="399"/>
      <c r="IWW58" s="466"/>
      <c r="IWX58" s="252"/>
      <c r="IWY58" s="467"/>
      <c r="IWZ58" s="466"/>
      <c r="IXA58" s="399"/>
      <c r="IXB58" s="466"/>
      <c r="IXC58" s="252"/>
      <c r="IXD58" s="467"/>
      <c r="IXE58" s="466"/>
      <c r="IXF58" s="399"/>
      <c r="IXG58" s="466"/>
      <c r="IXH58" s="252"/>
      <c r="IXI58" s="467"/>
      <c r="IXJ58" s="466"/>
      <c r="IXK58" s="399"/>
      <c r="IXL58" s="466"/>
      <c r="IXM58" s="252"/>
      <c r="IXN58" s="467"/>
      <c r="IXO58" s="466"/>
      <c r="IXP58" s="399"/>
      <c r="IXQ58" s="466"/>
      <c r="IXR58" s="252"/>
      <c r="IXS58" s="467"/>
      <c r="IXT58" s="466"/>
      <c r="IXU58" s="399"/>
      <c r="IXV58" s="466"/>
      <c r="IXW58" s="252"/>
      <c r="IXX58" s="467"/>
      <c r="IXY58" s="466"/>
      <c r="IXZ58" s="399"/>
      <c r="IYA58" s="466"/>
      <c r="IYB58" s="252"/>
      <c r="IYC58" s="467"/>
      <c r="IYD58" s="466"/>
      <c r="IYE58" s="399"/>
      <c r="IYF58" s="466"/>
      <c r="IYG58" s="252"/>
      <c r="IYH58" s="467"/>
      <c r="IYI58" s="466"/>
      <c r="IYJ58" s="399"/>
      <c r="IYK58" s="466"/>
      <c r="IYL58" s="252"/>
      <c r="IYM58" s="467"/>
      <c r="IYN58" s="466"/>
      <c r="IYO58" s="399"/>
      <c r="IYP58" s="466"/>
      <c r="IYQ58" s="252"/>
      <c r="IYR58" s="467"/>
      <c r="IYS58" s="466"/>
      <c r="IYT58" s="399"/>
      <c r="IYU58" s="466"/>
      <c r="IYV58" s="252"/>
      <c r="IYW58" s="467"/>
      <c r="IYX58" s="466"/>
      <c r="IYY58" s="399"/>
      <c r="IYZ58" s="466"/>
      <c r="IZA58" s="252"/>
      <c r="IZB58" s="467"/>
      <c r="IZC58" s="466"/>
      <c r="IZD58" s="399"/>
      <c r="IZE58" s="466"/>
      <c r="IZF58" s="252"/>
      <c r="IZG58" s="467"/>
      <c r="IZH58" s="466"/>
      <c r="IZI58" s="399"/>
      <c r="IZJ58" s="466"/>
      <c r="IZK58" s="252"/>
      <c r="IZL58" s="467"/>
      <c r="IZM58" s="466"/>
      <c r="IZN58" s="399"/>
      <c r="IZO58" s="466"/>
      <c r="IZP58" s="252"/>
      <c r="IZQ58" s="467"/>
      <c r="IZR58" s="466"/>
      <c r="IZS58" s="399"/>
      <c r="IZT58" s="466"/>
      <c r="IZU58" s="252"/>
      <c r="IZV58" s="467"/>
      <c r="IZW58" s="466"/>
      <c r="IZX58" s="399"/>
      <c r="IZY58" s="466"/>
      <c r="IZZ58" s="252"/>
      <c r="JAA58" s="467"/>
      <c r="JAB58" s="466"/>
      <c r="JAC58" s="399"/>
      <c r="JAD58" s="466"/>
      <c r="JAE58" s="252"/>
      <c r="JAF58" s="467"/>
      <c r="JAG58" s="466"/>
      <c r="JAH58" s="399"/>
      <c r="JAI58" s="466"/>
      <c r="JAJ58" s="252"/>
      <c r="JAK58" s="467"/>
      <c r="JAL58" s="466"/>
      <c r="JAM58" s="399"/>
      <c r="JAN58" s="466"/>
      <c r="JAO58" s="252"/>
      <c r="JAP58" s="467"/>
      <c r="JAQ58" s="466"/>
      <c r="JAR58" s="399"/>
      <c r="JAS58" s="466"/>
      <c r="JAT58" s="252"/>
      <c r="JAU58" s="467"/>
      <c r="JAV58" s="466"/>
      <c r="JAW58" s="399"/>
      <c r="JAX58" s="466"/>
      <c r="JAY58" s="252"/>
      <c r="JAZ58" s="467"/>
      <c r="JBA58" s="466"/>
      <c r="JBB58" s="399"/>
      <c r="JBC58" s="466"/>
      <c r="JBD58" s="252"/>
      <c r="JBE58" s="467"/>
      <c r="JBF58" s="466"/>
      <c r="JBG58" s="399"/>
      <c r="JBH58" s="466"/>
      <c r="JBI58" s="252"/>
      <c r="JBJ58" s="467"/>
      <c r="JBK58" s="466"/>
      <c r="JBL58" s="399"/>
      <c r="JBM58" s="466"/>
      <c r="JBN58" s="252"/>
      <c r="JBO58" s="467"/>
      <c r="JBP58" s="466"/>
      <c r="JBQ58" s="399"/>
      <c r="JBR58" s="466"/>
      <c r="JBS58" s="252"/>
      <c r="JBT58" s="467"/>
      <c r="JBU58" s="466"/>
      <c r="JBV58" s="399"/>
      <c r="JBW58" s="466"/>
      <c r="JBX58" s="252"/>
      <c r="JBY58" s="467"/>
      <c r="JBZ58" s="466"/>
      <c r="JCA58" s="399"/>
      <c r="JCB58" s="466"/>
      <c r="JCC58" s="252"/>
      <c r="JCD58" s="467"/>
      <c r="JCE58" s="466"/>
      <c r="JCF58" s="399"/>
      <c r="JCG58" s="466"/>
      <c r="JCH58" s="252"/>
      <c r="JCI58" s="467"/>
      <c r="JCJ58" s="466"/>
      <c r="JCK58" s="399"/>
      <c r="JCL58" s="466"/>
      <c r="JCM58" s="252"/>
      <c r="JCN58" s="467"/>
      <c r="JCO58" s="466"/>
      <c r="JCP58" s="399"/>
      <c r="JCQ58" s="466"/>
      <c r="JCR58" s="252"/>
      <c r="JCS58" s="467"/>
      <c r="JCT58" s="466"/>
      <c r="JCU58" s="399"/>
      <c r="JCV58" s="466"/>
      <c r="JCW58" s="252"/>
      <c r="JCX58" s="467"/>
      <c r="JCY58" s="466"/>
      <c r="JCZ58" s="399"/>
      <c r="JDA58" s="466"/>
      <c r="JDB58" s="252"/>
      <c r="JDC58" s="467"/>
      <c r="JDD58" s="466"/>
      <c r="JDE58" s="399"/>
      <c r="JDF58" s="466"/>
      <c r="JDG58" s="252"/>
      <c r="JDH58" s="467"/>
      <c r="JDI58" s="466"/>
      <c r="JDJ58" s="399"/>
      <c r="JDK58" s="466"/>
      <c r="JDL58" s="252"/>
      <c r="JDM58" s="467"/>
      <c r="JDN58" s="466"/>
      <c r="JDO58" s="399"/>
      <c r="JDP58" s="466"/>
      <c r="JDQ58" s="252"/>
      <c r="JDR58" s="467"/>
      <c r="JDS58" s="466"/>
      <c r="JDT58" s="399"/>
      <c r="JDU58" s="466"/>
      <c r="JDV58" s="252"/>
      <c r="JDW58" s="467"/>
      <c r="JDX58" s="466"/>
      <c r="JDY58" s="399"/>
      <c r="JDZ58" s="466"/>
      <c r="JEA58" s="252"/>
      <c r="JEB58" s="467"/>
      <c r="JEC58" s="466"/>
      <c r="JED58" s="399"/>
      <c r="JEE58" s="466"/>
      <c r="JEF58" s="252"/>
      <c r="JEG58" s="467"/>
      <c r="JEH58" s="466"/>
      <c r="JEI58" s="399"/>
      <c r="JEJ58" s="466"/>
      <c r="JEK58" s="252"/>
      <c r="JEL58" s="467"/>
      <c r="JEM58" s="466"/>
      <c r="JEN58" s="399"/>
      <c r="JEO58" s="466"/>
      <c r="JEP58" s="252"/>
      <c r="JEQ58" s="467"/>
      <c r="JER58" s="466"/>
      <c r="JES58" s="399"/>
      <c r="JET58" s="466"/>
      <c r="JEU58" s="252"/>
      <c r="JEV58" s="467"/>
      <c r="JEW58" s="466"/>
      <c r="JEX58" s="399"/>
      <c r="JEY58" s="466"/>
      <c r="JEZ58" s="252"/>
      <c r="JFA58" s="467"/>
      <c r="JFB58" s="466"/>
      <c r="JFC58" s="399"/>
      <c r="JFD58" s="466"/>
      <c r="JFE58" s="252"/>
      <c r="JFF58" s="467"/>
      <c r="JFG58" s="466"/>
      <c r="JFH58" s="399"/>
      <c r="JFI58" s="466"/>
      <c r="JFJ58" s="252"/>
      <c r="JFK58" s="467"/>
      <c r="JFL58" s="466"/>
      <c r="JFM58" s="399"/>
      <c r="JFN58" s="466"/>
      <c r="JFO58" s="252"/>
      <c r="JFP58" s="467"/>
      <c r="JFQ58" s="466"/>
      <c r="JFR58" s="399"/>
      <c r="JFS58" s="466"/>
      <c r="JFT58" s="252"/>
      <c r="JFU58" s="467"/>
      <c r="JFV58" s="466"/>
      <c r="JFW58" s="399"/>
      <c r="JFX58" s="466"/>
      <c r="JFY58" s="252"/>
      <c r="JFZ58" s="467"/>
      <c r="JGA58" s="466"/>
      <c r="JGB58" s="399"/>
      <c r="JGC58" s="466"/>
      <c r="JGD58" s="252"/>
      <c r="JGE58" s="467"/>
      <c r="JGF58" s="466"/>
      <c r="JGG58" s="399"/>
      <c r="JGH58" s="466"/>
      <c r="JGI58" s="252"/>
      <c r="JGJ58" s="467"/>
      <c r="JGK58" s="466"/>
      <c r="JGL58" s="399"/>
      <c r="JGM58" s="466"/>
      <c r="JGN58" s="252"/>
      <c r="JGO58" s="467"/>
      <c r="JGP58" s="466"/>
      <c r="JGQ58" s="399"/>
      <c r="JGR58" s="466"/>
      <c r="JGS58" s="252"/>
      <c r="JGT58" s="467"/>
      <c r="JGU58" s="466"/>
      <c r="JGV58" s="399"/>
      <c r="JGW58" s="466"/>
      <c r="JGX58" s="252"/>
      <c r="JGY58" s="467"/>
      <c r="JGZ58" s="466"/>
      <c r="JHA58" s="399"/>
      <c r="JHB58" s="466"/>
      <c r="JHC58" s="252"/>
      <c r="JHD58" s="467"/>
      <c r="JHE58" s="466"/>
      <c r="JHF58" s="399"/>
      <c r="JHG58" s="466"/>
      <c r="JHH58" s="252"/>
      <c r="JHI58" s="467"/>
      <c r="JHJ58" s="466"/>
      <c r="JHK58" s="399"/>
      <c r="JHL58" s="466"/>
      <c r="JHM58" s="252"/>
      <c r="JHN58" s="467"/>
      <c r="JHO58" s="466"/>
      <c r="JHP58" s="399"/>
      <c r="JHQ58" s="466"/>
      <c r="JHR58" s="252"/>
      <c r="JHS58" s="467"/>
      <c r="JHT58" s="466"/>
      <c r="JHU58" s="399"/>
      <c r="JHV58" s="466"/>
      <c r="JHW58" s="252"/>
      <c r="JHX58" s="467"/>
      <c r="JHY58" s="466"/>
      <c r="JHZ58" s="399"/>
      <c r="JIA58" s="466"/>
      <c r="JIB58" s="252"/>
      <c r="JIC58" s="467"/>
      <c r="JID58" s="466"/>
      <c r="JIE58" s="399"/>
      <c r="JIF58" s="466"/>
      <c r="JIG58" s="252"/>
      <c r="JIH58" s="467"/>
      <c r="JII58" s="466"/>
      <c r="JIJ58" s="399"/>
      <c r="JIK58" s="466"/>
      <c r="JIL58" s="252"/>
      <c r="JIM58" s="467"/>
      <c r="JIN58" s="466"/>
      <c r="JIO58" s="399"/>
      <c r="JIP58" s="466"/>
      <c r="JIQ58" s="252"/>
      <c r="JIR58" s="467"/>
      <c r="JIS58" s="466"/>
      <c r="JIT58" s="399"/>
      <c r="JIU58" s="466"/>
      <c r="JIV58" s="252"/>
      <c r="JIW58" s="467"/>
      <c r="JIX58" s="466"/>
      <c r="JIY58" s="399"/>
      <c r="JIZ58" s="466"/>
      <c r="JJA58" s="252"/>
      <c r="JJB58" s="467"/>
      <c r="JJC58" s="466"/>
      <c r="JJD58" s="399"/>
      <c r="JJE58" s="466"/>
      <c r="JJF58" s="252"/>
      <c r="JJG58" s="467"/>
      <c r="JJH58" s="466"/>
      <c r="JJI58" s="399"/>
      <c r="JJJ58" s="466"/>
      <c r="JJK58" s="252"/>
      <c r="JJL58" s="467"/>
      <c r="JJM58" s="466"/>
      <c r="JJN58" s="399"/>
      <c r="JJO58" s="466"/>
      <c r="JJP58" s="252"/>
      <c r="JJQ58" s="467"/>
      <c r="JJR58" s="466"/>
      <c r="JJS58" s="399"/>
      <c r="JJT58" s="466"/>
      <c r="JJU58" s="252"/>
      <c r="JJV58" s="467"/>
      <c r="JJW58" s="466"/>
      <c r="JJX58" s="399"/>
      <c r="JJY58" s="466"/>
      <c r="JJZ58" s="252"/>
      <c r="JKA58" s="467"/>
      <c r="JKB58" s="466"/>
      <c r="JKC58" s="399"/>
      <c r="JKD58" s="466"/>
      <c r="JKE58" s="252"/>
      <c r="JKF58" s="467"/>
      <c r="JKG58" s="466"/>
      <c r="JKH58" s="399"/>
      <c r="JKI58" s="466"/>
      <c r="JKJ58" s="252"/>
      <c r="JKK58" s="467"/>
      <c r="JKL58" s="466"/>
      <c r="JKM58" s="399"/>
      <c r="JKN58" s="466"/>
      <c r="JKO58" s="252"/>
      <c r="JKP58" s="467"/>
      <c r="JKQ58" s="466"/>
      <c r="JKR58" s="399"/>
      <c r="JKS58" s="466"/>
      <c r="JKT58" s="252"/>
      <c r="JKU58" s="467"/>
      <c r="JKV58" s="466"/>
      <c r="JKW58" s="399"/>
      <c r="JKX58" s="466"/>
      <c r="JKY58" s="252"/>
      <c r="JKZ58" s="467"/>
      <c r="JLA58" s="466"/>
      <c r="JLB58" s="399"/>
      <c r="JLC58" s="466"/>
      <c r="JLD58" s="252"/>
      <c r="JLE58" s="467"/>
      <c r="JLF58" s="466"/>
      <c r="JLG58" s="399"/>
      <c r="JLH58" s="466"/>
      <c r="JLI58" s="252"/>
      <c r="JLJ58" s="467"/>
      <c r="JLK58" s="466"/>
      <c r="JLL58" s="399"/>
      <c r="JLM58" s="466"/>
      <c r="JLN58" s="252"/>
      <c r="JLO58" s="467"/>
      <c r="JLP58" s="466"/>
      <c r="JLQ58" s="399"/>
      <c r="JLR58" s="466"/>
      <c r="JLS58" s="252"/>
      <c r="JLT58" s="467"/>
      <c r="JLU58" s="466"/>
      <c r="JLV58" s="399"/>
      <c r="JLW58" s="466"/>
      <c r="JLX58" s="252"/>
      <c r="JLY58" s="467"/>
      <c r="JLZ58" s="466"/>
      <c r="JMA58" s="399"/>
      <c r="JMB58" s="466"/>
      <c r="JMC58" s="252"/>
      <c r="JMD58" s="467"/>
      <c r="JME58" s="466"/>
      <c r="JMF58" s="399"/>
      <c r="JMG58" s="466"/>
      <c r="JMH58" s="252"/>
      <c r="JMI58" s="467"/>
      <c r="JMJ58" s="466"/>
      <c r="JMK58" s="399"/>
      <c r="JML58" s="466"/>
      <c r="JMM58" s="252"/>
      <c r="JMN58" s="467"/>
      <c r="JMO58" s="466"/>
      <c r="JMP58" s="399"/>
      <c r="JMQ58" s="466"/>
      <c r="JMR58" s="252"/>
      <c r="JMS58" s="467"/>
      <c r="JMT58" s="466"/>
      <c r="JMU58" s="399"/>
      <c r="JMV58" s="466"/>
      <c r="JMW58" s="252"/>
      <c r="JMX58" s="467"/>
      <c r="JMY58" s="466"/>
      <c r="JMZ58" s="399"/>
      <c r="JNA58" s="466"/>
      <c r="JNB58" s="252"/>
      <c r="JNC58" s="467"/>
      <c r="JND58" s="466"/>
      <c r="JNE58" s="399"/>
      <c r="JNF58" s="466"/>
      <c r="JNG58" s="252"/>
      <c r="JNH58" s="467"/>
      <c r="JNI58" s="466"/>
      <c r="JNJ58" s="399"/>
      <c r="JNK58" s="466"/>
      <c r="JNL58" s="252"/>
      <c r="JNM58" s="467"/>
      <c r="JNN58" s="466"/>
      <c r="JNO58" s="399"/>
      <c r="JNP58" s="466"/>
      <c r="JNQ58" s="252"/>
      <c r="JNR58" s="467"/>
      <c r="JNS58" s="466"/>
      <c r="JNT58" s="399"/>
      <c r="JNU58" s="466"/>
      <c r="JNV58" s="252"/>
      <c r="JNW58" s="467"/>
      <c r="JNX58" s="466"/>
      <c r="JNY58" s="399"/>
      <c r="JNZ58" s="466"/>
      <c r="JOA58" s="252"/>
      <c r="JOB58" s="467"/>
      <c r="JOC58" s="466"/>
      <c r="JOD58" s="399"/>
      <c r="JOE58" s="466"/>
      <c r="JOF58" s="252"/>
      <c r="JOG58" s="467"/>
      <c r="JOH58" s="466"/>
      <c r="JOI58" s="399"/>
      <c r="JOJ58" s="466"/>
      <c r="JOK58" s="252"/>
      <c r="JOL58" s="467"/>
      <c r="JOM58" s="466"/>
      <c r="JON58" s="399"/>
      <c r="JOO58" s="466"/>
      <c r="JOP58" s="252"/>
      <c r="JOQ58" s="467"/>
      <c r="JOR58" s="466"/>
      <c r="JOS58" s="399"/>
      <c r="JOT58" s="466"/>
      <c r="JOU58" s="252"/>
      <c r="JOV58" s="467"/>
      <c r="JOW58" s="466"/>
      <c r="JOX58" s="399"/>
      <c r="JOY58" s="466"/>
      <c r="JOZ58" s="252"/>
      <c r="JPA58" s="467"/>
      <c r="JPB58" s="466"/>
      <c r="JPC58" s="399"/>
      <c r="JPD58" s="466"/>
      <c r="JPE58" s="252"/>
      <c r="JPF58" s="467"/>
      <c r="JPG58" s="466"/>
      <c r="JPH58" s="399"/>
      <c r="JPI58" s="466"/>
      <c r="JPJ58" s="252"/>
      <c r="JPK58" s="467"/>
      <c r="JPL58" s="466"/>
      <c r="JPM58" s="399"/>
      <c r="JPN58" s="466"/>
      <c r="JPO58" s="252"/>
      <c r="JPP58" s="467"/>
      <c r="JPQ58" s="466"/>
      <c r="JPR58" s="399"/>
      <c r="JPS58" s="466"/>
      <c r="JPT58" s="252"/>
      <c r="JPU58" s="467"/>
      <c r="JPV58" s="466"/>
      <c r="JPW58" s="399"/>
      <c r="JPX58" s="466"/>
      <c r="JPY58" s="252"/>
      <c r="JPZ58" s="467"/>
      <c r="JQA58" s="466"/>
      <c r="JQB58" s="399"/>
      <c r="JQC58" s="466"/>
      <c r="JQD58" s="252"/>
      <c r="JQE58" s="467"/>
      <c r="JQF58" s="466"/>
      <c r="JQG58" s="399"/>
      <c r="JQH58" s="466"/>
      <c r="JQI58" s="252"/>
      <c r="JQJ58" s="467"/>
      <c r="JQK58" s="466"/>
      <c r="JQL58" s="399"/>
      <c r="JQM58" s="466"/>
      <c r="JQN58" s="252"/>
      <c r="JQO58" s="467"/>
      <c r="JQP58" s="466"/>
      <c r="JQQ58" s="399"/>
      <c r="JQR58" s="466"/>
      <c r="JQS58" s="252"/>
      <c r="JQT58" s="467"/>
      <c r="JQU58" s="466"/>
      <c r="JQV58" s="399"/>
      <c r="JQW58" s="466"/>
      <c r="JQX58" s="252"/>
      <c r="JQY58" s="467"/>
      <c r="JQZ58" s="466"/>
      <c r="JRA58" s="399"/>
      <c r="JRB58" s="466"/>
      <c r="JRC58" s="252"/>
      <c r="JRD58" s="467"/>
      <c r="JRE58" s="466"/>
      <c r="JRF58" s="399"/>
      <c r="JRG58" s="466"/>
      <c r="JRH58" s="252"/>
      <c r="JRI58" s="467"/>
      <c r="JRJ58" s="466"/>
      <c r="JRK58" s="399"/>
      <c r="JRL58" s="466"/>
      <c r="JRM58" s="252"/>
      <c r="JRN58" s="467"/>
      <c r="JRO58" s="466"/>
      <c r="JRP58" s="399"/>
      <c r="JRQ58" s="466"/>
      <c r="JRR58" s="252"/>
      <c r="JRS58" s="467"/>
      <c r="JRT58" s="466"/>
      <c r="JRU58" s="399"/>
      <c r="JRV58" s="466"/>
      <c r="JRW58" s="252"/>
      <c r="JRX58" s="467"/>
      <c r="JRY58" s="466"/>
      <c r="JRZ58" s="399"/>
      <c r="JSA58" s="466"/>
      <c r="JSB58" s="252"/>
      <c r="JSC58" s="467"/>
      <c r="JSD58" s="466"/>
      <c r="JSE58" s="399"/>
      <c r="JSF58" s="466"/>
      <c r="JSG58" s="252"/>
      <c r="JSH58" s="467"/>
      <c r="JSI58" s="466"/>
      <c r="JSJ58" s="399"/>
      <c r="JSK58" s="466"/>
      <c r="JSL58" s="252"/>
      <c r="JSM58" s="467"/>
      <c r="JSN58" s="466"/>
      <c r="JSO58" s="399"/>
      <c r="JSP58" s="466"/>
      <c r="JSQ58" s="252"/>
      <c r="JSR58" s="467"/>
      <c r="JSS58" s="466"/>
      <c r="JST58" s="399"/>
      <c r="JSU58" s="466"/>
      <c r="JSV58" s="252"/>
      <c r="JSW58" s="467"/>
      <c r="JSX58" s="466"/>
      <c r="JSY58" s="399"/>
      <c r="JSZ58" s="466"/>
      <c r="JTA58" s="252"/>
      <c r="JTB58" s="467"/>
      <c r="JTC58" s="466"/>
      <c r="JTD58" s="399"/>
      <c r="JTE58" s="466"/>
      <c r="JTF58" s="252"/>
      <c r="JTG58" s="467"/>
      <c r="JTH58" s="466"/>
      <c r="JTI58" s="399"/>
      <c r="JTJ58" s="466"/>
      <c r="JTK58" s="252"/>
      <c r="JTL58" s="467"/>
      <c r="JTM58" s="466"/>
      <c r="JTN58" s="399"/>
      <c r="JTO58" s="466"/>
      <c r="JTP58" s="252"/>
      <c r="JTQ58" s="467"/>
      <c r="JTR58" s="466"/>
      <c r="JTS58" s="399"/>
      <c r="JTT58" s="466"/>
      <c r="JTU58" s="252"/>
      <c r="JTV58" s="467"/>
      <c r="JTW58" s="466"/>
      <c r="JTX58" s="399"/>
      <c r="JTY58" s="466"/>
      <c r="JTZ58" s="252"/>
      <c r="JUA58" s="467"/>
      <c r="JUB58" s="466"/>
      <c r="JUC58" s="399"/>
      <c r="JUD58" s="466"/>
      <c r="JUE58" s="252"/>
      <c r="JUF58" s="467"/>
      <c r="JUG58" s="466"/>
      <c r="JUH58" s="399"/>
      <c r="JUI58" s="466"/>
      <c r="JUJ58" s="252"/>
      <c r="JUK58" s="467"/>
      <c r="JUL58" s="466"/>
      <c r="JUM58" s="399"/>
      <c r="JUN58" s="466"/>
      <c r="JUO58" s="252"/>
      <c r="JUP58" s="467"/>
      <c r="JUQ58" s="466"/>
      <c r="JUR58" s="399"/>
      <c r="JUS58" s="466"/>
      <c r="JUT58" s="252"/>
      <c r="JUU58" s="467"/>
      <c r="JUV58" s="466"/>
      <c r="JUW58" s="399"/>
      <c r="JUX58" s="466"/>
      <c r="JUY58" s="252"/>
      <c r="JUZ58" s="467"/>
      <c r="JVA58" s="466"/>
      <c r="JVB58" s="399"/>
      <c r="JVC58" s="466"/>
      <c r="JVD58" s="252"/>
      <c r="JVE58" s="467"/>
      <c r="JVF58" s="466"/>
      <c r="JVG58" s="399"/>
      <c r="JVH58" s="466"/>
      <c r="JVI58" s="252"/>
      <c r="JVJ58" s="467"/>
      <c r="JVK58" s="466"/>
      <c r="JVL58" s="399"/>
      <c r="JVM58" s="466"/>
      <c r="JVN58" s="252"/>
      <c r="JVO58" s="467"/>
      <c r="JVP58" s="466"/>
      <c r="JVQ58" s="399"/>
      <c r="JVR58" s="466"/>
      <c r="JVS58" s="252"/>
      <c r="JVT58" s="467"/>
      <c r="JVU58" s="466"/>
      <c r="JVV58" s="399"/>
      <c r="JVW58" s="466"/>
      <c r="JVX58" s="252"/>
      <c r="JVY58" s="467"/>
      <c r="JVZ58" s="466"/>
      <c r="JWA58" s="399"/>
      <c r="JWB58" s="466"/>
      <c r="JWC58" s="252"/>
      <c r="JWD58" s="467"/>
      <c r="JWE58" s="466"/>
      <c r="JWF58" s="399"/>
      <c r="JWG58" s="466"/>
      <c r="JWH58" s="252"/>
      <c r="JWI58" s="467"/>
      <c r="JWJ58" s="466"/>
      <c r="JWK58" s="399"/>
      <c r="JWL58" s="466"/>
      <c r="JWM58" s="252"/>
      <c r="JWN58" s="467"/>
      <c r="JWO58" s="466"/>
      <c r="JWP58" s="399"/>
      <c r="JWQ58" s="466"/>
      <c r="JWR58" s="252"/>
      <c r="JWS58" s="467"/>
      <c r="JWT58" s="466"/>
      <c r="JWU58" s="399"/>
      <c r="JWV58" s="466"/>
      <c r="JWW58" s="252"/>
      <c r="JWX58" s="467"/>
      <c r="JWY58" s="466"/>
      <c r="JWZ58" s="399"/>
      <c r="JXA58" s="466"/>
      <c r="JXB58" s="252"/>
      <c r="JXC58" s="467"/>
      <c r="JXD58" s="466"/>
      <c r="JXE58" s="399"/>
      <c r="JXF58" s="466"/>
      <c r="JXG58" s="252"/>
      <c r="JXH58" s="467"/>
      <c r="JXI58" s="466"/>
      <c r="JXJ58" s="399"/>
      <c r="JXK58" s="466"/>
      <c r="JXL58" s="252"/>
      <c r="JXM58" s="467"/>
      <c r="JXN58" s="466"/>
      <c r="JXO58" s="399"/>
      <c r="JXP58" s="466"/>
      <c r="JXQ58" s="252"/>
      <c r="JXR58" s="467"/>
      <c r="JXS58" s="466"/>
      <c r="JXT58" s="399"/>
      <c r="JXU58" s="466"/>
      <c r="JXV58" s="252"/>
      <c r="JXW58" s="467"/>
      <c r="JXX58" s="466"/>
      <c r="JXY58" s="399"/>
      <c r="JXZ58" s="466"/>
      <c r="JYA58" s="252"/>
      <c r="JYB58" s="467"/>
      <c r="JYC58" s="466"/>
      <c r="JYD58" s="399"/>
      <c r="JYE58" s="466"/>
      <c r="JYF58" s="252"/>
      <c r="JYG58" s="467"/>
      <c r="JYH58" s="466"/>
      <c r="JYI58" s="399"/>
      <c r="JYJ58" s="466"/>
      <c r="JYK58" s="252"/>
      <c r="JYL58" s="467"/>
      <c r="JYM58" s="466"/>
      <c r="JYN58" s="399"/>
      <c r="JYO58" s="466"/>
      <c r="JYP58" s="252"/>
      <c r="JYQ58" s="467"/>
      <c r="JYR58" s="466"/>
      <c r="JYS58" s="399"/>
      <c r="JYT58" s="466"/>
      <c r="JYU58" s="252"/>
      <c r="JYV58" s="467"/>
      <c r="JYW58" s="466"/>
      <c r="JYX58" s="399"/>
      <c r="JYY58" s="466"/>
      <c r="JYZ58" s="252"/>
      <c r="JZA58" s="467"/>
      <c r="JZB58" s="466"/>
      <c r="JZC58" s="399"/>
      <c r="JZD58" s="466"/>
      <c r="JZE58" s="252"/>
      <c r="JZF58" s="467"/>
      <c r="JZG58" s="466"/>
      <c r="JZH58" s="399"/>
      <c r="JZI58" s="466"/>
      <c r="JZJ58" s="252"/>
      <c r="JZK58" s="467"/>
      <c r="JZL58" s="466"/>
      <c r="JZM58" s="399"/>
      <c r="JZN58" s="466"/>
      <c r="JZO58" s="252"/>
      <c r="JZP58" s="467"/>
      <c r="JZQ58" s="466"/>
      <c r="JZR58" s="399"/>
      <c r="JZS58" s="466"/>
      <c r="JZT58" s="252"/>
      <c r="JZU58" s="467"/>
      <c r="JZV58" s="466"/>
      <c r="JZW58" s="399"/>
      <c r="JZX58" s="466"/>
      <c r="JZY58" s="252"/>
      <c r="JZZ58" s="467"/>
      <c r="KAA58" s="466"/>
      <c r="KAB58" s="399"/>
      <c r="KAC58" s="466"/>
      <c r="KAD58" s="252"/>
      <c r="KAE58" s="467"/>
      <c r="KAF58" s="466"/>
      <c r="KAG58" s="399"/>
      <c r="KAH58" s="466"/>
      <c r="KAI58" s="252"/>
      <c r="KAJ58" s="467"/>
      <c r="KAK58" s="466"/>
      <c r="KAL58" s="399"/>
      <c r="KAM58" s="466"/>
      <c r="KAN58" s="252"/>
      <c r="KAO58" s="467"/>
      <c r="KAP58" s="466"/>
      <c r="KAQ58" s="399"/>
      <c r="KAR58" s="466"/>
      <c r="KAS58" s="252"/>
      <c r="KAT58" s="467"/>
      <c r="KAU58" s="466"/>
      <c r="KAV58" s="399"/>
      <c r="KAW58" s="466"/>
      <c r="KAX58" s="252"/>
      <c r="KAY58" s="467"/>
      <c r="KAZ58" s="466"/>
      <c r="KBA58" s="399"/>
      <c r="KBB58" s="466"/>
      <c r="KBC58" s="252"/>
      <c r="KBD58" s="467"/>
      <c r="KBE58" s="466"/>
      <c r="KBF58" s="399"/>
      <c r="KBG58" s="466"/>
      <c r="KBH58" s="252"/>
      <c r="KBI58" s="467"/>
      <c r="KBJ58" s="466"/>
      <c r="KBK58" s="399"/>
      <c r="KBL58" s="466"/>
      <c r="KBM58" s="252"/>
      <c r="KBN58" s="467"/>
      <c r="KBO58" s="466"/>
      <c r="KBP58" s="399"/>
      <c r="KBQ58" s="466"/>
      <c r="KBR58" s="252"/>
      <c r="KBS58" s="467"/>
      <c r="KBT58" s="466"/>
      <c r="KBU58" s="399"/>
      <c r="KBV58" s="466"/>
      <c r="KBW58" s="252"/>
      <c r="KBX58" s="467"/>
      <c r="KBY58" s="466"/>
      <c r="KBZ58" s="399"/>
      <c r="KCA58" s="466"/>
      <c r="KCB58" s="252"/>
      <c r="KCC58" s="467"/>
      <c r="KCD58" s="466"/>
      <c r="KCE58" s="399"/>
      <c r="KCF58" s="466"/>
      <c r="KCG58" s="252"/>
      <c r="KCH58" s="467"/>
      <c r="KCI58" s="466"/>
      <c r="KCJ58" s="399"/>
      <c r="KCK58" s="466"/>
      <c r="KCL58" s="252"/>
      <c r="KCM58" s="467"/>
      <c r="KCN58" s="466"/>
      <c r="KCO58" s="399"/>
      <c r="KCP58" s="466"/>
      <c r="KCQ58" s="252"/>
      <c r="KCR58" s="467"/>
      <c r="KCS58" s="466"/>
      <c r="KCT58" s="399"/>
      <c r="KCU58" s="466"/>
      <c r="KCV58" s="252"/>
      <c r="KCW58" s="467"/>
      <c r="KCX58" s="466"/>
      <c r="KCY58" s="399"/>
      <c r="KCZ58" s="466"/>
      <c r="KDA58" s="252"/>
      <c r="KDB58" s="467"/>
      <c r="KDC58" s="466"/>
      <c r="KDD58" s="399"/>
      <c r="KDE58" s="466"/>
      <c r="KDF58" s="252"/>
      <c r="KDG58" s="467"/>
      <c r="KDH58" s="466"/>
      <c r="KDI58" s="399"/>
      <c r="KDJ58" s="466"/>
      <c r="KDK58" s="252"/>
      <c r="KDL58" s="467"/>
      <c r="KDM58" s="466"/>
      <c r="KDN58" s="399"/>
      <c r="KDO58" s="466"/>
      <c r="KDP58" s="252"/>
      <c r="KDQ58" s="467"/>
      <c r="KDR58" s="466"/>
      <c r="KDS58" s="399"/>
      <c r="KDT58" s="466"/>
      <c r="KDU58" s="252"/>
      <c r="KDV58" s="467"/>
      <c r="KDW58" s="466"/>
      <c r="KDX58" s="399"/>
      <c r="KDY58" s="466"/>
      <c r="KDZ58" s="252"/>
      <c r="KEA58" s="467"/>
      <c r="KEB58" s="466"/>
      <c r="KEC58" s="399"/>
      <c r="KED58" s="466"/>
      <c r="KEE58" s="252"/>
      <c r="KEF58" s="467"/>
      <c r="KEG58" s="466"/>
      <c r="KEH58" s="399"/>
      <c r="KEI58" s="466"/>
      <c r="KEJ58" s="252"/>
      <c r="KEK58" s="467"/>
      <c r="KEL58" s="466"/>
      <c r="KEM58" s="399"/>
      <c r="KEN58" s="466"/>
      <c r="KEO58" s="252"/>
      <c r="KEP58" s="467"/>
      <c r="KEQ58" s="466"/>
      <c r="KER58" s="399"/>
      <c r="KES58" s="466"/>
      <c r="KET58" s="252"/>
      <c r="KEU58" s="467"/>
      <c r="KEV58" s="466"/>
      <c r="KEW58" s="399"/>
      <c r="KEX58" s="466"/>
      <c r="KEY58" s="252"/>
      <c r="KEZ58" s="467"/>
      <c r="KFA58" s="466"/>
      <c r="KFB58" s="399"/>
      <c r="KFC58" s="466"/>
      <c r="KFD58" s="252"/>
      <c r="KFE58" s="467"/>
      <c r="KFF58" s="466"/>
      <c r="KFG58" s="399"/>
      <c r="KFH58" s="466"/>
      <c r="KFI58" s="252"/>
      <c r="KFJ58" s="467"/>
      <c r="KFK58" s="466"/>
      <c r="KFL58" s="399"/>
      <c r="KFM58" s="466"/>
      <c r="KFN58" s="252"/>
      <c r="KFO58" s="467"/>
      <c r="KFP58" s="466"/>
      <c r="KFQ58" s="399"/>
      <c r="KFR58" s="466"/>
      <c r="KFS58" s="252"/>
      <c r="KFT58" s="467"/>
      <c r="KFU58" s="466"/>
      <c r="KFV58" s="399"/>
      <c r="KFW58" s="466"/>
      <c r="KFX58" s="252"/>
      <c r="KFY58" s="467"/>
      <c r="KFZ58" s="466"/>
      <c r="KGA58" s="399"/>
      <c r="KGB58" s="466"/>
      <c r="KGC58" s="252"/>
      <c r="KGD58" s="467"/>
      <c r="KGE58" s="466"/>
      <c r="KGF58" s="399"/>
      <c r="KGG58" s="466"/>
      <c r="KGH58" s="252"/>
      <c r="KGI58" s="467"/>
      <c r="KGJ58" s="466"/>
      <c r="KGK58" s="399"/>
      <c r="KGL58" s="466"/>
      <c r="KGM58" s="252"/>
      <c r="KGN58" s="467"/>
      <c r="KGO58" s="466"/>
      <c r="KGP58" s="399"/>
      <c r="KGQ58" s="466"/>
      <c r="KGR58" s="252"/>
      <c r="KGS58" s="467"/>
      <c r="KGT58" s="466"/>
      <c r="KGU58" s="399"/>
      <c r="KGV58" s="466"/>
      <c r="KGW58" s="252"/>
      <c r="KGX58" s="467"/>
      <c r="KGY58" s="466"/>
      <c r="KGZ58" s="399"/>
      <c r="KHA58" s="466"/>
      <c r="KHB58" s="252"/>
      <c r="KHC58" s="467"/>
      <c r="KHD58" s="466"/>
      <c r="KHE58" s="399"/>
      <c r="KHF58" s="466"/>
      <c r="KHG58" s="252"/>
      <c r="KHH58" s="467"/>
      <c r="KHI58" s="466"/>
      <c r="KHJ58" s="399"/>
      <c r="KHK58" s="466"/>
      <c r="KHL58" s="252"/>
      <c r="KHM58" s="467"/>
      <c r="KHN58" s="466"/>
      <c r="KHO58" s="399"/>
      <c r="KHP58" s="466"/>
      <c r="KHQ58" s="252"/>
      <c r="KHR58" s="467"/>
      <c r="KHS58" s="466"/>
      <c r="KHT58" s="399"/>
      <c r="KHU58" s="466"/>
      <c r="KHV58" s="252"/>
      <c r="KHW58" s="467"/>
      <c r="KHX58" s="466"/>
      <c r="KHY58" s="399"/>
      <c r="KHZ58" s="466"/>
      <c r="KIA58" s="252"/>
      <c r="KIB58" s="467"/>
      <c r="KIC58" s="466"/>
      <c r="KID58" s="399"/>
      <c r="KIE58" s="466"/>
      <c r="KIF58" s="252"/>
      <c r="KIG58" s="467"/>
      <c r="KIH58" s="466"/>
      <c r="KII58" s="399"/>
      <c r="KIJ58" s="466"/>
      <c r="KIK58" s="252"/>
      <c r="KIL58" s="467"/>
      <c r="KIM58" s="466"/>
      <c r="KIN58" s="399"/>
      <c r="KIO58" s="466"/>
      <c r="KIP58" s="252"/>
      <c r="KIQ58" s="467"/>
      <c r="KIR58" s="466"/>
      <c r="KIS58" s="399"/>
      <c r="KIT58" s="466"/>
      <c r="KIU58" s="252"/>
      <c r="KIV58" s="467"/>
      <c r="KIW58" s="466"/>
      <c r="KIX58" s="399"/>
      <c r="KIY58" s="466"/>
      <c r="KIZ58" s="252"/>
      <c r="KJA58" s="467"/>
      <c r="KJB58" s="466"/>
      <c r="KJC58" s="399"/>
      <c r="KJD58" s="466"/>
      <c r="KJE58" s="252"/>
      <c r="KJF58" s="467"/>
      <c r="KJG58" s="466"/>
      <c r="KJH58" s="399"/>
      <c r="KJI58" s="466"/>
      <c r="KJJ58" s="252"/>
      <c r="KJK58" s="467"/>
      <c r="KJL58" s="466"/>
      <c r="KJM58" s="399"/>
      <c r="KJN58" s="466"/>
      <c r="KJO58" s="252"/>
      <c r="KJP58" s="467"/>
      <c r="KJQ58" s="466"/>
      <c r="KJR58" s="399"/>
      <c r="KJS58" s="466"/>
      <c r="KJT58" s="252"/>
      <c r="KJU58" s="467"/>
      <c r="KJV58" s="466"/>
      <c r="KJW58" s="399"/>
      <c r="KJX58" s="466"/>
      <c r="KJY58" s="252"/>
      <c r="KJZ58" s="467"/>
      <c r="KKA58" s="466"/>
      <c r="KKB58" s="399"/>
      <c r="KKC58" s="466"/>
      <c r="KKD58" s="252"/>
      <c r="KKE58" s="467"/>
      <c r="KKF58" s="466"/>
      <c r="KKG58" s="399"/>
      <c r="KKH58" s="466"/>
      <c r="KKI58" s="252"/>
      <c r="KKJ58" s="467"/>
      <c r="KKK58" s="466"/>
      <c r="KKL58" s="399"/>
      <c r="KKM58" s="466"/>
      <c r="KKN58" s="252"/>
      <c r="KKO58" s="467"/>
      <c r="KKP58" s="466"/>
      <c r="KKQ58" s="399"/>
      <c r="KKR58" s="466"/>
      <c r="KKS58" s="252"/>
      <c r="KKT58" s="467"/>
      <c r="KKU58" s="466"/>
      <c r="KKV58" s="399"/>
      <c r="KKW58" s="466"/>
      <c r="KKX58" s="252"/>
      <c r="KKY58" s="467"/>
      <c r="KKZ58" s="466"/>
      <c r="KLA58" s="399"/>
      <c r="KLB58" s="466"/>
      <c r="KLC58" s="252"/>
      <c r="KLD58" s="467"/>
      <c r="KLE58" s="466"/>
      <c r="KLF58" s="399"/>
      <c r="KLG58" s="466"/>
      <c r="KLH58" s="252"/>
      <c r="KLI58" s="467"/>
      <c r="KLJ58" s="466"/>
      <c r="KLK58" s="399"/>
      <c r="KLL58" s="466"/>
      <c r="KLM58" s="252"/>
      <c r="KLN58" s="467"/>
      <c r="KLO58" s="466"/>
      <c r="KLP58" s="399"/>
      <c r="KLQ58" s="466"/>
      <c r="KLR58" s="252"/>
      <c r="KLS58" s="467"/>
      <c r="KLT58" s="466"/>
      <c r="KLU58" s="399"/>
      <c r="KLV58" s="466"/>
      <c r="KLW58" s="252"/>
      <c r="KLX58" s="467"/>
      <c r="KLY58" s="466"/>
      <c r="KLZ58" s="399"/>
      <c r="KMA58" s="466"/>
      <c r="KMB58" s="252"/>
      <c r="KMC58" s="467"/>
      <c r="KMD58" s="466"/>
      <c r="KME58" s="399"/>
      <c r="KMF58" s="466"/>
      <c r="KMG58" s="252"/>
      <c r="KMH58" s="467"/>
      <c r="KMI58" s="466"/>
      <c r="KMJ58" s="399"/>
      <c r="KMK58" s="466"/>
      <c r="KML58" s="252"/>
      <c r="KMM58" s="467"/>
      <c r="KMN58" s="466"/>
      <c r="KMO58" s="399"/>
      <c r="KMP58" s="466"/>
      <c r="KMQ58" s="252"/>
      <c r="KMR58" s="467"/>
      <c r="KMS58" s="466"/>
      <c r="KMT58" s="399"/>
      <c r="KMU58" s="466"/>
      <c r="KMV58" s="252"/>
      <c r="KMW58" s="467"/>
      <c r="KMX58" s="466"/>
      <c r="KMY58" s="399"/>
      <c r="KMZ58" s="466"/>
      <c r="KNA58" s="252"/>
      <c r="KNB58" s="467"/>
      <c r="KNC58" s="466"/>
      <c r="KND58" s="399"/>
      <c r="KNE58" s="466"/>
      <c r="KNF58" s="252"/>
      <c r="KNG58" s="467"/>
      <c r="KNH58" s="466"/>
      <c r="KNI58" s="399"/>
      <c r="KNJ58" s="466"/>
      <c r="KNK58" s="252"/>
      <c r="KNL58" s="467"/>
      <c r="KNM58" s="466"/>
      <c r="KNN58" s="399"/>
      <c r="KNO58" s="466"/>
      <c r="KNP58" s="252"/>
      <c r="KNQ58" s="467"/>
      <c r="KNR58" s="466"/>
      <c r="KNS58" s="399"/>
      <c r="KNT58" s="466"/>
      <c r="KNU58" s="252"/>
      <c r="KNV58" s="467"/>
      <c r="KNW58" s="466"/>
      <c r="KNX58" s="399"/>
      <c r="KNY58" s="466"/>
      <c r="KNZ58" s="252"/>
      <c r="KOA58" s="467"/>
      <c r="KOB58" s="466"/>
      <c r="KOC58" s="399"/>
      <c r="KOD58" s="466"/>
      <c r="KOE58" s="252"/>
      <c r="KOF58" s="467"/>
      <c r="KOG58" s="466"/>
      <c r="KOH58" s="399"/>
      <c r="KOI58" s="466"/>
      <c r="KOJ58" s="252"/>
      <c r="KOK58" s="467"/>
      <c r="KOL58" s="466"/>
      <c r="KOM58" s="399"/>
      <c r="KON58" s="466"/>
      <c r="KOO58" s="252"/>
      <c r="KOP58" s="467"/>
      <c r="KOQ58" s="466"/>
      <c r="KOR58" s="399"/>
      <c r="KOS58" s="466"/>
      <c r="KOT58" s="252"/>
      <c r="KOU58" s="467"/>
      <c r="KOV58" s="466"/>
      <c r="KOW58" s="399"/>
      <c r="KOX58" s="466"/>
      <c r="KOY58" s="252"/>
      <c r="KOZ58" s="467"/>
      <c r="KPA58" s="466"/>
      <c r="KPB58" s="399"/>
      <c r="KPC58" s="466"/>
      <c r="KPD58" s="252"/>
      <c r="KPE58" s="467"/>
      <c r="KPF58" s="466"/>
      <c r="KPG58" s="399"/>
      <c r="KPH58" s="466"/>
      <c r="KPI58" s="252"/>
      <c r="KPJ58" s="467"/>
      <c r="KPK58" s="466"/>
      <c r="KPL58" s="399"/>
      <c r="KPM58" s="466"/>
      <c r="KPN58" s="252"/>
      <c r="KPO58" s="467"/>
      <c r="KPP58" s="466"/>
      <c r="KPQ58" s="399"/>
      <c r="KPR58" s="466"/>
      <c r="KPS58" s="252"/>
      <c r="KPT58" s="467"/>
      <c r="KPU58" s="466"/>
      <c r="KPV58" s="399"/>
      <c r="KPW58" s="466"/>
      <c r="KPX58" s="252"/>
      <c r="KPY58" s="467"/>
      <c r="KPZ58" s="466"/>
      <c r="KQA58" s="399"/>
      <c r="KQB58" s="466"/>
      <c r="KQC58" s="252"/>
      <c r="KQD58" s="467"/>
      <c r="KQE58" s="466"/>
      <c r="KQF58" s="399"/>
      <c r="KQG58" s="466"/>
      <c r="KQH58" s="252"/>
      <c r="KQI58" s="467"/>
      <c r="KQJ58" s="466"/>
      <c r="KQK58" s="399"/>
      <c r="KQL58" s="466"/>
      <c r="KQM58" s="252"/>
      <c r="KQN58" s="467"/>
      <c r="KQO58" s="466"/>
      <c r="KQP58" s="399"/>
      <c r="KQQ58" s="466"/>
      <c r="KQR58" s="252"/>
      <c r="KQS58" s="467"/>
      <c r="KQT58" s="466"/>
      <c r="KQU58" s="399"/>
      <c r="KQV58" s="466"/>
      <c r="KQW58" s="252"/>
      <c r="KQX58" s="467"/>
      <c r="KQY58" s="466"/>
      <c r="KQZ58" s="399"/>
      <c r="KRA58" s="466"/>
      <c r="KRB58" s="252"/>
      <c r="KRC58" s="467"/>
      <c r="KRD58" s="466"/>
      <c r="KRE58" s="399"/>
      <c r="KRF58" s="466"/>
      <c r="KRG58" s="252"/>
      <c r="KRH58" s="467"/>
      <c r="KRI58" s="466"/>
      <c r="KRJ58" s="399"/>
      <c r="KRK58" s="466"/>
      <c r="KRL58" s="252"/>
      <c r="KRM58" s="467"/>
      <c r="KRN58" s="466"/>
      <c r="KRO58" s="399"/>
      <c r="KRP58" s="466"/>
      <c r="KRQ58" s="252"/>
      <c r="KRR58" s="467"/>
      <c r="KRS58" s="466"/>
      <c r="KRT58" s="399"/>
      <c r="KRU58" s="466"/>
      <c r="KRV58" s="252"/>
      <c r="KRW58" s="467"/>
      <c r="KRX58" s="466"/>
      <c r="KRY58" s="399"/>
      <c r="KRZ58" s="466"/>
      <c r="KSA58" s="252"/>
      <c r="KSB58" s="467"/>
      <c r="KSC58" s="466"/>
      <c r="KSD58" s="399"/>
      <c r="KSE58" s="466"/>
      <c r="KSF58" s="252"/>
      <c r="KSG58" s="467"/>
      <c r="KSH58" s="466"/>
      <c r="KSI58" s="399"/>
      <c r="KSJ58" s="466"/>
      <c r="KSK58" s="252"/>
      <c r="KSL58" s="467"/>
      <c r="KSM58" s="466"/>
      <c r="KSN58" s="399"/>
      <c r="KSO58" s="466"/>
      <c r="KSP58" s="252"/>
      <c r="KSQ58" s="467"/>
      <c r="KSR58" s="466"/>
      <c r="KSS58" s="399"/>
      <c r="KST58" s="466"/>
      <c r="KSU58" s="252"/>
      <c r="KSV58" s="467"/>
      <c r="KSW58" s="466"/>
      <c r="KSX58" s="399"/>
      <c r="KSY58" s="466"/>
      <c r="KSZ58" s="252"/>
      <c r="KTA58" s="467"/>
      <c r="KTB58" s="466"/>
      <c r="KTC58" s="399"/>
      <c r="KTD58" s="466"/>
      <c r="KTE58" s="252"/>
      <c r="KTF58" s="467"/>
      <c r="KTG58" s="466"/>
      <c r="KTH58" s="399"/>
      <c r="KTI58" s="466"/>
      <c r="KTJ58" s="252"/>
      <c r="KTK58" s="467"/>
      <c r="KTL58" s="466"/>
      <c r="KTM58" s="399"/>
      <c r="KTN58" s="466"/>
      <c r="KTO58" s="252"/>
      <c r="KTP58" s="467"/>
      <c r="KTQ58" s="466"/>
      <c r="KTR58" s="399"/>
      <c r="KTS58" s="466"/>
      <c r="KTT58" s="252"/>
      <c r="KTU58" s="467"/>
      <c r="KTV58" s="466"/>
      <c r="KTW58" s="399"/>
      <c r="KTX58" s="466"/>
      <c r="KTY58" s="252"/>
      <c r="KTZ58" s="467"/>
      <c r="KUA58" s="466"/>
      <c r="KUB58" s="399"/>
      <c r="KUC58" s="466"/>
      <c r="KUD58" s="252"/>
      <c r="KUE58" s="467"/>
      <c r="KUF58" s="466"/>
      <c r="KUG58" s="399"/>
      <c r="KUH58" s="466"/>
      <c r="KUI58" s="252"/>
      <c r="KUJ58" s="467"/>
      <c r="KUK58" s="466"/>
      <c r="KUL58" s="399"/>
      <c r="KUM58" s="466"/>
      <c r="KUN58" s="252"/>
      <c r="KUO58" s="467"/>
      <c r="KUP58" s="466"/>
      <c r="KUQ58" s="399"/>
      <c r="KUR58" s="466"/>
      <c r="KUS58" s="252"/>
      <c r="KUT58" s="467"/>
      <c r="KUU58" s="466"/>
      <c r="KUV58" s="399"/>
      <c r="KUW58" s="466"/>
      <c r="KUX58" s="252"/>
      <c r="KUY58" s="467"/>
      <c r="KUZ58" s="466"/>
      <c r="KVA58" s="399"/>
      <c r="KVB58" s="466"/>
      <c r="KVC58" s="252"/>
      <c r="KVD58" s="467"/>
      <c r="KVE58" s="466"/>
      <c r="KVF58" s="399"/>
      <c r="KVG58" s="466"/>
      <c r="KVH58" s="252"/>
      <c r="KVI58" s="467"/>
      <c r="KVJ58" s="466"/>
      <c r="KVK58" s="399"/>
      <c r="KVL58" s="466"/>
      <c r="KVM58" s="252"/>
      <c r="KVN58" s="467"/>
      <c r="KVO58" s="466"/>
      <c r="KVP58" s="399"/>
      <c r="KVQ58" s="466"/>
      <c r="KVR58" s="252"/>
      <c r="KVS58" s="467"/>
      <c r="KVT58" s="466"/>
      <c r="KVU58" s="399"/>
      <c r="KVV58" s="466"/>
      <c r="KVW58" s="252"/>
      <c r="KVX58" s="467"/>
      <c r="KVY58" s="466"/>
      <c r="KVZ58" s="399"/>
      <c r="KWA58" s="466"/>
      <c r="KWB58" s="252"/>
      <c r="KWC58" s="467"/>
      <c r="KWD58" s="466"/>
      <c r="KWE58" s="399"/>
      <c r="KWF58" s="466"/>
      <c r="KWG58" s="252"/>
      <c r="KWH58" s="467"/>
      <c r="KWI58" s="466"/>
      <c r="KWJ58" s="399"/>
      <c r="KWK58" s="466"/>
      <c r="KWL58" s="252"/>
      <c r="KWM58" s="467"/>
      <c r="KWN58" s="466"/>
      <c r="KWO58" s="399"/>
      <c r="KWP58" s="466"/>
      <c r="KWQ58" s="252"/>
      <c r="KWR58" s="467"/>
      <c r="KWS58" s="466"/>
      <c r="KWT58" s="399"/>
      <c r="KWU58" s="466"/>
      <c r="KWV58" s="252"/>
      <c r="KWW58" s="467"/>
      <c r="KWX58" s="466"/>
      <c r="KWY58" s="399"/>
      <c r="KWZ58" s="466"/>
      <c r="KXA58" s="252"/>
      <c r="KXB58" s="467"/>
      <c r="KXC58" s="466"/>
      <c r="KXD58" s="399"/>
      <c r="KXE58" s="466"/>
      <c r="KXF58" s="252"/>
      <c r="KXG58" s="467"/>
      <c r="KXH58" s="466"/>
      <c r="KXI58" s="399"/>
      <c r="KXJ58" s="466"/>
      <c r="KXK58" s="252"/>
      <c r="KXL58" s="467"/>
      <c r="KXM58" s="466"/>
      <c r="KXN58" s="399"/>
      <c r="KXO58" s="466"/>
      <c r="KXP58" s="252"/>
      <c r="KXQ58" s="467"/>
      <c r="KXR58" s="466"/>
      <c r="KXS58" s="399"/>
      <c r="KXT58" s="466"/>
      <c r="KXU58" s="252"/>
      <c r="KXV58" s="467"/>
      <c r="KXW58" s="466"/>
      <c r="KXX58" s="399"/>
      <c r="KXY58" s="466"/>
      <c r="KXZ58" s="252"/>
      <c r="KYA58" s="467"/>
      <c r="KYB58" s="466"/>
      <c r="KYC58" s="399"/>
      <c r="KYD58" s="466"/>
      <c r="KYE58" s="252"/>
      <c r="KYF58" s="467"/>
      <c r="KYG58" s="466"/>
      <c r="KYH58" s="399"/>
      <c r="KYI58" s="466"/>
      <c r="KYJ58" s="252"/>
      <c r="KYK58" s="467"/>
      <c r="KYL58" s="466"/>
      <c r="KYM58" s="399"/>
      <c r="KYN58" s="466"/>
      <c r="KYO58" s="252"/>
      <c r="KYP58" s="467"/>
      <c r="KYQ58" s="466"/>
      <c r="KYR58" s="399"/>
      <c r="KYS58" s="466"/>
      <c r="KYT58" s="252"/>
      <c r="KYU58" s="467"/>
      <c r="KYV58" s="466"/>
      <c r="KYW58" s="399"/>
      <c r="KYX58" s="466"/>
      <c r="KYY58" s="252"/>
      <c r="KYZ58" s="467"/>
      <c r="KZA58" s="466"/>
      <c r="KZB58" s="399"/>
      <c r="KZC58" s="466"/>
      <c r="KZD58" s="252"/>
      <c r="KZE58" s="467"/>
      <c r="KZF58" s="466"/>
      <c r="KZG58" s="399"/>
      <c r="KZH58" s="466"/>
      <c r="KZI58" s="252"/>
      <c r="KZJ58" s="467"/>
      <c r="KZK58" s="466"/>
      <c r="KZL58" s="399"/>
      <c r="KZM58" s="466"/>
      <c r="KZN58" s="252"/>
      <c r="KZO58" s="467"/>
      <c r="KZP58" s="466"/>
      <c r="KZQ58" s="399"/>
      <c r="KZR58" s="466"/>
      <c r="KZS58" s="252"/>
      <c r="KZT58" s="467"/>
      <c r="KZU58" s="466"/>
      <c r="KZV58" s="399"/>
      <c r="KZW58" s="466"/>
      <c r="KZX58" s="252"/>
      <c r="KZY58" s="467"/>
      <c r="KZZ58" s="466"/>
      <c r="LAA58" s="399"/>
      <c r="LAB58" s="466"/>
      <c r="LAC58" s="252"/>
      <c r="LAD58" s="467"/>
      <c r="LAE58" s="466"/>
      <c r="LAF58" s="399"/>
      <c r="LAG58" s="466"/>
      <c r="LAH58" s="252"/>
      <c r="LAI58" s="467"/>
      <c r="LAJ58" s="466"/>
      <c r="LAK58" s="399"/>
      <c r="LAL58" s="466"/>
      <c r="LAM58" s="252"/>
      <c r="LAN58" s="467"/>
      <c r="LAO58" s="466"/>
      <c r="LAP58" s="399"/>
      <c r="LAQ58" s="466"/>
      <c r="LAR58" s="252"/>
      <c r="LAS58" s="467"/>
      <c r="LAT58" s="466"/>
      <c r="LAU58" s="399"/>
      <c r="LAV58" s="466"/>
      <c r="LAW58" s="252"/>
      <c r="LAX58" s="467"/>
      <c r="LAY58" s="466"/>
      <c r="LAZ58" s="399"/>
      <c r="LBA58" s="466"/>
      <c r="LBB58" s="252"/>
      <c r="LBC58" s="467"/>
      <c r="LBD58" s="466"/>
      <c r="LBE58" s="399"/>
      <c r="LBF58" s="466"/>
      <c r="LBG58" s="252"/>
      <c r="LBH58" s="467"/>
      <c r="LBI58" s="466"/>
      <c r="LBJ58" s="399"/>
      <c r="LBK58" s="466"/>
      <c r="LBL58" s="252"/>
      <c r="LBM58" s="467"/>
      <c r="LBN58" s="466"/>
      <c r="LBO58" s="399"/>
      <c r="LBP58" s="466"/>
      <c r="LBQ58" s="252"/>
      <c r="LBR58" s="467"/>
      <c r="LBS58" s="466"/>
      <c r="LBT58" s="399"/>
      <c r="LBU58" s="466"/>
      <c r="LBV58" s="252"/>
      <c r="LBW58" s="467"/>
      <c r="LBX58" s="466"/>
      <c r="LBY58" s="399"/>
      <c r="LBZ58" s="466"/>
      <c r="LCA58" s="252"/>
      <c r="LCB58" s="467"/>
      <c r="LCC58" s="466"/>
      <c r="LCD58" s="399"/>
      <c r="LCE58" s="466"/>
      <c r="LCF58" s="252"/>
      <c r="LCG58" s="467"/>
      <c r="LCH58" s="466"/>
      <c r="LCI58" s="399"/>
      <c r="LCJ58" s="466"/>
      <c r="LCK58" s="252"/>
      <c r="LCL58" s="467"/>
      <c r="LCM58" s="466"/>
      <c r="LCN58" s="399"/>
      <c r="LCO58" s="466"/>
      <c r="LCP58" s="252"/>
      <c r="LCQ58" s="467"/>
      <c r="LCR58" s="466"/>
      <c r="LCS58" s="399"/>
      <c r="LCT58" s="466"/>
      <c r="LCU58" s="252"/>
      <c r="LCV58" s="467"/>
      <c r="LCW58" s="466"/>
      <c r="LCX58" s="399"/>
      <c r="LCY58" s="466"/>
      <c r="LCZ58" s="252"/>
      <c r="LDA58" s="467"/>
      <c r="LDB58" s="466"/>
      <c r="LDC58" s="399"/>
      <c r="LDD58" s="466"/>
      <c r="LDE58" s="252"/>
      <c r="LDF58" s="467"/>
      <c r="LDG58" s="466"/>
      <c r="LDH58" s="399"/>
      <c r="LDI58" s="466"/>
      <c r="LDJ58" s="252"/>
      <c r="LDK58" s="467"/>
      <c r="LDL58" s="466"/>
      <c r="LDM58" s="399"/>
      <c r="LDN58" s="466"/>
      <c r="LDO58" s="252"/>
      <c r="LDP58" s="467"/>
      <c r="LDQ58" s="466"/>
      <c r="LDR58" s="399"/>
      <c r="LDS58" s="466"/>
      <c r="LDT58" s="252"/>
      <c r="LDU58" s="467"/>
      <c r="LDV58" s="466"/>
      <c r="LDW58" s="399"/>
      <c r="LDX58" s="466"/>
      <c r="LDY58" s="252"/>
      <c r="LDZ58" s="467"/>
      <c r="LEA58" s="466"/>
      <c r="LEB58" s="399"/>
      <c r="LEC58" s="466"/>
      <c r="LED58" s="252"/>
      <c r="LEE58" s="467"/>
      <c r="LEF58" s="466"/>
      <c r="LEG58" s="399"/>
      <c r="LEH58" s="466"/>
      <c r="LEI58" s="252"/>
      <c r="LEJ58" s="467"/>
      <c r="LEK58" s="466"/>
      <c r="LEL58" s="399"/>
      <c r="LEM58" s="466"/>
      <c r="LEN58" s="252"/>
      <c r="LEO58" s="467"/>
      <c r="LEP58" s="466"/>
      <c r="LEQ58" s="399"/>
      <c r="LER58" s="466"/>
      <c r="LES58" s="252"/>
      <c r="LET58" s="467"/>
      <c r="LEU58" s="466"/>
      <c r="LEV58" s="399"/>
      <c r="LEW58" s="466"/>
      <c r="LEX58" s="252"/>
      <c r="LEY58" s="467"/>
      <c r="LEZ58" s="466"/>
      <c r="LFA58" s="399"/>
      <c r="LFB58" s="466"/>
      <c r="LFC58" s="252"/>
      <c r="LFD58" s="467"/>
      <c r="LFE58" s="466"/>
      <c r="LFF58" s="399"/>
      <c r="LFG58" s="466"/>
      <c r="LFH58" s="252"/>
      <c r="LFI58" s="467"/>
      <c r="LFJ58" s="466"/>
      <c r="LFK58" s="399"/>
      <c r="LFL58" s="466"/>
      <c r="LFM58" s="252"/>
      <c r="LFN58" s="467"/>
      <c r="LFO58" s="466"/>
      <c r="LFP58" s="399"/>
      <c r="LFQ58" s="466"/>
      <c r="LFR58" s="252"/>
      <c r="LFS58" s="467"/>
      <c r="LFT58" s="466"/>
      <c r="LFU58" s="399"/>
      <c r="LFV58" s="466"/>
      <c r="LFW58" s="252"/>
      <c r="LFX58" s="467"/>
      <c r="LFY58" s="466"/>
      <c r="LFZ58" s="399"/>
      <c r="LGA58" s="466"/>
      <c r="LGB58" s="252"/>
      <c r="LGC58" s="467"/>
      <c r="LGD58" s="466"/>
      <c r="LGE58" s="399"/>
      <c r="LGF58" s="466"/>
      <c r="LGG58" s="252"/>
      <c r="LGH58" s="467"/>
      <c r="LGI58" s="466"/>
      <c r="LGJ58" s="399"/>
      <c r="LGK58" s="466"/>
      <c r="LGL58" s="252"/>
      <c r="LGM58" s="467"/>
      <c r="LGN58" s="466"/>
      <c r="LGO58" s="399"/>
      <c r="LGP58" s="466"/>
      <c r="LGQ58" s="252"/>
      <c r="LGR58" s="467"/>
      <c r="LGS58" s="466"/>
      <c r="LGT58" s="399"/>
      <c r="LGU58" s="466"/>
      <c r="LGV58" s="252"/>
      <c r="LGW58" s="467"/>
      <c r="LGX58" s="466"/>
      <c r="LGY58" s="399"/>
      <c r="LGZ58" s="466"/>
      <c r="LHA58" s="252"/>
      <c r="LHB58" s="467"/>
      <c r="LHC58" s="466"/>
      <c r="LHD58" s="399"/>
      <c r="LHE58" s="466"/>
      <c r="LHF58" s="252"/>
      <c r="LHG58" s="467"/>
      <c r="LHH58" s="466"/>
      <c r="LHI58" s="399"/>
      <c r="LHJ58" s="466"/>
      <c r="LHK58" s="252"/>
      <c r="LHL58" s="467"/>
      <c r="LHM58" s="466"/>
      <c r="LHN58" s="399"/>
      <c r="LHO58" s="466"/>
      <c r="LHP58" s="252"/>
      <c r="LHQ58" s="467"/>
      <c r="LHR58" s="466"/>
      <c r="LHS58" s="399"/>
      <c r="LHT58" s="466"/>
      <c r="LHU58" s="252"/>
      <c r="LHV58" s="467"/>
      <c r="LHW58" s="466"/>
      <c r="LHX58" s="399"/>
      <c r="LHY58" s="466"/>
      <c r="LHZ58" s="252"/>
      <c r="LIA58" s="467"/>
      <c r="LIB58" s="466"/>
      <c r="LIC58" s="399"/>
      <c r="LID58" s="466"/>
      <c r="LIE58" s="252"/>
      <c r="LIF58" s="467"/>
      <c r="LIG58" s="466"/>
      <c r="LIH58" s="399"/>
      <c r="LII58" s="466"/>
      <c r="LIJ58" s="252"/>
      <c r="LIK58" s="467"/>
      <c r="LIL58" s="466"/>
      <c r="LIM58" s="399"/>
      <c r="LIN58" s="466"/>
      <c r="LIO58" s="252"/>
      <c r="LIP58" s="467"/>
      <c r="LIQ58" s="466"/>
      <c r="LIR58" s="399"/>
      <c r="LIS58" s="466"/>
      <c r="LIT58" s="252"/>
      <c r="LIU58" s="467"/>
      <c r="LIV58" s="466"/>
      <c r="LIW58" s="399"/>
      <c r="LIX58" s="466"/>
      <c r="LIY58" s="252"/>
      <c r="LIZ58" s="467"/>
      <c r="LJA58" s="466"/>
      <c r="LJB58" s="399"/>
      <c r="LJC58" s="466"/>
      <c r="LJD58" s="252"/>
      <c r="LJE58" s="467"/>
      <c r="LJF58" s="466"/>
      <c r="LJG58" s="399"/>
      <c r="LJH58" s="466"/>
      <c r="LJI58" s="252"/>
      <c r="LJJ58" s="467"/>
      <c r="LJK58" s="466"/>
      <c r="LJL58" s="399"/>
      <c r="LJM58" s="466"/>
      <c r="LJN58" s="252"/>
      <c r="LJO58" s="467"/>
      <c r="LJP58" s="466"/>
      <c r="LJQ58" s="399"/>
      <c r="LJR58" s="466"/>
      <c r="LJS58" s="252"/>
      <c r="LJT58" s="467"/>
      <c r="LJU58" s="466"/>
      <c r="LJV58" s="399"/>
      <c r="LJW58" s="466"/>
      <c r="LJX58" s="252"/>
      <c r="LJY58" s="467"/>
      <c r="LJZ58" s="466"/>
      <c r="LKA58" s="399"/>
      <c r="LKB58" s="466"/>
      <c r="LKC58" s="252"/>
      <c r="LKD58" s="467"/>
      <c r="LKE58" s="466"/>
      <c r="LKF58" s="399"/>
      <c r="LKG58" s="466"/>
      <c r="LKH58" s="252"/>
      <c r="LKI58" s="467"/>
      <c r="LKJ58" s="466"/>
      <c r="LKK58" s="399"/>
      <c r="LKL58" s="466"/>
      <c r="LKM58" s="252"/>
      <c r="LKN58" s="467"/>
      <c r="LKO58" s="466"/>
      <c r="LKP58" s="399"/>
      <c r="LKQ58" s="466"/>
      <c r="LKR58" s="252"/>
      <c r="LKS58" s="467"/>
      <c r="LKT58" s="466"/>
      <c r="LKU58" s="399"/>
      <c r="LKV58" s="466"/>
      <c r="LKW58" s="252"/>
      <c r="LKX58" s="467"/>
      <c r="LKY58" s="466"/>
      <c r="LKZ58" s="399"/>
      <c r="LLA58" s="466"/>
      <c r="LLB58" s="252"/>
      <c r="LLC58" s="467"/>
      <c r="LLD58" s="466"/>
      <c r="LLE58" s="399"/>
      <c r="LLF58" s="466"/>
      <c r="LLG58" s="252"/>
      <c r="LLH58" s="467"/>
      <c r="LLI58" s="466"/>
      <c r="LLJ58" s="399"/>
      <c r="LLK58" s="466"/>
      <c r="LLL58" s="252"/>
      <c r="LLM58" s="467"/>
      <c r="LLN58" s="466"/>
      <c r="LLO58" s="399"/>
      <c r="LLP58" s="466"/>
      <c r="LLQ58" s="252"/>
      <c r="LLR58" s="467"/>
      <c r="LLS58" s="466"/>
      <c r="LLT58" s="399"/>
      <c r="LLU58" s="466"/>
      <c r="LLV58" s="252"/>
      <c r="LLW58" s="467"/>
      <c r="LLX58" s="466"/>
      <c r="LLY58" s="399"/>
      <c r="LLZ58" s="466"/>
      <c r="LMA58" s="252"/>
      <c r="LMB58" s="467"/>
      <c r="LMC58" s="466"/>
      <c r="LMD58" s="399"/>
      <c r="LME58" s="466"/>
      <c r="LMF58" s="252"/>
      <c r="LMG58" s="467"/>
      <c r="LMH58" s="466"/>
      <c r="LMI58" s="399"/>
      <c r="LMJ58" s="466"/>
      <c r="LMK58" s="252"/>
      <c r="LML58" s="467"/>
      <c r="LMM58" s="466"/>
      <c r="LMN58" s="399"/>
      <c r="LMO58" s="466"/>
      <c r="LMP58" s="252"/>
      <c r="LMQ58" s="467"/>
      <c r="LMR58" s="466"/>
      <c r="LMS58" s="399"/>
      <c r="LMT58" s="466"/>
      <c r="LMU58" s="252"/>
      <c r="LMV58" s="467"/>
      <c r="LMW58" s="466"/>
      <c r="LMX58" s="399"/>
      <c r="LMY58" s="466"/>
      <c r="LMZ58" s="252"/>
      <c r="LNA58" s="467"/>
      <c r="LNB58" s="466"/>
      <c r="LNC58" s="399"/>
      <c r="LND58" s="466"/>
      <c r="LNE58" s="252"/>
      <c r="LNF58" s="467"/>
      <c r="LNG58" s="466"/>
      <c r="LNH58" s="399"/>
      <c r="LNI58" s="466"/>
      <c r="LNJ58" s="252"/>
      <c r="LNK58" s="467"/>
      <c r="LNL58" s="466"/>
      <c r="LNM58" s="399"/>
      <c r="LNN58" s="466"/>
      <c r="LNO58" s="252"/>
      <c r="LNP58" s="467"/>
      <c r="LNQ58" s="466"/>
      <c r="LNR58" s="399"/>
      <c r="LNS58" s="466"/>
      <c r="LNT58" s="252"/>
      <c r="LNU58" s="467"/>
      <c r="LNV58" s="466"/>
      <c r="LNW58" s="399"/>
      <c r="LNX58" s="466"/>
      <c r="LNY58" s="252"/>
      <c r="LNZ58" s="467"/>
      <c r="LOA58" s="466"/>
      <c r="LOB58" s="399"/>
      <c r="LOC58" s="466"/>
      <c r="LOD58" s="252"/>
      <c r="LOE58" s="467"/>
      <c r="LOF58" s="466"/>
      <c r="LOG58" s="399"/>
      <c r="LOH58" s="466"/>
      <c r="LOI58" s="252"/>
      <c r="LOJ58" s="467"/>
      <c r="LOK58" s="466"/>
      <c r="LOL58" s="399"/>
      <c r="LOM58" s="466"/>
      <c r="LON58" s="252"/>
      <c r="LOO58" s="467"/>
      <c r="LOP58" s="466"/>
      <c r="LOQ58" s="399"/>
      <c r="LOR58" s="466"/>
      <c r="LOS58" s="252"/>
      <c r="LOT58" s="467"/>
      <c r="LOU58" s="466"/>
      <c r="LOV58" s="399"/>
      <c r="LOW58" s="466"/>
      <c r="LOX58" s="252"/>
      <c r="LOY58" s="467"/>
      <c r="LOZ58" s="466"/>
      <c r="LPA58" s="399"/>
      <c r="LPB58" s="466"/>
      <c r="LPC58" s="252"/>
      <c r="LPD58" s="467"/>
      <c r="LPE58" s="466"/>
      <c r="LPF58" s="399"/>
      <c r="LPG58" s="466"/>
      <c r="LPH58" s="252"/>
      <c r="LPI58" s="467"/>
      <c r="LPJ58" s="466"/>
      <c r="LPK58" s="399"/>
      <c r="LPL58" s="466"/>
      <c r="LPM58" s="252"/>
      <c r="LPN58" s="467"/>
      <c r="LPO58" s="466"/>
      <c r="LPP58" s="399"/>
      <c r="LPQ58" s="466"/>
      <c r="LPR58" s="252"/>
      <c r="LPS58" s="467"/>
      <c r="LPT58" s="466"/>
      <c r="LPU58" s="399"/>
      <c r="LPV58" s="466"/>
      <c r="LPW58" s="252"/>
      <c r="LPX58" s="467"/>
      <c r="LPY58" s="466"/>
      <c r="LPZ58" s="399"/>
      <c r="LQA58" s="466"/>
      <c r="LQB58" s="252"/>
      <c r="LQC58" s="467"/>
      <c r="LQD58" s="466"/>
      <c r="LQE58" s="399"/>
      <c r="LQF58" s="466"/>
      <c r="LQG58" s="252"/>
      <c r="LQH58" s="467"/>
      <c r="LQI58" s="466"/>
      <c r="LQJ58" s="399"/>
      <c r="LQK58" s="466"/>
      <c r="LQL58" s="252"/>
      <c r="LQM58" s="467"/>
      <c r="LQN58" s="466"/>
      <c r="LQO58" s="399"/>
      <c r="LQP58" s="466"/>
      <c r="LQQ58" s="252"/>
      <c r="LQR58" s="467"/>
      <c r="LQS58" s="466"/>
      <c r="LQT58" s="399"/>
      <c r="LQU58" s="466"/>
      <c r="LQV58" s="252"/>
      <c r="LQW58" s="467"/>
      <c r="LQX58" s="466"/>
      <c r="LQY58" s="399"/>
      <c r="LQZ58" s="466"/>
      <c r="LRA58" s="252"/>
      <c r="LRB58" s="467"/>
      <c r="LRC58" s="466"/>
      <c r="LRD58" s="399"/>
      <c r="LRE58" s="466"/>
      <c r="LRF58" s="252"/>
      <c r="LRG58" s="467"/>
      <c r="LRH58" s="466"/>
      <c r="LRI58" s="399"/>
      <c r="LRJ58" s="466"/>
      <c r="LRK58" s="252"/>
      <c r="LRL58" s="467"/>
      <c r="LRM58" s="466"/>
      <c r="LRN58" s="399"/>
      <c r="LRO58" s="466"/>
      <c r="LRP58" s="252"/>
      <c r="LRQ58" s="467"/>
      <c r="LRR58" s="466"/>
      <c r="LRS58" s="399"/>
      <c r="LRT58" s="466"/>
      <c r="LRU58" s="252"/>
      <c r="LRV58" s="467"/>
      <c r="LRW58" s="466"/>
      <c r="LRX58" s="399"/>
      <c r="LRY58" s="466"/>
      <c r="LRZ58" s="252"/>
      <c r="LSA58" s="467"/>
      <c r="LSB58" s="466"/>
      <c r="LSC58" s="399"/>
      <c r="LSD58" s="466"/>
      <c r="LSE58" s="252"/>
      <c r="LSF58" s="467"/>
      <c r="LSG58" s="466"/>
      <c r="LSH58" s="399"/>
      <c r="LSI58" s="466"/>
      <c r="LSJ58" s="252"/>
      <c r="LSK58" s="467"/>
      <c r="LSL58" s="466"/>
      <c r="LSM58" s="399"/>
      <c r="LSN58" s="466"/>
      <c r="LSO58" s="252"/>
      <c r="LSP58" s="467"/>
      <c r="LSQ58" s="466"/>
      <c r="LSR58" s="399"/>
      <c r="LSS58" s="466"/>
      <c r="LST58" s="252"/>
      <c r="LSU58" s="467"/>
      <c r="LSV58" s="466"/>
      <c r="LSW58" s="399"/>
      <c r="LSX58" s="466"/>
      <c r="LSY58" s="252"/>
      <c r="LSZ58" s="467"/>
      <c r="LTA58" s="466"/>
      <c r="LTB58" s="399"/>
      <c r="LTC58" s="466"/>
      <c r="LTD58" s="252"/>
      <c r="LTE58" s="467"/>
      <c r="LTF58" s="466"/>
      <c r="LTG58" s="399"/>
      <c r="LTH58" s="466"/>
      <c r="LTI58" s="252"/>
      <c r="LTJ58" s="467"/>
      <c r="LTK58" s="466"/>
      <c r="LTL58" s="399"/>
      <c r="LTM58" s="466"/>
      <c r="LTN58" s="252"/>
      <c r="LTO58" s="467"/>
      <c r="LTP58" s="466"/>
      <c r="LTQ58" s="399"/>
      <c r="LTR58" s="466"/>
      <c r="LTS58" s="252"/>
      <c r="LTT58" s="467"/>
      <c r="LTU58" s="466"/>
      <c r="LTV58" s="399"/>
      <c r="LTW58" s="466"/>
      <c r="LTX58" s="252"/>
      <c r="LTY58" s="467"/>
      <c r="LTZ58" s="466"/>
      <c r="LUA58" s="399"/>
      <c r="LUB58" s="466"/>
      <c r="LUC58" s="252"/>
      <c r="LUD58" s="467"/>
      <c r="LUE58" s="466"/>
      <c r="LUF58" s="399"/>
      <c r="LUG58" s="466"/>
      <c r="LUH58" s="252"/>
      <c r="LUI58" s="467"/>
      <c r="LUJ58" s="466"/>
      <c r="LUK58" s="399"/>
      <c r="LUL58" s="466"/>
      <c r="LUM58" s="252"/>
      <c r="LUN58" s="467"/>
      <c r="LUO58" s="466"/>
      <c r="LUP58" s="399"/>
      <c r="LUQ58" s="466"/>
      <c r="LUR58" s="252"/>
      <c r="LUS58" s="467"/>
      <c r="LUT58" s="466"/>
      <c r="LUU58" s="399"/>
      <c r="LUV58" s="466"/>
      <c r="LUW58" s="252"/>
      <c r="LUX58" s="467"/>
      <c r="LUY58" s="466"/>
      <c r="LUZ58" s="399"/>
      <c r="LVA58" s="466"/>
      <c r="LVB58" s="252"/>
      <c r="LVC58" s="467"/>
      <c r="LVD58" s="466"/>
      <c r="LVE58" s="399"/>
      <c r="LVF58" s="466"/>
      <c r="LVG58" s="252"/>
      <c r="LVH58" s="467"/>
      <c r="LVI58" s="466"/>
      <c r="LVJ58" s="399"/>
      <c r="LVK58" s="466"/>
      <c r="LVL58" s="252"/>
      <c r="LVM58" s="467"/>
      <c r="LVN58" s="466"/>
      <c r="LVO58" s="399"/>
      <c r="LVP58" s="466"/>
      <c r="LVQ58" s="252"/>
      <c r="LVR58" s="467"/>
      <c r="LVS58" s="466"/>
      <c r="LVT58" s="399"/>
      <c r="LVU58" s="466"/>
      <c r="LVV58" s="252"/>
      <c r="LVW58" s="467"/>
      <c r="LVX58" s="466"/>
      <c r="LVY58" s="399"/>
      <c r="LVZ58" s="466"/>
      <c r="LWA58" s="252"/>
      <c r="LWB58" s="467"/>
      <c r="LWC58" s="466"/>
      <c r="LWD58" s="399"/>
      <c r="LWE58" s="466"/>
      <c r="LWF58" s="252"/>
      <c r="LWG58" s="467"/>
      <c r="LWH58" s="466"/>
      <c r="LWI58" s="399"/>
      <c r="LWJ58" s="466"/>
      <c r="LWK58" s="252"/>
      <c r="LWL58" s="467"/>
      <c r="LWM58" s="466"/>
      <c r="LWN58" s="399"/>
      <c r="LWO58" s="466"/>
      <c r="LWP58" s="252"/>
      <c r="LWQ58" s="467"/>
      <c r="LWR58" s="466"/>
      <c r="LWS58" s="399"/>
      <c r="LWT58" s="466"/>
      <c r="LWU58" s="252"/>
      <c r="LWV58" s="467"/>
      <c r="LWW58" s="466"/>
      <c r="LWX58" s="399"/>
      <c r="LWY58" s="466"/>
      <c r="LWZ58" s="252"/>
      <c r="LXA58" s="467"/>
      <c r="LXB58" s="466"/>
      <c r="LXC58" s="399"/>
      <c r="LXD58" s="466"/>
      <c r="LXE58" s="252"/>
      <c r="LXF58" s="467"/>
      <c r="LXG58" s="466"/>
      <c r="LXH58" s="399"/>
      <c r="LXI58" s="466"/>
      <c r="LXJ58" s="252"/>
      <c r="LXK58" s="467"/>
      <c r="LXL58" s="466"/>
      <c r="LXM58" s="399"/>
      <c r="LXN58" s="466"/>
      <c r="LXO58" s="252"/>
      <c r="LXP58" s="467"/>
      <c r="LXQ58" s="466"/>
      <c r="LXR58" s="399"/>
      <c r="LXS58" s="466"/>
      <c r="LXT58" s="252"/>
      <c r="LXU58" s="467"/>
      <c r="LXV58" s="466"/>
      <c r="LXW58" s="399"/>
      <c r="LXX58" s="466"/>
      <c r="LXY58" s="252"/>
      <c r="LXZ58" s="467"/>
      <c r="LYA58" s="466"/>
      <c r="LYB58" s="399"/>
      <c r="LYC58" s="466"/>
      <c r="LYD58" s="252"/>
      <c r="LYE58" s="467"/>
      <c r="LYF58" s="466"/>
      <c r="LYG58" s="399"/>
      <c r="LYH58" s="466"/>
      <c r="LYI58" s="252"/>
      <c r="LYJ58" s="467"/>
      <c r="LYK58" s="466"/>
      <c r="LYL58" s="399"/>
      <c r="LYM58" s="466"/>
      <c r="LYN58" s="252"/>
      <c r="LYO58" s="467"/>
      <c r="LYP58" s="466"/>
      <c r="LYQ58" s="399"/>
      <c r="LYR58" s="466"/>
      <c r="LYS58" s="252"/>
      <c r="LYT58" s="467"/>
      <c r="LYU58" s="466"/>
      <c r="LYV58" s="399"/>
      <c r="LYW58" s="466"/>
      <c r="LYX58" s="252"/>
      <c r="LYY58" s="467"/>
      <c r="LYZ58" s="466"/>
      <c r="LZA58" s="399"/>
      <c r="LZB58" s="466"/>
      <c r="LZC58" s="252"/>
      <c r="LZD58" s="467"/>
      <c r="LZE58" s="466"/>
      <c r="LZF58" s="399"/>
      <c r="LZG58" s="466"/>
      <c r="LZH58" s="252"/>
      <c r="LZI58" s="467"/>
      <c r="LZJ58" s="466"/>
      <c r="LZK58" s="399"/>
      <c r="LZL58" s="466"/>
      <c r="LZM58" s="252"/>
      <c r="LZN58" s="467"/>
      <c r="LZO58" s="466"/>
      <c r="LZP58" s="399"/>
      <c r="LZQ58" s="466"/>
      <c r="LZR58" s="252"/>
      <c r="LZS58" s="467"/>
      <c r="LZT58" s="466"/>
      <c r="LZU58" s="399"/>
      <c r="LZV58" s="466"/>
      <c r="LZW58" s="252"/>
      <c r="LZX58" s="467"/>
      <c r="LZY58" s="466"/>
      <c r="LZZ58" s="399"/>
      <c r="MAA58" s="466"/>
      <c r="MAB58" s="252"/>
      <c r="MAC58" s="467"/>
      <c r="MAD58" s="466"/>
      <c r="MAE58" s="399"/>
      <c r="MAF58" s="466"/>
      <c r="MAG58" s="252"/>
      <c r="MAH58" s="467"/>
      <c r="MAI58" s="466"/>
      <c r="MAJ58" s="399"/>
      <c r="MAK58" s="466"/>
      <c r="MAL58" s="252"/>
      <c r="MAM58" s="467"/>
      <c r="MAN58" s="466"/>
      <c r="MAO58" s="399"/>
      <c r="MAP58" s="466"/>
      <c r="MAQ58" s="252"/>
      <c r="MAR58" s="467"/>
      <c r="MAS58" s="466"/>
      <c r="MAT58" s="399"/>
      <c r="MAU58" s="466"/>
      <c r="MAV58" s="252"/>
      <c r="MAW58" s="467"/>
      <c r="MAX58" s="466"/>
      <c r="MAY58" s="399"/>
      <c r="MAZ58" s="466"/>
      <c r="MBA58" s="252"/>
      <c r="MBB58" s="467"/>
      <c r="MBC58" s="466"/>
      <c r="MBD58" s="399"/>
      <c r="MBE58" s="466"/>
      <c r="MBF58" s="252"/>
      <c r="MBG58" s="467"/>
      <c r="MBH58" s="466"/>
      <c r="MBI58" s="399"/>
      <c r="MBJ58" s="466"/>
      <c r="MBK58" s="252"/>
      <c r="MBL58" s="467"/>
      <c r="MBM58" s="466"/>
      <c r="MBN58" s="399"/>
      <c r="MBO58" s="466"/>
      <c r="MBP58" s="252"/>
      <c r="MBQ58" s="467"/>
      <c r="MBR58" s="466"/>
      <c r="MBS58" s="399"/>
      <c r="MBT58" s="466"/>
      <c r="MBU58" s="252"/>
      <c r="MBV58" s="467"/>
      <c r="MBW58" s="466"/>
      <c r="MBX58" s="399"/>
      <c r="MBY58" s="466"/>
      <c r="MBZ58" s="252"/>
      <c r="MCA58" s="467"/>
      <c r="MCB58" s="466"/>
      <c r="MCC58" s="399"/>
      <c r="MCD58" s="466"/>
      <c r="MCE58" s="252"/>
      <c r="MCF58" s="467"/>
      <c r="MCG58" s="466"/>
      <c r="MCH58" s="399"/>
      <c r="MCI58" s="466"/>
      <c r="MCJ58" s="252"/>
      <c r="MCK58" s="467"/>
      <c r="MCL58" s="466"/>
      <c r="MCM58" s="399"/>
      <c r="MCN58" s="466"/>
      <c r="MCO58" s="252"/>
      <c r="MCP58" s="467"/>
      <c r="MCQ58" s="466"/>
      <c r="MCR58" s="399"/>
      <c r="MCS58" s="466"/>
      <c r="MCT58" s="252"/>
      <c r="MCU58" s="467"/>
      <c r="MCV58" s="466"/>
      <c r="MCW58" s="399"/>
      <c r="MCX58" s="466"/>
      <c r="MCY58" s="252"/>
      <c r="MCZ58" s="467"/>
      <c r="MDA58" s="466"/>
      <c r="MDB58" s="399"/>
      <c r="MDC58" s="466"/>
      <c r="MDD58" s="252"/>
      <c r="MDE58" s="467"/>
      <c r="MDF58" s="466"/>
      <c r="MDG58" s="399"/>
      <c r="MDH58" s="466"/>
      <c r="MDI58" s="252"/>
      <c r="MDJ58" s="467"/>
      <c r="MDK58" s="466"/>
      <c r="MDL58" s="399"/>
      <c r="MDM58" s="466"/>
      <c r="MDN58" s="252"/>
      <c r="MDO58" s="467"/>
      <c r="MDP58" s="466"/>
      <c r="MDQ58" s="399"/>
      <c r="MDR58" s="466"/>
      <c r="MDS58" s="252"/>
      <c r="MDT58" s="467"/>
      <c r="MDU58" s="466"/>
      <c r="MDV58" s="399"/>
      <c r="MDW58" s="466"/>
      <c r="MDX58" s="252"/>
      <c r="MDY58" s="467"/>
      <c r="MDZ58" s="466"/>
      <c r="MEA58" s="399"/>
      <c r="MEB58" s="466"/>
      <c r="MEC58" s="252"/>
      <c r="MED58" s="467"/>
      <c r="MEE58" s="466"/>
      <c r="MEF58" s="399"/>
      <c r="MEG58" s="466"/>
      <c r="MEH58" s="252"/>
      <c r="MEI58" s="467"/>
      <c r="MEJ58" s="466"/>
      <c r="MEK58" s="399"/>
      <c r="MEL58" s="466"/>
      <c r="MEM58" s="252"/>
      <c r="MEN58" s="467"/>
      <c r="MEO58" s="466"/>
      <c r="MEP58" s="399"/>
      <c r="MEQ58" s="466"/>
      <c r="MER58" s="252"/>
      <c r="MES58" s="467"/>
      <c r="MET58" s="466"/>
      <c r="MEU58" s="399"/>
      <c r="MEV58" s="466"/>
      <c r="MEW58" s="252"/>
      <c r="MEX58" s="467"/>
      <c r="MEY58" s="466"/>
      <c r="MEZ58" s="399"/>
      <c r="MFA58" s="466"/>
      <c r="MFB58" s="252"/>
      <c r="MFC58" s="467"/>
      <c r="MFD58" s="466"/>
      <c r="MFE58" s="399"/>
      <c r="MFF58" s="466"/>
      <c r="MFG58" s="252"/>
      <c r="MFH58" s="467"/>
      <c r="MFI58" s="466"/>
      <c r="MFJ58" s="399"/>
      <c r="MFK58" s="466"/>
      <c r="MFL58" s="252"/>
      <c r="MFM58" s="467"/>
      <c r="MFN58" s="466"/>
      <c r="MFO58" s="399"/>
      <c r="MFP58" s="466"/>
      <c r="MFQ58" s="252"/>
      <c r="MFR58" s="467"/>
      <c r="MFS58" s="466"/>
      <c r="MFT58" s="399"/>
      <c r="MFU58" s="466"/>
      <c r="MFV58" s="252"/>
      <c r="MFW58" s="467"/>
      <c r="MFX58" s="466"/>
      <c r="MFY58" s="399"/>
      <c r="MFZ58" s="466"/>
      <c r="MGA58" s="252"/>
      <c r="MGB58" s="467"/>
      <c r="MGC58" s="466"/>
      <c r="MGD58" s="399"/>
      <c r="MGE58" s="466"/>
      <c r="MGF58" s="252"/>
      <c r="MGG58" s="467"/>
      <c r="MGH58" s="466"/>
      <c r="MGI58" s="399"/>
      <c r="MGJ58" s="466"/>
      <c r="MGK58" s="252"/>
      <c r="MGL58" s="467"/>
      <c r="MGM58" s="466"/>
      <c r="MGN58" s="399"/>
      <c r="MGO58" s="466"/>
      <c r="MGP58" s="252"/>
      <c r="MGQ58" s="467"/>
      <c r="MGR58" s="466"/>
      <c r="MGS58" s="399"/>
      <c r="MGT58" s="466"/>
      <c r="MGU58" s="252"/>
      <c r="MGV58" s="467"/>
      <c r="MGW58" s="466"/>
      <c r="MGX58" s="399"/>
      <c r="MGY58" s="466"/>
      <c r="MGZ58" s="252"/>
      <c r="MHA58" s="467"/>
      <c r="MHB58" s="466"/>
      <c r="MHC58" s="399"/>
      <c r="MHD58" s="466"/>
      <c r="MHE58" s="252"/>
      <c r="MHF58" s="467"/>
      <c r="MHG58" s="466"/>
      <c r="MHH58" s="399"/>
      <c r="MHI58" s="466"/>
      <c r="MHJ58" s="252"/>
      <c r="MHK58" s="467"/>
      <c r="MHL58" s="466"/>
      <c r="MHM58" s="399"/>
      <c r="MHN58" s="466"/>
      <c r="MHO58" s="252"/>
      <c r="MHP58" s="467"/>
      <c r="MHQ58" s="466"/>
      <c r="MHR58" s="399"/>
      <c r="MHS58" s="466"/>
      <c r="MHT58" s="252"/>
      <c r="MHU58" s="467"/>
      <c r="MHV58" s="466"/>
      <c r="MHW58" s="399"/>
      <c r="MHX58" s="466"/>
      <c r="MHY58" s="252"/>
      <c r="MHZ58" s="467"/>
      <c r="MIA58" s="466"/>
      <c r="MIB58" s="399"/>
      <c r="MIC58" s="466"/>
      <c r="MID58" s="252"/>
      <c r="MIE58" s="467"/>
      <c r="MIF58" s="466"/>
      <c r="MIG58" s="399"/>
      <c r="MIH58" s="466"/>
      <c r="MII58" s="252"/>
      <c r="MIJ58" s="467"/>
      <c r="MIK58" s="466"/>
      <c r="MIL58" s="399"/>
      <c r="MIM58" s="466"/>
      <c r="MIN58" s="252"/>
      <c r="MIO58" s="467"/>
      <c r="MIP58" s="466"/>
      <c r="MIQ58" s="399"/>
      <c r="MIR58" s="466"/>
      <c r="MIS58" s="252"/>
      <c r="MIT58" s="467"/>
      <c r="MIU58" s="466"/>
      <c r="MIV58" s="399"/>
      <c r="MIW58" s="466"/>
      <c r="MIX58" s="252"/>
      <c r="MIY58" s="467"/>
      <c r="MIZ58" s="466"/>
      <c r="MJA58" s="399"/>
      <c r="MJB58" s="466"/>
      <c r="MJC58" s="252"/>
      <c r="MJD58" s="467"/>
      <c r="MJE58" s="466"/>
      <c r="MJF58" s="399"/>
      <c r="MJG58" s="466"/>
      <c r="MJH58" s="252"/>
      <c r="MJI58" s="467"/>
      <c r="MJJ58" s="466"/>
      <c r="MJK58" s="399"/>
      <c r="MJL58" s="466"/>
      <c r="MJM58" s="252"/>
      <c r="MJN58" s="467"/>
      <c r="MJO58" s="466"/>
      <c r="MJP58" s="399"/>
      <c r="MJQ58" s="466"/>
      <c r="MJR58" s="252"/>
      <c r="MJS58" s="467"/>
      <c r="MJT58" s="466"/>
      <c r="MJU58" s="399"/>
      <c r="MJV58" s="466"/>
      <c r="MJW58" s="252"/>
      <c r="MJX58" s="467"/>
      <c r="MJY58" s="466"/>
      <c r="MJZ58" s="399"/>
      <c r="MKA58" s="466"/>
      <c r="MKB58" s="252"/>
      <c r="MKC58" s="467"/>
      <c r="MKD58" s="466"/>
      <c r="MKE58" s="399"/>
      <c r="MKF58" s="466"/>
      <c r="MKG58" s="252"/>
      <c r="MKH58" s="467"/>
      <c r="MKI58" s="466"/>
      <c r="MKJ58" s="399"/>
      <c r="MKK58" s="466"/>
      <c r="MKL58" s="252"/>
      <c r="MKM58" s="467"/>
      <c r="MKN58" s="466"/>
      <c r="MKO58" s="399"/>
      <c r="MKP58" s="466"/>
      <c r="MKQ58" s="252"/>
      <c r="MKR58" s="467"/>
      <c r="MKS58" s="466"/>
      <c r="MKT58" s="399"/>
      <c r="MKU58" s="466"/>
      <c r="MKV58" s="252"/>
      <c r="MKW58" s="467"/>
      <c r="MKX58" s="466"/>
      <c r="MKY58" s="399"/>
      <c r="MKZ58" s="466"/>
      <c r="MLA58" s="252"/>
      <c r="MLB58" s="467"/>
      <c r="MLC58" s="466"/>
      <c r="MLD58" s="399"/>
      <c r="MLE58" s="466"/>
      <c r="MLF58" s="252"/>
      <c r="MLG58" s="467"/>
      <c r="MLH58" s="466"/>
      <c r="MLI58" s="399"/>
      <c r="MLJ58" s="466"/>
      <c r="MLK58" s="252"/>
      <c r="MLL58" s="467"/>
      <c r="MLM58" s="466"/>
      <c r="MLN58" s="399"/>
      <c r="MLO58" s="466"/>
      <c r="MLP58" s="252"/>
      <c r="MLQ58" s="467"/>
      <c r="MLR58" s="466"/>
      <c r="MLS58" s="399"/>
      <c r="MLT58" s="466"/>
      <c r="MLU58" s="252"/>
      <c r="MLV58" s="467"/>
      <c r="MLW58" s="466"/>
      <c r="MLX58" s="399"/>
      <c r="MLY58" s="466"/>
      <c r="MLZ58" s="252"/>
      <c r="MMA58" s="467"/>
      <c r="MMB58" s="466"/>
      <c r="MMC58" s="399"/>
      <c r="MMD58" s="466"/>
      <c r="MME58" s="252"/>
      <c r="MMF58" s="467"/>
      <c r="MMG58" s="466"/>
      <c r="MMH58" s="399"/>
      <c r="MMI58" s="466"/>
      <c r="MMJ58" s="252"/>
      <c r="MMK58" s="467"/>
      <c r="MML58" s="466"/>
      <c r="MMM58" s="399"/>
      <c r="MMN58" s="466"/>
      <c r="MMO58" s="252"/>
      <c r="MMP58" s="467"/>
      <c r="MMQ58" s="466"/>
      <c r="MMR58" s="399"/>
      <c r="MMS58" s="466"/>
      <c r="MMT58" s="252"/>
      <c r="MMU58" s="467"/>
      <c r="MMV58" s="466"/>
      <c r="MMW58" s="399"/>
      <c r="MMX58" s="466"/>
      <c r="MMY58" s="252"/>
      <c r="MMZ58" s="467"/>
      <c r="MNA58" s="466"/>
      <c r="MNB58" s="399"/>
      <c r="MNC58" s="466"/>
      <c r="MND58" s="252"/>
      <c r="MNE58" s="467"/>
      <c r="MNF58" s="466"/>
      <c r="MNG58" s="399"/>
      <c r="MNH58" s="466"/>
      <c r="MNI58" s="252"/>
      <c r="MNJ58" s="467"/>
      <c r="MNK58" s="466"/>
      <c r="MNL58" s="399"/>
      <c r="MNM58" s="466"/>
      <c r="MNN58" s="252"/>
      <c r="MNO58" s="467"/>
      <c r="MNP58" s="466"/>
      <c r="MNQ58" s="399"/>
      <c r="MNR58" s="466"/>
      <c r="MNS58" s="252"/>
      <c r="MNT58" s="467"/>
      <c r="MNU58" s="466"/>
      <c r="MNV58" s="399"/>
      <c r="MNW58" s="466"/>
      <c r="MNX58" s="252"/>
      <c r="MNY58" s="467"/>
      <c r="MNZ58" s="466"/>
      <c r="MOA58" s="399"/>
      <c r="MOB58" s="466"/>
      <c r="MOC58" s="252"/>
      <c r="MOD58" s="467"/>
      <c r="MOE58" s="466"/>
      <c r="MOF58" s="399"/>
      <c r="MOG58" s="466"/>
      <c r="MOH58" s="252"/>
      <c r="MOI58" s="467"/>
      <c r="MOJ58" s="466"/>
      <c r="MOK58" s="399"/>
      <c r="MOL58" s="466"/>
      <c r="MOM58" s="252"/>
      <c r="MON58" s="467"/>
      <c r="MOO58" s="466"/>
      <c r="MOP58" s="399"/>
      <c r="MOQ58" s="466"/>
      <c r="MOR58" s="252"/>
      <c r="MOS58" s="467"/>
      <c r="MOT58" s="466"/>
      <c r="MOU58" s="399"/>
      <c r="MOV58" s="466"/>
      <c r="MOW58" s="252"/>
      <c r="MOX58" s="467"/>
      <c r="MOY58" s="466"/>
      <c r="MOZ58" s="399"/>
      <c r="MPA58" s="466"/>
      <c r="MPB58" s="252"/>
      <c r="MPC58" s="467"/>
      <c r="MPD58" s="466"/>
      <c r="MPE58" s="399"/>
      <c r="MPF58" s="466"/>
      <c r="MPG58" s="252"/>
      <c r="MPH58" s="467"/>
      <c r="MPI58" s="466"/>
      <c r="MPJ58" s="399"/>
      <c r="MPK58" s="466"/>
      <c r="MPL58" s="252"/>
      <c r="MPM58" s="467"/>
      <c r="MPN58" s="466"/>
      <c r="MPO58" s="399"/>
      <c r="MPP58" s="466"/>
      <c r="MPQ58" s="252"/>
      <c r="MPR58" s="467"/>
      <c r="MPS58" s="466"/>
      <c r="MPT58" s="399"/>
      <c r="MPU58" s="466"/>
      <c r="MPV58" s="252"/>
      <c r="MPW58" s="467"/>
      <c r="MPX58" s="466"/>
      <c r="MPY58" s="399"/>
      <c r="MPZ58" s="466"/>
      <c r="MQA58" s="252"/>
      <c r="MQB58" s="467"/>
      <c r="MQC58" s="466"/>
      <c r="MQD58" s="399"/>
      <c r="MQE58" s="466"/>
      <c r="MQF58" s="252"/>
      <c r="MQG58" s="467"/>
      <c r="MQH58" s="466"/>
      <c r="MQI58" s="399"/>
      <c r="MQJ58" s="466"/>
      <c r="MQK58" s="252"/>
      <c r="MQL58" s="467"/>
      <c r="MQM58" s="466"/>
      <c r="MQN58" s="399"/>
      <c r="MQO58" s="466"/>
      <c r="MQP58" s="252"/>
      <c r="MQQ58" s="467"/>
      <c r="MQR58" s="466"/>
      <c r="MQS58" s="399"/>
      <c r="MQT58" s="466"/>
      <c r="MQU58" s="252"/>
      <c r="MQV58" s="467"/>
      <c r="MQW58" s="466"/>
      <c r="MQX58" s="399"/>
      <c r="MQY58" s="466"/>
      <c r="MQZ58" s="252"/>
      <c r="MRA58" s="467"/>
      <c r="MRB58" s="466"/>
      <c r="MRC58" s="399"/>
      <c r="MRD58" s="466"/>
      <c r="MRE58" s="252"/>
      <c r="MRF58" s="467"/>
      <c r="MRG58" s="466"/>
      <c r="MRH58" s="399"/>
      <c r="MRI58" s="466"/>
      <c r="MRJ58" s="252"/>
      <c r="MRK58" s="467"/>
      <c r="MRL58" s="466"/>
      <c r="MRM58" s="399"/>
      <c r="MRN58" s="466"/>
      <c r="MRO58" s="252"/>
      <c r="MRP58" s="467"/>
      <c r="MRQ58" s="466"/>
      <c r="MRR58" s="399"/>
      <c r="MRS58" s="466"/>
      <c r="MRT58" s="252"/>
      <c r="MRU58" s="467"/>
      <c r="MRV58" s="466"/>
      <c r="MRW58" s="399"/>
      <c r="MRX58" s="466"/>
      <c r="MRY58" s="252"/>
      <c r="MRZ58" s="467"/>
      <c r="MSA58" s="466"/>
      <c r="MSB58" s="399"/>
      <c r="MSC58" s="466"/>
      <c r="MSD58" s="252"/>
      <c r="MSE58" s="467"/>
      <c r="MSF58" s="466"/>
      <c r="MSG58" s="399"/>
      <c r="MSH58" s="466"/>
      <c r="MSI58" s="252"/>
      <c r="MSJ58" s="467"/>
      <c r="MSK58" s="466"/>
      <c r="MSL58" s="399"/>
      <c r="MSM58" s="466"/>
      <c r="MSN58" s="252"/>
      <c r="MSO58" s="467"/>
      <c r="MSP58" s="466"/>
      <c r="MSQ58" s="399"/>
      <c r="MSR58" s="466"/>
      <c r="MSS58" s="252"/>
      <c r="MST58" s="467"/>
      <c r="MSU58" s="466"/>
      <c r="MSV58" s="399"/>
      <c r="MSW58" s="466"/>
      <c r="MSX58" s="252"/>
      <c r="MSY58" s="467"/>
      <c r="MSZ58" s="466"/>
      <c r="MTA58" s="399"/>
      <c r="MTB58" s="466"/>
      <c r="MTC58" s="252"/>
      <c r="MTD58" s="467"/>
      <c r="MTE58" s="466"/>
      <c r="MTF58" s="399"/>
      <c r="MTG58" s="466"/>
      <c r="MTH58" s="252"/>
      <c r="MTI58" s="467"/>
      <c r="MTJ58" s="466"/>
      <c r="MTK58" s="399"/>
      <c r="MTL58" s="466"/>
      <c r="MTM58" s="252"/>
      <c r="MTN58" s="467"/>
      <c r="MTO58" s="466"/>
      <c r="MTP58" s="399"/>
      <c r="MTQ58" s="466"/>
      <c r="MTR58" s="252"/>
      <c r="MTS58" s="467"/>
      <c r="MTT58" s="466"/>
      <c r="MTU58" s="399"/>
      <c r="MTV58" s="466"/>
      <c r="MTW58" s="252"/>
      <c r="MTX58" s="467"/>
      <c r="MTY58" s="466"/>
      <c r="MTZ58" s="399"/>
      <c r="MUA58" s="466"/>
      <c r="MUB58" s="252"/>
      <c r="MUC58" s="467"/>
      <c r="MUD58" s="466"/>
      <c r="MUE58" s="399"/>
      <c r="MUF58" s="466"/>
      <c r="MUG58" s="252"/>
      <c r="MUH58" s="467"/>
      <c r="MUI58" s="466"/>
      <c r="MUJ58" s="399"/>
      <c r="MUK58" s="466"/>
      <c r="MUL58" s="252"/>
      <c r="MUM58" s="467"/>
      <c r="MUN58" s="466"/>
      <c r="MUO58" s="399"/>
      <c r="MUP58" s="466"/>
      <c r="MUQ58" s="252"/>
      <c r="MUR58" s="467"/>
      <c r="MUS58" s="466"/>
      <c r="MUT58" s="399"/>
      <c r="MUU58" s="466"/>
      <c r="MUV58" s="252"/>
      <c r="MUW58" s="467"/>
      <c r="MUX58" s="466"/>
      <c r="MUY58" s="399"/>
      <c r="MUZ58" s="466"/>
      <c r="MVA58" s="252"/>
      <c r="MVB58" s="467"/>
      <c r="MVC58" s="466"/>
      <c r="MVD58" s="399"/>
      <c r="MVE58" s="466"/>
      <c r="MVF58" s="252"/>
      <c r="MVG58" s="467"/>
      <c r="MVH58" s="466"/>
      <c r="MVI58" s="399"/>
      <c r="MVJ58" s="466"/>
      <c r="MVK58" s="252"/>
      <c r="MVL58" s="467"/>
      <c r="MVM58" s="466"/>
      <c r="MVN58" s="399"/>
      <c r="MVO58" s="466"/>
      <c r="MVP58" s="252"/>
      <c r="MVQ58" s="467"/>
      <c r="MVR58" s="466"/>
      <c r="MVS58" s="399"/>
      <c r="MVT58" s="466"/>
      <c r="MVU58" s="252"/>
      <c r="MVV58" s="467"/>
      <c r="MVW58" s="466"/>
      <c r="MVX58" s="399"/>
      <c r="MVY58" s="466"/>
      <c r="MVZ58" s="252"/>
      <c r="MWA58" s="467"/>
      <c r="MWB58" s="466"/>
      <c r="MWC58" s="399"/>
      <c r="MWD58" s="466"/>
      <c r="MWE58" s="252"/>
      <c r="MWF58" s="467"/>
      <c r="MWG58" s="466"/>
      <c r="MWH58" s="399"/>
      <c r="MWI58" s="466"/>
      <c r="MWJ58" s="252"/>
      <c r="MWK58" s="467"/>
      <c r="MWL58" s="466"/>
      <c r="MWM58" s="399"/>
      <c r="MWN58" s="466"/>
      <c r="MWO58" s="252"/>
      <c r="MWP58" s="467"/>
      <c r="MWQ58" s="466"/>
      <c r="MWR58" s="399"/>
      <c r="MWS58" s="466"/>
      <c r="MWT58" s="252"/>
      <c r="MWU58" s="467"/>
      <c r="MWV58" s="466"/>
      <c r="MWW58" s="399"/>
      <c r="MWX58" s="466"/>
      <c r="MWY58" s="252"/>
      <c r="MWZ58" s="467"/>
      <c r="MXA58" s="466"/>
      <c r="MXB58" s="399"/>
      <c r="MXC58" s="466"/>
      <c r="MXD58" s="252"/>
      <c r="MXE58" s="467"/>
      <c r="MXF58" s="466"/>
      <c r="MXG58" s="399"/>
      <c r="MXH58" s="466"/>
      <c r="MXI58" s="252"/>
      <c r="MXJ58" s="467"/>
      <c r="MXK58" s="466"/>
      <c r="MXL58" s="399"/>
      <c r="MXM58" s="466"/>
      <c r="MXN58" s="252"/>
      <c r="MXO58" s="467"/>
      <c r="MXP58" s="466"/>
      <c r="MXQ58" s="399"/>
      <c r="MXR58" s="466"/>
      <c r="MXS58" s="252"/>
      <c r="MXT58" s="467"/>
      <c r="MXU58" s="466"/>
      <c r="MXV58" s="399"/>
      <c r="MXW58" s="466"/>
      <c r="MXX58" s="252"/>
      <c r="MXY58" s="467"/>
      <c r="MXZ58" s="466"/>
      <c r="MYA58" s="399"/>
      <c r="MYB58" s="466"/>
      <c r="MYC58" s="252"/>
      <c r="MYD58" s="467"/>
      <c r="MYE58" s="466"/>
      <c r="MYF58" s="399"/>
      <c r="MYG58" s="466"/>
      <c r="MYH58" s="252"/>
      <c r="MYI58" s="467"/>
      <c r="MYJ58" s="466"/>
      <c r="MYK58" s="399"/>
      <c r="MYL58" s="466"/>
      <c r="MYM58" s="252"/>
      <c r="MYN58" s="467"/>
      <c r="MYO58" s="466"/>
      <c r="MYP58" s="399"/>
      <c r="MYQ58" s="466"/>
      <c r="MYR58" s="252"/>
      <c r="MYS58" s="467"/>
      <c r="MYT58" s="466"/>
      <c r="MYU58" s="399"/>
      <c r="MYV58" s="466"/>
      <c r="MYW58" s="252"/>
      <c r="MYX58" s="467"/>
      <c r="MYY58" s="466"/>
      <c r="MYZ58" s="399"/>
      <c r="MZA58" s="466"/>
      <c r="MZB58" s="252"/>
      <c r="MZC58" s="467"/>
      <c r="MZD58" s="466"/>
      <c r="MZE58" s="399"/>
      <c r="MZF58" s="466"/>
      <c r="MZG58" s="252"/>
      <c r="MZH58" s="467"/>
      <c r="MZI58" s="466"/>
      <c r="MZJ58" s="399"/>
      <c r="MZK58" s="466"/>
      <c r="MZL58" s="252"/>
      <c r="MZM58" s="467"/>
      <c r="MZN58" s="466"/>
      <c r="MZO58" s="399"/>
      <c r="MZP58" s="466"/>
      <c r="MZQ58" s="252"/>
      <c r="MZR58" s="467"/>
      <c r="MZS58" s="466"/>
      <c r="MZT58" s="399"/>
      <c r="MZU58" s="466"/>
      <c r="MZV58" s="252"/>
      <c r="MZW58" s="467"/>
      <c r="MZX58" s="466"/>
      <c r="MZY58" s="399"/>
      <c r="MZZ58" s="466"/>
      <c r="NAA58" s="252"/>
      <c r="NAB58" s="467"/>
      <c r="NAC58" s="466"/>
      <c r="NAD58" s="399"/>
      <c r="NAE58" s="466"/>
      <c r="NAF58" s="252"/>
      <c r="NAG58" s="467"/>
      <c r="NAH58" s="466"/>
      <c r="NAI58" s="399"/>
      <c r="NAJ58" s="466"/>
      <c r="NAK58" s="252"/>
      <c r="NAL58" s="467"/>
      <c r="NAM58" s="466"/>
      <c r="NAN58" s="399"/>
      <c r="NAO58" s="466"/>
      <c r="NAP58" s="252"/>
      <c r="NAQ58" s="467"/>
      <c r="NAR58" s="466"/>
      <c r="NAS58" s="399"/>
      <c r="NAT58" s="466"/>
      <c r="NAU58" s="252"/>
      <c r="NAV58" s="467"/>
      <c r="NAW58" s="466"/>
      <c r="NAX58" s="399"/>
      <c r="NAY58" s="466"/>
      <c r="NAZ58" s="252"/>
      <c r="NBA58" s="467"/>
      <c r="NBB58" s="466"/>
      <c r="NBC58" s="399"/>
      <c r="NBD58" s="466"/>
      <c r="NBE58" s="252"/>
      <c r="NBF58" s="467"/>
      <c r="NBG58" s="466"/>
      <c r="NBH58" s="399"/>
      <c r="NBI58" s="466"/>
      <c r="NBJ58" s="252"/>
      <c r="NBK58" s="467"/>
      <c r="NBL58" s="466"/>
      <c r="NBM58" s="399"/>
      <c r="NBN58" s="466"/>
      <c r="NBO58" s="252"/>
      <c r="NBP58" s="467"/>
      <c r="NBQ58" s="466"/>
      <c r="NBR58" s="399"/>
      <c r="NBS58" s="466"/>
      <c r="NBT58" s="252"/>
      <c r="NBU58" s="467"/>
      <c r="NBV58" s="466"/>
      <c r="NBW58" s="399"/>
      <c r="NBX58" s="466"/>
      <c r="NBY58" s="252"/>
      <c r="NBZ58" s="467"/>
      <c r="NCA58" s="466"/>
      <c r="NCB58" s="399"/>
      <c r="NCC58" s="466"/>
      <c r="NCD58" s="252"/>
      <c r="NCE58" s="467"/>
      <c r="NCF58" s="466"/>
      <c r="NCG58" s="399"/>
      <c r="NCH58" s="466"/>
      <c r="NCI58" s="252"/>
      <c r="NCJ58" s="467"/>
      <c r="NCK58" s="466"/>
      <c r="NCL58" s="399"/>
      <c r="NCM58" s="466"/>
      <c r="NCN58" s="252"/>
      <c r="NCO58" s="467"/>
      <c r="NCP58" s="466"/>
      <c r="NCQ58" s="399"/>
      <c r="NCR58" s="466"/>
      <c r="NCS58" s="252"/>
      <c r="NCT58" s="467"/>
      <c r="NCU58" s="466"/>
      <c r="NCV58" s="399"/>
      <c r="NCW58" s="466"/>
      <c r="NCX58" s="252"/>
      <c r="NCY58" s="467"/>
      <c r="NCZ58" s="466"/>
      <c r="NDA58" s="399"/>
      <c r="NDB58" s="466"/>
      <c r="NDC58" s="252"/>
      <c r="NDD58" s="467"/>
      <c r="NDE58" s="466"/>
      <c r="NDF58" s="399"/>
      <c r="NDG58" s="466"/>
      <c r="NDH58" s="252"/>
      <c r="NDI58" s="467"/>
      <c r="NDJ58" s="466"/>
      <c r="NDK58" s="399"/>
      <c r="NDL58" s="466"/>
      <c r="NDM58" s="252"/>
      <c r="NDN58" s="467"/>
      <c r="NDO58" s="466"/>
      <c r="NDP58" s="399"/>
      <c r="NDQ58" s="466"/>
      <c r="NDR58" s="252"/>
      <c r="NDS58" s="467"/>
      <c r="NDT58" s="466"/>
      <c r="NDU58" s="399"/>
      <c r="NDV58" s="466"/>
      <c r="NDW58" s="252"/>
      <c r="NDX58" s="467"/>
      <c r="NDY58" s="466"/>
      <c r="NDZ58" s="399"/>
      <c r="NEA58" s="466"/>
      <c r="NEB58" s="252"/>
      <c r="NEC58" s="467"/>
      <c r="NED58" s="466"/>
      <c r="NEE58" s="399"/>
      <c r="NEF58" s="466"/>
      <c r="NEG58" s="252"/>
      <c r="NEH58" s="467"/>
      <c r="NEI58" s="466"/>
      <c r="NEJ58" s="399"/>
      <c r="NEK58" s="466"/>
      <c r="NEL58" s="252"/>
      <c r="NEM58" s="467"/>
      <c r="NEN58" s="466"/>
      <c r="NEO58" s="399"/>
      <c r="NEP58" s="466"/>
      <c r="NEQ58" s="252"/>
      <c r="NER58" s="467"/>
      <c r="NES58" s="466"/>
      <c r="NET58" s="399"/>
      <c r="NEU58" s="466"/>
      <c r="NEV58" s="252"/>
      <c r="NEW58" s="467"/>
      <c r="NEX58" s="466"/>
      <c r="NEY58" s="399"/>
      <c r="NEZ58" s="466"/>
      <c r="NFA58" s="252"/>
      <c r="NFB58" s="467"/>
      <c r="NFC58" s="466"/>
      <c r="NFD58" s="399"/>
      <c r="NFE58" s="466"/>
      <c r="NFF58" s="252"/>
      <c r="NFG58" s="467"/>
      <c r="NFH58" s="466"/>
      <c r="NFI58" s="399"/>
      <c r="NFJ58" s="466"/>
      <c r="NFK58" s="252"/>
      <c r="NFL58" s="467"/>
      <c r="NFM58" s="466"/>
      <c r="NFN58" s="399"/>
      <c r="NFO58" s="466"/>
      <c r="NFP58" s="252"/>
      <c r="NFQ58" s="467"/>
      <c r="NFR58" s="466"/>
      <c r="NFS58" s="399"/>
      <c r="NFT58" s="466"/>
      <c r="NFU58" s="252"/>
      <c r="NFV58" s="467"/>
      <c r="NFW58" s="466"/>
      <c r="NFX58" s="399"/>
      <c r="NFY58" s="466"/>
      <c r="NFZ58" s="252"/>
      <c r="NGA58" s="467"/>
      <c r="NGB58" s="466"/>
      <c r="NGC58" s="399"/>
      <c r="NGD58" s="466"/>
      <c r="NGE58" s="252"/>
      <c r="NGF58" s="467"/>
      <c r="NGG58" s="466"/>
      <c r="NGH58" s="399"/>
      <c r="NGI58" s="466"/>
      <c r="NGJ58" s="252"/>
      <c r="NGK58" s="467"/>
      <c r="NGL58" s="466"/>
      <c r="NGM58" s="399"/>
      <c r="NGN58" s="466"/>
      <c r="NGO58" s="252"/>
      <c r="NGP58" s="467"/>
      <c r="NGQ58" s="466"/>
      <c r="NGR58" s="399"/>
      <c r="NGS58" s="466"/>
      <c r="NGT58" s="252"/>
      <c r="NGU58" s="467"/>
      <c r="NGV58" s="466"/>
      <c r="NGW58" s="399"/>
      <c r="NGX58" s="466"/>
      <c r="NGY58" s="252"/>
      <c r="NGZ58" s="467"/>
      <c r="NHA58" s="466"/>
      <c r="NHB58" s="399"/>
      <c r="NHC58" s="466"/>
      <c r="NHD58" s="252"/>
      <c r="NHE58" s="467"/>
      <c r="NHF58" s="466"/>
      <c r="NHG58" s="399"/>
      <c r="NHH58" s="466"/>
      <c r="NHI58" s="252"/>
      <c r="NHJ58" s="467"/>
      <c r="NHK58" s="466"/>
      <c r="NHL58" s="399"/>
      <c r="NHM58" s="466"/>
      <c r="NHN58" s="252"/>
      <c r="NHO58" s="467"/>
      <c r="NHP58" s="466"/>
      <c r="NHQ58" s="399"/>
      <c r="NHR58" s="466"/>
      <c r="NHS58" s="252"/>
      <c r="NHT58" s="467"/>
      <c r="NHU58" s="466"/>
      <c r="NHV58" s="399"/>
      <c r="NHW58" s="466"/>
      <c r="NHX58" s="252"/>
      <c r="NHY58" s="467"/>
      <c r="NHZ58" s="466"/>
      <c r="NIA58" s="399"/>
      <c r="NIB58" s="466"/>
      <c r="NIC58" s="252"/>
      <c r="NID58" s="467"/>
      <c r="NIE58" s="466"/>
      <c r="NIF58" s="399"/>
      <c r="NIG58" s="466"/>
      <c r="NIH58" s="252"/>
      <c r="NII58" s="467"/>
      <c r="NIJ58" s="466"/>
      <c r="NIK58" s="399"/>
      <c r="NIL58" s="466"/>
      <c r="NIM58" s="252"/>
      <c r="NIN58" s="467"/>
      <c r="NIO58" s="466"/>
      <c r="NIP58" s="399"/>
      <c r="NIQ58" s="466"/>
      <c r="NIR58" s="252"/>
      <c r="NIS58" s="467"/>
      <c r="NIT58" s="466"/>
      <c r="NIU58" s="399"/>
      <c r="NIV58" s="466"/>
      <c r="NIW58" s="252"/>
      <c r="NIX58" s="467"/>
      <c r="NIY58" s="466"/>
      <c r="NIZ58" s="399"/>
      <c r="NJA58" s="466"/>
      <c r="NJB58" s="252"/>
      <c r="NJC58" s="467"/>
      <c r="NJD58" s="466"/>
      <c r="NJE58" s="399"/>
      <c r="NJF58" s="466"/>
      <c r="NJG58" s="252"/>
      <c r="NJH58" s="467"/>
      <c r="NJI58" s="466"/>
      <c r="NJJ58" s="399"/>
      <c r="NJK58" s="466"/>
      <c r="NJL58" s="252"/>
      <c r="NJM58" s="467"/>
      <c r="NJN58" s="466"/>
      <c r="NJO58" s="399"/>
      <c r="NJP58" s="466"/>
      <c r="NJQ58" s="252"/>
      <c r="NJR58" s="467"/>
      <c r="NJS58" s="466"/>
      <c r="NJT58" s="399"/>
      <c r="NJU58" s="466"/>
      <c r="NJV58" s="252"/>
      <c r="NJW58" s="467"/>
      <c r="NJX58" s="466"/>
      <c r="NJY58" s="399"/>
      <c r="NJZ58" s="466"/>
      <c r="NKA58" s="252"/>
      <c r="NKB58" s="467"/>
      <c r="NKC58" s="466"/>
      <c r="NKD58" s="399"/>
      <c r="NKE58" s="466"/>
      <c r="NKF58" s="252"/>
      <c r="NKG58" s="467"/>
      <c r="NKH58" s="466"/>
      <c r="NKI58" s="399"/>
      <c r="NKJ58" s="466"/>
      <c r="NKK58" s="252"/>
      <c r="NKL58" s="467"/>
      <c r="NKM58" s="466"/>
      <c r="NKN58" s="399"/>
      <c r="NKO58" s="466"/>
      <c r="NKP58" s="252"/>
      <c r="NKQ58" s="467"/>
      <c r="NKR58" s="466"/>
      <c r="NKS58" s="399"/>
      <c r="NKT58" s="466"/>
      <c r="NKU58" s="252"/>
      <c r="NKV58" s="467"/>
      <c r="NKW58" s="466"/>
      <c r="NKX58" s="399"/>
      <c r="NKY58" s="466"/>
      <c r="NKZ58" s="252"/>
      <c r="NLA58" s="467"/>
      <c r="NLB58" s="466"/>
      <c r="NLC58" s="399"/>
      <c r="NLD58" s="466"/>
      <c r="NLE58" s="252"/>
      <c r="NLF58" s="467"/>
      <c r="NLG58" s="466"/>
      <c r="NLH58" s="399"/>
      <c r="NLI58" s="466"/>
      <c r="NLJ58" s="252"/>
      <c r="NLK58" s="467"/>
      <c r="NLL58" s="466"/>
      <c r="NLM58" s="399"/>
      <c r="NLN58" s="466"/>
      <c r="NLO58" s="252"/>
      <c r="NLP58" s="467"/>
      <c r="NLQ58" s="466"/>
      <c r="NLR58" s="399"/>
      <c r="NLS58" s="466"/>
      <c r="NLT58" s="252"/>
      <c r="NLU58" s="467"/>
      <c r="NLV58" s="466"/>
      <c r="NLW58" s="399"/>
      <c r="NLX58" s="466"/>
      <c r="NLY58" s="252"/>
      <c r="NLZ58" s="467"/>
      <c r="NMA58" s="466"/>
      <c r="NMB58" s="399"/>
      <c r="NMC58" s="466"/>
      <c r="NMD58" s="252"/>
      <c r="NME58" s="467"/>
      <c r="NMF58" s="466"/>
      <c r="NMG58" s="399"/>
      <c r="NMH58" s="466"/>
      <c r="NMI58" s="252"/>
      <c r="NMJ58" s="467"/>
      <c r="NMK58" s="466"/>
      <c r="NML58" s="399"/>
      <c r="NMM58" s="466"/>
      <c r="NMN58" s="252"/>
      <c r="NMO58" s="467"/>
      <c r="NMP58" s="466"/>
      <c r="NMQ58" s="399"/>
      <c r="NMR58" s="466"/>
      <c r="NMS58" s="252"/>
      <c r="NMT58" s="467"/>
      <c r="NMU58" s="466"/>
      <c r="NMV58" s="399"/>
      <c r="NMW58" s="466"/>
      <c r="NMX58" s="252"/>
      <c r="NMY58" s="467"/>
      <c r="NMZ58" s="466"/>
      <c r="NNA58" s="399"/>
      <c r="NNB58" s="466"/>
      <c r="NNC58" s="252"/>
      <c r="NND58" s="467"/>
      <c r="NNE58" s="466"/>
      <c r="NNF58" s="399"/>
      <c r="NNG58" s="466"/>
      <c r="NNH58" s="252"/>
      <c r="NNI58" s="467"/>
      <c r="NNJ58" s="466"/>
      <c r="NNK58" s="399"/>
      <c r="NNL58" s="466"/>
      <c r="NNM58" s="252"/>
      <c r="NNN58" s="467"/>
      <c r="NNO58" s="466"/>
      <c r="NNP58" s="399"/>
      <c r="NNQ58" s="466"/>
      <c r="NNR58" s="252"/>
      <c r="NNS58" s="467"/>
      <c r="NNT58" s="466"/>
      <c r="NNU58" s="399"/>
      <c r="NNV58" s="466"/>
      <c r="NNW58" s="252"/>
      <c r="NNX58" s="467"/>
      <c r="NNY58" s="466"/>
      <c r="NNZ58" s="399"/>
      <c r="NOA58" s="466"/>
      <c r="NOB58" s="252"/>
      <c r="NOC58" s="467"/>
      <c r="NOD58" s="466"/>
      <c r="NOE58" s="399"/>
      <c r="NOF58" s="466"/>
      <c r="NOG58" s="252"/>
      <c r="NOH58" s="467"/>
      <c r="NOI58" s="466"/>
      <c r="NOJ58" s="399"/>
      <c r="NOK58" s="466"/>
      <c r="NOL58" s="252"/>
      <c r="NOM58" s="467"/>
      <c r="NON58" s="466"/>
      <c r="NOO58" s="399"/>
      <c r="NOP58" s="466"/>
      <c r="NOQ58" s="252"/>
      <c r="NOR58" s="467"/>
      <c r="NOS58" s="466"/>
      <c r="NOT58" s="399"/>
      <c r="NOU58" s="466"/>
      <c r="NOV58" s="252"/>
      <c r="NOW58" s="467"/>
      <c r="NOX58" s="466"/>
      <c r="NOY58" s="399"/>
      <c r="NOZ58" s="466"/>
      <c r="NPA58" s="252"/>
      <c r="NPB58" s="467"/>
      <c r="NPC58" s="466"/>
      <c r="NPD58" s="399"/>
      <c r="NPE58" s="466"/>
      <c r="NPF58" s="252"/>
      <c r="NPG58" s="467"/>
      <c r="NPH58" s="466"/>
      <c r="NPI58" s="399"/>
      <c r="NPJ58" s="466"/>
      <c r="NPK58" s="252"/>
      <c r="NPL58" s="467"/>
      <c r="NPM58" s="466"/>
      <c r="NPN58" s="399"/>
      <c r="NPO58" s="466"/>
      <c r="NPP58" s="252"/>
      <c r="NPQ58" s="467"/>
      <c r="NPR58" s="466"/>
      <c r="NPS58" s="399"/>
      <c r="NPT58" s="466"/>
      <c r="NPU58" s="252"/>
      <c r="NPV58" s="467"/>
      <c r="NPW58" s="466"/>
      <c r="NPX58" s="399"/>
      <c r="NPY58" s="466"/>
      <c r="NPZ58" s="252"/>
      <c r="NQA58" s="467"/>
      <c r="NQB58" s="466"/>
      <c r="NQC58" s="399"/>
      <c r="NQD58" s="466"/>
      <c r="NQE58" s="252"/>
      <c r="NQF58" s="467"/>
      <c r="NQG58" s="466"/>
      <c r="NQH58" s="399"/>
      <c r="NQI58" s="466"/>
      <c r="NQJ58" s="252"/>
      <c r="NQK58" s="467"/>
      <c r="NQL58" s="466"/>
      <c r="NQM58" s="399"/>
      <c r="NQN58" s="466"/>
      <c r="NQO58" s="252"/>
      <c r="NQP58" s="467"/>
      <c r="NQQ58" s="466"/>
      <c r="NQR58" s="399"/>
      <c r="NQS58" s="466"/>
      <c r="NQT58" s="252"/>
      <c r="NQU58" s="467"/>
      <c r="NQV58" s="466"/>
      <c r="NQW58" s="399"/>
      <c r="NQX58" s="466"/>
      <c r="NQY58" s="252"/>
      <c r="NQZ58" s="467"/>
      <c r="NRA58" s="466"/>
      <c r="NRB58" s="399"/>
      <c r="NRC58" s="466"/>
      <c r="NRD58" s="252"/>
      <c r="NRE58" s="467"/>
      <c r="NRF58" s="466"/>
      <c r="NRG58" s="399"/>
      <c r="NRH58" s="466"/>
      <c r="NRI58" s="252"/>
      <c r="NRJ58" s="467"/>
      <c r="NRK58" s="466"/>
      <c r="NRL58" s="399"/>
      <c r="NRM58" s="466"/>
      <c r="NRN58" s="252"/>
      <c r="NRO58" s="467"/>
      <c r="NRP58" s="466"/>
      <c r="NRQ58" s="399"/>
      <c r="NRR58" s="466"/>
      <c r="NRS58" s="252"/>
      <c r="NRT58" s="467"/>
      <c r="NRU58" s="466"/>
      <c r="NRV58" s="399"/>
      <c r="NRW58" s="466"/>
      <c r="NRX58" s="252"/>
      <c r="NRY58" s="467"/>
      <c r="NRZ58" s="466"/>
      <c r="NSA58" s="399"/>
      <c r="NSB58" s="466"/>
      <c r="NSC58" s="252"/>
      <c r="NSD58" s="467"/>
      <c r="NSE58" s="466"/>
      <c r="NSF58" s="399"/>
      <c r="NSG58" s="466"/>
      <c r="NSH58" s="252"/>
      <c r="NSI58" s="467"/>
      <c r="NSJ58" s="466"/>
      <c r="NSK58" s="399"/>
      <c r="NSL58" s="466"/>
      <c r="NSM58" s="252"/>
      <c r="NSN58" s="467"/>
      <c r="NSO58" s="466"/>
      <c r="NSP58" s="399"/>
      <c r="NSQ58" s="466"/>
      <c r="NSR58" s="252"/>
      <c r="NSS58" s="467"/>
      <c r="NST58" s="466"/>
      <c r="NSU58" s="399"/>
      <c r="NSV58" s="466"/>
      <c r="NSW58" s="252"/>
      <c r="NSX58" s="467"/>
      <c r="NSY58" s="466"/>
      <c r="NSZ58" s="399"/>
      <c r="NTA58" s="466"/>
      <c r="NTB58" s="252"/>
      <c r="NTC58" s="467"/>
      <c r="NTD58" s="466"/>
      <c r="NTE58" s="399"/>
      <c r="NTF58" s="466"/>
      <c r="NTG58" s="252"/>
      <c r="NTH58" s="467"/>
      <c r="NTI58" s="466"/>
      <c r="NTJ58" s="399"/>
      <c r="NTK58" s="466"/>
      <c r="NTL58" s="252"/>
      <c r="NTM58" s="467"/>
      <c r="NTN58" s="466"/>
      <c r="NTO58" s="399"/>
      <c r="NTP58" s="466"/>
      <c r="NTQ58" s="252"/>
      <c r="NTR58" s="467"/>
      <c r="NTS58" s="466"/>
      <c r="NTT58" s="399"/>
      <c r="NTU58" s="466"/>
      <c r="NTV58" s="252"/>
      <c r="NTW58" s="467"/>
      <c r="NTX58" s="466"/>
      <c r="NTY58" s="399"/>
      <c r="NTZ58" s="466"/>
      <c r="NUA58" s="252"/>
      <c r="NUB58" s="467"/>
      <c r="NUC58" s="466"/>
      <c r="NUD58" s="399"/>
      <c r="NUE58" s="466"/>
      <c r="NUF58" s="252"/>
      <c r="NUG58" s="467"/>
      <c r="NUH58" s="466"/>
      <c r="NUI58" s="399"/>
      <c r="NUJ58" s="466"/>
      <c r="NUK58" s="252"/>
      <c r="NUL58" s="467"/>
      <c r="NUM58" s="466"/>
      <c r="NUN58" s="399"/>
      <c r="NUO58" s="466"/>
      <c r="NUP58" s="252"/>
      <c r="NUQ58" s="467"/>
      <c r="NUR58" s="466"/>
      <c r="NUS58" s="399"/>
      <c r="NUT58" s="466"/>
      <c r="NUU58" s="252"/>
      <c r="NUV58" s="467"/>
      <c r="NUW58" s="466"/>
      <c r="NUX58" s="399"/>
      <c r="NUY58" s="466"/>
      <c r="NUZ58" s="252"/>
      <c r="NVA58" s="467"/>
      <c r="NVB58" s="466"/>
      <c r="NVC58" s="399"/>
      <c r="NVD58" s="466"/>
      <c r="NVE58" s="252"/>
      <c r="NVF58" s="467"/>
      <c r="NVG58" s="466"/>
      <c r="NVH58" s="399"/>
      <c r="NVI58" s="466"/>
      <c r="NVJ58" s="252"/>
      <c r="NVK58" s="467"/>
      <c r="NVL58" s="466"/>
      <c r="NVM58" s="399"/>
      <c r="NVN58" s="466"/>
      <c r="NVO58" s="252"/>
      <c r="NVP58" s="467"/>
      <c r="NVQ58" s="466"/>
      <c r="NVR58" s="399"/>
      <c r="NVS58" s="466"/>
      <c r="NVT58" s="252"/>
      <c r="NVU58" s="467"/>
      <c r="NVV58" s="466"/>
      <c r="NVW58" s="399"/>
      <c r="NVX58" s="466"/>
      <c r="NVY58" s="252"/>
      <c r="NVZ58" s="467"/>
      <c r="NWA58" s="466"/>
      <c r="NWB58" s="399"/>
      <c r="NWC58" s="466"/>
      <c r="NWD58" s="252"/>
      <c r="NWE58" s="467"/>
      <c r="NWF58" s="466"/>
      <c r="NWG58" s="399"/>
      <c r="NWH58" s="466"/>
      <c r="NWI58" s="252"/>
      <c r="NWJ58" s="467"/>
      <c r="NWK58" s="466"/>
      <c r="NWL58" s="399"/>
      <c r="NWM58" s="466"/>
      <c r="NWN58" s="252"/>
      <c r="NWO58" s="467"/>
      <c r="NWP58" s="466"/>
      <c r="NWQ58" s="399"/>
      <c r="NWR58" s="466"/>
      <c r="NWS58" s="252"/>
      <c r="NWT58" s="467"/>
      <c r="NWU58" s="466"/>
      <c r="NWV58" s="399"/>
      <c r="NWW58" s="466"/>
      <c r="NWX58" s="252"/>
      <c r="NWY58" s="467"/>
      <c r="NWZ58" s="466"/>
      <c r="NXA58" s="399"/>
      <c r="NXB58" s="466"/>
      <c r="NXC58" s="252"/>
      <c r="NXD58" s="467"/>
      <c r="NXE58" s="466"/>
      <c r="NXF58" s="399"/>
      <c r="NXG58" s="466"/>
      <c r="NXH58" s="252"/>
      <c r="NXI58" s="467"/>
      <c r="NXJ58" s="466"/>
      <c r="NXK58" s="399"/>
      <c r="NXL58" s="466"/>
      <c r="NXM58" s="252"/>
      <c r="NXN58" s="467"/>
      <c r="NXO58" s="466"/>
      <c r="NXP58" s="399"/>
      <c r="NXQ58" s="466"/>
      <c r="NXR58" s="252"/>
      <c r="NXS58" s="467"/>
      <c r="NXT58" s="466"/>
      <c r="NXU58" s="399"/>
      <c r="NXV58" s="466"/>
      <c r="NXW58" s="252"/>
      <c r="NXX58" s="467"/>
      <c r="NXY58" s="466"/>
      <c r="NXZ58" s="399"/>
      <c r="NYA58" s="466"/>
      <c r="NYB58" s="252"/>
      <c r="NYC58" s="467"/>
      <c r="NYD58" s="466"/>
      <c r="NYE58" s="399"/>
      <c r="NYF58" s="466"/>
      <c r="NYG58" s="252"/>
      <c r="NYH58" s="467"/>
      <c r="NYI58" s="466"/>
      <c r="NYJ58" s="399"/>
      <c r="NYK58" s="466"/>
      <c r="NYL58" s="252"/>
      <c r="NYM58" s="467"/>
      <c r="NYN58" s="466"/>
      <c r="NYO58" s="399"/>
      <c r="NYP58" s="466"/>
      <c r="NYQ58" s="252"/>
      <c r="NYR58" s="467"/>
      <c r="NYS58" s="466"/>
      <c r="NYT58" s="399"/>
      <c r="NYU58" s="466"/>
      <c r="NYV58" s="252"/>
      <c r="NYW58" s="467"/>
      <c r="NYX58" s="466"/>
      <c r="NYY58" s="399"/>
      <c r="NYZ58" s="466"/>
      <c r="NZA58" s="252"/>
      <c r="NZB58" s="467"/>
      <c r="NZC58" s="466"/>
      <c r="NZD58" s="399"/>
      <c r="NZE58" s="466"/>
      <c r="NZF58" s="252"/>
      <c r="NZG58" s="467"/>
      <c r="NZH58" s="466"/>
      <c r="NZI58" s="399"/>
      <c r="NZJ58" s="466"/>
      <c r="NZK58" s="252"/>
      <c r="NZL58" s="467"/>
      <c r="NZM58" s="466"/>
      <c r="NZN58" s="399"/>
      <c r="NZO58" s="466"/>
      <c r="NZP58" s="252"/>
      <c r="NZQ58" s="467"/>
      <c r="NZR58" s="466"/>
      <c r="NZS58" s="399"/>
      <c r="NZT58" s="466"/>
      <c r="NZU58" s="252"/>
      <c r="NZV58" s="467"/>
      <c r="NZW58" s="466"/>
      <c r="NZX58" s="399"/>
      <c r="NZY58" s="466"/>
      <c r="NZZ58" s="252"/>
      <c r="OAA58" s="467"/>
      <c r="OAB58" s="466"/>
      <c r="OAC58" s="399"/>
      <c r="OAD58" s="466"/>
      <c r="OAE58" s="252"/>
      <c r="OAF58" s="467"/>
      <c r="OAG58" s="466"/>
      <c r="OAH58" s="399"/>
      <c r="OAI58" s="466"/>
      <c r="OAJ58" s="252"/>
      <c r="OAK58" s="467"/>
      <c r="OAL58" s="466"/>
      <c r="OAM58" s="399"/>
      <c r="OAN58" s="466"/>
      <c r="OAO58" s="252"/>
      <c r="OAP58" s="467"/>
      <c r="OAQ58" s="466"/>
      <c r="OAR58" s="399"/>
      <c r="OAS58" s="466"/>
      <c r="OAT58" s="252"/>
      <c r="OAU58" s="467"/>
      <c r="OAV58" s="466"/>
      <c r="OAW58" s="399"/>
      <c r="OAX58" s="466"/>
      <c r="OAY58" s="252"/>
      <c r="OAZ58" s="467"/>
      <c r="OBA58" s="466"/>
      <c r="OBB58" s="399"/>
      <c r="OBC58" s="466"/>
      <c r="OBD58" s="252"/>
      <c r="OBE58" s="467"/>
      <c r="OBF58" s="466"/>
      <c r="OBG58" s="399"/>
      <c r="OBH58" s="466"/>
      <c r="OBI58" s="252"/>
      <c r="OBJ58" s="467"/>
      <c r="OBK58" s="466"/>
      <c r="OBL58" s="399"/>
      <c r="OBM58" s="466"/>
      <c r="OBN58" s="252"/>
      <c r="OBO58" s="467"/>
      <c r="OBP58" s="466"/>
      <c r="OBQ58" s="399"/>
      <c r="OBR58" s="466"/>
      <c r="OBS58" s="252"/>
      <c r="OBT58" s="467"/>
      <c r="OBU58" s="466"/>
      <c r="OBV58" s="399"/>
      <c r="OBW58" s="466"/>
      <c r="OBX58" s="252"/>
      <c r="OBY58" s="467"/>
      <c r="OBZ58" s="466"/>
      <c r="OCA58" s="399"/>
      <c r="OCB58" s="466"/>
      <c r="OCC58" s="252"/>
      <c r="OCD58" s="467"/>
      <c r="OCE58" s="466"/>
      <c r="OCF58" s="399"/>
      <c r="OCG58" s="466"/>
      <c r="OCH58" s="252"/>
      <c r="OCI58" s="467"/>
      <c r="OCJ58" s="466"/>
      <c r="OCK58" s="399"/>
      <c r="OCL58" s="466"/>
      <c r="OCM58" s="252"/>
      <c r="OCN58" s="467"/>
      <c r="OCO58" s="466"/>
      <c r="OCP58" s="399"/>
      <c r="OCQ58" s="466"/>
      <c r="OCR58" s="252"/>
      <c r="OCS58" s="467"/>
      <c r="OCT58" s="466"/>
      <c r="OCU58" s="399"/>
      <c r="OCV58" s="466"/>
      <c r="OCW58" s="252"/>
      <c r="OCX58" s="467"/>
      <c r="OCY58" s="466"/>
      <c r="OCZ58" s="399"/>
      <c r="ODA58" s="466"/>
      <c r="ODB58" s="252"/>
      <c r="ODC58" s="467"/>
      <c r="ODD58" s="466"/>
      <c r="ODE58" s="399"/>
      <c r="ODF58" s="466"/>
      <c r="ODG58" s="252"/>
      <c r="ODH58" s="467"/>
      <c r="ODI58" s="466"/>
      <c r="ODJ58" s="399"/>
      <c r="ODK58" s="466"/>
      <c r="ODL58" s="252"/>
      <c r="ODM58" s="467"/>
      <c r="ODN58" s="466"/>
      <c r="ODO58" s="399"/>
      <c r="ODP58" s="466"/>
      <c r="ODQ58" s="252"/>
      <c r="ODR58" s="467"/>
      <c r="ODS58" s="466"/>
      <c r="ODT58" s="399"/>
      <c r="ODU58" s="466"/>
      <c r="ODV58" s="252"/>
      <c r="ODW58" s="467"/>
      <c r="ODX58" s="466"/>
      <c r="ODY58" s="399"/>
      <c r="ODZ58" s="466"/>
      <c r="OEA58" s="252"/>
      <c r="OEB58" s="467"/>
      <c r="OEC58" s="466"/>
      <c r="OED58" s="399"/>
      <c r="OEE58" s="466"/>
      <c r="OEF58" s="252"/>
      <c r="OEG58" s="467"/>
      <c r="OEH58" s="466"/>
      <c r="OEI58" s="399"/>
      <c r="OEJ58" s="466"/>
      <c r="OEK58" s="252"/>
      <c r="OEL58" s="467"/>
      <c r="OEM58" s="466"/>
      <c r="OEN58" s="399"/>
      <c r="OEO58" s="466"/>
      <c r="OEP58" s="252"/>
      <c r="OEQ58" s="467"/>
      <c r="OER58" s="466"/>
      <c r="OES58" s="399"/>
      <c r="OET58" s="466"/>
      <c r="OEU58" s="252"/>
      <c r="OEV58" s="467"/>
      <c r="OEW58" s="466"/>
      <c r="OEX58" s="399"/>
      <c r="OEY58" s="466"/>
      <c r="OEZ58" s="252"/>
      <c r="OFA58" s="467"/>
      <c r="OFB58" s="466"/>
      <c r="OFC58" s="399"/>
      <c r="OFD58" s="466"/>
      <c r="OFE58" s="252"/>
      <c r="OFF58" s="467"/>
      <c r="OFG58" s="466"/>
      <c r="OFH58" s="399"/>
      <c r="OFI58" s="466"/>
      <c r="OFJ58" s="252"/>
      <c r="OFK58" s="467"/>
      <c r="OFL58" s="466"/>
      <c r="OFM58" s="399"/>
      <c r="OFN58" s="466"/>
      <c r="OFO58" s="252"/>
      <c r="OFP58" s="467"/>
      <c r="OFQ58" s="466"/>
      <c r="OFR58" s="399"/>
      <c r="OFS58" s="466"/>
      <c r="OFT58" s="252"/>
      <c r="OFU58" s="467"/>
      <c r="OFV58" s="466"/>
      <c r="OFW58" s="399"/>
      <c r="OFX58" s="466"/>
      <c r="OFY58" s="252"/>
      <c r="OFZ58" s="467"/>
      <c r="OGA58" s="466"/>
      <c r="OGB58" s="399"/>
      <c r="OGC58" s="466"/>
      <c r="OGD58" s="252"/>
      <c r="OGE58" s="467"/>
      <c r="OGF58" s="466"/>
      <c r="OGG58" s="399"/>
      <c r="OGH58" s="466"/>
      <c r="OGI58" s="252"/>
      <c r="OGJ58" s="467"/>
      <c r="OGK58" s="466"/>
      <c r="OGL58" s="399"/>
      <c r="OGM58" s="466"/>
      <c r="OGN58" s="252"/>
      <c r="OGO58" s="467"/>
      <c r="OGP58" s="466"/>
      <c r="OGQ58" s="399"/>
      <c r="OGR58" s="466"/>
      <c r="OGS58" s="252"/>
      <c r="OGT58" s="467"/>
      <c r="OGU58" s="466"/>
      <c r="OGV58" s="399"/>
      <c r="OGW58" s="466"/>
      <c r="OGX58" s="252"/>
      <c r="OGY58" s="467"/>
      <c r="OGZ58" s="466"/>
      <c r="OHA58" s="399"/>
      <c r="OHB58" s="466"/>
      <c r="OHC58" s="252"/>
      <c r="OHD58" s="467"/>
      <c r="OHE58" s="466"/>
      <c r="OHF58" s="399"/>
      <c r="OHG58" s="466"/>
      <c r="OHH58" s="252"/>
      <c r="OHI58" s="467"/>
      <c r="OHJ58" s="466"/>
      <c r="OHK58" s="399"/>
      <c r="OHL58" s="466"/>
      <c r="OHM58" s="252"/>
      <c r="OHN58" s="467"/>
      <c r="OHO58" s="466"/>
      <c r="OHP58" s="399"/>
      <c r="OHQ58" s="466"/>
      <c r="OHR58" s="252"/>
      <c r="OHS58" s="467"/>
      <c r="OHT58" s="466"/>
      <c r="OHU58" s="399"/>
      <c r="OHV58" s="466"/>
      <c r="OHW58" s="252"/>
      <c r="OHX58" s="467"/>
      <c r="OHY58" s="466"/>
      <c r="OHZ58" s="399"/>
      <c r="OIA58" s="466"/>
      <c r="OIB58" s="252"/>
      <c r="OIC58" s="467"/>
      <c r="OID58" s="466"/>
      <c r="OIE58" s="399"/>
      <c r="OIF58" s="466"/>
      <c r="OIG58" s="252"/>
      <c r="OIH58" s="467"/>
      <c r="OII58" s="466"/>
      <c r="OIJ58" s="399"/>
      <c r="OIK58" s="466"/>
      <c r="OIL58" s="252"/>
      <c r="OIM58" s="467"/>
      <c r="OIN58" s="466"/>
      <c r="OIO58" s="399"/>
      <c r="OIP58" s="466"/>
      <c r="OIQ58" s="252"/>
      <c r="OIR58" s="467"/>
      <c r="OIS58" s="466"/>
      <c r="OIT58" s="399"/>
      <c r="OIU58" s="466"/>
      <c r="OIV58" s="252"/>
      <c r="OIW58" s="467"/>
      <c r="OIX58" s="466"/>
      <c r="OIY58" s="399"/>
      <c r="OIZ58" s="466"/>
      <c r="OJA58" s="252"/>
      <c r="OJB58" s="467"/>
      <c r="OJC58" s="466"/>
      <c r="OJD58" s="399"/>
      <c r="OJE58" s="466"/>
      <c r="OJF58" s="252"/>
      <c r="OJG58" s="467"/>
      <c r="OJH58" s="466"/>
      <c r="OJI58" s="399"/>
      <c r="OJJ58" s="466"/>
      <c r="OJK58" s="252"/>
      <c r="OJL58" s="467"/>
      <c r="OJM58" s="466"/>
      <c r="OJN58" s="399"/>
      <c r="OJO58" s="466"/>
      <c r="OJP58" s="252"/>
      <c r="OJQ58" s="467"/>
      <c r="OJR58" s="466"/>
      <c r="OJS58" s="399"/>
      <c r="OJT58" s="466"/>
      <c r="OJU58" s="252"/>
      <c r="OJV58" s="467"/>
      <c r="OJW58" s="466"/>
      <c r="OJX58" s="399"/>
      <c r="OJY58" s="466"/>
      <c r="OJZ58" s="252"/>
      <c r="OKA58" s="467"/>
      <c r="OKB58" s="466"/>
      <c r="OKC58" s="399"/>
      <c r="OKD58" s="466"/>
      <c r="OKE58" s="252"/>
      <c r="OKF58" s="467"/>
      <c r="OKG58" s="466"/>
      <c r="OKH58" s="399"/>
      <c r="OKI58" s="466"/>
      <c r="OKJ58" s="252"/>
      <c r="OKK58" s="467"/>
      <c r="OKL58" s="466"/>
      <c r="OKM58" s="399"/>
      <c r="OKN58" s="466"/>
      <c r="OKO58" s="252"/>
      <c r="OKP58" s="467"/>
      <c r="OKQ58" s="466"/>
      <c r="OKR58" s="399"/>
      <c r="OKS58" s="466"/>
      <c r="OKT58" s="252"/>
      <c r="OKU58" s="467"/>
      <c r="OKV58" s="466"/>
      <c r="OKW58" s="399"/>
      <c r="OKX58" s="466"/>
      <c r="OKY58" s="252"/>
      <c r="OKZ58" s="467"/>
      <c r="OLA58" s="466"/>
      <c r="OLB58" s="399"/>
      <c r="OLC58" s="466"/>
      <c r="OLD58" s="252"/>
      <c r="OLE58" s="467"/>
      <c r="OLF58" s="466"/>
      <c r="OLG58" s="399"/>
      <c r="OLH58" s="466"/>
      <c r="OLI58" s="252"/>
      <c r="OLJ58" s="467"/>
      <c r="OLK58" s="466"/>
      <c r="OLL58" s="399"/>
      <c r="OLM58" s="466"/>
      <c r="OLN58" s="252"/>
      <c r="OLO58" s="467"/>
      <c r="OLP58" s="466"/>
      <c r="OLQ58" s="399"/>
      <c r="OLR58" s="466"/>
      <c r="OLS58" s="252"/>
      <c r="OLT58" s="467"/>
      <c r="OLU58" s="466"/>
      <c r="OLV58" s="399"/>
      <c r="OLW58" s="466"/>
      <c r="OLX58" s="252"/>
      <c r="OLY58" s="467"/>
      <c r="OLZ58" s="466"/>
      <c r="OMA58" s="399"/>
      <c r="OMB58" s="466"/>
      <c r="OMC58" s="252"/>
      <c r="OMD58" s="467"/>
      <c r="OME58" s="466"/>
      <c r="OMF58" s="399"/>
      <c r="OMG58" s="466"/>
      <c r="OMH58" s="252"/>
      <c r="OMI58" s="467"/>
      <c r="OMJ58" s="466"/>
      <c r="OMK58" s="399"/>
      <c r="OML58" s="466"/>
      <c r="OMM58" s="252"/>
      <c r="OMN58" s="467"/>
      <c r="OMO58" s="466"/>
      <c r="OMP58" s="399"/>
      <c r="OMQ58" s="466"/>
      <c r="OMR58" s="252"/>
      <c r="OMS58" s="467"/>
      <c r="OMT58" s="466"/>
      <c r="OMU58" s="399"/>
      <c r="OMV58" s="466"/>
      <c r="OMW58" s="252"/>
      <c r="OMX58" s="467"/>
      <c r="OMY58" s="466"/>
      <c r="OMZ58" s="399"/>
      <c r="ONA58" s="466"/>
      <c r="ONB58" s="252"/>
      <c r="ONC58" s="467"/>
      <c r="OND58" s="466"/>
      <c r="ONE58" s="399"/>
      <c r="ONF58" s="466"/>
      <c r="ONG58" s="252"/>
      <c r="ONH58" s="467"/>
      <c r="ONI58" s="466"/>
      <c r="ONJ58" s="399"/>
      <c r="ONK58" s="466"/>
      <c r="ONL58" s="252"/>
      <c r="ONM58" s="467"/>
      <c r="ONN58" s="466"/>
      <c r="ONO58" s="399"/>
      <c r="ONP58" s="466"/>
      <c r="ONQ58" s="252"/>
      <c r="ONR58" s="467"/>
      <c r="ONS58" s="466"/>
      <c r="ONT58" s="399"/>
      <c r="ONU58" s="466"/>
      <c r="ONV58" s="252"/>
      <c r="ONW58" s="467"/>
      <c r="ONX58" s="466"/>
      <c r="ONY58" s="399"/>
      <c r="ONZ58" s="466"/>
      <c r="OOA58" s="252"/>
      <c r="OOB58" s="467"/>
      <c r="OOC58" s="466"/>
      <c r="OOD58" s="399"/>
      <c r="OOE58" s="466"/>
      <c r="OOF58" s="252"/>
      <c r="OOG58" s="467"/>
      <c r="OOH58" s="466"/>
      <c r="OOI58" s="399"/>
      <c r="OOJ58" s="466"/>
      <c r="OOK58" s="252"/>
      <c r="OOL58" s="467"/>
      <c r="OOM58" s="466"/>
      <c r="OON58" s="399"/>
      <c r="OOO58" s="466"/>
      <c r="OOP58" s="252"/>
      <c r="OOQ58" s="467"/>
      <c r="OOR58" s="466"/>
      <c r="OOS58" s="399"/>
      <c r="OOT58" s="466"/>
      <c r="OOU58" s="252"/>
      <c r="OOV58" s="467"/>
      <c r="OOW58" s="466"/>
      <c r="OOX58" s="399"/>
      <c r="OOY58" s="466"/>
      <c r="OOZ58" s="252"/>
      <c r="OPA58" s="467"/>
      <c r="OPB58" s="466"/>
      <c r="OPC58" s="399"/>
      <c r="OPD58" s="466"/>
      <c r="OPE58" s="252"/>
      <c r="OPF58" s="467"/>
      <c r="OPG58" s="466"/>
      <c r="OPH58" s="399"/>
      <c r="OPI58" s="466"/>
      <c r="OPJ58" s="252"/>
      <c r="OPK58" s="467"/>
      <c r="OPL58" s="466"/>
      <c r="OPM58" s="399"/>
      <c r="OPN58" s="466"/>
      <c r="OPO58" s="252"/>
      <c r="OPP58" s="467"/>
      <c r="OPQ58" s="466"/>
      <c r="OPR58" s="399"/>
      <c r="OPS58" s="466"/>
      <c r="OPT58" s="252"/>
      <c r="OPU58" s="467"/>
      <c r="OPV58" s="466"/>
      <c r="OPW58" s="399"/>
      <c r="OPX58" s="466"/>
      <c r="OPY58" s="252"/>
      <c r="OPZ58" s="467"/>
      <c r="OQA58" s="466"/>
      <c r="OQB58" s="399"/>
      <c r="OQC58" s="466"/>
      <c r="OQD58" s="252"/>
      <c r="OQE58" s="467"/>
      <c r="OQF58" s="466"/>
      <c r="OQG58" s="399"/>
      <c r="OQH58" s="466"/>
      <c r="OQI58" s="252"/>
      <c r="OQJ58" s="467"/>
      <c r="OQK58" s="466"/>
      <c r="OQL58" s="399"/>
      <c r="OQM58" s="466"/>
      <c r="OQN58" s="252"/>
      <c r="OQO58" s="467"/>
      <c r="OQP58" s="466"/>
      <c r="OQQ58" s="399"/>
      <c r="OQR58" s="466"/>
      <c r="OQS58" s="252"/>
      <c r="OQT58" s="467"/>
      <c r="OQU58" s="466"/>
      <c r="OQV58" s="399"/>
      <c r="OQW58" s="466"/>
      <c r="OQX58" s="252"/>
      <c r="OQY58" s="467"/>
      <c r="OQZ58" s="466"/>
      <c r="ORA58" s="399"/>
      <c r="ORB58" s="466"/>
      <c r="ORC58" s="252"/>
      <c r="ORD58" s="467"/>
      <c r="ORE58" s="466"/>
      <c r="ORF58" s="399"/>
      <c r="ORG58" s="466"/>
      <c r="ORH58" s="252"/>
      <c r="ORI58" s="467"/>
      <c r="ORJ58" s="466"/>
      <c r="ORK58" s="399"/>
      <c r="ORL58" s="466"/>
      <c r="ORM58" s="252"/>
      <c r="ORN58" s="467"/>
      <c r="ORO58" s="466"/>
      <c r="ORP58" s="399"/>
      <c r="ORQ58" s="466"/>
      <c r="ORR58" s="252"/>
      <c r="ORS58" s="467"/>
      <c r="ORT58" s="466"/>
      <c r="ORU58" s="399"/>
      <c r="ORV58" s="466"/>
      <c r="ORW58" s="252"/>
      <c r="ORX58" s="467"/>
      <c r="ORY58" s="466"/>
      <c r="ORZ58" s="399"/>
      <c r="OSA58" s="466"/>
      <c r="OSB58" s="252"/>
      <c r="OSC58" s="467"/>
      <c r="OSD58" s="466"/>
      <c r="OSE58" s="399"/>
      <c r="OSF58" s="466"/>
      <c r="OSG58" s="252"/>
      <c r="OSH58" s="467"/>
      <c r="OSI58" s="466"/>
      <c r="OSJ58" s="399"/>
      <c r="OSK58" s="466"/>
      <c r="OSL58" s="252"/>
      <c r="OSM58" s="467"/>
      <c r="OSN58" s="466"/>
      <c r="OSO58" s="399"/>
      <c r="OSP58" s="466"/>
      <c r="OSQ58" s="252"/>
      <c r="OSR58" s="467"/>
      <c r="OSS58" s="466"/>
      <c r="OST58" s="399"/>
      <c r="OSU58" s="466"/>
      <c r="OSV58" s="252"/>
      <c r="OSW58" s="467"/>
      <c r="OSX58" s="466"/>
      <c r="OSY58" s="399"/>
      <c r="OSZ58" s="466"/>
      <c r="OTA58" s="252"/>
      <c r="OTB58" s="467"/>
      <c r="OTC58" s="466"/>
      <c r="OTD58" s="399"/>
      <c r="OTE58" s="466"/>
      <c r="OTF58" s="252"/>
      <c r="OTG58" s="467"/>
      <c r="OTH58" s="466"/>
      <c r="OTI58" s="399"/>
      <c r="OTJ58" s="466"/>
      <c r="OTK58" s="252"/>
      <c r="OTL58" s="467"/>
      <c r="OTM58" s="466"/>
      <c r="OTN58" s="399"/>
      <c r="OTO58" s="466"/>
      <c r="OTP58" s="252"/>
      <c r="OTQ58" s="467"/>
      <c r="OTR58" s="466"/>
      <c r="OTS58" s="399"/>
      <c r="OTT58" s="466"/>
      <c r="OTU58" s="252"/>
      <c r="OTV58" s="467"/>
      <c r="OTW58" s="466"/>
      <c r="OTX58" s="399"/>
      <c r="OTY58" s="466"/>
      <c r="OTZ58" s="252"/>
      <c r="OUA58" s="467"/>
      <c r="OUB58" s="466"/>
      <c r="OUC58" s="399"/>
      <c r="OUD58" s="466"/>
      <c r="OUE58" s="252"/>
      <c r="OUF58" s="467"/>
      <c r="OUG58" s="466"/>
      <c r="OUH58" s="399"/>
      <c r="OUI58" s="466"/>
      <c r="OUJ58" s="252"/>
      <c r="OUK58" s="467"/>
      <c r="OUL58" s="466"/>
      <c r="OUM58" s="399"/>
      <c r="OUN58" s="466"/>
      <c r="OUO58" s="252"/>
      <c r="OUP58" s="467"/>
      <c r="OUQ58" s="466"/>
      <c r="OUR58" s="399"/>
      <c r="OUS58" s="466"/>
      <c r="OUT58" s="252"/>
      <c r="OUU58" s="467"/>
      <c r="OUV58" s="466"/>
      <c r="OUW58" s="399"/>
      <c r="OUX58" s="466"/>
      <c r="OUY58" s="252"/>
      <c r="OUZ58" s="467"/>
      <c r="OVA58" s="466"/>
      <c r="OVB58" s="399"/>
      <c r="OVC58" s="466"/>
      <c r="OVD58" s="252"/>
      <c r="OVE58" s="467"/>
      <c r="OVF58" s="466"/>
      <c r="OVG58" s="399"/>
      <c r="OVH58" s="466"/>
      <c r="OVI58" s="252"/>
      <c r="OVJ58" s="467"/>
      <c r="OVK58" s="466"/>
      <c r="OVL58" s="399"/>
      <c r="OVM58" s="466"/>
      <c r="OVN58" s="252"/>
      <c r="OVO58" s="467"/>
      <c r="OVP58" s="466"/>
      <c r="OVQ58" s="399"/>
      <c r="OVR58" s="466"/>
      <c r="OVS58" s="252"/>
      <c r="OVT58" s="467"/>
      <c r="OVU58" s="466"/>
      <c r="OVV58" s="399"/>
      <c r="OVW58" s="466"/>
      <c r="OVX58" s="252"/>
      <c r="OVY58" s="467"/>
      <c r="OVZ58" s="466"/>
      <c r="OWA58" s="399"/>
      <c r="OWB58" s="466"/>
      <c r="OWC58" s="252"/>
      <c r="OWD58" s="467"/>
      <c r="OWE58" s="466"/>
      <c r="OWF58" s="399"/>
      <c r="OWG58" s="466"/>
      <c r="OWH58" s="252"/>
      <c r="OWI58" s="467"/>
      <c r="OWJ58" s="466"/>
      <c r="OWK58" s="399"/>
      <c r="OWL58" s="466"/>
      <c r="OWM58" s="252"/>
      <c r="OWN58" s="467"/>
      <c r="OWO58" s="466"/>
      <c r="OWP58" s="399"/>
      <c r="OWQ58" s="466"/>
      <c r="OWR58" s="252"/>
      <c r="OWS58" s="467"/>
      <c r="OWT58" s="466"/>
      <c r="OWU58" s="399"/>
      <c r="OWV58" s="466"/>
      <c r="OWW58" s="252"/>
      <c r="OWX58" s="467"/>
      <c r="OWY58" s="466"/>
      <c r="OWZ58" s="399"/>
      <c r="OXA58" s="466"/>
      <c r="OXB58" s="252"/>
      <c r="OXC58" s="467"/>
      <c r="OXD58" s="466"/>
      <c r="OXE58" s="399"/>
      <c r="OXF58" s="466"/>
      <c r="OXG58" s="252"/>
      <c r="OXH58" s="467"/>
      <c r="OXI58" s="466"/>
      <c r="OXJ58" s="399"/>
      <c r="OXK58" s="466"/>
      <c r="OXL58" s="252"/>
      <c r="OXM58" s="467"/>
      <c r="OXN58" s="466"/>
      <c r="OXO58" s="399"/>
      <c r="OXP58" s="466"/>
      <c r="OXQ58" s="252"/>
      <c r="OXR58" s="467"/>
      <c r="OXS58" s="466"/>
      <c r="OXT58" s="399"/>
      <c r="OXU58" s="466"/>
      <c r="OXV58" s="252"/>
      <c r="OXW58" s="467"/>
      <c r="OXX58" s="466"/>
      <c r="OXY58" s="399"/>
      <c r="OXZ58" s="466"/>
      <c r="OYA58" s="252"/>
      <c r="OYB58" s="467"/>
      <c r="OYC58" s="466"/>
      <c r="OYD58" s="399"/>
      <c r="OYE58" s="466"/>
      <c r="OYF58" s="252"/>
      <c r="OYG58" s="467"/>
      <c r="OYH58" s="466"/>
      <c r="OYI58" s="399"/>
      <c r="OYJ58" s="466"/>
      <c r="OYK58" s="252"/>
      <c r="OYL58" s="467"/>
      <c r="OYM58" s="466"/>
      <c r="OYN58" s="399"/>
      <c r="OYO58" s="466"/>
      <c r="OYP58" s="252"/>
      <c r="OYQ58" s="467"/>
      <c r="OYR58" s="466"/>
      <c r="OYS58" s="399"/>
      <c r="OYT58" s="466"/>
      <c r="OYU58" s="252"/>
      <c r="OYV58" s="467"/>
      <c r="OYW58" s="466"/>
      <c r="OYX58" s="399"/>
      <c r="OYY58" s="466"/>
      <c r="OYZ58" s="252"/>
      <c r="OZA58" s="467"/>
      <c r="OZB58" s="466"/>
      <c r="OZC58" s="399"/>
      <c r="OZD58" s="466"/>
      <c r="OZE58" s="252"/>
      <c r="OZF58" s="467"/>
      <c r="OZG58" s="466"/>
      <c r="OZH58" s="399"/>
      <c r="OZI58" s="466"/>
      <c r="OZJ58" s="252"/>
      <c r="OZK58" s="467"/>
      <c r="OZL58" s="466"/>
      <c r="OZM58" s="399"/>
      <c r="OZN58" s="466"/>
      <c r="OZO58" s="252"/>
      <c r="OZP58" s="467"/>
      <c r="OZQ58" s="466"/>
      <c r="OZR58" s="399"/>
      <c r="OZS58" s="466"/>
      <c r="OZT58" s="252"/>
      <c r="OZU58" s="467"/>
      <c r="OZV58" s="466"/>
      <c r="OZW58" s="399"/>
      <c r="OZX58" s="466"/>
      <c r="OZY58" s="252"/>
      <c r="OZZ58" s="467"/>
      <c r="PAA58" s="466"/>
      <c r="PAB58" s="399"/>
      <c r="PAC58" s="466"/>
      <c r="PAD58" s="252"/>
      <c r="PAE58" s="467"/>
      <c r="PAF58" s="466"/>
      <c r="PAG58" s="399"/>
      <c r="PAH58" s="466"/>
      <c r="PAI58" s="252"/>
      <c r="PAJ58" s="467"/>
      <c r="PAK58" s="466"/>
      <c r="PAL58" s="399"/>
      <c r="PAM58" s="466"/>
      <c r="PAN58" s="252"/>
      <c r="PAO58" s="467"/>
      <c r="PAP58" s="466"/>
      <c r="PAQ58" s="399"/>
      <c r="PAR58" s="466"/>
      <c r="PAS58" s="252"/>
      <c r="PAT58" s="467"/>
      <c r="PAU58" s="466"/>
      <c r="PAV58" s="399"/>
      <c r="PAW58" s="466"/>
      <c r="PAX58" s="252"/>
      <c r="PAY58" s="467"/>
      <c r="PAZ58" s="466"/>
      <c r="PBA58" s="399"/>
      <c r="PBB58" s="466"/>
      <c r="PBC58" s="252"/>
      <c r="PBD58" s="467"/>
      <c r="PBE58" s="466"/>
      <c r="PBF58" s="399"/>
      <c r="PBG58" s="466"/>
      <c r="PBH58" s="252"/>
      <c r="PBI58" s="467"/>
      <c r="PBJ58" s="466"/>
      <c r="PBK58" s="399"/>
      <c r="PBL58" s="466"/>
      <c r="PBM58" s="252"/>
      <c r="PBN58" s="467"/>
      <c r="PBO58" s="466"/>
      <c r="PBP58" s="399"/>
      <c r="PBQ58" s="466"/>
      <c r="PBR58" s="252"/>
      <c r="PBS58" s="467"/>
      <c r="PBT58" s="466"/>
      <c r="PBU58" s="399"/>
      <c r="PBV58" s="466"/>
      <c r="PBW58" s="252"/>
      <c r="PBX58" s="467"/>
      <c r="PBY58" s="466"/>
      <c r="PBZ58" s="399"/>
      <c r="PCA58" s="466"/>
      <c r="PCB58" s="252"/>
      <c r="PCC58" s="467"/>
      <c r="PCD58" s="466"/>
      <c r="PCE58" s="399"/>
      <c r="PCF58" s="466"/>
      <c r="PCG58" s="252"/>
      <c r="PCH58" s="467"/>
      <c r="PCI58" s="466"/>
      <c r="PCJ58" s="399"/>
      <c r="PCK58" s="466"/>
      <c r="PCL58" s="252"/>
      <c r="PCM58" s="467"/>
      <c r="PCN58" s="466"/>
      <c r="PCO58" s="399"/>
      <c r="PCP58" s="466"/>
      <c r="PCQ58" s="252"/>
      <c r="PCR58" s="467"/>
      <c r="PCS58" s="466"/>
      <c r="PCT58" s="399"/>
      <c r="PCU58" s="466"/>
      <c r="PCV58" s="252"/>
      <c r="PCW58" s="467"/>
      <c r="PCX58" s="466"/>
      <c r="PCY58" s="399"/>
      <c r="PCZ58" s="466"/>
      <c r="PDA58" s="252"/>
      <c r="PDB58" s="467"/>
      <c r="PDC58" s="466"/>
      <c r="PDD58" s="399"/>
      <c r="PDE58" s="466"/>
      <c r="PDF58" s="252"/>
      <c r="PDG58" s="467"/>
      <c r="PDH58" s="466"/>
      <c r="PDI58" s="399"/>
      <c r="PDJ58" s="466"/>
      <c r="PDK58" s="252"/>
      <c r="PDL58" s="467"/>
      <c r="PDM58" s="466"/>
      <c r="PDN58" s="399"/>
      <c r="PDO58" s="466"/>
      <c r="PDP58" s="252"/>
      <c r="PDQ58" s="467"/>
      <c r="PDR58" s="466"/>
      <c r="PDS58" s="399"/>
      <c r="PDT58" s="466"/>
      <c r="PDU58" s="252"/>
      <c r="PDV58" s="467"/>
      <c r="PDW58" s="466"/>
      <c r="PDX58" s="399"/>
      <c r="PDY58" s="466"/>
      <c r="PDZ58" s="252"/>
      <c r="PEA58" s="467"/>
      <c r="PEB58" s="466"/>
      <c r="PEC58" s="399"/>
      <c r="PED58" s="466"/>
      <c r="PEE58" s="252"/>
      <c r="PEF58" s="467"/>
      <c r="PEG58" s="466"/>
      <c r="PEH58" s="399"/>
      <c r="PEI58" s="466"/>
      <c r="PEJ58" s="252"/>
      <c r="PEK58" s="467"/>
      <c r="PEL58" s="466"/>
      <c r="PEM58" s="399"/>
      <c r="PEN58" s="466"/>
      <c r="PEO58" s="252"/>
      <c r="PEP58" s="467"/>
      <c r="PEQ58" s="466"/>
      <c r="PER58" s="399"/>
      <c r="PES58" s="466"/>
      <c r="PET58" s="252"/>
      <c r="PEU58" s="467"/>
      <c r="PEV58" s="466"/>
      <c r="PEW58" s="399"/>
      <c r="PEX58" s="466"/>
      <c r="PEY58" s="252"/>
      <c r="PEZ58" s="467"/>
      <c r="PFA58" s="466"/>
      <c r="PFB58" s="399"/>
      <c r="PFC58" s="466"/>
      <c r="PFD58" s="252"/>
      <c r="PFE58" s="467"/>
      <c r="PFF58" s="466"/>
      <c r="PFG58" s="399"/>
      <c r="PFH58" s="466"/>
      <c r="PFI58" s="252"/>
      <c r="PFJ58" s="467"/>
      <c r="PFK58" s="466"/>
      <c r="PFL58" s="399"/>
      <c r="PFM58" s="466"/>
      <c r="PFN58" s="252"/>
      <c r="PFO58" s="467"/>
      <c r="PFP58" s="466"/>
      <c r="PFQ58" s="399"/>
      <c r="PFR58" s="466"/>
      <c r="PFS58" s="252"/>
      <c r="PFT58" s="467"/>
      <c r="PFU58" s="466"/>
      <c r="PFV58" s="399"/>
      <c r="PFW58" s="466"/>
      <c r="PFX58" s="252"/>
      <c r="PFY58" s="467"/>
      <c r="PFZ58" s="466"/>
      <c r="PGA58" s="399"/>
      <c r="PGB58" s="466"/>
      <c r="PGC58" s="252"/>
      <c r="PGD58" s="467"/>
      <c r="PGE58" s="466"/>
      <c r="PGF58" s="399"/>
      <c r="PGG58" s="466"/>
      <c r="PGH58" s="252"/>
      <c r="PGI58" s="467"/>
      <c r="PGJ58" s="466"/>
      <c r="PGK58" s="399"/>
      <c r="PGL58" s="466"/>
      <c r="PGM58" s="252"/>
      <c r="PGN58" s="467"/>
      <c r="PGO58" s="466"/>
      <c r="PGP58" s="399"/>
      <c r="PGQ58" s="466"/>
      <c r="PGR58" s="252"/>
      <c r="PGS58" s="467"/>
      <c r="PGT58" s="466"/>
      <c r="PGU58" s="399"/>
      <c r="PGV58" s="466"/>
      <c r="PGW58" s="252"/>
      <c r="PGX58" s="467"/>
      <c r="PGY58" s="466"/>
      <c r="PGZ58" s="399"/>
      <c r="PHA58" s="466"/>
      <c r="PHB58" s="252"/>
      <c r="PHC58" s="467"/>
      <c r="PHD58" s="466"/>
      <c r="PHE58" s="399"/>
      <c r="PHF58" s="466"/>
      <c r="PHG58" s="252"/>
      <c r="PHH58" s="467"/>
      <c r="PHI58" s="466"/>
      <c r="PHJ58" s="399"/>
      <c r="PHK58" s="466"/>
      <c r="PHL58" s="252"/>
      <c r="PHM58" s="467"/>
      <c r="PHN58" s="466"/>
      <c r="PHO58" s="399"/>
      <c r="PHP58" s="466"/>
      <c r="PHQ58" s="252"/>
      <c r="PHR58" s="467"/>
      <c r="PHS58" s="466"/>
      <c r="PHT58" s="399"/>
      <c r="PHU58" s="466"/>
      <c r="PHV58" s="252"/>
      <c r="PHW58" s="467"/>
      <c r="PHX58" s="466"/>
      <c r="PHY58" s="399"/>
      <c r="PHZ58" s="466"/>
      <c r="PIA58" s="252"/>
      <c r="PIB58" s="467"/>
      <c r="PIC58" s="466"/>
      <c r="PID58" s="399"/>
      <c r="PIE58" s="466"/>
      <c r="PIF58" s="252"/>
      <c r="PIG58" s="467"/>
      <c r="PIH58" s="466"/>
      <c r="PII58" s="399"/>
      <c r="PIJ58" s="466"/>
      <c r="PIK58" s="252"/>
      <c r="PIL58" s="467"/>
      <c r="PIM58" s="466"/>
      <c r="PIN58" s="399"/>
      <c r="PIO58" s="466"/>
      <c r="PIP58" s="252"/>
      <c r="PIQ58" s="467"/>
      <c r="PIR58" s="466"/>
      <c r="PIS58" s="399"/>
      <c r="PIT58" s="466"/>
      <c r="PIU58" s="252"/>
      <c r="PIV58" s="467"/>
      <c r="PIW58" s="466"/>
      <c r="PIX58" s="399"/>
      <c r="PIY58" s="466"/>
      <c r="PIZ58" s="252"/>
      <c r="PJA58" s="467"/>
      <c r="PJB58" s="466"/>
      <c r="PJC58" s="399"/>
      <c r="PJD58" s="466"/>
      <c r="PJE58" s="252"/>
      <c r="PJF58" s="467"/>
      <c r="PJG58" s="466"/>
      <c r="PJH58" s="399"/>
      <c r="PJI58" s="466"/>
      <c r="PJJ58" s="252"/>
      <c r="PJK58" s="467"/>
      <c r="PJL58" s="466"/>
      <c r="PJM58" s="399"/>
      <c r="PJN58" s="466"/>
      <c r="PJO58" s="252"/>
      <c r="PJP58" s="467"/>
      <c r="PJQ58" s="466"/>
      <c r="PJR58" s="399"/>
      <c r="PJS58" s="466"/>
      <c r="PJT58" s="252"/>
      <c r="PJU58" s="467"/>
      <c r="PJV58" s="466"/>
      <c r="PJW58" s="399"/>
      <c r="PJX58" s="466"/>
      <c r="PJY58" s="252"/>
      <c r="PJZ58" s="467"/>
      <c r="PKA58" s="466"/>
      <c r="PKB58" s="399"/>
      <c r="PKC58" s="466"/>
      <c r="PKD58" s="252"/>
      <c r="PKE58" s="467"/>
      <c r="PKF58" s="466"/>
      <c r="PKG58" s="399"/>
      <c r="PKH58" s="466"/>
      <c r="PKI58" s="252"/>
      <c r="PKJ58" s="467"/>
      <c r="PKK58" s="466"/>
      <c r="PKL58" s="399"/>
      <c r="PKM58" s="466"/>
      <c r="PKN58" s="252"/>
      <c r="PKO58" s="467"/>
      <c r="PKP58" s="466"/>
      <c r="PKQ58" s="399"/>
      <c r="PKR58" s="466"/>
      <c r="PKS58" s="252"/>
      <c r="PKT58" s="467"/>
      <c r="PKU58" s="466"/>
      <c r="PKV58" s="399"/>
      <c r="PKW58" s="466"/>
      <c r="PKX58" s="252"/>
      <c r="PKY58" s="467"/>
      <c r="PKZ58" s="466"/>
      <c r="PLA58" s="399"/>
      <c r="PLB58" s="466"/>
      <c r="PLC58" s="252"/>
      <c r="PLD58" s="467"/>
      <c r="PLE58" s="466"/>
      <c r="PLF58" s="399"/>
      <c r="PLG58" s="466"/>
      <c r="PLH58" s="252"/>
      <c r="PLI58" s="467"/>
      <c r="PLJ58" s="466"/>
      <c r="PLK58" s="399"/>
      <c r="PLL58" s="466"/>
      <c r="PLM58" s="252"/>
      <c r="PLN58" s="467"/>
      <c r="PLO58" s="466"/>
      <c r="PLP58" s="399"/>
      <c r="PLQ58" s="466"/>
      <c r="PLR58" s="252"/>
      <c r="PLS58" s="467"/>
      <c r="PLT58" s="466"/>
      <c r="PLU58" s="399"/>
      <c r="PLV58" s="466"/>
      <c r="PLW58" s="252"/>
      <c r="PLX58" s="467"/>
      <c r="PLY58" s="466"/>
      <c r="PLZ58" s="399"/>
      <c r="PMA58" s="466"/>
      <c r="PMB58" s="252"/>
      <c r="PMC58" s="467"/>
      <c r="PMD58" s="466"/>
      <c r="PME58" s="399"/>
      <c r="PMF58" s="466"/>
      <c r="PMG58" s="252"/>
      <c r="PMH58" s="467"/>
      <c r="PMI58" s="466"/>
      <c r="PMJ58" s="399"/>
      <c r="PMK58" s="466"/>
      <c r="PML58" s="252"/>
      <c r="PMM58" s="467"/>
      <c r="PMN58" s="466"/>
      <c r="PMO58" s="399"/>
      <c r="PMP58" s="466"/>
      <c r="PMQ58" s="252"/>
      <c r="PMR58" s="467"/>
      <c r="PMS58" s="466"/>
      <c r="PMT58" s="399"/>
      <c r="PMU58" s="466"/>
      <c r="PMV58" s="252"/>
      <c r="PMW58" s="467"/>
      <c r="PMX58" s="466"/>
      <c r="PMY58" s="399"/>
      <c r="PMZ58" s="466"/>
      <c r="PNA58" s="252"/>
      <c r="PNB58" s="467"/>
      <c r="PNC58" s="466"/>
      <c r="PND58" s="399"/>
      <c r="PNE58" s="466"/>
      <c r="PNF58" s="252"/>
      <c r="PNG58" s="467"/>
      <c r="PNH58" s="466"/>
      <c r="PNI58" s="399"/>
      <c r="PNJ58" s="466"/>
      <c r="PNK58" s="252"/>
      <c r="PNL58" s="467"/>
      <c r="PNM58" s="466"/>
      <c r="PNN58" s="399"/>
      <c r="PNO58" s="466"/>
      <c r="PNP58" s="252"/>
      <c r="PNQ58" s="467"/>
      <c r="PNR58" s="466"/>
      <c r="PNS58" s="399"/>
      <c r="PNT58" s="466"/>
      <c r="PNU58" s="252"/>
      <c r="PNV58" s="467"/>
      <c r="PNW58" s="466"/>
      <c r="PNX58" s="399"/>
      <c r="PNY58" s="466"/>
      <c r="PNZ58" s="252"/>
      <c r="POA58" s="467"/>
      <c r="POB58" s="466"/>
      <c r="POC58" s="399"/>
      <c r="POD58" s="466"/>
      <c r="POE58" s="252"/>
      <c r="POF58" s="467"/>
      <c r="POG58" s="466"/>
      <c r="POH58" s="399"/>
      <c r="POI58" s="466"/>
      <c r="POJ58" s="252"/>
      <c r="POK58" s="467"/>
      <c r="POL58" s="466"/>
      <c r="POM58" s="399"/>
      <c r="PON58" s="466"/>
      <c r="POO58" s="252"/>
      <c r="POP58" s="467"/>
      <c r="POQ58" s="466"/>
      <c r="POR58" s="399"/>
      <c r="POS58" s="466"/>
      <c r="POT58" s="252"/>
      <c r="POU58" s="467"/>
      <c r="POV58" s="466"/>
      <c r="POW58" s="399"/>
      <c r="POX58" s="466"/>
      <c r="POY58" s="252"/>
      <c r="POZ58" s="467"/>
      <c r="PPA58" s="466"/>
      <c r="PPB58" s="399"/>
      <c r="PPC58" s="466"/>
      <c r="PPD58" s="252"/>
      <c r="PPE58" s="467"/>
      <c r="PPF58" s="466"/>
      <c r="PPG58" s="399"/>
      <c r="PPH58" s="466"/>
      <c r="PPI58" s="252"/>
      <c r="PPJ58" s="467"/>
      <c r="PPK58" s="466"/>
      <c r="PPL58" s="399"/>
      <c r="PPM58" s="466"/>
      <c r="PPN58" s="252"/>
      <c r="PPO58" s="467"/>
      <c r="PPP58" s="466"/>
      <c r="PPQ58" s="399"/>
      <c r="PPR58" s="466"/>
      <c r="PPS58" s="252"/>
      <c r="PPT58" s="467"/>
      <c r="PPU58" s="466"/>
      <c r="PPV58" s="399"/>
      <c r="PPW58" s="466"/>
      <c r="PPX58" s="252"/>
      <c r="PPY58" s="467"/>
      <c r="PPZ58" s="466"/>
      <c r="PQA58" s="399"/>
      <c r="PQB58" s="466"/>
      <c r="PQC58" s="252"/>
      <c r="PQD58" s="467"/>
      <c r="PQE58" s="466"/>
      <c r="PQF58" s="399"/>
      <c r="PQG58" s="466"/>
      <c r="PQH58" s="252"/>
      <c r="PQI58" s="467"/>
      <c r="PQJ58" s="466"/>
      <c r="PQK58" s="399"/>
      <c r="PQL58" s="466"/>
      <c r="PQM58" s="252"/>
      <c r="PQN58" s="467"/>
      <c r="PQO58" s="466"/>
      <c r="PQP58" s="399"/>
      <c r="PQQ58" s="466"/>
      <c r="PQR58" s="252"/>
      <c r="PQS58" s="467"/>
      <c r="PQT58" s="466"/>
      <c r="PQU58" s="399"/>
      <c r="PQV58" s="466"/>
      <c r="PQW58" s="252"/>
      <c r="PQX58" s="467"/>
      <c r="PQY58" s="466"/>
      <c r="PQZ58" s="399"/>
      <c r="PRA58" s="466"/>
      <c r="PRB58" s="252"/>
      <c r="PRC58" s="467"/>
      <c r="PRD58" s="466"/>
      <c r="PRE58" s="399"/>
      <c r="PRF58" s="466"/>
      <c r="PRG58" s="252"/>
      <c r="PRH58" s="467"/>
      <c r="PRI58" s="466"/>
      <c r="PRJ58" s="399"/>
      <c r="PRK58" s="466"/>
      <c r="PRL58" s="252"/>
      <c r="PRM58" s="467"/>
      <c r="PRN58" s="466"/>
      <c r="PRO58" s="399"/>
      <c r="PRP58" s="466"/>
      <c r="PRQ58" s="252"/>
      <c r="PRR58" s="467"/>
      <c r="PRS58" s="466"/>
      <c r="PRT58" s="399"/>
      <c r="PRU58" s="466"/>
      <c r="PRV58" s="252"/>
      <c r="PRW58" s="467"/>
      <c r="PRX58" s="466"/>
      <c r="PRY58" s="399"/>
      <c r="PRZ58" s="466"/>
      <c r="PSA58" s="252"/>
      <c r="PSB58" s="467"/>
      <c r="PSC58" s="466"/>
      <c r="PSD58" s="399"/>
      <c r="PSE58" s="466"/>
      <c r="PSF58" s="252"/>
      <c r="PSG58" s="467"/>
      <c r="PSH58" s="466"/>
      <c r="PSI58" s="399"/>
      <c r="PSJ58" s="466"/>
      <c r="PSK58" s="252"/>
      <c r="PSL58" s="467"/>
      <c r="PSM58" s="466"/>
      <c r="PSN58" s="399"/>
      <c r="PSO58" s="466"/>
      <c r="PSP58" s="252"/>
      <c r="PSQ58" s="467"/>
      <c r="PSR58" s="466"/>
      <c r="PSS58" s="399"/>
      <c r="PST58" s="466"/>
      <c r="PSU58" s="252"/>
      <c r="PSV58" s="467"/>
      <c r="PSW58" s="466"/>
      <c r="PSX58" s="399"/>
      <c r="PSY58" s="466"/>
      <c r="PSZ58" s="252"/>
      <c r="PTA58" s="467"/>
      <c r="PTB58" s="466"/>
      <c r="PTC58" s="399"/>
      <c r="PTD58" s="466"/>
      <c r="PTE58" s="252"/>
      <c r="PTF58" s="467"/>
      <c r="PTG58" s="466"/>
      <c r="PTH58" s="399"/>
      <c r="PTI58" s="466"/>
      <c r="PTJ58" s="252"/>
      <c r="PTK58" s="467"/>
      <c r="PTL58" s="466"/>
      <c r="PTM58" s="399"/>
      <c r="PTN58" s="466"/>
      <c r="PTO58" s="252"/>
      <c r="PTP58" s="467"/>
      <c r="PTQ58" s="466"/>
      <c r="PTR58" s="399"/>
      <c r="PTS58" s="466"/>
      <c r="PTT58" s="252"/>
      <c r="PTU58" s="467"/>
      <c r="PTV58" s="466"/>
      <c r="PTW58" s="399"/>
      <c r="PTX58" s="466"/>
      <c r="PTY58" s="252"/>
      <c r="PTZ58" s="467"/>
      <c r="PUA58" s="466"/>
      <c r="PUB58" s="399"/>
      <c r="PUC58" s="466"/>
      <c r="PUD58" s="252"/>
      <c r="PUE58" s="467"/>
      <c r="PUF58" s="466"/>
      <c r="PUG58" s="399"/>
      <c r="PUH58" s="466"/>
      <c r="PUI58" s="252"/>
      <c r="PUJ58" s="467"/>
      <c r="PUK58" s="466"/>
      <c r="PUL58" s="399"/>
      <c r="PUM58" s="466"/>
      <c r="PUN58" s="252"/>
      <c r="PUO58" s="467"/>
      <c r="PUP58" s="466"/>
      <c r="PUQ58" s="399"/>
      <c r="PUR58" s="466"/>
      <c r="PUS58" s="252"/>
      <c r="PUT58" s="467"/>
      <c r="PUU58" s="466"/>
      <c r="PUV58" s="399"/>
      <c r="PUW58" s="466"/>
      <c r="PUX58" s="252"/>
      <c r="PUY58" s="467"/>
      <c r="PUZ58" s="466"/>
      <c r="PVA58" s="399"/>
      <c r="PVB58" s="466"/>
      <c r="PVC58" s="252"/>
      <c r="PVD58" s="467"/>
      <c r="PVE58" s="466"/>
      <c r="PVF58" s="399"/>
      <c r="PVG58" s="466"/>
      <c r="PVH58" s="252"/>
      <c r="PVI58" s="467"/>
      <c r="PVJ58" s="466"/>
      <c r="PVK58" s="399"/>
      <c r="PVL58" s="466"/>
      <c r="PVM58" s="252"/>
      <c r="PVN58" s="467"/>
      <c r="PVO58" s="466"/>
      <c r="PVP58" s="399"/>
      <c r="PVQ58" s="466"/>
      <c r="PVR58" s="252"/>
      <c r="PVS58" s="467"/>
      <c r="PVT58" s="466"/>
      <c r="PVU58" s="399"/>
      <c r="PVV58" s="466"/>
      <c r="PVW58" s="252"/>
      <c r="PVX58" s="467"/>
      <c r="PVY58" s="466"/>
      <c r="PVZ58" s="399"/>
      <c r="PWA58" s="466"/>
      <c r="PWB58" s="252"/>
      <c r="PWC58" s="467"/>
      <c r="PWD58" s="466"/>
      <c r="PWE58" s="399"/>
      <c r="PWF58" s="466"/>
      <c r="PWG58" s="252"/>
      <c r="PWH58" s="467"/>
      <c r="PWI58" s="466"/>
      <c r="PWJ58" s="399"/>
      <c r="PWK58" s="466"/>
      <c r="PWL58" s="252"/>
      <c r="PWM58" s="467"/>
      <c r="PWN58" s="466"/>
      <c r="PWO58" s="399"/>
      <c r="PWP58" s="466"/>
      <c r="PWQ58" s="252"/>
      <c r="PWR58" s="467"/>
      <c r="PWS58" s="466"/>
      <c r="PWT58" s="399"/>
      <c r="PWU58" s="466"/>
      <c r="PWV58" s="252"/>
      <c r="PWW58" s="467"/>
      <c r="PWX58" s="466"/>
      <c r="PWY58" s="399"/>
      <c r="PWZ58" s="466"/>
      <c r="PXA58" s="252"/>
      <c r="PXB58" s="467"/>
      <c r="PXC58" s="466"/>
      <c r="PXD58" s="399"/>
      <c r="PXE58" s="466"/>
      <c r="PXF58" s="252"/>
      <c r="PXG58" s="467"/>
      <c r="PXH58" s="466"/>
      <c r="PXI58" s="399"/>
      <c r="PXJ58" s="466"/>
      <c r="PXK58" s="252"/>
      <c r="PXL58" s="467"/>
      <c r="PXM58" s="466"/>
      <c r="PXN58" s="399"/>
      <c r="PXO58" s="466"/>
      <c r="PXP58" s="252"/>
      <c r="PXQ58" s="467"/>
      <c r="PXR58" s="466"/>
      <c r="PXS58" s="399"/>
      <c r="PXT58" s="466"/>
      <c r="PXU58" s="252"/>
      <c r="PXV58" s="467"/>
      <c r="PXW58" s="466"/>
      <c r="PXX58" s="399"/>
      <c r="PXY58" s="466"/>
      <c r="PXZ58" s="252"/>
      <c r="PYA58" s="467"/>
      <c r="PYB58" s="466"/>
      <c r="PYC58" s="399"/>
      <c r="PYD58" s="466"/>
      <c r="PYE58" s="252"/>
      <c r="PYF58" s="467"/>
      <c r="PYG58" s="466"/>
      <c r="PYH58" s="399"/>
      <c r="PYI58" s="466"/>
      <c r="PYJ58" s="252"/>
      <c r="PYK58" s="467"/>
      <c r="PYL58" s="466"/>
      <c r="PYM58" s="399"/>
      <c r="PYN58" s="466"/>
      <c r="PYO58" s="252"/>
      <c r="PYP58" s="467"/>
      <c r="PYQ58" s="466"/>
      <c r="PYR58" s="399"/>
      <c r="PYS58" s="466"/>
      <c r="PYT58" s="252"/>
      <c r="PYU58" s="467"/>
      <c r="PYV58" s="466"/>
      <c r="PYW58" s="399"/>
      <c r="PYX58" s="466"/>
      <c r="PYY58" s="252"/>
      <c r="PYZ58" s="467"/>
      <c r="PZA58" s="466"/>
      <c r="PZB58" s="399"/>
      <c r="PZC58" s="466"/>
      <c r="PZD58" s="252"/>
      <c r="PZE58" s="467"/>
      <c r="PZF58" s="466"/>
      <c r="PZG58" s="399"/>
      <c r="PZH58" s="466"/>
      <c r="PZI58" s="252"/>
      <c r="PZJ58" s="467"/>
      <c r="PZK58" s="466"/>
      <c r="PZL58" s="399"/>
      <c r="PZM58" s="466"/>
      <c r="PZN58" s="252"/>
      <c r="PZO58" s="467"/>
      <c r="PZP58" s="466"/>
      <c r="PZQ58" s="399"/>
      <c r="PZR58" s="466"/>
      <c r="PZS58" s="252"/>
      <c r="PZT58" s="467"/>
      <c r="PZU58" s="466"/>
      <c r="PZV58" s="399"/>
      <c r="PZW58" s="466"/>
      <c r="PZX58" s="252"/>
      <c r="PZY58" s="467"/>
      <c r="PZZ58" s="466"/>
      <c r="QAA58" s="399"/>
      <c r="QAB58" s="466"/>
      <c r="QAC58" s="252"/>
      <c r="QAD58" s="467"/>
      <c r="QAE58" s="466"/>
      <c r="QAF58" s="399"/>
      <c r="QAG58" s="466"/>
      <c r="QAH58" s="252"/>
      <c r="QAI58" s="467"/>
      <c r="QAJ58" s="466"/>
      <c r="QAK58" s="399"/>
      <c r="QAL58" s="466"/>
      <c r="QAM58" s="252"/>
      <c r="QAN58" s="467"/>
      <c r="QAO58" s="466"/>
      <c r="QAP58" s="399"/>
      <c r="QAQ58" s="466"/>
      <c r="QAR58" s="252"/>
      <c r="QAS58" s="467"/>
      <c r="QAT58" s="466"/>
      <c r="QAU58" s="399"/>
      <c r="QAV58" s="466"/>
      <c r="QAW58" s="252"/>
      <c r="QAX58" s="467"/>
      <c r="QAY58" s="466"/>
      <c r="QAZ58" s="399"/>
      <c r="QBA58" s="466"/>
      <c r="QBB58" s="252"/>
      <c r="QBC58" s="467"/>
      <c r="QBD58" s="466"/>
      <c r="QBE58" s="399"/>
      <c r="QBF58" s="466"/>
      <c r="QBG58" s="252"/>
      <c r="QBH58" s="467"/>
      <c r="QBI58" s="466"/>
      <c r="QBJ58" s="399"/>
      <c r="QBK58" s="466"/>
      <c r="QBL58" s="252"/>
      <c r="QBM58" s="467"/>
      <c r="QBN58" s="466"/>
      <c r="QBO58" s="399"/>
      <c r="QBP58" s="466"/>
      <c r="QBQ58" s="252"/>
      <c r="QBR58" s="467"/>
      <c r="QBS58" s="466"/>
      <c r="QBT58" s="399"/>
      <c r="QBU58" s="466"/>
      <c r="QBV58" s="252"/>
      <c r="QBW58" s="467"/>
      <c r="QBX58" s="466"/>
      <c r="QBY58" s="399"/>
      <c r="QBZ58" s="466"/>
      <c r="QCA58" s="252"/>
      <c r="QCB58" s="467"/>
      <c r="QCC58" s="466"/>
      <c r="QCD58" s="399"/>
      <c r="QCE58" s="466"/>
      <c r="QCF58" s="252"/>
      <c r="QCG58" s="467"/>
      <c r="QCH58" s="466"/>
      <c r="QCI58" s="399"/>
      <c r="QCJ58" s="466"/>
      <c r="QCK58" s="252"/>
      <c r="QCL58" s="467"/>
      <c r="QCM58" s="466"/>
      <c r="QCN58" s="399"/>
      <c r="QCO58" s="466"/>
      <c r="QCP58" s="252"/>
      <c r="QCQ58" s="467"/>
      <c r="QCR58" s="466"/>
      <c r="QCS58" s="399"/>
      <c r="QCT58" s="466"/>
      <c r="QCU58" s="252"/>
      <c r="QCV58" s="467"/>
      <c r="QCW58" s="466"/>
      <c r="QCX58" s="399"/>
      <c r="QCY58" s="466"/>
      <c r="QCZ58" s="252"/>
      <c r="QDA58" s="467"/>
      <c r="QDB58" s="466"/>
      <c r="QDC58" s="399"/>
      <c r="QDD58" s="466"/>
      <c r="QDE58" s="252"/>
      <c r="QDF58" s="467"/>
      <c r="QDG58" s="466"/>
      <c r="QDH58" s="399"/>
      <c r="QDI58" s="466"/>
      <c r="QDJ58" s="252"/>
      <c r="QDK58" s="467"/>
      <c r="QDL58" s="466"/>
      <c r="QDM58" s="399"/>
      <c r="QDN58" s="466"/>
      <c r="QDO58" s="252"/>
      <c r="QDP58" s="467"/>
      <c r="QDQ58" s="466"/>
      <c r="QDR58" s="399"/>
      <c r="QDS58" s="466"/>
      <c r="QDT58" s="252"/>
      <c r="QDU58" s="467"/>
      <c r="QDV58" s="466"/>
      <c r="QDW58" s="399"/>
      <c r="QDX58" s="466"/>
      <c r="QDY58" s="252"/>
      <c r="QDZ58" s="467"/>
      <c r="QEA58" s="466"/>
      <c r="QEB58" s="399"/>
      <c r="QEC58" s="466"/>
      <c r="QED58" s="252"/>
      <c r="QEE58" s="467"/>
      <c r="QEF58" s="466"/>
      <c r="QEG58" s="399"/>
      <c r="QEH58" s="466"/>
      <c r="QEI58" s="252"/>
      <c r="QEJ58" s="467"/>
      <c r="QEK58" s="466"/>
      <c r="QEL58" s="399"/>
      <c r="QEM58" s="466"/>
      <c r="QEN58" s="252"/>
      <c r="QEO58" s="467"/>
      <c r="QEP58" s="466"/>
      <c r="QEQ58" s="399"/>
      <c r="QER58" s="466"/>
      <c r="QES58" s="252"/>
      <c r="QET58" s="467"/>
      <c r="QEU58" s="466"/>
      <c r="QEV58" s="399"/>
      <c r="QEW58" s="466"/>
      <c r="QEX58" s="252"/>
      <c r="QEY58" s="467"/>
      <c r="QEZ58" s="466"/>
      <c r="QFA58" s="399"/>
      <c r="QFB58" s="466"/>
      <c r="QFC58" s="252"/>
      <c r="QFD58" s="467"/>
      <c r="QFE58" s="466"/>
      <c r="QFF58" s="399"/>
      <c r="QFG58" s="466"/>
      <c r="QFH58" s="252"/>
      <c r="QFI58" s="467"/>
      <c r="QFJ58" s="466"/>
      <c r="QFK58" s="399"/>
      <c r="QFL58" s="466"/>
      <c r="QFM58" s="252"/>
      <c r="QFN58" s="467"/>
      <c r="QFO58" s="466"/>
      <c r="QFP58" s="399"/>
      <c r="QFQ58" s="466"/>
      <c r="QFR58" s="252"/>
      <c r="QFS58" s="467"/>
      <c r="QFT58" s="466"/>
      <c r="QFU58" s="399"/>
      <c r="QFV58" s="466"/>
      <c r="QFW58" s="252"/>
      <c r="QFX58" s="467"/>
      <c r="QFY58" s="466"/>
      <c r="QFZ58" s="399"/>
      <c r="QGA58" s="466"/>
      <c r="QGB58" s="252"/>
      <c r="QGC58" s="467"/>
      <c r="QGD58" s="466"/>
      <c r="QGE58" s="399"/>
      <c r="QGF58" s="466"/>
      <c r="QGG58" s="252"/>
      <c r="QGH58" s="467"/>
      <c r="QGI58" s="466"/>
      <c r="QGJ58" s="399"/>
      <c r="QGK58" s="466"/>
      <c r="QGL58" s="252"/>
      <c r="QGM58" s="467"/>
      <c r="QGN58" s="466"/>
      <c r="QGO58" s="399"/>
      <c r="QGP58" s="466"/>
      <c r="QGQ58" s="252"/>
      <c r="QGR58" s="467"/>
      <c r="QGS58" s="466"/>
      <c r="QGT58" s="399"/>
      <c r="QGU58" s="466"/>
      <c r="QGV58" s="252"/>
      <c r="QGW58" s="467"/>
      <c r="QGX58" s="466"/>
      <c r="QGY58" s="399"/>
      <c r="QGZ58" s="466"/>
      <c r="QHA58" s="252"/>
      <c r="QHB58" s="467"/>
      <c r="QHC58" s="466"/>
      <c r="QHD58" s="399"/>
      <c r="QHE58" s="466"/>
      <c r="QHF58" s="252"/>
      <c r="QHG58" s="467"/>
      <c r="QHH58" s="466"/>
      <c r="QHI58" s="399"/>
      <c r="QHJ58" s="466"/>
      <c r="QHK58" s="252"/>
      <c r="QHL58" s="467"/>
      <c r="QHM58" s="466"/>
      <c r="QHN58" s="399"/>
      <c r="QHO58" s="466"/>
      <c r="QHP58" s="252"/>
      <c r="QHQ58" s="467"/>
      <c r="QHR58" s="466"/>
      <c r="QHS58" s="399"/>
      <c r="QHT58" s="466"/>
      <c r="QHU58" s="252"/>
      <c r="QHV58" s="467"/>
      <c r="QHW58" s="466"/>
      <c r="QHX58" s="399"/>
      <c r="QHY58" s="466"/>
      <c r="QHZ58" s="252"/>
      <c r="QIA58" s="467"/>
      <c r="QIB58" s="466"/>
      <c r="QIC58" s="399"/>
      <c r="QID58" s="466"/>
      <c r="QIE58" s="252"/>
      <c r="QIF58" s="467"/>
      <c r="QIG58" s="466"/>
      <c r="QIH58" s="399"/>
      <c r="QII58" s="466"/>
      <c r="QIJ58" s="252"/>
      <c r="QIK58" s="467"/>
      <c r="QIL58" s="466"/>
      <c r="QIM58" s="399"/>
      <c r="QIN58" s="466"/>
      <c r="QIO58" s="252"/>
      <c r="QIP58" s="467"/>
      <c r="QIQ58" s="466"/>
      <c r="QIR58" s="399"/>
      <c r="QIS58" s="466"/>
      <c r="QIT58" s="252"/>
      <c r="QIU58" s="467"/>
      <c r="QIV58" s="466"/>
      <c r="QIW58" s="399"/>
      <c r="QIX58" s="466"/>
      <c r="QIY58" s="252"/>
      <c r="QIZ58" s="467"/>
      <c r="QJA58" s="466"/>
      <c r="QJB58" s="399"/>
      <c r="QJC58" s="466"/>
      <c r="QJD58" s="252"/>
      <c r="QJE58" s="467"/>
      <c r="QJF58" s="466"/>
      <c r="QJG58" s="399"/>
      <c r="QJH58" s="466"/>
      <c r="QJI58" s="252"/>
      <c r="QJJ58" s="467"/>
      <c r="QJK58" s="466"/>
      <c r="QJL58" s="399"/>
      <c r="QJM58" s="466"/>
      <c r="QJN58" s="252"/>
      <c r="QJO58" s="467"/>
      <c r="QJP58" s="466"/>
      <c r="QJQ58" s="399"/>
      <c r="QJR58" s="466"/>
      <c r="QJS58" s="252"/>
      <c r="QJT58" s="467"/>
      <c r="QJU58" s="466"/>
      <c r="QJV58" s="399"/>
      <c r="QJW58" s="466"/>
      <c r="QJX58" s="252"/>
      <c r="QJY58" s="467"/>
      <c r="QJZ58" s="466"/>
      <c r="QKA58" s="399"/>
      <c r="QKB58" s="466"/>
      <c r="QKC58" s="252"/>
      <c r="QKD58" s="467"/>
      <c r="QKE58" s="466"/>
      <c r="QKF58" s="399"/>
      <c r="QKG58" s="466"/>
      <c r="QKH58" s="252"/>
      <c r="QKI58" s="467"/>
      <c r="QKJ58" s="466"/>
      <c r="QKK58" s="399"/>
      <c r="QKL58" s="466"/>
      <c r="QKM58" s="252"/>
      <c r="QKN58" s="467"/>
      <c r="QKO58" s="466"/>
      <c r="QKP58" s="399"/>
      <c r="QKQ58" s="466"/>
      <c r="QKR58" s="252"/>
      <c r="QKS58" s="467"/>
      <c r="QKT58" s="466"/>
      <c r="QKU58" s="399"/>
      <c r="QKV58" s="466"/>
      <c r="QKW58" s="252"/>
      <c r="QKX58" s="467"/>
      <c r="QKY58" s="466"/>
      <c r="QKZ58" s="399"/>
      <c r="QLA58" s="466"/>
      <c r="QLB58" s="252"/>
      <c r="QLC58" s="467"/>
      <c r="QLD58" s="466"/>
      <c r="QLE58" s="399"/>
      <c r="QLF58" s="466"/>
      <c r="QLG58" s="252"/>
      <c r="QLH58" s="467"/>
      <c r="QLI58" s="466"/>
      <c r="QLJ58" s="399"/>
      <c r="QLK58" s="466"/>
      <c r="QLL58" s="252"/>
      <c r="QLM58" s="467"/>
      <c r="QLN58" s="466"/>
      <c r="QLO58" s="399"/>
      <c r="QLP58" s="466"/>
      <c r="QLQ58" s="252"/>
      <c r="QLR58" s="467"/>
      <c r="QLS58" s="466"/>
      <c r="QLT58" s="399"/>
      <c r="QLU58" s="466"/>
      <c r="QLV58" s="252"/>
      <c r="QLW58" s="467"/>
      <c r="QLX58" s="466"/>
      <c r="QLY58" s="399"/>
      <c r="QLZ58" s="466"/>
      <c r="QMA58" s="252"/>
      <c r="QMB58" s="467"/>
      <c r="QMC58" s="466"/>
      <c r="QMD58" s="399"/>
      <c r="QME58" s="466"/>
      <c r="QMF58" s="252"/>
      <c r="QMG58" s="467"/>
      <c r="QMH58" s="466"/>
      <c r="QMI58" s="399"/>
      <c r="QMJ58" s="466"/>
      <c r="QMK58" s="252"/>
      <c r="QML58" s="467"/>
      <c r="QMM58" s="466"/>
      <c r="QMN58" s="399"/>
      <c r="QMO58" s="466"/>
      <c r="QMP58" s="252"/>
      <c r="QMQ58" s="467"/>
      <c r="QMR58" s="466"/>
      <c r="QMS58" s="399"/>
      <c r="QMT58" s="466"/>
      <c r="QMU58" s="252"/>
      <c r="QMV58" s="467"/>
      <c r="QMW58" s="466"/>
      <c r="QMX58" s="399"/>
      <c r="QMY58" s="466"/>
      <c r="QMZ58" s="252"/>
      <c r="QNA58" s="467"/>
      <c r="QNB58" s="466"/>
      <c r="QNC58" s="399"/>
      <c r="QND58" s="466"/>
      <c r="QNE58" s="252"/>
      <c r="QNF58" s="467"/>
      <c r="QNG58" s="466"/>
      <c r="QNH58" s="399"/>
      <c r="QNI58" s="466"/>
      <c r="QNJ58" s="252"/>
      <c r="QNK58" s="467"/>
      <c r="QNL58" s="466"/>
      <c r="QNM58" s="399"/>
      <c r="QNN58" s="466"/>
      <c r="QNO58" s="252"/>
      <c r="QNP58" s="467"/>
      <c r="QNQ58" s="466"/>
      <c r="QNR58" s="399"/>
      <c r="QNS58" s="466"/>
      <c r="QNT58" s="252"/>
      <c r="QNU58" s="467"/>
      <c r="QNV58" s="466"/>
      <c r="QNW58" s="399"/>
      <c r="QNX58" s="466"/>
      <c r="QNY58" s="252"/>
      <c r="QNZ58" s="467"/>
      <c r="QOA58" s="466"/>
      <c r="QOB58" s="399"/>
      <c r="QOC58" s="466"/>
      <c r="QOD58" s="252"/>
      <c r="QOE58" s="467"/>
      <c r="QOF58" s="466"/>
      <c r="QOG58" s="399"/>
      <c r="QOH58" s="466"/>
      <c r="QOI58" s="252"/>
      <c r="QOJ58" s="467"/>
      <c r="QOK58" s="466"/>
      <c r="QOL58" s="399"/>
      <c r="QOM58" s="466"/>
      <c r="QON58" s="252"/>
      <c r="QOO58" s="467"/>
      <c r="QOP58" s="466"/>
      <c r="QOQ58" s="399"/>
      <c r="QOR58" s="466"/>
      <c r="QOS58" s="252"/>
      <c r="QOT58" s="467"/>
      <c r="QOU58" s="466"/>
      <c r="QOV58" s="399"/>
      <c r="QOW58" s="466"/>
      <c r="QOX58" s="252"/>
      <c r="QOY58" s="467"/>
      <c r="QOZ58" s="466"/>
      <c r="QPA58" s="399"/>
      <c r="QPB58" s="466"/>
      <c r="QPC58" s="252"/>
      <c r="QPD58" s="467"/>
      <c r="QPE58" s="466"/>
      <c r="QPF58" s="399"/>
      <c r="QPG58" s="466"/>
      <c r="QPH58" s="252"/>
      <c r="QPI58" s="467"/>
      <c r="QPJ58" s="466"/>
      <c r="QPK58" s="399"/>
      <c r="QPL58" s="466"/>
      <c r="QPM58" s="252"/>
      <c r="QPN58" s="467"/>
      <c r="QPO58" s="466"/>
      <c r="QPP58" s="399"/>
      <c r="QPQ58" s="466"/>
      <c r="QPR58" s="252"/>
      <c r="QPS58" s="467"/>
      <c r="QPT58" s="466"/>
      <c r="QPU58" s="399"/>
      <c r="QPV58" s="466"/>
      <c r="QPW58" s="252"/>
      <c r="QPX58" s="467"/>
      <c r="QPY58" s="466"/>
      <c r="QPZ58" s="399"/>
      <c r="QQA58" s="466"/>
      <c r="QQB58" s="252"/>
      <c r="QQC58" s="467"/>
      <c r="QQD58" s="466"/>
      <c r="QQE58" s="399"/>
      <c r="QQF58" s="466"/>
      <c r="QQG58" s="252"/>
      <c r="QQH58" s="467"/>
      <c r="QQI58" s="466"/>
      <c r="QQJ58" s="399"/>
      <c r="QQK58" s="466"/>
      <c r="QQL58" s="252"/>
      <c r="QQM58" s="467"/>
      <c r="QQN58" s="466"/>
      <c r="QQO58" s="399"/>
      <c r="QQP58" s="466"/>
      <c r="QQQ58" s="252"/>
      <c r="QQR58" s="467"/>
      <c r="QQS58" s="466"/>
      <c r="QQT58" s="399"/>
      <c r="QQU58" s="466"/>
      <c r="QQV58" s="252"/>
      <c r="QQW58" s="467"/>
      <c r="QQX58" s="466"/>
      <c r="QQY58" s="399"/>
      <c r="QQZ58" s="466"/>
      <c r="QRA58" s="252"/>
      <c r="QRB58" s="467"/>
      <c r="QRC58" s="466"/>
      <c r="QRD58" s="399"/>
      <c r="QRE58" s="466"/>
      <c r="QRF58" s="252"/>
      <c r="QRG58" s="467"/>
      <c r="QRH58" s="466"/>
      <c r="QRI58" s="399"/>
      <c r="QRJ58" s="466"/>
      <c r="QRK58" s="252"/>
      <c r="QRL58" s="467"/>
      <c r="QRM58" s="466"/>
      <c r="QRN58" s="399"/>
      <c r="QRO58" s="466"/>
      <c r="QRP58" s="252"/>
      <c r="QRQ58" s="467"/>
      <c r="QRR58" s="466"/>
      <c r="QRS58" s="399"/>
      <c r="QRT58" s="466"/>
      <c r="QRU58" s="252"/>
      <c r="QRV58" s="467"/>
      <c r="QRW58" s="466"/>
      <c r="QRX58" s="399"/>
      <c r="QRY58" s="466"/>
      <c r="QRZ58" s="252"/>
      <c r="QSA58" s="467"/>
      <c r="QSB58" s="466"/>
      <c r="QSC58" s="399"/>
      <c r="QSD58" s="466"/>
      <c r="QSE58" s="252"/>
      <c r="QSF58" s="467"/>
      <c r="QSG58" s="466"/>
      <c r="QSH58" s="399"/>
      <c r="QSI58" s="466"/>
      <c r="QSJ58" s="252"/>
      <c r="QSK58" s="467"/>
      <c r="QSL58" s="466"/>
      <c r="QSM58" s="399"/>
      <c r="QSN58" s="466"/>
      <c r="QSO58" s="252"/>
      <c r="QSP58" s="467"/>
      <c r="QSQ58" s="466"/>
      <c r="QSR58" s="399"/>
      <c r="QSS58" s="466"/>
      <c r="QST58" s="252"/>
      <c r="QSU58" s="467"/>
      <c r="QSV58" s="466"/>
      <c r="QSW58" s="399"/>
      <c r="QSX58" s="466"/>
      <c r="QSY58" s="252"/>
      <c r="QSZ58" s="467"/>
      <c r="QTA58" s="466"/>
      <c r="QTB58" s="399"/>
      <c r="QTC58" s="466"/>
      <c r="QTD58" s="252"/>
      <c r="QTE58" s="467"/>
      <c r="QTF58" s="466"/>
      <c r="QTG58" s="399"/>
      <c r="QTH58" s="466"/>
      <c r="QTI58" s="252"/>
      <c r="QTJ58" s="467"/>
      <c r="QTK58" s="466"/>
      <c r="QTL58" s="399"/>
      <c r="QTM58" s="466"/>
      <c r="QTN58" s="252"/>
      <c r="QTO58" s="467"/>
      <c r="QTP58" s="466"/>
      <c r="QTQ58" s="399"/>
      <c r="QTR58" s="466"/>
      <c r="QTS58" s="252"/>
      <c r="QTT58" s="467"/>
      <c r="QTU58" s="466"/>
      <c r="QTV58" s="399"/>
      <c r="QTW58" s="466"/>
      <c r="QTX58" s="252"/>
      <c r="QTY58" s="467"/>
      <c r="QTZ58" s="466"/>
      <c r="QUA58" s="399"/>
      <c r="QUB58" s="466"/>
      <c r="QUC58" s="252"/>
      <c r="QUD58" s="467"/>
      <c r="QUE58" s="466"/>
      <c r="QUF58" s="399"/>
      <c r="QUG58" s="466"/>
      <c r="QUH58" s="252"/>
      <c r="QUI58" s="467"/>
      <c r="QUJ58" s="466"/>
      <c r="QUK58" s="399"/>
      <c r="QUL58" s="466"/>
      <c r="QUM58" s="252"/>
      <c r="QUN58" s="467"/>
      <c r="QUO58" s="466"/>
      <c r="QUP58" s="399"/>
      <c r="QUQ58" s="466"/>
      <c r="QUR58" s="252"/>
      <c r="QUS58" s="467"/>
      <c r="QUT58" s="466"/>
      <c r="QUU58" s="399"/>
      <c r="QUV58" s="466"/>
      <c r="QUW58" s="252"/>
      <c r="QUX58" s="467"/>
      <c r="QUY58" s="466"/>
      <c r="QUZ58" s="399"/>
      <c r="QVA58" s="466"/>
      <c r="QVB58" s="252"/>
      <c r="QVC58" s="467"/>
      <c r="QVD58" s="466"/>
      <c r="QVE58" s="399"/>
      <c r="QVF58" s="466"/>
      <c r="QVG58" s="252"/>
      <c r="QVH58" s="467"/>
      <c r="QVI58" s="466"/>
      <c r="QVJ58" s="399"/>
      <c r="QVK58" s="466"/>
      <c r="QVL58" s="252"/>
      <c r="QVM58" s="467"/>
      <c r="QVN58" s="466"/>
      <c r="QVO58" s="399"/>
      <c r="QVP58" s="466"/>
      <c r="QVQ58" s="252"/>
      <c r="QVR58" s="467"/>
      <c r="QVS58" s="466"/>
      <c r="QVT58" s="399"/>
      <c r="QVU58" s="466"/>
      <c r="QVV58" s="252"/>
      <c r="QVW58" s="467"/>
      <c r="QVX58" s="466"/>
      <c r="QVY58" s="399"/>
      <c r="QVZ58" s="466"/>
      <c r="QWA58" s="252"/>
      <c r="QWB58" s="467"/>
      <c r="QWC58" s="466"/>
      <c r="QWD58" s="399"/>
      <c r="QWE58" s="466"/>
      <c r="QWF58" s="252"/>
      <c r="QWG58" s="467"/>
      <c r="QWH58" s="466"/>
      <c r="QWI58" s="399"/>
      <c r="QWJ58" s="466"/>
      <c r="QWK58" s="252"/>
      <c r="QWL58" s="467"/>
      <c r="QWM58" s="466"/>
      <c r="QWN58" s="399"/>
      <c r="QWO58" s="466"/>
      <c r="QWP58" s="252"/>
      <c r="QWQ58" s="467"/>
      <c r="QWR58" s="466"/>
      <c r="QWS58" s="399"/>
      <c r="QWT58" s="466"/>
      <c r="QWU58" s="252"/>
      <c r="QWV58" s="467"/>
      <c r="QWW58" s="466"/>
      <c r="QWX58" s="399"/>
      <c r="QWY58" s="466"/>
      <c r="QWZ58" s="252"/>
      <c r="QXA58" s="467"/>
      <c r="QXB58" s="466"/>
      <c r="QXC58" s="399"/>
      <c r="QXD58" s="466"/>
      <c r="QXE58" s="252"/>
      <c r="QXF58" s="467"/>
      <c r="QXG58" s="466"/>
      <c r="QXH58" s="399"/>
      <c r="QXI58" s="466"/>
      <c r="QXJ58" s="252"/>
      <c r="QXK58" s="467"/>
      <c r="QXL58" s="466"/>
      <c r="QXM58" s="399"/>
      <c r="QXN58" s="466"/>
      <c r="QXO58" s="252"/>
      <c r="QXP58" s="467"/>
      <c r="QXQ58" s="466"/>
      <c r="QXR58" s="399"/>
      <c r="QXS58" s="466"/>
      <c r="QXT58" s="252"/>
      <c r="QXU58" s="467"/>
      <c r="QXV58" s="466"/>
      <c r="QXW58" s="399"/>
      <c r="QXX58" s="466"/>
      <c r="QXY58" s="252"/>
      <c r="QXZ58" s="467"/>
      <c r="QYA58" s="466"/>
      <c r="QYB58" s="399"/>
      <c r="QYC58" s="466"/>
      <c r="QYD58" s="252"/>
      <c r="QYE58" s="467"/>
      <c r="QYF58" s="466"/>
      <c r="QYG58" s="399"/>
      <c r="QYH58" s="466"/>
      <c r="QYI58" s="252"/>
      <c r="QYJ58" s="467"/>
      <c r="QYK58" s="466"/>
      <c r="QYL58" s="399"/>
      <c r="QYM58" s="466"/>
      <c r="QYN58" s="252"/>
      <c r="QYO58" s="467"/>
      <c r="QYP58" s="466"/>
      <c r="QYQ58" s="399"/>
      <c r="QYR58" s="466"/>
      <c r="QYS58" s="252"/>
      <c r="QYT58" s="467"/>
      <c r="QYU58" s="466"/>
      <c r="QYV58" s="399"/>
      <c r="QYW58" s="466"/>
      <c r="QYX58" s="252"/>
      <c r="QYY58" s="467"/>
      <c r="QYZ58" s="466"/>
      <c r="QZA58" s="399"/>
      <c r="QZB58" s="466"/>
      <c r="QZC58" s="252"/>
      <c r="QZD58" s="467"/>
      <c r="QZE58" s="466"/>
      <c r="QZF58" s="399"/>
      <c r="QZG58" s="466"/>
      <c r="QZH58" s="252"/>
      <c r="QZI58" s="467"/>
      <c r="QZJ58" s="466"/>
      <c r="QZK58" s="399"/>
      <c r="QZL58" s="466"/>
      <c r="QZM58" s="252"/>
      <c r="QZN58" s="467"/>
      <c r="QZO58" s="466"/>
      <c r="QZP58" s="399"/>
      <c r="QZQ58" s="466"/>
      <c r="QZR58" s="252"/>
      <c r="QZS58" s="467"/>
      <c r="QZT58" s="466"/>
      <c r="QZU58" s="399"/>
      <c r="QZV58" s="466"/>
      <c r="QZW58" s="252"/>
      <c r="QZX58" s="467"/>
      <c r="QZY58" s="466"/>
      <c r="QZZ58" s="399"/>
      <c r="RAA58" s="466"/>
      <c r="RAB58" s="252"/>
      <c r="RAC58" s="467"/>
      <c r="RAD58" s="466"/>
      <c r="RAE58" s="399"/>
      <c r="RAF58" s="466"/>
      <c r="RAG58" s="252"/>
      <c r="RAH58" s="467"/>
      <c r="RAI58" s="466"/>
      <c r="RAJ58" s="399"/>
      <c r="RAK58" s="466"/>
      <c r="RAL58" s="252"/>
      <c r="RAM58" s="467"/>
      <c r="RAN58" s="466"/>
      <c r="RAO58" s="399"/>
      <c r="RAP58" s="466"/>
      <c r="RAQ58" s="252"/>
      <c r="RAR58" s="467"/>
      <c r="RAS58" s="466"/>
      <c r="RAT58" s="399"/>
      <c r="RAU58" s="466"/>
      <c r="RAV58" s="252"/>
      <c r="RAW58" s="467"/>
      <c r="RAX58" s="466"/>
      <c r="RAY58" s="399"/>
      <c r="RAZ58" s="466"/>
      <c r="RBA58" s="252"/>
      <c r="RBB58" s="467"/>
      <c r="RBC58" s="466"/>
      <c r="RBD58" s="399"/>
      <c r="RBE58" s="466"/>
      <c r="RBF58" s="252"/>
      <c r="RBG58" s="467"/>
      <c r="RBH58" s="466"/>
      <c r="RBI58" s="399"/>
      <c r="RBJ58" s="466"/>
      <c r="RBK58" s="252"/>
      <c r="RBL58" s="467"/>
      <c r="RBM58" s="466"/>
      <c r="RBN58" s="399"/>
      <c r="RBO58" s="466"/>
      <c r="RBP58" s="252"/>
      <c r="RBQ58" s="467"/>
      <c r="RBR58" s="466"/>
      <c r="RBS58" s="399"/>
      <c r="RBT58" s="466"/>
      <c r="RBU58" s="252"/>
      <c r="RBV58" s="467"/>
      <c r="RBW58" s="466"/>
      <c r="RBX58" s="399"/>
      <c r="RBY58" s="466"/>
      <c r="RBZ58" s="252"/>
      <c r="RCA58" s="467"/>
      <c r="RCB58" s="466"/>
      <c r="RCC58" s="399"/>
      <c r="RCD58" s="466"/>
      <c r="RCE58" s="252"/>
      <c r="RCF58" s="467"/>
      <c r="RCG58" s="466"/>
      <c r="RCH58" s="399"/>
      <c r="RCI58" s="466"/>
      <c r="RCJ58" s="252"/>
      <c r="RCK58" s="467"/>
      <c r="RCL58" s="466"/>
      <c r="RCM58" s="399"/>
      <c r="RCN58" s="466"/>
      <c r="RCO58" s="252"/>
      <c r="RCP58" s="467"/>
      <c r="RCQ58" s="466"/>
      <c r="RCR58" s="399"/>
      <c r="RCS58" s="466"/>
      <c r="RCT58" s="252"/>
      <c r="RCU58" s="467"/>
      <c r="RCV58" s="466"/>
      <c r="RCW58" s="399"/>
      <c r="RCX58" s="466"/>
      <c r="RCY58" s="252"/>
      <c r="RCZ58" s="467"/>
      <c r="RDA58" s="466"/>
      <c r="RDB58" s="399"/>
      <c r="RDC58" s="466"/>
      <c r="RDD58" s="252"/>
      <c r="RDE58" s="467"/>
      <c r="RDF58" s="466"/>
      <c r="RDG58" s="399"/>
      <c r="RDH58" s="466"/>
      <c r="RDI58" s="252"/>
      <c r="RDJ58" s="467"/>
      <c r="RDK58" s="466"/>
      <c r="RDL58" s="399"/>
      <c r="RDM58" s="466"/>
      <c r="RDN58" s="252"/>
      <c r="RDO58" s="467"/>
      <c r="RDP58" s="466"/>
      <c r="RDQ58" s="399"/>
      <c r="RDR58" s="466"/>
      <c r="RDS58" s="252"/>
      <c r="RDT58" s="467"/>
      <c r="RDU58" s="466"/>
      <c r="RDV58" s="399"/>
      <c r="RDW58" s="466"/>
      <c r="RDX58" s="252"/>
      <c r="RDY58" s="467"/>
      <c r="RDZ58" s="466"/>
      <c r="REA58" s="399"/>
      <c r="REB58" s="466"/>
      <c r="REC58" s="252"/>
      <c r="RED58" s="467"/>
      <c r="REE58" s="466"/>
      <c r="REF58" s="399"/>
      <c r="REG58" s="466"/>
      <c r="REH58" s="252"/>
      <c r="REI58" s="467"/>
      <c r="REJ58" s="466"/>
      <c r="REK58" s="399"/>
      <c r="REL58" s="466"/>
      <c r="REM58" s="252"/>
      <c r="REN58" s="467"/>
      <c r="REO58" s="466"/>
      <c r="REP58" s="399"/>
      <c r="REQ58" s="466"/>
      <c r="RER58" s="252"/>
      <c r="RES58" s="467"/>
      <c r="RET58" s="466"/>
      <c r="REU58" s="399"/>
      <c r="REV58" s="466"/>
      <c r="REW58" s="252"/>
      <c r="REX58" s="467"/>
      <c r="REY58" s="466"/>
      <c r="REZ58" s="399"/>
      <c r="RFA58" s="466"/>
      <c r="RFB58" s="252"/>
      <c r="RFC58" s="467"/>
      <c r="RFD58" s="466"/>
      <c r="RFE58" s="399"/>
      <c r="RFF58" s="466"/>
      <c r="RFG58" s="252"/>
      <c r="RFH58" s="467"/>
      <c r="RFI58" s="466"/>
      <c r="RFJ58" s="399"/>
      <c r="RFK58" s="466"/>
      <c r="RFL58" s="252"/>
      <c r="RFM58" s="467"/>
      <c r="RFN58" s="466"/>
      <c r="RFO58" s="399"/>
      <c r="RFP58" s="466"/>
      <c r="RFQ58" s="252"/>
      <c r="RFR58" s="467"/>
      <c r="RFS58" s="466"/>
      <c r="RFT58" s="399"/>
      <c r="RFU58" s="466"/>
      <c r="RFV58" s="252"/>
      <c r="RFW58" s="467"/>
      <c r="RFX58" s="466"/>
      <c r="RFY58" s="399"/>
      <c r="RFZ58" s="466"/>
      <c r="RGA58" s="252"/>
      <c r="RGB58" s="467"/>
      <c r="RGC58" s="466"/>
      <c r="RGD58" s="399"/>
      <c r="RGE58" s="466"/>
      <c r="RGF58" s="252"/>
      <c r="RGG58" s="467"/>
      <c r="RGH58" s="466"/>
      <c r="RGI58" s="399"/>
      <c r="RGJ58" s="466"/>
      <c r="RGK58" s="252"/>
      <c r="RGL58" s="467"/>
      <c r="RGM58" s="466"/>
      <c r="RGN58" s="399"/>
      <c r="RGO58" s="466"/>
      <c r="RGP58" s="252"/>
      <c r="RGQ58" s="467"/>
      <c r="RGR58" s="466"/>
      <c r="RGS58" s="399"/>
      <c r="RGT58" s="466"/>
      <c r="RGU58" s="252"/>
      <c r="RGV58" s="467"/>
      <c r="RGW58" s="466"/>
      <c r="RGX58" s="399"/>
      <c r="RGY58" s="466"/>
      <c r="RGZ58" s="252"/>
      <c r="RHA58" s="467"/>
      <c r="RHB58" s="466"/>
      <c r="RHC58" s="399"/>
      <c r="RHD58" s="466"/>
      <c r="RHE58" s="252"/>
      <c r="RHF58" s="467"/>
      <c r="RHG58" s="466"/>
      <c r="RHH58" s="399"/>
      <c r="RHI58" s="466"/>
      <c r="RHJ58" s="252"/>
      <c r="RHK58" s="467"/>
      <c r="RHL58" s="466"/>
      <c r="RHM58" s="399"/>
      <c r="RHN58" s="466"/>
      <c r="RHO58" s="252"/>
      <c r="RHP58" s="467"/>
      <c r="RHQ58" s="466"/>
      <c r="RHR58" s="399"/>
      <c r="RHS58" s="466"/>
      <c r="RHT58" s="252"/>
      <c r="RHU58" s="467"/>
      <c r="RHV58" s="466"/>
      <c r="RHW58" s="399"/>
      <c r="RHX58" s="466"/>
      <c r="RHY58" s="252"/>
      <c r="RHZ58" s="467"/>
      <c r="RIA58" s="466"/>
      <c r="RIB58" s="399"/>
      <c r="RIC58" s="466"/>
      <c r="RID58" s="252"/>
      <c r="RIE58" s="467"/>
      <c r="RIF58" s="466"/>
      <c r="RIG58" s="399"/>
      <c r="RIH58" s="466"/>
      <c r="RII58" s="252"/>
      <c r="RIJ58" s="467"/>
      <c r="RIK58" s="466"/>
      <c r="RIL58" s="399"/>
      <c r="RIM58" s="466"/>
      <c r="RIN58" s="252"/>
      <c r="RIO58" s="467"/>
      <c r="RIP58" s="466"/>
      <c r="RIQ58" s="399"/>
      <c r="RIR58" s="466"/>
      <c r="RIS58" s="252"/>
      <c r="RIT58" s="467"/>
      <c r="RIU58" s="466"/>
      <c r="RIV58" s="399"/>
      <c r="RIW58" s="466"/>
      <c r="RIX58" s="252"/>
      <c r="RIY58" s="467"/>
      <c r="RIZ58" s="466"/>
      <c r="RJA58" s="399"/>
      <c r="RJB58" s="466"/>
      <c r="RJC58" s="252"/>
      <c r="RJD58" s="467"/>
      <c r="RJE58" s="466"/>
      <c r="RJF58" s="399"/>
      <c r="RJG58" s="466"/>
      <c r="RJH58" s="252"/>
      <c r="RJI58" s="467"/>
      <c r="RJJ58" s="466"/>
      <c r="RJK58" s="399"/>
      <c r="RJL58" s="466"/>
      <c r="RJM58" s="252"/>
      <c r="RJN58" s="467"/>
      <c r="RJO58" s="466"/>
      <c r="RJP58" s="399"/>
      <c r="RJQ58" s="466"/>
      <c r="RJR58" s="252"/>
      <c r="RJS58" s="467"/>
      <c r="RJT58" s="466"/>
      <c r="RJU58" s="399"/>
      <c r="RJV58" s="466"/>
      <c r="RJW58" s="252"/>
      <c r="RJX58" s="467"/>
      <c r="RJY58" s="466"/>
      <c r="RJZ58" s="399"/>
      <c r="RKA58" s="466"/>
      <c r="RKB58" s="252"/>
      <c r="RKC58" s="467"/>
      <c r="RKD58" s="466"/>
      <c r="RKE58" s="399"/>
      <c r="RKF58" s="466"/>
      <c r="RKG58" s="252"/>
      <c r="RKH58" s="467"/>
      <c r="RKI58" s="466"/>
      <c r="RKJ58" s="399"/>
      <c r="RKK58" s="466"/>
      <c r="RKL58" s="252"/>
      <c r="RKM58" s="467"/>
      <c r="RKN58" s="466"/>
      <c r="RKO58" s="399"/>
      <c r="RKP58" s="466"/>
      <c r="RKQ58" s="252"/>
      <c r="RKR58" s="467"/>
      <c r="RKS58" s="466"/>
      <c r="RKT58" s="399"/>
      <c r="RKU58" s="466"/>
      <c r="RKV58" s="252"/>
      <c r="RKW58" s="467"/>
      <c r="RKX58" s="466"/>
      <c r="RKY58" s="399"/>
      <c r="RKZ58" s="466"/>
      <c r="RLA58" s="252"/>
      <c r="RLB58" s="467"/>
      <c r="RLC58" s="466"/>
      <c r="RLD58" s="399"/>
      <c r="RLE58" s="466"/>
      <c r="RLF58" s="252"/>
      <c r="RLG58" s="467"/>
      <c r="RLH58" s="466"/>
      <c r="RLI58" s="399"/>
      <c r="RLJ58" s="466"/>
      <c r="RLK58" s="252"/>
      <c r="RLL58" s="467"/>
      <c r="RLM58" s="466"/>
      <c r="RLN58" s="399"/>
      <c r="RLO58" s="466"/>
      <c r="RLP58" s="252"/>
      <c r="RLQ58" s="467"/>
      <c r="RLR58" s="466"/>
      <c r="RLS58" s="399"/>
      <c r="RLT58" s="466"/>
      <c r="RLU58" s="252"/>
      <c r="RLV58" s="467"/>
      <c r="RLW58" s="466"/>
      <c r="RLX58" s="399"/>
      <c r="RLY58" s="466"/>
      <c r="RLZ58" s="252"/>
      <c r="RMA58" s="467"/>
      <c r="RMB58" s="466"/>
      <c r="RMC58" s="399"/>
      <c r="RMD58" s="466"/>
      <c r="RME58" s="252"/>
      <c r="RMF58" s="467"/>
      <c r="RMG58" s="466"/>
      <c r="RMH58" s="399"/>
      <c r="RMI58" s="466"/>
      <c r="RMJ58" s="252"/>
      <c r="RMK58" s="467"/>
      <c r="RML58" s="466"/>
      <c r="RMM58" s="399"/>
      <c r="RMN58" s="466"/>
      <c r="RMO58" s="252"/>
      <c r="RMP58" s="467"/>
      <c r="RMQ58" s="466"/>
      <c r="RMR58" s="399"/>
      <c r="RMS58" s="466"/>
      <c r="RMT58" s="252"/>
      <c r="RMU58" s="467"/>
      <c r="RMV58" s="466"/>
      <c r="RMW58" s="399"/>
      <c r="RMX58" s="466"/>
      <c r="RMY58" s="252"/>
      <c r="RMZ58" s="467"/>
      <c r="RNA58" s="466"/>
      <c r="RNB58" s="399"/>
      <c r="RNC58" s="466"/>
      <c r="RND58" s="252"/>
      <c r="RNE58" s="467"/>
      <c r="RNF58" s="466"/>
      <c r="RNG58" s="399"/>
      <c r="RNH58" s="466"/>
      <c r="RNI58" s="252"/>
      <c r="RNJ58" s="467"/>
      <c r="RNK58" s="466"/>
      <c r="RNL58" s="399"/>
      <c r="RNM58" s="466"/>
      <c r="RNN58" s="252"/>
      <c r="RNO58" s="467"/>
      <c r="RNP58" s="466"/>
      <c r="RNQ58" s="399"/>
      <c r="RNR58" s="466"/>
      <c r="RNS58" s="252"/>
      <c r="RNT58" s="467"/>
      <c r="RNU58" s="466"/>
      <c r="RNV58" s="399"/>
      <c r="RNW58" s="466"/>
      <c r="RNX58" s="252"/>
      <c r="RNY58" s="467"/>
      <c r="RNZ58" s="466"/>
      <c r="ROA58" s="399"/>
      <c r="ROB58" s="466"/>
      <c r="ROC58" s="252"/>
      <c r="ROD58" s="467"/>
      <c r="ROE58" s="466"/>
      <c r="ROF58" s="399"/>
      <c r="ROG58" s="466"/>
      <c r="ROH58" s="252"/>
      <c r="ROI58" s="467"/>
      <c r="ROJ58" s="466"/>
      <c r="ROK58" s="399"/>
      <c r="ROL58" s="466"/>
      <c r="ROM58" s="252"/>
      <c r="RON58" s="467"/>
      <c r="ROO58" s="466"/>
      <c r="ROP58" s="399"/>
      <c r="ROQ58" s="466"/>
      <c r="ROR58" s="252"/>
      <c r="ROS58" s="467"/>
      <c r="ROT58" s="466"/>
      <c r="ROU58" s="399"/>
      <c r="ROV58" s="466"/>
      <c r="ROW58" s="252"/>
      <c r="ROX58" s="467"/>
      <c r="ROY58" s="466"/>
      <c r="ROZ58" s="399"/>
      <c r="RPA58" s="466"/>
      <c r="RPB58" s="252"/>
      <c r="RPC58" s="467"/>
      <c r="RPD58" s="466"/>
      <c r="RPE58" s="399"/>
      <c r="RPF58" s="466"/>
      <c r="RPG58" s="252"/>
      <c r="RPH58" s="467"/>
      <c r="RPI58" s="466"/>
      <c r="RPJ58" s="399"/>
      <c r="RPK58" s="466"/>
      <c r="RPL58" s="252"/>
      <c r="RPM58" s="467"/>
      <c r="RPN58" s="466"/>
      <c r="RPO58" s="399"/>
      <c r="RPP58" s="466"/>
      <c r="RPQ58" s="252"/>
      <c r="RPR58" s="467"/>
      <c r="RPS58" s="466"/>
      <c r="RPT58" s="399"/>
      <c r="RPU58" s="466"/>
      <c r="RPV58" s="252"/>
      <c r="RPW58" s="467"/>
      <c r="RPX58" s="466"/>
      <c r="RPY58" s="399"/>
      <c r="RPZ58" s="466"/>
      <c r="RQA58" s="252"/>
      <c r="RQB58" s="467"/>
      <c r="RQC58" s="466"/>
      <c r="RQD58" s="399"/>
      <c r="RQE58" s="466"/>
      <c r="RQF58" s="252"/>
      <c r="RQG58" s="467"/>
      <c r="RQH58" s="466"/>
      <c r="RQI58" s="399"/>
      <c r="RQJ58" s="466"/>
      <c r="RQK58" s="252"/>
      <c r="RQL58" s="467"/>
      <c r="RQM58" s="466"/>
      <c r="RQN58" s="399"/>
      <c r="RQO58" s="466"/>
      <c r="RQP58" s="252"/>
      <c r="RQQ58" s="467"/>
      <c r="RQR58" s="466"/>
      <c r="RQS58" s="399"/>
      <c r="RQT58" s="466"/>
      <c r="RQU58" s="252"/>
      <c r="RQV58" s="467"/>
      <c r="RQW58" s="466"/>
      <c r="RQX58" s="399"/>
      <c r="RQY58" s="466"/>
      <c r="RQZ58" s="252"/>
      <c r="RRA58" s="467"/>
      <c r="RRB58" s="466"/>
      <c r="RRC58" s="399"/>
      <c r="RRD58" s="466"/>
      <c r="RRE58" s="252"/>
      <c r="RRF58" s="467"/>
      <c r="RRG58" s="466"/>
      <c r="RRH58" s="399"/>
      <c r="RRI58" s="466"/>
      <c r="RRJ58" s="252"/>
      <c r="RRK58" s="467"/>
      <c r="RRL58" s="466"/>
      <c r="RRM58" s="399"/>
      <c r="RRN58" s="466"/>
      <c r="RRO58" s="252"/>
      <c r="RRP58" s="467"/>
      <c r="RRQ58" s="466"/>
      <c r="RRR58" s="399"/>
      <c r="RRS58" s="466"/>
      <c r="RRT58" s="252"/>
      <c r="RRU58" s="467"/>
      <c r="RRV58" s="466"/>
      <c r="RRW58" s="399"/>
      <c r="RRX58" s="466"/>
      <c r="RRY58" s="252"/>
      <c r="RRZ58" s="467"/>
      <c r="RSA58" s="466"/>
      <c r="RSB58" s="399"/>
      <c r="RSC58" s="466"/>
      <c r="RSD58" s="252"/>
      <c r="RSE58" s="467"/>
      <c r="RSF58" s="466"/>
      <c r="RSG58" s="399"/>
      <c r="RSH58" s="466"/>
      <c r="RSI58" s="252"/>
      <c r="RSJ58" s="467"/>
      <c r="RSK58" s="466"/>
      <c r="RSL58" s="399"/>
      <c r="RSM58" s="466"/>
      <c r="RSN58" s="252"/>
      <c r="RSO58" s="467"/>
      <c r="RSP58" s="466"/>
      <c r="RSQ58" s="399"/>
      <c r="RSR58" s="466"/>
      <c r="RSS58" s="252"/>
      <c r="RST58" s="467"/>
      <c r="RSU58" s="466"/>
      <c r="RSV58" s="399"/>
      <c r="RSW58" s="466"/>
      <c r="RSX58" s="252"/>
      <c r="RSY58" s="467"/>
      <c r="RSZ58" s="466"/>
      <c r="RTA58" s="399"/>
      <c r="RTB58" s="466"/>
      <c r="RTC58" s="252"/>
      <c r="RTD58" s="467"/>
      <c r="RTE58" s="466"/>
      <c r="RTF58" s="399"/>
      <c r="RTG58" s="466"/>
      <c r="RTH58" s="252"/>
      <c r="RTI58" s="467"/>
      <c r="RTJ58" s="466"/>
      <c r="RTK58" s="399"/>
      <c r="RTL58" s="466"/>
      <c r="RTM58" s="252"/>
      <c r="RTN58" s="467"/>
      <c r="RTO58" s="466"/>
      <c r="RTP58" s="399"/>
      <c r="RTQ58" s="466"/>
      <c r="RTR58" s="252"/>
      <c r="RTS58" s="467"/>
      <c r="RTT58" s="466"/>
      <c r="RTU58" s="399"/>
      <c r="RTV58" s="466"/>
      <c r="RTW58" s="252"/>
      <c r="RTX58" s="467"/>
      <c r="RTY58" s="466"/>
      <c r="RTZ58" s="399"/>
      <c r="RUA58" s="466"/>
      <c r="RUB58" s="252"/>
      <c r="RUC58" s="467"/>
      <c r="RUD58" s="466"/>
      <c r="RUE58" s="399"/>
      <c r="RUF58" s="466"/>
      <c r="RUG58" s="252"/>
      <c r="RUH58" s="467"/>
      <c r="RUI58" s="466"/>
      <c r="RUJ58" s="399"/>
      <c r="RUK58" s="466"/>
      <c r="RUL58" s="252"/>
      <c r="RUM58" s="467"/>
      <c r="RUN58" s="466"/>
      <c r="RUO58" s="399"/>
      <c r="RUP58" s="466"/>
      <c r="RUQ58" s="252"/>
      <c r="RUR58" s="467"/>
      <c r="RUS58" s="466"/>
      <c r="RUT58" s="399"/>
      <c r="RUU58" s="466"/>
      <c r="RUV58" s="252"/>
      <c r="RUW58" s="467"/>
      <c r="RUX58" s="466"/>
      <c r="RUY58" s="399"/>
      <c r="RUZ58" s="466"/>
      <c r="RVA58" s="252"/>
      <c r="RVB58" s="467"/>
      <c r="RVC58" s="466"/>
      <c r="RVD58" s="399"/>
      <c r="RVE58" s="466"/>
      <c r="RVF58" s="252"/>
      <c r="RVG58" s="467"/>
      <c r="RVH58" s="466"/>
      <c r="RVI58" s="399"/>
      <c r="RVJ58" s="466"/>
      <c r="RVK58" s="252"/>
      <c r="RVL58" s="467"/>
      <c r="RVM58" s="466"/>
      <c r="RVN58" s="399"/>
      <c r="RVO58" s="466"/>
      <c r="RVP58" s="252"/>
      <c r="RVQ58" s="467"/>
      <c r="RVR58" s="466"/>
      <c r="RVS58" s="399"/>
      <c r="RVT58" s="466"/>
      <c r="RVU58" s="252"/>
      <c r="RVV58" s="467"/>
      <c r="RVW58" s="466"/>
      <c r="RVX58" s="399"/>
      <c r="RVY58" s="466"/>
      <c r="RVZ58" s="252"/>
      <c r="RWA58" s="467"/>
      <c r="RWB58" s="466"/>
      <c r="RWC58" s="399"/>
      <c r="RWD58" s="466"/>
      <c r="RWE58" s="252"/>
      <c r="RWF58" s="467"/>
      <c r="RWG58" s="466"/>
      <c r="RWH58" s="399"/>
      <c r="RWI58" s="466"/>
      <c r="RWJ58" s="252"/>
      <c r="RWK58" s="467"/>
      <c r="RWL58" s="466"/>
      <c r="RWM58" s="399"/>
      <c r="RWN58" s="466"/>
      <c r="RWO58" s="252"/>
      <c r="RWP58" s="467"/>
      <c r="RWQ58" s="466"/>
      <c r="RWR58" s="399"/>
      <c r="RWS58" s="466"/>
      <c r="RWT58" s="252"/>
      <c r="RWU58" s="467"/>
      <c r="RWV58" s="466"/>
      <c r="RWW58" s="399"/>
      <c r="RWX58" s="466"/>
      <c r="RWY58" s="252"/>
      <c r="RWZ58" s="467"/>
      <c r="RXA58" s="466"/>
      <c r="RXB58" s="399"/>
      <c r="RXC58" s="466"/>
      <c r="RXD58" s="252"/>
      <c r="RXE58" s="467"/>
      <c r="RXF58" s="466"/>
      <c r="RXG58" s="399"/>
      <c r="RXH58" s="466"/>
      <c r="RXI58" s="252"/>
      <c r="RXJ58" s="467"/>
      <c r="RXK58" s="466"/>
      <c r="RXL58" s="399"/>
      <c r="RXM58" s="466"/>
      <c r="RXN58" s="252"/>
      <c r="RXO58" s="467"/>
      <c r="RXP58" s="466"/>
      <c r="RXQ58" s="399"/>
      <c r="RXR58" s="466"/>
      <c r="RXS58" s="252"/>
      <c r="RXT58" s="467"/>
      <c r="RXU58" s="466"/>
      <c r="RXV58" s="399"/>
      <c r="RXW58" s="466"/>
      <c r="RXX58" s="252"/>
      <c r="RXY58" s="467"/>
      <c r="RXZ58" s="466"/>
      <c r="RYA58" s="399"/>
      <c r="RYB58" s="466"/>
      <c r="RYC58" s="252"/>
      <c r="RYD58" s="467"/>
      <c r="RYE58" s="466"/>
      <c r="RYF58" s="399"/>
      <c r="RYG58" s="466"/>
      <c r="RYH58" s="252"/>
      <c r="RYI58" s="467"/>
      <c r="RYJ58" s="466"/>
      <c r="RYK58" s="399"/>
      <c r="RYL58" s="466"/>
      <c r="RYM58" s="252"/>
      <c r="RYN58" s="467"/>
      <c r="RYO58" s="466"/>
      <c r="RYP58" s="399"/>
      <c r="RYQ58" s="466"/>
      <c r="RYR58" s="252"/>
      <c r="RYS58" s="467"/>
      <c r="RYT58" s="466"/>
      <c r="RYU58" s="399"/>
      <c r="RYV58" s="466"/>
      <c r="RYW58" s="252"/>
      <c r="RYX58" s="467"/>
      <c r="RYY58" s="466"/>
      <c r="RYZ58" s="399"/>
      <c r="RZA58" s="466"/>
      <c r="RZB58" s="252"/>
      <c r="RZC58" s="467"/>
      <c r="RZD58" s="466"/>
      <c r="RZE58" s="399"/>
      <c r="RZF58" s="466"/>
      <c r="RZG58" s="252"/>
      <c r="RZH58" s="467"/>
      <c r="RZI58" s="466"/>
      <c r="RZJ58" s="399"/>
      <c r="RZK58" s="466"/>
      <c r="RZL58" s="252"/>
      <c r="RZM58" s="467"/>
      <c r="RZN58" s="466"/>
      <c r="RZO58" s="399"/>
      <c r="RZP58" s="466"/>
      <c r="RZQ58" s="252"/>
      <c r="RZR58" s="467"/>
      <c r="RZS58" s="466"/>
      <c r="RZT58" s="399"/>
      <c r="RZU58" s="466"/>
      <c r="RZV58" s="252"/>
      <c r="RZW58" s="467"/>
      <c r="RZX58" s="466"/>
      <c r="RZY58" s="399"/>
      <c r="RZZ58" s="466"/>
      <c r="SAA58" s="252"/>
      <c r="SAB58" s="467"/>
      <c r="SAC58" s="466"/>
      <c r="SAD58" s="399"/>
      <c r="SAE58" s="466"/>
      <c r="SAF58" s="252"/>
      <c r="SAG58" s="467"/>
      <c r="SAH58" s="466"/>
      <c r="SAI58" s="399"/>
      <c r="SAJ58" s="466"/>
      <c r="SAK58" s="252"/>
      <c r="SAL58" s="467"/>
      <c r="SAM58" s="466"/>
      <c r="SAN58" s="399"/>
      <c r="SAO58" s="466"/>
      <c r="SAP58" s="252"/>
      <c r="SAQ58" s="467"/>
      <c r="SAR58" s="466"/>
      <c r="SAS58" s="399"/>
      <c r="SAT58" s="466"/>
      <c r="SAU58" s="252"/>
      <c r="SAV58" s="467"/>
      <c r="SAW58" s="466"/>
      <c r="SAX58" s="399"/>
      <c r="SAY58" s="466"/>
      <c r="SAZ58" s="252"/>
      <c r="SBA58" s="467"/>
      <c r="SBB58" s="466"/>
      <c r="SBC58" s="399"/>
      <c r="SBD58" s="466"/>
      <c r="SBE58" s="252"/>
      <c r="SBF58" s="467"/>
      <c r="SBG58" s="466"/>
      <c r="SBH58" s="399"/>
      <c r="SBI58" s="466"/>
      <c r="SBJ58" s="252"/>
      <c r="SBK58" s="467"/>
      <c r="SBL58" s="466"/>
      <c r="SBM58" s="399"/>
      <c r="SBN58" s="466"/>
      <c r="SBO58" s="252"/>
      <c r="SBP58" s="467"/>
      <c r="SBQ58" s="466"/>
      <c r="SBR58" s="399"/>
      <c r="SBS58" s="466"/>
      <c r="SBT58" s="252"/>
      <c r="SBU58" s="467"/>
      <c r="SBV58" s="466"/>
      <c r="SBW58" s="399"/>
      <c r="SBX58" s="466"/>
      <c r="SBY58" s="252"/>
      <c r="SBZ58" s="467"/>
      <c r="SCA58" s="466"/>
      <c r="SCB58" s="399"/>
      <c r="SCC58" s="466"/>
      <c r="SCD58" s="252"/>
      <c r="SCE58" s="467"/>
      <c r="SCF58" s="466"/>
      <c r="SCG58" s="399"/>
      <c r="SCH58" s="466"/>
      <c r="SCI58" s="252"/>
      <c r="SCJ58" s="467"/>
      <c r="SCK58" s="466"/>
      <c r="SCL58" s="399"/>
      <c r="SCM58" s="466"/>
      <c r="SCN58" s="252"/>
      <c r="SCO58" s="467"/>
      <c r="SCP58" s="466"/>
      <c r="SCQ58" s="399"/>
      <c r="SCR58" s="466"/>
      <c r="SCS58" s="252"/>
      <c r="SCT58" s="467"/>
      <c r="SCU58" s="466"/>
      <c r="SCV58" s="399"/>
      <c r="SCW58" s="466"/>
      <c r="SCX58" s="252"/>
      <c r="SCY58" s="467"/>
      <c r="SCZ58" s="466"/>
      <c r="SDA58" s="399"/>
      <c r="SDB58" s="466"/>
      <c r="SDC58" s="252"/>
      <c r="SDD58" s="467"/>
      <c r="SDE58" s="466"/>
      <c r="SDF58" s="399"/>
      <c r="SDG58" s="466"/>
      <c r="SDH58" s="252"/>
      <c r="SDI58" s="467"/>
      <c r="SDJ58" s="466"/>
      <c r="SDK58" s="399"/>
      <c r="SDL58" s="466"/>
      <c r="SDM58" s="252"/>
      <c r="SDN58" s="467"/>
      <c r="SDO58" s="466"/>
      <c r="SDP58" s="399"/>
      <c r="SDQ58" s="466"/>
      <c r="SDR58" s="252"/>
      <c r="SDS58" s="467"/>
      <c r="SDT58" s="466"/>
      <c r="SDU58" s="399"/>
      <c r="SDV58" s="466"/>
      <c r="SDW58" s="252"/>
      <c r="SDX58" s="467"/>
      <c r="SDY58" s="466"/>
      <c r="SDZ58" s="399"/>
      <c r="SEA58" s="466"/>
      <c r="SEB58" s="252"/>
      <c r="SEC58" s="467"/>
      <c r="SED58" s="466"/>
      <c r="SEE58" s="399"/>
      <c r="SEF58" s="466"/>
      <c r="SEG58" s="252"/>
      <c r="SEH58" s="467"/>
      <c r="SEI58" s="466"/>
      <c r="SEJ58" s="399"/>
      <c r="SEK58" s="466"/>
      <c r="SEL58" s="252"/>
      <c r="SEM58" s="467"/>
      <c r="SEN58" s="466"/>
      <c r="SEO58" s="399"/>
      <c r="SEP58" s="466"/>
      <c r="SEQ58" s="252"/>
      <c r="SER58" s="467"/>
      <c r="SES58" s="466"/>
      <c r="SET58" s="399"/>
      <c r="SEU58" s="466"/>
      <c r="SEV58" s="252"/>
      <c r="SEW58" s="467"/>
      <c r="SEX58" s="466"/>
      <c r="SEY58" s="399"/>
      <c r="SEZ58" s="466"/>
      <c r="SFA58" s="252"/>
      <c r="SFB58" s="467"/>
      <c r="SFC58" s="466"/>
      <c r="SFD58" s="399"/>
      <c r="SFE58" s="466"/>
      <c r="SFF58" s="252"/>
      <c r="SFG58" s="467"/>
      <c r="SFH58" s="466"/>
      <c r="SFI58" s="399"/>
      <c r="SFJ58" s="466"/>
      <c r="SFK58" s="252"/>
      <c r="SFL58" s="467"/>
      <c r="SFM58" s="466"/>
      <c r="SFN58" s="399"/>
      <c r="SFO58" s="466"/>
      <c r="SFP58" s="252"/>
      <c r="SFQ58" s="467"/>
      <c r="SFR58" s="466"/>
      <c r="SFS58" s="399"/>
      <c r="SFT58" s="466"/>
      <c r="SFU58" s="252"/>
      <c r="SFV58" s="467"/>
      <c r="SFW58" s="466"/>
      <c r="SFX58" s="399"/>
      <c r="SFY58" s="466"/>
      <c r="SFZ58" s="252"/>
      <c r="SGA58" s="467"/>
      <c r="SGB58" s="466"/>
      <c r="SGC58" s="399"/>
      <c r="SGD58" s="466"/>
      <c r="SGE58" s="252"/>
      <c r="SGF58" s="467"/>
      <c r="SGG58" s="466"/>
      <c r="SGH58" s="399"/>
      <c r="SGI58" s="466"/>
      <c r="SGJ58" s="252"/>
      <c r="SGK58" s="467"/>
      <c r="SGL58" s="466"/>
      <c r="SGM58" s="399"/>
      <c r="SGN58" s="466"/>
      <c r="SGO58" s="252"/>
      <c r="SGP58" s="467"/>
      <c r="SGQ58" s="466"/>
      <c r="SGR58" s="399"/>
      <c r="SGS58" s="466"/>
      <c r="SGT58" s="252"/>
      <c r="SGU58" s="467"/>
      <c r="SGV58" s="466"/>
      <c r="SGW58" s="399"/>
      <c r="SGX58" s="466"/>
      <c r="SGY58" s="252"/>
      <c r="SGZ58" s="467"/>
      <c r="SHA58" s="466"/>
      <c r="SHB58" s="399"/>
      <c r="SHC58" s="466"/>
      <c r="SHD58" s="252"/>
      <c r="SHE58" s="467"/>
      <c r="SHF58" s="466"/>
      <c r="SHG58" s="399"/>
      <c r="SHH58" s="466"/>
      <c r="SHI58" s="252"/>
      <c r="SHJ58" s="467"/>
      <c r="SHK58" s="466"/>
      <c r="SHL58" s="399"/>
      <c r="SHM58" s="466"/>
      <c r="SHN58" s="252"/>
      <c r="SHO58" s="467"/>
      <c r="SHP58" s="466"/>
      <c r="SHQ58" s="399"/>
      <c r="SHR58" s="466"/>
      <c r="SHS58" s="252"/>
      <c r="SHT58" s="467"/>
      <c r="SHU58" s="466"/>
      <c r="SHV58" s="399"/>
      <c r="SHW58" s="466"/>
      <c r="SHX58" s="252"/>
      <c r="SHY58" s="467"/>
      <c r="SHZ58" s="466"/>
      <c r="SIA58" s="399"/>
      <c r="SIB58" s="466"/>
      <c r="SIC58" s="252"/>
      <c r="SID58" s="467"/>
      <c r="SIE58" s="466"/>
      <c r="SIF58" s="399"/>
      <c r="SIG58" s="466"/>
      <c r="SIH58" s="252"/>
      <c r="SII58" s="467"/>
      <c r="SIJ58" s="466"/>
      <c r="SIK58" s="399"/>
      <c r="SIL58" s="466"/>
      <c r="SIM58" s="252"/>
      <c r="SIN58" s="467"/>
      <c r="SIO58" s="466"/>
      <c r="SIP58" s="399"/>
      <c r="SIQ58" s="466"/>
      <c r="SIR58" s="252"/>
      <c r="SIS58" s="467"/>
      <c r="SIT58" s="466"/>
      <c r="SIU58" s="399"/>
      <c r="SIV58" s="466"/>
      <c r="SIW58" s="252"/>
      <c r="SIX58" s="467"/>
      <c r="SIY58" s="466"/>
      <c r="SIZ58" s="399"/>
      <c r="SJA58" s="466"/>
      <c r="SJB58" s="252"/>
      <c r="SJC58" s="467"/>
      <c r="SJD58" s="466"/>
      <c r="SJE58" s="399"/>
      <c r="SJF58" s="466"/>
      <c r="SJG58" s="252"/>
      <c r="SJH58" s="467"/>
      <c r="SJI58" s="466"/>
      <c r="SJJ58" s="399"/>
      <c r="SJK58" s="466"/>
      <c r="SJL58" s="252"/>
      <c r="SJM58" s="467"/>
      <c r="SJN58" s="466"/>
      <c r="SJO58" s="399"/>
      <c r="SJP58" s="466"/>
      <c r="SJQ58" s="252"/>
      <c r="SJR58" s="467"/>
      <c r="SJS58" s="466"/>
      <c r="SJT58" s="399"/>
      <c r="SJU58" s="466"/>
      <c r="SJV58" s="252"/>
      <c r="SJW58" s="467"/>
      <c r="SJX58" s="466"/>
      <c r="SJY58" s="399"/>
      <c r="SJZ58" s="466"/>
      <c r="SKA58" s="252"/>
      <c r="SKB58" s="467"/>
      <c r="SKC58" s="466"/>
      <c r="SKD58" s="399"/>
      <c r="SKE58" s="466"/>
      <c r="SKF58" s="252"/>
      <c r="SKG58" s="467"/>
      <c r="SKH58" s="466"/>
      <c r="SKI58" s="399"/>
      <c r="SKJ58" s="466"/>
      <c r="SKK58" s="252"/>
      <c r="SKL58" s="467"/>
      <c r="SKM58" s="466"/>
      <c r="SKN58" s="399"/>
      <c r="SKO58" s="466"/>
      <c r="SKP58" s="252"/>
      <c r="SKQ58" s="467"/>
      <c r="SKR58" s="466"/>
      <c r="SKS58" s="399"/>
      <c r="SKT58" s="466"/>
      <c r="SKU58" s="252"/>
      <c r="SKV58" s="467"/>
      <c r="SKW58" s="466"/>
      <c r="SKX58" s="399"/>
      <c r="SKY58" s="466"/>
      <c r="SKZ58" s="252"/>
      <c r="SLA58" s="467"/>
      <c r="SLB58" s="466"/>
      <c r="SLC58" s="399"/>
      <c r="SLD58" s="466"/>
      <c r="SLE58" s="252"/>
      <c r="SLF58" s="467"/>
      <c r="SLG58" s="466"/>
      <c r="SLH58" s="399"/>
      <c r="SLI58" s="466"/>
      <c r="SLJ58" s="252"/>
      <c r="SLK58" s="467"/>
      <c r="SLL58" s="466"/>
      <c r="SLM58" s="399"/>
      <c r="SLN58" s="466"/>
      <c r="SLO58" s="252"/>
      <c r="SLP58" s="467"/>
      <c r="SLQ58" s="466"/>
      <c r="SLR58" s="399"/>
      <c r="SLS58" s="466"/>
      <c r="SLT58" s="252"/>
      <c r="SLU58" s="467"/>
      <c r="SLV58" s="466"/>
      <c r="SLW58" s="399"/>
      <c r="SLX58" s="466"/>
      <c r="SLY58" s="252"/>
      <c r="SLZ58" s="467"/>
      <c r="SMA58" s="466"/>
      <c r="SMB58" s="399"/>
      <c r="SMC58" s="466"/>
      <c r="SMD58" s="252"/>
      <c r="SME58" s="467"/>
      <c r="SMF58" s="466"/>
      <c r="SMG58" s="399"/>
      <c r="SMH58" s="466"/>
      <c r="SMI58" s="252"/>
      <c r="SMJ58" s="467"/>
      <c r="SMK58" s="466"/>
      <c r="SML58" s="399"/>
      <c r="SMM58" s="466"/>
      <c r="SMN58" s="252"/>
      <c r="SMO58" s="467"/>
      <c r="SMP58" s="466"/>
      <c r="SMQ58" s="399"/>
      <c r="SMR58" s="466"/>
      <c r="SMS58" s="252"/>
      <c r="SMT58" s="467"/>
      <c r="SMU58" s="466"/>
      <c r="SMV58" s="399"/>
      <c r="SMW58" s="466"/>
      <c r="SMX58" s="252"/>
      <c r="SMY58" s="467"/>
      <c r="SMZ58" s="466"/>
      <c r="SNA58" s="399"/>
      <c r="SNB58" s="466"/>
      <c r="SNC58" s="252"/>
      <c r="SND58" s="467"/>
      <c r="SNE58" s="466"/>
      <c r="SNF58" s="399"/>
      <c r="SNG58" s="466"/>
      <c r="SNH58" s="252"/>
      <c r="SNI58" s="467"/>
      <c r="SNJ58" s="466"/>
      <c r="SNK58" s="399"/>
      <c r="SNL58" s="466"/>
      <c r="SNM58" s="252"/>
      <c r="SNN58" s="467"/>
      <c r="SNO58" s="466"/>
      <c r="SNP58" s="399"/>
      <c r="SNQ58" s="466"/>
      <c r="SNR58" s="252"/>
      <c r="SNS58" s="467"/>
      <c r="SNT58" s="466"/>
      <c r="SNU58" s="399"/>
      <c r="SNV58" s="466"/>
      <c r="SNW58" s="252"/>
      <c r="SNX58" s="467"/>
      <c r="SNY58" s="466"/>
      <c r="SNZ58" s="399"/>
      <c r="SOA58" s="466"/>
      <c r="SOB58" s="252"/>
      <c r="SOC58" s="467"/>
      <c r="SOD58" s="466"/>
      <c r="SOE58" s="399"/>
      <c r="SOF58" s="466"/>
      <c r="SOG58" s="252"/>
      <c r="SOH58" s="467"/>
      <c r="SOI58" s="466"/>
      <c r="SOJ58" s="399"/>
      <c r="SOK58" s="466"/>
      <c r="SOL58" s="252"/>
      <c r="SOM58" s="467"/>
      <c r="SON58" s="466"/>
      <c r="SOO58" s="399"/>
      <c r="SOP58" s="466"/>
      <c r="SOQ58" s="252"/>
      <c r="SOR58" s="467"/>
      <c r="SOS58" s="466"/>
      <c r="SOT58" s="399"/>
      <c r="SOU58" s="466"/>
      <c r="SOV58" s="252"/>
      <c r="SOW58" s="467"/>
      <c r="SOX58" s="466"/>
      <c r="SOY58" s="399"/>
      <c r="SOZ58" s="466"/>
      <c r="SPA58" s="252"/>
      <c r="SPB58" s="467"/>
      <c r="SPC58" s="466"/>
      <c r="SPD58" s="399"/>
      <c r="SPE58" s="466"/>
      <c r="SPF58" s="252"/>
      <c r="SPG58" s="467"/>
      <c r="SPH58" s="466"/>
      <c r="SPI58" s="399"/>
      <c r="SPJ58" s="466"/>
      <c r="SPK58" s="252"/>
      <c r="SPL58" s="467"/>
      <c r="SPM58" s="466"/>
      <c r="SPN58" s="399"/>
      <c r="SPO58" s="466"/>
      <c r="SPP58" s="252"/>
      <c r="SPQ58" s="467"/>
      <c r="SPR58" s="466"/>
      <c r="SPS58" s="399"/>
      <c r="SPT58" s="466"/>
      <c r="SPU58" s="252"/>
      <c r="SPV58" s="467"/>
      <c r="SPW58" s="466"/>
      <c r="SPX58" s="399"/>
      <c r="SPY58" s="466"/>
      <c r="SPZ58" s="252"/>
      <c r="SQA58" s="467"/>
      <c r="SQB58" s="466"/>
      <c r="SQC58" s="399"/>
      <c r="SQD58" s="466"/>
      <c r="SQE58" s="252"/>
      <c r="SQF58" s="467"/>
      <c r="SQG58" s="466"/>
      <c r="SQH58" s="399"/>
      <c r="SQI58" s="466"/>
      <c r="SQJ58" s="252"/>
      <c r="SQK58" s="467"/>
      <c r="SQL58" s="466"/>
      <c r="SQM58" s="399"/>
      <c r="SQN58" s="466"/>
      <c r="SQO58" s="252"/>
      <c r="SQP58" s="467"/>
      <c r="SQQ58" s="466"/>
      <c r="SQR58" s="399"/>
      <c r="SQS58" s="466"/>
      <c r="SQT58" s="252"/>
      <c r="SQU58" s="467"/>
      <c r="SQV58" s="466"/>
      <c r="SQW58" s="399"/>
      <c r="SQX58" s="466"/>
      <c r="SQY58" s="252"/>
      <c r="SQZ58" s="467"/>
      <c r="SRA58" s="466"/>
      <c r="SRB58" s="399"/>
      <c r="SRC58" s="466"/>
      <c r="SRD58" s="252"/>
      <c r="SRE58" s="467"/>
      <c r="SRF58" s="466"/>
      <c r="SRG58" s="399"/>
      <c r="SRH58" s="466"/>
      <c r="SRI58" s="252"/>
      <c r="SRJ58" s="467"/>
      <c r="SRK58" s="466"/>
      <c r="SRL58" s="399"/>
      <c r="SRM58" s="466"/>
      <c r="SRN58" s="252"/>
      <c r="SRO58" s="467"/>
      <c r="SRP58" s="466"/>
      <c r="SRQ58" s="399"/>
      <c r="SRR58" s="466"/>
      <c r="SRS58" s="252"/>
      <c r="SRT58" s="467"/>
      <c r="SRU58" s="466"/>
      <c r="SRV58" s="399"/>
      <c r="SRW58" s="466"/>
      <c r="SRX58" s="252"/>
      <c r="SRY58" s="467"/>
      <c r="SRZ58" s="466"/>
      <c r="SSA58" s="399"/>
      <c r="SSB58" s="466"/>
      <c r="SSC58" s="252"/>
      <c r="SSD58" s="467"/>
      <c r="SSE58" s="466"/>
      <c r="SSF58" s="399"/>
      <c r="SSG58" s="466"/>
      <c r="SSH58" s="252"/>
      <c r="SSI58" s="467"/>
      <c r="SSJ58" s="466"/>
      <c r="SSK58" s="399"/>
      <c r="SSL58" s="466"/>
      <c r="SSM58" s="252"/>
      <c r="SSN58" s="467"/>
      <c r="SSO58" s="466"/>
      <c r="SSP58" s="399"/>
      <c r="SSQ58" s="466"/>
      <c r="SSR58" s="252"/>
      <c r="SSS58" s="467"/>
      <c r="SST58" s="466"/>
      <c r="SSU58" s="399"/>
      <c r="SSV58" s="466"/>
      <c r="SSW58" s="252"/>
      <c r="SSX58" s="467"/>
      <c r="SSY58" s="466"/>
      <c r="SSZ58" s="399"/>
      <c r="STA58" s="466"/>
      <c r="STB58" s="252"/>
      <c r="STC58" s="467"/>
      <c r="STD58" s="466"/>
      <c r="STE58" s="399"/>
      <c r="STF58" s="466"/>
      <c r="STG58" s="252"/>
      <c r="STH58" s="467"/>
      <c r="STI58" s="466"/>
      <c r="STJ58" s="399"/>
      <c r="STK58" s="466"/>
      <c r="STL58" s="252"/>
      <c r="STM58" s="467"/>
      <c r="STN58" s="466"/>
      <c r="STO58" s="399"/>
      <c r="STP58" s="466"/>
      <c r="STQ58" s="252"/>
      <c r="STR58" s="467"/>
      <c r="STS58" s="466"/>
      <c r="STT58" s="399"/>
      <c r="STU58" s="466"/>
      <c r="STV58" s="252"/>
      <c r="STW58" s="467"/>
      <c r="STX58" s="466"/>
      <c r="STY58" s="399"/>
      <c r="STZ58" s="466"/>
      <c r="SUA58" s="252"/>
      <c r="SUB58" s="467"/>
      <c r="SUC58" s="466"/>
      <c r="SUD58" s="399"/>
      <c r="SUE58" s="466"/>
      <c r="SUF58" s="252"/>
      <c r="SUG58" s="467"/>
      <c r="SUH58" s="466"/>
      <c r="SUI58" s="399"/>
      <c r="SUJ58" s="466"/>
      <c r="SUK58" s="252"/>
      <c r="SUL58" s="467"/>
      <c r="SUM58" s="466"/>
      <c r="SUN58" s="399"/>
      <c r="SUO58" s="466"/>
      <c r="SUP58" s="252"/>
      <c r="SUQ58" s="467"/>
      <c r="SUR58" s="466"/>
      <c r="SUS58" s="399"/>
      <c r="SUT58" s="466"/>
      <c r="SUU58" s="252"/>
      <c r="SUV58" s="467"/>
      <c r="SUW58" s="466"/>
      <c r="SUX58" s="399"/>
      <c r="SUY58" s="466"/>
      <c r="SUZ58" s="252"/>
      <c r="SVA58" s="467"/>
      <c r="SVB58" s="466"/>
      <c r="SVC58" s="399"/>
      <c r="SVD58" s="466"/>
      <c r="SVE58" s="252"/>
      <c r="SVF58" s="467"/>
      <c r="SVG58" s="466"/>
      <c r="SVH58" s="399"/>
      <c r="SVI58" s="466"/>
      <c r="SVJ58" s="252"/>
      <c r="SVK58" s="467"/>
      <c r="SVL58" s="466"/>
      <c r="SVM58" s="399"/>
      <c r="SVN58" s="466"/>
      <c r="SVO58" s="252"/>
      <c r="SVP58" s="467"/>
      <c r="SVQ58" s="466"/>
      <c r="SVR58" s="399"/>
      <c r="SVS58" s="466"/>
      <c r="SVT58" s="252"/>
      <c r="SVU58" s="467"/>
      <c r="SVV58" s="466"/>
      <c r="SVW58" s="399"/>
      <c r="SVX58" s="466"/>
      <c r="SVY58" s="252"/>
      <c r="SVZ58" s="467"/>
      <c r="SWA58" s="466"/>
      <c r="SWB58" s="399"/>
      <c r="SWC58" s="466"/>
      <c r="SWD58" s="252"/>
      <c r="SWE58" s="467"/>
      <c r="SWF58" s="466"/>
      <c r="SWG58" s="399"/>
      <c r="SWH58" s="466"/>
      <c r="SWI58" s="252"/>
      <c r="SWJ58" s="467"/>
      <c r="SWK58" s="466"/>
      <c r="SWL58" s="399"/>
      <c r="SWM58" s="466"/>
      <c r="SWN58" s="252"/>
      <c r="SWO58" s="467"/>
      <c r="SWP58" s="466"/>
      <c r="SWQ58" s="399"/>
      <c r="SWR58" s="466"/>
      <c r="SWS58" s="252"/>
      <c r="SWT58" s="467"/>
      <c r="SWU58" s="466"/>
      <c r="SWV58" s="399"/>
      <c r="SWW58" s="466"/>
      <c r="SWX58" s="252"/>
      <c r="SWY58" s="467"/>
      <c r="SWZ58" s="466"/>
      <c r="SXA58" s="399"/>
      <c r="SXB58" s="466"/>
      <c r="SXC58" s="252"/>
      <c r="SXD58" s="467"/>
      <c r="SXE58" s="466"/>
      <c r="SXF58" s="399"/>
      <c r="SXG58" s="466"/>
      <c r="SXH58" s="252"/>
      <c r="SXI58" s="467"/>
      <c r="SXJ58" s="466"/>
      <c r="SXK58" s="399"/>
      <c r="SXL58" s="466"/>
      <c r="SXM58" s="252"/>
      <c r="SXN58" s="467"/>
      <c r="SXO58" s="466"/>
      <c r="SXP58" s="399"/>
      <c r="SXQ58" s="466"/>
      <c r="SXR58" s="252"/>
      <c r="SXS58" s="467"/>
      <c r="SXT58" s="466"/>
      <c r="SXU58" s="399"/>
      <c r="SXV58" s="466"/>
      <c r="SXW58" s="252"/>
      <c r="SXX58" s="467"/>
      <c r="SXY58" s="466"/>
      <c r="SXZ58" s="399"/>
      <c r="SYA58" s="466"/>
      <c r="SYB58" s="252"/>
      <c r="SYC58" s="467"/>
      <c r="SYD58" s="466"/>
      <c r="SYE58" s="399"/>
      <c r="SYF58" s="466"/>
      <c r="SYG58" s="252"/>
      <c r="SYH58" s="467"/>
      <c r="SYI58" s="466"/>
      <c r="SYJ58" s="399"/>
      <c r="SYK58" s="466"/>
      <c r="SYL58" s="252"/>
      <c r="SYM58" s="467"/>
      <c r="SYN58" s="466"/>
      <c r="SYO58" s="399"/>
      <c r="SYP58" s="466"/>
      <c r="SYQ58" s="252"/>
      <c r="SYR58" s="467"/>
      <c r="SYS58" s="466"/>
      <c r="SYT58" s="399"/>
      <c r="SYU58" s="466"/>
      <c r="SYV58" s="252"/>
      <c r="SYW58" s="467"/>
      <c r="SYX58" s="466"/>
      <c r="SYY58" s="399"/>
      <c r="SYZ58" s="466"/>
      <c r="SZA58" s="252"/>
      <c r="SZB58" s="467"/>
      <c r="SZC58" s="466"/>
      <c r="SZD58" s="399"/>
      <c r="SZE58" s="466"/>
      <c r="SZF58" s="252"/>
      <c r="SZG58" s="467"/>
      <c r="SZH58" s="466"/>
      <c r="SZI58" s="399"/>
      <c r="SZJ58" s="466"/>
      <c r="SZK58" s="252"/>
      <c r="SZL58" s="467"/>
      <c r="SZM58" s="466"/>
      <c r="SZN58" s="399"/>
      <c r="SZO58" s="466"/>
      <c r="SZP58" s="252"/>
      <c r="SZQ58" s="467"/>
      <c r="SZR58" s="466"/>
      <c r="SZS58" s="399"/>
      <c r="SZT58" s="466"/>
      <c r="SZU58" s="252"/>
      <c r="SZV58" s="467"/>
      <c r="SZW58" s="466"/>
      <c r="SZX58" s="399"/>
      <c r="SZY58" s="466"/>
      <c r="SZZ58" s="252"/>
      <c r="TAA58" s="467"/>
      <c r="TAB58" s="466"/>
      <c r="TAC58" s="399"/>
      <c r="TAD58" s="466"/>
      <c r="TAE58" s="252"/>
      <c r="TAF58" s="467"/>
      <c r="TAG58" s="466"/>
      <c r="TAH58" s="399"/>
      <c r="TAI58" s="466"/>
      <c r="TAJ58" s="252"/>
      <c r="TAK58" s="467"/>
      <c r="TAL58" s="466"/>
      <c r="TAM58" s="399"/>
      <c r="TAN58" s="466"/>
      <c r="TAO58" s="252"/>
      <c r="TAP58" s="467"/>
      <c r="TAQ58" s="466"/>
      <c r="TAR58" s="399"/>
      <c r="TAS58" s="466"/>
      <c r="TAT58" s="252"/>
      <c r="TAU58" s="467"/>
      <c r="TAV58" s="466"/>
      <c r="TAW58" s="399"/>
      <c r="TAX58" s="466"/>
      <c r="TAY58" s="252"/>
      <c r="TAZ58" s="467"/>
      <c r="TBA58" s="466"/>
      <c r="TBB58" s="399"/>
      <c r="TBC58" s="466"/>
      <c r="TBD58" s="252"/>
      <c r="TBE58" s="467"/>
      <c r="TBF58" s="466"/>
      <c r="TBG58" s="399"/>
      <c r="TBH58" s="466"/>
      <c r="TBI58" s="252"/>
      <c r="TBJ58" s="467"/>
      <c r="TBK58" s="466"/>
      <c r="TBL58" s="399"/>
      <c r="TBM58" s="466"/>
      <c r="TBN58" s="252"/>
      <c r="TBO58" s="467"/>
      <c r="TBP58" s="466"/>
      <c r="TBQ58" s="399"/>
      <c r="TBR58" s="466"/>
      <c r="TBS58" s="252"/>
      <c r="TBT58" s="467"/>
      <c r="TBU58" s="466"/>
      <c r="TBV58" s="399"/>
      <c r="TBW58" s="466"/>
      <c r="TBX58" s="252"/>
      <c r="TBY58" s="467"/>
      <c r="TBZ58" s="466"/>
      <c r="TCA58" s="399"/>
      <c r="TCB58" s="466"/>
      <c r="TCC58" s="252"/>
      <c r="TCD58" s="467"/>
      <c r="TCE58" s="466"/>
      <c r="TCF58" s="399"/>
      <c r="TCG58" s="466"/>
      <c r="TCH58" s="252"/>
      <c r="TCI58" s="467"/>
      <c r="TCJ58" s="466"/>
      <c r="TCK58" s="399"/>
      <c r="TCL58" s="466"/>
      <c r="TCM58" s="252"/>
      <c r="TCN58" s="467"/>
      <c r="TCO58" s="466"/>
      <c r="TCP58" s="399"/>
      <c r="TCQ58" s="466"/>
      <c r="TCR58" s="252"/>
      <c r="TCS58" s="467"/>
      <c r="TCT58" s="466"/>
      <c r="TCU58" s="399"/>
      <c r="TCV58" s="466"/>
      <c r="TCW58" s="252"/>
      <c r="TCX58" s="467"/>
      <c r="TCY58" s="466"/>
      <c r="TCZ58" s="399"/>
      <c r="TDA58" s="466"/>
      <c r="TDB58" s="252"/>
      <c r="TDC58" s="467"/>
      <c r="TDD58" s="466"/>
      <c r="TDE58" s="399"/>
      <c r="TDF58" s="466"/>
      <c r="TDG58" s="252"/>
      <c r="TDH58" s="467"/>
      <c r="TDI58" s="466"/>
      <c r="TDJ58" s="399"/>
      <c r="TDK58" s="466"/>
      <c r="TDL58" s="252"/>
      <c r="TDM58" s="467"/>
      <c r="TDN58" s="466"/>
      <c r="TDO58" s="399"/>
      <c r="TDP58" s="466"/>
      <c r="TDQ58" s="252"/>
      <c r="TDR58" s="467"/>
      <c r="TDS58" s="466"/>
      <c r="TDT58" s="399"/>
      <c r="TDU58" s="466"/>
      <c r="TDV58" s="252"/>
      <c r="TDW58" s="467"/>
      <c r="TDX58" s="466"/>
      <c r="TDY58" s="399"/>
      <c r="TDZ58" s="466"/>
      <c r="TEA58" s="252"/>
      <c r="TEB58" s="467"/>
      <c r="TEC58" s="466"/>
      <c r="TED58" s="399"/>
      <c r="TEE58" s="466"/>
      <c r="TEF58" s="252"/>
      <c r="TEG58" s="467"/>
      <c r="TEH58" s="466"/>
      <c r="TEI58" s="399"/>
      <c r="TEJ58" s="466"/>
      <c r="TEK58" s="252"/>
      <c r="TEL58" s="467"/>
      <c r="TEM58" s="466"/>
      <c r="TEN58" s="399"/>
      <c r="TEO58" s="466"/>
      <c r="TEP58" s="252"/>
      <c r="TEQ58" s="467"/>
      <c r="TER58" s="466"/>
      <c r="TES58" s="399"/>
      <c r="TET58" s="466"/>
      <c r="TEU58" s="252"/>
      <c r="TEV58" s="467"/>
      <c r="TEW58" s="466"/>
      <c r="TEX58" s="399"/>
      <c r="TEY58" s="466"/>
      <c r="TEZ58" s="252"/>
      <c r="TFA58" s="467"/>
      <c r="TFB58" s="466"/>
      <c r="TFC58" s="399"/>
      <c r="TFD58" s="466"/>
      <c r="TFE58" s="252"/>
      <c r="TFF58" s="467"/>
      <c r="TFG58" s="466"/>
      <c r="TFH58" s="399"/>
      <c r="TFI58" s="466"/>
      <c r="TFJ58" s="252"/>
      <c r="TFK58" s="467"/>
      <c r="TFL58" s="466"/>
      <c r="TFM58" s="399"/>
      <c r="TFN58" s="466"/>
      <c r="TFO58" s="252"/>
      <c r="TFP58" s="467"/>
      <c r="TFQ58" s="466"/>
      <c r="TFR58" s="399"/>
      <c r="TFS58" s="466"/>
      <c r="TFT58" s="252"/>
      <c r="TFU58" s="467"/>
      <c r="TFV58" s="466"/>
      <c r="TFW58" s="399"/>
      <c r="TFX58" s="466"/>
      <c r="TFY58" s="252"/>
      <c r="TFZ58" s="467"/>
      <c r="TGA58" s="466"/>
      <c r="TGB58" s="399"/>
      <c r="TGC58" s="466"/>
      <c r="TGD58" s="252"/>
      <c r="TGE58" s="467"/>
      <c r="TGF58" s="466"/>
      <c r="TGG58" s="399"/>
      <c r="TGH58" s="466"/>
      <c r="TGI58" s="252"/>
      <c r="TGJ58" s="467"/>
      <c r="TGK58" s="466"/>
      <c r="TGL58" s="399"/>
      <c r="TGM58" s="466"/>
      <c r="TGN58" s="252"/>
      <c r="TGO58" s="467"/>
      <c r="TGP58" s="466"/>
      <c r="TGQ58" s="399"/>
      <c r="TGR58" s="466"/>
      <c r="TGS58" s="252"/>
      <c r="TGT58" s="467"/>
      <c r="TGU58" s="466"/>
      <c r="TGV58" s="399"/>
      <c r="TGW58" s="466"/>
      <c r="TGX58" s="252"/>
      <c r="TGY58" s="467"/>
      <c r="TGZ58" s="466"/>
      <c r="THA58" s="399"/>
      <c r="THB58" s="466"/>
      <c r="THC58" s="252"/>
      <c r="THD58" s="467"/>
      <c r="THE58" s="466"/>
      <c r="THF58" s="399"/>
      <c r="THG58" s="466"/>
      <c r="THH58" s="252"/>
      <c r="THI58" s="467"/>
      <c r="THJ58" s="466"/>
      <c r="THK58" s="399"/>
      <c r="THL58" s="466"/>
      <c r="THM58" s="252"/>
      <c r="THN58" s="467"/>
      <c r="THO58" s="466"/>
      <c r="THP58" s="399"/>
      <c r="THQ58" s="466"/>
      <c r="THR58" s="252"/>
      <c r="THS58" s="467"/>
      <c r="THT58" s="466"/>
      <c r="THU58" s="399"/>
      <c r="THV58" s="466"/>
      <c r="THW58" s="252"/>
      <c r="THX58" s="467"/>
      <c r="THY58" s="466"/>
      <c r="THZ58" s="399"/>
      <c r="TIA58" s="466"/>
      <c r="TIB58" s="252"/>
      <c r="TIC58" s="467"/>
      <c r="TID58" s="466"/>
      <c r="TIE58" s="399"/>
      <c r="TIF58" s="466"/>
      <c r="TIG58" s="252"/>
      <c r="TIH58" s="467"/>
      <c r="TII58" s="466"/>
      <c r="TIJ58" s="399"/>
      <c r="TIK58" s="466"/>
      <c r="TIL58" s="252"/>
      <c r="TIM58" s="467"/>
      <c r="TIN58" s="466"/>
      <c r="TIO58" s="399"/>
      <c r="TIP58" s="466"/>
      <c r="TIQ58" s="252"/>
      <c r="TIR58" s="467"/>
      <c r="TIS58" s="466"/>
      <c r="TIT58" s="399"/>
      <c r="TIU58" s="466"/>
      <c r="TIV58" s="252"/>
      <c r="TIW58" s="467"/>
      <c r="TIX58" s="466"/>
      <c r="TIY58" s="399"/>
      <c r="TIZ58" s="466"/>
      <c r="TJA58" s="252"/>
      <c r="TJB58" s="467"/>
      <c r="TJC58" s="466"/>
      <c r="TJD58" s="399"/>
      <c r="TJE58" s="466"/>
      <c r="TJF58" s="252"/>
      <c r="TJG58" s="467"/>
      <c r="TJH58" s="466"/>
      <c r="TJI58" s="399"/>
      <c r="TJJ58" s="466"/>
      <c r="TJK58" s="252"/>
      <c r="TJL58" s="467"/>
      <c r="TJM58" s="466"/>
      <c r="TJN58" s="399"/>
      <c r="TJO58" s="466"/>
      <c r="TJP58" s="252"/>
      <c r="TJQ58" s="467"/>
      <c r="TJR58" s="466"/>
      <c r="TJS58" s="399"/>
      <c r="TJT58" s="466"/>
      <c r="TJU58" s="252"/>
      <c r="TJV58" s="467"/>
      <c r="TJW58" s="466"/>
      <c r="TJX58" s="399"/>
      <c r="TJY58" s="466"/>
      <c r="TJZ58" s="252"/>
      <c r="TKA58" s="467"/>
      <c r="TKB58" s="466"/>
      <c r="TKC58" s="399"/>
      <c r="TKD58" s="466"/>
      <c r="TKE58" s="252"/>
      <c r="TKF58" s="467"/>
      <c r="TKG58" s="466"/>
      <c r="TKH58" s="399"/>
      <c r="TKI58" s="466"/>
      <c r="TKJ58" s="252"/>
      <c r="TKK58" s="467"/>
      <c r="TKL58" s="466"/>
      <c r="TKM58" s="399"/>
      <c r="TKN58" s="466"/>
      <c r="TKO58" s="252"/>
      <c r="TKP58" s="467"/>
      <c r="TKQ58" s="466"/>
      <c r="TKR58" s="399"/>
      <c r="TKS58" s="466"/>
      <c r="TKT58" s="252"/>
      <c r="TKU58" s="467"/>
      <c r="TKV58" s="466"/>
      <c r="TKW58" s="399"/>
      <c r="TKX58" s="466"/>
      <c r="TKY58" s="252"/>
      <c r="TKZ58" s="467"/>
      <c r="TLA58" s="466"/>
      <c r="TLB58" s="399"/>
      <c r="TLC58" s="466"/>
      <c r="TLD58" s="252"/>
      <c r="TLE58" s="467"/>
      <c r="TLF58" s="466"/>
      <c r="TLG58" s="399"/>
      <c r="TLH58" s="466"/>
      <c r="TLI58" s="252"/>
      <c r="TLJ58" s="467"/>
      <c r="TLK58" s="466"/>
      <c r="TLL58" s="399"/>
      <c r="TLM58" s="466"/>
      <c r="TLN58" s="252"/>
      <c r="TLO58" s="467"/>
      <c r="TLP58" s="466"/>
      <c r="TLQ58" s="399"/>
      <c r="TLR58" s="466"/>
      <c r="TLS58" s="252"/>
      <c r="TLT58" s="467"/>
      <c r="TLU58" s="466"/>
      <c r="TLV58" s="399"/>
      <c r="TLW58" s="466"/>
      <c r="TLX58" s="252"/>
      <c r="TLY58" s="467"/>
      <c r="TLZ58" s="466"/>
      <c r="TMA58" s="399"/>
      <c r="TMB58" s="466"/>
      <c r="TMC58" s="252"/>
      <c r="TMD58" s="467"/>
      <c r="TME58" s="466"/>
      <c r="TMF58" s="399"/>
      <c r="TMG58" s="466"/>
      <c r="TMH58" s="252"/>
      <c r="TMI58" s="467"/>
      <c r="TMJ58" s="466"/>
      <c r="TMK58" s="399"/>
      <c r="TML58" s="466"/>
      <c r="TMM58" s="252"/>
      <c r="TMN58" s="467"/>
      <c r="TMO58" s="466"/>
      <c r="TMP58" s="399"/>
      <c r="TMQ58" s="466"/>
      <c r="TMR58" s="252"/>
      <c r="TMS58" s="467"/>
      <c r="TMT58" s="466"/>
      <c r="TMU58" s="399"/>
      <c r="TMV58" s="466"/>
      <c r="TMW58" s="252"/>
      <c r="TMX58" s="467"/>
      <c r="TMY58" s="466"/>
      <c r="TMZ58" s="399"/>
      <c r="TNA58" s="466"/>
      <c r="TNB58" s="252"/>
      <c r="TNC58" s="467"/>
      <c r="TND58" s="466"/>
      <c r="TNE58" s="399"/>
      <c r="TNF58" s="466"/>
      <c r="TNG58" s="252"/>
      <c r="TNH58" s="467"/>
      <c r="TNI58" s="466"/>
      <c r="TNJ58" s="399"/>
      <c r="TNK58" s="466"/>
      <c r="TNL58" s="252"/>
      <c r="TNM58" s="467"/>
      <c r="TNN58" s="466"/>
      <c r="TNO58" s="399"/>
      <c r="TNP58" s="466"/>
      <c r="TNQ58" s="252"/>
      <c r="TNR58" s="467"/>
      <c r="TNS58" s="466"/>
      <c r="TNT58" s="399"/>
      <c r="TNU58" s="466"/>
      <c r="TNV58" s="252"/>
      <c r="TNW58" s="467"/>
      <c r="TNX58" s="466"/>
      <c r="TNY58" s="399"/>
      <c r="TNZ58" s="466"/>
      <c r="TOA58" s="252"/>
      <c r="TOB58" s="467"/>
      <c r="TOC58" s="466"/>
      <c r="TOD58" s="399"/>
      <c r="TOE58" s="466"/>
      <c r="TOF58" s="252"/>
      <c r="TOG58" s="467"/>
      <c r="TOH58" s="466"/>
      <c r="TOI58" s="399"/>
      <c r="TOJ58" s="466"/>
      <c r="TOK58" s="252"/>
      <c r="TOL58" s="467"/>
      <c r="TOM58" s="466"/>
      <c r="TON58" s="399"/>
      <c r="TOO58" s="466"/>
      <c r="TOP58" s="252"/>
      <c r="TOQ58" s="467"/>
      <c r="TOR58" s="466"/>
      <c r="TOS58" s="399"/>
      <c r="TOT58" s="466"/>
      <c r="TOU58" s="252"/>
      <c r="TOV58" s="467"/>
      <c r="TOW58" s="466"/>
      <c r="TOX58" s="399"/>
      <c r="TOY58" s="466"/>
      <c r="TOZ58" s="252"/>
      <c r="TPA58" s="467"/>
      <c r="TPB58" s="466"/>
      <c r="TPC58" s="399"/>
      <c r="TPD58" s="466"/>
      <c r="TPE58" s="252"/>
      <c r="TPF58" s="467"/>
      <c r="TPG58" s="466"/>
      <c r="TPH58" s="399"/>
      <c r="TPI58" s="466"/>
      <c r="TPJ58" s="252"/>
      <c r="TPK58" s="467"/>
      <c r="TPL58" s="466"/>
      <c r="TPM58" s="399"/>
      <c r="TPN58" s="466"/>
      <c r="TPO58" s="252"/>
      <c r="TPP58" s="467"/>
      <c r="TPQ58" s="466"/>
      <c r="TPR58" s="399"/>
      <c r="TPS58" s="466"/>
      <c r="TPT58" s="252"/>
      <c r="TPU58" s="467"/>
      <c r="TPV58" s="466"/>
      <c r="TPW58" s="399"/>
      <c r="TPX58" s="466"/>
      <c r="TPY58" s="252"/>
      <c r="TPZ58" s="467"/>
      <c r="TQA58" s="466"/>
      <c r="TQB58" s="399"/>
      <c r="TQC58" s="466"/>
      <c r="TQD58" s="252"/>
      <c r="TQE58" s="467"/>
      <c r="TQF58" s="466"/>
      <c r="TQG58" s="399"/>
      <c r="TQH58" s="466"/>
      <c r="TQI58" s="252"/>
      <c r="TQJ58" s="467"/>
      <c r="TQK58" s="466"/>
      <c r="TQL58" s="399"/>
      <c r="TQM58" s="466"/>
      <c r="TQN58" s="252"/>
      <c r="TQO58" s="467"/>
      <c r="TQP58" s="466"/>
      <c r="TQQ58" s="399"/>
      <c r="TQR58" s="466"/>
      <c r="TQS58" s="252"/>
      <c r="TQT58" s="467"/>
      <c r="TQU58" s="466"/>
      <c r="TQV58" s="399"/>
      <c r="TQW58" s="466"/>
      <c r="TQX58" s="252"/>
      <c r="TQY58" s="467"/>
      <c r="TQZ58" s="466"/>
      <c r="TRA58" s="399"/>
      <c r="TRB58" s="466"/>
      <c r="TRC58" s="252"/>
      <c r="TRD58" s="467"/>
      <c r="TRE58" s="466"/>
      <c r="TRF58" s="399"/>
      <c r="TRG58" s="466"/>
      <c r="TRH58" s="252"/>
      <c r="TRI58" s="467"/>
      <c r="TRJ58" s="466"/>
      <c r="TRK58" s="399"/>
      <c r="TRL58" s="466"/>
      <c r="TRM58" s="252"/>
      <c r="TRN58" s="467"/>
      <c r="TRO58" s="466"/>
      <c r="TRP58" s="399"/>
      <c r="TRQ58" s="466"/>
      <c r="TRR58" s="252"/>
      <c r="TRS58" s="467"/>
      <c r="TRT58" s="466"/>
      <c r="TRU58" s="399"/>
      <c r="TRV58" s="466"/>
      <c r="TRW58" s="252"/>
      <c r="TRX58" s="467"/>
      <c r="TRY58" s="466"/>
      <c r="TRZ58" s="399"/>
      <c r="TSA58" s="466"/>
      <c r="TSB58" s="252"/>
      <c r="TSC58" s="467"/>
      <c r="TSD58" s="466"/>
      <c r="TSE58" s="399"/>
      <c r="TSF58" s="466"/>
      <c r="TSG58" s="252"/>
      <c r="TSH58" s="467"/>
      <c r="TSI58" s="466"/>
      <c r="TSJ58" s="399"/>
      <c r="TSK58" s="466"/>
      <c r="TSL58" s="252"/>
      <c r="TSM58" s="467"/>
      <c r="TSN58" s="466"/>
      <c r="TSO58" s="399"/>
      <c r="TSP58" s="466"/>
      <c r="TSQ58" s="252"/>
      <c r="TSR58" s="467"/>
      <c r="TSS58" s="466"/>
      <c r="TST58" s="399"/>
      <c r="TSU58" s="466"/>
      <c r="TSV58" s="252"/>
      <c r="TSW58" s="467"/>
      <c r="TSX58" s="466"/>
      <c r="TSY58" s="399"/>
      <c r="TSZ58" s="466"/>
      <c r="TTA58" s="252"/>
      <c r="TTB58" s="467"/>
      <c r="TTC58" s="466"/>
      <c r="TTD58" s="399"/>
      <c r="TTE58" s="466"/>
      <c r="TTF58" s="252"/>
      <c r="TTG58" s="467"/>
      <c r="TTH58" s="466"/>
      <c r="TTI58" s="399"/>
      <c r="TTJ58" s="466"/>
      <c r="TTK58" s="252"/>
      <c r="TTL58" s="467"/>
      <c r="TTM58" s="466"/>
      <c r="TTN58" s="399"/>
      <c r="TTO58" s="466"/>
      <c r="TTP58" s="252"/>
      <c r="TTQ58" s="467"/>
      <c r="TTR58" s="466"/>
      <c r="TTS58" s="399"/>
      <c r="TTT58" s="466"/>
      <c r="TTU58" s="252"/>
      <c r="TTV58" s="467"/>
      <c r="TTW58" s="466"/>
      <c r="TTX58" s="399"/>
      <c r="TTY58" s="466"/>
      <c r="TTZ58" s="252"/>
      <c r="TUA58" s="467"/>
      <c r="TUB58" s="466"/>
      <c r="TUC58" s="399"/>
      <c r="TUD58" s="466"/>
      <c r="TUE58" s="252"/>
      <c r="TUF58" s="467"/>
      <c r="TUG58" s="466"/>
      <c r="TUH58" s="399"/>
      <c r="TUI58" s="466"/>
      <c r="TUJ58" s="252"/>
      <c r="TUK58" s="467"/>
      <c r="TUL58" s="466"/>
      <c r="TUM58" s="399"/>
      <c r="TUN58" s="466"/>
      <c r="TUO58" s="252"/>
      <c r="TUP58" s="467"/>
      <c r="TUQ58" s="466"/>
      <c r="TUR58" s="399"/>
      <c r="TUS58" s="466"/>
      <c r="TUT58" s="252"/>
      <c r="TUU58" s="467"/>
      <c r="TUV58" s="466"/>
      <c r="TUW58" s="399"/>
      <c r="TUX58" s="466"/>
      <c r="TUY58" s="252"/>
      <c r="TUZ58" s="467"/>
      <c r="TVA58" s="466"/>
      <c r="TVB58" s="399"/>
      <c r="TVC58" s="466"/>
      <c r="TVD58" s="252"/>
      <c r="TVE58" s="467"/>
      <c r="TVF58" s="466"/>
      <c r="TVG58" s="399"/>
      <c r="TVH58" s="466"/>
      <c r="TVI58" s="252"/>
      <c r="TVJ58" s="467"/>
      <c r="TVK58" s="466"/>
      <c r="TVL58" s="399"/>
      <c r="TVM58" s="466"/>
      <c r="TVN58" s="252"/>
      <c r="TVO58" s="467"/>
      <c r="TVP58" s="466"/>
      <c r="TVQ58" s="399"/>
      <c r="TVR58" s="466"/>
      <c r="TVS58" s="252"/>
      <c r="TVT58" s="467"/>
      <c r="TVU58" s="466"/>
      <c r="TVV58" s="399"/>
      <c r="TVW58" s="466"/>
      <c r="TVX58" s="252"/>
      <c r="TVY58" s="467"/>
      <c r="TVZ58" s="466"/>
      <c r="TWA58" s="399"/>
      <c r="TWB58" s="466"/>
      <c r="TWC58" s="252"/>
      <c r="TWD58" s="467"/>
      <c r="TWE58" s="466"/>
      <c r="TWF58" s="399"/>
      <c r="TWG58" s="466"/>
      <c r="TWH58" s="252"/>
      <c r="TWI58" s="467"/>
      <c r="TWJ58" s="466"/>
      <c r="TWK58" s="399"/>
      <c r="TWL58" s="466"/>
      <c r="TWM58" s="252"/>
      <c r="TWN58" s="467"/>
      <c r="TWO58" s="466"/>
      <c r="TWP58" s="399"/>
      <c r="TWQ58" s="466"/>
      <c r="TWR58" s="252"/>
      <c r="TWS58" s="467"/>
      <c r="TWT58" s="466"/>
      <c r="TWU58" s="399"/>
      <c r="TWV58" s="466"/>
      <c r="TWW58" s="252"/>
      <c r="TWX58" s="467"/>
      <c r="TWY58" s="466"/>
      <c r="TWZ58" s="399"/>
      <c r="TXA58" s="466"/>
      <c r="TXB58" s="252"/>
      <c r="TXC58" s="467"/>
      <c r="TXD58" s="466"/>
      <c r="TXE58" s="399"/>
      <c r="TXF58" s="466"/>
      <c r="TXG58" s="252"/>
      <c r="TXH58" s="467"/>
      <c r="TXI58" s="466"/>
      <c r="TXJ58" s="399"/>
      <c r="TXK58" s="466"/>
      <c r="TXL58" s="252"/>
      <c r="TXM58" s="467"/>
      <c r="TXN58" s="466"/>
      <c r="TXO58" s="399"/>
      <c r="TXP58" s="466"/>
      <c r="TXQ58" s="252"/>
      <c r="TXR58" s="467"/>
      <c r="TXS58" s="466"/>
      <c r="TXT58" s="399"/>
      <c r="TXU58" s="466"/>
      <c r="TXV58" s="252"/>
      <c r="TXW58" s="467"/>
      <c r="TXX58" s="466"/>
      <c r="TXY58" s="399"/>
      <c r="TXZ58" s="466"/>
      <c r="TYA58" s="252"/>
      <c r="TYB58" s="467"/>
      <c r="TYC58" s="466"/>
      <c r="TYD58" s="399"/>
      <c r="TYE58" s="466"/>
      <c r="TYF58" s="252"/>
      <c r="TYG58" s="467"/>
      <c r="TYH58" s="466"/>
      <c r="TYI58" s="399"/>
      <c r="TYJ58" s="466"/>
      <c r="TYK58" s="252"/>
      <c r="TYL58" s="467"/>
      <c r="TYM58" s="466"/>
      <c r="TYN58" s="399"/>
      <c r="TYO58" s="466"/>
      <c r="TYP58" s="252"/>
      <c r="TYQ58" s="467"/>
      <c r="TYR58" s="466"/>
      <c r="TYS58" s="399"/>
      <c r="TYT58" s="466"/>
      <c r="TYU58" s="252"/>
      <c r="TYV58" s="467"/>
      <c r="TYW58" s="466"/>
      <c r="TYX58" s="399"/>
      <c r="TYY58" s="466"/>
      <c r="TYZ58" s="252"/>
      <c r="TZA58" s="467"/>
      <c r="TZB58" s="466"/>
      <c r="TZC58" s="399"/>
      <c r="TZD58" s="466"/>
      <c r="TZE58" s="252"/>
      <c r="TZF58" s="467"/>
      <c r="TZG58" s="466"/>
      <c r="TZH58" s="399"/>
      <c r="TZI58" s="466"/>
      <c r="TZJ58" s="252"/>
      <c r="TZK58" s="467"/>
      <c r="TZL58" s="466"/>
      <c r="TZM58" s="399"/>
      <c r="TZN58" s="466"/>
      <c r="TZO58" s="252"/>
      <c r="TZP58" s="467"/>
      <c r="TZQ58" s="466"/>
      <c r="TZR58" s="399"/>
      <c r="TZS58" s="466"/>
      <c r="TZT58" s="252"/>
      <c r="TZU58" s="467"/>
      <c r="TZV58" s="466"/>
      <c r="TZW58" s="399"/>
      <c r="TZX58" s="466"/>
      <c r="TZY58" s="252"/>
      <c r="TZZ58" s="467"/>
      <c r="UAA58" s="466"/>
      <c r="UAB58" s="399"/>
      <c r="UAC58" s="466"/>
      <c r="UAD58" s="252"/>
      <c r="UAE58" s="467"/>
      <c r="UAF58" s="466"/>
      <c r="UAG58" s="399"/>
      <c r="UAH58" s="466"/>
      <c r="UAI58" s="252"/>
      <c r="UAJ58" s="467"/>
      <c r="UAK58" s="466"/>
      <c r="UAL58" s="399"/>
      <c r="UAM58" s="466"/>
      <c r="UAN58" s="252"/>
      <c r="UAO58" s="467"/>
      <c r="UAP58" s="466"/>
      <c r="UAQ58" s="399"/>
      <c r="UAR58" s="466"/>
      <c r="UAS58" s="252"/>
      <c r="UAT58" s="467"/>
      <c r="UAU58" s="466"/>
      <c r="UAV58" s="399"/>
      <c r="UAW58" s="466"/>
      <c r="UAX58" s="252"/>
      <c r="UAY58" s="467"/>
      <c r="UAZ58" s="466"/>
      <c r="UBA58" s="399"/>
      <c r="UBB58" s="466"/>
      <c r="UBC58" s="252"/>
      <c r="UBD58" s="467"/>
      <c r="UBE58" s="466"/>
      <c r="UBF58" s="399"/>
      <c r="UBG58" s="466"/>
      <c r="UBH58" s="252"/>
      <c r="UBI58" s="467"/>
      <c r="UBJ58" s="466"/>
      <c r="UBK58" s="399"/>
      <c r="UBL58" s="466"/>
      <c r="UBM58" s="252"/>
      <c r="UBN58" s="467"/>
      <c r="UBO58" s="466"/>
      <c r="UBP58" s="399"/>
      <c r="UBQ58" s="466"/>
      <c r="UBR58" s="252"/>
      <c r="UBS58" s="467"/>
      <c r="UBT58" s="466"/>
      <c r="UBU58" s="399"/>
      <c r="UBV58" s="466"/>
      <c r="UBW58" s="252"/>
      <c r="UBX58" s="467"/>
      <c r="UBY58" s="466"/>
      <c r="UBZ58" s="399"/>
      <c r="UCA58" s="466"/>
      <c r="UCB58" s="252"/>
      <c r="UCC58" s="467"/>
      <c r="UCD58" s="466"/>
      <c r="UCE58" s="399"/>
      <c r="UCF58" s="466"/>
      <c r="UCG58" s="252"/>
      <c r="UCH58" s="467"/>
      <c r="UCI58" s="466"/>
      <c r="UCJ58" s="399"/>
      <c r="UCK58" s="466"/>
      <c r="UCL58" s="252"/>
      <c r="UCM58" s="467"/>
      <c r="UCN58" s="466"/>
      <c r="UCO58" s="399"/>
      <c r="UCP58" s="466"/>
      <c r="UCQ58" s="252"/>
      <c r="UCR58" s="467"/>
      <c r="UCS58" s="466"/>
      <c r="UCT58" s="399"/>
      <c r="UCU58" s="466"/>
      <c r="UCV58" s="252"/>
      <c r="UCW58" s="467"/>
      <c r="UCX58" s="466"/>
      <c r="UCY58" s="399"/>
      <c r="UCZ58" s="466"/>
      <c r="UDA58" s="252"/>
      <c r="UDB58" s="467"/>
      <c r="UDC58" s="466"/>
      <c r="UDD58" s="399"/>
      <c r="UDE58" s="466"/>
      <c r="UDF58" s="252"/>
      <c r="UDG58" s="467"/>
      <c r="UDH58" s="466"/>
      <c r="UDI58" s="399"/>
      <c r="UDJ58" s="466"/>
      <c r="UDK58" s="252"/>
      <c r="UDL58" s="467"/>
      <c r="UDM58" s="466"/>
      <c r="UDN58" s="399"/>
      <c r="UDO58" s="466"/>
      <c r="UDP58" s="252"/>
      <c r="UDQ58" s="467"/>
      <c r="UDR58" s="466"/>
      <c r="UDS58" s="399"/>
      <c r="UDT58" s="466"/>
      <c r="UDU58" s="252"/>
      <c r="UDV58" s="467"/>
      <c r="UDW58" s="466"/>
      <c r="UDX58" s="399"/>
      <c r="UDY58" s="466"/>
      <c r="UDZ58" s="252"/>
      <c r="UEA58" s="467"/>
      <c r="UEB58" s="466"/>
      <c r="UEC58" s="399"/>
      <c r="UED58" s="466"/>
      <c r="UEE58" s="252"/>
      <c r="UEF58" s="467"/>
      <c r="UEG58" s="466"/>
      <c r="UEH58" s="399"/>
      <c r="UEI58" s="466"/>
      <c r="UEJ58" s="252"/>
      <c r="UEK58" s="467"/>
      <c r="UEL58" s="466"/>
      <c r="UEM58" s="399"/>
      <c r="UEN58" s="466"/>
      <c r="UEO58" s="252"/>
      <c r="UEP58" s="467"/>
      <c r="UEQ58" s="466"/>
      <c r="UER58" s="399"/>
      <c r="UES58" s="466"/>
      <c r="UET58" s="252"/>
      <c r="UEU58" s="467"/>
      <c r="UEV58" s="466"/>
      <c r="UEW58" s="399"/>
      <c r="UEX58" s="466"/>
      <c r="UEY58" s="252"/>
      <c r="UEZ58" s="467"/>
      <c r="UFA58" s="466"/>
      <c r="UFB58" s="399"/>
      <c r="UFC58" s="466"/>
      <c r="UFD58" s="252"/>
      <c r="UFE58" s="467"/>
      <c r="UFF58" s="466"/>
      <c r="UFG58" s="399"/>
      <c r="UFH58" s="466"/>
      <c r="UFI58" s="252"/>
      <c r="UFJ58" s="467"/>
      <c r="UFK58" s="466"/>
      <c r="UFL58" s="399"/>
      <c r="UFM58" s="466"/>
      <c r="UFN58" s="252"/>
      <c r="UFO58" s="467"/>
      <c r="UFP58" s="466"/>
      <c r="UFQ58" s="399"/>
      <c r="UFR58" s="466"/>
      <c r="UFS58" s="252"/>
      <c r="UFT58" s="467"/>
      <c r="UFU58" s="466"/>
      <c r="UFV58" s="399"/>
      <c r="UFW58" s="466"/>
      <c r="UFX58" s="252"/>
      <c r="UFY58" s="467"/>
      <c r="UFZ58" s="466"/>
      <c r="UGA58" s="399"/>
      <c r="UGB58" s="466"/>
      <c r="UGC58" s="252"/>
      <c r="UGD58" s="467"/>
      <c r="UGE58" s="466"/>
      <c r="UGF58" s="399"/>
      <c r="UGG58" s="466"/>
      <c r="UGH58" s="252"/>
      <c r="UGI58" s="467"/>
      <c r="UGJ58" s="466"/>
      <c r="UGK58" s="399"/>
      <c r="UGL58" s="466"/>
      <c r="UGM58" s="252"/>
      <c r="UGN58" s="467"/>
      <c r="UGO58" s="466"/>
      <c r="UGP58" s="399"/>
      <c r="UGQ58" s="466"/>
      <c r="UGR58" s="252"/>
      <c r="UGS58" s="467"/>
      <c r="UGT58" s="466"/>
      <c r="UGU58" s="399"/>
      <c r="UGV58" s="466"/>
      <c r="UGW58" s="252"/>
      <c r="UGX58" s="467"/>
      <c r="UGY58" s="466"/>
      <c r="UGZ58" s="399"/>
      <c r="UHA58" s="466"/>
      <c r="UHB58" s="252"/>
      <c r="UHC58" s="467"/>
      <c r="UHD58" s="466"/>
      <c r="UHE58" s="399"/>
      <c r="UHF58" s="466"/>
      <c r="UHG58" s="252"/>
      <c r="UHH58" s="467"/>
      <c r="UHI58" s="466"/>
      <c r="UHJ58" s="399"/>
      <c r="UHK58" s="466"/>
      <c r="UHL58" s="252"/>
      <c r="UHM58" s="467"/>
      <c r="UHN58" s="466"/>
      <c r="UHO58" s="399"/>
      <c r="UHP58" s="466"/>
      <c r="UHQ58" s="252"/>
      <c r="UHR58" s="467"/>
      <c r="UHS58" s="466"/>
      <c r="UHT58" s="399"/>
      <c r="UHU58" s="466"/>
      <c r="UHV58" s="252"/>
      <c r="UHW58" s="467"/>
      <c r="UHX58" s="466"/>
      <c r="UHY58" s="399"/>
      <c r="UHZ58" s="466"/>
      <c r="UIA58" s="252"/>
      <c r="UIB58" s="467"/>
      <c r="UIC58" s="466"/>
      <c r="UID58" s="399"/>
      <c r="UIE58" s="466"/>
      <c r="UIF58" s="252"/>
      <c r="UIG58" s="467"/>
      <c r="UIH58" s="466"/>
      <c r="UII58" s="399"/>
      <c r="UIJ58" s="466"/>
      <c r="UIK58" s="252"/>
      <c r="UIL58" s="467"/>
      <c r="UIM58" s="466"/>
      <c r="UIN58" s="399"/>
      <c r="UIO58" s="466"/>
      <c r="UIP58" s="252"/>
      <c r="UIQ58" s="467"/>
      <c r="UIR58" s="466"/>
      <c r="UIS58" s="399"/>
      <c r="UIT58" s="466"/>
      <c r="UIU58" s="252"/>
      <c r="UIV58" s="467"/>
      <c r="UIW58" s="466"/>
      <c r="UIX58" s="399"/>
      <c r="UIY58" s="466"/>
      <c r="UIZ58" s="252"/>
      <c r="UJA58" s="467"/>
      <c r="UJB58" s="466"/>
      <c r="UJC58" s="399"/>
      <c r="UJD58" s="466"/>
      <c r="UJE58" s="252"/>
      <c r="UJF58" s="467"/>
      <c r="UJG58" s="466"/>
      <c r="UJH58" s="399"/>
      <c r="UJI58" s="466"/>
      <c r="UJJ58" s="252"/>
      <c r="UJK58" s="467"/>
      <c r="UJL58" s="466"/>
      <c r="UJM58" s="399"/>
      <c r="UJN58" s="466"/>
      <c r="UJO58" s="252"/>
      <c r="UJP58" s="467"/>
      <c r="UJQ58" s="466"/>
      <c r="UJR58" s="399"/>
      <c r="UJS58" s="466"/>
      <c r="UJT58" s="252"/>
      <c r="UJU58" s="467"/>
      <c r="UJV58" s="466"/>
      <c r="UJW58" s="399"/>
      <c r="UJX58" s="466"/>
      <c r="UJY58" s="252"/>
      <c r="UJZ58" s="467"/>
      <c r="UKA58" s="466"/>
      <c r="UKB58" s="399"/>
      <c r="UKC58" s="466"/>
      <c r="UKD58" s="252"/>
      <c r="UKE58" s="467"/>
      <c r="UKF58" s="466"/>
      <c r="UKG58" s="399"/>
      <c r="UKH58" s="466"/>
      <c r="UKI58" s="252"/>
      <c r="UKJ58" s="467"/>
      <c r="UKK58" s="466"/>
      <c r="UKL58" s="399"/>
      <c r="UKM58" s="466"/>
      <c r="UKN58" s="252"/>
      <c r="UKO58" s="467"/>
      <c r="UKP58" s="466"/>
      <c r="UKQ58" s="399"/>
      <c r="UKR58" s="466"/>
      <c r="UKS58" s="252"/>
      <c r="UKT58" s="467"/>
      <c r="UKU58" s="466"/>
      <c r="UKV58" s="399"/>
      <c r="UKW58" s="466"/>
      <c r="UKX58" s="252"/>
      <c r="UKY58" s="467"/>
      <c r="UKZ58" s="466"/>
      <c r="ULA58" s="399"/>
      <c r="ULB58" s="466"/>
      <c r="ULC58" s="252"/>
      <c r="ULD58" s="467"/>
      <c r="ULE58" s="466"/>
      <c r="ULF58" s="399"/>
      <c r="ULG58" s="466"/>
      <c r="ULH58" s="252"/>
      <c r="ULI58" s="467"/>
      <c r="ULJ58" s="466"/>
      <c r="ULK58" s="399"/>
      <c r="ULL58" s="466"/>
      <c r="ULM58" s="252"/>
      <c r="ULN58" s="467"/>
      <c r="ULO58" s="466"/>
      <c r="ULP58" s="399"/>
      <c r="ULQ58" s="466"/>
      <c r="ULR58" s="252"/>
      <c r="ULS58" s="467"/>
      <c r="ULT58" s="466"/>
      <c r="ULU58" s="399"/>
      <c r="ULV58" s="466"/>
      <c r="ULW58" s="252"/>
      <c r="ULX58" s="467"/>
      <c r="ULY58" s="466"/>
      <c r="ULZ58" s="399"/>
      <c r="UMA58" s="466"/>
      <c r="UMB58" s="252"/>
      <c r="UMC58" s="467"/>
      <c r="UMD58" s="466"/>
      <c r="UME58" s="399"/>
      <c r="UMF58" s="466"/>
      <c r="UMG58" s="252"/>
      <c r="UMH58" s="467"/>
      <c r="UMI58" s="466"/>
      <c r="UMJ58" s="399"/>
      <c r="UMK58" s="466"/>
      <c r="UML58" s="252"/>
      <c r="UMM58" s="467"/>
      <c r="UMN58" s="466"/>
      <c r="UMO58" s="399"/>
      <c r="UMP58" s="466"/>
      <c r="UMQ58" s="252"/>
      <c r="UMR58" s="467"/>
      <c r="UMS58" s="466"/>
      <c r="UMT58" s="399"/>
      <c r="UMU58" s="466"/>
      <c r="UMV58" s="252"/>
      <c r="UMW58" s="467"/>
      <c r="UMX58" s="466"/>
      <c r="UMY58" s="399"/>
      <c r="UMZ58" s="466"/>
      <c r="UNA58" s="252"/>
      <c r="UNB58" s="467"/>
      <c r="UNC58" s="466"/>
      <c r="UND58" s="399"/>
      <c r="UNE58" s="466"/>
      <c r="UNF58" s="252"/>
      <c r="UNG58" s="467"/>
      <c r="UNH58" s="466"/>
      <c r="UNI58" s="399"/>
      <c r="UNJ58" s="466"/>
      <c r="UNK58" s="252"/>
      <c r="UNL58" s="467"/>
      <c r="UNM58" s="466"/>
      <c r="UNN58" s="399"/>
      <c r="UNO58" s="466"/>
      <c r="UNP58" s="252"/>
      <c r="UNQ58" s="467"/>
      <c r="UNR58" s="466"/>
      <c r="UNS58" s="399"/>
      <c r="UNT58" s="466"/>
      <c r="UNU58" s="252"/>
      <c r="UNV58" s="467"/>
      <c r="UNW58" s="466"/>
      <c r="UNX58" s="399"/>
      <c r="UNY58" s="466"/>
      <c r="UNZ58" s="252"/>
      <c r="UOA58" s="467"/>
      <c r="UOB58" s="466"/>
      <c r="UOC58" s="399"/>
      <c r="UOD58" s="466"/>
      <c r="UOE58" s="252"/>
      <c r="UOF58" s="467"/>
      <c r="UOG58" s="466"/>
      <c r="UOH58" s="399"/>
      <c r="UOI58" s="466"/>
      <c r="UOJ58" s="252"/>
      <c r="UOK58" s="467"/>
      <c r="UOL58" s="466"/>
      <c r="UOM58" s="399"/>
      <c r="UON58" s="466"/>
      <c r="UOO58" s="252"/>
      <c r="UOP58" s="467"/>
      <c r="UOQ58" s="466"/>
      <c r="UOR58" s="399"/>
      <c r="UOS58" s="466"/>
      <c r="UOT58" s="252"/>
      <c r="UOU58" s="467"/>
      <c r="UOV58" s="466"/>
      <c r="UOW58" s="399"/>
      <c r="UOX58" s="466"/>
      <c r="UOY58" s="252"/>
      <c r="UOZ58" s="467"/>
      <c r="UPA58" s="466"/>
      <c r="UPB58" s="399"/>
      <c r="UPC58" s="466"/>
      <c r="UPD58" s="252"/>
      <c r="UPE58" s="467"/>
      <c r="UPF58" s="466"/>
      <c r="UPG58" s="399"/>
      <c r="UPH58" s="466"/>
      <c r="UPI58" s="252"/>
      <c r="UPJ58" s="467"/>
      <c r="UPK58" s="466"/>
      <c r="UPL58" s="399"/>
      <c r="UPM58" s="466"/>
      <c r="UPN58" s="252"/>
      <c r="UPO58" s="467"/>
      <c r="UPP58" s="466"/>
      <c r="UPQ58" s="399"/>
      <c r="UPR58" s="466"/>
      <c r="UPS58" s="252"/>
      <c r="UPT58" s="467"/>
      <c r="UPU58" s="466"/>
      <c r="UPV58" s="399"/>
      <c r="UPW58" s="466"/>
      <c r="UPX58" s="252"/>
      <c r="UPY58" s="467"/>
      <c r="UPZ58" s="466"/>
      <c r="UQA58" s="399"/>
      <c r="UQB58" s="466"/>
      <c r="UQC58" s="252"/>
      <c r="UQD58" s="467"/>
      <c r="UQE58" s="466"/>
      <c r="UQF58" s="399"/>
      <c r="UQG58" s="466"/>
      <c r="UQH58" s="252"/>
      <c r="UQI58" s="467"/>
      <c r="UQJ58" s="466"/>
      <c r="UQK58" s="399"/>
      <c r="UQL58" s="466"/>
      <c r="UQM58" s="252"/>
      <c r="UQN58" s="467"/>
      <c r="UQO58" s="466"/>
      <c r="UQP58" s="399"/>
      <c r="UQQ58" s="466"/>
      <c r="UQR58" s="252"/>
      <c r="UQS58" s="467"/>
      <c r="UQT58" s="466"/>
      <c r="UQU58" s="399"/>
      <c r="UQV58" s="466"/>
      <c r="UQW58" s="252"/>
      <c r="UQX58" s="467"/>
      <c r="UQY58" s="466"/>
      <c r="UQZ58" s="399"/>
      <c r="URA58" s="466"/>
      <c r="URB58" s="252"/>
      <c r="URC58" s="467"/>
      <c r="URD58" s="466"/>
      <c r="URE58" s="399"/>
      <c r="URF58" s="466"/>
      <c r="URG58" s="252"/>
      <c r="URH58" s="467"/>
      <c r="URI58" s="466"/>
      <c r="URJ58" s="399"/>
      <c r="URK58" s="466"/>
      <c r="URL58" s="252"/>
      <c r="URM58" s="467"/>
      <c r="URN58" s="466"/>
      <c r="URO58" s="399"/>
      <c r="URP58" s="466"/>
      <c r="URQ58" s="252"/>
      <c r="URR58" s="467"/>
      <c r="URS58" s="466"/>
      <c r="URT58" s="399"/>
      <c r="URU58" s="466"/>
      <c r="URV58" s="252"/>
      <c r="URW58" s="467"/>
      <c r="URX58" s="466"/>
      <c r="URY58" s="399"/>
      <c r="URZ58" s="466"/>
      <c r="USA58" s="252"/>
      <c r="USB58" s="467"/>
      <c r="USC58" s="466"/>
      <c r="USD58" s="399"/>
      <c r="USE58" s="466"/>
      <c r="USF58" s="252"/>
      <c r="USG58" s="467"/>
      <c r="USH58" s="466"/>
      <c r="USI58" s="399"/>
      <c r="USJ58" s="466"/>
      <c r="USK58" s="252"/>
      <c r="USL58" s="467"/>
      <c r="USM58" s="466"/>
      <c r="USN58" s="399"/>
      <c r="USO58" s="466"/>
      <c r="USP58" s="252"/>
      <c r="USQ58" s="467"/>
      <c r="USR58" s="466"/>
      <c r="USS58" s="399"/>
      <c r="UST58" s="466"/>
      <c r="USU58" s="252"/>
      <c r="USV58" s="467"/>
      <c r="USW58" s="466"/>
      <c r="USX58" s="399"/>
      <c r="USY58" s="466"/>
      <c r="USZ58" s="252"/>
      <c r="UTA58" s="467"/>
      <c r="UTB58" s="466"/>
      <c r="UTC58" s="399"/>
      <c r="UTD58" s="466"/>
      <c r="UTE58" s="252"/>
      <c r="UTF58" s="467"/>
      <c r="UTG58" s="466"/>
      <c r="UTH58" s="399"/>
      <c r="UTI58" s="466"/>
      <c r="UTJ58" s="252"/>
      <c r="UTK58" s="467"/>
      <c r="UTL58" s="466"/>
      <c r="UTM58" s="399"/>
      <c r="UTN58" s="466"/>
      <c r="UTO58" s="252"/>
      <c r="UTP58" s="467"/>
      <c r="UTQ58" s="466"/>
      <c r="UTR58" s="399"/>
      <c r="UTS58" s="466"/>
      <c r="UTT58" s="252"/>
      <c r="UTU58" s="467"/>
      <c r="UTV58" s="466"/>
      <c r="UTW58" s="399"/>
      <c r="UTX58" s="466"/>
      <c r="UTY58" s="252"/>
      <c r="UTZ58" s="467"/>
      <c r="UUA58" s="466"/>
      <c r="UUB58" s="399"/>
      <c r="UUC58" s="466"/>
      <c r="UUD58" s="252"/>
      <c r="UUE58" s="467"/>
      <c r="UUF58" s="466"/>
      <c r="UUG58" s="399"/>
      <c r="UUH58" s="466"/>
      <c r="UUI58" s="252"/>
      <c r="UUJ58" s="467"/>
      <c r="UUK58" s="466"/>
      <c r="UUL58" s="399"/>
      <c r="UUM58" s="466"/>
      <c r="UUN58" s="252"/>
      <c r="UUO58" s="467"/>
      <c r="UUP58" s="466"/>
      <c r="UUQ58" s="399"/>
      <c r="UUR58" s="466"/>
      <c r="UUS58" s="252"/>
      <c r="UUT58" s="467"/>
      <c r="UUU58" s="466"/>
      <c r="UUV58" s="399"/>
      <c r="UUW58" s="466"/>
      <c r="UUX58" s="252"/>
      <c r="UUY58" s="467"/>
      <c r="UUZ58" s="466"/>
      <c r="UVA58" s="399"/>
      <c r="UVB58" s="466"/>
      <c r="UVC58" s="252"/>
      <c r="UVD58" s="467"/>
      <c r="UVE58" s="466"/>
      <c r="UVF58" s="399"/>
      <c r="UVG58" s="466"/>
      <c r="UVH58" s="252"/>
      <c r="UVI58" s="467"/>
      <c r="UVJ58" s="466"/>
      <c r="UVK58" s="399"/>
      <c r="UVL58" s="466"/>
      <c r="UVM58" s="252"/>
      <c r="UVN58" s="467"/>
      <c r="UVO58" s="466"/>
      <c r="UVP58" s="399"/>
      <c r="UVQ58" s="466"/>
      <c r="UVR58" s="252"/>
      <c r="UVS58" s="467"/>
      <c r="UVT58" s="466"/>
      <c r="UVU58" s="399"/>
      <c r="UVV58" s="466"/>
      <c r="UVW58" s="252"/>
      <c r="UVX58" s="467"/>
      <c r="UVY58" s="466"/>
      <c r="UVZ58" s="399"/>
      <c r="UWA58" s="466"/>
      <c r="UWB58" s="252"/>
      <c r="UWC58" s="467"/>
      <c r="UWD58" s="466"/>
      <c r="UWE58" s="399"/>
      <c r="UWF58" s="466"/>
      <c r="UWG58" s="252"/>
      <c r="UWH58" s="467"/>
      <c r="UWI58" s="466"/>
      <c r="UWJ58" s="399"/>
      <c r="UWK58" s="466"/>
      <c r="UWL58" s="252"/>
      <c r="UWM58" s="467"/>
      <c r="UWN58" s="466"/>
      <c r="UWO58" s="399"/>
      <c r="UWP58" s="466"/>
      <c r="UWQ58" s="252"/>
      <c r="UWR58" s="467"/>
      <c r="UWS58" s="466"/>
      <c r="UWT58" s="399"/>
      <c r="UWU58" s="466"/>
      <c r="UWV58" s="252"/>
      <c r="UWW58" s="467"/>
      <c r="UWX58" s="466"/>
      <c r="UWY58" s="399"/>
      <c r="UWZ58" s="466"/>
      <c r="UXA58" s="252"/>
      <c r="UXB58" s="467"/>
      <c r="UXC58" s="466"/>
      <c r="UXD58" s="399"/>
      <c r="UXE58" s="466"/>
      <c r="UXF58" s="252"/>
      <c r="UXG58" s="467"/>
      <c r="UXH58" s="466"/>
      <c r="UXI58" s="399"/>
      <c r="UXJ58" s="466"/>
      <c r="UXK58" s="252"/>
      <c r="UXL58" s="467"/>
      <c r="UXM58" s="466"/>
      <c r="UXN58" s="399"/>
      <c r="UXO58" s="466"/>
      <c r="UXP58" s="252"/>
      <c r="UXQ58" s="467"/>
      <c r="UXR58" s="466"/>
      <c r="UXS58" s="399"/>
      <c r="UXT58" s="466"/>
      <c r="UXU58" s="252"/>
      <c r="UXV58" s="467"/>
      <c r="UXW58" s="466"/>
      <c r="UXX58" s="399"/>
      <c r="UXY58" s="466"/>
      <c r="UXZ58" s="252"/>
      <c r="UYA58" s="467"/>
      <c r="UYB58" s="466"/>
      <c r="UYC58" s="399"/>
      <c r="UYD58" s="466"/>
      <c r="UYE58" s="252"/>
      <c r="UYF58" s="467"/>
      <c r="UYG58" s="466"/>
      <c r="UYH58" s="399"/>
      <c r="UYI58" s="466"/>
      <c r="UYJ58" s="252"/>
      <c r="UYK58" s="467"/>
      <c r="UYL58" s="466"/>
      <c r="UYM58" s="399"/>
      <c r="UYN58" s="466"/>
      <c r="UYO58" s="252"/>
      <c r="UYP58" s="467"/>
      <c r="UYQ58" s="466"/>
      <c r="UYR58" s="399"/>
      <c r="UYS58" s="466"/>
      <c r="UYT58" s="252"/>
      <c r="UYU58" s="467"/>
      <c r="UYV58" s="466"/>
      <c r="UYW58" s="399"/>
      <c r="UYX58" s="466"/>
      <c r="UYY58" s="252"/>
      <c r="UYZ58" s="467"/>
      <c r="UZA58" s="466"/>
      <c r="UZB58" s="399"/>
      <c r="UZC58" s="466"/>
      <c r="UZD58" s="252"/>
      <c r="UZE58" s="467"/>
      <c r="UZF58" s="466"/>
      <c r="UZG58" s="399"/>
      <c r="UZH58" s="466"/>
      <c r="UZI58" s="252"/>
      <c r="UZJ58" s="467"/>
      <c r="UZK58" s="466"/>
      <c r="UZL58" s="399"/>
      <c r="UZM58" s="466"/>
      <c r="UZN58" s="252"/>
      <c r="UZO58" s="467"/>
      <c r="UZP58" s="466"/>
      <c r="UZQ58" s="399"/>
      <c r="UZR58" s="466"/>
      <c r="UZS58" s="252"/>
      <c r="UZT58" s="467"/>
      <c r="UZU58" s="466"/>
      <c r="UZV58" s="399"/>
      <c r="UZW58" s="466"/>
      <c r="UZX58" s="252"/>
      <c r="UZY58" s="467"/>
      <c r="UZZ58" s="466"/>
      <c r="VAA58" s="399"/>
      <c r="VAB58" s="466"/>
      <c r="VAC58" s="252"/>
      <c r="VAD58" s="467"/>
      <c r="VAE58" s="466"/>
      <c r="VAF58" s="399"/>
      <c r="VAG58" s="466"/>
      <c r="VAH58" s="252"/>
      <c r="VAI58" s="467"/>
      <c r="VAJ58" s="466"/>
      <c r="VAK58" s="399"/>
      <c r="VAL58" s="466"/>
      <c r="VAM58" s="252"/>
      <c r="VAN58" s="467"/>
      <c r="VAO58" s="466"/>
      <c r="VAP58" s="399"/>
      <c r="VAQ58" s="466"/>
      <c r="VAR58" s="252"/>
      <c r="VAS58" s="467"/>
      <c r="VAT58" s="466"/>
      <c r="VAU58" s="399"/>
      <c r="VAV58" s="466"/>
      <c r="VAW58" s="252"/>
      <c r="VAX58" s="467"/>
      <c r="VAY58" s="466"/>
      <c r="VAZ58" s="399"/>
      <c r="VBA58" s="466"/>
      <c r="VBB58" s="252"/>
      <c r="VBC58" s="467"/>
      <c r="VBD58" s="466"/>
      <c r="VBE58" s="399"/>
      <c r="VBF58" s="466"/>
      <c r="VBG58" s="252"/>
      <c r="VBH58" s="467"/>
      <c r="VBI58" s="466"/>
      <c r="VBJ58" s="399"/>
      <c r="VBK58" s="466"/>
      <c r="VBL58" s="252"/>
      <c r="VBM58" s="467"/>
      <c r="VBN58" s="466"/>
      <c r="VBO58" s="399"/>
      <c r="VBP58" s="466"/>
      <c r="VBQ58" s="252"/>
      <c r="VBR58" s="467"/>
      <c r="VBS58" s="466"/>
      <c r="VBT58" s="399"/>
      <c r="VBU58" s="466"/>
      <c r="VBV58" s="252"/>
      <c r="VBW58" s="467"/>
      <c r="VBX58" s="466"/>
      <c r="VBY58" s="399"/>
      <c r="VBZ58" s="466"/>
      <c r="VCA58" s="252"/>
      <c r="VCB58" s="467"/>
      <c r="VCC58" s="466"/>
      <c r="VCD58" s="399"/>
      <c r="VCE58" s="466"/>
      <c r="VCF58" s="252"/>
      <c r="VCG58" s="467"/>
      <c r="VCH58" s="466"/>
      <c r="VCI58" s="399"/>
      <c r="VCJ58" s="466"/>
      <c r="VCK58" s="252"/>
      <c r="VCL58" s="467"/>
      <c r="VCM58" s="466"/>
      <c r="VCN58" s="399"/>
      <c r="VCO58" s="466"/>
      <c r="VCP58" s="252"/>
      <c r="VCQ58" s="467"/>
      <c r="VCR58" s="466"/>
      <c r="VCS58" s="399"/>
      <c r="VCT58" s="466"/>
      <c r="VCU58" s="252"/>
      <c r="VCV58" s="467"/>
      <c r="VCW58" s="466"/>
      <c r="VCX58" s="399"/>
      <c r="VCY58" s="466"/>
      <c r="VCZ58" s="252"/>
      <c r="VDA58" s="467"/>
      <c r="VDB58" s="466"/>
      <c r="VDC58" s="399"/>
      <c r="VDD58" s="466"/>
      <c r="VDE58" s="252"/>
      <c r="VDF58" s="467"/>
      <c r="VDG58" s="466"/>
      <c r="VDH58" s="399"/>
      <c r="VDI58" s="466"/>
      <c r="VDJ58" s="252"/>
      <c r="VDK58" s="467"/>
      <c r="VDL58" s="466"/>
      <c r="VDM58" s="399"/>
      <c r="VDN58" s="466"/>
      <c r="VDO58" s="252"/>
      <c r="VDP58" s="467"/>
      <c r="VDQ58" s="466"/>
      <c r="VDR58" s="399"/>
      <c r="VDS58" s="466"/>
      <c r="VDT58" s="252"/>
      <c r="VDU58" s="467"/>
      <c r="VDV58" s="466"/>
      <c r="VDW58" s="399"/>
      <c r="VDX58" s="466"/>
      <c r="VDY58" s="252"/>
      <c r="VDZ58" s="467"/>
      <c r="VEA58" s="466"/>
      <c r="VEB58" s="399"/>
      <c r="VEC58" s="466"/>
      <c r="VED58" s="252"/>
      <c r="VEE58" s="467"/>
      <c r="VEF58" s="466"/>
      <c r="VEG58" s="399"/>
      <c r="VEH58" s="466"/>
      <c r="VEI58" s="252"/>
      <c r="VEJ58" s="467"/>
      <c r="VEK58" s="466"/>
      <c r="VEL58" s="399"/>
      <c r="VEM58" s="466"/>
      <c r="VEN58" s="252"/>
      <c r="VEO58" s="467"/>
      <c r="VEP58" s="466"/>
      <c r="VEQ58" s="399"/>
      <c r="VER58" s="466"/>
      <c r="VES58" s="252"/>
      <c r="VET58" s="467"/>
      <c r="VEU58" s="466"/>
      <c r="VEV58" s="399"/>
      <c r="VEW58" s="466"/>
      <c r="VEX58" s="252"/>
      <c r="VEY58" s="467"/>
      <c r="VEZ58" s="466"/>
      <c r="VFA58" s="399"/>
      <c r="VFB58" s="466"/>
      <c r="VFC58" s="252"/>
      <c r="VFD58" s="467"/>
      <c r="VFE58" s="466"/>
      <c r="VFF58" s="399"/>
      <c r="VFG58" s="466"/>
      <c r="VFH58" s="252"/>
      <c r="VFI58" s="467"/>
      <c r="VFJ58" s="466"/>
      <c r="VFK58" s="399"/>
      <c r="VFL58" s="466"/>
      <c r="VFM58" s="252"/>
      <c r="VFN58" s="467"/>
      <c r="VFO58" s="466"/>
      <c r="VFP58" s="399"/>
      <c r="VFQ58" s="466"/>
      <c r="VFR58" s="252"/>
      <c r="VFS58" s="467"/>
      <c r="VFT58" s="466"/>
      <c r="VFU58" s="399"/>
      <c r="VFV58" s="466"/>
      <c r="VFW58" s="252"/>
      <c r="VFX58" s="467"/>
      <c r="VFY58" s="466"/>
      <c r="VFZ58" s="399"/>
      <c r="VGA58" s="466"/>
      <c r="VGB58" s="252"/>
      <c r="VGC58" s="467"/>
      <c r="VGD58" s="466"/>
      <c r="VGE58" s="399"/>
      <c r="VGF58" s="466"/>
      <c r="VGG58" s="252"/>
      <c r="VGH58" s="467"/>
      <c r="VGI58" s="466"/>
      <c r="VGJ58" s="399"/>
      <c r="VGK58" s="466"/>
      <c r="VGL58" s="252"/>
      <c r="VGM58" s="467"/>
      <c r="VGN58" s="466"/>
      <c r="VGO58" s="399"/>
      <c r="VGP58" s="466"/>
      <c r="VGQ58" s="252"/>
      <c r="VGR58" s="467"/>
      <c r="VGS58" s="466"/>
      <c r="VGT58" s="399"/>
      <c r="VGU58" s="466"/>
      <c r="VGV58" s="252"/>
      <c r="VGW58" s="467"/>
      <c r="VGX58" s="466"/>
      <c r="VGY58" s="399"/>
      <c r="VGZ58" s="466"/>
      <c r="VHA58" s="252"/>
      <c r="VHB58" s="467"/>
      <c r="VHC58" s="466"/>
      <c r="VHD58" s="399"/>
      <c r="VHE58" s="466"/>
      <c r="VHF58" s="252"/>
      <c r="VHG58" s="467"/>
      <c r="VHH58" s="466"/>
      <c r="VHI58" s="399"/>
      <c r="VHJ58" s="466"/>
      <c r="VHK58" s="252"/>
      <c r="VHL58" s="467"/>
      <c r="VHM58" s="466"/>
      <c r="VHN58" s="399"/>
      <c r="VHO58" s="466"/>
      <c r="VHP58" s="252"/>
      <c r="VHQ58" s="467"/>
      <c r="VHR58" s="466"/>
      <c r="VHS58" s="399"/>
      <c r="VHT58" s="466"/>
      <c r="VHU58" s="252"/>
      <c r="VHV58" s="467"/>
      <c r="VHW58" s="466"/>
      <c r="VHX58" s="399"/>
      <c r="VHY58" s="466"/>
      <c r="VHZ58" s="252"/>
      <c r="VIA58" s="467"/>
      <c r="VIB58" s="466"/>
      <c r="VIC58" s="399"/>
      <c r="VID58" s="466"/>
      <c r="VIE58" s="252"/>
      <c r="VIF58" s="467"/>
      <c r="VIG58" s="466"/>
      <c r="VIH58" s="399"/>
      <c r="VII58" s="466"/>
      <c r="VIJ58" s="252"/>
      <c r="VIK58" s="467"/>
      <c r="VIL58" s="466"/>
      <c r="VIM58" s="399"/>
      <c r="VIN58" s="466"/>
      <c r="VIO58" s="252"/>
      <c r="VIP58" s="467"/>
      <c r="VIQ58" s="466"/>
      <c r="VIR58" s="399"/>
      <c r="VIS58" s="466"/>
      <c r="VIT58" s="252"/>
      <c r="VIU58" s="467"/>
      <c r="VIV58" s="466"/>
      <c r="VIW58" s="399"/>
      <c r="VIX58" s="466"/>
      <c r="VIY58" s="252"/>
      <c r="VIZ58" s="467"/>
      <c r="VJA58" s="466"/>
      <c r="VJB58" s="399"/>
      <c r="VJC58" s="466"/>
      <c r="VJD58" s="252"/>
      <c r="VJE58" s="467"/>
      <c r="VJF58" s="466"/>
      <c r="VJG58" s="399"/>
      <c r="VJH58" s="466"/>
      <c r="VJI58" s="252"/>
      <c r="VJJ58" s="467"/>
      <c r="VJK58" s="466"/>
      <c r="VJL58" s="399"/>
      <c r="VJM58" s="466"/>
      <c r="VJN58" s="252"/>
      <c r="VJO58" s="467"/>
      <c r="VJP58" s="466"/>
      <c r="VJQ58" s="399"/>
      <c r="VJR58" s="466"/>
      <c r="VJS58" s="252"/>
      <c r="VJT58" s="467"/>
      <c r="VJU58" s="466"/>
      <c r="VJV58" s="399"/>
      <c r="VJW58" s="466"/>
      <c r="VJX58" s="252"/>
      <c r="VJY58" s="467"/>
      <c r="VJZ58" s="466"/>
      <c r="VKA58" s="399"/>
      <c r="VKB58" s="466"/>
      <c r="VKC58" s="252"/>
      <c r="VKD58" s="467"/>
      <c r="VKE58" s="466"/>
      <c r="VKF58" s="399"/>
      <c r="VKG58" s="466"/>
      <c r="VKH58" s="252"/>
      <c r="VKI58" s="467"/>
      <c r="VKJ58" s="466"/>
      <c r="VKK58" s="399"/>
      <c r="VKL58" s="466"/>
      <c r="VKM58" s="252"/>
      <c r="VKN58" s="467"/>
      <c r="VKO58" s="466"/>
      <c r="VKP58" s="399"/>
      <c r="VKQ58" s="466"/>
      <c r="VKR58" s="252"/>
      <c r="VKS58" s="467"/>
      <c r="VKT58" s="466"/>
      <c r="VKU58" s="399"/>
      <c r="VKV58" s="466"/>
      <c r="VKW58" s="252"/>
      <c r="VKX58" s="467"/>
      <c r="VKY58" s="466"/>
      <c r="VKZ58" s="399"/>
      <c r="VLA58" s="466"/>
      <c r="VLB58" s="252"/>
      <c r="VLC58" s="467"/>
      <c r="VLD58" s="466"/>
      <c r="VLE58" s="399"/>
      <c r="VLF58" s="466"/>
      <c r="VLG58" s="252"/>
      <c r="VLH58" s="467"/>
      <c r="VLI58" s="466"/>
      <c r="VLJ58" s="399"/>
      <c r="VLK58" s="466"/>
      <c r="VLL58" s="252"/>
      <c r="VLM58" s="467"/>
      <c r="VLN58" s="466"/>
      <c r="VLO58" s="399"/>
      <c r="VLP58" s="466"/>
      <c r="VLQ58" s="252"/>
      <c r="VLR58" s="467"/>
      <c r="VLS58" s="466"/>
      <c r="VLT58" s="399"/>
      <c r="VLU58" s="466"/>
      <c r="VLV58" s="252"/>
      <c r="VLW58" s="467"/>
      <c r="VLX58" s="466"/>
      <c r="VLY58" s="399"/>
      <c r="VLZ58" s="466"/>
      <c r="VMA58" s="252"/>
      <c r="VMB58" s="467"/>
      <c r="VMC58" s="466"/>
      <c r="VMD58" s="399"/>
      <c r="VME58" s="466"/>
      <c r="VMF58" s="252"/>
      <c r="VMG58" s="467"/>
      <c r="VMH58" s="466"/>
      <c r="VMI58" s="399"/>
      <c r="VMJ58" s="466"/>
      <c r="VMK58" s="252"/>
      <c r="VML58" s="467"/>
      <c r="VMM58" s="466"/>
      <c r="VMN58" s="399"/>
      <c r="VMO58" s="466"/>
      <c r="VMP58" s="252"/>
      <c r="VMQ58" s="467"/>
      <c r="VMR58" s="466"/>
      <c r="VMS58" s="399"/>
      <c r="VMT58" s="466"/>
      <c r="VMU58" s="252"/>
      <c r="VMV58" s="467"/>
      <c r="VMW58" s="466"/>
      <c r="VMX58" s="399"/>
      <c r="VMY58" s="466"/>
      <c r="VMZ58" s="252"/>
      <c r="VNA58" s="467"/>
      <c r="VNB58" s="466"/>
      <c r="VNC58" s="399"/>
      <c r="VND58" s="466"/>
      <c r="VNE58" s="252"/>
      <c r="VNF58" s="467"/>
      <c r="VNG58" s="466"/>
      <c r="VNH58" s="399"/>
      <c r="VNI58" s="466"/>
      <c r="VNJ58" s="252"/>
      <c r="VNK58" s="467"/>
      <c r="VNL58" s="466"/>
      <c r="VNM58" s="399"/>
      <c r="VNN58" s="466"/>
      <c r="VNO58" s="252"/>
      <c r="VNP58" s="467"/>
      <c r="VNQ58" s="466"/>
      <c r="VNR58" s="399"/>
      <c r="VNS58" s="466"/>
      <c r="VNT58" s="252"/>
      <c r="VNU58" s="467"/>
      <c r="VNV58" s="466"/>
      <c r="VNW58" s="399"/>
      <c r="VNX58" s="466"/>
      <c r="VNY58" s="252"/>
      <c r="VNZ58" s="467"/>
      <c r="VOA58" s="466"/>
      <c r="VOB58" s="399"/>
      <c r="VOC58" s="466"/>
      <c r="VOD58" s="252"/>
      <c r="VOE58" s="467"/>
      <c r="VOF58" s="466"/>
      <c r="VOG58" s="399"/>
      <c r="VOH58" s="466"/>
      <c r="VOI58" s="252"/>
      <c r="VOJ58" s="467"/>
      <c r="VOK58" s="466"/>
      <c r="VOL58" s="399"/>
      <c r="VOM58" s="466"/>
      <c r="VON58" s="252"/>
      <c r="VOO58" s="467"/>
      <c r="VOP58" s="466"/>
      <c r="VOQ58" s="399"/>
      <c r="VOR58" s="466"/>
      <c r="VOS58" s="252"/>
      <c r="VOT58" s="467"/>
      <c r="VOU58" s="466"/>
      <c r="VOV58" s="399"/>
      <c r="VOW58" s="466"/>
      <c r="VOX58" s="252"/>
      <c r="VOY58" s="467"/>
      <c r="VOZ58" s="466"/>
      <c r="VPA58" s="399"/>
      <c r="VPB58" s="466"/>
      <c r="VPC58" s="252"/>
      <c r="VPD58" s="467"/>
      <c r="VPE58" s="466"/>
      <c r="VPF58" s="399"/>
      <c r="VPG58" s="466"/>
      <c r="VPH58" s="252"/>
      <c r="VPI58" s="467"/>
      <c r="VPJ58" s="466"/>
      <c r="VPK58" s="399"/>
      <c r="VPL58" s="466"/>
      <c r="VPM58" s="252"/>
      <c r="VPN58" s="467"/>
      <c r="VPO58" s="466"/>
      <c r="VPP58" s="399"/>
      <c r="VPQ58" s="466"/>
      <c r="VPR58" s="252"/>
      <c r="VPS58" s="467"/>
      <c r="VPT58" s="466"/>
      <c r="VPU58" s="399"/>
      <c r="VPV58" s="466"/>
      <c r="VPW58" s="252"/>
      <c r="VPX58" s="467"/>
      <c r="VPY58" s="466"/>
      <c r="VPZ58" s="399"/>
      <c r="VQA58" s="466"/>
      <c r="VQB58" s="252"/>
      <c r="VQC58" s="467"/>
      <c r="VQD58" s="466"/>
      <c r="VQE58" s="399"/>
      <c r="VQF58" s="466"/>
      <c r="VQG58" s="252"/>
      <c r="VQH58" s="467"/>
      <c r="VQI58" s="466"/>
      <c r="VQJ58" s="399"/>
      <c r="VQK58" s="466"/>
      <c r="VQL58" s="252"/>
      <c r="VQM58" s="467"/>
      <c r="VQN58" s="466"/>
      <c r="VQO58" s="399"/>
      <c r="VQP58" s="466"/>
      <c r="VQQ58" s="252"/>
      <c r="VQR58" s="467"/>
      <c r="VQS58" s="466"/>
      <c r="VQT58" s="399"/>
      <c r="VQU58" s="466"/>
      <c r="VQV58" s="252"/>
      <c r="VQW58" s="467"/>
      <c r="VQX58" s="466"/>
      <c r="VQY58" s="399"/>
      <c r="VQZ58" s="466"/>
      <c r="VRA58" s="252"/>
      <c r="VRB58" s="467"/>
      <c r="VRC58" s="466"/>
      <c r="VRD58" s="399"/>
      <c r="VRE58" s="466"/>
      <c r="VRF58" s="252"/>
      <c r="VRG58" s="467"/>
      <c r="VRH58" s="466"/>
      <c r="VRI58" s="399"/>
      <c r="VRJ58" s="466"/>
      <c r="VRK58" s="252"/>
      <c r="VRL58" s="467"/>
      <c r="VRM58" s="466"/>
      <c r="VRN58" s="399"/>
      <c r="VRO58" s="466"/>
      <c r="VRP58" s="252"/>
      <c r="VRQ58" s="467"/>
      <c r="VRR58" s="466"/>
      <c r="VRS58" s="399"/>
      <c r="VRT58" s="466"/>
      <c r="VRU58" s="252"/>
      <c r="VRV58" s="467"/>
      <c r="VRW58" s="466"/>
      <c r="VRX58" s="399"/>
      <c r="VRY58" s="466"/>
      <c r="VRZ58" s="252"/>
      <c r="VSA58" s="467"/>
      <c r="VSB58" s="466"/>
      <c r="VSC58" s="399"/>
      <c r="VSD58" s="466"/>
      <c r="VSE58" s="252"/>
      <c r="VSF58" s="467"/>
      <c r="VSG58" s="466"/>
      <c r="VSH58" s="399"/>
      <c r="VSI58" s="466"/>
      <c r="VSJ58" s="252"/>
      <c r="VSK58" s="467"/>
      <c r="VSL58" s="466"/>
      <c r="VSM58" s="399"/>
      <c r="VSN58" s="466"/>
      <c r="VSO58" s="252"/>
      <c r="VSP58" s="467"/>
      <c r="VSQ58" s="466"/>
      <c r="VSR58" s="399"/>
      <c r="VSS58" s="466"/>
      <c r="VST58" s="252"/>
      <c r="VSU58" s="467"/>
      <c r="VSV58" s="466"/>
      <c r="VSW58" s="399"/>
      <c r="VSX58" s="466"/>
      <c r="VSY58" s="252"/>
      <c r="VSZ58" s="467"/>
      <c r="VTA58" s="466"/>
      <c r="VTB58" s="399"/>
      <c r="VTC58" s="466"/>
      <c r="VTD58" s="252"/>
      <c r="VTE58" s="467"/>
      <c r="VTF58" s="466"/>
      <c r="VTG58" s="399"/>
      <c r="VTH58" s="466"/>
      <c r="VTI58" s="252"/>
      <c r="VTJ58" s="467"/>
      <c r="VTK58" s="466"/>
      <c r="VTL58" s="399"/>
      <c r="VTM58" s="466"/>
      <c r="VTN58" s="252"/>
      <c r="VTO58" s="467"/>
      <c r="VTP58" s="466"/>
      <c r="VTQ58" s="399"/>
      <c r="VTR58" s="466"/>
      <c r="VTS58" s="252"/>
      <c r="VTT58" s="467"/>
      <c r="VTU58" s="466"/>
      <c r="VTV58" s="399"/>
      <c r="VTW58" s="466"/>
      <c r="VTX58" s="252"/>
      <c r="VTY58" s="467"/>
      <c r="VTZ58" s="466"/>
      <c r="VUA58" s="399"/>
      <c r="VUB58" s="466"/>
      <c r="VUC58" s="252"/>
      <c r="VUD58" s="467"/>
      <c r="VUE58" s="466"/>
      <c r="VUF58" s="399"/>
      <c r="VUG58" s="466"/>
      <c r="VUH58" s="252"/>
      <c r="VUI58" s="467"/>
      <c r="VUJ58" s="466"/>
      <c r="VUK58" s="399"/>
      <c r="VUL58" s="466"/>
      <c r="VUM58" s="252"/>
      <c r="VUN58" s="467"/>
      <c r="VUO58" s="466"/>
      <c r="VUP58" s="399"/>
      <c r="VUQ58" s="466"/>
      <c r="VUR58" s="252"/>
      <c r="VUS58" s="467"/>
      <c r="VUT58" s="466"/>
      <c r="VUU58" s="399"/>
      <c r="VUV58" s="466"/>
      <c r="VUW58" s="252"/>
      <c r="VUX58" s="467"/>
      <c r="VUY58" s="466"/>
      <c r="VUZ58" s="399"/>
      <c r="VVA58" s="466"/>
      <c r="VVB58" s="252"/>
      <c r="VVC58" s="467"/>
      <c r="VVD58" s="466"/>
      <c r="VVE58" s="399"/>
      <c r="VVF58" s="466"/>
      <c r="VVG58" s="252"/>
      <c r="VVH58" s="467"/>
      <c r="VVI58" s="466"/>
      <c r="VVJ58" s="399"/>
      <c r="VVK58" s="466"/>
      <c r="VVL58" s="252"/>
      <c r="VVM58" s="467"/>
      <c r="VVN58" s="466"/>
      <c r="VVO58" s="399"/>
      <c r="VVP58" s="466"/>
      <c r="VVQ58" s="252"/>
      <c r="VVR58" s="467"/>
      <c r="VVS58" s="466"/>
      <c r="VVT58" s="399"/>
      <c r="VVU58" s="466"/>
      <c r="VVV58" s="252"/>
      <c r="VVW58" s="467"/>
      <c r="VVX58" s="466"/>
      <c r="VVY58" s="399"/>
      <c r="VVZ58" s="466"/>
      <c r="VWA58" s="252"/>
      <c r="VWB58" s="467"/>
      <c r="VWC58" s="466"/>
      <c r="VWD58" s="399"/>
      <c r="VWE58" s="466"/>
      <c r="VWF58" s="252"/>
      <c r="VWG58" s="467"/>
      <c r="VWH58" s="466"/>
      <c r="VWI58" s="399"/>
      <c r="VWJ58" s="466"/>
      <c r="VWK58" s="252"/>
      <c r="VWL58" s="467"/>
      <c r="VWM58" s="466"/>
      <c r="VWN58" s="399"/>
      <c r="VWO58" s="466"/>
      <c r="VWP58" s="252"/>
      <c r="VWQ58" s="467"/>
      <c r="VWR58" s="466"/>
      <c r="VWS58" s="399"/>
      <c r="VWT58" s="466"/>
      <c r="VWU58" s="252"/>
      <c r="VWV58" s="467"/>
      <c r="VWW58" s="466"/>
      <c r="VWX58" s="399"/>
      <c r="VWY58" s="466"/>
      <c r="VWZ58" s="252"/>
      <c r="VXA58" s="467"/>
      <c r="VXB58" s="466"/>
      <c r="VXC58" s="399"/>
      <c r="VXD58" s="466"/>
      <c r="VXE58" s="252"/>
      <c r="VXF58" s="467"/>
      <c r="VXG58" s="466"/>
      <c r="VXH58" s="399"/>
      <c r="VXI58" s="466"/>
      <c r="VXJ58" s="252"/>
      <c r="VXK58" s="467"/>
      <c r="VXL58" s="466"/>
      <c r="VXM58" s="399"/>
      <c r="VXN58" s="466"/>
      <c r="VXO58" s="252"/>
      <c r="VXP58" s="467"/>
      <c r="VXQ58" s="466"/>
      <c r="VXR58" s="399"/>
      <c r="VXS58" s="466"/>
      <c r="VXT58" s="252"/>
      <c r="VXU58" s="467"/>
      <c r="VXV58" s="466"/>
      <c r="VXW58" s="399"/>
      <c r="VXX58" s="466"/>
      <c r="VXY58" s="252"/>
      <c r="VXZ58" s="467"/>
      <c r="VYA58" s="466"/>
      <c r="VYB58" s="399"/>
      <c r="VYC58" s="466"/>
      <c r="VYD58" s="252"/>
      <c r="VYE58" s="467"/>
      <c r="VYF58" s="466"/>
      <c r="VYG58" s="399"/>
      <c r="VYH58" s="466"/>
      <c r="VYI58" s="252"/>
      <c r="VYJ58" s="467"/>
      <c r="VYK58" s="466"/>
      <c r="VYL58" s="399"/>
      <c r="VYM58" s="466"/>
      <c r="VYN58" s="252"/>
      <c r="VYO58" s="467"/>
      <c r="VYP58" s="466"/>
      <c r="VYQ58" s="399"/>
      <c r="VYR58" s="466"/>
      <c r="VYS58" s="252"/>
      <c r="VYT58" s="467"/>
      <c r="VYU58" s="466"/>
      <c r="VYV58" s="399"/>
      <c r="VYW58" s="466"/>
      <c r="VYX58" s="252"/>
      <c r="VYY58" s="467"/>
      <c r="VYZ58" s="466"/>
      <c r="VZA58" s="399"/>
      <c r="VZB58" s="466"/>
      <c r="VZC58" s="252"/>
      <c r="VZD58" s="467"/>
      <c r="VZE58" s="466"/>
      <c r="VZF58" s="399"/>
      <c r="VZG58" s="466"/>
      <c r="VZH58" s="252"/>
      <c r="VZI58" s="467"/>
      <c r="VZJ58" s="466"/>
      <c r="VZK58" s="399"/>
      <c r="VZL58" s="466"/>
      <c r="VZM58" s="252"/>
      <c r="VZN58" s="467"/>
      <c r="VZO58" s="466"/>
      <c r="VZP58" s="399"/>
      <c r="VZQ58" s="466"/>
      <c r="VZR58" s="252"/>
      <c r="VZS58" s="467"/>
      <c r="VZT58" s="466"/>
      <c r="VZU58" s="399"/>
      <c r="VZV58" s="466"/>
      <c r="VZW58" s="252"/>
      <c r="VZX58" s="467"/>
      <c r="VZY58" s="466"/>
      <c r="VZZ58" s="399"/>
      <c r="WAA58" s="466"/>
      <c r="WAB58" s="252"/>
      <c r="WAC58" s="467"/>
      <c r="WAD58" s="466"/>
      <c r="WAE58" s="399"/>
      <c r="WAF58" s="466"/>
      <c r="WAG58" s="252"/>
      <c r="WAH58" s="467"/>
      <c r="WAI58" s="466"/>
      <c r="WAJ58" s="399"/>
      <c r="WAK58" s="466"/>
      <c r="WAL58" s="252"/>
      <c r="WAM58" s="467"/>
      <c r="WAN58" s="466"/>
      <c r="WAO58" s="399"/>
      <c r="WAP58" s="466"/>
      <c r="WAQ58" s="252"/>
      <c r="WAR58" s="467"/>
      <c r="WAS58" s="466"/>
      <c r="WAT58" s="399"/>
      <c r="WAU58" s="466"/>
      <c r="WAV58" s="252"/>
      <c r="WAW58" s="467"/>
      <c r="WAX58" s="466"/>
      <c r="WAY58" s="399"/>
      <c r="WAZ58" s="466"/>
      <c r="WBA58" s="252"/>
      <c r="WBB58" s="467"/>
      <c r="WBC58" s="466"/>
      <c r="WBD58" s="399"/>
      <c r="WBE58" s="466"/>
      <c r="WBF58" s="252"/>
      <c r="WBG58" s="467"/>
      <c r="WBH58" s="466"/>
      <c r="WBI58" s="399"/>
      <c r="WBJ58" s="466"/>
      <c r="WBK58" s="252"/>
      <c r="WBL58" s="467"/>
      <c r="WBM58" s="466"/>
      <c r="WBN58" s="399"/>
      <c r="WBO58" s="466"/>
      <c r="WBP58" s="252"/>
      <c r="WBQ58" s="467"/>
      <c r="WBR58" s="466"/>
      <c r="WBS58" s="399"/>
      <c r="WBT58" s="466"/>
      <c r="WBU58" s="252"/>
      <c r="WBV58" s="467"/>
      <c r="WBW58" s="466"/>
      <c r="WBX58" s="399"/>
      <c r="WBY58" s="466"/>
      <c r="WBZ58" s="252"/>
      <c r="WCA58" s="467"/>
      <c r="WCB58" s="466"/>
      <c r="WCC58" s="399"/>
      <c r="WCD58" s="466"/>
      <c r="WCE58" s="252"/>
      <c r="WCF58" s="467"/>
      <c r="WCG58" s="466"/>
      <c r="WCH58" s="399"/>
      <c r="WCI58" s="466"/>
      <c r="WCJ58" s="252"/>
      <c r="WCK58" s="467"/>
      <c r="WCL58" s="466"/>
      <c r="WCM58" s="399"/>
      <c r="WCN58" s="466"/>
      <c r="WCO58" s="252"/>
      <c r="WCP58" s="467"/>
      <c r="WCQ58" s="466"/>
      <c r="WCR58" s="399"/>
      <c r="WCS58" s="466"/>
      <c r="WCT58" s="252"/>
      <c r="WCU58" s="467"/>
      <c r="WCV58" s="466"/>
      <c r="WCW58" s="399"/>
      <c r="WCX58" s="466"/>
      <c r="WCY58" s="252"/>
      <c r="WCZ58" s="467"/>
      <c r="WDA58" s="466"/>
      <c r="WDB58" s="399"/>
      <c r="WDC58" s="466"/>
      <c r="WDD58" s="252"/>
      <c r="WDE58" s="467"/>
      <c r="WDF58" s="466"/>
      <c r="WDG58" s="399"/>
      <c r="WDH58" s="466"/>
      <c r="WDI58" s="252"/>
      <c r="WDJ58" s="467"/>
      <c r="WDK58" s="466"/>
      <c r="WDL58" s="399"/>
      <c r="WDM58" s="466"/>
      <c r="WDN58" s="252"/>
      <c r="WDO58" s="467"/>
      <c r="WDP58" s="466"/>
      <c r="WDQ58" s="399"/>
      <c r="WDR58" s="466"/>
      <c r="WDS58" s="252"/>
      <c r="WDT58" s="467"/>
      <c r="WDU58" s="466"/>
      <c r="WDV58" s="399"/>
      <c r="WDW58" s="466"/>
      <c r="WDX58" s="252"/>
      <c r="WDY58" s="467"/>
      <c r="WDZ58" s="466"/>
      <c r="WEA58" s="399"/>
      <c r="WEB58" s="466"/>
      <c r="WEC58" s="252"/>
      <c r="WED58" s="467"/>
      <c r="WEE58" s="466"/>
      <c r="WEF58" s="399"/>
      <c r="WEG58" s="466"/>
      <c r="WEH58" s="252"/>
      <c r="WEI58" s="467"/>
      <c r="WEJ58" s="466"/>
      <c r="WEK58" s="399"/>
      <c r="WEL58" s="466"/>
      <c r="WEM58" s="252"/>
      <c r="WEN58" s="467"/>
      <c r="WEO58" s="466"/>
      <c r="WEP58" s="399"/>
      <c r="WEQ58" s="466"/>
      <c r="WER58" s="252"/>
      <c r="WES58" s="467"/>
      <c r="WET58" s="466"/>
      <c r="WEU58" s="399"/>
      <c r="WEV58" s="466"/>
      <c r="WEW58" s="252"/>
      <c r="WEX58" s="467"/>
      <c r="WEY58" s="466"/>
      <c r="WEZ58" s="399"/>
      <c r="WFA58" s="466"/>
      <c r="WFB58" s="252"/>
      <c r="WFC58" s="467"/>
      <c r="WFD58" s="466"/>
      <c r="WFE58" s="399"/>
      <c r="WFF58" s="466"/>
      <c r="WFG58" s="252"/>
      <c r="WFH58" s="467"/>
      <c r="WFI58" s="466"/>
      <c r="WFJ58" s="399"/>
      <c r="WFK58" s="466"/>
      <c r="WFL58" s="252"/>
      <c r="WFM58" s="467"/>
      <c r="WFN58" s="466"/>
      <c r="WFO58" s="399"/>
      <c r="WFP58" s="466"/>
      <c r="WFQ58" s="252"/>
      <c r="WFR58" s="467"/>
      <c r="WFS58" s="466"/>
      <c r="WFT58" s="399"/>
      <c r="WFU58" s="466"/>
      <c r="WFV58" s="252"/>
      <c r="WFW58" s="467"/>
      <c r="WFX58" s="466"/>
      <c r="WFY58" s="399"/>
      <c r="WFZ58" s="466"/>
      <c r="WGA58" s="252"/>
      <c r="WGB58" s="467"/>
      <c r="WGC58" s="466"/>
      <c r="WGD58" s="399"/>
      <c r="WGE58" s="466"/>
      <c r="WGF58" s="252"/>
      <c r="WGG58" s="467"/>
      <c r="WGH58" s="466"/>
      <c r="WGI58" s="399"/>
      <c r="WGJ58" s="466"/>
      <c r="WGK58" s="252"/>
      <c r="WGL58" s="467"/>
      <c r="WGM58" s="466"/>
      <c r="WGN58" s="399"/>
      <c r="WGO58" s="466"/>
      <c r="WGP58" s="252"/>
      <c r="WGQ58" s="467"/>
      <c r="WGR58" s="466"/>
      <c r="WGS58" s="399"/>
      <c r="WGT58" s="466"/>
      <c r="WGU58" s="252"/>
      <c r="WGV58" s="467"/>
      <c r="WGW58" s="466"/>
      <c r="WGX58" s="399"/>
      <c r="WGY58" s="466"/>
      <c r="WGZ58" s="252"/>
      <c r="WHA58" s="467"/>
      <c r="WHB58" s="466"/>
      <c r="WHC58" s="399"/>
      <c r="WHD58" s="466"/>
      <c r="WHE58" s="252"/>
      <c r="WHF58" s="467"/>
      <c r="WHG58" s="466"/>
      <c r="WHH58" s="399"/>
      <c r="WHI58" s="466"/>
      <c r="WHJ58" s="252"/>
      <c r="WHK58" s="467"/>
      <c r="WHL58" s="466"/>
      <c r="WHM58" s="399"/>
      <c r="WHN58" s="466"/>
      <c r="WHO58" s="252"/>
      <c r="WHP58" s="467"/>
      <c r="WHQ58" s="466"/>
      <c r="WHR58" s="399"/>
      <c r="WHS58" s="466"/>
      <c r="WHT58" s="252"/>
      <c r="WHU58" s="467"/>
      <c r="WHV58" s="466"/>
      <c r="WHW58" s="399"/>
      <c r="WHX58" s="466"/>
      <c r="WHY58" s="252"/>
      <c r="WHZ58" s="467"/>
      <c r="WIA58" s="466"/>
      <c r="WIB58" s="399"/>
      <c r="WIC58" s="466"/>
      <c r="WID58" s="252"/>
      <c r="WIE58" s="467"/>
      <c r="WIF58" s="466"/>
      <c r="WIG58" s="399"/>
      <c r="WIH58" s="466"/>
      <c r="WII58" s="252"/>
      <c r="WIJ58" s="467"/>
      <c r="WIK58" s="466"/>
      <c r="WIL58" s="399"/>
      <c r="WIM58" s="466"/>
      <c r="WIN58" s="252"/>
      <c r="WIO58" s="467"/>
      <c r="WIP58" s="466"/>
      <c r="WIQ58" s="399"/>
      <c r="WIR58" s="466"/>
      <c r="WIS58" s="252"/>
      <c r="WIT58" s="467"/>
      <c r="WIU58" s="466"/>
      <c r="WIV58" s="399"/>
      <c r="WIW58" s="466"/>
      <c r="WIX58" s="252"/>
      <c r="WIY58" s="467"/>
      <c r="WIZ58" s="466"/>
      <c r="WJA58" s="399"/>
      <c r="WJB58" s="466"/>
      <c r="WJC58" s="252"/>
      <c r="WJD58" s="467"/>
      <c r="WJE58" s="466"/>
      <c r="WJF58" s="399"/>
      <c r="WJG58" s="466"/>
      <c r="WJH58" s="252"/>
      <c r="WJI58" s="467"/>
      <c r="WJJ58" s="466"/>
      <c r="WJK58" s="399"/>
      <c r="WJL58" s="466"/>
      <c r="WJM58" s="252"/>
      <c r="WJN58" s="467"/>
      <c r="WJO58" s="466"/>
      <c r="WJP58" s="399"/>
      <c r="WJQ58" s="466"/>
      <c r="WJR58" s="252"/>
      <c r="WJS58" s="467"/>
      <c r="WJT58" s="466"/>
      <c r="WJU58" s="399"/>
      <c r="WJV58" s="466"/>
      <c r="WJW58" s="252"/>
      <c r="WJX58" s="467"/>
      <c r="WJY58" s="466"/>
      <c r="WJZ58" s="399"/>
      <c r="WKA58" s="466"/>
      <c r="WKB58" s="252"/>
      <c r="WKC58" s="467"/>
      <c r="WKD58" s="466"/>
      <c r="WKE58" s="399"/>
      <c r="WKF58" s="466"/>
      <c r="WKG58" s="252"/>
      <c r="WKH58" s="467"/>
      <c r="WKI58" s="466"/>
      <c r="WKJ58" s="399"/>
      <c r="WKK58" s="466"/>
      <c r="WKL58" s="252"/>
      <c r="WKM58" s="467"/>
      <c r="WKN58" s="466"/>
      <c r="WKO58" s="399"/>
      <c r="WKP58" s="466"/>
      <c r="WKQ58" s="252"/>
      <c r="WKR58" s="467"/>
      <c r="WKS58" s="466"/>
      <c r="WKT58" s="399"/>
      <c r="WKU58" s="466"/>
      <c r="WKV58" s="252"/>
      <c r="WKW58" s="467"/>
      <c r="WKX58" s="466"/>
      <c r="WKY58" s="399"/>
      <c r="WKZ58" s="466"/>
      <c r="WLA58" s="252"/>
      <c r="WLB58" s="467"/>
      <c r="WLC58" s="466"/>
      <c r="WLD58" s="399"/>
      <c r="WLE58" s="466"/>
      <c r="WLF58" s="252"/>
      <c r="WLG58" s="467"/>
      <c r="WLH58" s="466"/>
      <c r="WLI58" s="399"/>
      <c r="WLJ58" s="466"/>
      <c r="WLK58" s="252"/>
      <c r="WLL58" s="467"/>
      <c r="WLM58" s="466"/>
      <c r="WLN58" s="399"/>
      <c r="WLO58" s="466"/>
      <c r="WLP58" s="252"/>
      <c r="WLQ58" s="467"/>
      <c r="WLR58" s="466"/>
      <c r="WLS58" s="399"/>
      <c r="WLT58" s="466"/>
      <c r="WLU58" s="252"/>
      <c r="WLV58" s="467"/>
      <c r="WLW58" s="466"/>
      <c r="WLX58" s="399"/>
      <c r="WLY58" s="466"/>
      <c r="WLZ58" s="252"/>
      <c r="WMA58" s="467"/>
      <c r="WMB58" s="466"/>
      <c r="WMC58" s="399"/>
      <c r="WMD58" s="466"/>
      <c r="WME58" s="252"/>
      <c r="WMF58" s="467"/>
      <c r="WMG58" s="466"/>
      <c r="WMH58" s="399"/>
      <c r="WMI58" s="466"/>
      <c r="WMJ58" s="252"/>
      <c r="WMK58" s="467"/>
      <c r="WML58" s="466"/>
      <c r="WMM58" s="399"/>
      <c r="WMN58" s="466"/>
      <c r="WMO58" s="252"/>
      <c r="WMP58" s="467"/>
      <c r="WMQ58" s="466"/>
      <c r="WMR58" s="399"/>
      <c r="WMS58" s="466"/>
      <c r="WMT58" s="252"/>
      <c r="WMU58" s="467"/>
      <c r="WMV58" s="466"/>
      <c r="WMW58" s="399"/>
      <c r="WMX58" s="466"/>
      <c r="WMY58" s="252"/>
      <c r="WMZ58" s="467"/>
      <c r="WNA58" s="466"/>
      <c r="WNB58" s="399"/>
      <c r="WNC58" s="466"/>
      <c r="WND58" s="252"/>
      <c r="WNE58" s="467"/>
      <c r="WNF58" s="466"/>
      <c r="WNG58" s="399"/>
      <c r="WNH58" s="466"/>
      <c r="WNI58" s="252"/>
      <c r="WNJ58" s="467"/>
      <c r="WNK58" s="466"/>
      <c r="WNL58" s="399"/>
      <c r="WNM58" s="466"/>
      <c r="WNN58" s="252"/>
      <c r="WNO58" s="467"/>
      <c r="WNP58" s="466"/>
      <c r="WNQ58" s="399"/>
      <c r="WNR58" s="466"/>
      <c r="WNS58" s="252"/>
      <c r="WNT58" s="467"/>
      <c r="WNU58" s="466"/>
      <c r="WNV58" s="399"/>
      <c r="WNW58" s="466"/>
      <c r="WNX58" s="252"/>
      <c r="WNY58" s="467"/>
      <c r="WNZ58" s="466"/>
      <c r="WOA58" s="399"/>
      <c r="WOB58" s="466"/>
      <c r="WOC58" s="252"/>
      <c r="WOD58" s="467"/>
      <c r="WOE58" s="466"/>
      <c r="WOF58" s="399"/>
      <c r="WOG58" s="466"/>
      <c r="WOH58" s="252"/>
      <c r="WOI58" s="467"/>
      <c r="WOJ58" s="466"/>
      <c r="WOK58" s="399"/>
      <c r="WOL58" s="466"/>
      <c r="WOM58" s="252"/>
      <c r="WON58" s="467"/>
      <c r="WOO58" s="466"/>
      <c r="WOP58" s="399"/>
      <c r="WOQ58" s="466"/>
      <c r="WOR58" s="252"/>
      <c r="WOS58" s="467"/>
      <c r="WOT58" s="466"/>
      <c r="WOU58" s="399"/>
      <c r="WOV58" s="466"/>
      <c r="WOW58" s="252"/>
      <c r="WOX58" s="467"/>
      <c r="WOY58" s="466"/>
      <c r="WOZ58" s="399"/>
      <c r="WPA58" s="466"/>
      <c r="WPB58" s="252"/>
      <c r="WPC58" s="467"/>
      <c r="WPD58" s="466"/>
      <c r="WPE58" s="399"/>
      <c r="WPF58" s="466"/>
      <c r="WPG58" s="252"/>
      <c r="WPH58" s="467"/>
      <c r="WPI58" s="466"/>
      <c r="WPJ58" s="399"/>
      <c r="WPK58" s="466"/>
      <c r="WPL58" s="252"/>
      <c r="WPM58" s="467"/>
      <c r="WPN58" s="466"/>
      <c r="WPO58" s="399"/>
      <c r="WPP58" s="466"/>
      <c r="WPQ58" s="252"/>
      <c r="WPR58" s="467"/>
      <c r="WPS58" s="466"/>
      <c r="WPT58" s="399"/>
      <c r="WPU58" s="466"/>
      <c r="WPV58" s="252"/>
      <c r="WPW58" s="467"/>
      <c r="WPX58" s="466"/>
      <c r="WPY58" s="399"/>
      <c r="WPZ58" s="466"/>
      <c r="WQA58" s="252"/>
      <c r="WQB58" s="467"/>
      <c r="WQC58" s="466"/>
      <c r="WQD58" s="399"/>
      <c r="WQE58" s="466"/>
      <c r="WQF58" s="252"/>
      <c r="WQG58" s="467"/>
      <c r="WQH58" s="466"/>
      <c r="WQI58" s="399"/>
      <c r="WQJ58" s="466"/>
      <c r="WQK58" s="252"/>
      <c r="WQL58" s="467"/>
      <c r="WQM58" s="466"/>
      <c r="WQN58" s="399"/>
      <c r="WQO58" s="466"/>
      <c r="WQP58" s="252"/>
      <c r="WQQ58" s="467"/>
      <c r="WQR58" s="466"/>
      <c r="WQS58" s="399"/>
      <c r="WQT58" s="466"/>
      <c r="WQU58" s="252"/>
      <c r="WQV58" s="467"/>
      <c r="WQW58" s="466"/>
      <c r="WQX58" s="399"/>
      <c r="WQY58" s="466"/>
      <c r="WQZ58" s="252"/>
      <c r="WRA58" s="467"/>
      <c r="WRB58" s="466"/>
      <c r="WRC58" s="399"/>
      <c r="WRD58" s="466"/>
      <c r="WRE58" s="252"/>
      <c r="WRF58" s="467"/>
      <c r="WRG58" s="466"/>
      <c r="WRH58" s="399"/>
      <c r="WRI58" s="466"/>
      <c r="WRJ58" s="252"/>
      <c r="WRK58" s="467"/>
      <c r="WRL58" s="466"/>
      <c r="WRM58" s="399"/>
      <c r="WRN58" s="466"/>
      <c r="WRO58" s="252"/>
      <c r="WRP58" s="467"/>
      <c r="WRQ58" s="466"/>
      <c r="WRR58" s="399"/>
      <c r="WRS58" s="466"/>
      <c r="WRT58" s="252"/>
      <c r="WRU58" s="467"/>
      <c r="WRV58" s="466"/>
      <c r="WRW58" s="399"/>
      <c r="WRX58" s="466"/>
      <c r="WRY58" s="252"/>
      <c r="WRZ58" s="467"/>
      <c r="WSA58" s="466"/>
      <c r="WSB58" s="399"/>
      <c r="WSC58" s="466"/>
      <c r="WSD58" s="252"/>
      <c r="WSE58" s="467"/>
      <c r="WSF58" s="466"/>
      <c r="WSG58" s="399"/>
      <c r="WSH58" s="466"/>
      <c r="WSI58" s="252"/>
      <c r="WSJ58" s="467"/>
      <c r="WSK58" s="466"/>
      <c r="WSL58" s="399"/>
      <c r="WSM58" s="466"/>
      <c r="WSN58" s="252"/>
      <c r="WSO58" s="467"/>
      <c r="WSP58" s="466"/>
      <c r="WSQ58" s="399"/>
      <c r="WSR58" s="466"/>
      <c r="WSS58" s="252"/>
      <c r="WST58" s="467"/>
      <c r="WSU58" s="466"/>
      <c r="WSV58" s="399"/>
      <c r="WSW58" s="466"/>
      <c r="WSX58" s="252"/>
      <c r="WSY58" s="467"/>
      <c r="WSZ58" s="466"/>
      <c r="WTA58" s="399"/>
      <c r="WTB58" s="466"/>
      <c r="WTC58" s="252"/>
      <c r="WTD58" s="467"/>
      <c r="WTE58" s="466"/>
      <c r="WTF58" s="399"/>
      <c r="WTG58" s="466"/>
      <c r="WTH58" s="252"/>
      <c r="WTI58" s="467"/>
      <c r="WTJ58" s="466"/>
      <c r="WTK58" s="399"/>
      <c r="WTL58" s="466"/>
      <c r="WTM58" s="252"/>
      <c r="WTN58" s="467"/>
      <c r="WTO58" s="466"/>
      <c r="WTP58" s="399"/>
      <c r="WTQ58" s="466"/>
      <c r="WTR58" s="252"/>
      <c r="WTS58" s="467"/>
      <c r="WTT58" s="466"/>
      <c r="WTU58" s="399"/>
      <c r="WTV58" s="466"/>
      <c r="WTW58" s="252"/>
      <c r="WTX58" s="467"/>
      <c r="WTY58" s="466"/>
      <c r="WTZ58" s="399"/>
      <c r="WUA58" s="466"/>
      <c r="WUB58" s="252"/>
      <c r="WUC58" s="467"/>
      <c r="WUD58" s="466"/>
      <c r="WUE58" s="399"/>
      <c r="WUF58" s="466"/>
      <c r="WUG58" s="252"/>
      <c r="WUH58" s="467"/>
      <c r="WUI58" s="466"/>
      <c r="WUJ58" s="399"/>
      <c r="WUK58" s="466"/>
      <c r="WUL58" s="252"/>
      <c r="WUM58" s="467"/>
      <c r="WUN58" s="466"/>
      <c r="WUO58" s="399"/>
      <c r="WUP58" s="466"/>
      <c r="WUQ58" s="252"/>
      <c r="WUR58" s="467"/>
      <c r="WUS58" s="466"/>
      <c r="WUT58" s="399"/>
      <c r="WUU58" s="466"/>
      <c r="WUV58" s="252"/>
      <c r="WUW58" s="467"/>
      <c r="WUX58" s="466"/>
      <c r="WUY58" s="399"/>
      <c r="WUZ58" s="466"/>
      <c r="WVA58" s="252"/>
      <c r="WVB58" s="467"/>
      <c r="WVC58" s="466"/>
      <c r="WVD58" s="399"/>
      <c r="WVE58" s="466"/>
      <c r="WVF58" s="252"/>
      <c r="WVG58" s="467"/>
      <c r="WVH58" s="466"/>
      <c r="WVI58" s="399"/>
      <c r="WVJ58" s="466"/>
      <c r="WVK58" s="252"/>
      <c r="WVL58" s="467"/>
      <c r="WVM58" s="466"/>
      <c r="WVN58" s="399"/>
      <c r="WVO58" s="466"/>
      <c r="WVP58" s="252"/>
      <c r="WVQ58" s="467"/>
      <c r="WVR58" s="466"/>
      <c r="WVS58" s="399"/>
      <c r="WVT58" s="466"/>
      <c r="WVU58" s="252"/>
      <c r="WVV58" s="467"/>
      <c r="WVW58" s="466"/>
      <c r="WVX58" s="399"/>
      <c r="WVY58" s="466"/>
      <c r="WVZ58" s="252"/>
      <c r="WWA58" s="467"/>
      <c r="WWB58" s="466"/>
      <c r="WWC58" s="399"/>
      <c r="WWD58" s="466"/>
      <c r="WWE58" s="252"/>
      <c r="WWF58" s="467"/>
      <c r="WWG58" s="466"/>
      <c r="WWH58" s="399"/>
      <c r="WWI58" s="466"/>
      <c r="WWJ58" s="252"/>
      <c r="WWK58" s="467"/>
      <c r="WWL58" s="466"/>
      <c r="WWM58" s="399"/>
      <c r="WWN58" s="466"/>
      <c r="WWO58" s="252"/>
      <c r="WWP58" s="467"/>
      <c r="WWQ58" s="466"/>
      <c r="WWR58" s="399"/>
      <c r="WWS58" s="466"/>
      <c r="WWT58" s="252"/>
      <c r="WWU58" s="467"/>
      <c r="WWV58" s="466"/>
      <c r="WWW58" s="399"/>
      <c r="WWX58" s="466"/>
      <c r="WWY58" s="252"/>
      <c r="WWZ58" s="467"/>
      <c r="WXA58" s="466"/>
      <c r="WXB58" s="399"/>
      <c r="WXC58" s="466"/>
      <c r="WXD58" s="252"/>
      <c r="WXE58" s="467"/>
      <c r="WXF58" s="466"/>
      <c r="WXG58" s="399"/>
      <c r="WXH58" s="466"/>
      <c r="WXI58" s="252"/>
      <c r="WXJ58" s="467"/>
      <c r="WXK58" s="466"/>
      <c r="WXL58" s="399"/>
      <c r="WXM58" s="466"/>
      <c r="WXN58" s="252"/>
      <c r="WXO58" s="467"/>
      <c r="WXP58" s="466"/>
      <c r="WXQ58" s="399"/>
      <c r="WXR58" s="466"/>
      <c r="WXS58" s="252"/>
      <c r="WXT58" s="467"/>
      <c r="WXU58" s="466"/>
      <c r="WXV58" s="399"/>
      <c r="WXW58" s="466"/>
      <c r="WXX58" s="252"/>
      <c r="WXY58" s="467"/>
      <c r="WXZ58" s="466"/>
      <c r="WYA58" s="399"/>
      <c r="WYB58" s="466"/>
      <c r="WYC58" s="252"/>
      <c r="WYD58" s="467"/>
      <c r="WYE58" s="466"/>
      <c r="WYF58" s="399"/>
      <c r="WYG58" s="466"/>
      <c r="WYH58" s="252"/>
      <c r="WYI58" s="467"/>
      <c r="WYJ58" s="466"/>
      <c r="WYK58" s="399"/>
      <c r="WYL58" s="466"/>
      <c r="WYM58" s="252"/>
      <c r="WYN58" s="467"/>
      <c r="WYO58" s="466"/>
      <c r="WYP58" s="399"/>
      <c r="WYQ58" s="466"/>
      <c r="WYR58" s="252"/>
      <c r="WYS58" s="467"/>
      <c r="WYT58" s="466"/>
      <c r="WYU58" s="399"/>
      <c r="WYV58" s="466"/>
      <c r="WYW58" s="252"/>
      <c r="WYX58" s="467"/>
      <c r="WYY58" s="466"/>
      <c r="WYZ58" s="399"/>
      <c r="WZA58" s="466"/>
      <c r="WZB58" s="252"/>
      <c r="WZC58" s="467"/>
      <c r="WZD58" s="466"/>
      <c r="WZE58" s="399"/>
      <c r="WZF58" s="466"/>
      <c r="WZG58" s="252"/>
      <c r="WZH58" s="467"/>
      <c r="WZI58" s="466"/>
      <c r="WZJ58" s="399"/>
      <c r="WZK58" s="466"/>
      <c r="WZL58" s="252"/>
      <c r="WZM58" s="467"/>
      <c r="WZN58" s="466"/>
      <c r="WZO58" s="399"/>
      <c r="WZP58" s="466"/>
      <c r="WZQ58" s="252"/>
      <c r="WZR58" s="467"/>
      <c r="WZS58" s="466"/>
      <c r="WZT58" s="399"/>
      <c r="WZU58" s="466"/>
      <c r="WZV58" s="252"/>
      <c r="WZW58" s="467"/>
      <c r="WZX58" s="466"/>
      <c r="WZY58" s="399"/>
      <c r="WZZ58" s="466"/>
      <c r="XAA58" s="252"/>
      <c r="XAB58" s="467"/>
      <c r="XAC58" s="466"/>
      <c r="XAD58" s="399"/>
      <c r="XAE58" s="466"/>
      <c r="XAF58" s="252"/>
      <c r="XAG58" s="467"/>
      <c r="XAH58" s="466"/>
      <c r="XAI58" s="399"/>
      <c r="XAJ58" s="466"/>
      <c r="XAK58" s="252"/>
      <c r="XAL58" s="467"/>
      <c r="XAM58" s="466"/>
      <c r="XAN58" s="399"/>
      <c r="XAO58" s="466"/>
      <c r="XAP58" s="252"/>
      <c r="XAQ58" s="467"/>
      <c r="XAR58" s="466"/>
      <c r="XAS58" s="399"/>
      <c r="XAT58" s="466"/>
      <c r="XAU58" s="252"/>
      <c r="XAV58" s="467"/>
      <c r="XAW58" s="466"/>
      <c r="XAX58" s="399"/>
      <c r="XAY58" s="466"/>
      <c r="XAZ58" s="252"/>
      <c r="XBA58" s="467"/>
      <c r="XBB58" s="466"/>
      <c r="XBC58" s="399"/>
      <c r="XBD58" s="466"/>
      <c r="XBE58" s="252"/>
      <c r="XBF58" s="467"/>
      <c r="XBG58" s="466"/>
      <c r="XBH58" s="399"/>
      <c r="XBI58" s="466"/>
      <c r="XBJ58" s="252"/>
      <c r="XBK58" s="467"/>
      <c r="XBL58" s="466"/>
      <c r="XBM58" s="399"/>
      <c r="XBN58" s="466"/>
      <c r="XBO58" s="252"/>
      <c r="XBP58" s="467"/>
      <c r="XBQ58" s="466"/>
      <c r="XBR58" s="399"/>
      <c r="XBS58" s="466"/>
      <c r="XBT58" s="252"/>
      <c r="XBU58" s="467"/>
      <c r="XBV58" s="466"/>
      <c r="XBW58" s="399"/>
      <c r="XBX58" s="466"/>
      <c r="XBY58" s="252"/>
      <c r="XBZ58" s="467"/>
      <c r="XCA58" s="466"/>
      <c r="XCB58" s="399"/>
      <c r="XCC58" s="466"/>
      <c r="XCD58" s="252"/>
      <c r="XCE58" s="467"/>
      <c r="XCF58" s="466"/>
      <c r="XCG58" s="399"/>
      <c r="XCH58" s="466"/>
      <c r="XCI58" s="252"/>
      <c r="XCJ58" s="467"/>
      <c r="XCK58" s="466"/>
      <c r="XCL58" s="399"/>
      <c r="XCM58" s="466"/>
      <c r="XCN58" s="252"/>
      <c r="XCO58" s="467"/>
      <c r="XCP58" s="466"/>
      <c r="XCQ58" s="399"/>
      <c r="XCR58" s="466"/>
      <c r="XCS58" s="252"/>
      <c r="XCT58" s="467"/>
      <c r="XCU58" s="466"/>
      <c r="XCV58" s="399"/>
      <c r="XCW58" s="466"/>
      <c r="XCX58" s="252"/>
      <c r="XCY58" s="467"/>
      <c r="XCZ58" s="466"/>
      <c r="XDA58" s="399"/>
      <c r="XDB58" s="466"/>
      <c r="XDC58" s="252"/>
      <c r="XDD58" s="467"/>
      <c r="XDE58" s="466"/>
      <c r="XDF58" s="399"/>
      <c r="XDG58" s="466"/>
      <c r="XDH58" s="252"/>
      <c r="XDI58" s="467"/>
      <c r="XDJ58" s="466"/>
      <c r="XDK58" s="399"/>
      <c r="XDL58" s="466"/>
      <c r="XDM58" s="252"/>
      <c r="XDN58" s="467"/>
      <c r="XDO58" s="466"/>
      <c r="XDP58" s="399"/>
      <c r="XDQ58" s="466"/>
      <c r="XDR58" s="252"/>
      <c r="XDS58" s="467"/>
      <c r="XDT58" s="466"/>
      <c r="XDU58" s="399"/>
      <c r="XDV58" s="466"/>
      <c r="XDW58" s="252"/>
      <c r="XDX58" s="467"/>
      <c r="XDY58" s="466"/>
      <c r="XDZ58" s="399"/>
      <c r="XEA58" s="466"/>
      <c r="XEB58" s="252"/>
      <c r="XEC58" s="467"/>
      <c r="XED58" s="466"/>
      <c r="XEE58" s="399"/>
      <c r="XEF58" s="466"/>
      <c r="XEG58" s="252"/>
      <c r="XEH58" s="467"/>
      <c r="XEI58" s="466"/>
      <c r="XEJ58" s="399"/>
      <c r="XEK58" s="466"/>
      <c r="XEL58" s="252"/>
      <c r="XEM58" s="467"/>
      <c r="XEN58" s="466"/>
      <c r="XEO58" s="399"/>
      <c r="XEP58" s="466"/>
      <c r="XEQ58" s="252"/>
      <c r="XER58" s="467"/>
      <c r="XES58" s="466"/>
      <c r="XET58" s="399"/>
      <c r="XEU58" s="466"/>
      <c r="XEV58" s="252"/>
      <c r="XEW58" s="467"/>
      <c r="XEX58" s="466"/>
      <c r="XEY58" s="399"/>
      <c r="XEZ58" s="466"/>
      <c r="XFA58" s="252"/>
      <c r="XFB58" s="467"/>
      <c r="XFC58" s="466"/>
      <c r="XFD58" s="399"/>
    </row>
    <row r="61" spans="1:16384" x14ac:dyDescent="0.25">
      <c r="A61" s="255"/>
      <c r="B61" s="256" t="s">
        <v>2180</v>
      </c>
      <c r="C61" s="256" t="s">
        <v>2181</v>
      </c>
      <c r="D61" s="257" t="s">
        <v>2182</v>
      </c>
      <c r="E61" s="256" t="s">
        <v>2183</v>
      </c>
    </row>
    <row r="62" spans="1:16384" x14ac:dyDescent="0.25">
      <c r="A62" s="249" t="s">
        <v>2163</v>
      </c>
      <c r="B62" s="250">
        <v>1973097754.2892187</v>
      </c>
      <c r="C62" s="251">
        <v>1</v>
      </c>
      <c r="D62" s="250">
        <v>1024</v>
      </c>
      <c r="E62" s="251">
        <v>1</v>
      </c>
    </row>
    <row r="63" spans="1:16384" x14ac:dyDescent="0.25">
      <c r="A63" s="249" t="s">
        <v>2148</v>
      </c>
      <c r="C63" s="251">
        <v>0</v>
      </c>
      <c r="E63" s="251">
        <v>0</v>
      </c>
    </row>
    <row r="64" spans="1:16384" ht="15.75" thickBot="1" x14ac:dyDescent="0.3">
      <c r="A64" s="471" t="s">
        <v>2139</v>
      </c>
      <c r="B64" s="470">
        <f>SUM(B62:B63)</f>
        <v>1973097754.2892187</v>
      </c>
      <c r="C64" s="468">
        <f>SUM(C62:C63)</f>
        <v>1</v>
      </c>
      <c r="D64" s="469">
        <f>SUM(D62:D63)</f>
        <v>1024</v>
      </c>
      <c r="E64" s="468">
        <f>SUM(E62:E63)</f>
        <v>1</v>
      </c>
      <c r="F64" s="252"/>
      <c r="G64" s="467"/>
      <c r="H64" s="466"/>
      <c r="I64" s="399"/>
      <c r="J64" s="466"/>
      <c r="K64" s="252"/>
      <c r="L64" s="467"/>
      <c r="M64" s="466"/>
      <c r="N64" s="399"/>
      <c r="O64" s="466"/>
      <c r="P64" s="252"/>
      <c r="Q64" s="467"/>
      <c r="R64" s="466"/>
      <c r="S64" s="399"/>
      <c r="T64" s="466"/>
      <c r="U64" s="252"/>
      <c r="V64" s="467"/>
      <c r="W64" s="466"/>
      <c r="X64" s="399"/>
      <c r="Y64" s="466"/>
      <c r="Z64" s="252"/>
      <c r="AA64" s="467"/>
      <c r="AB64" s="466"/>
      <c r="AC64" s="399"/>
      <c r="AD64" s="466"/>
      <c r="AE64" s="252"/>
      <c r="AF64" s="467"/>
      <c r="AG64" s="466"/>
      <c r="AH64" s="399"/>
      <c r="AI64" s="466"/>
      <c r="AJ64" s="252"/>
      <c r="AK64" s="467"/>
      <c r="AL64" s="466"/>
      <c r="AM64" s="399"/>
      <c r="AN64" s="466"/>
      <c r="AO64" s="252"/>
      <c r="AP64" s="467"/>
      <c r="AQ64" s="466"/>
      <c r="AR64" s="399"/>
      <c r="AS64" s="466"/>
      <c r="AT64" s="252"/>
      <c r="AU64" s="467"/>
      <c r="AV64" s="466"/>
      <c r="AW64" s="399"/>
      <c r="AX64" s="466"/>
      <c r="AY64" s="252"/>
      <c r="AZ64" s="467"/>
      <c r="BA64" s="466"/>
      <c r="BB64" s="399"/>
      <c r="BC64" s="466"/>
      <c r="BD64" s="252"/>
      <c r="BE64" s="467"/>
      <c r="BF64" s="466"/>
      <c r="BG64" s="399"/>
      <c r="BH64" s="466"/>
      <c r="BI64" s="252"/>
      <c r="BJ64" s="467"/>
      <c r="BK64" s="466"/>
      <c r="BL64" s="399"/>
      <c r="BM64" s="466"/>
      <c r="BN64" s="252"/>
      <c r="BO64" s="467"/>
      <c r="BP64" s="466"/>
      <c r="BQ64" s="399"/>
      <c r="BR64" s="466"/>
      <c r="BS64" s="252"/>
      <c r="BT64" s="467"/>
      <c r="BU64" s="466"/>
      <c r="BV64" s="399"/>
      <c r="BW64" s="466"/>
      <c r="BX64" s="252"/>
      <c r="BY64" s="467"/>
      <c r="BZ64" s="466"/>
      <c r="CA64" s="399"/>
      <c r="CB64" s="466"/>
      <c r="CC64" s="252"/>
      <c r="CD64" s="467"/>
      <c r="CE64" s="466"/>
      <c r="CF64" s="399"/>
      <c r="CG64" s="466"/>
      <c r="CH64" s="252"/>
      <c r="CI64" s="467"/>
      <c r="CJ64" s="466"/>
      <c r="CK64" s="399"/>
      <c r="CL64" s="466"/>
      <c r="CM64" s="252"/>
      <c r="CN64" s="467"/>
      <c r="CO64" s="466"/>
      <c r="CP64" s="399"/>
      <c r="CQ64" s="466"/>
      <c r="CR64" s="252"/>
      <c r="CS64" s="467"/>
      <c r="CT64" s="466"/>
      <c r="CU64" s="399"/>
      <c r="CV64" s="466"/>
      <c r="CW64" s="252"/>
      <c r="CX64" s="467"/>
      <c r="CY64" s="466"/>
      <c r="CZ64" s="399"/>
      <c r="DA64" s="466"/>
      <c r="DB64" s="252"/>
      <c r="DC64" s="467"/>
      <c r="DD64" s="466"/>
      <c r="DE64" s="399"/>
      <c r="DF64" s="466"/>
      <c r="DG64" s="252"/>
      <c r="DH64" s="467"/>
      <c r="DI64" s="466"/>
      <c r="DJ64" s="399"/>
      <c r="DK64" s="466"/>
      <c r="DL64" s="252"/>
      <c r="DM64" s="467"/>
      <c r="DN64" s="466"/>
      <c r="DO64" s="399"/>
      <c r="DP64" s="466"/>
      <c r="DQ64" s="252"/>
      <c r="DR64" s="467"/>
      <c r="DS64" s="466"/>
      <c r="DT64" s="399"/>
      <c r="DU64" s="466"/>
      <c r="DV64" s="252"/>
      <c r="DW64" s="467"/>
      <c r="DX64" s="466"/>
      <c r="DY64" s="399"/>
      <c r="DZ64" s="466"/>
      <c r="EA64" s="252"/>
      <c r="EB64" s="467"/>
      <c r="EC64" s="466"/>
      <c r="ED64" s="399"/>
      <c r="EE64" s="466"/>
      <c r="EF64" s="252"/>
      <c r="EG64" s="467"/>
      <c r="EH64" s="466"/>
      <c r="EI64" s="399"/>
      <c r="EJ64" s="466"/>
      <c r="EK64" s="252"/>
      <c r="EL64" s="467"/>
      <c r="EM64" s="466"/>
      <c r="EN64" s="399"/>
      <c r="EO64" s="466"/>
      <c r="EP64" s="252"/>
      <c r="EQ64" s="467"/>
      <c r="ER64" s="466"/>
      <c r="ES64" s="399"/>
      <c r="ET64" s="466"/>
      <c r="EU64" s="252"/>
      <c r="EV64" s="467"/>
      <c r="EW64" s="466"/>
      <c r="EX64" s="399"/>
      <c r="EY64" s="466"/>
      <c r="EZ64" s="252"/>
      <c r="FA64" s="467"/>
      <c r="FB64" s="466"/>
      <c r="FC64" s="399"/>
      <c r="FD64" s="466"/>
      <c r="FE64" s="252"/>
      <c r="FF64" s="467"/>
      <c r="FG64" s="466"/>
      <c r="FH64" s="399"/>
      <c r="FI64" s="466"/>
      <c r="FJ64" s="252"/>
      <c r="FK64" s="467"/>
      <c r="FL64" s="466"/>
      <c r="FM64" s="399"/>
      <c r="FN64" s="466"/>
      <c r="FO64" s="252"/>
      <c r="FP64" s="467"/>
      <c r="FQ64" s="466"/>
      <c r="FR64" s="399"/>
      <c r="FS64" s="466"/>
      <c r="FT64" s="252"/>
      <c r="FU64" s="467"/>
      <c r="FV64" s="466"/>
      <c r="FW64" s="399"/>
      <c r="FX64" s="466"/>
      <c r="FY64" s="252"/>
      <c r="FZ64" s="467"/>
      <c r="GA64" s="466"/>
      <c r="GB64" s="399"/>
      <c r="GC64" s="466"/>
      <c r="GD64" s="252"/>
      <c r="GE64" s="467"/>
      <c r="GF64" s="466"/>
      <c r="GG64" s="399"/>
      <c r="GH64" s="466"/>
      <c r="GI64" s="252"/>
      <c r="GJ64" s="467"/>
      <c r="GK64" s="466"/>
      <c r="GL64" s="399"/>
      <c r="GM64" s="466"/>
      <c r="GN64" s="252"/>
      <c r="GO64" s="467"/>
      <c r="GP64" s="466"/>
      <c r="GQ64" s="399"/>
      <c r="GR64" s="466"/>
      <c r="GS64" s="252"/>
      <c r="GT64" s="467"/>
      <c r="GU64" s="466"/>
      <c r="GV64" s="399"/>
      <c r="GW64" s="466"/>
      <c r="GX64" s="252"/>
      <c r="GY64" s="467"/>
      <c r="GZ64" s="466"/>
      <c r="HA64" s="399"/>
      <c r="HB64" s="466"/>
      <c r="HC64" s="252"/>
      <c r="HD64" s="467"/>
      <c r="HE64" s="466"/>
      <c r="HF64" s="399"/>
      <c r="HG64" s="466"/>
      <c r="HH64" s="252"/>
      <c r="HI64" s="467"/>
      <c r="HJ64" s="466"/>
      <c r="HK64" s="399"/>
      <c r="HL64" s="466"/>
      <c r="HM64" s="252"/>
      <c r="HN64" s="467"/>
      <c r="HO64" s="466"/>
      <c r="HP64" s="399"/>
      <c r="HQ64" s="466"/>
      <c r="HR64" s="252"/>
      <c r="HS64" s="467"/>
      <c r="HT64" s="466"/>
      <c r="HU64" s="399"/>
      <c r="HV64" s="466"/>
      <c r="HW64" s="252"/>
      <c r="HX64" s="467"/>
      <c r="HY64" s="466"/>
      <c r="HZ64" s="399"/>
      <c r="IA64" s="466"/>
      <c r="IB64" s="252"/>
      <c r="IC64" s="467"/>
      <c r="ID64" s="466"/>
      <c r="IE64" s="399"/>
      <c r="IF64" s="466"/>
      <c r="IG64" s="252"/>
      <c r="IH64" s="467"/>
      <c r="II64" s="466"/>
      <c r="IJ64" s="399"/>
      <c r="IK64" s="466"/>
      <c r="IL64" s="252"/>
      <c r="IM64" s="467"/>
      <c r="IN64" s="466"/>
      <c r="IO64" s="399"/>
      <c r="IP64" s="466"/>
      <c r="IQ64" s="252"/>
      <c r="IR64" s="467"/>
      <c r="IS64" s="466"/>
      <c r="IT64" s="399"/>
      <c r="IU64" s="466"/>
      <c r="IV64" s="252"/>
      <c r="IW64" s="467"/>
      <c r="IX64" s="466"/>
      <c r="IY64" s="399"/>
      <c r="IZ64" s="466"/>
      <c r="JA64" s="252"/>
      <c r="JB64" s="467"/>
      <c r="JC64" s="466"/>
      <c r="JD64" s="399"/>
      <c r="JE64" s="466"/>
      <c r="JF64" s="252"/>
      <c r="JG64" s="467"/>
      <c r="JH64" s="466"/>
      <c r="JI64" s="399"/>
      <c r="JJ64" s="466"/>
      <c r="JK64" s="252"/>
      <c r="JL64" s="467"/>
      <c r="JM64" s="466"/>
      <c r="JN64" s="399"/>
      <c r="JO64" s="466"/>
      <c r="JP64" s="252"/>
      <c r="JQ64" s="467"/>
      <c r="JR64" s="466"/>
      <c r="JS64" s="399"/>
      <c r="JT64" s="466"/>
      <c r="JU64" s="252"/>
      <c r="JV64" s="467"/>
      <c r="JW64" s="466"/>
      <c r="JX64" s="399"/>
      <c r="JY64" s="466"/>
      <c r="JZ64" s="252"/>
      <c r="KA64" s="467"/>
      <c r="KB64" s="466"/>
      <c r="KC64" s="399"/>
      <c r="KD64" s="466"/>
      <c r="KE64" s="252"/>
      <c r="KF64" s="467"/>
      <c r="KG64" s="466"/>
      <c r="KH64" s="399"/>
      <c r="KI64" s="466"/>
      <c r="KJ64" s="252"/>
      <c r="KK64" s="467"/>
      <c r="KL64" s="466"/>
      <c r="KM64" s="399"/>
      <c r="KN64" s="466"/>
      <c r="KO64" s="252"/>
      <c r="KP64" s="467"/>
      <c r="KQ64" s="466"/>
      <c r="KR64" s="399"/>
      <c r="KS64" s="466"/>
      <c r="KT64" s="252"/>
      <c r="KU64" s="467"/>
      <c r="KV64" s="466"/>
      <c r="KW64" s="399"/>
      <c r="KX64" s="466"/>
      <c r="KY64" s="252"/>
      <c r="KZ64" s="467"/>
      <c r="LA64" s="466"/>
      <c r="LB64" s="399"/>
      <c r="LC64" s="466"/>
      <c r="LD64" s="252"/>
      <c r="LE64" s="467"/>
      <c r="LF64" s="466"/>
      <c r="LG64" s="399"/>
      <c r="LH64" s="466"/>
      <c r="LI64" s="252"/>
      <c r="LJ64" s="467"/>
      <c r="LK64" s="466"/>
      <c r="LL64" s="399"/>
      <c r="LM64" s="466"/>
      <c r="LN64" s="252"/>
      <c r="LO64" s="467"/>
      <c r="LP64" s="466"/>
      <c r="LQ64" s="399"/>
      <c r="LR64" s="466"/>
      <c r="LS64" s="252"/>
      <c r="LT64" s="467"/>
      <c r="LU64" s="466"/>
      <c r="LV64" s="399"/>
      <c r="LW64" s="466"/>
      <c r="LX64" s="252"/>
      <c r="LY64" s="467"/>
      <c r="LZ64" s="466"/>
      <c r="MA64" s="399"/>
      <c r="MB64" s="466"/>
      <c r="MC64" s="252"/>
      <c r="MD64" s="467"/>
      <c r="ME64" s="466"/>
      <c r="MF64" s="399"/>
      <c r="MG64" s="466"/>
      <c r="MH64" s="252"/>
      <c r="MI64" s="467"/>
      <c r="MJ64" s="466"/>
      <c r="MK64" s="399"/>
      <c r="ML64" s="466"/>
      <c r="MM64" s="252"/>
      <c r="MN64" s="467"/>
      <c r="MO64" s="466"/>
      <c r="MP64" s="399"/>
      <c r="MQ64" s="466"/>
      <c r="MR64" s="252"/>
      <c r="MS64" s="467"/>
      <c r="MT64" s="466"/>
      <c r="MU64" s="399"/>
      <c r="MV64" s="466"/>
      <c r="MW64" s="252"/>
      <c r="MX64" s="467"/>
      <c r="MY64" s="466"/>
      <c r="MZ64" s="399"/>
      <c r="NA64" s="466"/>
      <c r="NB64" s="252"/>
      <c r="NC64" s="467"/>
      <c r="ND64" s="466"/>
      <c r="NE64" s="399"/>
      <c r="NF64" s="466"/>
      <c r="NG64" s="252"/>
      <c r="NH64" s="467"/>
      <c r="NI64" s="466"/>
      <c r="NJ64" s="399"/>
      <c r="NK64" s="466"/>
      <c r="NL64" s="252"/>
      <c r="NM64" s="467"/>
      <c r="NN64" s="466"/>
      <c r="NO64" s="399"/>
      <c r="NP64" s="466"/>
      <c r="NQ64" s="252"/>
      <c r="NR64" s="467"/>
      <c r="NS64" s="466"/>
      <c r="NT64" s="399"/>
      <c r="NU64" s="466"/>
      <c r="NV64" s="252"/>
      <c r="NW64" s="467"/>
      <c r="NX64" s="466"/>
      <c r="NY64" s="399"/>
      <c r="NZ64" s="466"/>
      <c r="OA64" s="252"/>
      <c r="OB64" s="467"/>
      <c r="OC64" s="466"/>
      <c r="OD64" s="399"/>
      <c r="OE64" s="466"/>
      <c r="OF64" s="252"/>
      <c r="OG64" s="467"/>
      <c r="OH64" s="466"/>
      <c r="OI64" s="399"/>
      <c r="OJ64" s="466"/>
      <c r="OK64" s="252"/>
      <c r="OL64" s="467"/>
      <c r="OM64" s="466"/>
      <c r="ON64" s="399"/>
      <c r="OO64" s="466"/>
      <c r="OP64" s="252"/>
      <c r="OQ64" s="467"/>
      <c r="OR64" s="466"/>
      <c r="OS64" s="399"/>
      <c r="OT64" s="466"/>
      <c r="OU64" s="252"/>
      <c r="OV64" s="467"/>
      <c r="OW64" s="466"/>
      <c r="OX64" s="399"/>
      <c r="OY64" s="466"/>
      <c r="OZ64" s="252"/>
      <c r="PA64" s="467"/>
      <c r="PB64" s="466"/>
      <c r="PC64" s="399"/>
      <c r="PD64" s="466"/>
      <c r="PE64" s="252"/>
      <c r="PF64" s="467"/>
      <c r="PG64" s="466"/>
      <c r="PH64" s="399"/>
      <c r="PI64" s="466"/>
      <c r="PJ64" s="252"/>
      <c r="PK64" s="467"/>
      <c r="PL64" s="466"/>
      <c r="PM64" s="399"/>
      <c r="PN64" s="466"/>
      <c r="PO64" s="252"/>
      <c r="PP64" s="467"/>
      <c r="PQ64" s="466"/>
      <c r="PR64" s="399"/>
      <c r="PS64" s="466"/>
      <c r="PT64" s="252"/>
      <c r="PU64" s="467"/>
      <c r="PV64" s="466"/>
      <c r="PW64" s="399"/>
      <c r="PX64" s="466"/>
      <c r="PY64" s="252"/>
      <c r="PZ64" s="467"/>
      <c r="QA64" s="466"/>
      <c r="QB64" s="399"/>
      <c r="QC64" s="466"/>
      <c r="QD64" s="252"/>
      <c r="QE64" s="467"/>
      <c r="QF64" s="466"/>
      <c r="QG64" s="399"/>
      <c r="QH64" s="466"/>
      <c r="QI64" s="252"/>
      <c r="QJ64" s="467"/>
      <c r="QK64" s="466"/>
      <c r="QL64" s="399"/>
      <c r="QM64" s="466"/>
      <c r="QN64" s="252"/>
      <c r="QO64" s="467"/>
      <c r="QP64" s="466"/>
      <c r="QQ64" s="399"/>
      <c r="QR64" s="466"/>
      <c r="QS64" s="252"/>
      <c r="QT64" s="467"/>
      <c r="QU64" s="466"/>
      <c r="QV64" s="399"/>
      <c r="QW64" s="466"/>
      <c r="QX64" s="252"/>
      <c r="QY64" s="467"/>
      <c r="QZ64" s="466"/>
      <c r="RA64" s="399"/>
      <c r="RB64" s="466"/>
      <c r="RC64" s="252"/>
      <c r="RD64" s="467"/>
      <c r="RE64" s="466"/>
      <c r="RF64" s="399"/>
      <c r="RG64" s="466"/>
      <c r="RH64" s="252"/>
      <c r="RI64" s="467"/>
      <c r="RJ64" s="466"/>
      <c r="RK64" s="399"/>
      <c r="RL64" s="466"/>
      <c r="RM64" s="252"/>
      <c r="RN64" s="467"/>
      <c r="RO64" s="466"/>
      <c r="RP64" s="399"/>
      <c r="RQ64" s="466"/>
      <c r="RR64" s="252"/>
      <c r="RS64" s="467"/>
      <c r="RT64" s="466"/>
      <c r="RU64" s="399"/>
      <c r="RV64" s="466"/>
      <c r="RW64" s="252"/>
      <c r="RX64" s="467"/>
      <c r="RY64" s="466"/>
      <c r="RZ64" s="399"/>
      <c r="SA64" s="466"/>
      <c r="SB64" s="252"/>
      <c r="SC64" s="467"/>
      <c r="SD64" s="466"/>
      <c r="SE64" s="399"/>
      <c r="SF64" s="466"/>
      <c r="SG64" s="252"/>
      <c r="SH64" s="467"/>
      <c r="SI64" s="466"/>
      <c r="SJ64" s="399"/>
      <c r="SK64" s="466"/>
      <c r="SL64" s="252"/>
      <c r="SM64" s="467"/>
      <c r="SN64" s="466"/>
      <c r="SO64" s="399"/>
      <c r="SP64" s="466"/>
      <c r="SQ64" s="252"/>
      <c r="SR64" s="467"/>
      <c r="SS64" s="466"/>
      <c r="ST64" s="399"/>
      <c r="SU64" s="466"/>
      <c r="SV64" s="252"/>
      <c r="SW64" s="467"/>
      <c r="SX64" s="466"/>
      <c r="SY64" s="399"/>
      <c r="SZ64" s="466"/>
      <c r="TA64" s="252"/>
      <c r="TB64" s="467"/>
      <c r="TC64" s="466"/>
      <c r="TD64" s="399"/>
      <c r="TE64" s="466"/>
      <c r="TF64" s="252"/>
      <c r="TG64" s="467"/>
      <c r="TH64" s="466"/>
      <c r="TI64" s="399"/>
      <c r="TJ64" s="466"/>
      <c r="TK64" s="252"/>
      <c r="TL64" s="467"/>
      <c r="TM64" s="466"/>
      <c r="TN64" s="399"/>
      <c r="TO64" s="466"/>
      <c r="TP64" s="252"/>
      <c r="TQ64" s="467"/>
      <c r="TR64" s="466"/>
      <c r="TS64" s="399"/>
      <c r="TT64" s="466"/>
      <c r="TU64" s="252"/>
      <c r="TV64" s="467"/>
      <c r="TW64" s="466"/>
      <c r="TX64" s="399"/>
      <c r="TY64" s="466"/>
      <c r="TZ64" s="252"/>
      <c r="UA64" s="467"/>
      <c r="UB64" s="466"/>
      <c r="UC64" s="399"/>
      <c r="UD64" s="466"/>
      <c r="UE64" s="252"/>
      <c r="UF64" s="467"/>
      <c r="UG64" s="466"/>
      <c r="UH64" s="399"/>
      <c r="UI64" s="466"/>
      <c r="UJ64" s="252"/>
      <c r="UK64" s="467"/>
      <c r="UL64" s="466"/>
      <c r="UM64" s="399"/>
      <c r="UN64" s="466"/>
      <c r="UO64" s="252"/>
      <c r="UP64" s="467"/>
      <c r="UQ64" s="466"/>
      <c r="UR64" s="399"/>
      <c r="US64" s="466"/>
      <c r="UT64" s="252"/>
      <c r="UU64" s="467"/>
      <c r="UV64" s="466"/>
      <c r="UW64" s="399"/>
      <c r="UX64" s="466"/>
      <c r="UY64" s="252"/>
      <c r="UZ64" s="467"/>
      <c r="VA64" s="466"/>
      <c r="VB64" s="399"/>
      <c r="VC64" s="466"/>
      <c r="VD64" s="252"/>
      <c r="VE64" s="467"/>
      <c r="VF64" s="466"/>
      <c r="VG64" s="399"/>
      <c r="VH64" s="466"/>
      <c r="VI64" s="252"/>
      <c r="VJ64" s="467"/>
      <c r="VK64" s="466"/>
      <c r="VL64" s="399"/>
      <c r="VM64" s="466"/>
      <c r="VN64" s="252"/>
      <c r="VO64" s="467"/>
      <c r="VP64" s="466"/>
      <c r="VQ64" s="399"/>
      <c r="VR64" s="466"/>
      <c r="VS64" s="252"/>
      <c r="VT64" s="467"/>
      <c r="VU64" s="466"/>
      <c r="VV64" s="399"/>
      <c r="VW64" s="466"/>
      <c r="VX64" s="252"/>
      <c r="VY64" s="467"/>
      <c r="VZ64" s="466"/>
      <c r="WA64" s="399"/>
      <c r="WB64" s="466"/>
      <c r="WC64" s="252"/>
      <c r="WD64" s="467"/>
      <c r="WE64" s="466"/>
      <c r="WF64" s="399"/>
      <c r="WG64" s="466"/>
      <c r="WH64" s="252"/>
      <c r="WI64" s="467"/>
      <c r="WJ64" s="466"/>
      <c r="WK64" s="399"/>
      <c r="WL64" s="466"/>
      <c r="WM64" s="252"/>
      <c r="WN64" s="467"/>
      <c r="WO64" s="466"/>
      <c r="WP64" s="399"/>
      <c r="WQ64" s="466"/>
      <c r="WR64" s="252"/>
      <c r="WS64" s="467"/>
      <c r="WT64" s="466"/>
      <c r="WU64" s="399"/>
      <c r="WV64" s="466"/>
      <c r="WW64" s="252"/>
      <c r="WX64" s="467"/>
      <c r="WY64" s="466"/>
      <c r="WZ64" s="399"/>
      <c r="XA64" s="466"/>
      <c r="XB64" s="252"/>
      <c r="XC64" s="467"/>
      <c r="XD64" s="466"/>
      <c r="XE64" s="399"/>
      <c r="XF64" s="466"/>
      <c r="XG64" s="252"/>
      <c r="XH64" s="467"/>
      <c r="XI64" s="466"/>
      <c r="XJ64" s="399"/>
      <c r="XK64" s="466"/>
      <c r="XL64" s="252"/>
      <c r="XM64" s="467"/>
      <c r="XN64" s="466"/>
      <c r="XO64" s="399"/>
      <c r="XP64" s="466"/>
      <c r="XQ64" s="252"/>
      <c r="XR64" s="467"/>
      <c r="XS64" s="466"/>
      <c r="XT64" s="399"/>
      <c r="XU64" s="466"/>
      <c r="XV64" s="252"/>
      <c r="XW64" s="467"/>
      <c r="XX64" s="466"/>
      <c r="XY64" s="399"/>
      <c r="XZ64" s="466"/>
      <c r="YA64" s="252"/>
      <c r="YB64" s="467"/>
      <c r="YC64" s="466"/>
      <c r="YD64" s="399"/>
      <c r="YE64" s="466"/>
      <c r="YF64" s="252"/>
      <c r="YG64" s="467"/>
      <c r="YH64" s="466"/>
      <c r="YI64" s="399"/>
      <c r="YJ64" s="466"/>
      <c r="YK64" s="252"/>
      <c r="YL64" s="467"/>
      <c r="YM64" s="466"/>
      <c r="YN64" s="399"/>
      <c r="YO64" s="466"/>
      <c r="YP64" s="252"/>
      <c r="YQ64" s="467"/>
      <c r="YR64" s="466"/>
      <c r="YS64" s="399"/>
      <c r="YT64" s="466"/>
      <c r="YU64" s="252"/>
      <c r="YV64" s="467"/>
      <c r="YW64" s="466"/>
      <c r="YX64" s="399"/>
      <c r="YY64" s="466"/>
      <c r="YZ64" s="252"/>
      <c r="ZA64" s="467"/>
      <c r="ZB64" s="466"/>
      <c r="ZC64" s="399"/>
      <c r="ZD64" s="466"/>
      <c r="ZE64" s="252"/>
      <c r="ZF64" s="467"/>
      <c r="ZG64" s="466"/>
      <c r="ZH64" s="399"/>
      <c r="ZI64" s="466"/>
      <c r="ZJ64" s="252"/>
      <c r="ZK64" s="467"/>
      <c r="ZL64" s="466"/>
      <c r="ZM64" s="399"/>
      <c r="ZN64" s="466"/>
      <c r="ZO64" s="252"/>
      <c r="ZP64" s="467"/>
      <c r="ZQ64" s="466"/>
      <c r="ZR64" s="399"/>
      <c r="ZS64" s="466"/>
      <c r="ZT64" s="252"/>
      <c r="ZU64" s="467"/>
      <c r="ZV64" s="466"/>
      <c r="ZW64" s="399"/>
      <c r="ZX64" s="466"/>
      <c r="ZY64" s="252"/>
      <c r="ZZ64" s="467"/>
      <c r="AAA64" s="466"/>
      <c r="AAB64" s="399"/>
      <c r="AAC64" s="466"/>
      <c r="AAD64" s="252"/>
      <c r="AAE64" s="467"/>
      <c r="AAF64" s="466"/>
      <c r="AAG64" s="399"/>
      <c r="AAH64" s="466"/>
      <c r="AAI64" s="252"/>
      <c r="AAJ64" s="467"/>
      <c r="AAK64" s="466"/>
      <c r="AAL64" s="399"/>
      <c r="AAM64" s="466"/>
      <c r="AAN64" s="252"/>
      <c r="AAO64" s="467"/>
      <c r="AAP64" s="466"/>
      <c r="AAQ64" s="399"/>
      <c r="AAR64" s="466"/>
      <c r="AAS64" s="252"/>
      <c r="AAT64" s="467"/>
      <c r="AAU64" s="466"/>
      <c r="AAV64" s="399"/>
      <c r="AAW64" s="466"/>
      <c r="AAX64" s="252"/>
      <c r="AAY64" s="467"/>
      <c r="AAZ64" s="466"/>
      <c r="ABA64" s="399"/>
      <c r="ABB64" s="466"/>
      <c r="ABC64" s="252"/>
      <c r="ABD64" s="467"/>
      <c r="ABE64" s="466"/>
      <c r="ABF64" s="399"/>
      <c r="ABG64" s="466"/>
      <c r="ABH64" s="252"/>
      <c r="ABI64" s="467"/>
      <c r="ABJ64" s="466"/>
      <c r="ABK64" s="399"/>
      <c r="ABL64" s="466"/>
      <c r="ABM64" s="252"/>
      <c r="ABN64" s="467"/>
      <c r="ABO64" s="466"/>
      <c r="ABP64" s="399"/>
      <c r="ABQ64" s="466"/>
      <c r="ABR64" s="252"/>
      <c r="ABS64" s="467"/>
      <c r="ABT64" s="466"/>
      <c r="ABU64" s="399"/>
      <c r="ABV64" s="466"/>
      <c r="ABW64" s="252"/>
      <c r="ABX64" s="467"/>
      <c r="ABY64" s="466"/>
      <c r="ABZ64" s="399"/>
      <c r="ACA64" s="466"/>
      <c r="ACB64" s="252"/>
      <c r="ACC64" s="467"/>
      <c r="ACD64" s="466"/>
      <c r="ACE64" s="399"/>
      <c r="ACF64" s="466"/>
      <c r="ACG64" s="252"/>
      <c r="ACH64" s="467"/>
      <c r="ACI64" s="466"/>
      <c r="ACJ64" s="399"/>
      <c r="ACK64" s="466"/>
      <c r="ACL64" s="252"/>
      <c r="ACM64" s="467"/>
      <c r="ACN64" s="466"/>
      <c r="ACO64" s="399"/>
      <c r="ACP64" s="466"/>
      <c r="ACQ64" s="252"/>
      <c r="ACR64" s="467"/>
      <c r="ACS64" s="466"/>
      <c r="ACT64" s="399"/>
      <c r="ACU64" s="466"/>
      <c r="ACV64" s="252"/>
      <c r="ACW64" s="467"/>
      <c r="ACX64" s="466"/>
      <c r="ACY64" s="399"/>
      <c r="ACZ64" s="466"/>
      <c r="ADA64" s="252"/>
      <c r="ADB64" s="467"/>
      <c r="ADC64" s="466"/>
      <c r="ADD64" s="399"/>
      <c r="ADE64" s="466"/>
      <c r="ADF64" s="252"/>
      <c r="ADG64" s="467"/>
      <c r="ADH64" s="466"/>
      <c r="ADI64" s="399"/>
      <c r="ADJ64" s="466"/>
      <c r="ADK64" s="252"/>
      <c r="ADL64" s="467"/>
      <c r="ADM64" s="466"/>
      <c r="ADN64" s="399"/>
      <c r="ADO64" s="466"/>
      <c r="ADP64" s="252"/>
      <c r="ADQ64" s="467"/>
      <c r="ADR64" s="466"/>
      <c r="ADS64" s="399"/>
      <c r="ADT64" s="466"/>
      <c r="ADU64" s="252"/>
      <c r="ADV64" s="467"/>
      <c r="ADW64" s="466"/>
      <c r="ADX64" s="399"/>
      <c r="ADY64" s="466"/>
      <c r="ADZ64" s="252"/>
      <c r="AEA64" s="467"/>
      <c r="AEB64" s="466"/>
      <c r="AEC64" s="399"/>
      <c r="AED64" s="466"/>
      <c r="AEE64" s="252"/>
      <c r="AEF64" s="467"/>
      <c r="AEG64" s="466"/>
      <c r="AEH64" s="399"/>
      <c r="AEI64" s="466"/>
      <c r="AEJ64" s="252"/>
      <c r="AEK64" s="467"/>
      <c r="AEL64" s="466"/>
      <c r="AEM64" s="399"/>
      <c r="AEN64" s="466"/>
      <c r="AEO64" s="252"/>
      <c r="AEP64" s="467"/>
      <c r="AEQ64" s="466"/>
      <c r="AER64" s="399"/>
      <c r="AES64" s="466"/>
      <c r="AET64" s="252"/>
      <c r="AEU64" s="467"/>
      <c r="AEV64" s="466"/>
      <c r="AEW64" s="399"/>
      <c r="AEX64" s="466"/>
      <c r="AEY64" s="252"/>
      <c r="AEZ64" s="467"/>
      <c r="AFA64" s="466"/>
      <c r="AFB64" s="399"/>
      <c r="AFC64" s="466"/>
      <c r="AFD64" s="252"/>
      <c r="AFE64" s="467"/>
      <c r="AFF64" s="466"/>
      <c r="AFG64" s="399"/>
      <c r="AFH64" s="466"/>
      <c r="AFI64" s="252"/>
      <c r="AFJ64" s="467"/>
      <c r="AFK64" s="466"/>
      <c r="AFL64" s="399"/>
      <c r="AFM64" s="466"/>
      <c r="AFN64" s="252"/>
      <c r="AFO64" s="467"/>
      <c r="AFP64" s="466"/>
      <c r="AFQ64" s="399"/>
      <c r="AFR64" s="466"/>
      <c r="AFS64" s="252"/>
      <c r="AFT64" s="467"/>
      <c r="AFU64" s="466"/>
      <c r="AFV64" s="399"/>
      <c r="AFW64" s="466"/>
      <c r="AFX64" s="252"/>
      <c r="AFY64" s="467"/>
      <c r="AFZ64" s="466"/>
      <c r="AGA64" s="399"/>
      <c r="AGB64" s="466"/>
      <c r="AGC64" s="252"/>
      <c r="AGD64" s="467"/>
      <c r="AGE64" s="466"/>
      <c r="AGF64" s="399"/>
      <c r="AGG64" s="466"/>
      <c r="AGH64" s="252"/>
      <c r="AGI64" s="467"/>
      <c r="AGJ64" s="466"/>
      <c r="AGK64" s="399"/>
      <c r="AGL64" s="466"/>
      <c r="AGM64" s="252"/>
      <c r="AGN64" s="467"/>
      <c r="AGO64" s="466"/>
      <c r="AGP64" s="399"/>
      <c r="AGQ64" s="466"/>
      <c r="AGR64" s="252"/>
      <c r="AGS64" s="467"/>
      <c r="AGT64" s="466"/>
      <c r="AGU64" s="399"/>
      <c r="AGV64" s="466"/>
      <c r="AGW64" s="252"/>
      <c r="AGX64" s="467"/>
      <c r="AGY64" s="466"/>
      <c r="AGZ64" s="399"/>
      <c r="AHA64" s="466"/>
      <c r="AHB64" s="252"/>
      <c r="AHC64" s="467"/>
      <c r="AHD64" s="466"/>
      <c r="AHE64" s="399"/>
      <c r="AHF64" s="466"/>
      <c r="AHG64" s="252"/>
      <c r="AHH64" s="467"/>
      <c r="AHI64" s="466"/>
      <c r="AHJ64" s="399"/>
      <c r="AHK64" s="466"/>
      <c r="AHL64" s="252"/>
      <c r="AHM64" s="467"/>
      <c r="AHN64" s="466"/>
      <c r="AHO64" s="399"/>
      <c r="AHP64" s="466"/>
      <c r="AHQ64" s="252"/>
      <c r="AHR64" s="467"/>
      <c r="AHS64" s="466"/>
      <c r="AHT64" s="399"/>
      <c r="AHU64" s="466"/>
      <c r="AHV64" s="252"/>
      <c r="AHW64" s="467"/>
      <c r="AHX64" s="466"/>
      <c r="AHY64" s="399"/>
      <c r="AHZ64" s="466"/>
      <c r="AIA64" s="252"/>
      <c r="AIB64" s="467"/>
      <c r="AIC64" s="466"/>
      <c r="AID64" s="399"/>
      <c r="AIE64" s="466"/>
      <c r="AIF64" s="252"/>
      <c r="AIG64" s="467"/>
      <c r="AIH64" s="466"/>
      <c r="AII64" s="399"/>
      <c r="AIJ64" s="466"/>
      <c r="AIK64" s="252"/>
      <c r="AIL64" s="467"/>
      <c r="AIM64" s="466"/>
      <c r="AIN64" s="399"/>
      <c r="AIO64" s="466"/>
      <c r="AIP64" s="252"/>
      <c r="AIQ64" s="467"/>
      <c r="AIR64" s="466"/>
      <c r="AIS64" s="399"/>
      <c r="AIT64" s="466"/>
      <c r="AIU64" s="252"/>
      <c r="AIV64" s="467"/>
      <c r="AIW64" s="466"/>
      <c r="AIX64" s="399"/>
      <c r="AIY64" s="466"/>
      <c r="AIZ64" s="252"/>
      <c r="AJA64" s="467"/>
      <c r="AJB64" s="466"/>
      <c r="AJC64" s="399"/>
      <c r="AJD64" s="466"/>
      <c r="AJE64" s="252"/>
      <c r="AJF64" s="467"/>
      <c r="AJG64" s="466"/>
      <c r="AJH64" s="399"/>
      <c r="AJI64" s="466"/>
      <c r="AJJ64" s="252"/>
      <c r="AJK64" s="467"/>
      <c r="AJL64" s="466"/>
      <c r="AJM64" s="399"/>
      <c r="AJN64" s="466"/>
      <c r="AJO64" s="252"/>
      <c r="AJP64" s="467"/>
      <c r="AJQ64" s="466"/>
      <c r="AJR64" s="399"/>
      <c r="AJS64" s="466"/>
      <c r="AJT64" s="252"/>
      <c r="AJU64" s="467"/>
      <c r="AJV64" s="466"/>
      <c r="AJW64" s="399"/>
      <c r="AJX64" s="466"/>
      <c r="AJY64" s="252"/>
      <c r="AJZ64" s="467"/>
      <c r="AKA64" s="466"/>
      <c r="AKB64" s="399"/>
      <c r="AKC64" s="466"/>
      <c r="AKD64" s="252"/>
      <c r="AKE64" s="467"/>
      <c r="AKF64" s="466"/>
      <c r="AKG64" s="399"/>
      <c r="AKH64" s="466"/>
      <c r="AKI64" s="252"/>
      <c r="AKJ64" s="467"/>
      <c r="AKK64" s="466"/>
      <c r="AKL64" s="399"/>
      <c r="AKM64" s="466"/>
      <c r="AKN64" s="252"/>
      <c r="AKO64" s="467"/>
      <c r="AKP64" s="466"/>
      <c r="AKQ64" s="399"/>
      <c r="AKR64" s="466"/>
      <c r="AKS64" s="252"/>
      <c r="AKT64" s="467"/>
      <c r="AKU64" s="466"/>
      <c r="AKV64" s="399"/>
      <c r="AKW64" s="466"/>
      <c r="AKX64" s="252"/>
      <c r="AKY64" s="467"/>
      <c r="AKZ64" s="466"/>
      <c r="ALA64" s="399"/>
      <c r="ALB64" s="466"/>
      <c r="ALC64" s="252"/>
      <c r="ALD64" s="467"/>
      <c r="ALE64" s="466"/>
      <c r="ALF64" s="399"/>
      <c r="ALG64" s="466"/>
      <c r="ALH64" s="252"/>
      <c r="ALI64" s="467"/>
      <c r="ALJ64" s="466"/>
      <c r="ALK64" s="399"/>
      <c r="ALL64" s="466"/>
      <c r="ALM64" s="252"/>
      <c r="ALN64" s="467"/>
      <c r="ALO64" s="466"/>
      <c r="ALP64" s="399"/>
      <c r="ALQ64" s="466"/>
      <c r="ALR64" s="252"/>
      <c r="ALS64" s="467"/>
      <c r="ALT64" s="466"/>
      <c r="ALU64" s="399"/>
      <c r="ALV64" s="466"/>
      <c r="ALW64" s="252"/>
      <c r="ALX64" s="467"/>
      <c r="ALY64" s="466"/>
      <c r="ALZ64" s="399"/>
      <c r="AMA64" s="466"/>
      <c r="AMB64" s="252"/>
      <c r="AMC64" s="467"/>
      <c r="AMD64" s="466"/>
      <c r="AME64" s="399"/>
      <c r="AMF64" s="466"/>
      <c r="AMG64" s="252"/>
      <c r="AMH64" s="467"/>
      <c r="AMI64" s="466"/>
      <c r="AMJ64" s="399"/>
      <c r="AMK64" s="466"/>
      <c r="AML64" s="252"/>
      <c r="AMM64" s="467"/>
      <c r="AMN64" s="466"/>
      <c r="AMO64" s="399"/>
      <c r="AMP64" s="466"/>
      <c r="AMQ64" s="252"/>
      <c r="AMR64" s="467"/>
      <c r="AMS64" s="466"/>
      <c r="AMT64" s="399"/>
      <c r="AMU64" s="466"/>
      <c r="AMV64" s="252"/>
      <c r="AMW64" s="467"/>
      <c r="AMX64" s="466"/>
      <c r="AMY64" s="399"/>
      <c r="AMZ64" s="466"/>
      <c r="ANA64" s="252"/>
      <c r="ANB64" s="467"/>
      <c r="ANC64" s="466"/>
      <c r="AND64" s="399"/>
      <c r="ANE64" s="466"/>
      <c r="ANF64" s="252"/>
      <c r="ANG64" s="467"/>
      <c r="ANH64" s="466"/>
      <c r="ANI64" s="399"/>
      <c r="ANJ64" s="466"/>
      <c r="ANK64" s="252"/>
      <c r="ANL64" s="467"/>
      <c r="ANM64" s="466"/>
      <c r="ANN64" s="399"/>
      <c r="ANO64" s="466"/>
      <c r="ANP64" s="252"/>
      <c r="ANQ64" s="467"/>
      <c r="ANR64" s="466"/>
      <c r="ANS64" s="399"/>
      <c r="ANT64" s="466"/>
      <c r="ANU64" s="252"/>
      <c r="ANV64" s="467"/>
      <c r="ANW64" s="466"/>
      <c r="ANX64" s="399"/>
      <c r="ANY64" s="466"/>
      <c r="ANZ64" s="252"/>
      <c r="AOA64" s="467"/>
      <c r="AOB64" s="466"/>
      <c r="AOC64" s="399"/>
      <c r="AOD64" s="466"/>
      <c r="AOE64" s="252"/>
      <c r="AOF64" s="467"/>
      <c r="AOG64" s="466"/>
      <c r="AOH64" s="399"/>
      <c r="AOI64" s="466"/>
      <c r="AOJ64" s="252"/>
      <c r="AOK64" s="467"/>
      <c r="AOL64" s="466"/>
      <c r="AOM64" s="399"/>
      <c r="AON64" s="466"/>
      <c r="AOO64" s="252"/>
      <c r="AOP64" s="467"/>
      <c r="AOQ64" s="466"/>
      <c r="AOR64" s="399"/>
      <c r="AOS64" s="466"/>
      <c r="AOT64" s="252"/>
      <c r="AOU64" s="467"/>
      <c r="AOV64" s="466"/>
      <c r="AOW64" s="399"/>
      <c r="AOX64" s="466"/>
      <c r="AOY64" s="252"/>
      <c r="AOZ64" s="467"/>
      <c r="APA64" s="466"/>
      <c r="APB64" s="399"/>
      <c r="APC64" s="466"/>
      <c r="APD64" s="252"/>
      <c r="APE64" s="467"/>
      <c r="APF64" s="466"/>
      <c r="APG64" s="399"/>
      <c r="APH64" s="466"/>
      <c r="API64" s="252"/>
      <c r="APJ64" s="467"/>
      <c r="APK64" s="466"/>
      <c r="APL64" s="399"/>
      <c r="APM64" s="466"/>
      <c r="APN64" s="252"/>
      <c r="APO64" s="467"/>
      <c r="APP64" s="466"/>
      <c r="APQ64" s="399"/>
      <c r="APR64" s="466"/>
      <c r="APS64" s="252"/>
      <c r="APT64" s="467"/>
      <c r="APU64" s="466"/>
      <c r="APV64" s="399"/>
      <c r="APW64" s="466"/>
      <c r="APX64" s="252"/>
      <c r="APY64" s="467"/>
      <c r="APZ64" s="466"/>
      <c r="AQA64" s="399"/>
      <c r="AQB64" s="466"/>
      <c r="AQC64" s="252"/>
      <c r="AQD64" s="467"/>
      <c r="AQE64" s="466"/>
      <c r="AQF64" s="399"/>
      <c r="AQG64" s="466"/>
      <c r="AQH64" s="252"/>
      <c r="AQI64" s="467"/>
      <c r="AQJ64" s="466"/>
      <c r="AQK64" s="399"/>
      <c r="AQL64" s="466"/>
      <c r="AQM64" s="252"/>
      <c r="AQN64" s="467"/>
      <c r="AQO64" s="466"/>
      <c r="AQP64" s="399"/>
      <c r="AQQ64" s="466"/>
      <c r="AQR64" s="252"/>
      <c r="AQS64" s="467"/>
      <c r="AQT64" s="466"/>
      <c r="AQU64" s="399"/>
      <c r="AQV64" s="466"/>
      <c r="AQW64" s="252"/>
      <c r="AQX64" s="467"/>
      <c r="AQY64" s="466"/>
      <c r="AQZ64" s="399"/>
      <c r="ARA64" s="466"/>
      <c r="ARB64" s="252"/>
      <c r="ARC64" s="467"/>
      <c r="ARD64" s="466"/>
      <c r="ARE64" s="399"/>
      <c r="ARF64" s="466"/>
      <c r="ARG64" s="252"/>
      <c r="ARH64" s="467"/>
      <c r="ARI64" s="466"/>
      <c r="ARJ64" s="399"/>
      <c r="ARK64" s="466"/>
      <c r="ARL64" s="252"/>
      <c r="ARM64" s="467"/>
      <c r="ARN64" s="466"/>
      <c r="ARO64" s="399"/>
      <c r="ARP64" s="466"/>
      <c r="ARQ64" s="252"/>
      <c r="ARR64" s="467"/>
      <c r="ARS64" s="466"/>
      <c r="ART64" s="399"/>
      <c r="ARU64" s="466"/>
      <c r="ARV64" s="252"/>
      <c r="ARW64" s="467"/>
      <c r="ARX64" s="466"/>
      <c r="ARY64" s="399"/>
      <c r="ARZ64" s="466"/>
      <c r="ASA64" s="252"/>
      <c r="ASB64" s="467"/>
      <c r="ASC64" s="466"/>
      <c r="ASD64" s="399"/>
      <c r="ASE64" s="466"/>
      <c r="ASF64" s="252"/>
      <c r="ASG64" s="467"/>
      <c r="ASH64" s="466"/>
      <c r="ASI64" s="399"/>
      <c r="ASJ64" s="466"/>
      <c r="ASK64" s="252"/>
      <c r="ASL64" s="467"/>
      <c r="ASM64" s="466"/>
      <c r="ASN64" s="399"/>
      <c r="ASO64" s="466"/>
      <c r="ASP64" s="252"/>
      <c r="ASQ64" s="467"/>
      <c r="ASR64" s="466"/>
      <c r="ASS64" s="399"/>
      <c r="AST64" s="466"/>
      <c r="ASU64" s="252"/>
      <c r="ASV64" s="467"/>
      <c r="ASW64" s="466"/>
      <c r="ASX64" s="399"/>
      <c r="ASY64" s="466"/>
      <c r="ASZ64" s="252"/>
      <c r="ATA64" s="467"/>
      <c r="ATB64" s="466"/>
      <c r="ATC64" s="399"/>
      <c r="ATD64" s="466"/>
      <c r="ATE64" s="252"/>
      <c r="ATF64" s="467"/>
      <c r="ATG64" s="466"/>
      <c r="ATH64" s="399"/>
      <c r="ATI64" s="466"/>
      <c r="ATJ64" s="252"/>
      <c r="ATK64" s="467"/>
      <c r="ATL64" s="466"/>
      <c r="ATM64" s="399"/>
      <c r="ATN64" s="466"/>
      <c r="ATO64" s="252"/>
      <c r="ATP64" s="467"/>
      <c r="ATQ64" s="466"/>
      <c r="ATR64" s="399"/>
      <c r="ATS64" s="466"/>
      <c r="ATT64" s="252"/>
      <c r="ATU64" s="467"/>
      <c r="ATV64" s="466"/>
      <c r="ATW64" s="399"/>
      <c r="ATX64" s="466"/>
      <c r="ATY64" s="252"/>
      <c r="ATZ64" s="467"/>
      <c r="AUA64" s="466"/>
      <c r="AUB64" s="399"/>
      <c r="AUC64" s="466"/>
      <c r="AUD64" s="252"/>
      <c r="AUE64" s="467"/>
      <c r="AUF64" s="466"/>
      <c r="AUG64" s="399"/>
      <c r="AUH64" s="466"/>
      <c r="AUI64" s="252"/>
      <c r="AUJ64" s="467"/>
      <c r="AUK64" s="466"/>
      <c r="AUL64" s="399"/>
      <c r="AUM64" s="466"/>
      <c r="AUN64" s="252"/>
      <c r="AUO64" s="467"/>
      <c r="AUP64" s="466"/>
      <c r="AUQ64" s="399"/>
      <c r="AUR64" s="466"/>
      <c r="AUS64" s="252"/>
      <c r="AUT64" s="467"/>
      <c r="AUU64" s="466"/>
      <c r="AUV64" s="399"/>
      <c r="AUW64" s="466"/>
      <c r="AUX64" s="252"/>
      <c r="AUY64" s="467"/>
      <c r="AUZ64" s="466"/>
      <c r="AVA64" s="399"/>
      <c r="AVB64" s="466"/>
      <c r="AVC64" s="252"/>
      <c r="AVD64" s="467"/>
      <c r="AVE64" s="466"/>
      <c r="AVF64" s="399"/>
      <c r="AVG64" s="466"/>
      <c r="AVH64" s="252"/>
      <c r="AVI64" s="467"/>
      <c r="AVJ64" s="466"/>
      <c r="AVK64" s="399"/>
      <c r="AVL64" s="466"/>
      <c r="AVM64" s="252"/>
      <c r="AVN64" s="467"/>
      <c r="AVO64" s="466"/>
      <c r="AVP64" s="399"/>
      <c r="AVQ64" s="466"/>
      <c r="AVR64" s="252"/>
      <c r="AVS64" s="467"/>
      <c r="AVT64" s="466"/>
      <c r="AVU64" s="399"/>
      <c r="AVV64" s="466"/>
      <c r="AVW64" s="252"/>
      <c r="AVX64" s="467"/>
      <c r="AVY64" s="466"/>
      <c r="AVZ64" s="399"/>
      <c r="AWA64" s="466"/>
      <c r="AWB64" s="252"/>
      <c r="AWC64" s="467"/>
      <c r="AWD64" s="466"/>
      <c r="AWE64" s="399"/>
      <c r="AWF64" s="466"/>
      <c r="AWG64" s="252"/>
      <c r="AWH64" s="467"/>
      <c r="AWI64" s="466"/>
      <c r="AWJ64" s="399"/>
      <c r="AWK64" s="466"/>
      <c r="AWL64" s="252"/>
      <c r="AWM64" s="467"/>
      <c r="AWN64" s="466"/>
      <c r="AWO64" s="399"/>
      <c r="AWP64" s="466"/>
      <c r="AWQ64" s="252"/>
      <c r="AWR64" s="467"/>
      <c r="AWS64" s="466"/>
      <c r="AWT64" s="399"/>
      <c r="AWU64" s="466"/>
      <c r="AWV64" s="252"/>
      <c r="AWW64" s="467"/>
      <c r="AWX64" s="466"/>
      <c r="AWY64" s="399"/>
      <c r="AWZ64" s="466"/>
      <c r="AXA64" s="252"/>
      <c r="AXB64" s="467"/>
      <c r="AXC64" s="466"/>
      <c r="AXD64" s="399"/>
      <c r="AXE64" s="466"/>
      <c r="AXF64" s="252"/>
      <c r="AXG64" s="467"/>
      <c r="AXH64" s="466"/>
      <c r="AXI64" s="399"/>
      <c r="AXJ64" s="466"/>
      <c r="AXK64" s="252"/>
      <c r="AXL64" s="467"/>
      <c r="AXM64" s="466"/>
      <c r="AXN64" s="399"/>
      <c r="AXO64" s="466"/>
      <c r="AXP64" s="252"/>
      <c r="AXQ64" s="467"/>
      <c r="AXR64" s="466"/>
      <c r="AXS64" s="399"/>
      <c r="AXT64" s="466"/>
      <c r="AXU64" s="252"/>
      <c r="AXV64" s="467"/>
      <c r="AXW64" s="466"/>
      <c r="AXX64" s="399"/>
      <c r="AXY64" s="466"/>
      <c r="AXZ64" s="252"/>
      <c r="AYA64" s="467"/>
      <c r="AYB64" s="466"/>
      <c r="AYC64" s="399"/>
      <c r="AYD64" s="466"/>
      <c r="AYE64" s="252"/>
      <c r="AYF64" s="467"/>
      <c r="AYG64" s="466"/>
      <c r="AYH64" s="399"/>
      <c r="AYI64" s="466"/>
      <c r="AYJ64" s="252"/>
      <c r="AYK64" s="467"/>
      <c r="AYL64" s="466"/>
      <c r="AYM64" s="399"/>
      <c r="AYN64" s="466"/>
      <c r="AYO64" s="252"/>
      <c r="AYP64" s="467"/>
      <c r="AYQ64" s="466"/>
      <c r="AYR64" s="399"/>
      <c r="AYS64" s="466"/>
      <c r="AYT64" s="252"/>
      <c r="AYU64" s="467"/>
      <c r="AYV64" s="466"/>
      <c r="AYW64" s="399"/>
      <c r="AYX64" s="466"/>
      <c r="AYY64" s="252"/>
      <c r="AYZ64" s="467"/>
      <c r="AZA64" s="466"/>
      <c r="AZB64" s="399"/>
      <c r="AZC64" s="466"/>
      <c r="AZD64" s="252"/>
      <c r="AZE64" s="467"/>
      <c r="AZF64" s="466"/>
      <c r="AZG64" s="399"/>
      <c r="AZH64" s="466"/>
      <c r="AZI64" s="252"/>
      <c r="AZJ64" s="467"/>
      <c r="AZK64" s="466"/>
      <c r="AZL64" s="399"/>
      <c r="AZM64" s="466"/>
      <c r="AZN64" s="252"/>
      <c r="AZO64" s="467"/>
      <c r="AZP64" s="466"/>
      <c r="AZQ64" s="399"/>
      <c r="AZR64" s="466"/>
      <c r="AZS64" s="252"/>
      <c r="AZT64" s="467"/>
      <c r="AZU64" s="466"/>
      <c r="AZV64" s="399"/>
      <c r="AZW64" s="466"/>
      <c r="AZX64" s="252"/>
      <c r="AZY64" s="467"/>
      <c r="AZZ64" s="466"/>
      <c r="BAA64" s="399"/>
      <c r="BAB64" s="466"/>
      <c r="BAC64" s="252"/>
      <c r="BAD64" s="467"/>
      <c r="BAE64" s="466"/>
      <c r="BAF64" s="399"/>
      <c r="BAG64" s="466"/>
      <c r="BAH64" s="252"/>
      <c r="BAI64" s="467"/>
      <c r="BAJ64" s="466"/>
      <c r="BAK64" s="399"/>
      <c r="BAL64" s="466"/>
      <c r="BAM64" s="252"/>
      <c r="BAN64" s="467"/>
      <c r="BAO64" s="466"/>
      <c r="BAP64" s="399"/>
      <c r="BAQ64" s="466"/>
      <c r="BAR64" s="252"/>
      <c r="BAS64" s="467"/>
      <c r="BAT64" s="466"/>
      <c r="BAU64" s="399"/>
      <c r="BAV64" s="466"/>
      <c r="BAW64" s="252"/>
      <c r="BAX64" s="467"/>
      <c r="BAY64" s="466"/>
      <c r="BAZ64" s="399"/>
      <c r="BBA64" s="466"/>
      <c r="BBB64" s="252"/>
      <c r="BBC64" s="467"/>
      <c r="BBD64" s="466"/>
      <c r="BBE64" s="399"/>
      <c r="BBF64" s="466"/>
      <c r="BBG64" s="252"/>
      <c r="BBH64" s="467"/>
      <c r="BBI64" s="466"/>
      <c r="BBJ64" s="399"/>
      <c r="BBK64" s="466"/>
      <c r="BBL64" s="252"/>
      <c r="BBM64" s="467"/>
      <c r="BBN64" s="466"/>
      <c r="BBO64" s="399"/>
      <c r="BBP64" s="466"/>
      <c r="BBQ64" s="252"/>
      <c r="BBR64" s="467"/>
      <c r="BBS64" s="466"/>
      <c r="BBT64" s="399"/>
      <c r="BBU64" s="466"/>
      <c r="BBV64" s="252"/>
      <c r="BBW64" s="467"/>
      <c r="BBX64" s="466"/>
      <c r="BBY64" s="399"/>
      <c r="BBZ64" s="466"/>
      <c r="BCA64" s="252"/>
      <c r="BCB64" s="467"/>
      <c r="BCC64" s="466"/>
      <c r="BCD64" s="399"/>
      <c r="BCE64" s="466"/>
      <c r="BCF64" s="252"/>
      <c r="BCG64" s="467"/>
      <c r="BCH64" s="466"/>
      <c r="BCI64" s="399"/>
      <c r="BCJ64" s="466"/>
      <c r="BCK64" s="252"/>
      <c r="BCL64" s="467"/>
      <c r="BCM64" s="466"/>
      <c r="BCN64" s="399"/>
      <c r="BCO64" s="466"/>
      <c r="BCP64" s="252"/>
      <c r="BCQ64" s="467"/>
      <c r="BCR64" s="466"/>
      <c r="BCS64" s="399"/>
      <c r="BCT64" s="466"/>
      <c r="BCU64" s="252"/>
      <c r="BCV64" s="467"/>
      <c r="BCW64" s="466"/>
      <c r="BCX64" s="399"/>
      <c r="BCY64" s="466"/>
      <c r="BCZ64" s="252"/>
      <c r="BDA64" s="467"/>
      <c r="BDB64" s="466"/>
      <c r="BDC64" s="399"/>
      <c r="BDD64" s="466"/>
      <c r="BDE64" s="252"/>
      <c r="BDF64" s="467"/>
      <c r="BDG64" s="466"/>
      <c r="BDH64" s="399"/>
      <c r="BDI64" s="466"/>
      <c r="BDJ64" s="252"/>
      <c r="BDK64" s="467"/>
      <c r="BDL64" s="466"/>
      <c r="BDM64" s="399"/>
      <c r="BDN64" s="466"/>
      <c r="BDO64" s="252"/>
      <c r="BDP64" s="467"/>
      <c r="BDQ64" s="466"/>
      <c r="BDR64" s="399"/>
      <c r="BDS64" s="466"/>
      <c r="BDT64" s="252"/>
      <c r="BDU64" s="467"/>
      <c r="BDV64" s="466"/>
      <c r="BDW64" s="399"/>
      <c r="BDX64" s="466"/>
      <c r="BDY64" s="252"/>
      <c r="BDZ64" s="467"/>
      <c r="BEA64" s="466"/>
      <c r="BEB64" s="399"/>
      <c r="BEC64" s="466"/>
      <c r="BED64" s="252"/>
      <c r="BEE64" s="467"/>
      <c r="BEF64" s="466"/>
      <c r="BEG64" s="399"/>
      <c r="BEH64" s="466"/>
      <c r="BEI64" s="252"/>
      <c r="BEJ64" s="467"/>
      <c r="BEK64" s="466"/>
      <c r="BEL64" s="399"/>
      <c r="BEM64" s="466"/>
      <c r="BEN64" s="252"/>
      <c r="BEO64" s="467"/>
      <c r="BEP64" s="466"/>
      <c r="BEQ64" s="399"/>
      <c r="BER64" s="466"/>
      <c r="BES64" s="252"/>
      <c r="BET64" s="467"/>
      <c r="BEU64" s="466"/>
      <c r="BEV64" s="399"/>
      <c r="BEW64" s="466"/>
      <c r="BEX64" s="252"/>
      <c r="BEY64" s="467"/>
      <c r="BEZ64" s="466"/>
      <c r="BFA64" s="399"/>
      <c r="BFB64" s="466"/>
      <c r="BFC64" s="252"/>
      <c r="BFD64" s="467"/>
      <c r="BFE64" s="466"/>
      <c r="BFF64" s="399"/>
      <c r="BFG64" s="466"/>
      <c r="BFH64" s="252"/>
      <c r="BFI64" s="467"/>
      <c r="BFJ64" s="466"/>
      <c r="BFK64" s="399"/>
      <c r="BFL64" s="466"/>
      <c r="BFM64" s="252"/>
      <c r="BFN64" s="467"/>
      <c r="BFO64" s="466"/>
      <c r="BFP64" s="399"/>
      <c r="BFQ64" s="466"/>
      <c r="BFR64" s="252"/>
      <c r="BFS64" s="467"/>
      <c r="BFT64" s="466"/>
      <c r="BFU64" s="399"/>
      <c r="BFV64" s="466"/>
      <c r="BFW64" s="252"/>
      <c r="BFX64" s="467"/>
      <c r="BFY64" s="466"/>
      <c r="BFZ64" s="399"/>
      <c r="BGA64" s="466"/>
      <c r="BGB64" s="252"/>
      <c r="BGC64" s="467"/>
      <c r="BGD64" s="466"/>
      <c r="BGE64" s="399"/>
      <c r="BGF64" s="466"/>
      <c r="BGG64" s="252"/>
      <c r="BGH64" s="467"/>
      <c r="BGI64" s="466"/>
      <c r="BGJ64" s="399"/>
      <c r="BGK64" s="466"/>
      <c r="BGL64" s="252"/>
      <c r="BGM64" s="467"/>
      <c r="BGN64" s="466"/>
      <c r="BGO64" s="399"/>
      <c r="BGP64" s="466"/>
      <c r="BGQ64" s="252"/>
      <c r="BGR64" s="467"/>
      <c r="BGS64" s="466"/>
      <c r="BGT64" s="399"/>
      <c r="BGU64" s="466"/>
      <c r="BGV64" s="252"/>
      <c r="BGW64" s="467"/>
      <c r="BGX64" s="466"/>
      <c r="BGY64" s="399"/>
      <c r="BGZ64" s="466"/>
      <c r="BHA64" s="252"/>
      <c r="BHB64" s="467"/>
      <c r="BHC64" s="466"/>
      <c r="BHD64" s="399"/>
      <c r="BHE64" s="466"/>
      <c r="BHF64" s="252"/>
      <c r="BHG64" s="467"/>
      <c r="BHH64" s="466"/>
      <c r="BHI64" s="399"/>
      <c r="BHJ64" s="466"/>
      <c r="BHK64" s="252"/>
      <c r="BHL64" s="467"/>
      <c r="BHM64" s="466"/>
      <c r="BHN64" s="399"/>
      <c r="BHO64" s="466"/>
      <c r="BHP64" s="252"/>
      <c r="BHQ64" s="467"/>
      <c r="BHR64" s="466"/>
      <c r="BHS64" s="399"/>
      <c r="BHT64" s="466"/>
      <c r="BHU64" s="252"/>
      <c r="BHV64" s="467"/>
      <c r="BHW64" s="466"/>
      <c r="BHX64" s="399"/>
      <c r="BHY64" s="466"/>
      <c r="BHZ64" s="252"/>
      <c r="BIA64" s="467"/>
      <c r="BIB64" s="466"/>
      <c r="BIC64" s="399"/>
      <c r="BID64" s="466"/>
      <c r="BIE64" s="252"/>
      <c r="BIF64" s="467"/>
      <c r="BIG64" s="466"/>
      <c r="BIH64" s="399"/>
      <c r="BII64" s="466"/>
      <c r="BIJ64" s="252"/>
      <c r="BIK64" s="467"/>
      <c r="BIL64" s="466"/>
      <c r="BIM64" s="399"/>
      <c r="BIN64" s="466"/>
      <c r="BIO64" s="252"/>
      <c r="BIP64" s="467"/>
      <c r="BIQ64" s="466"/>
      <c r="BIR64" s="399"/>
      <c r="BIS64" s="466"/>
      <c r="BIT64" s="252"/>
      <c r="BIU64" s="467"/>
      <c r="BIV64" s="466"/>
      <c r="BIW64" s="399"/>
      <c r="BIX64" s="466"/>
      <c r="BIY64" s="252"/>
      <c r="BIZ64" s="467"/>
      <c r="BJA64" s="466"/>
      <c r="BJB64" s="399"/>
      <c r="BJC64" s="466"/>
      <c r="BJD64" s="252"/>
      <c r="BJE64" s="467"/>
      <c r="BJF64" s="466"/>
      <c r="BJG64" s="399"/>
      <c r="BJH64" s="466"/>
      <c r="BJI64" s="252"/>
      <c r="BJJ64" s="467"/>
      <c r="BJK64" s="466"/>
      <c r="BJL64" s="399"/>
      <c r="BJM64" s="466"/>
      <c r="BJN64" s="252"/>
      <c r="BJO64" s="467"/>
      <c r="BJP64" s="466"/>
      <c r="BJQ64" s="399"/>
      <c r="BJR64" s="466"/>
      <c r="BJS64" s="252"/>
      <c r="BJT64" s="467"/>
      <c r="BJU64" s="466"/>
      <c r="BJV64" s="399"/>
      <c r="BJW64" s="466"/>
      <c r="BJX64" s="252"/>
      <c r="BJY64" s="467"/>
      <c r="BJZ64" s="466"/>
      <c r="BKA64" s="399"/>
      <c r="BKB64" s="466"/>
      <c r="BKC64" s="252"/>
      <c r="BKD64" s="467"/>
      <c r="BKE64" s="466"/>
      <c r="BKF64" s="399"/>
      <c r="BKG64" s="466"/>
      <c r="BKH64" s="252"/>
      <c r="BKI64" s="467"/>
      <c r="BKJ64" s="466"/>
      <c r="BKK64" s="399"/>
      <c r="BKL64" s="466"/>
      <c r="BKM64" s="252"/>
      <c r="BKN64" s="467"/>
      <c r="BKO64" s="466"/>
      <c r="BKP64" s="399"/>
      <c r="BKQ64" s="466"/>
      <c r="BKR64" s="252"/>
      <c r="BKS64" s="467"/>
      <c r="BKT64" s="466"/>
      <c r="BKU64" s="399"/>
      <c r="BKV64" s="466"/>
      <c r="BKW64" s="252"/>
      <c r="BKX64" s="467"/>
      <c r="BKY64" s="466"/>
      <c r="BKZ64" s="399"/>
      <c r="BLA64" s="466"/>
      <c r="BLB64" s="252"/>
      <c r="BLC64" s="467"/>
      <c r="BLD64" s="466"/>
      <c r="BLE64" s="399"/>
      <c r="BLF64" s="466"/>
      <c r="BLG64" s="252"/>
      <c r="BLH64" s="467"/>
      <c r="BLI64" s="466"/>
      <c r="BLJ64" s="399"/>
      <c r="BLK64" s="466"/>
      <c r="BLL64" s="252"/>
      <c r="BLM64" s="467"/>
      <c r="BLN64" s="466"/>
      <c r="BLO64" s="399"/>
      <c r="BLP64" s="466"/>
      <c r="BLQ64" s="252"/>
      <c r="BLR64" s="467"/>
      <c r="BLS64" s="466"/>
      <c r="BLT64" s="399"/>
      <c r="BLU64" s="466"/>
      <c r="BLV64" s="252"/>
      <c r="BLW64" s="467"/>
      <c r="BLX64" s="466"/>
      <c r="BLY64" s="399"/>
      <c r="BLZ64" s="466"/>
      <c r="BMA64" s="252"/>
      <c r="BMB64" s="467"/>
      <c r="BMC64" s="466"/>
      <c r="BMD64" s="399"/>
      <c r="BME64" s="466"/>
      <c r="BMF64" s="252"/>
      <c r="BMG64" s="467"/>
      <c r="BMH64" s="466"/>
      <c r="BMI64" s="399"/>
      <c r="BMJ64" s="466"/>
      <c r="BMK64" s="252"/>
      <c r="BML64" s="467"/>
      <c r="BMM64" s="466"/>
      <c r="BMN64" s="399"/>
      <c r="BMO64" s="466"/>
      <c r="BMP64" s="252"/>
      <c r="BMQ64" s="467"/>
      <c r="BMR64" s="466"/>
      <c r="BMS64" s="399"/>
      <c r="BMT64" s="466"/>
      <c r="BMU64" s="252"/>
      <c r="BMV64" s="467"/>
      <c r="BMW64" s="466"/>
      <c r="BMX64" s="399"/>
      <c r="BMY64" s="466"/>
      <c r="BMZ64" s="252"/>
      <c r="BNA64" s="467"/>
      <c r="BNB64" s="466"/>
      <c r="BNC64" s="399"/>
      <c r="BND64" s="466"/>
      <c r="BNE64" s="252"/>
      <c r="BNF64" s="467"/>
      <c r="BNG64" s="466"/>
      <c r="BNH64" s="399"/>
      <c r="BNI64" s="466"/>
      <c r="BNJ64" s="252"/>
      <c r="BNK64" s="467"/>
      <c r="BNL64" s="466"/>
      <c r="BNM64" s="399"/>
      <c r="BNN64" s="466"/>
      <c r="BNO64" s="252"/>
      <c r="BNP64" s="467"/>
      <c r="BNQ64" s="466"/>
      <c r="BNR64" s="399"/>
      <c r="BNS64" s="466"/>
      <c r="BNT64" s="252"/>
      <c r="BNU64" s="467"/>
      <c r="BNV64" s="466"/>
      <c r="BNW64" s="399"/>
      <c r="BNX64" s="466"/>
      <c r="BNY64" s="252"/>
      <c r="BNZ64" s="467"/>
      <c r="BOA64" s="466"/>
      <c r="BOB64" s="399"/>
      <c r="BOC64" s="466"/>
      <c r="BOD64" s="252"/>
      <c r="BOE64" s="467"/>
      <c r="BOF64" s="466"/>
      <c r="BOG64" s="399"/>
      <c r="BOH64" s="466"/>
      <c r="BOI64" s="252"/>
      <c r="BOJ64" s="467"/>
      <c r="BOK64" s="466"/>
      <c r="BOL64" s="399"/>
      <c r="BOM64" s="466"/>
      <c r="BON64" s="252"/>
      <c r="BOO64" s="467"/>
      <c r="BOP64" s="466"/>
      <c r="BOQ64" s="399"/>
      <c r="BOR64" s="466"/>
      <c r="BOS64" s="252"/>
      <c r="BOT64" s="467"/>
      <c r="BOU64" s="466"/>
      <c r="BOV64" s="399"/>
      <c r="BOW64" s="466"/>
      <c r="BOX64" s="252"/>
      <c r="BOY64" s="467"/>
      <c r="BOZ64" s="466"/>
      <c r="BPA64" s="399"/>
      <c r="BPB64" s="466"/>
      <c r="BPC64" s="252"/>
      <c r="BPD64" s="467"/>
      <c r="BPE64" s="466"/>
      <c r="BPF64" s="399"/>
      <c r="BPG64" s="466"/>
      <c r="BPH64" s="252"/>
      <c r="BPI64" s="467"/>
      <c r="BPJ64" s="466"/>
      <c r="BPK64" s="399"/>
      <c r="BPL64" s="466"/>
      <c r="BPM64" s="252"/>
      <c r="BPN64" s="467"/>
      <c r="BPO64" s="466"/>
      <c r="BPP64" s="399"/>
      <c r="BPQ64" s="466"/>
      <c r="BPR64" s="252"/>
      <c r="BPS64" s="467"/>
      <c r="BPT64" s="466"/>
      <c r="BPU64" s="399"/>
      <c r="BPV64" s="466"/>
      <c r="BPW64" s="252"/>
      <c r="BPX64" s="467"/>
      <c r="BPY64" s="466"/>
      <c r="BPZ64" s="399"/>
      <c r="BQA64" s="466"/>
      <c r="BQB64" s="252"/>
      <c r="BQC64" s="467"/>
      <c r="BQD64" s="466"/>
      <c r="BQE64" s="399"/>
      <c r="BQF64" s="466"/>
      <c r="BQG64" s="252"/>
      <c r="BQH64" s="467"/>
      <c r="BQI64" s="466"/>
      <c r="BQJ64" s="399"/>
      <c r="BQK64" s="466"/>
      <c r="BQL64" s="252"/>
      <c r="BQM64" s="467"/>
      <c r="BQN64" s="466"/>
      <c r="BQO64" s="399"/>
      <c r="BQP64" s="466"/>
      <c r="BQQ64" s="252"/>
      <c r="BQR64" s="467"/>
      <c r="BQS64" s="466"/>
      <c r="BQT64" s="399"/>
      <c r="BQU64" s="466"/>
      <c r="BQV64" s="252"/>
      <c r="BQW64" s="467"/>
      <c r="BQX64" s="466"/>
      <c r="BQY64" s="399"/>
      <c r="BQZ64" s="466"/>
      <c r="BRA64" s="252"/>
      <c r="BRB64" s="467"/>
      <c r="BRC64" s="466"/>
      <c r="BRD64" s="399"/>
      <c r="BRE64" s="466"/>
      <c r="BRF64" s="252"/>
      <c r="BRG64" s="467"/>
      <c r="BRH64" s="466"/>
      <c r="BRI64" s="399"/>
      <c r="BRJ64" s="466"/>
      <c r="BRK64" s="252"/>
      <c r="BRL64" s="467"/>
      <c r="BRM64" s="466"/>
      <c r="BRN64" s="399"/>
      <c r="BRO64" s="466"/>
      <c r="BRP64" s="252"/>
      <c r="BRQ64" s="467"/>
      <c r="BRR64" s="466"/>
      <c r="BRS64" s="399"/>
      <c r="BRT64" s="466"/>
      <c r="BRU64" s="252"/>
      <c r="BRV64" s="467"/>
      <c r="BRW64" s="466"/>
      <c r="BRX64" s="399"/>
      <c r="BRY64" s="466"/>
      <c r="BRZ64" s="252"/>
      <c r="BSA64" s="467"/>
      <c r="BSB64" s="466"/>
      <c r="BSC64" s="399"/>
      <c r="BSD64" s="466"/>
      <c r="BSE64" s="252"/>
      <c r="BSF64" s="467"/>
      <c r="BSG64" s="466"/>
      <c r="BSH64" s="399"/>
      <c r="BSI64" s="466"/>
      <c r="BSJ64" s="252"/>
      <c r="BSK64" s="467"/>
      <c r="BSL64" s="466"/>
      <c r="BSM64" s="399"/>
      <c r="BSN64" s="466"/>
      <c r="BSO64" s="252"/>
      <c r="BSP64" s="467"/>
      <c r="BSQ64" s="466"/>
      <c r="BSR64" s="399"/>
      <c r="BSS64" s="466"/>
      <c r="BST64" s="252"/>
      <c r="BSU64" s="467"/>
      <c r="BSV64" s="466"/>
      <c r="BSW64" s="399"/>
      <c r="BSX64" s="466"/>
      <c r="BSY64" s="252"/>
      <c r="BSZ64" s="467"/>
      <c r="BTA64" s="466"/>
      <c r="BTB64" s="399"/>
      <c r="BTC64" s="466"/>
      <c r="BTD64" s="252"/>
      <c r="BTE64" s="467"/>
      <c r="BTF64" s="466"/>
      <c r="BTG64" s="399"/>
      <c r="BTH64" s="466"/>
      <c r="BTI64" s="252"/>
      <c r="BTJ64" s="467"/>
      <c r="BTK64" s="466"/>
      <c r="BTL64" s="399"/>
      <c r="BTM64" s="466"/>
      <c r="BTN64" s="252"/>
      <c r="BTO64" s="467"/>
      <c r="BTP64" s="466"/>
      <c r="BTQ64" s="399"/>
      <c r="BTR64" s="466"/>
      <c r="BTS64" s="252"/>
      <c r="BTT64" s="467"/>
      <c r="BTU64" s="466"/>
      <c r="BTV64" s="399"/>
      <c r="BTW64" s="466"/>
      <c r="BTX64" s="252"/>
      <c r="BTY64" s="467"/>
      <c r="BTZ64" s="466"/>
      <c r="BUA64" s="399"/>
      <c r="BUB64" s="466"/>
      <c r="BUC64" s="252"/>
      <c r="BUD64" s="467"/>
      <c r="BUE64" s="466"/>
      <c r="BUF64" s="399"/>
      <c r="BUG64" s="466"/>
      <c r="BUH64" s="252"/>
      <c r="BUI64" s="467"/>
      <c r="BUJ64" s="466"/>
      <c r="BUK64" s="399"/>
      <c r="BUL64" s="466"/>
      <c r="BUM64" s="252"/>
      <c r="BUN64" s="467"/>
      <c r="BUO64" s="466"/>
      <c r="BUP64" s="399"/>
      <c r="BUQ64" s="466"/>
      <c r="BUR64" s="252"/>
      <c r="BUS64" s="467"/>
      <c r="BUT64" s="466"/>
      <c r="BUU64" s="399"/>
      <c r="BUV64" s="466"/>
      <c r="BUW64" s="252"/>
      <c r="BUX64" s="467"/>
      <c r="BUY64" s="466"/>
      <c r="BUZ64" s="399"/>
      <c r="BVA64" s="466"/>
      <c r="BVB64" s="252"/>
      <c r="BVC64" s="467"/>
      <c r="BVD64" s="466"/>
      <c r="BVE64" s="399"/>
      <c r="BVF64" s="466"/>
      <c r="BVG64" s="252"/>
      <c r="BVH64" s="467"/>
      <c r="BVI64" s="466"/>
      <c r="BVJ64" s="399"/>
      <c r="BVK64" s="466"/>
      <c r="BVL64" s="252"/>
      <c r="BVM64" s="467"/>
      <c r="BVN64" s="466"/>
      <c r="BVO64" s="399"/>
      <c r="BVP64" s="466"/>
      <c r="BVQ64" s="252"/>
      <c r="BVR64" s="467"/>
      <c r="BVS64" s="466"/>
      <c r="BVT64" s="399"/>
      <c r="BVU64" s="466"/>
      <c r="BVV64" s="252"/>
      <c r="BVW64" s="467"/>
      <c r="BVX64" s="466"/>
      <c r="BVY64" s="399"/>
      <c r="BVZ64" s="466"/>
      <c r="BWA64" s="252"/>
      <c r="BWB64" s="467"/>
      <c r="BWC64" s="466"/>
      <c r="BWD64" s="399"/>
      <c r="BWE64" s="466"/>
      <c r="BWF64" s="252"/>
      <c r="BWG64" s="467"/>
      <c r="BWH64" s="466"/>
      <c r="BWI64" s="399"/>
      <c r="BWJ64" s="466"/>
      <c r="BWK64" s="252"/>
      <c r="BWL64" s="467"/>
      <c r="BWM64" s="466"/>
      <c r="BWN64" s="399"/>
      <c r="BWO64" s="466"/>
      <c r="BWP64" s="252"/>
      <c r="BWQ64" s="467"/>
      <c r="BWR64" s="466"/>
      <c r="BWS64" s="399"/>
      <c r="BWT64" s="466"/>
      <c r="BWU64" s="252"/>
      <c r="BWV64" s="467"/>
      <c r="BWW64" s="466"/>
      <c r="BWX64" s="399"/>
      <c r="BWY64" s="466"/>
      <c r="BWZ64" s="252"/>
      <c r="BXA64" s="467"/>
      <c r="BXB64" s="466"/>
      <c r="BXC64" s="399"/>
      <c r="BXD64" s="466"/>
      <c r="BXE64" s="252"/>
      <c r="BXF64" s="467"/>
      <c r="BXG64" s="466"/>
      <c r="BXH64" s="399"/>
      <c r="BXI64" s="466"/>
      <c r="BXJ64" s="252"/>
      <c r="BXK64" s="467"/>
      <c r="BXL64" s="466"/>
      <c r="BXM64" s="399"/>
      <c r="BXN64" s="466"/>
      <c r="BXO64" s="252"/>
      <c r="BXP64" s="467"/>
      <c r="BXQ64" s="466"/>
      <c r="BXR64" s="399"/>
      <c r="BXS64" s="466"/>
      <c r="BXT64" s="252"/>
      <c r="BXU64" s="467"/>
      <c r="BXV64" s="466"/>
      <c r="BXW64" s="399"/>
      <c r="BXX64" s="466"/>
      <c r="BXY64" s="252"/>
      <c r="BXZ64" s="467"/>
      <c r="BYA64" s="466"/>
      <c r="BYB64" s="399"/>
      <c r="BYC64" s="466"/>
      <c r="BYD64" s="252"/>
      <c r="BYE64" s="467"/>
      <c r="BYF64" s="466"/>
      <c r="BYG64" s="399"/>
      <c r="BYH64" s="466"/>
      <c r="BYI64" s="252"/>
      <c r="BYJ64" s="467"/>
      <c r="BYK64" s="466"/>
      <c r="BYL64" s="399"/>
      <c r="BYM64" s="466"/>
      <c r="BYN64" s="252"/>
      <c r="BYO64" s="467"/>
      <c r="BYP64" s="466"/>
      <c r="BYQ64" s="399"/>
      <c r="BYR64" s="466"/>
      <c r="BYS64" s="252"/>
      <c r="BYT64" s="467"/>
      <c r="BYU64" s="466"/>
      <c r="BYV64" s="399"/>
      <c r="BYW64" s="466"/>
      <c r="BYX64" s="252"/>
      <c r="BYY64" s="467"/>
      <c r="BYZ64" s="466"/>
      <c r="BZA64" s="399"/>
      <c r="BZB64" s="466"/>
      <c r="BZC64" s="252"/>
      <c r="BZD64" s="467"/>
      <c r="BZE64" s="466"/>
      <c r="BZF64" s="399"/>
      <c r="BZG64" s="466"/>
      <c r="BZH64" s="252"/>
      <c r="BZI64" s="467"/>
      <c r="BZJ64" s="466"/>
      <c r="BZK64" s="399"/>
      <c r="BZL64" s="466"/>
      <c r="BZM64" s="252"/>
      <c r="BZN64" s="467"/>
      <c r="BZO64" s="466"/>
      <c r="BZP64" s="399"/>
      <c r="BZQ64" s="466"/>
      <c r="BZR64" s="252"/>
      <c r="BZS64" s="467"/>
      <c r="BZT64" s="466"/>
      <c r="BZU64" s="399"/>
      <c r="BZV64" s="466"/>
      <c r="BZW64" s="252"/>
      <c r="BZX64" s="467"/>
      <c r="BZY64" s="466"/>
      <c r="BZZ64" s="399"/>
      <c r="CAA64" s="466"/>
      <c r="CAB64" s="252"/>
      <c r="CAC64" s="467"/>
      <c r="CAD64" s="466"/>
      <c r="CAE64" s="399"/>
      <c r="CAF64" s="466"/>
      <c r="CAG64" s="252"/>
      <c r="CAH64" s="467"/>
      <c r="CAI64" s="466"/>
      <c r="CAJ64" s="399"/>
      <c r="CAK64" s="466"/>
      <c r="CAL64" s="252"/>
      <c r="CAM64" s="467"/>
      <c r="CAN64" s="466"/>
      <c r="CAO64" s="399"/>
      <c r="CAP64" s="466"/>
      <c r="CAQ64" s="252"/>
      <c r="CAR64" s="467"/>
      <c r="CAS64" s="466"/>
      <c r="CAT64" s="399"/>
      <c r="CAU64" s="466"/>
      <c r="CAV64" s="252"/>
      <c r="CAW64" s="467"/>
      <c r="CAX64" s="466"/>
      <c r="CAY64" s="399"/>
      <c r="CAZ64" s="466"/>
      <c r="CBA64" s="252"/>
      <c r="CBB64" s="467"/>
      <c r="CBC64" s="466"/>
      <c r="CBD64" s="399"/>
      <c r="CBE64" s="466"/>
      <c r="CBF64" s="252"/>
      <c r="CBG64" s="467"/>
      <c r="CBH64" s="466"/>
      <c r="CBI64" s="399"/>
      <c r="CBJ64" s="466"/>
      <c r="CBK64" s="252"/>
      <c r="CBL64" s="467"/>
      <c r="CBM64" s="466"/>
      <c r="CBN64" s="399"/>
      <c r="CBO64" s="466"/>
      <c r="CBP64" s="252"/>
      <c r="CBQ64" s="467"/>
      <c r="CBR64" s="466"/>
      <c r="CBS64" s="399"/>
      <c r="CBT64" s="466"/>
      <c r="CBU64" s="252"/>
      <c r="CBV64" s="467"/>
      <c r="CBW64" s="466"/>
      <c r="CBX64" s="399"/>
      <c r="CBY64" s="466"/>
      <c r="CBZ64" s="252"/>
      <c r="CCA64" s="467"/>
      <c r="CCB64" s="466"/>
      <c r="CCC64" s="399"/>
      <c r="CCD64" s="466"/>
      <c r="CCE64" s="252"/>
      <c r="CCF64" s="467"/>
      <c r="CCG64" s="466"/>
      <c r="CCH64" s="399"/>
      <c r="CCI64" s="466"/>
      <c r="CCJ64" s="252"/>
      <c r="CCK64" s="467"/>
      <c r="CCL64" s="466"/>
      <c r="CCM64" s="399"/>
      <c r="CCN64" s="466"/>
      <c r="CCO64" s="252"/>
      <c r="CCP64" s="467"/>
      <c r="CCQ64" s="466"/>
      <c r="CCR64" s="399"/>
      <c r="CCS64" s="466"/>
      <c r="CCT64" s="252"/>
      <c r="CCU64" s="467"/>
      <c r="CCV64" s="466"/>
      <c r="CCW64" s="399"/>
      <c r="CCX64" s="466"/>
      <c r="CCY64" s="252"/>
      <c r="CCZ64" s="467"/>
      <c r="CDA64" s="466"/>
      <c r="CDB64" s="399"/>
      <c r="CDC64" s="466"/>
      <c r="CDD64" s="252"/>
      <c r="CDE64" s="467"/>
      <c r="CDF64" s="466"/>
      <c r="CDG64" s="399"/>
      <c r="CDH64" s="466"/>
      <c r="CDI64" s="252"/>
      <c r="CDJ64" s="467"/>
      <c r="CDK64" s="466"/>
      <c r="CDL64" s="399"/>
      <c r="CDM64" s="466"/>
      <c r="CDN64" s="252"/>
      <c r="CDO64" s="467"/>
      <c r="CDP64" s="466"/>
      <c r="CDQ64" s="399"/>
      <c r="CDR64" s="466"/>
      <c r="CDS64" s="252"/>
      <c r="CDT64" s="467"/>
      <c r="CDU64" s="466"/>
      <c r="CDV64" s="399"/>
      <c r="CDW64" s="466"/>
      <c r="CDX64" s="252"/>
      <c r="CDY64" s="467"/>
      <c r="CDZ64" s="466"/>
      <c r="CEA64" s="399"/>
      <c r="CEB64" s="466"/>
      <c r="CEC64" s="252"/>
      <c r="CED64" s="467"/>
      <c r="CEE64" s="466"/>
      <c r="CEF64" s="399"/>
      <c r="CEG64" s="466"/>
      <c r="CEH64" s="252"/>
      <c r="CEI64" s="467"/>
      <c r="CEJ64" s="466"/>
      <c r="CEK64" s="399"/>
      <c r="CEL64" s="466"/>
      <c r="CEM64" s="252"/>
      <c r="CEN64" s="467"/>
      <c r="CEO64" s="466"/>
      <c r="CEP64" s="399"/>
      <c r="CEQ64" s="466"/>
      <c r="CER64" s="252"/>
      <c r="CES64" s="467"/>
      <c r="CET64" s="466"/>
      <c r="CEU64" s="399"/>
      <c r="CEV64" s="466"/>
      <c r="CEW64" s="252"/>
      <c r="CEX64" s="467"/>
      <c r="CEY64" s="466"/>
      <c r="CEZ64" s="399"/>
      <c r="CFA64" s="466"/>
      <c r="CFB64" s="252"/>
      <c r="CFC64" s="467"/>
      <c r="CFD64" s="466"/>
      <c r="CFE64" s="399"/>
      <c r="CFF64" s="466"/>
      <c r="CFG64" s="252"/>
      <c r="CFH64" s="467"/>
      <c r="CFI64" s="466"/>
      <c r="CFJ64" s="399"/>
      <c r="CFK64" s="466"/>
      <c r="CFL64" s="252"/>
      <c r="CFM64" s="467"/>
      <c r="CFN64" s="466"/>
      <c r="CFO64" s="399"/>
      <c r="CFP64" s="466"/>
      <c r="CFQ64" s="252"/>
      <c r="CFR64" s="467"/>
      <c r="CFS64" s="466"/>
      <c r="CFT64" s="399"/>
      <c r="CFU64" s="466"/>
      <c r="CFV64" s="252"/>
      <c r="CFW64" s="467"/>
      <c r="CFX64" s="466"/>
      <c r="CFY64" s="399"/>
      <c r="CFZ64" s="466"/>
      <c r="CGA64" s="252"/>
      <c r="CGB64" s="467"/>
      <c r="CGC64" s="466"/>
      <c r="CGD64" s="399"/>
      <c r="CGE64" s="466"/>
      <c r="CGF64" s="252"/>
      <c r="CGG64" s="467"/>
      <c r="CGH64" s="466"/>
      <c r="CGI64" s="399"/>
      <c r="CGJ64" s="466"/>
      <c r="CGK64" s="252"/>
      <c r="CGL64" s="467"/>
      <c r="CGM64" s="466"/>
      <c r="CGN64" s="399"/>
      <c r="CGO64" s="466"/>
      <c r="CGP64" s="252"/>
      <c r="CGQ64" s="467"/>
      <c r="CGR64" s="466"/>
      <c r="CGS64" s="399"/>
      <c r="CGT64" s="466"/>
      <c r="CGU64" s="252"/>
      <c r="CGV64" s="467"/>
      <c r="CGW64" s="466"/>
      <c r="CGX64" s="399"/>
      <c r="CGY64" s="466"/>
      <c r="CGZ64" s="252"/>
      <c r="CHA64" s="467"/>
      <c r="CHB64" s="466"/>
      <c r="CHC64" s="399"/>
      <c r="CHD64" s="466"/>
      <c r="CHE64" s="252"/>
      <c r="CHF64" s="467"/>
      <c r="CHG64" s="466"/>
      <c r="CHH64" s="399"/>
      <c r="CHI64" s="466"/>
      <c r="CHJ64" s="252"/>
      <c r="CHK64" s="467"/>
      <c r="CHL64" s="466"/>
      <c r="CHM64" s="399"/>
      <c r="CHN64" s="466"/>
      <c r="CHO64" s="252"/>
      <c r="CHP64" s="467"/>
      <c r="CHQ64" s="466"/>
      <c r="CHR64" s="399"/>
      <c r="CHS64" s="466"/>
      <c r="CHT64" s="252"/>
      <c r="CHU64" s="467"/>
      <c r="CHV64" s="466"/>
      <c r="CHW64" s="399"/>
      <c r="CHX64" s="466"/>
      <c r="CHY64" s="252"/>
      <c r="CHZ64" s="467"/>
      <c r="CIA64" s="466"/>
      <c r="CIB64" s="399"/>
      <c r="CIC64" s="466"/>
      <c r="CID64" s="252"/>
      <c r="CIE64" s="467"/>
      <c r="CIF64" s="466"/>
      <c r="CIG64" s="399"/>
      <c r="CIH64" s="466"/>
      <c r="CII64" s="252"/>
      <c r="CIJ64" s="467"/>
      <c r="CIK64" s="466"/>
      <c r="CIL64" s="399"/>
      <c r="CIM64" s="466"/>
      <c r="CIN64" s="252"/>
      <c r="CIO64" s="467"/>
      <c r="CIP64" s="466"/>
      <c r="CIQ64" s="399"/>
      <c r="CIR64" s="466"/>
      <c r="CIS64" s="252"/>
      <c r="CIT64" s="467"/>
      <c r="CIU64" s="466"/>
      <c r="CIV64" s="399"/>
      <c r="CIW64" s="466"/>
      <c r="CIX64" s="252"/>
      <c r="CIY64" s="467"/>
      <c r="CIZ64" s="466"/>
      <c r="CJA64" s="399"/>
      <c r="CJB64" s="466"/>
      <c r="CJC64" s="252"/>
      <c r="CJD64" s="467"/>
      <c r="CJE64" s="466"/>
      <c r="CJF64" s="399"/>
      <c r="CJG64" s="466"/>
      <c r="CJH64" s="252"/>
      <c r="CJI64" s="467"/>
      <c r="CJJ64" s="466"/>
      <c r="CJK64" s="399"/>
      <c r="CJL64" s="466"/>
      <c r="CJM64" s="252"/>
      <c r="CJN64" s="467"/>
      <c r="CJO64" s="466"/>
      <c r="CJP64" s="399"/>
      <c r="CJQ64" s="466"/>
      <c r="CJR64" s="252"/>
      <c r="CJS64" s="467"/>
      <c r="CJT64" s="466"/>
      <c r="CJU64" s="399"/>
      <c r="CJV64" s="466"/>
      <c r="CJW64" s="252"/>
      <c r="CJX64" s="467"/>
      <c r="CJY64" s="466"/>
      <c r="CJZ64" s="399"/>
      <c r="CKA64" s="466"/>
      <c r="CKB64" s="252"/>
      <c r="CKC64" s="467"/>
      <c r="CKD64" s="466"/>
      <c r="CKE64" s="399"/>
      <c r="CKF64" s="466"/>
      <c r="CKG64" s="252"/>
      <c r="CKH64" s="467"/>
      <c r="CKI64" s="466"/>
      <c r="CKJ64" s="399"/>
      <c r="CKK64" s="466"/>
      <c r="CKL64" s="252"/>
      <c r="CKM64" s="467"/>
      <c r="CKN64" s="466"/>
      <c r="CKO64" s="399"/>
      <c r="CKP64" s="466"/>
      <c r="CKQ64" s="252"/>
      <c r="CKR64" s="467"/>
      <c r="CKS64" s="466"/>
      <c r="CKT64" s="399"/>
      <c r="CKU64" s="466"/>
      <c r="CKV64" s="252"/>
      <c r="CKW64" s="467"/>
      <c r="CKX64" s="466"/>
      <c r="CKY64" s="399"/>
      <c r="CKZ64" s="466"/>
      <c r="CLA64" s="252"/>
      <c r="CLB64" s="467"/>
      <c r="CLC64" s="466"/>
      <c r="CLD64" s="399"/>
      <c r="CLE64" s="466"/>
      <c r="CLF64" s="252"/>
      <c r="CLG64" s="467"/>
      <c r="CLH64" s="466"/>
      <c r="CLI64" s="399"/>
      <c r="CLJ64" s="466"/>
      <c r="CLK64" s="252"/>
      <c r="CLL64" s="467"/>
      <c r="CLM64" s="466"/>
      <c r="CLN64" s="399"/>
      <c r="CLO64" s="466"/>
      <c r="CLP64" s="252"/>
      <c r="CLQ64" s="467"/>
      <c r="CLR64" s="466"/>
      <c r="CLS64" s="399"/>
      <c r="CLT64" s="466"/>
      <c r="CLU64" s="252"/>
      <c r="CLV64" s="467"/>
      <c r="CLW64" s="466"/>
      <c r="CLX64" s="399"/>
      <c r="CLY64" s="466"/>
      <c r="CLZ64" s="252"/>
      <c r="CMA64" s="467"/>
      <c r="CMB64" s="466"/>
      <c r="CMC64" s="399"/>
      <c r="CMD64" s="466"/>
      <c r="CME64" s="252"/>
      <c r="CMF64" s="467"/>
      <c r="CMG64" s="466"/>
      <c r="CMH64" s="399"/>
      <c r="CMI64" s="466"/>
      <c r="CMJ64" s="252"/>
      <c r="CMK64" s="467"/>
      <c r="CML64" s="466"/>
      <c r="CMM64" s="399"/>
      <c r="CMN64" s="466"/>
      <c r="CMO64" s="252"/>
      <c r="CMP64" s="467"/>
      <c r="CMQ64" s="466"/>
      <c r="CMR64" s="399"/>
      <c r="CMS64" s="466"/>
      <c r="CMT64" s="252"/>
      <c r="CMU64" s="467"/>
      <c r="CMV64" s="466"/>
      <c r="CMW64" s="399"/>
      <c r="CMX64" s="466"/>
      <c r="CMY64" s="252"/>
      <c r="CMZ64" s="467"/>
      <c r="CNA64" s="466"/>
      <c r="CNB64" s="399"/>
      <c r="CNC64" s="466"/>
      <c r="CND64" s="252"/>
      <c r="CNE64" s="467"/>
      <c r="CNF64" s="466"/>
      <c r="CNG64" s="399"/>
      <c r="CNH64" s="466"/>
      <c r="CNI64" s="252"/>
      <c r="CNJ64" s="467"/>
      <c r="CNK64" s="466"/>
      <c r="CNL64" s="399"/>
      <c r="CNM64" s="466"/>
      <c r="CNN64" s="252"/>
      <c r="CNO64" s="467"/>
      <c r="CNP64" s="466"/>
      <c r="CNQ64" s="399"/>
      <c r="CNR64" s="466"/>
      <c r="CNS64" s="252"/>
      <c r="CNT64" s="467"/>
      <c r="CNU64" s="466"/>
      <c r="CNV64" s="399"/>
      <c r="CNW64" s="466"/>
      <c r="CNX64" s="252"/>
      <c r="CNY64" s="467"/>
      <c r="CNZ64" s="466"/>
      <c r="COA64" s="399"/>
      <c r="COB64" s="466"/>
      <c r="COC64" s="252"/>
      <c r="COD64" s="467"/>
      <c r="COE64" s="466"/>
      <c r="COF64" s="399"/>
      <c r="COG64" s="466"/>
      <c r="COH64" s="252"/>
      <c r="COI64" s="467"/>
      <c r="COJ64" s="466"/>
      <c r="COK64" s="399"/>
      <c r="COL64" s="466"/>
      <c r="COM64" s="252"/>
      <c r="CON64" s="467"/>
      <c r="COO64" s="466"/>
      <c r="COP64" s="399"/>
      <c r="COQ64" s="466"/>
      <c r="COR64" s="252"/>
      <c r="COS64" s="467"/>
      <c r="COT64" s="466"/>
      <c r="COU64" s="399"/>
      <c r="COV64" s="466"/>
      <c r="COW64" s="252"/>
      <c r="COX64" s="467"/>
      <c r="COY64" s="466"/>
      <c r="COZ64" s="399"/>
      <c r="CPA64" s="466"/>
      <c r="CPB64" s="252"/>
      <c r="CPC64" s="467"/>
      <c r="CPD64" s="466"/>
      <c r="CPE64" s="399"/>
      <c r="CPF64" s="466"/>
      <c r="CPG64" s="252"/>
      <c r="CPH64" s="467"/>
      <c r="CPI64" s="466"/>
      <c r="CPJ64" s="399"/>
      <c r="CPK64" s="466"/>
      <c r="CPL64" s="252"/>
      <c r="CPM64" s="467"/>
      <c r="CPN64" s="466"/>
      <c r="CPO64" s="399"/>
      <c r="CPP64" s="466"/>
      <c r="CPQ64" s="252"/>
      <c r="CPR64" s="467"/>
      <c r="CPS64" s="466"/>
      <c r="CPT64" s="399"/>
      <c r="CPU64" s="466"/>
      <c r="CPV64" s="252"/>
      <c r="CPW64" s="467"/>
      <c r="CPX64" s="466"/>
      <c r="CPY64" s="399"/>
      <c r="CPZ64" s="466"/>
      <c r="CQA64" s="252"/>
      <c r="CQB64" s="467"/>
      <c r="CQC64" s="466"/>
      <c r="CQD64" s="399"/>
      <c r="CQE64" s="466"/>
      <c r="CQF64" s="252"/>
      <c r="CQG64" s="467"/>
      <c r="CQH64" s="466"/>
      <c r="CQI64" s="399"/>
      <c r="CQJ64" s="466"/>
      <c r="CQK64" s="252"/>
      <c r="CQL64" s="467"/>
      <c r="CQM64" s="466"/>
      <c r="CQN64" s="399"/>
      <c r="CQO64" s="466"/>
      <c r="CQP64" s="252"/>
      <c r="CQQ64" s="467"/>
      <c r="CQR64" s="466"/>
      <c r="CQS64" s="399"/>
      <c r="CQT64" s="466"/>
      <c r="CQU64" s="252"/>
      <c r="CQV64" s="467"/>
      <c r="CQW64" s="466"/>
      <c r="CQX64" s="399"/>
      <c r="CQY64" s="466"/>
      <c r="CQZ64" s="252"/>
      <c r="CRA64" s="467"/>
      <c r="CRB64" s="466"/>
      <c r="CRC64" s="399"/>
      <c r="CRD64" s="466"/>
      <c r="CRE64" s="252"/>
      <c r="CRF64" s="467"/>
      <c r="CRG64" s="466"/>
      <c r="CRH64" s="399"/>
      <c r="CRI64" s="466"/>
      <c r="CRJ64" s="252"/>
      <c r="CRK64" s="467"/>
      <c r="CRL64" s="466"/>
      <c r="CRM64" s="399"/>
      <c r="CRN64" s="466"/>
      <c r="CRO64" s="252"/>
      <c r="CRP64" s="467"/>
      <c r="CRQ64" s="466"/>
      <c r="CRR64" s="399"/>
      <c r="CRS64" s="466"/>
      <c r="CRT64" s="252"/>
      <c r="CRU64" s="467"/>
      <c r="CRV64" s="466"/>
      <c r="CRW64" s="399"/>
      <c r="CRX64" s="466"/>
      <c r="CRY64" s="252"/>
      <c r="CRZ64" s="467"/>
      <c r="CSA64" s="466"/>
      <c r="CSB64" s="399"/>
      <c r="CSC64" s="466"/>
      <c r="CSD64" s="252"/>
      <c r="CSE64" s="467"/>
      <c r="CSF64" s="466"/>
      <c r="CSG64" s="399"/>
      <c r="CSH64" s="466"/>
      <c r="CSI64" s="252"/>
      <c r="CSJ64" s="467"/>
      <c r="CSK64" s="466"/>
      <c r="CSL64" s="399"/>
      <c r="CSM64" s="466"/>
      <c r="CSN64" s="252"/>
      <c r="CSO64" s="467"/>
      <c r="CSP64" s="466"/>
      <c r="CSQ64" s="399"/>
      <c r="CSR64" s="466"/>
      <c r="CSS64" s="252"/>
      <c r="CST64" s="467"/>
      <c r="CSU64" s="466"/>
      <c r="CSV64" s="399"/>
      <c r="CSW64" s="466"/>
      <c r="CSX64" s="252"/>
      <c r="CSY64" s="467"/>
      <c r="CSZ64" s="466"/>
      <c r="CTA64" s="399"/>
      <c r="CTB64" s="466"/>
      <c r="CTC64" s="252"/>
      <c r="CTD64" s="467"/>
      <c r="CTE64" s="466"/>
      <c r="CTF64" s="399"/>
      <c r="CTG64" s="466"/>
      <c r="CTH64" s="252"/>
      <c r="CTI64" s="467"/>
      <c r="CTJ64" s="466"/>
      <c r="CTK64" s="399"/>
      <c r="CTL64" s="466"/>
      <c r="CTM64" s="252"/>
      <c r="CTN64" s="467"/>
      <c r="CTO64" s="466"/>
      <c r="CTP64" s="399"/>
      <c r="CTQ64" s="466"/>
      <c r="CTR64" s="252"/>
      <c r="CTS64" s="467"/>
      <c r="CTT64" s="466"/>
      <c r="CTU64" s="399"/>
      <c r="CTV64" s="466"/>
      <c r="CTW64" s="252"/>
      <c r="CTX64" s="467"/>
      <c r="CTY64" s="466"/>
      <c r="CTZ64" s="399"/>
      <c r="CUA64" s="466"/>
      <c r="CUB64" s="252"/>
      <c r="CUC64" s="467"/>
      <c r="CUD64" s="466"/>
      <c r="CUE64" s="399"/>
      <c r="CUF64" s="466"/>
      <c r="CUG64" s="252"/>
      <c r="CUH64" s="467"/>
      <c r="CUI64" s="466"/>
      <c r="CUJ64" s="399"/>
      <c r="CUK64" s="466"/>
      <c r="CUL64" s="252"/>
      <c r="CUM64" s="467"/>
      <c r="CUN64" s="466"/>
      <c r="CUO64" s="399"/>
      <c r="CUP64" s="466"/>
      <c r="CUQ64" s="252"/>
      <c r="CUR64" s="467"/>
      <c r="CUS64" s="466"/>
      <c r="CUT64" s="399"/>
      <c r="CUU64" s="466"/>
      <c r="CUV64" s="252"/>
      <c r="CUW64" s="467"/>
      <c r="CUX64" s="466"/>
      <c r="CUY64" s="399"/>
      <c r="CUZ64" s="466"/>
      <c r="CVA64" s="252"/>
      <c r="CVB64" s="467"/>
      <c r="CVC64" s="466"/>
      <c r="CVD64" s="399"/>
      <c r="CVE64" s="466"/>
      <c r="CVF64" s="252"/>
      <c r="CVG64" s="467"/>
      <c r="CVH64" s="466"/>
      <c r="CVI64" s="399"/>
      <c r="CVJ64" s="466"/>
      <c r="CVK64" s="252"/>
      <c r="CVL64" s="467"/>
      <c r="CVM64" s="466"/>
      <c r="CVN64" s="399"/>
      <c r="CVO64" s="466"/>
      <c r="CVP64" s="252"/>
      <c r="CVQ64" s="467"/>
      <c r="CVR64" s="466"/>
      <c r="CVS64" s="399"/>
      <c r="CVT64" s="466"/>
      <c r="CVU64" s="252"/>
      <c r="CVV64" s="467"/>
      <c r="CVW64" s="466"/>
      <c r="CVX64" s="399"/>
      <c r="CVY64" s="466"/>
      <c r="CVZ64" s="252"/>
      <c r="CWA64" s="467"/>
      <c r="CWB64" s="466"/>
      <c r="CWC64" s="399"/>
      <c r="CWD64" s="466"/>
      <c r="CWE64" s="252"/>
      <c r="CWF64" s="467"/>
      <c r="CWG64" s="466"/>
      <c r="CWH64" s="399"/>
      <c r="CWI64" s="466"/>
      <c r="CWJ64" s="252"/>
      <c r="CWK64" s="467"/>
      <c r="CWL64" s="466"/>
      <c r="CWM64" s="399"/>
      <c r="CWN64" s="466"/>
      <c r="CWO64" s="252"/>
      <c r="CWP64" s="467"/>
      <c r="CWQ64" s="466"/>
      <c r="CWR64" s="399"/>
      <c r="CWS64" s="466"/>
      <c r="CWT64" s="252"/>
      <c r="CWU64" s="467"/>
      <c r="CWV64" s="466"/>
      <c r="CWW64" s="399"/>
      <c r="CWX64" s="466"/>
      <c r="CWY64" s="252"/>
      <c r="CWZ64" s="467"/>
      <c r="CXA64" s="466"/>
      <c r="CXB64" s="399"/>
      <c r="CXC64" s="466"/>
      <c r="CXD64" s="252"/>
      <c r="CXE64" s="467"/>
      <c r="CXF64" s="466"/>
      <c r="CXG64" s="399"/>
      <c r="CXH64" s="466"/>
      <c r="CXI64" s="252"/>
      <c r="CXJ64" s="467"/>
      <c r="CXK64" s="466"/>
      <c r="CXL64" s="399"/>
      <c r="CXM64" s="466"/>
      <c r="CXN64" s="252"/>
      <c r="CXO64" s="467"/>
      <c r="CXP64" s="466"/>
      <c r="CXQ64" s="399"/>
      <c r="CXR64" s="466"/>
      <c r="CXS64" s="252"/>
      <c r="CXT64" s="467"/>
      <c r="CXU64" s="466"/>
      <c r="CXV64" s="399"/>
      <c r="CXW64" s="466"/>
      <c r="CXX64" s="252"/>
      <c r="CXY64" s="467"/>
      <c r="CXZ64" s="466"/>
      <c r="CYA64" s="399"/>
      <c r="CYB64" s="466"/>
      <c r="CYC64" s="252"/>
      <c r="CYD64" s="467"/>
      <c r="CYE64" s="466"/>
      <c r="CYF64" s="399"/>
      <c r="CYG64" s="466"/>
      <c r="CYH64" s="252"/>
      <c r="CYI64" s="467"/>
      <c r="CYJ64" s="466"/>
      <c r="CYK64" s="399"/>
      <c r="CYL64" s="466"/>
      <c r="CYM64" s="252"/>
      <c r="CYN64" s="467"/>
      <c r="CYO64" s="466"/>
      <c r="CYP64" s="399"/>
      <c r="CYQ64" s="466"/>
      <c r="CYR64" s="252"/>
      <c r="CYS64" s="467"/>
      <c r="CYT64" s="466"/>
      <c r="CYU64" s="399"/>
      <c r="CYV64" s="466"/>
      <c r="CYW64" s="252"/>
      <c r="CYX64" s="467"/>
      <c r="CYY64" s="466"/>
      <c r="CYZ64" s="399"/>
      <c r="CZA64" s="466"/>
      <c r="CZB64" s="252"/>
      <c r="CZC64" s="467"/>
      <c r="CZD64" s="466"/>
      <c r="CZE64" s="399"/>
      <c r="CZF64" s="466"/>
      <c r="CZG64" s="252"/>
      <c r="CZH64" s="467"/>
      <c r="CZI64" s="466"/>
      <c r="CZJ64" s="399"/>
      <c r="CZK64" s="466"/>
      <c r="CZL64" s="252"/>
      <c r="CZM64" s="467"/>
      <c r="CZN64" s="466"/>
      <c r="CZO64" s="399"/>
      <c r="CZP64" s="466"/>
      <c r="CZQ64" s="252"/>
      <c r="CZR64" s="467"/>
      <c r="CZS64" s="466"/>
      <c r="CZT64" s="399"/>
      <c r="CZU64" s="466"/>
      <c r="CZV64" s="252"/>
      <c r="CZW64" s="467"/>
      <c r="CZX64" s="466"/>
      <c r="CZY64" s="399"/>
      <c r="CZZ64" s="466"/>
      <c r="DAA64" s="252"/>
      <c r="DAB64" s="467"/>
      <c r="DAC64" s="466"/>
      <c r="DAD64" s="399"/>
      <c r="DAE64" s="466"/>
      <c r="DAF64" s="252"/>
      <c r="DAG64" s="467"/>
      <c r="DAH64" s="466"/>
      <c r="DAI64" s="399"/>
      <c r="DAJ64" s="466"/>
      <c r="DAK64" s="252"/>
      <c r="DAL64" s="467"/>
      <c r="DAM64" s="466"/>
      <c r="DAN64" s="399"/>
      <c r="DAO64" s="466"/>
      <c r="DAP64" s="252"/>
      <c r="DAQ64" s="467"/>
      <c r="DAR64" s="466"/>
      <c r="DAS64" s="399"/>
      <c r="DAT64" s="466"/>
      <c r="DAU64" s="252"/>
      <c r="DAV64" s="467"/>
      <c r="DAW64" s="466"/>
      <c r="DAX64" s="399"/>
      <c r="DAY64" s="466"/>
      <c r="DAZ64" s="252"/>
      <c r="DBA64" s="467"/>
      <c r="DBB64" s="466"/>
      <c r="DBC64" s="399"/>
      <c r="DBD64" s="466"/>
      <c r="DBE64" s="252"/>
      <c r="DBF64" s="467"/>
      <c r="DBG64" s="466"/>
      <c r="DBH64" s="399"/>
      <c r="DBI64" s="466"/>
      <c r="DBJ64" s="252"/>
      <c r="DBK64" s="467"/>
      <c r="DBL64" s="466"/>
      <c r="DBM64" s="399"/>
      <c r="DBN64" s="466"/>
      <c r="DBO64" s="252"/>
      <c r="DBP64" s="467"/>
      <c r="DBQ64" s="466"/>
      <c r="DBR64" s="399"/>
      <c r="DBS64" s="466"/>
      <c r="DBT64" s="252"/>
      <c r="DBU64" s="467"/>
      <c r="DBV64" s="466"/>
      <c r="DBW64" s="399"/>
      <c r="DBX64" s="466"/>
      <c r="DBY64" s="252"/>
      <c r="DBZ64" s="467"/>
      <c r="DCA64" s="466"/>
      <c r="DCB64" s="399"/>
      <c r="DCC64" s="466"/>
      <c r="DCD64" s="252"/>
      <c r="DCE64" s="467"/>
      <c r="DCF64" s="466"/>
      <c r="DCG64" s="399"/>
      <c r="DCH64" s="466"/>
      <c r="DCI64" s="252"/>
      <c r="DCJ64" s="467"/>
      <c r="DCK64" s="466"/>
      <c r="DCL64" s="399"/>
      <c r="DCM64" s="466"/>
      <c r="DCN64" s="252"/>
      <c r="DCO64" s="467"/>
      <c r="DCP64" s="466"/>
      <c r="DCQ64" s="399"/>
      <c r="DCR64" s="466"/>
      <c r="DCS64" s="252"/>
      <c r="DCT64" s="467"/>
      <c r="DCU64" s="466"/>
      <c r="DCV64" s="399"/>
      <c r="DCW64" s="466"/>
      <c r="DCX64" s="252"/>
      <c r="DCY64" s="467"/>
      <c r="DCZ64" s="466"/>
      <c r="DDA64" s="399"/>
      <c r="DDB64" s="466"/>
      <c r="DDC64" s="252"/>
      <c r="DDD64" s="467"/>
      <c r="DDE64" s="466"/>
      <c r="DDF64" s="399"/>
      <c r="DDG64" s="466"/>
      <c r="DDH64" s="252"/>
      <c r="DDI64" s="467"/>
      <c r="DDJ64" s="466"/>
      <c r="DDK64" s="399"/>
      <c r="DDL64" s="466"/>
      <c r="DDM64" s="252"/>
      <c r="DDN64" s="467"/>
      <c r="DDO64" s="466"/>
      <c r="DDP64" s="399"/>
      <c r="DDQ64" s="466"/>
      <c r="DDR64" s="252"/>
      <c r="DDS64" s="467"/>
      <c r="DDT64" s="466"/>
      <c r="DDU64" s="399"/>
      <c r="DDV64" s="466"/>
      <c r="DDW64" s="252"/>
      <c r="DDX64" s="467"/>
      <c r="DDY64" s="466"/>
      <c r="DDZ64" s="399"/>
      <c r="DEA64" s="466"/>
      <c r="DEB64" s="252"/>
      <c r="DEC64" s="467"/>
      <c r="DED64" s="466"/>
      <c r="DEE64" s="399"/>
      <c r="DEF64" s="466"/>
      <c r="DEG64" s="252"/>
      <c r="DEH64" s="467"/>
      <c r="DEI64" s="466"/>
      <c r="DEJ64" s="399"/>
      <c r="DEK64" s="466"/>
      <c r="DEL64" s="252"/>
      <c r="DEM64" s="467"/>
      <c r="DEN64" s="466"/>
      <c r="DEO64" s="399"/>
      <c r="DEP64" s="466"/>
      <c r="DEQ64" s="252"/>
      <c r="DER64" s="467"/>
      <c r="DES64" s="466"/>
      <c r="DET64" s="399"/>
      <c r="DEU64" s="466"/>
      <c r="DEV64" s="252"/>
      <c r="DEW64" s="467"/>
      <c r="DEX64" s="466"/>
      <c r="DEY64" s="399"/>
      <c r="DEZ64" s="466"/>
      <c r="DFA64" s="252"/>
      <c r="DFB64" s="467"/>
      <c r="DFC64" s="466"/>
      <c r="DFD64" s="399"/>
      <c r="DFE64" s="466"/>
      <c r="DFF64" s="252"/>
      <c r="DFG64" s="467"/>
      <c r="DFH64" s="466"/>
      <c r="DFI64" s="399"/>
      <c r="DFJ64" s="466"/>
      <c r="DFK64" s="252"/>
      <c r="DFL64" s="467"/>
      <c r="DFM64" s="466"/>
      <c r="DFN64" s="399"/>
      <c r="DFO64" s="466"/>
      <c r="DFP64" s="252"/>
      <c r="DFQ64" s="467"/>
      <c r="DFR64" s="466"/>
      <c r="DFS64" s="399"/>
      <c r="DFT64" s="466"/>
      <c r="DFU64" s="252"/>
      <c r="DFV64" s="467"/>
      <c r="DFW64" s="466"/>
      <c r="DFX64" s="399"/>
      <c r="DFY64" s="466"/>
      <c r="DFZ64" s="252"/>
      <c r="DGA64" s="467"/>
      <c r="DGB64" s="466"/>
      <c r="DGC64" s="399"/>
      <c r="DGD64" s="466"/>
      <c r="DGE64" s="252"/>
      <c r="DGF64" s="467"/>
      <c r="DGG64" s="466"/>
      <c r="DGH64" s="399"/>
      <c r="DGI64" s="466"/>
      <c r="DGJ64" s="252"/>
      <c r="DGK64" s="467"/>
      <c r="DGL64" s="466"/>
      <c r="DGM64" s="399"/>
      <c r="DGN64" s="466"/>
      <c r="DGO64" s="252"/>
      <c r="DGP64" s="467"/>
      <c r="DGQ64" s="466"/>
      <c r="DGR64" s="399"/>
      <c r="DGS64" s="466"/>
      <c r="DGT64" s="252"/>
      <c r="DGU64" s="467"/>
      <c r="DGV64" s="466"/>
      <c r="DGW64" s="399"/>
      <c r="DGX64" s="466"/>
      <c r="DGY64" s="252"/>
      <c r="DGZ64" s="467"/>
      <c r="DHA64" s="466"/>
      <c r="DHB64" s="399"/>
      <c r="DHC64" s="466"/>
      <c r="DHD64" s="252"/>
      <c r="DHE64" s="467"/>
      <c r="DHF64" s="466"/>
      <c r="DHG64" s="399"/>
      <c r="DHH64" s="466"/>
      <c r="DHI64" s="252"/>
      <c r="DHJ64" s="467"/>
      <c r="DHK64" s="466"/>
      <c r="DHL64" s="399"/>
      <c r="DHM64" s="466"/>
      <c r="DHN64" s="252"/>
      <c r="DHO64" s="467"/>
      <c r="DHP64" s="466"/>
      <c r="DHQ64" s="399"/>
      <c r="DHR64" s="466"/>
      <c r="DHS64" s="252"/>
      <c r="DHT64" s="467"/>
      <c r="DHU64" s="466"/>
      <c r="DHV64" s="399"/>
      <c r="DHW64" s="466"/>
      <c r="DHX64" s="252"/>
      <c r="DHY64" s="467"/>
      <c r="DHZ64" s="466"/>
      <c r="DIA64" s="399"/>
      <c r="DIB64" s="466"/>
      <c r="DIC64" s="252"/>
      <c r="DID64" s="467"/>
      <c r="DIE64" s="466"/>
      <c r="DIF64" s="399"/>
      <c r="DIG64" s="466"/>
      <c r="DIH64" s="252"/>
      <c r="DII64" s="467"/>
      <c r="DIJ64" s="466"/>
      <c r="DIK64" s="399"/>
      <c r="DIL64" s="466"/>
      <c r="DIM64" s="252"/>
      <c r="DIN64" s="467"/>
      <c r="DIO64" s="466"/>
      <c r="DIP64" s="399"/>
      <c r="DIQ64" s="466"/>
      <c r="DIR64" s="252"/>
      <c r="DIS64" s="467"/>
      <c r="DIT64" s="466"/>
      <c r="DIU64" s="399"/>
      <c r="DIV64" s="466"/>
      <c r="DIW64" s="252"/>
      <c r="DIX64" s="467"/>
      <c r="DIY64" s="466"/>
      <c r="DIZ64" s="399"/>
      <c r="DJA64" s="466"/>
      <c r="DJB64" s="252"/>
      <c r="DJC64" s="467"/>
      <c r="DJD64" s="466"/>
      <c r="DJE64" s="399"/>
      <c r="DJF64" s="466"/>
      <c r="DJG64" s="252"/>
      <c r="DJH64" s="467"/>
      <c r="DJI64" s="466"/>
      <c r="DJJ64" s="399"/>
      <c r="DJK64" s="466"/>
      <c r="DJL64" s="252"/>
      <c r="DJM64" s="467"/>
      <c r="DJN64" s="466"/>
      <c r="DJO64" s="399"/>
      <c r="DJP64" s="466"/>
      <c r="DJQ64" s="252"/>
      <c r="DJR64" s="467"/>
      <c r="DJS64" s="466"/>
      <c r="DJT64" s="399"/>
      <c r="DJU64" s="466"/>
      <c r="DJV64" s="252"/>
      <c r="DJW64" s="467"/>
      <c r="DJX64" s="466"/>
      <c r="DJY64" s="399"/>
      <c r="DJZ64" s="466"/>
      <c r="DKA64" s="252"/>
      <c r="DKB64" s="467"/>
      <c r="DKC64" s="466"/>
      <c r="DKD64" s="399"/>
      <c r="DKE64" s="466"/>
      <c r="DKF64" s="252"/>
      <c r="DKG64" s="467"/>
      <c r="DKH64" s="466"/>
      <c r="DKI64" s="399"/>
      <c r="DKJ64" s="466"/>
      <c r="DKK64" s="252"/>
      <c r="DKL64" s="467"/>
      <c r="DKM64" s="466"/>
      <c r="DKN64" s="399"/>
      <c r="DKO64" s="466"/>
      <c r="DKP64" s="252"/>
      <c r="DKQ64" s="467"/>
      <c r="DKR64" s="466"/>
      <c r="DKS64" s="399"/>
      <c r="DKT64" s="466"/>
      <c r="DKU64" s="252"/>
      <c r="DKV64" s="467"/>
      <c r="DKW64" s="466"/>
      <c r="DKX64" s="399"/>
      <c r="DKY64" s="466"/>
      <c r="DKZ64" s="252"/>
      <c r="DLA64" s="467"/>
      <c r="DLB64" s="466"/>
      <c r="DLC64" s="399"/>
      <c r="DLD64" s="466"/>
      <c r="DLE64" s="252"/>
      <c r="DLF64" s="467"/>
      <c r="DLG64" s="466"/>
      <c r="DLH64" s="399"/>
      <c r="DLI64" s="466"/>
      <c r="DLJ64" s="252"/>
      <c r="DLK64" s="467"/>
      <c r="DLL64" s="466"/>
      <c r="DLM64" s="399"/>
      <c r="DLN64" s="466"/>
      <c r="DLO64" s="252"/>
      <c r="DLP64" s="467"/>
      <c r="DLQ64" s="466"/>
      <c r="DLR64" s="399"/>
      <c r="DLS64" s="466"/>
      <c r="DLT64" s="252"/>
      <c r="DLU64" s="467"/>
      <c r="DLV64" s="466"/>
      <c r="DLW64" s="399"/>
      <c r="DLX64" s="466"/>
      <c r="DLY64" s="252"/>
      <c r="DLZ64" s="467"/>
      <c r="DMA64" s="466"/>
      <c r="DMB64" s="399"/>
      <c r="DMC64" s="466"/>
      <c r="DMD64" s="252"/>
      <c r="DME64" s="467"/>
      <c r="DMF64" s="466"/>
      <c r="DMG64" s="399"/>
      <c r="DMH64" s="466"/>
      <c r="DMI64" s="252"/>
      <c r="DMJ64" s="467"/>
      <c r="DMK64" s="466"/>
      <c r="DML64" s="399"/>
      <c r="DMM64" s="466"/>
      <c r="DMN64" s="252"/>
      <c r="DMO64" s="467"/>
      <c r="DMP64" s="466"/>
      <c r="DMQ64" s="399"/>
      <c r="DMR64" s="466"/>
      <c r="DMS64" s="252"/>
      <c r="DMT64" s="467"/>
      <c r="DMU64" s="466"/>
      <c r="DMV64" s="399"/>
      <c r="DMW64" s="466"/>
      <c r="DMX64" s="252"/>
      <c r="DMY64" s="467"/>
      <c r="DMZ64" s="466"/>
      <c r="DNA64" s="399"/>
      <c r="DNB64" s="466"/>
      <c r="DNC64" s="252"/>
      <c r="DND64" s="467"/>
      <c r="DNE64" s="466"/>
      <c r="DNF64" s="399"/>
      <c r="DNG64" s="466"/>
      <c r="DNH64" s="252"/>
      <c r="DNI64" s="467"/>
      <c r="DNJ64" s="466"/>
      <c r="DNK64" s="399"/>
      <c r="DNL64" s="466"/>
      <c r="DNM64" s="252"/>
      <c r="DNN64" s="467"/>
      <c r="DNO64" s="466"/>
      <c r="DNP64" s="399"/>
      <c r="DNQ64" s="466"/>
      <c r="DNR64" s="252"/>
      <c r="DNS64" s="467"/>
      <c r="DNT64" s="466"/>
      <c r="DNU64" s="399"/>
      <c r="DNV64" s="466"/>
      <c r="DNW64" s="252"/>
      <c r="DNX64" s="467"/>
      <c r="DNY64" s="466"/>
      <c r="DNZ64" s="399"/>
      <c r="DOA64" s="466"/>
      <c r="DOB64" s="252"/>
      <c r="DOC64" s="467"/>
      <c r="DOD64" s="466"/>
      <c r="DOE64" s="399"/>
      <c r="DOF64" s="466"/>
      <c r="DOG64" s="252"/>
      <c r="DOH64" s="467"/>
      <c r="DOI64" s="466"/>
      <c r="DOJ64" s="399"/>
      <c r="DOK64" s="466"/>
      <c r="DOL64" s="252"/>
      <c r="DOM64" s="467"/>
      <c r="DON64" s="466"/>
      <c r="DOO64" s="399"/>
      <c r="DOP64" s="466"/>
      <c r="DOQ64" s="252"/>
      <c r="DOR64" s="467"/>
      <c r="DOS64" s="466"/>
      <c r="DOT64" s="399"/>
      <c r="DOU64" s="466"/>
      <c r="DOV64" s="252"/>
      <c r="DOW64" s="467"/>
      <c r="DOX64" s="466"/>
      <c r="DOY64" s="399"/>
      <c r="DOZ64" s="466"/>
      <c r="DPA64" s="252"/>
      <c r="DPB64" s="467"/>
      <c r="DPC64" s="466"/>
      <c r="DPD64" s="399"/>
      <c r="DPE64" s="466"/>
      <c r="DPF64" s="252"/>
      <c r="DPG64" s="467"/>
      <c r="DPH64" s="466"/>
      <c r="DPI64" s="399"/>
      <c r="DPJ64" s="466"/>
      <c r="DPK64" s="252"/>
      <c r="DPL64" s="467"/>
      <c r="DPM64" s="466"/>
      <c r="DPN64" s="399"/>
      <c r="DPO64" s="466"/>
      <c r="DPP64" s="252"/>
      <c r="DPQ64" s="467"/>
      <c r="DPR64" s="466"/>
      <c r="DPS64" s="399"/>
      <c r="DPT64" s="466"/>
      <c r="DPU64" s="252"/>
      <c r="DPV64" s="467"/>
      <c r="DPW64" s="466"/>
      <c r="DPX64" s="399"/>
      <c r="DPY64" s="466"/>
      <c r="DPZ64" s="252"/>
      <c r="DQA64" s="467"/>
      <c r="DQB64" s="466"/>
      <c r="DQC64" s="399"/>
      <c r="DQD64" s="466"/>
      <c r="DQE64" s="252"/>
      <c r="DQF64" s="467"/>
      <c r="DQG64" s="466"/>
      <c r="DQH64" s="399"/>
      <c r="DQI64" s="466"/>
      <c r="DQJ64" s="252"/>
      <c r="DQK64" s="467"/>
      <c r="DQL64" s="466"/>
      <c r="DQM64" s="399"/>
      <c r="DQN64" s="466"/>
      <c r="DQO64" s="252"/>
      <c r="DQP64" s="467"/>
      <c r="DQQ64" s="466"/>
      <c r="DQR64" s="399"/>
      <c r="DQS64" s="466"/>
      <c r="DQT64" s="252"/>
      <c r="DQU64" s="467"/>
      <c r="DQV64" s="466"/>
      <c r="DQW64" s="399"/>
      <c r="DQX64" s="466"/>
      <c r="DQY64" s="252"/>
      <c r="DQZ64" s="467"/>
      <c r="DRA64" s="466"/>
      <c r="DRB64" s="399"/>
      <c r="DRC64" s="466"/>
      <c r="DRD64" s="252"/>
      <c r="DRE64" s="467"/>
      <c r="DRF64" s="466"/>
      <c r="DRG64" s="399"/>
      <c r="DRH64" s="466"/>
      <c r="DRI64" s="252"/>
      <c r="DRJ64" s="467"/>
      <c r="DRK64" s="466"/>
      <c r="DRL64" s="399"/>
      <c r="DRM64" s="466"/>
      <c r="DRN64" s="252"/>
      <c r="DRO64" s="467"/>
      <c r="DRP64" s="466"/>
      <c r="DRQ64" s="399"/>
      <c r="DRR64" s="466"/>
      <c r="DRS64" s="252"/>
      <c r="DRT64" s="467"/>
      <c r="DRU64" s="466"/>
      <c r="DRV64" s="399"/>
      <c r="DRW64" s="466"/>
      <c r="DRX64" s="252"/>
      <c r="DRY64" s="467"/>
      <c r="DRZ64" s="466"/>
      <c r="DSA64" s="399"/>
      <c r="DSB64" s="466"/>
      <c r="DSC64" s="252"/>
      <c r="DSD64" s="467"/>
      <c r="DSE64" s="466"/>
      <c r="DSF64" s="399"/>
      <c r="DSG64" s="466"/>
      <c r="DSH64" s="252"/>
      <c r="DSI64" s="467"/>
      <c r="DSJ64" s="466"/>
      <c r="DSK64" s="399"/>
      <c r="DSL64" s="466"/>
      <c r="DSM64" s="252"/>
      <c r="DSN64" s="467"/>
      <c r="DSO64" s="466"/>
      <c r="DSP64" s="399"/>
      <c r="DSQ64" s="466"/>
      <c r="DSR64" s="252"/>
      <c r="DSS64" s="467"/>
      <c r="DST64" s="466"/>
      <c r="DSU64" s="399"/>
      <c r="DSV64" s="466"/>
      <c r="DSW64" s="252"/>
      <c r="DSX64" s="467"/>
      <c r="DSY64" s="466"/>
      <c r="DSZ64" s="399"/>
      <c r="DTA64" s="466"/>
      <c r="DTB64" s="252"/>
      <c r="DTC64" s="467"/>
      <c r="DTD64" s="466"/>
      <c r="DTE64" s="399"/>
      <c r="DTF64" s="466"/>
      <c r="DTG64" s="252"/>
      <c r="DTH64" s="467"/>
      <c r="DTI64" s="466"/>
      <c r="DTJ64" s="399"/>
      <c r="DTK64" s="466"/>
      <c r="DTL64" s="252"/>
      <c r="DTM64" s="467"/>
      <c r="DTN64" s="466"/>
      <c r="DTO64" s="399"/>
      <c r="DTP64" s="466"/>
      <c r="DTQ64" s="252"/>
      <c r="DTR64" s="467"/>
      <c r="DTS64" s="466"/>
      <c r="DTT64" s="399"/>
      <c r="DTU64" s="466"/>
      <c r="DTV64" s="252"/>
      <c r="DTW64" s="467"/>
      <c r="DTX64" s="466"/>
      <c r="DTY64" s="399"/>
      <c r="DTZ64" s="466"/>
      <c r="DUA64" s="252"/>
      <c r="DUB64" s="467"/>
      <c r="DUC64" s="466"/>
      <c r="DUD64" s="399"/>
      <c r="DUE64" s="466"/>
      <c r="DUF64" s="252"/>
      <c r="DUG64" s="467"/>
      <c r="DUH64" s="466"/>
      <c r="DUI64" s="399"/>
      <c r="DUJ64" s="466"/>
      <c r="DUK64" s="252"/>
      <c r="DUL64" s="467"/>
      <c r="DUM64" s="466"/>
      <c r="DUN64" s="399"/>
      <c r="DUO64" s="466"/>
      <c r="DUP64" s="252"/>
      <c r="DUQ64" s="467"/>
      <c r="DUR64" s="466"/>
      <c r="DUS64" s="399"/>
      <c r="DUT64" s="466"/>
      <c r="DUU64" s="252"/>
      <c r="DUV64" s="467"/>
      <c r="DUW64" s="466"/>
      <c r="DUX64" s="399"/>
      <c r="DUY64" s="466"/>
      <c r="DUZ64" s="252"/>
      <c r="DVA64" s="467"/>
      <c r="DVB64" s="466"/>
      <c r="DVC64" s="399"/>
      <c r="DVD64" s="466"/>
      <c r="DVE64" s="252"/>
      <c r="DVF64" s="467"/>
      <c r="DVG64" s="466"/>
      <c r="DVH64" s="399"/>
      <c r="DVI64" s="466"/>
      <c r="DVJ64" s="252"/>
      <c r="DVK64" s="467"/>
      <c r="DVL64" s="466"/>
      <c r="DVM64" s="399"/>
      <c r="DVN64" s="466"/>
      <c r="DVO64" s="252"/>
      <c r="DVP64" s="467"/>
      <c r="DVQ64" s="466"/>
      <c r="DVR64" s="399"/>
      <c r="DVS64" s="466"/>
      <c r="DVT64" s="252"/>
      <c r="DVU64" s="467"/>
      <c r="DVV64" s="466"/>
      <c r="DVW64" s="399"/>
      <c r="DVX64" s="466"/>
      <c r="DVY64" s="252"/>
      <c r="DVZ64" s="467"/>
      <c r="DWA64" s="466"/>
      <c r="DWB64" s="399"/>
      <c r="DWC64" s="466"/>
      <c r="DWD64" s="252"/>
      <c r="DWE64" s="467"/>
      <c r="DWF64" s="466"/>
      <c r="DWG64" s="399"/>
      <c r="DWH64" s="466"/>
      <c r="DWI64" s="252"/>
      <c r="DWJ64" s="467"/>
      <c r="DWK64" s="466"/>
      <c r="DWL64" s="399"/>
      <c r="DWM64" s="466"/>
      <c r="DWN64" s="252"/>
      <c r="DWO64" s="467"/>
      <c r="DWP64" s="466"/>
      <c r="DWQ64" s="399"/>
      <c r="DWR64" s="466"/>
      <c r="DWS64" s="252"/>
      <c r="DWT64" s="467"/>
      <c r="DWU64" s="466"/>
      <c r="DWV64" s="399"/>
      <c r="DWW64" s="466"/>
      <c r="DWX64" s="252"/>
      <c r="DWY64" s="467"/>
      <c r="DWZ64" s="466"/>
      <c r="DXA64" s="399"/>
      <c r="DXB64" s="466"/>
      <c r="DXC64" s="252"/>
      <c r="DXD64" s="467"/>
      <c r="DXE64" s="466"/>
      <c r="DXF64" s="399"/>
      <c r="DXG64" s="466"/>
      <c r="DXH64" s="252"/>
      <c r="DXI64" s="467"/>
      <c r="DXJ64" s="466"/>
      <c r="DXK64" s="399"/>
      <c r="DXL64" s="466"/>
      <c r="DXM64" s="252"/>
      <c r="DXN64" s="467"/>
      <c r="DXO64" s="466"/>
      <c r="DXP64" s="399"/>
      <c r="DXQ64" s="466"/>
      <c r="DXR64" s="252"/>
      <c r="DXS64" s="467"/>
      <c r="DXT64" s="466"/>
      <c r="DXU64" s="399"/>
      <c r="DXV64" s="466"/>
      <c r="DXW64" s="252"/>
      <c r="DXX64" s="467"/>
      <c r="DXY64" s="466"/>
      <c r="DXZ64" s="399"/>
      <c r="DYA64" s="466"/>
      <c r="DYB64" s="252"/>
      <c r="DYC64" s="467"/>
      <c r="DYD64" s="466"/>
      <c r="DYE64" s="399"/>
      <c r="DYF64" s="466"/>
      <c r="DYG64" s="252"/>
      <c r="DYH64" s="467"/>
      <c r="DYI64" s="466"/>
      <c r="DYJ64" s="399"/>
      <c r="DYK64" s="466"/>
      <c r="DYL64" s="252"/>
      <c r="DYM64" s="467"/>
      <c r="DYN64" s="466"/>
      <c r="DYO64" s="399"/>
      <c r="DYP64" s="466"/>
      <c r="DYQ64" s="252"/>
      <c r="DYR64" s="467"/>
      <c r="DYS64" s="466"/>
      <c r="DYT64" s="399"/>
      <c r="DYU64" s="466"/>
      <c r="DYV64" s="252"/>
      <c r="DYW64" s="467"/>
      <c r="DYX64" s="466"/>
      <c r="DYY64" s="399"/>
      <c r="DYZ64" s="466"/>
      <c r="DZA64" s="252"/>
      <c r="DZB64" s="467"/>
      <c r="DZC64" s="466"/>
      <c r="DZD64" s="399"/>
      <c r="DZE64" s="466"/>
      <c r="DZF64" s="252"/>
      <c r="DZG64" s="467"/>
      <c r="DZH64" s="466"/>
      <c r="DZI64" s="399"/>
      <c r="DZJ64" s="466"/>
      <c r="DZK64" s="252"/>
      <c r="DZL64" s="467"/>
      <c r="DZM64" s="466"/>
      <c r="DZN64" s="399"/>
      <c r="DZO64" s="466"/>
      <c r="DZP64" s="252"/>
      <c r="DZQ64" s="467"/>
      <c r="DZR64" s="466"/>
      <c r="DZS64" s="399"/>
      <c r="DZT64" s="466"/>
      <c r="DZU64" s="252"/>
      <c r="DZV64" s="467"/>
      <c r="DZW64" s="466"/>
      <c r="DZX64" s="399"/>
      <c r="DZY64" s="466"/>
      <c r="DZZ64" s="252"/>
      <c r="EAA64" s="467"/>
      <c r="EAB64" s="466"/>
      <c r="EAC64" s="399"/>
      <c r="EAD64" s="466"/>
      <c r="EAE64" s="252"/>
      <c r="EAF64" s="467"/>
      <c r="EAG64" s="466"/>
      <c r="EAH64" s="399"/>
      <c r="EAI64" s="466"/>
      <c r="EAJ64" s="252"/>
      <c r="EAK64" s="467"/>
      <c r="EAL64" s="466"/>
      <c r="EAM64" s="399"/>
      <c r="EAN64" s="466"/>
      <c r="EAO64" s="252"/>
      <c r="EAP64" s="467"/>
      <c r="EAQ64" s="466"/>
      <c r="EAR64" s="399"/>
      <c r="EAS64" s="466"/>
      <c r="EAT64" s="252"/>
      <c r="EAU64" s="467"/>
      <c r="EAV64" s="466"/>
      <c r="EAW64" s="399"/>
      <c r="EAX64" s="466"/>
      <c r="EAY64" s="252"/>
      <c r="EAZ64" s="467"/>
      <c r="EBA64" s="466"/>
      <c r="EBB64" s="399"/>
      <c r="EBC64" s="466"/>
      <c r="EBD64" s="252"/>
      <c r="EBE64" s="467"/>
      <c r="EBF64" s="466"/>
      <c r="EBG64" s="399"/>
      <c r="EBH64" s="466"/>
      <c r="EBI64" s="252"/>
      <c r="EBJ64" s="467"/>
      <c r="EBK64" s="466"/>
      <c r="EBL64" s="399"/>
      <c r="EBM64" s="466"/>
      <c r="EBN64" s="252"/>
      <c r="EBO64" s="467"/>
      <c r="EBP64" s="466"/>
      <c r="EBQ64" s="399"/>
      <c r="EBR64" s="466"/>
      <c r="EBS64" s="252"/>
      <c r="EBT64" s="467"/>
      <c r="EBU64" s="466"/>
      <c r="EBV64" s="399"/>
      <c r="EBW64" s="466"/>
      <c r="EBX64" s="252"/>
      <c r="EBY64" s="467"/>
      <c r="EBZ64" s="466"/>
      <c r="ECA64" s="399"/>
      <c r="ECB64" s="466"/>
      <c r="ECC64" s="252"/>
      <c r="ECD64" s="467"/>
      <c r="ECE64" s="466"/>
      <c r="ECF64" s="399"/>
      <c r="ECG64" s="466"/>
      <c r="ECH64" s="252"/>
      <c r="ECI64" s="467"/>
      <c r="ECJ64" s="466"/>
      <c r="ECK64" s="399"/>
      <c r="ECL64" s="466"/>
      <c r="ECM64" s="252"/>
      <c r="ECN64" s="467"/>
      <c r="ECO64" s="466"/>
      <c r="ECP64" s="399"/>
      <c r="ECQ64" s="466"/>
      <c r="ECR64" s="252"/>
      <c r="ECS64" s="467"/>
      <c r="ECT64" s="466"/>
      <c r="ECU64" s="399"/>
      <c r="ECV64" s="466"/>
      <c r="ECW64" s="252"/>
      <c r="ECX64" s="467"/>
      <c r="ECY64" s="466"/>
      <c r="ECZ64" s="399"/>
      <c r="EDA64" s="466"/>
      <c r="EDB64" s="252"/>
      <c r="EDC64" s="467"/>
      <c r="EDD64" s="466"/>
      <c r="EDE64" s="399"/>
      <c r="EDF64" s="466"/>
      <c r="EDG64" s="252"/>
      <c r="EDH64" s="467"/>
      <c r="EDI64" s="466"/>
      <c r="EDJ64" s="399"/>
      <c r="EDK64" s="466"/>
      <c r="EDL64" s="252"/>
      <c r="EDM64" s="467"/>
      <c r="EDN64" s="466"/>
      <c r="EDO64" s="399"/>
      <c r="EDP64" s="466"/>
      <c r="EDQ64" s="252"/>
      <c r="EDR64" s="467"/>
      <c r="EDS64" s="466"/>
      <c r="EDT64" s="399"/>
      <c r="EDU64" s="466"/>
      <c r="EDV64" s="252"/>
      <c r="EDW64" s="467"/>
      <c r="EDX64" s="466"/>
      <c r="EDY64" s="399"/>
      <c r="EDZ64" s="466"/>
      <c r="EEA64" s="252"/>
      <c r="EEB64" s="467"/>
      <c r="EEC64" s="466"/>
      <c r="EED64" s="399"/>
      <c r="EEE64" s="466"/>
      <c r="EEF64" s="252"/>
      <c r="EEG64" s="467"/>
      <c r="EEH64" s="466"/>
      <c r="EEI64" s="399"/>
      <c r="EEJ64" s="466"/>
      <c r="EEK64" s="252"/>
      <c r="EEL64" s="467"/>
      <c r="EEM64" s="466"/>
      <c r="EEN64" s="399"/>
      <c r="EEO64" s="466"/>
      <c r="EEP64" s="252"/>
      <c r="EEQ64" s="467"/>
      <c r="EER64" s="466"/>
      <c r="EES64" s="399"/>
      <c r="EET64" s="466"/>
      <c r="EEU64" s="252"/>
      <c r="EEV64" s="467"/>
      <c r="EEW64" s="466"/>
      <c r="EEX64" s="399"/>
      <c r="EEY64" s="466"/>
      <c r="EEZ64" s="252"/>
      <c r="EFA64" s="467"/>
      <c r="EFB64" s="466"/>
      <c r="EFC64" s="399"/>
      <c r="EFD64" s="466"/>
      <c r="EFE64" s="252"/>
      <c r="EFF64" s="467"/>
      <c r="EFG64" s="466"/>
      <c r="EFH64" s="399"/>
      <c r="EFI64" s="466"/>
      <c r="EFJ64" s="252"/>
      <c r="EFK64" s="467"/>
      <c r="EFL64" s="466"/>
      <c r="EFM64" s="399"/>
      <c r="EFN64" s="466"/>
      <c r="EFO64" s="252"/>
      <c r="EFP64" s="467"/>
      <c r="EFQ64" s="466"/>
      <c r="EFR64" s="399"/>
      <c r="EFS64" s="466"/>
      <c r="EFT64" s="252"/>
      <c r="EFU64" s="467"/>
      <c r="EFV64" s="466"/>
      <c r="EFW64" s="399"/>
      <c r="EFX64" s="466"/>
      <c r="EFY64" s="252"/>
      <c r="EFZ64" s="467"/>
      <c r="EGA64" s="466"/>
      <c r="EGB64" s="399"/>
      <c r="EGC64" s="466"/>
      <c r="EGD64" s="252"/>
      <c r="EGE64" s="467"/>
      <c r="EGF64" s="466"/>
      <c r="EGG64" s="399"/>
      <c r="EGH64" s="466"/>
      <c r="EGI64" s="252"/>
      <c r="EGJ64" s="467"/>
      <c r="EGK64" s="466"/>
      <c r="EGL64" s="399"/>
      <c r="EGM64" s="466"/>
      <c r="EGN64" s="252"/>
      <c r="EGO64" s="467"/>
      <c r="EGP64" s="466"/>
      <c r="EGQ64" s="399"/>
      <c r="EGR64" s="466"/>
      <c r="EGS64" s="252"/>
      <c r="EGT64" s="467"/>
      <c r="EGU64" s="466"/>
      <c r="EGV64" s="399"/>
      <c r="EGW64" s="466"/>
      <c r="EGX64" s="252"/>
      <c r="EGY64" s="467"/>
      <c r="EGZ64" s="466"/>
      <c r="EHA64" s="399"/>
      <c r="EHB64" s="466"/>
      <c r="EHC64" s="252"/>
      <c r="EHD64" s="467"/>
      <c r="EHE64" s="466"/>
      <c r="EHF64" s="399"/>
      <c r="EHG64" s="466"/>
      <c r="EHH64" s="252"/>
      <c r="EHI64" s="467"/>
      <c r="EHJ64" s="466"/>
      <c r="EHK64" s="399"/>
      <c r="EHL64" s="466"/>
      <c r="EHM64" s="252"/>
      <c r="EHN64" s="467"/>
      <c r="EHO64" s="466"/>
      <c r="EHP64" s="399"/>
      <c r="EHQ64" s="466"/>
      <c r="EHR64" s="252"/>
      <c r="EHS64" s="467"/>
      <c r="EHT64" s="466"/>
      <c r="EHU64" s="399"/>
      <c r="EHV64" s="466"/>
      <c r="EHW64" s="252"/>
      <c r="EHX64" s="467"/>
      <c r="EHY64" s="466"/>
      <c r="EHZ64" s="399"/>
      <c r="EIA64" s="466"/>
      <c r="EIB64" s="252"/>
      <c r="EIC64" s="467"/>
      <c r="EID64" s="466"/>
      <c r="EIE64" s="399"/>
      <c r="EIF64" s="466"/>
      <c r="EIG64" s="252"/>
      <c r="EIH64" s="467"/>
      <c r="EII64" s="466"/>
      <c r="EIJ64" s="399"/>
      <c r="EIK64" s="466"/>
      <c r="EIL64" s="252"/>
      <c r="EIM64" s="467"/>
      <c r="EIN64" s="466"/>
      <c r="EIO64" s="399"/>
      <c r="EIP64" s="466"/>
      <c r="EIQ64" s="252"/>
      <c r="EIR64" s="467"/>
      <c r="EIS64" s="466"/>
      <c r="EIT64" s="399"/>
      <c r="EIU64" s="466"/>
      <c r="EIV64" s="252"/>
      <c r="EIW64" s="467"/>
      <c r="EIX64" s="466"/>
      <c r="EIY64" s="399"/>
      <c r="EIZ64" s="466"/>
      <c r="EJA64" s="252"/>
      <c r="EJB64" s="467"/>
      <c r="EJC64" s="466"/>
      <c r="EJD64" s="399"/>
      <c r="EJE64" s="466"/>
      <c r="EJF64" s="252"/>
      <c r="EJG64" s="467"/>
      <c r="EJH64" s="466"/>
      <c r="EJI64" s="399"/>
      <c r="EJJ64" s="466"/>
      <c r="EJK64" s="252"/>
      <c r="EJL64" s="467"/>
      <c r="EJM64" s="466"/>
      <c r="EJN64" s="399"/>
      <c r="EJO64" s="466"/>
      <c r="EJP64" s="252"/>
      <c r="EJQ64" s="467"/>
      <c r="EJR64" s="466"/>
      <c r="EJS64" s="399"/>
      <c r="EJT64" s="466"/>
      <c r="EJU64" s="252"/>
      <c r="EJV64" s="467"/>
      <c r="EJW64" s="466"/>
      <c r="EJX64" s="399"/>
      <c r="EJY64" s="466"/>
      <c r="EJZ64" s="252"/>
      <c r="EKA64" s="467"/>
      <c r="EKB64" s="466"/>
      <c r="EKC64" s="399"/>
      <c r="EKD64" s="466"/>
      <c r="EKE64" s="252"/>
      <c r="EKF64" s="467"/>
      <c r="EKG64" s="466"/>
      <c r="EKH64" s="399"/>
      <c r="EKI64" s="466"/>
      <c r="EKJ64" s="252"/>
      <c r="EKK64" s="467"/>
      <c r="EKL64" s="466"/>
      <c r="EKM64" s="399"/>
      <c r="EKN64" s="466"/>
      <c r="EKO64" s="252"/>
      <c r="EKP64" s="467"/>
      <c r="EKQ64" s="466"/>
      <c r="EKR64" s="399"/>
      <c r="EKS64" s="466"/>
      <c r="EKT64" s="252"/>
      <c r="EKU64" s="467"/>
      <c r="EKV64" s="466"/>
      <c r="EKW64" s="399"/>
      <c r="EKX64" s="466"/>
      <c r="EKY64" s="252"/>
      <c r="EKZ64" s="467"/>
      <c r="ELA64" s="466"/>
      <c r="ELB64" s="399"/>
      <c r="ELC64" s="466"/>
      <c r="ELD64" s="252"/>
      <c r="ELE64" s="467"/>
      <c r="ELF64" s="466"/>
      <c r="ELG64" s="399"/>
      <c r="ELH64" s="466"/>
      <c r="ELI64" s="252"/>
      <c r="ELJ64" s="467"/>
      <c r="ELK64" s="466"/>
      <c r="ELL64" s="399"/>
      <c r="ELM64" s="466"/>
      <c r="ELN64" s="252"/>
      <c r="ELO64" s="467"/>
      <c r="ELP64" s="466"/>
      <c r="ELQ64" s="399"/>
      <c r="ELR64" s="466"/>
      <c r="ELS64" s="252"/>
      <c r="ELT64" s="467"/>
      <c r="ELU64" s="466"/>
      <c r="ELV64" s="399"/>
      <c r="ELW64" s="466"/>
      <c r="ELX64" s="252"/>
      <c r="ELY64" s="467"/>
      <c r="ELZ64" s="466"/>
      <c r="EMA64" s="399"/>
      <c r="EMB64" s="466"/>
      <c r="EMC64" s="252"/>
      <c r="EMD64" s="467"/>
      <c r="EME64" s="466"/>
      <c r="EMF64" s="399"/>
      <c r="EMG64" s="466"/>
      <c r="EMH64" s="252"/>
      <c r="EMI64" s="467"/>
      <c r="EMJ64" s="466"/>
      <c r="EMK64" s="399"/>
      <c r="EML64" s="466"/>
      <c r="EMM64" s="252"/>
      <c r="EMN64" s="467"/>
      <c r="EMO64" s="466"/>
      <c r="EMP64" s="399"/>
      <c r="EMQ64" s="466"/>
      <c r="EMR64" s="252"/>
      <c r="EMS64" s="467"/>
      <c r="EMT64" s="466"/>
      <c r="EMU64" s="399"/>
      <c r="EMV64" s="466"/>
      <c r="EMW64" s="252"/>
      <c r="EMX64" s="467"/>
      <c r="EMY64" s="466"/>
      <c r="EMZ64" s="399"/>
      <c r="ENA64" s="466"/>
      <c r="ENB64" s="252"/>
      <c r="ENC64" s="467"/>
      <c r="END64" s="466"/>
      <c r="ENE64" s="399"/>
      <c r="ENF64" s="466"/>
      <c r="ENG64" s="252"/>
      <c r="ENH64" s="467"/>
      <c r="ENI64" s="466"/>
      <c r="ENJ64" s="399"/>
      <c r="ENK64" s="466"/>
      <c r="ENL64" s="252"/>
      <c r="ENM64" s="467"/>
      <c r="ENN64" s="466"/>
      <c r="ENO64" s="399"/>
      <c r="ENP64" s="466"/>
      <c r="ENQ64" s="252"/>
      <c r="ENR64" s="467"/>
      <c r="ENS64" s="466"/>
      <c r="ENT64" s="399"/>
      <c r="ENU64" s="466"/>
      <c r="ENV64" s="252"/>
      <c r="ENW64" s="467"/>
      <c r="ENX64" s="466"/>
      <c r="ENY64" s="399"/>
      <c r="ENZ64" s="466"/>
      <c r="EOA64" s="252"/>
      <c r="EOB64" s="467"/>
      <c r="EOC64" s="466"/>
      <c r="EOD64" s="399"/>
      <c r="EOE64" s="466"/>
      <c r="EOF64" s="252"/>
      <c r="EOG64" s="467"/>
      <c r="EOH64" s="466"/>
      <c r="EOI64" s="399"/>
      <c r="EOJ64" s="466"/>
      <c r="EOK64" s="252"/>
      <c r="EOL64" s="467"/>
      <c r="EOM64" s="466"/>
      <c r="EON64" s="399"/>
      <c r="EOO64" s="466"/>
      <c r="EOP64" s="252"/>
      <c r="EOQ64" s="467"/>
      <c r="EOR64" s="466"/>
      <c r="EOS64" s="399"/>
      <c r="EOT64" s="466"/>
      <c r="EOU64" s="252"/>
      <c r="EOV64" s="467"/>
      <c r="EOW64" s="466"/>
      <c r="EOX64" s="399"/>
      <c r="EOY64" s="466"/>
      <c r="EOZ64" s="252"/>
      <c r="EPA64" s="467"/>
      <c r="EPB64" s="466"/>
      <c r="EPC64" s="399"/>
      <c r="EPD64" s="466"/>
      <c r="EPE64" s="252"/>
      <c r="EPF64" s="467"/>
      <c r="EPG64" s="466"/>
      <c r="EPH64" s="399"/>
      <c r="EPI64" s="466"/>
      <c r="EPJ64" s="252"/>
      <c r="EPK64" s="467"/>
      <c r="EPL64" s="466"/>
      <c r="EPM64" s="399"/>
      <c r="EPN64" s="466"/>
      <c r="EPO64" s="252"/>
      <c r="EPP64" s="467"/>
      <c r="EPQ64" s="466"/>
      <c r="EPR64" s="399"/>
      <c r="EPS64" s="466"/>
      <c r="EPT64" s="252"/>
      <c r="EPU64" s="467"/>
      <c r="EPV64" s="466"/>
      <c r="EPW64" s="399"/>
      <c r="EPX64" s="466"/>
      <c r="EPY64" s="252"/>
      <c r="EPZ64" s="467"/>
      <c r="EQA64" s="466"/>
      <c r="EQB64" s="399"/>
      <c r="EQC64" s="466"/>
      <c r="EQD64" s="252"/>
      <c r="EQE64" s="467"/>
      <c r="EQF64" s="466"/>
      <c r="EQG64" s="399"/>
      <c r="EQH64" s="466"/>
      <c r="EQI64" s="252"/>
      <c r="EQJ64" s="467"/>
      <c r="EQK64" s="466"/>
      <c r="EQL64" s="399"/>
      <c r="EQM64" s="466"/>
      <c r="EQN64" s="252"/>
      <c r="EQO64" s="467"/>
      <c r="EQP64" s="466"/>
      <c r="EQQ64" s="399"/>
      <c r="EQR64" s="466"/>
      <c r="EQS64" s="252"/>
      <c r="EQT64" s="467"/>
      <c r="EQU64" s="466"/>
      <c r="EQV64" s="399"/>
      <c r="EQW64" s="466"/>
      <c r="EQX64" s="252"/>
      <c r="EQY64" s="467"/>
      <c r="EQZ64" s="466"/>
      <c r="ERA64" s="399"/>
      <c r="ERB64" s="466"/>
      <c r="ERC64" s="252"/>
      <c r="ERD64" s="467"/>
      <c r="ERE64" s="466"/>
      <c r="ERF64" s="399"/>
      <c r="ERG64" s="466"/>
      <c r="ERH64" s="252"/>
      <c r="ERI64" s="467"/>
      <c r="ERJ64" s="466"/>
      <c r="ERK64" s="399"/>
      <c r="ERL64" s="466"/>
      <c r="ERM64" s="252"/>
      <c r="ERN64" s="467"/>
      <c r="ERO64" s="466"/>
      <c r="ERP64" s="399"/>
      <c r="ERQ64" s="466"/>
      <c r="ERR64" s="252"/>
      <c r="ERS64" s="467"/>
      <c r="ERT64" s="466"/>
      <c r="ERU64" s="399"/>
      <c r="ERV64" s="466"/>
      <c r="ERW64" s="252"/>
      <c r="ERX64" s="467"/>
      <c r="ERY64" s="466"/>
      <c r="ERZ64" s="399"/>
      <c r="ESA64" s="466"/>
      <c r="ESB64" s="252"/>
      <c r="ESC64" s="467"/>
      <c r="ESD64" s="466"/>
      <c r="ESE64" s="399"/>
      <c r="ESF64" s="466"/>
      <c r="ESG64" s="252"/>
      <c r="ESH64" s="467"/>
      <c r="ESI64" s="466"/>
      <c r="ESJ64" s="399"/>
      <c r="ESK64" s="466"/>
      <c r="ESL64" s="252"/>
      <c r="ESM64" s="467"/>
      <c r="ESN64" s="466"/>
      <c r="ESO64" s="399"/>
      <c r="ESP64" s="466"/>
      <c r="ESQ64" s="252"/>
      <c r="ESR64" s="467"/>
      <c r="ESS64" s="466"/>
      <c r="EST64" s="399"/>
      <c r="ESU64" s="466"/>
      <c r="ESV64" s="252"/>
      <c r="ESW64" s="467"/>
      <c r="ESX64" s="466"/>
      <c r="ESY64" s="399"/>
      <c r="ESZ64" s="466"/>
      <c r="ETA64" s="252"/>
      <c r="ETB64" s="467"/>
      <c r="ETC64" s="466"/>
      <c r="ETD64" s="399"/>
      <c r="ETE64" s="466"/>
      <c r="ETF64" s="252"/>
      <c r="ETG64" s="467"/>
      <c r="ETH64" s="466"/>
      <c r="ETI64" s="399"/>
      <c r="ETJ64" s="466"/>
      <c r="ETK64" s="252"/>
      <c r="ETL64" s="467"/>
      <c r="ETM64" s="466"/>
      <c r="ETN64" s="399"/>
      <c r="ETO64" s="466"/>
      <c r="ETP64" s="252"/>
      <c r="ETQ64" s="467"/>
      <c r="ETR64" s="466"/>
      <c r="ETS64" s="399"/>
      <c r="ETT64" s="466"/>
      <c r="ETU64" s="252"/>
      <c r="ETV64" s="467"/>
      <c r="ETW64" s="466"/>
      <c r="ETX64" s="399"/>
      <c r="ETY64" s="466"/>
      <c r="ETZ64" s="252"/>
      <c r="EUA64" s="467"/>
      <c r="EUB64" s="466"/>
      <c r="EUC64" s="399"/>
      <c r="EUD64" s="466"/>
      <c r="EUE64" s="252"/>
      <c r="EUF64" s="467"/>
      <c r="EUG64" s="466"/>
      <c r="EUH64" s="399"/>
      <c r="EUI64" s="466"/>
      <c r="EUJ64" s="252"/>
      <c r="EUK64" s="467"/>
      <c r="EUL64" s="466"/>
      <c r="EUM64" s="399"/>
      <c r="EUN64" s="466"/>
      <c r="EUO64" s="252"/>
      <c r="EUP64" s="467"/>
      <c r="EUQ64" s="466"/>
      <c r="EUR64" s="399"/>
      <c r="EUS64" s="466"/>
      <c r="EUT64" s="252"/>
      <c r="EUU64" s="467"/>
      <c r="EUV64" s="466"/>
      <c r="EUW64" s="399"/>
      <c r="EUX64" s="466"/>
      <c r="EUY64" s="252"/>
      <c r="EUZ64" s="467"/>
      <c r="EVA64" s="466"/>
      <c r="EVB64" s="399"/>
      <c r="EVC64" s="466"/>
      <c r="EVD64" s="252"/>
      <c r="EVE64" s="467"/>
      <c r="EVF64" s="466"/>
      <c r="EVG64" s="399"/>
      <c r="EVH64" s="466"/>
      <c r="EVI64" s="252"/>
      <c r="EVJ64" s="467"/>
      <c r="EVK64" s="466"/>
      <c r="EVL64" s="399"/>
      <c r="EVM64" s="466"/>
      <c r="EVN64" s="252"/>
      <c r="EVO64" s="467"/>
      <c r="EVP64" s="466"/>
      <c r="EVQ64" s="399"/>
      <c r="EVR64" s="466"/>
      <c r="EVS64" s="252"/>
      <c r="EVT64" s="467"/>
      <c r="EVU64" s="466"/>
      <c r="EVV64" s="399"/>
      <c r="EVW64" s="466"/>
      <c r="EVX64" s="252"/>
      <c r="EVY64" s="467"/>
      <c r="EVZ64" s="466"/>
      <c r="EWA64" s="399"/>
      <c r="EWB64" s="466"/>
      <c r="EWC64" s="252"/>
      <c r="EWD64" s="467"/>
      <c r="EWE64" s="466"/>
      <c r="EWF64" s="399"/>
      <c r="EWG64" s="466"/>
      <c r="EWH64" s="252"/>
      <c r="EWI64" s="467"/>
      <c r="EWJ64" s="466"/>
      <c r="EWK64" s="399"/>
      <c r="EWL64" s="466"/>
      <c r="EWM64" s="252"/>
      <c r="EWN64" s="467"/>
      <c r="EWO64" s="466"/>
      <c r="EWP64" s="399"/>
      <c r="EWQ64" s="466"/>
      <c r="EWR64" s="252"/>
      <c r="EWS64" s="467"/>
      <c r="EWT64" s="466"/>
      <c r="EWU64" s="399"/>
      <c r="EWV64" s="466"/>
      <c r="EWW64" s="252"/>
      <c r="EWX64" s="467"/>
      <c r="EWY64" s="466"/>
      <c r="EWZ64" s="399"/>
      <c r="EXA64" s="466"/>
      <c r="EXB64" s="252"/>
      <c r="EXC64" s="467"/>
      <c r="EXD64" s="466"/>
      <c r="EXE64" s="399"/>
      <c r="EXF64" s="466"/>
      <c r="EXG64" s="252"/>
      <c r="EXH64" s="467"/>
      <c r="EXI64" s="466"/>
      <c r="EXJ64" s="399"/>
      <c r="EXK64" s="466"/>
      <c r="EXL64" s="252"/>
      <c r="EXM64" s="467"/>
      <c r="EXN64" s="466"/>
      <c r="EXO64" s="399"/>
      <c r="EXP64" s="466"/>
      <c r="EXQ64" s="252"/>
      <c r="EXR64" s="467"/>
      <c r="EXS64" s="466"/>
      <c r="EXT64" s="399"/>
      <c r="EXU64" s="466"/>
      <c r="EXV64" s="252"/>
      <c r="EXW64" s="467"/>
      <c r="EXX64" s="466"/>
      <c r="EXY64" s="399"/>
      <c r="EXZ64" s="466"/>
      <c r="EYA64" s="252"/>
      <c r="EYB64" s="467"/>
      <c r="EYC64" s="466"/>
      <c r="EYD64" s="399"/>
      <c r="EYE64" s="466"/>
      <c r="EYF64" s="252"/>
      <c r="EYG64" s="467"/>
      <c r="EYH64" s="466"/>
      <c r="EYI64" s="399"/>
      <c r="EYJ64" s="466"/>
      <c r="EYK64" s="252"/>
      <c r="EYL64" s="467"/>
      <c r="EYM64" s="466"/>
      <c r="EYN64" s="399"/>
      <c r="EYO64" s="466"/>
      <c r="EYP64" s="252"/>
      <c r="EYQ64" s="467"/>
      <c r="EYR64" s="466"/>
      <c r="EYS64" s="399"/>
      <c r="EYT64" s="466"/>
      <c r="EYU64" s="252"/>
      <c r="EYV64" s="467"/>
      <c r="EYW64" s="466"/>
      <c r="EYX64" s="399"/>
      <c r="EYY64" s="466"/>
      <c r="EYZ64" s="252"/>
      <c r="EZA64" s="467"/>
      <c r="EZB64" s="466"/>
      <c r="EZC64" s="399"/>
      <c r="EZD64" s="466"/>
      <c r="EZE64" s="252"/>
      <c r="EZF64" s="467"/>
      <c r="EZG64" s="466"/>
      <c r="EZH64" s="399"/>
      <c r="EZI64" s="466"/>
      <c r="EZJ64" s="252"/>
      <c r="EZK64" s="467"/>
      <c r="EZL64" s="466"/>
      <c r="EZM64" s="399"/>
      <c r="EZN64" s="466"/>
      <c r="EZO64" s="252"/>
      <c r="EZP64" s="467"/>
      <c r="EZQ64" s="466"/>
      <c r="EZR64" s="399"/>
      <c r="EZS64" s="466"/>
      <c r="EZT64" s="252"/>
      <c r="EZU64" s="467"/>
      <c r="EZV64" s="466"/>
      <c r="EZW64" s="399"/>
      <c r="EZX64" s="466"/>
      <c r="EZY64" s="252"/>
      <c r="EZZ64" s="467"/>
      <c r="FAA64" s="466"/>
      <c r="FAB64" s="399"/>
      <c r="FAC64" s="466"/>
      <c r="FAD64" s="252"/>
      <c r="FAE64" s="467"/>
      <c r="FAF64" s="466"/>
      <c r="FAG64" s="399"/>
      <c r="FAH64" s="466"/>
      <c r="FAI64" s="252"/>
      <c r="FAJ64" s="467"/>
      <c r="FAK64" s="466"/>
      <c r="FAL64" s="399"/>
      <c r="FAM64" s="466"/>
      <c r="FAN64" s="252"/>
      <c r="FAO64" s="467"/>
      <c r="FAP64" s="466"/>
      <c r="FAQ64" s="399"/>
      <c r="FAR64" s="466"/>
      <c r="FAS64" s="252"/>
      <c r="FAT64" s="467"/>
      <c r="FAU64" s="466"/>
      <c r="FAV64" s="399"/>
      <c r="FAW64" s="466"/>
      <c r="FAX64" s="252"/>
      <c r="FAY64" s="467"/>
      <c r="FAZ64" s="466"/>
      <c r="FBA64" s="399"/>
      <c r="FBB64" s="466"/>
      <c r="FBC64" s="252"/>
      <c r="FBD64" s="467"/>
      <c r="FBE64" s="466"/>
      <c r="FBF64" s="399"/>
      <c r="FBG64" s="466"/>
      <c r="FBH64" s="252"/>
      <c r="FBI64" s="467"/>
      <c r="FBJ64" s="466"/>
      <c r="FBK64" s="399"/>
      <c r="FBL64" s="466"/>
      <c r="FBM64" s="252"/>
      <c r="FBN64" s="467"/>
      <c r="FBO64" s="466"/>
      <c r="FBP64" s="399"/>
      <c r="FBQ64" s="466"/>
      <c r="FBR64" s="252"/>
      <c r="FBS64" s="467"/>
      <c r="FBT64" s="466"/>
      <c r="FBU64" s="399"/>
      <c r="FBV64" s="466"/>
      <c r="FBW64" s="252"/>
      <c r="FBX64" s="467"/>
      <c r="FBY64" s="466"/>
      <c r="FBZ64" s="399"/>
      <c r="FCA64" s="466"/>
      <c r="FCB64" s="252"/>
      <c r="FCC64" s="467"/>
      <c r="FCD64" s="466"/>
      <c r="FCE64" s="399"/>
      <c r="FCF64" s="466"/>
      <c r="FCG64" s="252"/>
      <c r="FCH64" s="467"/>
      <c r="FCI64" s="466"/>
      <c r="FCJ64" s="399"/>
      <c r="FCK64" s="466"/>
      <c r="FCL64" s="252"/>
      <c r="FCM64" s="467"/>
      <c r="FCN64" s="466"/>
      <c r="FCO64" s="399"/>
      <c r="FCP64" s="466"/>
      <c r="FCQ64" s="252"/>
      <c r="FCR64" s="467"/>
      <c r="FCS64" s="466"/>
      <c r="FCT64" s="399"/>
      <c r="FCU64" s="466"/>
      <c r="FCV64" s="252"/>
      <c r="FCW64" s="467"/>
      <c r="FCX64" s="466"/>
      <c r="FCY64" s="399"/>
      <c r="FCZ64" s="466"/>
      <c r="FDA64" s="252"/>
      <c r="FDB64" s="467"/>
      <c r="FDC64" s="466"/>
      <c r="FDD64" s="399"/>
      <c r="FDE64" s="466"/>
      <c r="FDF64" s="252"/>
      <c r="FDG64" s="467"/>
      <c r="FDH64" s="466"/>
      <c r="FDI64" s="399"/>
      <c r="FDJ64" s="466"/>
      <c r="FDK64" s="252"/>
      <c r="FDL64" s="467"/>
      <c r="FDM64" s="466"/>
      <c r="FDN64" s="399"/>
      <c r="FDO64" s="466"/>
      <c r="FDP64" s="252"/>
      <c r="FDQ64" s="467"/>
      <c r="FDR64" s="466"/>
      <c r="FDS64" s="399"/>
      <c r="FDT64" s="466"/>
      <c r="FDU64" s="252"/>
      <c r="FDV64" s="467"/>
      <c r="FDW64" s="466"/>
      <c r="FDX64" s="399"/>
      <c r="FDY64" s="466"/>
      <c r="FDZ64" s="252"/>
      <c r="FEA64" s="467"/>
      <c r="FEB64" s="466"/>
      <c r="FEC64" s="399"/>
      <c r="FED64" s="466"/>
      <c r="FEE64" s="252"/>
      <c r="FEF64" s="467"/>
      <c r="FEG64" s="466"/>
      <c r="FEH64" s="399"/>
      <c r="FEI64" s="466"/>
      <c r="FEJ64" s="252"/>
      <c r="FEK64" s="467"/>
      <c r="FEL64" s="466"/>
      <c r="FEM64" s="399"/>
      <c r="FEN64" s="466"/>
      <c r="FEO64" s="252"/>
      <c r="FEP64" s="467"/>
      <c r="FEQ64" s="466"/>
      <c r="FER64" s="399"/>
      <c r="FES64" s="466"/>
      <c r="FET64" s="252"/>
      <c r="FEU64" s="467"/>
      <c r="FEV64" s="466"/>
      <c r="FEW64" s="399"/>
      <c r="FEX64" s="466"/>
      <c r="FEY64" s="252"/>
      <c r="FEZ64" s="467"/>
      <c r="FFA64" s="466"/>
      <c r="FFB64" s="399"/>
      <c r="FFC64" s="466"/>
      <c r="FFD64" s="252"/>
      <c r="FFE64" s="467"/>
      <c r="FFF64" s="466"/>
      <c r="FFG64" s="399"/>
      <c r="FFH64" s="466"/>
      <c r="FFI64" s="252"/>
      <c r="FFJ64" s="467"/>
      <c r="FFK64" s="466"/>
      <c r="FFL64" s="399"/>
      <c r="FFM64" s="466"/>
      <c r="FFN64" s="252"/>
      <c r="FFO64" s="467"/>
      <c r="FFP64" s="466"/>
      <c r="FFQ64" s="399"/>
      <c r="FFR64" s="466"/>
      <c r="FFS64" s="252"/>
      <c r="FFT64" s="467"/>
      <c r="FFU64" s="466"/>
      <c r="FFV64" s="399"/>
      <c r="FFW64" s="466"/>
      <c r="FFX64" s="252"/>
      <c r="FFY64" s="467"/>
      <c r="FFZ64" s="466"/>
      <c r="FGA64" s="399"/>
      <c r="FGB64" s="466"/>
      <c r="FGC64" s="252"/>
      <c r="FGD64" s="467"/>
      <c r="FGE64" s="466"/>
      <c r="FGF64" s="399"/>
      <c r="FGG64" s="466"/>
      <c r="FGH64" s="252"/>
      <c r="FGI64" s="467"/>
      <c r="FGJ64" s="466"/>
      <c r="FGK64" s="399"/>
      <c r="FGL64" s="466"/>
      <c r="FGM64" s="252"/>
      <c r="FGN64" s="467"/>
      <c r="FGO64" s="466"/>
      <c r="FGP64" s="399"/>
      <c r="FGQ64" s="466"/>
      <c r="FGR64" s="252"/>
      <c r="FGS64" s="467"/>
      <c r="FGT64" s="466"/>
      <c r="FGU64" s="399"/>
      <c r="FGV64" s="466"/>
      <c r="FGW64" s="252"/>
      <c r="FGX64" s="467"/>
      <c r="FGY64" s="466"/>
      <c r="FGZ64" s="399"/>
      <c r="FHA64" s="466"/>
      <c r="FHB64" s="252"/>
      <c r="FHC64" s="467"/>
      <c r="FHD64" s="466"/>
      <c r="FHE64" s="399"/>
      <c r="FHF64" s="466"/>
      <c r="FHG64" s="252"/>
      <c r="FHH64" s="467"/>
      <c r="FHI64" s="466"/>
      <c r="FHJ64" s="399"/>
      <c r="FHK64" s="466"/>
      <c r="FHL64" s="252"/>
      <c r="FHM64" s="467"/>
      <c r="FHN64" s="466"/>
      <c r="FHO64" s="399"/>
      <c r="FHP64" s="466"/>
      <c r="FHQ64" s="252"/>
      <c r="FHR64" s="467"/>
      <c r="FHS64" s="466"/>
      <c r="FHT64" s="399"/>
      <c r="FHU64" s="466"/>
      <c r="FHV64" s="252"/>
      <c r="FHW64" s="467"/>
      <c r="FHX64" s="466"/>
      <c r="FHY64" s="399"/>
      <c r="FHZ64" s="466"/>
      <c r="FIA64" s="252"/>
      <c r="FIB64" s="467"/>
      <c r="FIC64" s="466"/>
      <c r="FID64" s="399"/>
      <c r="FIE64" s="466"/>
      <c r="FIF64" s="252"/>
      <c r="FIG64" s="467"/>
      <c r="FIH64" s="466"/>
      <c r="FII64" s="399"/>
      <c r="FIJ64" s="466"/>
      <c r="FIK64" s="252"/>
      <c r="FIL64" s="467"/>
      <c r="FIM64" s="466"/>
      <c r="FIN64" s="399"/>
      <c r="FIO64" s="466"/>
      <c r="FIP64" s="252"/>
      <c r="FIQ64" s="467"/>
      <c r="FIR64" s="466"/>
      <c r="FIS64" s="399"/>
      <c r="FIT64" s="466"/>
      <c r="FIU64" s="252"/>
      <c r="FIV64" s="467"/>
      <c r="FIW64" s="466"/>
      <c r="FIX64" s="399"/>
      <c r="FIY64" s="466"/>
      <c r="FIZ64" s="252"/>
      <c r="FJA64" s="467"/>
      <c r="FJB64" s="466"/>
      <c r="FJC64" s="399"/>
      <c r="FJD64" s="466"/>
      <c r="FJE64" s="252"/>
      <c r="FJF64" s="467"/>
      <c r="FJG64" s="466"/>
      <c r="FJH64" s="399"/>
      <c r="FJI64" s="466"/>
      <c r="FJJ64" s="252"/>
      <c r="FJK64" s="467"/>
      <c r="FJL64" s="466"/>
      <c r="FJM64" s="399"/>
      <c r="FJN64" s="466"/>
      <c r="FJO64" s="252"/>
      <c r="FJP64" s="467"/>
      <c r="FJQ64" s="466"/>
      <c r="FJR64" s="399"/>
      <c r="FJS64" s="466"/>
      <c r="FJT64" s="252"/>
      <c r="FJU64" s="467"/>
      <c r="FJV64" s="466"/>
      <c r="FJW64" s="399"/>
      <c r="FJX64" s="466"/>
      <c r="FJY64" s="252"/>
      <c r="FJZ64" s="467"/>
      <c r="FKA64" s="466"/>
      <c r="FKB64" s="399"/>
      <c r="FKC64" s="466"/>
      <c r="FKD64" s="252"/>
      <c r="FKE64" s="467"/>
      <c r="FKF64" s="466"/>
      <c r="FKG64" s="399"/>
      <c r="FKH64" s="466"/>
      <c r="FKI64" s="252"/>
      <c r="FKJ64" s="467"/>
      <c r="FKK64" s="466"/>
      <c r="FKL64" s="399"/>
      <c r="FKM64" s="466"/>
      <c r="FKN64" s="252"/>
      <c r="FKO64" s="467"/>
      <c r="FKP64" s="466"/>
      <c r="FKQ64" s="399"/>
      <c r="FKR64" s="466"/>
      <c r="FKS64" s="252"/>
      <c r="FKT64" s="467"/>
      <c r="FKU64" s="466"/>
      <c r="FKV64" s="399"/>
      <c r="FKW64" s="466"/>
      <c r="FKX64" s="252"/>
      <c r="FKY64" s="467"/>
      <c r="FKZ64" s="466"/>
      <c r="FLA64" s="399"/>
      <c r="FLB64" s="466"/>
      <c r="FLC64" s="252"/>
      <c r="FLD64" s="467"/>
      <c r="FLE64" s="466"/>
      <c r="FLF64" s="399"/>
      <c r="FLG64" s="466"/>
      <c r="FLH64" s="252"/>
      <c r="FLI64" s="467"/>
      <c r="FLJ64" s="466"/>
      <c r="FLK64" s="399"/>
      <c r="FLL64" s="466"/>
      <c r="FLM64" s="252"/>
      <c r="FLN64" s="467"/>
      <c r="FLO64" s="466"/>
      <c r="FLP64" s="399"/>
      <c r="FLQ64" s="466"/>
      <c r="FLR64" s="252"/>
      <c r="FLS64" s="467"/>
      <c r="FLT64" s="466"/>
      <c r="FLU64" s="399"/>
      <c r="FLV64" s="466"/>
      <c r="FLW64" s="252"/>
      <c r="FLX64" s="467"/>
      <c r="FLY64" s="466"/>
      <c r="FLZ64" s="399"/>
      <c r="FMA64" s="466"/>
      <c r="FMB64" s="252"/>
      <c r="FMC64" s="467"/>
      <c r="FMD64" s="466"/>
      <c r="FME64" s="399"/>
      <c r="FMF64" s="466"/>
      <c r="FMG64" s="252"/>
      <c r="FMH64" s="467"/>
      <c r="FMI64" s="466"/>
      <c r="FMJ64" s="399"/>
      <c r="FMK64" s="466"/>
      <c r="FML64" s="252"/>
      <c r="FMM64" s="467"/>
      <c r="FMN64" s="466"/>
      <c r="FMO64" s="399"/>
      <c r="FMP64" s="466"/>
      <c r="FMQ64" s="252"/>
      <c r="FMR64" s="467"/>
      <c r="FMS64" s="466"/>
      <c r="FMT64" s="399"/>
      <c r="FMU64" s="466"/>
      <c r="FMV64" s="252"/>
      <c r="FMW64" s="467"/>
      <c r="FMX64" s="466"/>
      <c r="FMY64" s="399"/>
      <c r="FMZ64" s="466"/>
      <c r="FNA64" s="252"/>
      <c r="FNB64" s="467"/>
      <c r="FNC64" s="466"/>
      <c r="FND64" s="399"/>
      <c r="FNE64" s="466"/>
      <c r="FNF64" s="252"/>
      <c r="FNG64" s="467"/>
      <c r="FNH64" s="466"/>
      <c r="FNI64" s="399"/>
      <c r="FNJ64" s="466"/>
      <c r="FNK64" s="252"/>
      <c r="FNL64" s="467"/>
      <c r="FNM64" s="466"/>
      <c r="FNN64" s="399"/>
      <c r="FNO64" s="466"/>
      <c r="FNP64" s="252"/>
      <c r="FNQ64" s="467"/>
      <c r="FNR64" s="466"/>
      <c r="FNS64" s="399"/>
      <c r="FNT64" s="466"/>
      <c r="FNU64" s="252"/>
      <c r="FNV64" s="467"/>
      <c r="FNW64" s="466"/>
      <c r="FNX64" s="399"/>
      <c r="FNY64" s="466"/>
      <c r="FNZ64" s="252"/>
      <c r="FOA64" s="467"/>
      <c r="FOB64" s="466"/>
      <c r="FOC64" s="399"/>
      <c r="FOD64" s="466"/>
      <c r="FOE64" s="252"/>
      <c r="FOF64" s="467"/>
      <c r="FOG64" s="466"/>
      <c r="FOH64" s="399"/>
      <c r="FOI64" s="466"/>
      <c r="FOJ64" s="252"/>
      <c r="FOK64" s="467"/>
      <c r="FOL64" s="466"/>
      <c r="FOM64" s="399"/>
      <c r="FON64" s="466"/>
      <c r="FOO64" s="252"/>
      <c r="FOP64" s="467"/>
      <c r="FOQ64" s="466"/>
      <c r="FOR64" s="399"/>
      <c r="FOS64" s="466"/>
      <c r="FOT64" s="252"/>
      <c r="FOU64" s="467"/>
      <c r="FOV64" s="466"/>
      <c r="FOW64" s="399"/>
      <c r="FOX64" s="466"/>
      <c r="FOY64" s="252"/>
      <c r="FOZ64" s="467"/>
      <c r="FPA64" s="466"/>
      <c r="FPB64" s="399"/>
      <c r="FPC64" s="466"/>
      <c r="FPD64" s="252"/>
      <c r="FPE64" s="467"/>
      <c r="FPF64" s="466"/>
      <c r="FPG64" s="399"/>
      <c r="FPH64" s="466"/>
      <c r="FPI64" s="252"/>
      <c r="FPJ64" s="467"/>
      <c r="FPK64" s="466"/>
      <c r="FPL64" s="399"/>
      <c r="FPM64" s="466"/>
      <c r="FPN64" s="252"/>
      <c r="FPO64" s="467"/>
      <c r="FPP64" s="466"/>
      <c r="FPQ64" s="399"/>
      <c r="FPR64" s="466"/>
      <c r="FPS64" s="252"/>
      <c r="FPT64" s="467"/>
      <c r="FPU64" s="466"/>
      <c r="FPV64" s="399"/>
      <c r="FPW64" s="466"/>
      <c r="FPX64" s="252"/>
      <c r="FPY64" s="467"/>
      <c r="FPZ64" s="466"/>
      <c r="FQA64" s="399"/>
      <c r="FQB64" s="466"/>
      <c r="FQC64" s="252"/>
      <c r="FQD64" s="467"/>
      <c r="FQE64" s="466"/>
      <c r="FQF64" s="399"/>
      <c r="FQG64" s="466"/>
      <c r="FQH64" s="252"/>
      <c r="FQI64" s="467"/>
      <c r="FQJ64" s="466"/>
      <c r="FQK64" s="399"/>
      <c r="FQL64" s="466"/>
      <c r="FQM64" s="252"/>
      <c r="FQN64" s="467"/>
      <c r="FQO64" s="466"/>
      <c r="FQP64" s="399"/>
      <c r="FQQ64" s="466"/>
      <c r="FQR64" s="252"/>
      <c r="FQS64" s="467"/>
      <c r="FQT64" s="466"/>
      <c r="FQU64" s="399"/>
      <c r="FQV64" s="466"/>
      <c r="FQW64" s="252"/>
      <c r="FQX64" s="467"/>
      <c r="FQY64" s="466"/>
      <c r="FQZ64" s="399"/>
      <c r="FRA64" s="466"/>
      <c r="FRB64" s="252"/>
      <c r="FRC64" s="467"/>
      <c r="FRD64" s="466"/>
      <c r="FRE64" s="399"/>
      <c r="FRF64" s="466"/>
      <c r="FRG64" s="252"/>
      <c r="FRH64" s="467"/>
      <c r="FRI64" s="466"/>
      <c r="FRJ64" s="399"/>
      <c r="FRK64" s="466"/>
      <c r="FRL64" s="252"/>
      <c r="FRM64" s="467"/>
      <c r="FRN64" s="466"/>
      <c r="FRO64" s="399"/>
      <c r="FRP64" s="466"/>
      <c r="FRQ64" s="252"/>
      <c r="FRR64" s="467"/>
      <c r="FRS64" s="466"/>
      <c r="FRT64" s="399"/>
      <c r="FRU64" s="466"/>
      <c r="FRV64" s="252"/>
      <c r="FRW64" s="467"/>
      <c r="FRX64" s="466"/>
      <c r="FRY64" s="399"/>
      <c r="FRZ64" s="466"/>
      <c r="FSA64" s="252"/>
      <c r="FSB64" s="467"/>
      <c r="FSC64" s="466"/>
      <c r="FSD64" s="399"/>
      <c r="FSE64" s="466"/>
      <c r="FSF64" s="252"/>
      <c r="FSG64" s="467"/>
      <c r="FSH64" s="466"/>
      <c r="FSI64" s="399"/>
      <c r="FSJ64" s="466"/>
      <c r="FSK64" s="252"/>
      <c r="FSL64" s="467"/>
      <c r="FSM64" s="466"/>
      <c r="FSN64" s="399"/>
      <c r="FSO64" s="466"/>
      <c r="FSP64" s="252"/>
      <c r="FSQ64" s="467"/>
      <c r="FSR64" s="466"/>
      <c r="FSS64" s="399"/>
      <c r="FST64" s="466"/>
      <c r="FSU64" s="252"/>
      <c r="FSV64" s="467"/>
      <c r="FSW64" s="466"/>
      <c r="FSX64" s="399"/>
      <c r="FSY64" s="466"/>
      <c r="FSZ64" s="252"/>
      <c r="FTA64" s="467"/>
      <c r="FTB64" s="466"/>
      <c r="FTC64" s="399"/>
      <c r="FTD64" s="466"/>
      <c r="FTE64" s="252"/>
      <c r="FTF64" s="467"/>
      <c r="FTG64" s="466"/>
      <c r="FTH64" s="399"/>
      <c r="FTI64" s="466"/>
      <c r="FTJ64" s="252"/>
      <c r="FTK64" s="467"/>
      <c r="FTL64" s="466"/>
      <c r="FTM64" s="399"/>
      <c r="FTN64" s="466"/>
      <c r="FTO64" s="252"/>
      <c r="FTP64" s="467"/>
      <c r="FTQ64" s="466"/>
      <c r="FTR64" s="399"/>
      <c r="FTS64" s="466"/>
      <c r="FTT64" s="252"/>
      <c r="FTU64" s="467"/>
      <c r="FTV64" s="466"/>
      <c r="FTW64" s="399"/>
      <c r="FTX64" s="466"/>
      <c r="FTY64" s="252"/>
      <c r="FTZ64" s="467"/>
      <c r="FUA64" s="466"/>
      <c r="FUB64" s="399"/>
      <c r="FUC64" s="466"/>
      <c r="FUD64" s="252"/>
      <c r="FUE64" s="467"/>
      <c r="FUF64" s="466"/>
      <c r="FUG64" s="399"/>
      <c r="FUH64" s="466"/>
      <c r="FUI64" s="252"/>
      <c r="FUJ64" s="467"/>
      <c r="FUK64" s="466"/>
      <c r="FUL64" s="399"/>
      <c r="FUM64" s="466"/>
      <c r="FUN64" s="252"/>
      <c r="FUO64" s="467"/>
      <c r="FUP64" s="466"/>
      <c r="FUQ64" s="399"/>
      <c r="FUR64" s="466"/>
      <c r="FUS64" s="252"/>
      <c r="FUT64" s="467"/>
      <c r="FUU64" s="466"/>
      <c r="FUV64" s="399"/>
      <c r="FUW64" s="466"/>
      <c r="FUX64" s="252"/>
      <c r="FUY64" s="467"/>
      <c r="FUZ64" s="466"/>
      <c r="FVA64" s="399"/>
      <c r="FVB64" s="466"/>
      <c r="FVC64" s="252"/>
      <c r="FVD64" s="467"/>
      <c r="FVE64" s="466"/>
      <c r="FVF64" s="399"/>
      <c r="FVG64" s="466"/>
      <c r="FVH64" s="252"/>
      <c r="FVI64" s="467"/>
      <c r="FVJ64" s="466"/>
      <c r="FVK64" s="399"/>
      <c r="FVL64" s="466"/>
      <c r="FVM64" s="252"/>
      <c r="FVN64" s="467"/>
      <c r="FVO64" s="466"/>
      <c r="FVP64" s="399"/>
      <c r="FVQ64" s="466"/>
      <c r="FVR64" s="252"/>
      <c r="FVS64" s="467"/>
      <c r="FVT64" s="466"/>
      <c r="FVU64" s="399"/>
      <c r="FVV64" s="466"/>
      <c r="FVW64" s="252"/>
      <c r="FVX64" s="467"/>
      <c r="FVY64" s="466"/>
      <c r="FVZ64" s="399"/>
      <c r="FWA64" s="466"/>
      <c r="FWB64" s="252"/>
      <c r="FWC64" s="467"/>
      <c r="FWD64" s="466"/>
      <c r="FWE64" s="399"/>
      <c r="FWF64" s="466"/>
      <c r="FWG64" s="252"/>
      <c r="FWH64" s="467"/>
      <c r="FWI64" s="466"/>
      <c r="FWJ64" s="399"/>
      <c r="FWK64" s="466"/>
      <c r="FWL64" s="252"/>
      <c r="FWM64" s="467"/>
      <c r="FWN64" s="466"/>
      <c r="FWO64" s="399"/>
      <c r="FWP64" s="466"/>
      <c r="FWQ64" s="252"/>
      <c r="FWR64" s="467"/>
      <c r="FWS64" s="466"/>
      <c r="FWT64" s="399"/>
      <c r="FWU64" s="466"/>
      <c r="FWV64" s="252"/>
      <c r="FWW64" s="467"/>
      <c r="FWX64" s="466"/>
      <c r="FWY64" s="399"/>
      <c r="FWZ64" s="466"/>
      <c r="FXA64" s="252"/>
      <c r="FXB64" s="467"/>
      <c r="FXC64" s="466"/>
      <c r="FXD64" s="399"/>
      <c r="FXE64" s="466"/>
      <c r="FXF64" s="252"/>
      <c r="FXG64" s="467"/>
      <c r="FXH64" s="466"/>
      <c r="FXI64" s="399"/>
      <c r="FXJ64" s="466"/>
      <c r="FXK64" s="252"/>
      <c r="FXL64" s="467"/>
      <c r="FXM64" s="466"/>
      <c r="FXN64" s="399"/>
      <c r="FXO64" s="466"/>
      <c r="FXP64" s="252"/>
      <c r="FXQ64" s="467"/>
      <c r="FXR64" s="466"/>
      <c r="FXS64" s="399"/>
      <c r="FXT64" s="466"/>
      <c r="FXU64" s="252"/>
      <c r="FXV64" s="467"/>
      <c r="FXW64" s="466"/>
      <c r="FXX64" s="399"/>
      <c r="FXY64" s="466"/>
      <c r="FXZ64" s="252"/>
      <c r="FYA64" s="467"/>
      <c r="FYB64" s="466"/>
      <c r="FYC64" s="399"/>
      <c r="FYD64" s="466"/>
      <c r="FYE64" s="252"/>
      <c r="FYF64" s="467"/>
      <c r="FYG64" s="466"/>
      <c r="FYH64" s="399"/>
      <c r="FYI64" s="466"/>
      <c r="FYJ64" s="252"/>
      <c r="FYK64" s="467"/>
      <c r="FYL64" s="466"/>
      <c r="FYM64" s="399"/>
      <c r="FYN64" s="466"/>
      <c r="FYO64" s="252"/>
      <c r="FYP64" s="467"/>
      <c r="FYQ64" s="466"/>
      <c r="FYR64" s="399"/>
      <c r="FYS64" s="466"/>
      <c r="FYT64" s="252"/>
      <c r="FYU64" s="467"/>
      <c r="FYV64" s="466"/>
      <c r="FYW64" s="399"/>
      <c r="FYX64" s="466"/>
      <c r="FYY64" s="252"/>
      <c r="FYZ64" s="467"/>
      <c r="FZA64" s="466"/>
      <c r="FZB64" s="399"/>
      <c r="FZC64" s="466"/>
      <c r="FZD64" s="252"/>
      <c r="FZE64" s="467"/>
      <c r="FZF64" s="466"/>
      <c r="FZG64" s="399"/>
      <c r="FZH64" s="466"/>
      <c r="FZI64" s="252"/>
      <c r="FZJ64" s="467"/>
      <c r="FZK64" s="466"/>
      <c r="FZL64" s="399"/>
      <c r="FZM64" s="466"/>
      <c r="FZN64" s="252"/>
      <c r="FZO64" s="467"/>
      <c r="FZP64" s="466"/>
      <c r="FZQ64" s="399"/>
      <c r="FZR64" s="466"/>
      <c r="FZS64" s="252"/>
      <c r="FZT64" s="467"/>
      <c r="FZU64" s="466"/>
      <c r="FZV64" s="399"/>
      <c r="FZW64" s="466"/>
      <c r="FZX64" s="252"/>
      <c r="FZY64" s="467"/>
      <c r="FZZ64" s="466"/>
      <c r="GAA64" s="399"/>
      <c r="GAB64" s="466"/>
      <c r="GAC64" s="252"/>
      <c r="GAD64" s="467"/>
      <c r="GAE64" s="466"/>
      <c r="GAF64" s="399"/>
      <c r="GAG64" s="466"/>
      <c r="GAH64" s="252"/>
      <c r="GAI64" s="467"/>
      <c r="GAJ64" s="466"/>
      <c r="GAK64" s="399"/>
      <c r="GAL64" s="466"/>
      <c r="GAM64" s="252"/>
      <c r="GAN64" s="467"/>
      <c r="GAO64" s="466"/>
      <c r="GAP64" s="399"/>
      <c r="GAQ64" s="466"/>
      <c r="GAR64" s="252"/>
      <c r="GAS64" s="467"/>
      <c r="GAT64" s="466"/>
      <c r="GAU64" s="399"/>
      <c r="GAV64" s="466"/>
      <c r="GAW64" s="252"/>
      <c r="GAX64" s="467"/>
      <c r="GAY64" s="466"/>
      <c r="GAZ64" s="399"/>
      <c r="GBA64" s="466"/>
      <c r="GBB64" s="252"/>
      <c r="GBC64" s="467"/>
      <c r="GBD64" s="466"/>
      <c r="GBE64" s="399"/>
      <c r="GBF64" s="466"/>
      <c r="GBG64" s="252"/>
      <c r="GBH64" s="467"/>
      <c r="GBI64" s="466"/>
      <c r="GBJ64" s="399"/>
      <c r="GBK64" s="466"/>
      <c r="GBL64" s="252"/>
      <c r="GBM64" s="467"/>
      <c r="GBN64" s="466"/>
      <c r="GBO64" s="399"/>
      <c r="GBP64" s="466"/>
      <c r="GBQ64" s="252"/>
      <c r="GBR64" s="467"/>
      <c r="GBS64" s="466"/>
      <c r="GBT64" s="399"/>
      <c r="GBU64" s="466"/>
      <c r="GBV64" s="252"/>
      <c r="GBW64" s="467"/>
      <c r="GBX64" s="466"/>
      <c r="GBY64" s="399"/>
      <c r="GBZ64" s="466"/>
      <c r="GCA64" s="252"/>
      <c r="GCB64" s="467"/>
      <c r="GCC64" s="466"/>
      <c r="GCD64" s="399"/>
      <c r="GCE64" s="466"/>
      <c r="GCF64" s="252"/>
      <c r="GCG64" s="467"/>
      <c r="GCH64" s="466"/>
      <c r="GCI64" s="399"/>
      <c r="GCJ64" s="466"/>
      <c r="GCK64" s="252"/>
      <c r="GCL64" s="467"/>
      <c r="GCM64" s="466"/>
      <c r="GCN64" s="399"/>
      <c r="GCO64" s="466"/>
      <c r="GCP64" s="252"/>
      <c r="GCQ64" s="467"/>
      <c r="GCR64" s="466"/>
      <c r="GCS64" s="399"/>
      <c r="GCT64" s="466"/>
      <c r="GCU64" s="252"/>
      <c r="GCV64" s="467"/>
      <c r="GCW64" s="466"/>
      <c r="GCX64" s="399"/>
      <c r="GCY64" s="466"/>
      <c r="GCZ64" s="252"/>
      <c r="GDA64" s="467"/>
      <c r="GDB64" s="466"/>
      <c r="GDC64" s="399"/>
      <c r="GDD64" s="466"/>
      <c r="GDE64" s="252"/>
      <c r="GDF64" s="467"/>
      <c r="GDG64" s="466"/>
      <c r="GDH64" s="399"/>
      <c r="GDI64" s="466"/>
      <c r="GDJ64" s="252"/>
      <c r="GDK64" s="467"/>
      <c r="GDL64" s="466"/>
      <c r="GDM64" s="399"/>
      <c r="GDN64" s="466"/>
      <c r="GDO64" s="252"/>
      <c r="GDP64" s="467"/>
      <c r="GDQ64" s="466"/>
      <c r="GDR64" s="399"/>
      <c r="GDS64" s="466"/>
      <c r="GDT64" s="252"/>
      <c r="GDU64" s="467"/>
      <c r="GDV64" s="466"/>
      <c r="GDW64" s="399"/>
      <c r="GDX64" s="466"/>
      <c r="GDY64" s="252"/>
      <c r="GDZ64" s="467"/>
      <c r="GEA64" s="466"/>
      <c r="GEB64" s="399"/>
      <c r="GEC64" s="466"/>
      <c r="GED64" s="252"/>
      <c r="GEE64" s="467"/>
      <c r="GEF64" s="466"/>
      <c r="GEG64" s="399"/>
      <c r="GEH64" s="466"/>
      <c r="GEI64" s="252"/>
      <c r="GEJ64" s="467"/>
      <c r="GEK64" s="466"/>
      <c r="GEL64" s="399"/>
      <c r="GEM64" s="466"/>
      <c r="GEN64" s="252"/>
      <c r="GEO64" s="467"/>
      <c r="GEP64" s="466"/>
      <c r="GEQ64" s="399"/>
      <c r="GER64" s="466"/>
      <c r="GES64" s="252"/>
      <c r="GET64" s="467"/>
      <c r="GEU64" s="466"/>
      <c r="GEV64" s="399"/>
      <c r="GEW64" s="466"/>
      <c r="GEX64" s="252"/>
      <c r="GEY64" s="467"/>
      <c r="GEZ64" s="466"/>
      <c r="GFA64" s="399"/>
      <c r="GFB64" s="466"/>
      <c r="GFC64" s="252"/>
      <c r="GFD64" s="467"/>
      <c r="GFE64" s="466"/>
      <c r="GFF64" s="399"/>
      <c r="GFG64" s="466"/>
      <c r="GFH64" s="252"/>
      <c r="GFI64" s="467"/>
      <c r="GFJ64" s="466"/>
      <c r="GFK64" s="399"/>
      <c r="GFL64" s="466"/>
      <c r="GFM64" s="252"/>
      <c r="GFN64" s="467"/>
      <c r="GFO64" s="466"/>
      <c r="GFP64" s="399"/>
      <c r="GFQ64" s="466"/>
      <c r="GFR64" s="252"/>
      <c r="GFS64" s="467"/>
      <c r="GFT64" s="466"/>
      <c r="GFU64" s="399"/>
      <c r="GFV64" s="466"/>
      <c r="GFW64" s="252"/>
      <c r="GFX64" s="467"/>
      <c r="GFY64" s="466"/>
      <c r="GFZ64" s="399"/>
      <c r="GGA64" s="466"/>
      <c r="GGB64" s="252"/>
      <c r="GGC64" s="467"/>
      <c r="GGD64" s="466"/>
      <c r="GGE64" s="399"/>
      <c r="GGF64" s="466"/>
      <c r="GGG64" s="252"/>
      <c r="GGH64" s="467"/>
      <c r="GGI64" s="466"/>
      <c r="GGJ64" s="399"/>
      <c r="GGK64" s="466"/>
      <c r="GGL64" s="252"/>
      <c r="GGM64" s="467"/>
      <c r="GGN64" s="466"/>
      <c r="GGO64" s="399"/>
      <c r="GGP64" s="466"/>
      <c r="GGQ64" s="252"/>
      <c r="GGR64" s="467"/>
      <c r="GGS64" s="466"/>
      <c r="GGT64" s="399"/>
      <c r="GGU64" s="466"/>
      <c r="GGV64" s="252"/>
      <c r="GGW64" s="467"/>
      <c r="GGX64" s="466"/>
      <c r="GGY64" s="399"/>
      <c r="GGZ64" s="466"/>
      <c r="GHA64" s="252"/>
      <c r="GHB64" s="467"/>
      <c r="GHC64" s="466"/>
      <c r="GHD64" s="399"/>
      <c r="GHE64" s="466"/>
      <c r="GHF64" s="252"/>
      <c r="GHG64" s="467"/>
      <c r="GHH64" s="466"/>
      <c r="GHI64" s="399"/>
      <c r="GHJ64" s="466"/>
      <c r="GHK64" s="252"/>
      <c r="GHL64" s="467"/>
      <c r="GHM64" s="466"/>
      <c r="GHN64" s="399"/>
      <c r="GHO64" s="466"/>
      <c r="GHP64" s="252"/>
      <c r="GHQ64" s="467"/>
      <c r="GHR64" s="466"/>
      <c r="GHS64" s="399"/>
      <c r="GHT64" s="466"/>
      <c r="GHU64" s="252"/>
      <c r="GHV64" s="467"/>
      <c r="GHW64" s="466"/>
      <c r="GHX64" s="399"/>
      <c r="GHY64" s="466"/>
      <c r="GHZ64" s="252"/>
      <c r="GIA64" s="467"/>
      <c r="GIB64" s="466"/>
      <c r="GIC64" s="399"/>
      <c r="GID64" s="466"/>
      <c r="GIE64" s="252"/>
      <c r="GIF64" s="467"/>
      <c r="GIG64" s="466"/>
      <c r="GIH64" s="399"/>
      <c r="GII64" s="466"/>
      <c r="GIJ64" s="252"/>
      <c r="GIK64" s="467"/>
      <c r="GIL64" s="466"/>
      <c r="GIM64" s="399"/>
      <c r="GIN64" s="466"/>
      <c r="GIO64" s="252"/>
      <c r="GIP64" s="467"/>
      <c r="GIQ64" s="466"/>
      <c r="GIR64" s="399"/>
      <c r="GIS64" s="466"/>
      <c r="GIT64" s="252"/>
      <c r="GIU64" s="467"/>
      <c r="GIV64" s="466"/>
      <c r="GIW64" s="399"/>
      <c r="GIX64" s="466"/>
      <c r="GIY64" s="252"/>
      <c r="GIZ64" s="467"/>
      <c r="GJA64" s="466"/>
      <c r="GJB64" s="399"/>
      <c r="GJC64" s="466"/>
      <c r="GJD64" s="252"/>
      <c r="GJE64" s="467"/>
      <c r="GJF64" s="466"/>
      <c r="GJG64" s="399"/>
      <c r="GJH64" s="466"/>
      <c r="GJI64" s="252"/>
      <c r="GJJ64" s="467"/>
      <c r="GJK64" s="466"/>
      <c r="GJL64" s="399"/>
      <c r="GJM64" s="466"/>
      <c r="GJN64" s="252"/>
      <c r="GJO64" s="467"/>
      <c r="GJP64" s="466"/>
      <c r="GJQ64" s="399"/>
      <c r="GJR64" s="466"/>
      <c r="GJS64" s="252"/>
      <c r="GJT64" s="467"/>
      <c r="GJU64" s="466"/>
      <c r="GJV64" s="399"/>
      <c r="GJW64" s="466"/>
      <c r="GJX64" s="252"/>
      <c r="GJY64" s="467"/>
      <c r="GJZ64" s="466"/>
      <c r="GKA64" s="399"/>
      <c r="GKB64" s="466"/>
      <c r="GKC64" s="252"/>
      <c r="GKD64" s="467"/>
      <c r="GKE64" s="466"/>
      <c r="GKF64" s="399"/>
      <c r="GKG64" s="466"/>
      <c r="GKH64" s="252"/>
      <c r="GKI64" s="467"/>
      <c r="GKJ64" s="466"/>
      <c r="GKK64" s="399"/>
      <c r="GKL64" s="466"/>
      <c r="GKM64" s="252"/>
      <c r="GKN64" s="467"/>
      <c r="GKO64" s="466"/>
      <c r="GKP64" s="399"/>
      <c r="GKQ64" s="466"/>
      <c r="GKR64" s="252"/>
      <c r="GKS64" s="467"/>
      <c r="GKT64" s="466"/>
      <c r="GKU64" s="399"/>
      <c r="GKV64" s="466"/>
      <c r="GKW64" s="252"/>
      <c r="GKX64" s="467"/>
      <c r="GKY64" s="466"/>
      <c r="GKZ64" s="399"/>
      <c r="GLA64" s="466"/>
      <c r="GLB64" s="252"/>
      <c r="GLC64" s="467"/>
      <c r="GLD64" s="466"/>
      <c r="GLE64" s="399"/>
      <c r="GLF64" s="466"/>
      <c r="GLG64" s="252"/>
      <c r="GLH64" s="467"/>
      <c r="GLI64" s="466"/>
      <c r="GLJ64" s="399"/>
      <c r="GLK64" s="466"/>
      <c r="GLL64" s="252"/>
      <c r="GLM64" s="467"/>
      <c r="GLN64" s="466"/>
      <c r="GLO64" s="399"/>
      <c r="GLP64" s="466"/>
      <c r="GLQ64" s="252"/>
      <c r="GLR64" s="467"/>
      <c r="GLS64" s="466"/>
      <c r="GLT64" s="399"/>
      <c r="GLU64" s="466"/>
      <c r="GLV64" s="252"/>
      <c r="GLW64" s="467"/>
      <c r="GLX64" s="466"/>
      <c r="GLY64" s="399"/>
      <c r="GLZ64" s="466"/>
      <c r="GMA64" s="252"/>
      <c r="GMB64" s="467"/>
      <c r="GMC64" s="466"/>
      <c r="GMD64" s="399"/>
      <c r="GME64" s="466"/>
      <c r="GMF64" s="252"/>
      <c r="GMG64" s="467"/>
      <c r="GMH64" s="466"/>
      <c r="GMI64" s="399"/>
      <c r="GMJ64" s="466"/>
      <c r="GMK64" s="252"/>
      <c r="GML64" s="467"/>
      <c r="GMM64" s="466"/>
      <c r="GMN64" s="399"/>
      <c r="GMO64" s="466"/>
      <c r="GMP64" s="252"/>
      <c r="GMQ64" s="467"/>
      <c r="GMR64" s="466"/>
      <c r="GMS64" s="399"/>
      <c r="GMT64" s="466"/>
      <c r="GMU64" s="252"/>
      <c r="GMV64" s="467"/>
      <c r="GMW64" s="466"/>
      <c r="GMX64" s="399"/>
      <c r="GMY64" s="466"/>
      <c r="GMZ64" s="252"/>
      <c r="GNA64" s="467"/>
      <c r="GNB64" s="466"/>
      <c r="GNC64" s="399"/>
      <c r="GND64" s="466"/>
      <c r="GNE64" s="252"/>
      <c r="GNF64" s="467"/>
      <c r="GNG64" s="466"/>
      <c r="GNH64" s="399"/>
      <c r="GNI64" s="466"/>
      <c r="GNJ64" s="252"/>
      <c r="GNK64" s="467"/>
      <c r="GNL64" s="466"/>
      <c r="GNM64" s="399"/>
      <c r="GNN64" s="466"/>
      <c r="GNO64" s="252"/>
      <c r="GNP64" s="467"/>
      <c r="GNQ64" s="466"/>
      <c r="GNR64" s="399"/>
      <c r="GNS64" s="466"/>
      <c r="GNT64" s="252"/>
      <c r="GNU64" s="467"/>
      <c r="GNV64" s="466"/>
      <c r="GNW64" s="399"/>
      <c r="GNX64" s="466"/>
      <c r="GNY64" s="252"/>
      <c r="GNZ64" s="467"/>
      <c r="GOA64" s="466"/>
      <c r="GOB64" s="399"/>
      <c r="GOC64" s="466"/>
      <c r="GOD64" s="252"/>
      <c r="GOE64" s="467"/>
      <c r="GOF64" s="466"/>
      <c r="GOG64" s="399"/>
      <c r="GOH64" s="466"/>
      <c r="GOI64" s="252"/>
      <c r="GOJ64" s="467"/>
      <c r="GOK64" s="466"/>
      <c r="GOL64" s="399"/>
      <c r="GOM64" s="466"/>
      <c r="GON64" s="252"/>
      <c r="GOO64" s="467"/>
      <c r="GOP64" s="466"/>
      <c r="GOQ64" s="399"/>
      <c r="GOR64" s="466"/>
      <c r="GOS64" s="252"/>
      <c r="GOT64" s="467"/>
      <c r="GOU64" s="466"/>
      <c r="GOV64" s="399"/>
      <c r="GOW64" s="466"/>
      <c r="GOX64" s="252"/>
      <c r="GOY64" s="467"/>
      <c r="GOZ64" s="466"/>
      <c r="GPA64" s="399"/>
      <c r="GPB64" s="466"/>
      <c r="GPC64" s="252"/>
      <c r="GPD64" s="467"/>
      <c r="GPE64" s="466"/>
      <c r="GPF64" s="399"/>
      <c r="GPG64" s="466"/>
      <c r="GPH64" s="252"/>
      <c r="GPI64" s="467"/>
      <c r="GPJ64" s="466"/>
      <c r="GPK64" s="399"/>
      <c r="GPL64" s="466"/>
      <c r="GPM64" s="252"/>
      <c r="GPN64" s="467"/>
      <c r="GPO64" s="466"/>
      <c r="GPP64" s="399"/>
      <c r="GPQ64" s="466"/>
      <c r="GPR64" s="252"/>
      <c r="GPS64" s="467"/>
      <c r="GPT64" s="466"/>
      <c r="GPU64" s="399"/>
      <c r="GPV64" s="466"/>
      <c r="GPW64" s="252"/>
      <c r="GPX64" s="467"/>
      <c r="GPY64" s="466"/>
      <c r="GPZ64" s="399"/>
      <c r="GQA64" s="466"/>
      <c r="GQB64" s="252"/>
      <c r="GQC64" s="467"/>
      <c r="GQD64" s="466"/>
      <c r="GQE64" s="399"/>
      <c r="GQF64" s="466"/>
      <c r="GQG64" s="252"/>
      <c r="GQH64" s="467"/>
      <c r="GQI64" s="466"/>
      <c r="GQJ64" s="399"/>
      <c r="GQK64" s="466"/>
      <c r="GQL64" s="252"/>
      <c r="GQM64" s="467"/>
      <c r="GQN64" s="466"/>
      <c r="GQO64" s="399"/>
      <c r="GQP64" s="466"/>
      <c r="GQQ64" s="252"/>
      <c r="GQR64" s="467"/>
      <c r="GQS64" s="466"/>
      <c r="GQT64" s="399"/>
      <c r="GQU64" s="466"/>
      <c r="GQV64" s="252"/>
      <c r="GQW64" s="467"/>
      <c r="GQX64" s="466"/>
      <c r="GQY64" s="399"/>
      <c r="GQZ64" s="466"/>
      <c r="GRA64" s="252"/>
      <c r="GRB64" s="467"/>
      <c r="GRC64" s="466"/>
      <c r="GRD64" s="399"/>
      <c r="GRE64" s="466"/>
      <c r="GRF64" s="252"/>
      <c r="GRG64" s="467"/>
      <c r="GRH64" s="466"/>
      <c r="GRI64" s="399"/>
      <c r="GRJ64" s="466"/>
      <c r="GRK64" s="252"/>
      <c r="GRL64" s="467"/>
      <c r="GRM64" s="466"/>
      <c r="GRN64" s="399"/>
      <c r="GRO64" s="466"/>
      <c r="GRP64" s="252"/>
      <c r="GRQ64" s="467"/>
      <c r="GRR64" s="466"/>
      <c r="GRS64" s="399"/>
      <c r="GRT64" s="466"/>
      <c r="GRU64" s="252"/>
      <c r="GRV64" s="467"/>
      <c r="GRW64" s="466"/>
      <c r="GRX64" s="399"/>
      <c r="GRY64" s="466"/>
      <c r="GRZ64" s="252"/>
      <c r="GSA64" s="467"/>
      <c r="GSB64" s="466"/>
      <c r="GSC64" s="399"/>
      <c r="GSD64" s="466"/>
      <c r="GSE64" s="252"/>
      <c r="GSF64" s="467"/>
      <c r="GSG64" s="466"/>
      <c r="GSH64" s="399"/>
      <c r="GSI64" s="466"/>
      <c r="GSJ64" s="252"/>
      <c r="GSK64" s="467"/>
      <c r="GSL64" s="466"/>
      <c r="GSM64" s="399"/>
      <c r="GSN64" s="466"/>
      <c r="GSO64" s="252"/>
      <c r="GSP64" s="467"/>
      <c r="GSQ64" s="466"/>
      <c r="GSR64" s="399"/>
      <c r="GSS64" s="466"/>
      <c r="GST64" s="252"/>
      <c r="GSU64" s="467"/>
      <c r="GSV64" s="466"/>
      <c r="GSW64" s="399"/>
      <c r="GSX64" s="466"/>
      <c r="GSY64" s="252"/>
      <c r="GSZ64" s="467"/>
      <c r="GTA64" s="466"/>
      <c r="GTB64" s="399"/>
      <c r="GTC64" s="466"/>
      <c r="GTD64" s="252"/>
      <c r="GTE64" s="467"/>
      <c r="GTF64" s="466"/>
      <c r="GTG64" s="399"/>
      <c r="GTH64" s="466"/>
      <c r="GTI64" s="252"/>
      <c r="GTJ64" s="467"/>
      <c r="GTK64" s="466"/>
      <c r="GTL64" s="399"/>
      <c r="GTM64" s="466"/>
      <c r="GTN64" s="252"/>
      <c r="GTO64" s="467"/>
      <c r="GTP64" s="466"/>
      <c r="GTQ64" s="399"/>
      <c r="GTR64" s="466"/>
      <c r="GTS64" s="252"/>
      <c r="GTT64" s="467"/>
      <c r="GTU64" s="466"/>
      <c r="GTV64" s="399"/>
      <c r="GTW64" s="466"/>
      <c r="GTX64" s="252"/>
      <c r="GTY64" s="467"/>
      <c r="GTZ64" s="466"/>
      <c r="GUA64" s="399"/>
      <c r="GUB64" s="466"/>
      <c r="GUC64" s="252"/>
      <c r="GUD64" s="467"/>
      <c r="GUE64" s="466"/>
      <c r="GUF64" s="399"/>
      <c r="GUG64" s="466"/>
      <c r="GUH64" s="252"/>
      <c r="GUI64" s="467"/>
      <c r="GUJ64" s="466"/>
      <c r="GUK64" s="399"/>
      <c r="GUL64" s="466"/>
      <c r="GUM64" s="252"/>
      <c r="GUN64" s="467"/>
      <c r="GUO64" s="466"/>
      <c r="GUP64" s="399"/>
      <c r="GUQ64" s="466"/>
      <c r="GUR64" s="252"/>
      <c r="GUS64" s="467"/>
      <c r="GUT64" s="466"/>
      <c r="GUU64" s="399"/>
      <c r="GUV64" s="466"/>
      <c r="GUW64" s="252"/>
      <c r="GUX64" s="467"/>
      <c r="GUY64" s="466"/>
      <c r="GUZ64" s="399"/>
      <c r="GVA64" s="466"/>
      <c r="GVB64" s="252"/>
      <c r="GVC64" s="467"/>
      <c r="GVD64" s="466"/>
      <c r="GVE64" s="399"/>
      <c r="GVF64" s="466"/>
      <c r="GVG64" s="252"/>
      <c r="GVH64" s="467"/>
      <c r="GVI64" s="466"/>
      <c r="GVJ64" s="399"/>
      <c r="GVK64" s="466"/>
      <c r="GVL64" s="252"/>
      <c r="GVM64" s="467"/>
      <c r="GVN64" s="466"/>
      <c r="GVO64" s="399"/>
      <c r="GVP64" s="466"/>
      <c r="GVQ64" s="252"/>
      <c r="GVR64" s="467"/>
      <c r="GVS64" s="466"/>
      <c r="GVT64" s="399"/>
      <c r="GVU64" s="466"/>
      <c r="GVV64" s="252"/>
      <c r="GVW64" s="467"/>
      <c r="GVX64" s="466"/>
      <c r="GVY64" s="399"/>
      <c r="GVZ64" s="466"/>
      <c r="GWA64" s="252"/>
      <c r="GWB64" s="467"/>
      <c r="GWC64" s="466"/>
      <c r="GWD64" s="399"/>
      <c r="GWE64" s="466"/>
      <c r="GWF64" s="252"/>
      <c r="GWG64" s="467"/>
      <c r="GWH64" s="466"/>
      <c r="GWI64" s="399"/>
      <c r="GWJ64" s="466"/>
      <c r="GWK64" s="252"/>
      <c r="GWL64" s="467"/>
      <c r="GWM64" s="466"/>
      <c r="GWN64" s="399"/>
      <c r="GWO64" s="466"/>
      <c r="GWP64" s="252"/>
      <c r="GWQ64" s="467"/>
      <c r="GWR64" s="466"/>
      <c r="GWS64" s="399"/>
      <c r="GWT64" s="466"/>
      <c r="GWU64" s="252"/>
      <c r="GWV64" s="467"/>
      <c r="GWW64" s="466"/>
      <c r="GWX64" s="399"/>
      <c r="GWY64" s="466"/>
      <c r="GWZ64" s="252"/>
      <c r="GXA64" s="467"/>
      <c r="GXB64" s="466"/>
      <c r="GXC64" s="399"/>
      <c r="GXD64" s="466"/>
      <c r="GXE64" s="252"/>
      <c r="GXF64" s="467"/>
      <c r="GXG64" s="466"/>
      <c r="GXH64" s="399"/>
      <c r="GXI64" s="466"/>
      <c r="GXJ64" s="252"/>
      <c r="GXK64" s="467"/>
      <c r="GXL64" s="466"/>
      <c r="GXM64" s="399"/>
      <c r="GXN64" s="466"/>
      <c r="GXO64" s="252"/>
      <c r="GXP64" s="467"/>
      <c r="GXQ64" s="466"/>
      <c r="GXR64" s="399"/>
      <c r="GXS64" s="466"/>
      <c r="GXT64" s="252"/>
      <c r="GXU64" s="467"/>
      <c r="GXV64" s="466"/>
      <c r="GXW64" s="399"/>
      <c r="GXX64" s="466"/>
      <c r="GXY64" s="252"/>
      <c r="GXZ64" s="467"/>
      <c r="GYA64" s="466"/>
      <c r="GYB64" s="399"/>
      <c r="GYC64" s="466"/>
      <c r="GYD64" s="252"/>
      <c r="GYE64" s="467"/>
      <c r="GYF64" s="466"/>
      <c r="GYG64" s="399"/>
      <c r="GYH64" s="466"/>
      <c r="GYI64" s="252"/>
      <c r="GYJ64" s="467"/>
      <c r="GYK64" s="466"/>
      <c r="GYL64" s="399"/>
      <c r="GYM64" s="466"/>
      <c r="GYN64" s="252"/>
      <c r="GYO64" s="467"/>
      <c r="GYP64" s="466"/>
      <c r="GYQ64" s="399"/>
      <c r="GYR64" s="466"/>
      <c r="GYS64" s="252"/>
      <c r="GYT64" s="467"/>
      <c r="GYU64" s="466"/>
      <c r="GYV64" s="399"/>
      <c r="GYW64" s="466"/>
      <c r="GYX64" s="252"/>
      <c r="GYY64" s="467"/>
      <c r="GYZ64" s="466"/>
      <c r="GZA64" s="399"/>
      <c r="GZB64" s="466"/>
      <c r="GZC64" s="252"/>
      <c r="GZD64" s="467"/>
      <c r="GZE64" s="466"/>
      <c r="GZF64" s="399"/>
      <c r="GZG64" s="466"/>
      <c r="GZH64" s="252"/>
      <c r="GZI64" s="467"/>
      <c r="GZJ64" s="466"/>
      <c r="GZK64" s="399"/>
      <c r="GZL64" s="466"/>
      <c r="GZM64" s="252"/>
      <c r="GZN64" s="467"/>
      <c r="GZO64" s="466"/>
      <c r="GZP64" s="399"/>
      <c r="GZQ64" s="466"/>
      <c r="GZR64" s="252"/>
      <c r="GZS64" s="467"/>
      <c r="GZT64" s="466"/>
      <c r="GZU64" s="399"/>
      <c r="GZV64" s="466"/>
      <c r="GZW64" s="252"/>
      <c r="GZX64" s="467"/>
      <c r="GZY64" s="466"/>
      <c r="GZZ64" s="399"/>
      <c r="HAA64" s="466"/>
      <c r="HAB64" s="252"/>
      <c r="HAC64" s="467"/>
      <c r="HAD64" s="466"/>
      <c r="HAE64" s="399"/>
      <c r="HAF64" s="466"/>
      <c r="HAG64" s="252"/>
      <c r="HAH64" s="467"/>
      <c r="HAI64" s="466"/>
      <c r="HAJ64" s="399"/>
      <c r="HAK64" s="466"/>
      <c r="HAL64" s="252"/>
      <c r="HAM64" s="467"/>
      <c r="HAN64" s="466"/>
      <c r="HAO64" s="399"/>
      <c r="HAP64" s="466"/>
      <c r="HAQ64" s="252"/>
      <c r="HAR64" s="467"/>
      <c r="HAS64" s="466"/>
      <c r="HAT64" s="399"/>
      <c r="HAU64" s="466"/>
      <c r="HAV64" s="252"/>
      <c r="HAW64" s="467"/>
      <c r="HAX64" s="466"/>
      <c r="HAY64" s="399"/>
      <c r="HAZ64" s="466"/>
      <c r="HBA64" s="252"/>
      <c r="HBB64" s="467"/>
      <c r="HBC64" s="466"/>
      <c r="HBD64" s="399"/>
      <c r="HBE64" s="466"/>
      <c r="HBF64" s="252"/>
      <c r="HBG64" s="467"/>
      <c r="HBH64" s="466"/>
      <c r="HBI64" s="399"/>
      <c r="HBJ64" s="466"/>
      <c r="HBK64" s="252"/>
      <c r="HBL64" s="467"/>
      <c r="HBM64" s="466"/>
      <c r="HBN64" s="399"/>
      <c r="HBO64" s="466"/>
      <c r="HBP64" s="252"/>
      <c r="HBQ64" s="467"/>
      <c r="HBR64" s="466"/>
      <c r="HBS64" s="399"/>
      <c r="HBT64" s="466"/>
      <c r="HBU64" s="252"/>
      <c r="HBV64" s="467"/>
      <c r="HBW64" s="466"/>
      <c r="HBX64" s="399"/>
      <c r="HBY64" s="466"/>
      <c r="HBZ64" s="252"/>
      <c r="HCA64" s="467"/>
      <c r="HCB64" s="466"/>
      <c r="HCC64" s="399"/>
      <c r="HCD64" s="466"/>
      <c r="HCE64" s="252"/>
      <c r="HCF64" s="467"/>
      <c r="HCG64" s="466"/>
      <c r="HCH64" s="399"/>
      <c r="HCI64" s="466"/>
      <c r="HCJ64" s="252"/>
      <c r="HCK64" s="467"/>
      <c r="HCL64" s="466"/>
      <c r="HCM64" s="399"/>
      <c r="HCN64" s="466"/>
      <c r="HCO64" s="252"/>
      <c r="HCP64" s="467"/>
      <c r="HCQ64" s="466"/>
      <c r="HCR64" s="399"/>
      <c r="HCS64" s="466"/>
      <c r="HCT64" s="252"/>
      <c r="HCU64" s="467"/>
      <c r="HCV64" s="466"/>
      <c r="HCW64" s="399"/>
      <c r="HCX64" s="466"/>
      <c r="HCY64" s="252"/>
      <c r="HCZ64" s="467"/>
      <c r="HDA64" s="466"/>
      <c r="HDB64" s="399"/>
      <c r="HDC64" s="466"/>
      <c r="HDD64" s="252"/>
      <c r="HDE64" s="467"/>
      <c r="HDF64" s="466"/>
      <c r="HDG64" s="399"/>
      <c r="HDH64" s="466"/>
      <c r="HDI64" s="252"/>
      <c r="HDJ64" s="467"/>
      <c r="HDK64" s="466"/>
      <c r="HDL64" s="399"/>
      <c r="HDM64" s="466"/>
      <c r="HDN64" s="252"/>
      <c r="HDO64" s="467"/>
      <c r="HDP64" s="466"/>
      <c r="HDQ64" s="399"/>
      <c r="HDR64" s="466"/>
      <c r="HDS64" s="252"/>
      <c r="HDT64" s="467"/>
      <c r="HDU64" s="466"/>
      <c r="HDV64" s="399"/>
      <c r="HDW64" s="466"/>
      <c r="HDX64" s="252"/>
      <c r="HDY64" s="467"/>
      <c r="HDZ64" s="466"/>
      <c r="HEA64" s="399"/>
      <c r="HEB64" s="466"/>
      <c r="HEC64" s="252"/>
      <c r="HED64" s="467"/>
      <c r="HEE64" s="466"/>
      <c r="HEF64" s="399"/>
      <c r="HEG64" s="466"/>
      <c r="HEH64" s="252"/>
      <c r="HEI64" s="467"/>
      <c r="HEJ64" s="466"/>
      <c r="HEK64" s="399"/>
      <c r="HEL64" s="466"/>
      <c r="HEM64" s="252"/>
      <c r="HEN64" s="467"/>
      <c r="HEO64" s="466"/>
      <c r="HEP64" s="399"/>
      <c r="HEQ64" s="466"/>
      <c r="HER64" s="252"/>
      <c r="HES64" s="467"/>
      <c r="HET64" s="466"/>
      <c r="HEU64" s="399"/>
      <c r="HEV64" s="466"/>
      <c r="HEW64" s="252"/>
      <c r="HEX64" s="467"/>
      <c r="HEY64" s="466"/>
      <c r="HEZ64" s="399"/>
      <c r="HFA64" s="466"/>
      <c r="HFB64" s="252"/>
      <c r="HFC64" s="467"/>
      <c r="HFD64" s="466"/>
      <c r="HFE64" s="399"/>
      <c r="HFF64" s="466"/>
      <c r="HFG64" s="252"/>
      <c r="HFH64" s="467"/>
      <c r="HFI64" s="466"/>
      <c r="HFJ64" s="399"/>
      <c r="HFK64" s="466"/>
      <c r="HFL64" s="252"/>
      <c r="HFM64" s="467"/>
      <c r="HFN64" s="466"/>
      <c r="HFO64" s="399"/>
      <c r="HFP64" s="466"/>
      <c r="HFQ64" s="252"/>
      <c r="HFR64" s="467"/>
      <c r="HFS64" s="466"/>
      <c r="HFT64" s="399"/>
      <c r="HFU64" s="466"/>
      <c r="HFV64" s="252"/>
      <c r="HFW64" s="467"/>
      <c r="HFX64" s="466"/>
      <c r="HFY64" s="399"/>
      <c r="HFZ64" s="466"/>
      <c r="HGA64" s="252"/>
      <c r="HGB64" s="467"/>
      <c r="HGC64" s="466"/>
      <c r="HGD64" s="399"/>
      <c r="HGE64" s="466"/>
      <c r="HGF64" s="252"/>
      <c r="HGG64" s="467"/>
      <c r="HGH64" s="466"/>
      <c r="HGI64" s="399"/>
      <c r="HGJ64" s="466"/>
      <c r="HGK64" s="252"/>
      <c r="HGL64" s="467"/>
      <c r="HGM64" s="466"/>
      <c r="HGN64" s="399"/>
      <c r="HGO64" s="466"/>
      <c r="HGP64" s="252"/>
      <c r="HGQ64" s="467"/>
      <c r="HGR64" s="466"/>
      <c r="HGS64" s="399"/>
      <c r="HGT64" s="466"/>
      <c r="HGU64" s="252"/>
      <c r="HGV64" s="467"/>
      <c r="HGW64" s="466"/>
      <c r="HGX64" s="399"/>
      <c r="HGY64" s="466"/>
      <c r="HGZ64" s="252"/>
      <c r="HHA64" s="467"/>
      <c r="HHB64" s="466"/>
      <c r="HHC64" s="399"/>
      <c r="HHD64" s="466"/>
      <c r="HHE64" s="252"/>
      <c r="HHF64" s="467"/>
      <c r="HHG64" s="466"/>
      <c r="HHH64" s="399"/>
      <c r="HHI64" s="466"/>
      <c r="HHJ64" s="252"/>
      <c r="HHK64" s="467"/>
      <c r="HHL64" s="466"/>
      <c r="HHM64" s="399"/>
      <c r="HHN64" s="466"/>
      <c r="HHO64" s="252"/>
      <c r="HHP64" s="467"/>
      <c r="HHQ64" s="466"/>
      <c r="HHR64" s="399"/>
      <c r="HHS64" s="466"/>
      <c r="HHT64" s="252"/>
      <c r="HHU64" s="467"/>
      <c r="HHV64" s="466"/>
      <c r="HHW64" s="399"/>
      <c r="HHX64" s="466"/>
      <c r="HHY64" s="252"/>
      <c r="HHZ64" s="467"/>
      <c r="HIA64" s="466"/>
      <c r="HIB64" s="399"/>
      <c r="HIC64" s="466"/>
      <c r="HID64" s="252"/>
      <c r="HIE64" s="467"/>
      <c r="HIF64" s="466"/>
      <c r="HIG64" s="399"/>
      <c r="HIH64" s="466"/>
      <c r="HII64" s="252"/>
      <c r="HIJ64" s="467"/>
      <c r="HIK64" s="466"/>
      <c r="HIL64" s="399"/>
      <c r="HIM64" s="466"/>
      <c r="HIN64" s="252"/>
      <c r="HIO64" s="467"/>
      <c r="HIP64" s="466"/>
      <c r="HIQ64" s="399"/>
      <c r="HIR64" s="466"/>
      <c r="HIS64" s="252"/>
      <c r="HIT64" s="467"/>
      <c r="HIU64" s="466"/>
      <c r="HIV64" s="399"/>
      <c r="HIW64" s="466"/>
      <c r="HIX64" s="252"/>
      <c r="HIY64" s="467"/>
      <c r="HIZ64" s="466"/>
      <c r="HJA64" s="399"/>
      <c r="HJB64" s="466"/>
      <c r="HJC64" s="252"/>
      <c r="HJD64" s="467"/>
      <c r="HJE64" s="466"/>
      <c r="HJF64" s="399"/>
      <c r="HJG64" s="466"/>
      <c r="HJH64" s="252"/>
      <c r="HJI64" s="467"/>
      <c r="HJJ64" s="466"/>
      <c r="HJK64" s="399"/>
      <c r="HJL64" s="466"/>
      <c r="HJM64" s="252"/>
      <c r="HJN64" s="467"/>
      <c r="HJO64" s="466"/>
      <c r="HJP64" s="399"/>
      <c r="HJQ64" s="466"/>
      <c r="HJR64" s="252"/>
      <c r="HJS64" s="467"/>
      <c r="HJT64" s="466"/>
      <c r="HJU64" s="399"/>
      <c r="HJV64" s="466"/>
      <c r="HJW64" s="252"/>
      <c r="HJX64" s="467"/>
      <c r="HJY64" s="466"/>
      <c r="HJZ64" s="399"/>
      <c r="HKA64" s="466"/>
      <c r="HKB64" s="252"/>
      <c r="HKC64" s="467"/>
      <c r="HKD64" s="466"/>
      <c r="HKE64" s="399"/>
      <c r="HKF64" s="466"/>
      <c r="HKG64" s="252"/>
      <c r="HKH64" s="467"/>
      <c r="HKI64" s="466"/>
      <c r="HKJ64" s="399"/>
      <c r="HKK64" s="466"/>
      <c r="HKL64" s="252"/>
      <c r="HKM64" s="467"/>
      <c r="HKN64" s="466"/>
      <c r="HKO64" s="399"/>
      <c r="HKP64" s="466"/>
      <c r="HKQ64" s="252"/>
      <c r="HKR64" s="467"/>
      <c r="HKS64" s="466"/>
      <c r="HKT64" s="399"/>
      <c r="HKU64" s="466"/>
      <c r="HKV64" s="252"/>
      <c r="HKW64" s="467"/>
      <c r="HKX64" s="466"/>
      <c r="HKY64" s="399"/>
      <c r="HKZ64" s="466"/>
      <c r="HLA64" s="252"/>
      <c r="HLB64" s="467"/>
      <c r="HLC64" s="466"/>
      <c r="HLD64" s="399"/>
      <c r="HLE64" s="466"/>
      <c r="HLF64" s="252"/>
      <c r="HLG64" s="467"/>
      <c r="HLH64" s="466"/>
      <c r="HLI64" s="399"/>
      <c r="HLJ64" s="466"/>
      <c r="HLK64" s="252"/>
      <c r="HLL64" s="467"/>
      <c r="HLM64" s="466"/>
      <c r="HLN64" s="399"/>
      <c r="HLO64" s="466"/>
      <c r="HLP64" s="252"/>
      <c r="HLQ64" s="467"/>
      <c r="HLR64" s="466"/>
      <c r="HLS64" s="399"/>
      <c r="HLT64" s="466"/>
      <c r="HLU64" s="252"/>
      <c r="HLV64" s="467"/>
      <c r="HLW64" s="466"/>
      <c r="HLX64" s="399"/>
      <c r="HLY64" s="466"/>
      <c r="HLZ64" s="252"/>
      <c r="HMA64" s="467"/>
      <c r="HMB64" s="466"/>
      <c r="HMC64" s="399"/>
      <c r="HMD64" s="466"/>
      <c r="HME64" s="252"/>
      <c r="HMF64" s="467"/>
      <c r="HMG64" s="466"/>
      <c r="HMH64" s="399"/>
      <c r="HMI64" s="466"/>
      <c r="HMJ64" s="252"/>
      <c r="HMK64" s="467"/>
      <c r="HML64" s="466"/>
      <c r="HMM64" s="399"/>
      <c r="HMN64" s="466"/>
      <c r="HMO64" s="252"/>
      <c r="HMP64" s="467"/>
      <c r="HMQ64" s="466"/>
      <c r="HMR64" s="399"/>
      <c r="HMS64" s="466"/>
      <c r="HMT64" s="252"/>
      <c r="HMU64" s="467"/>
      <c r="HMV64" s="466"/>
      <c r="HMW64" s="399"/>
      <c r="HMX64" s="466"/>
      <c r="HMY64" s="252"/>
      <c r="HMZ64" s="467"/>
      <c r="HNA64" s="466"/>
      <c r="HNB64" s="399"/>
      <c r="HNC64" s="466"/>
      <c r="HND64" s="252"/>
      <c r="HNE64" s="467"/>
      <c r="HNF64" s="466"/>
      <c r="HNG64" s="399"/>
      <c r="HNH64" s="466"/>
      <c r="HNI64" s="252"/>
      <c r="HNJ64" s="467"/>
      <c r="HNK64" s="466"/>
      <c r="HNL64" s="399"/>
      <c r="HNM64" s="466"/>
      <c r="HNN64" s="252"/>
      <c r="HNO64" s="467"/>
      <c r="HNP64" s="466"/>
      <c r="HNQ64" s="399"/>
      <c r="HNR64" s="466"/>
      <c r="HNS64" s="252"/>
      <c r="HNT64" s="467"/>
      <c r="HNU64" s="466"/>
      <c r="HNV64" s="399"/>
      <c r="HNW64" s="466"/>
      <c r="HNX64" s="252"/>
      <c r="HNY64" s="467"/>
      <c r="HNZ64" s="466"/>
      <c r="HOA64" s="399"/>
      <c r="HOB64" s="466"/>
      <c r="HOC64" s="252"/>
      <c r="HOD64" s="467"/>
      <c r="HOE64" s="466"/>
      <c r="HOF64" s="399"/>
      <c r="HOG64" s="466"/>
      <c r="HOH64" s="252"/>
      <c r="HOI64" s="467"/>
      <c r="HOJ64" s="466"/>
      <c r="HOK64" s="399"/>
      <c r="HOL64" s="466"/>
      <c r="HOM64" s="252"/>
      <c r="HON64" s="467"/>
      <c r="HOO64" s="466"/>
      <c r="HOP64" s="399"/>
      <c r="HOQ64" s="466"/>
      <c r="HOR64" s="252"/>
      <c r="HOS64" s="467"/>
      <c r="HOT64" s="466"/>
      <c r="HOU64" s="399"/>
      <c r="HOV64" s="466"/>
      <c r="HOW64" s="252"/>
      <c r="HOX64" s="467"/>
      <c r="HOY64" s="466"/>
      <c r="HOZ64" s="399"/>
      <c r="HPA64" s="466"/>
      <c r="HPB64" s="252"/>
      <c r="HPC64" s="467"/>
      <c r="HPD64" s="466"/>
      <c r="HPE64" s="399"/>
      <c r="HPF64" s="466"/>
      <c r="HPG64" s="252"/>
      <c r="HPH64" s="467"/>
      <c r="HPI64" s="466"/>
      <c r="HPJ64" s="399"/>
      <c r="HPK64" s="466"/>
      <c r="HPL64" s="252"/>
      <c r="HPM64" s="467"/>
      <c r="HPN64" s="466"/>
      <c r="HPO64" s="399"/>
      <c r="HPP64" s="466"/>
      <c r="HPQ64" s="252"/>
      <c r="HPR64" s="467"/>
      <c r="HPS64" s="466"/>
      <c r="HPT64" s="399"/>
      <c r="HPU64" s="466"/>
      <c r="HPV64" s="252"/>
      <c r="HPW64" s="467"/>
      <c r="HPX64" s="466"/>
      <c r="HPY64" s="399"/>
      <c r="HPZ64" s="466"/>
      <c r="HQA64" s="252"/>
      <c r="HQB64" s="467"/>
      <c r="HQC64" s="466"/>
      <c r="HQD64" s="399"/>
      <c r="HQE64" s="466"/>
      <c r="HQF64" s="252"/>
      <c r="HQG64" s="467"/>
      <c r="HQH64" s="466"/>
      <c r="HQI64" s="399"/>
      <c r="HQJ64" s="466"/>
      <c r="HQK64" s="252"/>
      <c r="HQL64" s="467"/>
      <c r="HQM64" s="466"/>
      <c r="HQN64" s="399"/>
      <c r="HQO64" s="466"/>
      <c r="HQP64" s="252"/>
      <c r="HQQ64" s="467"/>
      <c r="HQR64" s="466"/>
      <c r="HQS64" s="399"/>
      <c r="HQT64" s="466"/>
      <c r="HQU64" s="252"/>
      <c r="HQV64" s="467"/>
      <c r="HQW64" s="466"/>
      <c r="HQX64" s="399"/>
      <c r="HQY64" s="466"/>
      <c r="HQZ64" s="252"/>
      <c r="HRA64" s="467"/>
      <c r="HRB64" s="466"/>
      <c r="HRC64" s="399"/>
      <c r="HRD64" s="466"/>
      <c r="HRE64" s="252"/>
      <c r="HRF64" s="467"/>
      <c r="HRG64" s="466"/>
      <c r="HRH64" s="399"/>
      <c r="HRI64" s="466"/>
      <c r="HRJ64" s="252"/>
      <c r="HRK64" s="467"/>
      <c r="HRL64" s="466"/>
      <c r="HRM64" s="399"/>
      <c r="HRN64" s="466"/>
      <c r="HRO64" s="252"/>
      <c r="HRP64" s="467"/>
      <c r="HRQ64" s="466"/>
      <c r="HRR64" s="399"/>
      <c r="HRS64" s="466"/>
      <c r="HRT64" s="252"/>
      <c r="HRU64" s="467"/>
      <c r="HRV64" s="466"/>
      <c r="HRW64" s="399"/>
      <c r="HRX64" s="466"/>
      <c r="HRY64" s="252"/>
      <c r="HRZ64" s="467"/>
      <c r="HSA64" s="466"/>
      <c r="HSB64" s="399"/>
      <c r="HSC64" s="466"/>
      <c r="HSD64" s="252"/>
      <c r="HSE64" s="467"/>
      <c r="HSF64" s="466"/>
      <c r="HSG64" s="399"/>
      <c r="HSH64" s="466"/>
      <c r="HSI64" s="252"/>
      <c r="HSJ64" s="467"/>
      <c r="HSK64" s="466"/>
      <c r="HSL64" s="399"/>
      <c r="HSM64" s="466"/>
      <c r="HSN64" s="252"/>
      <c r="HSO64" s="467"/>
      <c r="HSP64" s="466"/>
      <c r="HSQ64" s="399"/>
      <c r="HSR64" s="466"/>
      <c r="HSS64" s="252"/>
      <c r="HST64" s="467"/>
      <c r="HSU64" s="466"/>
      <c r="HSV64" s="399"/>
      <c r="HSW64" s="466"/>
      <c r="HSX64" s="252"/>
      <c r="HSY64" s="467"/>
      <c r="HSZ64" s="466"/>
      <c r="HTA64" s="399"/>
      <c r="HTB64" s="466"/>
      <c r="HTC64" s="252"/>
      <c r="HTD64" s="467"/>
      <c r="HTE64" s="466"/>
      <c r="HTF64" s="399"/>
      <c r="HTG64" s="466"/>
      <c r="HTH64" s="252"/>
      <c r="HTI64" s="467"/>
      <c r="HTJ64" s="466"/>
      <c r="HTK64" s="399"/>
      <c r="HTL64" s="466"/>
      <c r="HTM64" s="252"/>
      <c r="HTN64" s="467"/>
      <c r="HTO64" s="466"/>
      <c r="HTP64" s="399"/>
      <c r="HTQ64" s="466"/>
      <c r="HTR64" s="252"/>
      <c r="HTS64" s="467"/>
      <c r="HTT64" s="466"/>
      <c r="HTU64" s="399"/>
      <c r="HTV64" s="466"/>
      <c r="HTW64" s="252"/>
      <c r="HTX64" s="467"/>
      <c r="HTY64" s="466"/>
      <c r="HTZ64" s="399"/>
      <c r="HUA64" s="466"/>
      <c r="HUB64" s="252"/>
      <c r="HUC64" s="467"/>
      <c r="HUD64" s="466"/>
      <c r="HUE64" s="399"/>
      <c r="HUF64" s="466"/>
      <c r="HUG64" s="252"/>
      <c r="HUH64" s="467"/>
      <c r="HUI64" s="466"/>
      <c r="HUJ64" s="399"/>
      <c r="HUK64" s="466"/>
      <c r="HUL64" s="252"/>
      <c r="HUM64" s="467"/>
      <c r="HUN64" s="466"/>
      <c r="HUO64" s="399"/>
      <c r="HUP64" s="466"/>
      <c r="HUQ64" s="252"/>
      <c r="HUR64" s="467"/>
      <c r="HUS64" s="466"/>
      <c r="HUT64" s="399"/>
      <c r="HUU64" s="466"/>
      <c r="HUV64" s="252"/>
      <c r="HUW64" s="467"/>
      <c r="HUX64" s="466"/>
      <c r="HUY64" s="399"/>
      <c r="HUZ64" s="466"/>
      <c r="HVA64" s="252"/>
      <c r="HVB64" s="467"/>
      <c r="HVC64" s="466"/>
      <c r="HVD64" s="399"/>
      <c r="HVE64" s="466"/>
      <c r="HVF64" s="252"/>
      <c r="HVG64" s="467"/>
      <c r="HVH64" s="466"/>
      <c r="HVI64" s="399"/>
      <c r="HVJ64" s="466"/>
      <c r="HVK64" s="252"/>
      <c r="HVL64" s="467"/>
      <c r="HVM64" s="466"/>
      <c r="HVN64" s="399"/>
      <c r="HVO64" s="466"/>
      <c r="HVP64" s="252"/>
      <c r="HVQ64" s="467"/>
      <c r="HVR64" s="466"/>
      <c r="HVS64" s="399"/>
      <c r="HVT64" s="466"/>
      <c r="HVU64" s="252"/>
      <c r="HVV64" s="467"/>
      <c r="HVW64" s="466"/>
      <c r="HVX64" s="399"/>
      <c r="HVY64" s="466"/>
      <c r="HVZ64" s="252"/>
      <c r="HWA64" s="467"/>
      <c r="HWB64" s="466"/>
      <c r="HWC64" s="399"/>
      <c r="HWD64" s="466"/>
      <c r="HWE64" s="252"/>
      <c r="HWF64" s="467"/>
      <c r="HWG64" s="466"/>
      <c r="HWH64" s="399"/>
      <c r="HWI64" s="466"/>
      <c r="HWJ64" s="252"/>
      <c r="HWK64" s="467"/>
      <c r="HWL64" s="466"/>
      <c r="HWM64" s="399"/>
      <c r="HWN64" s="466"/>
      <c r="HWO64" s="252"/>
      <c r="HWP64" s="467"/>
      <c r="HWQ64" s="466"/>
      <c r="HWR64" s="399"/>
      <c r="HWS64" s="466"/>
      <c r="HWT64" s="252"/>
      <c r="HWU64" s="467"/>
      <c r="HWV64" s="466"/>
      <c r="HWW64" s="399"/>
      <c r="HWX64" s="466"/>
      <c r="HWY64" s="252"/>
      <c r="HWZ64" s="467"/>
      <c r="HXA64" s="466"/>
      <c r="HXB64" s="399"/>
      <c r="HXC64" s="466"/>
      <c r="HXD64" s="252"/>
      <c r="HXE64" s="467"/>
      <c r="HXF64" s="466"/>
      <c r="HXG64" s="399"/>
      <c r="HXH64" s="466"/>
      <c r="HXI64" s="252"/>
      <c r="HXJ64" s="467"/>
      <c r="HXK64" s="466"/>
      <c r="HXL64" s="399"/>
      <c r="HXM64" s="466"/>
      <c r="HXN64" s="252"/>
      <c r="HXO64" s="467"/>
      <c r="HXP64" s="466"/>
      <c r="HXQ64" s="399"/>
      <c r="HXR64" s="466"/>
      <c r="HXS64" s="252"/>
      <c r="HXT64" s="467"/>
      <c r="HXU64" s="466"/>
      <c r="HXV64" s="399"/>
      <c r="HXW64" s="466"/>
      <c r="HXX64" s="252"/>
      <c r="HXY64" s="467"/>
      <c r="HXZ64" s="466"/>
      <c r="HYA64" s="399"/>
      <c r="HYB64" s="466"/>
      <c r="HYC64" s="252"/>
      <c r="HYD64" s="467"/>
      <c r="HYE64" s="466"/>
      <c r="HYF64" s="399"/>
      <c r="HYG64" s="466"/>
      <c r="HYH64" s="252"/>
      <c r="HYI64" s="467"/>
      <c r="HYJ64" s="466"/>
      <c r="HYK64" s="399"/>
      <c r="HYL64" s="466"/>
      <c r="HYM64" s="252"/>
      <c r="HYN64" s="467"/>
      <c r="HYO64" s="466"/>
      <c r="HYP64" s="399"/>
      <c r="HYQ64" s="466"/>
      <c r="HYR64" s="252"/>
      <c r="HYS64" s="467"/>
      <c r="HYT64" s="466"/>
      <c r="HYU64" s="399"/>
      <c r="HYV64" s="466"/>
      <c r="HYW64" s="252"/>
      <c r="HYX64" s="467"/>
      <c r="HYY64" s="466"/>
      <c r="HYZ64" s="399"/>
      <c r="HZA64" s="466"/>
      <c r="HZB64" s="252"/>
      <c r="HZC64" s="467"/>
      <c r="HZD64" s="466"/>
      <c r="HZE64" s="399"/>
      <c r="HZF64" s="466"/>
      <c r="HZG64" s="252"/>
      <c r="HZH64" s="467"/>
      <c r="HZI64" s="466"/>
      <c r="HZJ64" s="399"/>
      <c r="HZK64" s="466"/>
      <c r="HZL64" s="252"/>
      <c r="HZM64" s="467"/>
      <c r="HZN64" s="466"/>
      <c r="HZO64" s="399"/>
      <c r="HZP64" s="466"/>
      <c r="HZQ64" s="252"/>
      <c r="HZR64" s="467"/>
      <c r="HZS64" s="466"/>
      <c r="HZT64" s="399"/>
      <c r="HZU64" s="466"/>
      <c r="HZV64" s="252"/>
      <c r="HZW64" s="467"/>
      <c r="HZX64" s="466"/>
      <c r="HZY64" s="399"/>
      <c r="HZZ64" s="466"/>
      <c r="IAA64" s="252"/>
      <c r="IAB64" s="467"/>
      <c r="IAC64" s="466"/>
      <c r="IAD64" s="399"/>
      <c r="IAE64" s="466"/>
      <c r="IAF64" s="252"/>
      <c r="IAG64" s="467"/>
      <c r="IAH64" s="466"/>
      <c r="IAI64" s="399"/>
      <c r="IAJ64" s="466"/>
      <c r="IAK64" s="252"/>
      <c r="IAL64" s="467"/>
      <c r="IAM64" s="466"/>
      <c r="IAN64" s="399"/>
      <c r="IAO64" s="466"/>
      <c r="IAP64" s="252"/>
      <c r="IAQ64" s="467"/>
      <c r="IAR64" s="466"/>
      <c r="IAS64" s="399"/>
      <c r="IAT64" s="466"/>
      <c r="IAU64" s="252"/>
      <c r="IAV64" s="467"/>
      <c r="IAW64" s="466"/>
      <c r="IAX64" s="399"/>
      <c r="IAY64" s="466"/>
      <c r="IAZ64" s="252"/>
      <c r="IBA64" s="467"/>
      <c r="IBB64" s="466"/>
      <c r="IBC64" s="399"/>
      <c r="IBD64" s="466"/>
      <c r="IBE64" s="252"/>
      <c r="IBF64" s="467"/>
      <c r="IBG64" s="466"/>
      <c r="IBH64" s="399"/>
      <c r="IBI64" s="466"/>
      <c r="IBJ64" s="252"/>
      <c r="IBK64" s="467"/>
      <c r="IBL64" s="466"/>
      <c r="IBM64" s="399"/>
      <c r="IBN64" s="466"/>
      <c r="IBO64" s="252"/>
      <c r="IBP64" s="467"/>
      <c r="IBQ64" s="466"/>
      <c r="IBR64" s="399"/>
      <c r="IBS64" s="466"/>
      <c r="IBT64" s="252"/>
      <c r="IBU64" s="467"/>
      <c r="IBV64" s="466"/>
      <c r="IBW64" s="399"/>
      <c r="IBX64" s="466"/>
      <c r="IBY64" s="252"/>
      <c r="IBZ64" s="467"/>
      <c r="ICA64" s="466"/>
      <c r="ICB64" s="399"/>
      <c r="ICC64" s="466"/>
      <c r="ICD64" s="252"/>
      <c r="ICE64" s="467"/>
      <c r="ICF64" s="466"/>
      <c r="ICG64" s="399"/>
      <c r="ICH64" s="466"/>
      <c r="ICI64" s="252"/>
      <c r="ICJ64" s="467"/>
      <c r="ICK64" s="466"/>
      <c r="ICL64" s="399"/>
      <c r="ICM64" s="466"/>
      <c r="ICN64" s="252"/>
      <c r="ICO64" s="467"/>
      <c r="ICP64" s="466"/>
      <c r="ICQ64" s="399"/>
      <c r="ICR64" s="466"/>
      <c r="ICS64" s="252"/>
      <c r="ICT64" s="467"/>
      <c r="ICU64" s="466"/>
      <c r="ICV64" s="399"/>
      <c r="ICW64" s="466"/>
      <c r="ICX64" s="252"/>
      <c r="ICY64" s="467"/>
      <c r="ICZ64" s="466"/>
      <c r="IDA64" s="399"/>
      <c r="IDB64" s="466"/>
      <c r="IDC64" s="252"/>
      <c r="IDD64" s="467"/>
      <c r="IDE64" s="466"/>
      <c r="IDF64" s="399"/>
      <c r="IDG64" s="466"/>
      <c r="IDH64" s="252"/>
      <c r="IDI64" s="467"/>
      <c r="IDJ64" s="466"/>
      <c r="IDK64" s="399"/>
      <c r="IDL64" s="466"/>
      <c r="IDM64" s="252"/>
      <c r="IDN64" s="467"/>
      <c r="IDO64" s="466"/>
      <c r="IDP64" s="399"/>
      <c r="IDQ64" s="466"/>
      <c r="IDR64" s="252"/>
      <c r="IDS64" s="467"/>
      <c r="IDT64" s="466"/>
      <c r="IDU64" s="399"/>
      <c r="IDV64" s="466"/>
      <c r="IDW64" s="252"/>
      <c r="IDX64" s="467"/>
      <c r="IDY64" s="466"/>
      <c r="IDZ64" s="399"/>
      <c r="IEA64" s="466"/>
      <c r="IEB64" s="252"/>
      <c r="IEC64" s="467"/>
      <c r="IED64" s="466"/>
      <c r="IEE64" s="399"/>
      <c r="IEF64" s="466"/>
      <c r="IEG64" s="252"/>
      <c r="IEH64" s="467"/>
      <c r="IEI64" s="466"/>
      <c r="IEJ64" s="399"/>
      <c r="IEK64" s="466"/>
      <c r="IEL64" s="252"/>
      <c r="IEM64" s="467"/>
      <c r="IEN64" s="466"/>
      <c r="IEO64" s="399"/>
      <c r="IEP64" s="466"/>
      <c r="IEQ64" s="252"/>
      <c r="IER64" s="467"/>
      <c r="IES64" s="466"/>
      <c r="IET64" s="399"/>
      <c r="IEU64" s="466"/>
      <c r="IEV64" s="252"/>
      <c r="IEW64" s="467"/>
      <c r="IEX64" s="466"/>
      <c r="IEY64" s="399"/>
      <c r="IEZ64" s="466"/>
      <c r="IFA64" s="252"/>
      <c r="IFB64" s="467"/>
      <c r="IFC64" s="466"/>
      <c r="IFD64" s="399"/>
      <c r="IFE64" s="466"/>
      <c r="IFF64" s="252"/>
      <c r="IFG64" s="467"/>
      <c r="IFH64" s="466"/>
      <c r="IFI64" s="399"/>
      <c r="IFJ64" s="466"/>
      <c r="IFK64" s="252"/>
      <c r="IFL64" s="467"/>
      <c r="IFM64" s="466"/>
      <c r="IFN64" s="399"/>
      <c r="IFO64" s="466"/>
      <c r="IFP64" s="252"/>
      <c r="IFQ64" s="467"/>
      <c r="IFR64" s="466"/>
      <c r="IFS64" s="399"/>
      <c r="IFT64" s="466"/>
      <c r="IFU64" s="252"/>
      <c r="IFV64" s="467"/>
      <c r="IFW64" s="466"/>
      <c r="IFX64" s="399"/>
      <c r="IFY64" s="466"/>
      <c r="IFZ64" s="252"/>
      <c r="IGA64" s="467"/>
      <c r="IGB64" s="466"/>
      <c r="IGC64" s="399"/>
      <c r="IGD64" s="466"/>
      <c r="IGE64" s="252"/>
      <c r="IGF64" s="467"/>
      <c r="IGG64" s="466"/>
      <c r="IGH64" s="399"/>
      <c r="IGI64" s="466"/>
      <c r="IGJ64" s="252"/>
      <c r="IGK64" s="467"/>
      <c r="IGL64" s="466"/>
      <c r="IGM64" s="399"/>
      <c r="IGN64" s="466"/>
      <c r="IGO64" s="252"/>
      <c r="IGP64" s="467"/>
      <c r="IGQ64" s="466"/>
      <c r="IGR64" s="399"/>
      <c r="IGS64" s="466"/>
      <c r="IGT64" s="252"/>
      <c r="IGU64" s="467"/>
      <c r="IGV64" s="466"/>
      <c r="IGW64" s="399"/>
      <c r="IGX64" s="466"/>
      <c r="IGY64" s="252"/>
      <c r="IGZ64" s="467"/>
      <c r="IHA64" s="466"/>
      <c r="IHB64" s="399"/>
      <c r="IHC64" s="466"/>
      <c r="IHD64" s="252"/>
      <c r="IHE64" s="467"/>
      <c r="IHF64" s="466"/>
      <c r="IHG64" s="399"/>
      <c r="IHH64" s="466"/>
      <c r="IHI64" s="252"/>
      <c r="IHJ64" s="467"/>
      <c r="IHK64" s="466"/>
      <c r="IHL64" s="399"/>
      <c r="IHM64" s="466"/>
      <c r="IHN64" s="252"/>
      <c r="IHO64" s="467"/>
      <c r="IHP64" s="466"/>
      <c r="IHQ64" s="399"/>
      <c r="IHR64" s="466"/>
      <c r="IHS64" s="252"/>
      <c r="IHT64" s="467"/>
      <c r="IHU64" s="466"/>
      <c r="IHV64" s="399"/>
      <c r="IHW64" s="466"/>
      <c r="IHX64" s="252"/>
      <c r="IHY64" s="467"/>
      <c r="IHZ64" s="466"/>
      <c r="IIA64" s="399"/>
      <c r="IIB64" s="466"/>
      <c r="IIC64" s="252"/>
      <c r="IID64" s="467"/>
      <c r="IIE64" s="466"/>
      <c r="IIF64" s="399"/>
      <c r="IIG64" s="466"/>
      <c r="IIH64" s="252"/>
      <c r="III64" s="467"/>
      <c r="IIJ64" s="466"/>
      <c r="IIK64" s="399"/>
      <c r="IIL64" s="466"/>
      <c r="IIM64" s="252"/>
      <c r="IIN64" s="467"/>
      <c r="IIO64" s="466"/>
      <c r="IIP64" s="399"/>
      <c r="IIQ64" s="466"/>
      <c r="IIR64" s="252"/>
      <c r="IIS64" s="467"/>
      <c r="IIT64" s="466"/>
      <c r="IIU64" s="399"/>
      <c r="IIV64" s="466"/>
      <c r="IIW64" s="252"/>
      <c r="IIX64" s="467"/>
      <c r="IIY64" s="466"/>
      <c r="IIZ64" s="399"/>
      <c r="IJA64" s="466"/>
      <c r="IJB64" s="252"/>
      <c r="IJC64" s="467"/>
      <c r="IJD64" s="466"/>
      <c r="IJE64" s="399"/>
      <c r="IJF64" s="466"/>
      <c r="IJG64" s="252"/>
      <c r="IJH64" s="467"/>
      <c r="IJI64" s="466"/>
      <c r="IJJ64" s="399"/>
      <c r="IJK64" s="466"/>
      <c r="IJL64" s="252"/>
      <c r="IJM64" s="467"/>
      <c r="IJN64" s="466"/>
      <c r="IJO64" s="399"/>
      <c r="IJP64" s="466"/>
      <c r="IJQ64" s="252"/>
      <c r="IJR64" s="467"/>
      <c r="IJS64" s="466"/>
      <c r="IJT64" s="399"/>
      <c r="IJU64" s="466"/>
      <c r="IJV64" s="252"/>
      <c r="IJW64" s="467"/>
      <c r="IJX64" s="466"/>
      <c r="IJY64" s="399"/>
      <c r="IJZ64" s="466"/>
      <c r="IKA64" s="252"/>
      <c r="IKB64" s="467"/>
      <c r="IKC64" s="466"/>
      <c r="IKD64" s="399"/>
      <c r="IKE64" s="466"/>
      <c r="IKF64" s="252"/>
      <c r="IKG64" s="467"/>
      <c r="IKH64" s="466"/>
      <c r="IKI64" s="399"/>
      <c r="IKJ64" s="466"/>
      <c r="IKK64" s="252"/>
      <c r="IKL64" s="467"/>
      <c r="IKM64" s="466"/>
      <c r="IKN64" s="399"/>
      <c r="IKO64" s="466"/>
      <c r="IKP64" s="252"/>
      <c r="IKQ64" s="467"/>
      <c r="IKR64" s="466"/>
      <c r="IKS64" s="399"/>
      <c r="IKT64" s="466"/>
      <c r="IKU64" s="252"/>
      <c r="IKV64" s="467"/>
      <c r="IKW64" s="466"/>
      <c r="IKX64" s="399"/>
      <c r="IKY64" s="466"/>
      <c r="IKZ64" s="252"/>
      <c r="ILA64" s="467"/>
      <c r="ILB64" s="466"/>
      <c r="ILC64" s="399"/>
      <c r="ILD64" s="466"/>
      <c r="ILE64" s="252"/>
      <c r="ILF64" s="467"/>
      <c r="ILG64" s="466"/>
      <c r="ILH64" s="399"/>
      <c r="ILI64" s="466"/>
      <c r="ILJ64" s="252"/>
      <c r="ILK64" s="467"/>
      <c r="ILL64" s="466"/>
      <c r="ILM64" s="399"/>
      <c r="ILN64" s="466"/>
      <c r="ILO64" s="252"/>
      <c r="ILP64" s="467"/>
      <c r="ILQ64" s="466"/>
      <c r="ILR64" s="399"/>
      <c r="ILS64" s="466"/>
      <c r="ILT64" s="252"/>
      <c r="ILU64" s="467"/>
      <c r="ILV64" s="466"/>
      <c r="ILW64" s="399"/>
      <c r="ILX64" s="466"/>
      <c r="ILY64" s="252"/>
      <c r="ILZ64" s="467"/>
      <c r="IMA64" s="466"/>
      <c r="IMB64" s="399"/>
      <c r="IMC64" s="466"/>
      <c r="IMD64" s="252"/>
      <c r="IME64" s="467"/>
      <c r="IMF64" s="466"/>
      <c r="IMG64" s="399"/>
      <c r="IMH64" s="466"/>
      <c r="IMI64" s="252"/>
      <c r="IMJ64" s="467"/>
      <c r="IMK64" s="466"/>
      <c r="IML64" s="399"/>
      <c r="IMM64" s="466"/>
      <c r="IMN64" s="252"/>
      <c r="IMO64" s="467"/>
      <c r="IMP64" s="466"/>
      <c r="IMQ64" s="399"/>
      <c r="IMR64" s="466"/>
      <c r="IMS64" s="252"/>
      <c r="IMT64" s="467"/>
      <c r="IMU64" s="466"/>
      <c r="IMV64" s="399"/>
      <c r="IMW64" s="466"/>
      <c r="IMX64" s="252"/>
      <c r="IMY64" s="467"/>
      <c r="IMZ64" s="466"/>
      <c r="INA64" s="399"/>
      <c r="INB64" s="466"/>
      <c r="INC64" s="252"/>
      <c r="IND64" s="467"/>
      <c r="INE64" s="466"/>
      <c r="INF64" s="399"/>
      <c r="ING64" s="466"/>
      <c r="INH64" s="252"/>
      <c r="INI64" s="467"/>
      <c r="INJ64" s="466"/>
      <c r="INK64" s="399"/>
      <c r="INL64" s="466"/>
      <c r="INM64" s="252"/>
      <c r="INN64" s="467"/>
      <c r="INO64" s="466"/>
      <c r="INP64" s="399"/>
      <c r="INQ64" s="466"/>
      <c r="INR64" s="252"/>
      <c r="INS64" s="467"/>
      <c r="INT64" s="466"/>
      <c r="INU64" s="399"/>
      <c r="INV64" s="466"/>
      <c r="INW64" s="252"/>
      <c r="INX64" s="467"/>
      <c r="INY64" s="466"/>
      <c r="INZ64" s="399"/>
      <c r="IOA64" s="466"/>
      <c r="IOB64" s="252"/>
      <c r="IOC64" s="467"/>
      <c r="IOD64" s="466"/>
      <c r="IOE64" s="399"/>
      <c r="IOF64" s="466"/>
      <c r="IOG64" s="252"/>
      <c r="IOH64" s="467"/>
      <c r="IOI64" s="466"/>
      <c r="IOJ64" s="399"/>
      <c r="IOK64" s="466"/>
      <c r="IOL64" s="252"/>
      <c r="IOM64" s="467"/>
      <c r="ION64" s="466"/>
      <c r="IOO64" s="399"/>
      <c r="IOP64" s="466"/>
      <c r="IOQ64" s="252"/>
      <c r="IOR64" s="467"/>
      <c r="IOS64" s="466"/>
      <c r="IOT64" s="399"/>
      <c r="IOU64" s="466"/>
      <c r="IOV64" s="252"/>
      <c r="IOW64" s="467"/>
      <c r="IOX64" s="466"/>
      <c r="IOY64" s="399"/>
      <c r="IOZ64" s="466"/>
      <c r="IPA64" s="252"/>
      <c r="IPB64" s="467"/>
      <c r="IPC64" s="466"/>
      <c r="IPD64" s="399"/>
      <c r="IPE64" s="466"/>
      <c r="IPF64" s="252"/>
      <c r="IPG64" s="467"/>
      <c r="IPH64" s="466"/>
      <c r="IPI64" s="399"/>
      <c r="IPJ64" s="466"/>
      <c r="IPK64" s="252"/>
      <c r="IPL64" s="467"/>
      <c r="IPM64" s="466"/>
      <c r="IPN64" s="399"/>
      <c r="IPO64" s="466"/>
      <c r="IPP64" s="252"/>
      <c r="IPQ64" s="467"/>
      <c r="IPR64" s="466"/>
      <c r="IPS64" s="399"/>
      <c r="IPT64" s="466"/>
      <c r="IPU64" s="252"/>
      <c r="IPV64" s="467"/>
      <c r="IPW64" s="466"/>
      <c r="IPX64" s="399"/>
      <c r="IPY64" s="466"/>
      <c r="IPZ64" s="252"/>
      <c r="IQA64" s="467"/>
      <c r="IQB64" s="466"/>
      <c r="IQC64" s="399"/>
      <c r="IQD64" s="466"/>
      <c r="IQE64" s="252"/>
      <c r="IQF64" s="467"/>
      <c r="IQG64" s="466"/>
      <c r="IQH64" s="399"/>
      <c r="IQI64" s="466"/>
      <c r="IQJ64" s="252"/>
      <c r="IQK64" s="467"/>
      <c r="IQL64" s="466"/>
      <c r="IQM64" s="399"/>
      <c r="IQN64" s="466"/>
      <c r="IQO64" s="252"/>
      <c r="IQP64" s="467"/>
      <c r="IQQ64" s="466"/>
      <c r="IQR64" s="399"/>
      <c r="IQS64" s="466"/>
      <c r="IQT64" s="252"/>
      <c r="IQU64" s="467"/>
      <c r="IQV64" s="466"/>
      <c r="IQW64" s="399"/>
      <c r="IQX64" s="466"/>
      <c r="IQY64" s="252"/>
      <c r="IQZ64" s="467"/>
      <c r="IRA64" s="466"/>
      <c r="IRB64" s="399"/>
      <c r="IRC64" s="466"/>
      <c r="IRD64" s="252"/>
      <c r="IRE64" s="467"/>
      <c r="IRF64" s="466"/>
      <c r="IRG64" s="399"/>
      <c r="IRH64" s="466"/>
      <c r="IRI64" s="252"/>
      <c r="IRJ64" s="467"/>
      <c r="IRK64" s="466"/>
      <c r="IRL64" s="399"/>
      <c r="IRM64" s="466"/>
      <c r="IRN64" s="252"/>
      <c r="IRO64" s="467"/>
      <c r="IRP64" s="466"/>
      <c r="IRQ64" s="399"/>
      <c r="IRR64" s="466"/>
      <c r="IRS64" s="252"/>
      <c r="IRT64" s="467"/>
      <c r="IRU64" s="466"/>
      <c r="IRV64" s="399"/>
      <c r="IRW64" s="466"/>
      <c r="IRX64" s="252"/>
      <c r="IRY64" s="467"/>
      <c r="IRZ64" s="466"/>
      <c r="ISA64" s="399"/>
      <c r="ISB64" s="466"/>
      <c r="ISC64" s="252"/>
      <c r="ISD64" s="467"/>
      <c r="ISE64" s="466"/>
      <c r="ISF64" s="399"/>
      <c r="ISG64" s="466"/>
      <c r="ISH64" s="252"/>
      <c r="ISI64" s="467"/>
      <c r="ISJ64" s="466"/>
      <c r="ISK64" s="399"/>
      <c r="ISL64" s="466"/>
      <c r="ISM64" s="252"/>
      <c r="ISN64" s="467"/>
      <c r="ISO64" s="466"/>
      <c r="ISP64" s="399"/>
      <c r="ISQ64" s="466"/>
      <c r="ISR64" s="252"/>
      <c r="ISS64" s="467"/>
      <c r="IST64" s="466"/>
      <c r="ISU64" s="399"/>
      <c r="ISV64" s="466"/>
      <c r="ISW64" s="252"/>
      <c r="ISX64" s="467"/>
      <c r="ISY64" s="466"/>
      <c r="ISZ64" s="399"/>
      <c r="ITA64" s="466"/>
      <c r="ITB64" s="252"/>
      <c r="ITC64" s="467"/>
      <c r="ITD64" s="466"/>
      <c r="ITE64" s="399"/>
      <c r="ITF64" s="466"/>
      <c r="ITG64" s="252"/>
      <c r="ITH64" s="467"/>
      <c r="ITI64" s="466"/>
      <c r="ITJ64" s="399"/>
      <c r="ITK64" s="466"/>
      <c r="ITL64" s="252"/>
      <c r="ITM64" s="467"/>
      <c r="ITN64" s="466"/>
      <c r="ITO64" s="399"/>
      <c r="ITP64" s="466"/>
      <c r="ITQ64" s="252"/>
      <c r="ITR64" s="467"/>
      <c r="ITS64" s="466"/>
      <c r="ITT64" s="399"/>
      <c r="ITU64" s="466"/>
      <c r="ITV64" s="252"/>
      <c r="ITW64" s="467"/>
      <c r="ITX64" s="466"/>
      <c r="ITY64" s="399"/>
      <c r="ITZ64" s="466"/>
      <c r="IUA64" s="252"/>
      <c r="IUB64" s="467"/>
      <c r="IUC64" s="466"/>
      <c r="IUD64" s="399"/>
      <c r="IUE64" s="466"/>
      <c r="IUF64" s="252"/>
      <c r="IUG64" s="467"/>
      <c r="IUH64" s="466"/>
      <c r="IUI64" s="399"/>
      <c r="IUJ64" s="466"/>
      <c r="IUK64" s="252"/>
      <c r="IUL64" s="467"/>
      <c r="IUM64" s="466"/>
      <c r="IUN64" s="399"/>
      <c r="IUO64" s="466"/>
      <c r="IUP64" s="252"/>
      <c r="IUQ64" s="467"/>
      <c r="IUR64" s="466"/>
      <c r="IUS64" s="399"/>
      <c r="IUT64" s="466"/>
      <c r="IUU64" s="252"/>
      <c r="IUV64" s="467"/>
      <c r="IUW64" s="466"/>
      <c r="IUX64" s="399"/>
      <c r="IUY64" s="466"/>
      <c r="IUZ64" s="252"/>
      <c r="IVA64" s="467"/>
      <c r="IVB64" s="466"/>
      <c r="IVC64" s="399"/>
      <c r="IVD64" s="466"/>
      <c r="IVE64" s="252"/>
      <c r="IVF64" s="467"/>
      <c r="IVG64" s="466"/>
      <c r="IVH64" s="399"/>
      <c r="IVI64" s="466"/>
      <c r="IVJ64" s="252"/>
      <c r="IVK64" s="467"/>
      <c r="IVL64" s="466"/>
      <c r="IVM64" s="399"/>
      <c r="IVN64" s="466"/>
      <c r="IVO64" s="252"/>
      <c r="IVP64" s="467"/>
      <c r="IVQ64" s="466"/>
      <c r="IVR64" s="399"/>
      <c r="IVS64" s="466"/>
      <c r="IVT64" s="252"/>
      <c r="IVU64" s="467"/>
      <c r="IVV64" s="466"/>
      <c r="IVW64" s="399"/>
      <c r="IVX64" s="466"/>
      <c r="IVY64" s="252"/>
      <c r="IVZ64" s="467"/>
      <c r="IWA64" s="466"/>
      <c r="IWB64" s="399"/>
      <c r="IWC64" s="466"/>
      <c r="IWD64" s="252"/>
      <c r="IWE64" s="467"/>
      <c r="IWF64" s="466"/>
      <c r="IWG64" s="399"/>
      <c r="IWH64" s="466"/>
      <c r="IWI64" s="252"/>
      <c r="IWJ64" s="467"/>
      <c r="IWK64" s="466"/>
      <c r="IWL64" s="399"/>
      <c r="IWM64" s="466"/>
      <c r="IWN64" s="252"/>
      <c r="IWO64" s="467"/>
      <c r="IWP64" s="466"/>
      <c r="IWQ64" s="399"/>
      <c r="IWR64" s="466"/>
      <c r="IWS64" s="252"/>
      <c r="IWT64" s="467"/>
      <c r="IWU64" s="466"/>
      <c r="IWV64" s="399"/>
      <c r="IWW64" s="466"/>
      <c r="IWX64" s="252"/>
      <c r="IWY64" s="467"/>
      <c r="IWZ64" s="466"/>
      <c r="IXA64" s="399"/>
      <c r="IXB64" s="466"/>
      <c r="IXC64" s="252"/>
      <c r="IXD64" s="467"/>
      <c r="IXE64" s="466"/>
      <c r="IXF64" s="399"/>
      <c r="IXG64" s="466"/>
      <c r="IXH64" s="252"/>
      <c r="IXI64" s="467"/>
      <c r="IXJ64" s="466"/>
      <c r="IXK64" s="399"/>
      <c r="IXL64" s="466"/>
      <c r="IXM64" s="252"/>
      <c r="IXN64" s="467"/>
      <c r="IXO64" s="466"/>
      <c r="IXP64" s="399"/>
      <c r="IXQ64" s="466"/>
      <c r="IXR64" s="252"/>
      <c r="IXS64" s="467"/>
      <c r="IXT64" s="466"/>
      <c r="IXU64" s="399"/>
      <c r="IXV64" s="466"/>
      <c r="IXW64" s="252"/>
      <c r="IXX64" s="467"/>
      <c r="IXY64" s="466"/>
      <c r="IXZ64" s="399"/>
      <c r="IYA64" s="466"/>
      <c r="IYB64" s="252"/>
      <c r="IYC64" s="467"/>
      <c r="IYD64" s="466"/>
      <c r="IYE64" s="399"/>
      <c r="IYF64" s="466"/>
      <c r="IYG64" s="252"/>
      <c r="IYH64" s="467"/>
      <c r="IYI64" s="466"/>
      <c r="IYJ64" s="399"/>
      <c r="IYK64" s="466"/>
      <c r="IYL64" s="252"/>
      <c r="IYM64" s="467"/>
      <c r="IYN64" s="466"/>
      <c r="IYO64" s="399"/>
      <c r="IYP64" s="466"/>
      <c r="IYQ64" s="252"/>
      <c r="IYR64" s="467"/>
      <c r="IYS64" s="466"/>
      <c r="IYT64" s="399"/>
      <c r="IYU64" s="466"/>
      <c r="IYV64" s="252"/>
      <c r="IYW64" s="467"/>
      <c r="IYX64" s="466"/>
      <c r="IYY64" s="399"/>
      <c r="IYZ64" s="466"/>
      <c r="IZA64" s="252"/>
      <c r="IZB64" s="467"/>
      <c r="IZC64" s="466"/>
      <c r="IZD64" s="399"/>
      <c r="IZE64" s="466"/>
      <c r="IZF64" s="252"/>
      <c r="IZG64" s="467"/>
      <c r="IZH64" s="466"/>
      <c r="IZI64" s="399"/>
      <c r="IZJ64" s="466"/>
      <c r="IZK64" s="252"/>
      <c r="IZL64" s="467"/>
      <c r="IZM64" s="466"/>
      <c r="IZN64" s="399"/>
      <c r="IZO64" s="466"/>
      <c r="IZP64" s="252"/>
      <c r="IZQ64" s="467"/>
      <c r="IZR64" s="466"/>
      <c r="IZS64" s="399"/>
      <c r="IZT64" s="466"/>
      <c r="IZU64" s="252"/>
      <c r="IZV64" s="467"/>
      <c r="IZW64" s="466"/>
      <c r="IZX64" s="399"/>
      <c r="IZY64" s="466"/>
      <c r="IZZ64" s="252"/>
      <c r="JAA64" s="467"/>
      <c r="JAB64" s="466"/>
      <c r="JAC64" s="399"/>
      <c r="JAD64" s="466"/>
      <c r="JAE64" s="252"/>
      <c r="JAF64" s="467"/>
      <c r="JAG64" s="466"/>
      <c r="JAH64" s="399"/>
      <c r="JAI64" s="466"/>
      <c r="JAJ64" s="252"/>
      <c r="JAK64" s="467"/>
      <c r="JAL64" s="466"/>
      <c r="JAM64" s="399"/>
      <c r="JAN64" s="466"/>
      <c r="JAO64" s="252"/>
      <c r="JAP64" s="467"/>
      <c r="JAQ64" s="466"/>
      <c r="JAR64" s="399"/>
      <c r="JAS64" s="466"/>
      <c r="JAT64" s="252"/>
      <c r="JAU64" s="467"/>
      <c r="JAV64" s="466"/>
      <c r="JAW64" s="399"/>
      <c r="JAX64" s="466"/>
      <c r="JAY64" s="252"/>
      <c r="JAZ64" s="467"/>
      <c r="JBA64" s="466"/>
      <c r="JBB64" s="399"/>
      <c r="JBC64" s="466"/>
      <c r="JBD64" s="252"/>
      <c r="JBE64" s="467"/>
      <c r="JBF64" s="466"/>
      <c r="JBG64" s="399"/>
      <c r="JBH64" s="466"/>
      <c r="JBI64" s="252"/>
      <c r="JBJ64" s="467"/>
      <c r="JBK64" s="466"/>
      <c r="JBL64" s="399"/>
      <c r="JBM64" s="466"/>
      <c r="JBN64" s="252"/>
      <c r="JBO64" s="467"/>
      <c r="JBP64" s="466"/>
      <c r="JBQ64" s="399"/>
      <c r="JBR64" s="466"/>
      <c r="JBS64" s="252"/>
      <c r="JBT64" s="467"/>
      <c r="JBU64" s="466"/>
      <c r="JBV64" s="399"/>
      <c r="JBW64" s="466"/>
      <c r="JBX64" s="252"/>
      <c r="JBY64" s="467"/>
      <c r="JBZ64" s="466"/>
      <c r="JCA64" s="399"/>
      <c r="JCB64" s="466"/>
      <c r="JCC64" s="252"/>
      <c r="JCD64" s="467"/>
      <c r="JCE64" s="466"/>
      <c r="JCF64" s="399"/>
      <c r="JCG64" s="466"/>
      <c r="JCH64" s="252"/>
      <c r="JCI64" s="467"/>
      <c r="JCJ64" s="466"/>
      <c r="JCK64" s="399"/>
      <c r="JCL64" s="466"/>
      <c r="JCM64" s="252"/>
      <c r="JCN64" s="467"/>
      <c r="JCO64" s="466"/>
      <c r="JCP64" s="399"/>
      <c r="JCQ64" s="466"/>
      <c r="JCR64" s="252"/>
      <c r="JCS64" s="467"/>
      <c r="JCT64" s="466"/>
      <c r="JCU64" s="399"/>
      <c r="JCV64" s="466"/>
      <c r="JCW64" s="252"/>
      <c r="JCX64" s="467"/>
      <c r="JCY64" s="466"/>
      <c r="JCZ64" s="399"/>
      <c r="JDA64" s="466"/>
      <c r="JDB64" s="252"/>
      <c r="JDC64" s="467"/>
      <c r="JDD64" s="466"/>
      <c r="JDE64" s="399"/>
      <c r="JDF64" s="466"/>
      <c r="JDG64" s="252"/>
      <c r="JDH64" s="467"/>
      <c r="JDI64" s="466"/>
      <c r="JDJ64" s="399"/>
      <c r="JDK64" s="466"/>
      <c r="JDL64" s="252"/>
      <c r="JDM64" s="467"/>
      <c r="JDN64" s="466"/>
      <c r="JDO64" s="399"/>
      <c r="JDP64" s="466"/>
      <c r="JDQ64" s="252"/>
      <c r="JDR64" s="467"/>
      <c r="JDS64" s="466"/>
      <c r="JDT64" s="399"/>
      <c r="JDU64" s="466"/>
      <c r="JDV64" s="252"/>
      <c r="JDW64" s="467"/>
      <c r="JDX64" s="466"/>
      <c r="JDY64" s="399"/>
      <c r="JDZ64" s="466"/>
      <c r="JEA64" s="252"/>
      <c r="JEB64" s="467"/>
      <c r="JEC64" s="466"/>
      <c r="JED64" s="399"/>
      <c r="JEE64" s="466"/>
      <c r="JEF64" s="252"/>
      <c r="JEG64" s="467"/>
      <c r="JEH64" s="466"/>
      <c r="JEI64" s="399"/>
      <c r="JEJ64" s="466"/>
      <c r="JEK64" s="252"/>
      <c r="JEL64" s="467"/>
      <c r="JEM64" s="466"/>
      <c r="JEN64" s="399"/>
      <c r="JEO64" s="466"/>
      <c r="JEP64" s="252"/>
      <c r="JEQ64" s="467"/>
      <c r="JER64" s="466"/>
      <c r="JES64" s="399"/>
      <c r="JET64" s="466"/>
      <c r="JEU64" s="252"/>
      <c r="JEV64" s="467"/>
      <c r="JEW64" s="466"/>
      <c r="JEX64" s="399"/>
      <c r="JEY64" s="466"/>
      <c r="JEZ64" s="252"/>
      <c r="JFA64" s="467"/>
      <c r="JFB64" s="466"/>
      <c r="JFC64" s="399"/>
      <c r="JFD64" s="466"/>
      <c r="JFE64" s="252"/>
      <c r="JFF64" s="467"/>
      <c r="JFG64" s="466"/>
      <c r="JFH64" s="399"/>
      <c r="JFI64" s="466"/>
      <c r="JFJ64" s="252"/>
      <c r="JFK64" s="467"/>
      <c r="JFL64" s="466"/>
      <c r="JFM64" s="399"/>
      <c r="JFN64" s="466"/>
      <c r="JFO64" s="252"/>
      <c r="JFP64" s="467"/>
      <c r="JFQ64" s="466"/>
      <c r="JFR64" s="399"/>
      <c r="JFS64" s="466"/>
      <c r="JFT64" s="252"/>
      <c r="JFU64" s="467"/>
      <c r="JFV64" s="466"/>
      <c r="JFW64" s="399"/>
      <c r="JFX64" s="466"/>
      <c r="JFY64" s="252"/>
      <c r="JFZ64" s="467"/>
      <c r="JGA64" s="466"/>
      <c r="JGB64" s="399"/>
      <c r="JGC64" s="466"/>
      <c r="JGD64" s="252"/>
      <c r="JGE64" s="467"/>
      <c r="JGF64" s="466"/>
      <c r="JGG64" s="399"/>
      <c r="JGH64" s="466"/>
      <c r="JGI64" s="252"/>
      <c r="JGJ64" s="467"/>
      <c r="JGK64" s="466"/>
      <c r="JGL64" s="399"/>
      <c r="JGM64" s="466"/>
      <c r="JGN64" s="252"/>
      <c r="JGO64" s="467"/>
      <c r="JGP64" s="466"/>
      <c r="JGQ64" s="399"/>
      <c r="JGR64" s="466"/>
      <c r="JGS64" s="252"/>
      <c r="JGT64" s="467"/>
      <c r="JGU64" s="466"/>
      <c r="JGV64" s="399"/>
      <c r="JGW64" s="466"/>
      <c r="JGX64" s="252"/>
      <c r="JGY64" s="467"/>
      <c r="JGZ64" s="466"/>
      <c r="JHA64" s="399"/>
      <c r="JHB64" s="466"/>
      <c r="JHC64" s="252"/>
      <c r="JHD64" s="467"/>
      <c r="JHE64" s="466"/>
      <c r="JHF64" s="399"/>
      <c r="JHG64" s="466"/>
      <c r="JHH64" s="252"/>
      <c r="JHI64" s="467"/>
      <c r="JHJ64" s="466"/>
      <c r="JHK64" s="399"/>
      <c r="JHL64" s="466"/>
      <c r="JHM64" s="252"/>
      <c r="JHN64" s="467"/>
      <c r="JHO64" s="466"/>
      <c r="JHP64" s="399"/>
      <c r="JHQ64" s="466"/>
      <c r="JHR64" s="252"/>
      <c r="JHS64" s="467"/>
      <c r="JHT64" s="466"/>
      <c r="JHU64" s="399"/>
      <c r="JHV64" s="466"/>
      <c r="JHW64" s="252"/>
      <c r="JHX64" s="467"/>
      <c r="JHY64" s="466"/>
      <c r="JHZ64" s="399"/>
      <c r="JIA64" s="466"/>
      <c r="JIB64" s="252"/>
      <c r="JIC64" s="467"/>
      <c r="JID64" s="466"/>
      <c r="JIE64" s="399"/>
      <c r="JIF64" s="466"/>
      <c r="JIG64" s="252"/>
      <c r="JIH64" s="467"/>
      <c r="JII64" s="466"/>
      <c r="JIJ64" s="399"/>
      <c r="JIK64" s="466"/>
      <c r="JIL64" s="252"/>
      <c r="JIM64" s="467"/>
      <c r="JIN64" s="466"/>
      <c r="JIO64" s="399"/>
      <c r="JIP64" s="466"/>
      <c r="JIQ64" s="252"/>
      <c r="JIR64" s="467"/>
      <c r="JIS64" s="466"/>
      <c r="JIT64" s="399"/>
      <c r="JIU64" s="466"/>
      <c r="JIV64" s="252"/>
      <c r="JIW64" s="467"/>
      <c r="JIX64" s="466"/>
      <c r="JIY64" s="399"/>
      <c r="JIZ64" s="466"/>
      <c r="JJA64" s="252"/>
      <c r="JJB64" s="467"/>
      <c r="JJC64" s="466"/>
      <c r="JJD64" s="399"/>
      <c r="JJE64" s="466"/>
      <c r="JJF64" s="252"/>
      <c r="JJG64" s="467"/>
      <c r="JJH64" s="466"/>
      <c r="JJI64" s="399"/>
      <c r="JJJ64" s="466"/>
      <c r="JJK64" s="252"/>
      <c r="JJL64" s="467"/>
      <c r="JJM64" s="466"/>
      <c r="JJN64" s="399"/>
      <c r="JJO64" s="466"/>
      <c r="JJP64" s="252"/>
      <c r="JJQ64" s="467"/>
      <c r="JJR64" s="466"/>
      <c r="JJS64" s="399"/>
      <c r="JJT64" s="466"/>
      <c r="JJU64" s="252"/>
      <c r="JJV64" s="467"/>
      <c r="JJW64" s="466"/>
      <c r="JJX64" s="399"/>
      <c r="JJY64" s="466"/>
      <c r="JJZ64" s="252"/>
      <c r="JKA64" s="467"/>
      <c r="JKB64" s="466"/>
      <c r="JKC64" s="399"/>
      <c r="JKD64" s="466"/>
      <c r="JKE64" s="252"/>
      <c r="JKF64" s="467"/>
      <c r="JKG64" s="466"/>
      <c r="JKH64" s="399"/>
      <c r="JKI64" s="466"/>
      <c r="JKJ64" s="252"/>
      <c r="JKK64" s="467"/>
      <c r="JKL64" s="466"/>
      <c r="JKM64" s="399"/>
      <c r="JKN64" s="466"/>
      <c r="JKO64" s="252"/>
      <c r="JKP64" s="467"/>
      <c r="JKQ64" s="466"/>
      <c r="JKR64" s="399"/>
      <c r="JKS64" s="466"/>
      <c r="JKT64" s="252"/>
      <c r="JKU64" s="467"/>
      <c r="JKV64" s="466"/>
      <c r="JKW64" s="399"/>
      <c r="JKX64" s="466"/>
      <c r="JKY64" s="252"/>
      <c r="JKZ64" s="467"/>
      <c r="JLA64" s="466"/>
      <c r="JLB64" s="399"/>
      <c r="JLC64" s="466"/>
      <c r="JLD64" s="252"/>
      <c r="JLE64" s="467"/>
      <c r="JLF64" s="466"/>
      <c r="JLG64" s="399"/>
      <c r="JLH64" s="466"/>
      <c r="JLI64" s="252"/>
      <c r="JLJ64" s="467"/>
      <c r="JLK64" s="466"/>
      <c r="JLL64" s="399"/>
      <c r="JLM64" s="466"/>
      <c r="JLN64" s="252"/>
      <c r="JLO64" s="467"/>
      <c r="JLP64" s="466"/>
      <c r="JLQ64" s="399"/>
      <c r="JLR64" s="466"/>
      <c r="JLS64" s="252"/>
      <c r="JLT64" s="467"/>
      <c r="JLU64" s="466"/>
      <c r="JLV64" s="399"/>
      <c r="JLW64" s="466"/>
      <c r="JLX64" s="252"/>
      <c r="JLY64" s="467"/>
      <c r="JLZ64" s="466"/>
      <c r="JMA64" s="399"/>
      <c r="JMB64" s="466"/>
      <c r="JMC64" s="252"/>
      <c r="JMD64" s="467"/>
      <c r="JME64" s="466"/>
      <c r="JMF64" s="399"/>
      <c r="JMG64" s="466"/>
      <c r="JMH64" s="252"/>
      <c r="JMI64" s="467"/>
      <c r="JMJ64" s="466"/>
      <c r="JMK64" s="399"/>
      <c r="JML64" s="466"/>
      <c r="JMM64" s="252"/>
      <c r="JMN64" s="467"/>
      <c r="JMO64" s="466"/>
      <c r="JMP64" s="399"/>
      <c r="JMQ64" s="466"/>
      <c r="JMR64" s="252"/>
      <c r="JMS64" s="467"/>
      <c r="JMT64" s="466"/>
      <c r="JMU64" s="399"/>
      <c r="JMV64" s="466"/>
      <c r="JMW64" s="252"/>
      <c r="JMX64" s="467"/>
      <c r="JMY64" s="466"/>
      <c r="JMZ64" s="399"/>
      <c r="JNA64" s="466"/>
      <c r="JNB64" s="252"/>
      <c r="JNC64" s="467"/>
      <c r="JND64" s="466"/>
      <c r="JNE64" s="399"/>
      <c r="JNF64" s="466"/>
      <c r="JNG64" s="252"/>
      <c r="JNH64" s="467"/>
      <c r="JNI64" s="466"/>
      <c r="JNJ64" s="399"/>
      <c r="JNK64" s="466"/>
      <c r="JNL64" s="252"/>
      <c r="JNM64" s="467"/>
      <c r="JNN64" s="466"/>
      <c r="JNO64" s="399"/>
      <c r="JNP64" s="466"/>
      <c r="JNQ64" s="252"/>
      <c r="JNR64" s="467"/>
      <c r="JNS64" s="466"/>
      <c r="JNT64" s="399"/>
      <c r="JNU64" s="466"/>
      <c r="JNV64" s="252"/>
      <c r="JNW64" s="467"/>
      <c r="JNX64" s="466"/>
      <c r="JNY64" s="399"/>
      <c r="JNZ64" s="466"/>
      <c r="JOA64" s="252"/>
      <c r="JOB64" s="467"/>
      <c r="JOC64" s="466"/>
      <c r="JOD64" s="399"/>
      <c r="JOE64" s="466"/>
      <c r="JOF64" s="252"/>
      <c r="JOG64" s="467"/>
      <c r="JOH64" s="466"/>
      <c r="JOI64" s="399"/>
      <c r="JOJ64" s="466"/>
      <c r="JOK64" s="252"/>
      <c r="JOL64" s="467"/>
      <c r="JOM64" s="466"/>
      <c r="JON64" s="399"/>
      <c r="JOO64" s="466"/>
      <c r="JOP64" s="252"/>
      <c r="JOQ64" s="467"/>
      <c r="JOR64" s="466"/>
      <c r="JOS64" s="399"/>
      <c r="JOT64" s="466"/>
      <c r="JOU64" s="252"/>
      <c r="JOV64" s="467"/>
      <c r="JOW64" s="466"/>
      <c r="JOX64" s="399"/>
      <c r="JOY64" s="466"/>
      <c r="JOZ64" s="252"/>
      <c r="JPA64" s="467"/>
      <c r="JPB64" s="466"/>
      <c r="JPC64" s="399"/>
      <c r="JPD64" s="466"/>
      <c r="JPE64" s="252"/>
      <c r="JPF64" s="467"/>
      <c r="JPG64" s="466"/>
      <c r="JPH64" s="399"/>
      <c r="JPI64" s="466"/>
      <c r="JPJ64" s="252"/>
      <c r="JPK64" s="467"/>
      <c r="JPL64" s="466"/>
      <c r="JPM64" s="399"/>
      <c r="JPN64" s="466"/>
      <c r="JPO64" s="252"/>
      <c r="JPP64" s="467"/>
      <c r="JPQ64" s="466"/>
      <c r="JPR64" s="399"/>
      <c r="JPS64" s="466"/>
      <c r="JPT64" s="252"/>
      <c r="JPU64" s="467"/>
      <c r="JPV64" s="466"/>
      <c r="JPW64" s="399"/>
      <c r="JPX64" s="466"/>
      <c r="JPY64" s="252"/>
      <c r="JPZ64" s="467"/>
      <c r="JQA64" s="466"/>
      <c r="JQB64" s="399"/>
      <c r="JQC64" s="466"/>
      <c r="JQD64" s="252"/>
      <c r="JQE64" s="467"/>
      <c r="JQF64" s="466"/>
      <c r="JQG64" s="399"/>
      <c r="JQH64" s="466"/>
      <c r="JQI64" s="252"/>
      <c r="JQJ64" s="467"/>
      <c r="JQK64" s="466"/>
      <c r="JQL64" s="399"/>
      <c r="JQM64" s="466"/>
      <c r="JQN64" s="252"/>
      <c r="JQO64" s="467"/>
      <c r="JQP64" s="466"/>
      <c r="JQQ64" s="399"/>
      <c r="JQR64" s="466"/>
      <c r="JQS64" s="252"/>
      <c r="JQT64" s="467"/>
      <c r="JQU64" s="466"/>
      <c r="JQV64" s="399"/>
      <c r="JQW64" s="466"/>
      <c r="JQX64" s="252"/>
      <c r="JQY64" s="467"/>
      <c r="JQZ64" s="466"/>
      <c r="JRA64" s="399"/>
      <c r="JRB64" s="466"/>
      <c r="JRC64" s="252"/>
      <c r="JRD64" s="467"/>
      <c r="JRE64" s="466"/>
      <c r="JRF64" s="399"/>
      <c r="JRG64" s="466"/>
      <c r="JRH64" s="252"/>
      <c r="JRI64" s="467"/>
      <c r="JRJ64" s="466"/>
      <c r="JRK64" s="399"/>
      <c r="JRL64" s="466"/>
      <c r="JRM64" s="252"/>
      <c r="JRN64" s="467"/>
      <c r="JRO64" s="466"/>
      <c r="JRP64" s="399"/>
      <c r="JRQ64" s="466"/>
      <c r="JRR64" s="252"/>
      <c r="JRS64" s="467"/>
      <c r="JRT64" s="466"/>
      <c r="JRU64" s="399"/>
      <c r="JRV64" s="466"/>
      <c r="JRW64" s="252"/>
      <c r="JRX64" s="467"/>
      <c r="JRY64" s="466"/>
      <c r="JRZ64" s="399"/>
      <c r="JSA64" s="466"/>
      <c r="JSB64" s="252"/>
      <c r="JSC64" s="467"/>
      <c r="JSD64" s="466"/>
      <c r="JSE64" s="399"/>
      <c r="JSF64" s="466"/>
      <c r="JSG64" s="252"/>
      <c r="JSH64" s="467"/>
      <c r="JSI64" s="466"/>
      <c r="JSJ64" s="399"/>
      <c r="JSK64" s="466"/>
      <c r="JSL64" s="252"/>
      <c r="JSM64" s="467"/>
      <c r="JSN64" s="466"/>
      <c r="JSO64" s="399"/>
      <c r="JSP64" s="466"/>
      <c r="JSQ64" s="252"/>
      <c r="JSR64" s="467"/>
      <c r="JSS64" s="466"/>
      <c r="JST64" s="399"/>
      <c r="JSU64" s="466"/>
      <c r="JSV64" s="252"/>
      <c r="JSW64" s="467"/>
      <c r="JSX64" s="466"/>
      <c r="JSY64" s="399"/>
      <c r="JSZ64" s="466"/>
      <c r="JTA64" s="252"/>
      <c r="JTB64" s="467"/>
      <c r="JTC64" s="466"/>
      <c r="JTD64" s="399"/>
      <c r="JTE64" s="466"/>
      <c r="JTF64" s="252"/>
      <c r="JTG64" s="467"/>
      <c r="JTH64" s="466"/>
      <c r="JTI64" s="399"/>
      <c r="JTJ64" s="466"/>
      <c r="JTK64" s="252"/>
      <c r="JTL64" s="467"/>
      <c r="JTM64" s="466"/>
      <c r="JTN64" s="399"/>
      <c r="JTO64" s="466"/>
      <c r="JTP64" s="252"/>
      <c r="JTQ64" s="467"/>
      <c r="JTR64" s="466"/>
      <c r="JTS64" s="399"/>
      <c r="JTT64" s="466"/>
      <c r="JTU64" s="252"/>
      <c r="JTV64" s="467"/>
      <c r="JTW64" s="466"/>
      <c r="JTX64" s="399"/>
      <c r="JTY64" s="466"/>
      <c r="JTZ64" s="252"/>
      <c r="JUA64" s="467"/>
      <c r="JUB64" s="466"/>
      <c r="JUC64" s="399"/>
      <c r="JUD64" s="466"/>
      <c r="JUE64" s="252"/>
      <c r="JUF64" s="467"/>
      <c r="JUG64" s="466"/>
      <c r="JUH64" s="399"/>
      <c r="JUI64" s="466"/>
      <c r="JUJ64" s="252"/>
      <c r="JUK64" s="467"/>
      <c r="JUL64" s="466"/>
      <c r="JUM64" s="399"/>
      <c r="JUN64" s="466"/>
      <c r="JUO64" s="252"/>
      <c r="JUP64" s="467"/>
      <c r="JUQ64" s="466"/>
      <c r="JUR64" s="399"/>
      <c r="JUS64" s="466"/>
      <c r="JUT64" s="252"/>
      <c r="JUU64" s="467"/>
      <c r="JUV64" s="466"/>
      <c r="JUW64" s="399"/>
      <c r="JUX64" s="466"/>
      <c r="JUY64" s="252"/>
      <c r="JUZ64" s="467"/>
      <c r="JVA64" s="466"/>
      <c r="JVB64" s="399"/>
      <c r="JVC64" s="466"/>
      <c r="JVD64" s="252"/>
      <c r="JVE64" s="467"/>
      <c r="JVF64" s="466"/>
      <c r="JVG64" s="399"/>
      <c r="JVH64" s="466"/>
      <c r="JVI64" s="252"/>
      <c r="JVJ64" s="467"/>
      <c r="JVK64" s="466"/>
      <c r="JVL64" s="399"/>
      <c r="JVM64" s="466"/>
      <c r="JVN64" s="252"/>
      <c r="JVO64" s="467"/>
      <c r="JVP64" s="466"/>
      <c r="JVQ64" s="399"/>
      <c r="JVR64" s="466"/>
      <c r="JVS64" s="252"/>
      <c r="JVT64" s="467"/>
      <c r="JVU64" s="466"/>
      <c r="JVV64" s="399"/>
      <c r="JVW64" s="466"/>
      <c r="JVX64" s="252"/>
      <c r="JVY64" s="467"/>
      <c r="JVZ64" s="466"/>
      <c r="JWA64" s="399"/>
      <c r="JWB64" s="466"/>
      <c r="JWC64" s="252"/>
      <c r="JWD64" s="467"/>
      <c r="JWE64" s="466"/>
      <c r="JWF64" s="399"/>
      <c r="JWG64" s="466"/>
      <c r="JWH64" s="252"/>
      <c r="JWI64" s="467"/>
      <c r="JWJ64" s="466"/>
      <c r="JWK64" s="399"/>
      <c r="JWL64" s="466"/>
      <c r="JWM64" s="252"/>
      <c r="JWN64" s="467"/>
      <c r="JWO64" s="466"/>
      <c r="JWP64" s="399"/>
      <c r="JWQ64" s="466"/>
      <c r="JWR64" s="252"/>
      <c r="JWS64" s="467"/>
      <c r="JWT64" s="466"/>
      <c r="JWU64" s="399"/>
      <c r="JWV64" s="466"/>
      <c r="JWW64" s="252"/>
      <c r="JWX64" s="467"/>
      <c r="JWY64" s="466"/>
      <c r="JWZ64" s="399"/>
      <c r="JXA64" s="466"/>
      <c r="JXB64" s="252"/>
      <c r="JXC64" s="467"/>
      <c r="JXD64" s="466"/>
      <c r="JXE64" s="399"/>
      <c r="JXF64" s="466"/>
      <c r="JXG64" s="252"/>
      <c r="JXH64" s="467"/>
      <c r="JXI64" s="466"/>
      <c r="JXJ64" s="399"/>
      <c r="JXK64" s="466"/>
      <c r="JXL64" s="252"/>
      <c r="JXM64" s="467"/>
      <c r="JXN64" s="466"/>
      <c r="JXO64" s="399"/>
      <c r="JXP64" s="466"/>
      <c r="JXQ64" s="252"/>
      <c r="JXR64" s="467"/>
      <c r="JXS64" s="466"/>
      <c r="JXT64" s="399"/>
      <c r="JXU64" s="466"/>
      <c r="JXV64" s="252"/>
      <c r="JXW64" s="467"/>
      <c r="JXX64" s="466"/>
      <c r="JXY64" s="399"/>
      <c r="JXZ64" s="466"/>
      <c r="JYA64" s="252"/>
      <c r="JYB64" s="467"/>
      <c r="JYC64" s="466"/>
      <c r="JYD64" s="399"/>
      <c r="JYE64" s="466"/>
      <c r="JYF64" s="252"/>
      <c r="JYG64" s="467"/>
      <c r="JYH64" s="466"/>
      <c r="JYI64" s="399"/>
      <c r="JYJ64" s="466"/>
      <c r="JYK64" s="252"/>
      <c r="JYL64" s="467"/>
      <c r="JYM64" s="466"/>
      <c r="JYN64" s="399"/>
      <c r="JYO64" s="466"/>
      <c r="JYP64" s="252"/>
      <c r="JYQ64" s="467"/>
      <c r="JYR64" s="466"/>
      <c r="JYS64" s="399"/>
      <c r="JYT64" s="466"/>
      <c r="JYU64" s="252"/>
      <c r="JYV64" s="467"/>
      <c r="JYW64" s="466"/>
      <c r="JYX64" s="399"/>
      <c r="JYY64" s="466"/>
      <c r="JYZ64" s="252"/>
      <c r="JZA64" s="467"/>
      <c r="JZB64" s="466"/>
      <c r="JZC64" s="399"/>
      <c r="JZD64" s="466"/>
      <c r="JZE64" s="252"/>
      <c r="JZF64" s="467"/>
      <c r="JZG64" s="466"/>
      <c r="JZH64" s="399"/>
      <c r="JZI64" s="466"/>
      <c r="JZJ64" s="252"/>
      <c r="JZK64" s="467"/>
      <c r="JZL64" s="466"/>
      <c r="JZM64" s="399"/>
      <c r="JZN64" s="466"/>
      <c r="JZO64" s="252"/>
      <c r="JZP64" s="467"/>
      <c r="JZQ64" s="466"/>
      <c r="JZR64" s="399"/>
      <c r="JZS64" s="466"/>
      <c r="JZT64" s="252"/>
      <c r="JZU64" s="467"/>
      <c r="JZV64" s="466"/>
      <c r="JZW64" s="399"/>
      <c r="JZX64" s="466"/>
      <c r="JZY64" s="252"/>
      <c r="JZZ64" s="467"/>
      <c r="KAA64" s="466"/>
      <c r="KAB64" s="399"/>
      <c r="KAC64" s="466"/>
      <c r="KAD64" s="252"/>
      <c r="KAE64" s="467"/>
      <c r="KAF64" s="466"/>
      <c r="KAG64" s="399"/>
      <c r="KAH64" s="466"/>
      <c r="KAI64" s="252"/>
      <c r="KAJ64" s="467"/>
      <c r="KAK64" s="466"/>
      <c r="KAL64" s="399"/>
      <c r="KAM64" s="466"/>
      <c r="KAN64" s="252"/>
      <c r="KAO64" s="467"/>
      <c r="KAP64" s="466"/>
      <c r="KAQ64" s="399"/>
      <c r="KAR64" s="466"/>
      <c r="KAS64" s="252"/>
      <c r="KAT64" s="467"/>
      <c r="KAU64" s="466"/>
      <c r="KAV64" s="399"/>
      <c r="KAW64" s="466"/>
      <c r="KAX64" s="252"/>
      <c r="KAY64" s="467"/>
      <c r="KAZ64" s="466"/>
      <c r="KBA64" s="399"/>
      <c r="KBB64" s="466"/>
      <c r="KBC64" s="252"/>
      <c r="KBD64" s="467"/>
      <c r="KBE64" s="466"/>
      <c r="KBF64" s="399"/>
      <c r="KBG64" s="466"/>
      <c r="KBH64" s="252"/>
      <c r="KBI64" s="467"/>
      <c r="KBJ64" s="466"/>
      <c r="KBK64" s="399"/>
      <c r="KBL64" s="466"/>
      <c r="KBM64" s="252"/>
      <c r="KBN64" s="467"/>
      <c r="KBO64" s="466"/>
      <c r="KBP64" s="399"/>
      <c r="KBQ64" s="466"/>
      <c r="KBR64" s="252"/>
      <c r="KBS64" s="467"/>
      <c r="KBT64" s="466"/>
      <c r="KBU64" s="399"/>
      <c r="KBV64" s="466"/>
      <c r="KBW64" s="252"/>
      <c r="KBX64" s="467"/>
      <c r="KBY64" s="466"/>
      <c r="KBZ64" s="399"/>
      <c r="KCA64" s="466"/>
      <c r="KCB64" s="252"/>
      <c r="KCC64" s="467"/>
      <c r="KCD64" s="466"/>
      <c r="KCE64" s="399"/>
      <c r="KCF64" s="466"/>
      <c r="KCG64" s="252"/>
      <c r="KCH64" s="467"/>
      <c r="KCI64" s="466"/>
      <c r="KCJ64" s="399"/>
      <c r="KCK64" s="466"/>
      <c r="KCL64" s="252"/>
      <c r="KCM64" s="467"/>
      <c r="KCN64" s="466"/>
      <c r="KCO64" s="399"/>
      <c r="KCP64" s="466"/>
      <c r="KCQ64" s="252"/>
      <c r="KCR64" s="467"/>
      <c r="KCS64" s="466"/>
      <c r="KCT64" s="399"/>
      <c r="KCU64" s="466"/>
      <c r="KCV64" s="252"/>
      <c r="KCW64" s="467"/>
      <c r="KCX64" s="466"/>
      <c r="KCY64" s="399"/>
      <c r="KCZ64" s="466"/>
      <c r="KDA64" s="252"/>
      <c r="KDB64" s="467"/>
      <c r="KDC64" s="466"/>
      <c r="KDD64" s="399"/>
      <c r="KDE64" s="466"/>
      <c r="KDF64" s="252"/>
      <c r="KDG64" s="467"/>
      <c r="KDH64" s="466"/>
      <c r="KDI64" s="399"/>
      <c r="KDJ64" s="466"/>
      <c r="KDK64" s="252"/>
      <c r="KDL64" s="467"/>
      <c r="KDM64" s="466"/>
      <c r="KDN64" s="399"/>
      <c r="KDO64" s="466"/>
      <c r="KDP64" s="252"/>
      <c r="KDQ64" s="467"/>
      <c r="KDR64" s="466"/>
      <c r="KDS64" s="399"/>
      <c r="KDT64" s="466"/>
      <c r="KDU64" s="252"/>
      <c r="KDV64" s="467"/>
      <c r="KDW64" s="466"/>
      <c r="KDX64" s="399"/>
      <c r="KDY64" s="466"/>
      <c r="KDZ64" s="252"/>
      <c r="KEA64" s="467"/>
      <c r="KEB64" s="466"/>
      <c r="KEC64" s="399"/>
      <c r="KED64" s="466"/>
      <c r="KEE64" s="252"/>
      <c r="KEF64" s="467"/>
      <c r="KEG64" s="466"/>
      <c r="KEH64" s="399"/>
      <c r="KEI64" s="466"/>
      <c r="KEJ64" s="252"/>
      <c r="KEK64" s="467"/>
      <c r="KEL64" s="466"/>
      <c r="KEM64" s="399"/>
      <c r="KEN64" s="466"/>
      <c r="KEO64" s="252"/>
      <c r="KEP64" s="467"/>
      <c r="KEQ64" s="466"/>
      <c r="KER64" s="399"/>
      <c r="KES64" s="466"/>
      <c r="KET64" s="252"/>
      <c r="KEU64" s="467"/>
      <c r="KEV64" s="466"/>
      <c r="KEW64" s="399"/>
      <c r="KEX64" s="466"/>
      <c r="KEY64" s="252"/>
      <c r="KEZ64" s="467"/>
      <c r="KFA64" s="466"/>
      <c r="KFB64" s="399"/>
      <c r="KFC64" s="466"/>
      <c r="KFD64" s="252"/>
      <c r="KFE64" s="467"/>
      <c r="KFF64" s="466"/>
      <c r="KFG64" s="399"/>
      <c r="KFH64" s="466"/>
      <c r="KFI64" s="252"/>
      <c r="KFJ64" s="467"/>
      <c r="KFK64" s="466"/>
      <c r="KFL64" s="399"/>
      <c r="KFM64" s="466"/>
      <c r="KFN64" s="252"/>
      <c r="KFO64" s="467"/>
      <c r="KFP64" s="466"/>
      <c r="KFQ64" s="399"/>
      <c r="KFR64" s="466"/>
      <c r="KFS64" s="252"/>
      <c r="KFT64" s="467"/>
      <c r="KFU64" s="466"/>
      <c r="KFV64" s="399"/>
      <c r="KFW64" s="466"/>
      <c r="KFX64" s="252"/>
      <c r="KFY64" s="467"/>
      <c r="KFZ64" s="466"/>
      <c r="KGA64" s="399"/>
      <c r="KGB64" s="466"/>
      <c r="KGC64" s="252"/>
      <c r="KGD64" s="467"/>
      <c r="KGE64" s="466"/>
      <c r="KGF64" s="399"/>
      <c r="KGG64" s="466"/>
      <c r="KGH64" s="252"/>
      <c r="KGI64" s="467"/>
      <c r="KGJ64" s="466"/>
      <c r="KGK64" s="399"/>
      <c r="KGL64" s="466"/>
      <c r="KGM64" s="252"/>
      <c r="KGN64" s="467"/>
      <c r="KGO64" s="466"/>
      <c r="KGP64" s="399"/>
      <c r="KGQ64" s="466"/>
      <c r="KGR64" s="252"/>
      <c r="KGS64" s="467"/>
      <c r="KGT64" s="466"/>
      <c r="KGU64" s="399"/>
      <c r="KGV64" s="466"/>
      <c r="KGW64" s="252"/>
      <c r="KGX64" s="467"/>
      <c r="KGY64" s="466"/>
      <c r="KGZ64" s="399"/>
      <c r="KHA64" s="466"/>
      <c r="KHB64" s="252"/>
      <c r="KHC64" s="467"/>
      <c r="KHD64" s="466"/>
      <c r="KHE64" s="399"/>
      <c r="KHF64" s="466"/>
      <c r="KHG64" s="252"/>
      <c r="KHH64" s="467"/>
      <c r="KHI64" s="466"/>
      <c r="KHJ64" s="399"/>
      <c r="KHK64" s="466"/>
      <c r="KHL64" s="252"/>
      <c r="KHM64" s="467"/>
      <c r="KHN64" s="466"/>
      <c r="KHO64" s="399"/>
      <c r="KHP64" s="466"/>
      <c r="KHQ64" s="252"/>
      <c r="KHR64" s="467"/>
      <c r="KHS64" s="466"/>
      <c r="KHT64" s="399"/>
      <c r="KHU64" s="466"/>
      <c r="KHV64" s="252"/>
      <c r="KHW64" s="467"/>
      <c r="KHX64" s="466"/>
      <c r="KHY64" s="399"/>
      <c r="KHZ64" s="466"/>
      <c r="KIA64" s="252"/>
      <c r="KIB64" s="467"/>
      <c r="KIC64" s="466"/>
      <c r="KID64" s="399"/>
      <c r="KIE64" s="466"/>
      <c r="KIF64" s="252"/>
      <c r="KIG64" s="467"/>
      <c r="KIH64" s="466"/>
      <c r="KII64" s="399"/>
      <c r="KIJ64" s="466"/>
      <c r="KIK64" s="252"/>
      <c r="KIL64" s="467"/>
      <c r="KIM64" s="466"/>
      <c r="KIN64" s="399"/>
      <c r="KIO64" s="466"/>
      <c r="KIP64" s="252"/>
      <c r="KIQ64" s="467"/>
      <c r="KIR64" s="466"/>
      <c r="KIS64" s="399"/>
      <c r="KIT64" s="466"/>
      <c r="KIU64" s="252"/>
      <c r="KIV64" s="467"/>
      <c r="KIW64" s="466"/>
      <c r="KIX64" s="399"/>
      <c r="KIY64" s="466"/>
      <c r="KIZ64" s="252"/>
      <c r="KJA64" s="467"/>
      <c r="KJB64" s="466"/>
      <c r="KJC64" s="399"/>
      <c r="KJD64" s="466"/>
      <c r="KJE64" s="252"/>
      <c r="KJF64" s="467"/>
      <c r="KJG64" s="466"/>
      <c r="KJH64" s="399"/>
      <c r="KJI64" s="466"/>
      <c r="KJJ64" s="252"/>
      <c r="KJK64" s="467"/>
      <c r="KJL64" s="466"/>
      <c r="KJM64" s="399"/>
      <c r="KJN64" s="466"/>
      <c r="KJO64" s="252"/>
      <c r="KJP64" s="467"/>
      <c r="KJQ64" s="466"/>
      <c r="KJR64" s="399"/>
      <c r="KJS64" s="466"/>
      <c r="KJT64" s="252"/>
      <c r="KJU64" s="467"/>
      <c r="KJV64" s="466"/>
      <c r="KJW64" s="399"/>
      <c r="KJX64" s="466"/>
      <c r="KJY64" s="252"/>
      <c r="KJZ64" s="467"/>
      <c r="KKA64" s="466"/>
      <c r="KKB64" s="399"/>
      <c r="KKC64" s="466"/>
      <c r="KKD64" s="252"/>
      <c r="KKE64" s="467"/>
      <c r="KKF64" s="466"/>
      <c r="KKG64" s="399"/>
      <c r="KKH64" s="466"/>
      <c r="KKI64" s="252"/>
      <c r="KKJ64" s="467"/>
      <c r="KKK64" s="466"/>
      <c r="KKL64" s="399"/>
      <c r="KKM64" s="466"/>
      <c r="KKN64" s="252"/>
      <c r="KKO64" s="467"/>
      <c r="KKP64" s="466"/>
      <c r="KKQ64" s="399"/>
      <c r="KKR64" s="466"/>
      <c r="KKS64" s="252"/>
      <c r="KKT64" s="467"/>
      <c r="KKU64" s="466"/>
      <c r="KKV64" s="399"/>
      <c r="KKW64" s="466"/>
      <c r="KKX64" s="252"/>
      <c r="KKY64" s="467"/>
      <c r="KKZ64" s="466"/>
      <c r="KLA64" s="399"/>
      <c r="KLB64" s="466"/>
      <c r="KLC64" s="252"/>
      <c r="KLD64" s="467"/>
      <c r="KLE64" s="466"/>
      <c r="KLF64" s="399"/>
      <c r="KLG64" s="466"/>
      <c r="KLH64" s="252"/>
      <c r="KLI64" s="467"/>
      <c r="KLJ64" s="466"/>
      <c r="KLK64" s="399"/>
      <c r="KLL64" s="466"/>
      <c r="KLM64" s="252"/>
      <c r="KLN64" s="467"/>
      <c r="KLO64" s="466"/>
      <c r="KLP64" s="399"/>
      <c r="KLQ64" s="466"/>
      <c r="KLR64" s="252"/>
      <c r="KLS64" s="467"/>
      <c r="KLT64" s="466"/>
      <c r="KLU64" s="399"/>
      <c r="KLV64" s="466"/>
      <c r="KLW64" s="252"/>
      <c r="KLX64" s="467"/>
      <c r="KLY64" s="466"/>
      <c r="KLZ64" s="399"/>
      <c r="KMA64" s="466"/>
      <c r="KMB64" s="252"/>
      <c r="KMC64" s="467"/>
      <c r="KMD64" s="466"/>
      <c r="KME64" s="399"/>
      <c r="KMF64" s="466"/>
      <c r="KMG64" s="252"/>
      <c r="KMH64" s="467"/>
      <c r="KMI64" s="466"/>
      <c r="KMJ64" s="399"/>
      <c r="KMK64" s="466"/>
      <c r="KML64" s="252"/>
      <c r="KMM64" s="467"/>
      <c r="KMN64" s="466"/>
      <c r="KMO64" s="399"/>
      <c r="KMP64" s="466"/>
      <c r="KMQ64" s="252"/>
      <c r="KMR64" s="467"/>
      <c r="KMS64" s="466"/>
      <c r="KMT64" s="399"/>
      <c r="KMU64" s="466"/>
      <c r="KMV64" s="252"/>
      <c r="KMW64" s="467"/>
      <c r="KMX64" s="466"/>
      <c r="KMY64" s="399"/>
      <c r="KMZ64" s="466"/>
      <c r="KNA64" s="252"/>
      <c r="KNB64" s="467"/>
      <c r="KNC64" s="466"/>
      <c r="KND64" s="399"/>
      <c r="KNE64" s="466"/>
      <c r="KNF64" s="252"/>
      <c r="KNG64" s="467"/>
      <c r="KNH64" s="466"/>
      <c r="KNI64" s="399"/>
      <c r="KNJ64" s="466"/>
      <c r="KNK64" s="252"/>
      <c r="KNL64" s="467"/>
      <c r="KNM64" s="466"/>
      <c r="KNN64" s="399"/>
      <c r="KNO64" s="466"/>
      <c r="KNP64" s="252"/>
      <c r="KNQ64" s="467"/>
      <c r="KNR64" s="466"/>
      <c r="KNS64" s="399"/>
      <c r="KNT64" s="466"/>
      <c r="KNU64" s="252"/>
      <c r="KNV64" s="467"/>
      <c r="KNW64" s="466"/>
      <c r="KNX64" s="399"/>
      <c r="KNY64" s="466"/>
      <c r="KNZ64" s="252"/>
      <c r="KOA64" s="467"/>
      <c r="KOB64" s="466"/>
      <c r="KOC64" s="399"/>
      <c r="KOD64" s="466"/>
      <c r="KOE64" s="252"/>
      <c r="KOF64" s="467"/>
      <c r="KOG64" s="466"/>
      <c r="KOH64" s="399"/>
      <c r="KOI64" s="466"/>
      <c r="KOJ64" s="252"/>
      <c r="KOK64" s="467"/>
      <c r="KOL64" s="466"/>
      <c r="KOM64" s="399"/>
      <c r="KON64" s="466"/>
      <c r="KOO64" s="252"/>
      <c r="KOP64" s="467"/>
      <c r="KOQ64" s="466"/>
      <c r="KOR64" s="399"/>
      <c r="KOS64" s="466"/>
      <c r="KOT64" s="252"/>
      <c r="KOU64" s="467"/>
      <c r="KOV64" s="466"/>
      <c r="KOW64" s="399"/>
      <c r="KOX64" s="466"/>
      <c r="KOY64" s="252"/>
      <c r="KOZ64" s="467"/>
      <c r="KPA64" s="466"/>
      <c r="KPB64" s="399"/>
      <c r="KPC64" s="466"/>
      <c r="KPD64" s="252"/>
      <c r="KPE64" s="467"/>
      <c r="KPF64" s="466"/>
      <c r="KPG64" s="399"/>
      <c r="KPH64" s="466"/>
      <c r="KPI64" s="252"/>
      <c r="KPJ64" s="467"/>
      <c r="KPK64" s="466"/>
      <c r="KPL64" s="399"/>
      <c r="KPM64" s="466"/>
      <c r="KPN64" s="252"/>
      <c r="KPO64" s="467"/>
      <c r="KPP64" s="466"/>
      <c r="KPQ64" s="399"/>
      <c r="KPR64" s="466"/>
      <c r="KPS64" s="252"/>
      <c r="KPT64" s="467"/>
      <c r="KPU64" s="466"/>
      <c r="KPV64" s="399"/>
      <c r="KPW64" s="466"/>
      <c r="KPX64" s="252"/>
      <c r="KPY64" s="467"/>
      <c r="KPZ64" s="466"/>
      <c r="KQA64" s="399"/>
      <c r="KQB64" s="466"/>
      <c r="KQC64" s="252"/>
      <c r="KQD64" s="467"/>
      <c r="KQE64" s="466"/>
      <c r="KQF64" s="399"/>
      <c r="KQG64" s="466"/>
      <c r="KQH64" s="252"/>
      <c r="KQI64" s="467"/>
      <c r="KQJ64" s="466"/>
      <c r="KQK64" s="399"/>
      <c r="KQL64" s="466"/>
      <c r="KQM64" s="252"/>
      <c r="KQN64" s="467"/>
      <c r="KQO64" s="466"/>
      <c r="KQP64" s="399"/>
      <c r="KQQ64" s="466"/>
      <c r="KQR64" s="252"/>
      <c r="KQS64" s="467"/>
      <c r="KQT64" s="466"/>
      <c r="KQU64" s="399"/>
      <c r="KQV64" s="466"/>
      <c r="KQW64" s="252"/>
      <c r="KQX64" s="467"/>
      <c r="KQY64" s="466"/>
      <c r="KQZ64" s="399"/>
      <c r="KRA64" s="466"/>
      <c r="KRB64" s="252"/>
      <c r="KRC64" s="467"/>
      <c r="KRD64" s="466"/>
      <c r="KRE64" s="399"/>
      <c r="KRF64" s="466"/>
      <c r="KRG64" s="252"/>
      <c r="KRH64" s="467"/>
      <c r="KRI64" s="466"/>
      <c r="KRJ64" s="399"/>
      <c r="KRK64" s="466"/>
      <c r="KRL64" s="252"/>
      <c r="KRM64" s="467"/>
      <c r="KRN64" s="466"/>
      <c r="KRO64" s="399"/>
      <c r="KRP64" s="466"/>
      <c r="KRQ64" s="252"/>
      <c r="KRR64" s="467"/>
      <c r="KRS64" s="466"/>
      <c r="KRT64" s="399"/>
      <c r="KRU64" s="466"/>
      <c r="KRV64" s="252"/>
      <c r="KRW64" s="467"/>
      <c r="KRX64" s="466"/>
      <c r="KRY64" s="399"/>
      <c r="KRZ64" s="466"/>
      <c r="KSA64" s="252"/>
      <c r="KSB64" s="467"/>
      <c r="KSC64" s="466"/>
      <c r="KSD64" s="399"/>
      <c r="KSE64" s="466"/>
      <c r="KSF64" s="252"/>
      <c r="KSG64" s="467"/>
      <c r="KSH64" s="466"/>
      <c r="KSI64" s="399"/>
      <c r="KSJ64" s="466"/>
      <c r="KSK64" s="252"/>
      <c r="KSL64" s="467"/>
      <c r="KSM64" s="466"/>
      <c r="KSN64" s="399"/>
      <c r="KSO64" s="466"/>
      <c r="KSP64" s="252"/>
      <c r="KSQ64" s="467"/>
      <c r="KSR64" s="466"/>
      <c r="KSS64" s="399"/>
      <c r="KST64" s="466"/>
      <c r="KSU64" s="252"/>
      <c r="KSV64" s="467"/>
      <c r="KSW64" s="466"/>
      <c r="KSX64" s="399"/>
      <c r="KSY64" s="466"/>
      <c r="KSZ64" s="252"/>
      <c r="KTA64" s="467"/>
      <c r="KTB64" s="466"/>
      <c r="KTC64" s="399"/>
      <c r="KTD64" s="466"/>
      <c r="KTE64" s="252"/>
      <c r="KTF64" s="467"/>
      <c r="KTG64" s="466"/>
      <c r="KTH64" s="399"/>
      <c r="KTI64" s="466"/>
      <c r="KTJ64" s="252"/>
      <c r="KTK64" s="467"/>
      <c r="KTL64" s="466"/>
      <c r="KTM64" s="399"/>
      <c r="KTN64" s="466"/>
      <c r="KTO64" s="252"/>
      <c r="KTP64" s="467"/>
      <c r="KTQ64" s="466"/>
      <c r="KTR64" s="399"/>
      <c r="KTS64" s="466"/>
      <c r="KTT64" s="252"/>
      <c r="KTU64" s="467"/>
      <c r="KTV64" s="466"/>
      <c r="KTW64" s="399"/>
      <c r="KTX64" s="466"/>
      <c r="KTY64" s="252"/>
      <c r="KTZ64" s="467"/>
      <c r="KUA64" s="466"/>
      <c r="KUB64" s="399"/>
      <c r="KUC64" s="466"/>
      <c r="KUD64" s="252"/>
      <c r="KUE64" s="467"/>
      <c r="KUF64" s="466"/>
      <c r="KUG64" s="399"/>
      <c r="KUH64" s="466"/>
      <c r="KUI64" s="252"/>
      <c r="KUJ64" s="467"/>
      <c r="KUK64" s="466"/>
      <c r="KUL64" s="399"/>
      <c r="KUM64" s="466"/>
      <c r="KUN64" s="252"/>
      <c r="KUO64" s="467"/>
      <c r="KUP64" s="466"/>
      <c r="KUQ64" s="399"/>
      <c r="KUR64" s="466"/>
      <c r="KUS64" s="252"/>
      <c r="KUT64" s="467"/>
      <c r="KUU64" s="466"/>
      <c r="KUV64" s="399"/>
      <c r="KUW64" s="466"/>
      <c r="KUX64" s="252"/>
      <c r="KUY64" s="467"/>
      <c r="KUZ64" s="466"/>
      <c r="KVA64" s="399"/>
      <c r="KVB64" s="466"/>
      <c r="KVC64" s="252"/>
      <c r="KVD64" s="467"/>
      <c r="KVE64" s="466"/>
      <c r="KVF64" s="399"/>
      <c r="KVG64" s="466"/>
      <c r="KVH64" s="252"/>
      <c r="KVI64" s="467"/>
      <c r="KVJ64" s="466"/>
      <c r="KVK64" s="399"/>
      <c r="KVL64" s="466"/>
      <c r="KVM64" s="252"/>
      <c r="KVN64" s="467"/>
      <c r="KVO64" s="466"/>
      <c r="KVP64" s="399"/>
      <c r="KVQ64" s="466"/>
      <c r="KVR64" s="252"/>
      <c r="KVS64" s="467"/>
      <c r="KVT64" s="466"/>
      <c r="KVU64" s="399"/>
      <c r="KVV64" s="466"/>
      <c r="KVW64" s="252"/>
      <c r="KVX64" s="467"/>
      <c r="KVY64" s="466"/>
      <c r="KVZ64" s="399"/>
      <c r="KWA64" s="466"/>
      <c r="KWB64" s="252"/>
      <c r="KWC64" s="467"/>
      <c r="KWD64" s="466"/>
      <c r="KWE64" s="399"/>
      <c r="KWF64" s="466"/>
      <c r="KWG64" s="252"/>
      <c r="KWH64" s="467"/>
      <c r="KWI64" s="466"/>
      <c r="KWJ64" s="399"/>
      <c r="KWK64" s="466"/>
      <c r="KWL64" s="252"/>
      <c r="KWM64" s="467"/>
      <c r="KWN64" s="466"/>
      <c r="KWO64" s="399"/>
      <c r="KWP64" s="466"/>
      <c r="KWQ64" s="252"/>
      <c r="KWR64" s="467"/>
      <c r="KWS64" s="466"/>
      <c r="KWT64" s="399"/>
      <c r="KWU64" s="466"/>
      <c r="KWV64" s="252"/>
      <c r="KWW64" s="467"/>
      <c r="KWX64" s="466"/>
      <c r="KWY64" s="399"/>
      <c r="KWZ64" s="466"/>
      <c r="KXA64" s="252"/>
      <c r="KXB64" s="467"/>
      <c r="KXC64" s="466"/>
      <c r="KXD64" s="399"/>
      <c r="KXE64" s="466"/>
      <c r="KXF64" s="252"/>
      <c r="KXG64" s="467"/>
      <c r="KXH64" s="466"/>
      <c r="KXI64" s="399"/>
      <c r="KXJ64" s="466"/>
      <c r="KXK64" s="252"/>
      <c r="KXL64" s="467"/>
      <c r="KXM64" s="466"/>
      <c r="KXN64" s="399"/>
      <c r="KXO64" s="466"/>
      <c r="KXP64" s="252"/>
      <c r="KXQ64" s="467"/>
      <c r="KXR64" s="466"/>
      <c r="KXS64" s="399"/>
      <c r="KXT64" s="466"/>
      <c r="KXU64" s="252"/>
      <c r="KXV64" s="467"/>
      <c r="KXW64" s="466"/>
      <c r="KXX64" s="399"/>
      <c r="KXY64" s="466"/>
      <c r="KXZ64" s="252"/>
      <c r="KYA64" s="467"/>
      <c r="KYB64" s="466"/>
      <c r="KYC64" s="399"/>
      <c r="KYD64" s="466"/>
      <c r="KYE64" s="252"/>
      <c r="KYF64" s="467"/>
      <c r="KYG64" s="466"/>
      <c r="KYH64" s="399"/>
      <c r="KYI64" s="466"/>
      <c r="KYJ64" s="252"/>
      <c r="KYK64" s="467"/>
      <c r="KYL64" s="466"/>
      <c r="KYM64" s="399"/>
      <c r="KYN64" s="466"/>
      <c r="KYO64" s="252"/>
      <c r="KYP64" s="467"/>
      <c r="KYQ64" s="466"/>
      <c r="KYR64" s="399"/>
      <c r="KYS64" s="466"/>
      <c r="KYT64" s="252"/>
      <c r="KYU64" s="467"/>
      <c r="KYV64" s="466"/>
      <c r="KYW64" s="399"/>
      <c r="KYX64" s="466"/>
      <c r="KYY64" s="252"/>
      <c r="KYZ64" s="467"/>
      <c r="KZA64" s="466"/>
      <c r="KZB64" s="399"/>
      <c r="KZC64" s="466"/>
      <c r="KZD64" s="252"/>
      <c r="KZE64" s="467"/>
      <c r="KZF64" s="466"/>
      <c r="KZG64" s="399"/>
      <c r="KZH64" s="466"/>
      <c r="KZI64" s="252"/>
      <c r="KZJ64" s="467"/>
      <c r="KZK64" s="466"/>
      <c r="KZL64" s="399"/>
      <c r="KZM64" s="466"/>
      <c r="KZN64" s="252"/>
      <c r="KZO64" s="467"/>
      <c r="KZP64" s="466"/>
      <c r="KZQ64" s="399"/>
      <c r="KZR64" s="466"/>
      <c r="KZS64" s="252"/>
      <c r="KZT64" s="467"/>
      <c r="KZU64" s="466"/>
      <c r="KZV64" s="399"/>
      <c r="KZW64" s="466"/>
      <c r="KZX64" s="252"/>
      <c r="KZY64" s="467"/>
      <c r="KZZ64" s="466"/>
      <c r="LAA64" s="399"/>
      <c r="LAB64" s="466"/>
      <c r="LAC64" s="252"/>
      <c r="LAD64" s="467"/>
      <c r="LAE64" s="466"/>
      <c r="LAF64" s="399"/>
      <c r="LAG64" s="466"/>
      <c r="LAH64" s="252"/>
      <c r="LAI64" s="467"/>
      <c r="LAJ64" s="466"/>
      <c r="LAK64" s="399"/>
      <c r="LAL64" s="466"/>
      <c r="LAM64" s="252"/>
      <c r="LAN64" s="467"/>
      <c r="LAO64" s="466"/>
      <c r="LAP64" s="399"/>
      <c r="LAQ64" s="466"/>
      <c r="LAR64" s="252"/>
      <c r="LAS64" s="467"/>
      <c r="LAT64" s="466"/>
      <c r="LAU64" s="399"/>
      <c r="LAV64" s="466"/>
      <c r="LAW64" s="252"/>
      <c r="LAX64" s="467"/>
      <c r="LAY64" s="466"/>
      <c r="LAZ64" s="399"/>
      <c r="LBA64" s="466"/>
      <c r="LBB64" s="252"/>
      <c r="LBC64" s="467"/>
      <c r="LBD64" s="466"/>
      <c r="LBE64" s="399"/>
      <c r="LBF64" s="466"/>
      <c r="LBG64" s="252"/>
      <c r="LBH64" s="467"/>
      <c r="LBI64" s="466"/>
      <c r="LBJ64" s="399"/>
      <c r="LBK64" s="466"/>
      <c r="LBL64" s="252"/>
      <c r="LBM64" s="467"/>
      <c r="LBN64" s="466"/>
      <c r="LBO64" s="399"/>
      <c r="LBP64" s="466"/>
      <c r="LBQ64" s="252"/>
      <c r="LBR64" s="467"/>
      <c r="LBS64" s="466"/>
      <c r="LBT64" s="399"/>
      <c r="LBU64" s="466"/>
      <c r="LBV64" s="252"/>
      <c r="LBW64" s="467"/>
      <c r="LBX64" s="466"/>
      <c r="LBY64" s="399"/>
      <c r="LBZ64" s="466"/>
      <c r="LCA64" s="252"/>
      <c r="LCB64" s="467"/>
      <c r="LCC64" s="466"/>
      <c r="LCD64" s="399"/>
      <c r="LCE64" s="466"/>
      <c r="LCF64" s="252"/>
      <c r="LCG64" s="467"/>
      <c r="LCH64" s="466"/>
      <c r="LCI64" s="399"/>
      <c r="LCJ64" s="466"/>
      <c r="LCK64" s="252"/>
      <c r="LCL64" s="467"/>
      <c r="LCM64" s="466"/>
      <c r="LCN64" s="399"/>
      <c r="LCO64" s="466"/>
      <c r="LCP64" s="252"/>
      <c r="LCQ64" s="467"/>
      <c r="LCR64" s="466"/>
      <c r="LCS64" s="399"/>
      <c r="LCT64" s="466"/>
      <c r="LCU64" s="252"/>
      <c r="LCV64" s="467"/>
      <c r="LCW64" s="466"/>
      <c r="LCX64" s="399"/>
      <c r="LCY64" s="466"/>
      <c r="LCZ64" s="252"/>
      <c r="LDA64" s="467"/>
      <c r="LDB64" s="466"/>
      <c r="LDC64" s="399"/>
      <c r="LDD64" s="466"/>
      <c r="LDE64" s="252"/>
      <c r="LDF64" s="467"/>
      <c r="LDG64" s="466"/>
      <c r="LDH64" s="399"/>
      <c r="LDI64" s="466"/>
      <c r="LDJ64" s="252"/>
      <c r="LDK64" s="467"/>
      <c r="LDL64" s="466"/>
      <c r="LDM64" s="399"/>
      <c r="LDN64" s="466"/>
      <c r="LDO64" s="252"/>
      <c r="LDP64" s="467"/>
      <c r="LDQ64" s="466"/>
      <c r="LDR64" s="399"/>
      <c r="LDS64" s="466"/>
      <c r="LDT64" s="252"/>
      <c r="LDU64" s="467"/>
      <c r="LDV64" s="466"/>
      <c r="LDW64" s="399"/>
      <c r="LDX64" s="466"/>
      <c r="LDY64" s="252"/>
      <c r="LDZ64" s="467"/>
      <c r="LEA64" s="466"/>
      <c r="LEB64" s="399"/>
      <c r="LEC64" s="466"/>
      <c r="LED64" s="252"/>
      <c r="LEE64" s="467"/>
      <c r="LEF64" s="466"/>
      <c r="LEG64" s="399"/>
      <c r="LEH64" s="466"/>
      <c r="LEI64" s="252"/>
      <c r="LEJ64" s="467"/>
      <c r="LEK64" s="466"/>
      <c r="LEL64" s="399"/>
      <c r="LEM64" s="466"/>
      <c r="LEN64" s="252"/>
      <c r="LEO64" s="467"/>
      <c r="LEP64" s="466"/>
      <c r="LEQ64" s="399"/>
      <c r="LER64" s="466"/>
      <c r="LES64" s="252"/>
      <c r="LET64" s="467"/>
      <c r="LEU64" s="466"/>
      <c r="LEV64" s="399"/>
      <c r="LEW64" s="466"/>
      <c r="LEX64" s="252"/>
      <c r="LEY64" s="467"/>
      <c r="LEZ64" s="466"/>
      <c r="LFA64" s="399"/>
      <c r="LFB64" s="466"/>
      <c r="LFC64" s="252"/>
      <c r="LFD64" s="467"/>
      <c r="LFE64" s="466"/>
      <c r="LFF64" s="399"/>
      <c r="LFG64" s="466"/>
      <c r="LFH64" s="252"/>
      <c r="LFI64" s="467"/>
      <c r="LFJ64" s="466"/>
      <c r="LFK64" s="399"/>
      <c r="LFL64" s="466"/>
      <c r="LFM64" s="252"/>
      <c r="LFN64" s="467"/>
      <c r="LFO64" s="466"/>
      <c r="LFP64" s="399"/>
      <c r="LFQ64" s="466"/>
      <c r="LFR64" s="252"/>
      <c r="LFS64" s="467"/>
      <c r="LFT64" s="466"/>
      <c r="LFU64" s="399"/>
      <c r="LFV64" s="466"/>
      <c r="LFW64" s="252"/>
      <c r="LFX64" s="467"/>
      <c r="LFY64" s="466"/>
      <c r="LFZ64" s="399"/>
      <c r="LGA64" s="466"/>
      <c r="LGB64" s="252"/>
      <c r="LGC64" s="467"/>
      <c r="LGD64" s="466"/>
      <c r="LGE64" s="399"/>
      <c r="LGF64" s="466"/>
      <c r="LGG64" s="252"/>
      <c r="LGH64" s="467"/>
      <c r="LGI64" s="466"/>
      <c r="LGJ64" s="399"/>
      <c r="LGK64" s="466"/>
      <c r="LGL64" s="252"/>
      <c r="LGM64" s="467"/>
      <c r="LGN64" s="466"/>
      <c r="LGO64" s="399"/>
      <c r="LGP64" s="466"/>
      <c r="LGQ64" s="252"/>
      <c r="LGR64" s="467"/>
      <c r="LGS64" s="466"/>
      <c r="LGT64" s="399"/>
      <c r="LGU64" s="466"/>
      <c r="LGV64" s="252"/>
      <c r="LGW64" s="467"/>
      <c r="LGX64" s="466"/>
      <c r="LGY64" s="399"/>
      <c r="LGZ64" s="466"/>
      <c r="LHA64" s="252"/>
      <c r="LHB64" s="467"/>
      <c r="LHC64" s="466"/>
      <c r="LHD64" s="399"/>
      <c r="LHE64" s="466"/>
      <c r="LHF64" s="252"/>
      <c r="LHG64" s="467"/>
      <c r="LHH64" s="466"/>
      <c r="LHI64" s="399"/>
      <c r="LHJ64" s="466"/>
      <c r="LHK64" s="252"/>
      <c r="LHL64" s="467"/>
      <c r="LHM64" s="466"/>
      <c r="LHN64" s="399"/>
      <c r="LHO64" s="466"/>
      <c r="LHP64" s="252"/>
      <c r="LHQ64" s="467"/>
      <c r="LHR64" s="466"/>
      <c r="LHS64" s="399"/>
      <c r="LHT64" s="466"/>
      <c r="LHU64" s="252"/>
      <c r="LHV64" s="467"/>
      <c r="LHW64" s="466"/>
      <c r="LHX64" s="399"/>
      <c r="LHY64" s="466"/>
      <c r="LHZ64" s="252"/>
      <c r="LIA64" s="467"/>
      <c r="LIB64" s="466"/>
      <c r="LIC64" s="399"/>
      <c r="LID64" s="466"/>
      <c r="LIE64" s="252"/>
      <c r="LIF64" s="467"/>
      <c r="LIG64" s="466"/>
      <c r="LIH64" s="399"/>
      <c r="LII64" s="466"/>
      <c r="LIJ64" s="252"/>
      <c r="LIK64" s="467"/>
      <c r="LIL64" s="466"/>
      <c r="LIM64" s="399"/>
      <c r="LIN64" s="466"/>
      <c r="LIO64" s="252"/>
      <c r="LIP64" s="467"/>
      <c r="LIQ64" s="466"/>
      <c r="LIR64" s="399"/>
      <c r="LIS64" s="466"/>
      <c r="LIT64" s="252"/>
      <c r="LIU64" s="467"/>
      <c r="LIV64" s="466"/>
      <c r="LIW64" s="399"/>
      <c r="LIX64" s="466"/>
      <c r="LIY64" s="252"/>
      <c r="LIZ64" s="467"/>
      <c r="LJA64" s="466"/>
      <c r="LJB64" s="399"/>
      <c r="LJC64" s="466"/>
      <c r="LJD64" s="252"/>
      <c r="LJE64" s="467"/>
      <c r="LJF64" s="466"/>
      <c r="LJG64" s="399"/>
      <c r="LJH64" s="466"/>
      <c r="LJI64" s="252"/>
      <c r="LJJ64" s="467"/>
      <c r="LJK64" s="466"/>
      <c r="LJL64" s="399"/>
      <c r="LJM64" s="466"/>
      <c r="LJN64" s="252"/>
      <c r="LJO64" s="467"/>
      <c r="LJP64" s="466"/>
      <c r="LJQ64" s="399"/>
      <c r="LJR64" s="466"/>
      <c r="LJS64" s="252"/>
      <c r="LJT64" s="467"/>
      <c r="LJU64" s="466"/>
      <c r="LJV64" s="399"/>
      <c r="LJW64" s="466"/>
      <c r="LJX64" s="252"/>
      <c r="LJY64" s="467"/>
      <c r="LJZ64" s="466"/>
      <c r="LKA64" s="399"/>
      <c r="LKB64" s="466"/>
      <c r="LKC64" s="252"/>
      <c r="LKD64" s="467"/>
      <c r="LKE64" s="466"/>
      <c r="LKF64" s="399"/>
      <c r="LKG64" s="466"/>
      <c r="LKH64" s="252"/>
      <c r="LKI64" s="467"/>
      <c r="LKJ64" s="466"/>
      <c r="LKK64" s="399"/>
      <c r="LKL64" s="466"/>
      <c r="LKM64" s="252"/>
      <c r="LKN64" s="467"/>
      <c r="LKO64" s="466"/>
      <c r="LKP64" s="399"/>
      <c r="LKQ64" s="466"/>
      <c r="LKR64" s="252"/>
      <c r="LKS64" s="467"/>
      <c r="LKT64" s="466"/>
      <c r="LKU64" s="399"/>
      <c r="LKV64" s="466"/>
      <c r="LKW64" s="252"/>
      <c r="LKX64" s="467"/>
      <c r="LKY64" s="466"/>
      <c r="LKZ64" s="399"/>
      <c r="LLA64" s="466"/>
      <c r="LLB64" s="252"/>
      <c r="LLC64" s="467"/>
      <c r="LLD64" s="466"/>
      <c r="LLE64" s="399"/>
      <c r="LLF64" s="466"/>
      <c r="LLG64" s="252"/>
      <c r="LLH64" s="467"/>
      <c r="LLI64" s="466"/>
      <c r="LLJ64" s="399"/>
      <c r="LLK64" s="466"/>
      <c r="LLL64" s="252"/>
      <c r="LLM64" s="467"/>
      <c r="LLN64" s="466"/>
      <c r="LLO64" s="399"/>
      <c r="LLP64" s="466"/>
      <c r="LLQ64" s="252"/>
      <c r="LLR64" s="467"/>
      <c r="LLS64" s="466"/>
      <c r="LLT64" s="399"/>
      <c r="LLU64" s="466"/>
      <c r="LLV64" s="252"/>
      <c r="LLW64" s="467"/>
      <c r="LLX64" s="466"/>
      <c r="LLY64" s="399"/>
      <c r="LLZ64" s="466"/>
      <c r="LMA64" s="252"/>
      <c r="LMB64" s="467"/>
      <c r="LMC64" s="466"/>
      <c r="LMD64" s="399"/>
      <c r="LME64" s="466"/>
      <c r="LMF64" s="252"/>
      <c r="LMG64" s="467"/>
      <c r="LMH64" s="466"/>
      <c r="LMI64" s="399"/>
      <c r="LMJ64" s="466"/>
      <c r="LMK64" s="252"/>
      <c r="LML64" s="467"/>
      <c r="LMM64" s="466"/>
      <c r="LMN64" s="399"/>
      <c r="LMO64" s="466"/>
      <c r="LMP64" s="252"/>
      <c r="LMQ64" s="467"/>
      <c r="LMR64" s="466"/>
      <c r="LMS64" s="399"/>
      <c r="LMT64" s="466"/>
      <c r="LMU64" s="252"/>
      <c r="LMV64" s="467"/>
      <c r="LMW64" s="466"/>
      <c r="LMX64" s="399"/>
      <c r="LMY64" s="466"/>
      <c r="LMZ64" s="252"/>
      <c r="LNA64" s="467"/>
      <c r="LNB64" s="466"/>
      <c r="LNC64" s="399"/>
      <c r="LND64" s="466"/>
      <c r="LNE64" s="252"/>
      <c r="LNF64" s="467"/>
      <c r="LNG64" s="466"/>
      <c r="LNH64" s="399"/>
      <c r="LNI64" s="466"/>
      <c r="LNJ64" s="252"/>
      <c r="LNK64" s="467"/>
      <c r="LNL64" s="466"/>
      <c r="LNM64" s="399"/>
      <c r="LNN64" s="466"/>
      <c r="LNO64" s="252"/>
      <c r="LNP64" s="467"/>
      <c r="LNQ64" s="466"/>
      <c r="LNR64" s="399"/>
      <c r="LNS64" s="466"/>
      <c r="LNT64" s="252"/>
      <c r="LNU64" s="467"/>
      <c r="LNV64" s="466"/>
      <c r="LNW64" s="399"/>
      <c r="LNX64" s="466"/>
      <c r="LNY64" s="252"/>
      <c r="LNZ64" s="467"/>
      <c r="LOA64" s="466"/>
      <c r="LOB64" s="399"/>
      <c r="LOC64" s="466"/>
      <c r="LOD64" s="252"/>
      <c r="LOE64" s="467"/>
      <c r="LOF64" s="466"/>
      <c r="LOG64" s="399"/>
      <c r="LOH64" s="466"/>
      <c r="LOI64" s="252"/>
      <c r="LOJ64" s="467"/>
      <c r="LOK64" s="466"/>
      <c r="LOL64" s="399"/>
      <c r="LOM64" s="466"/>
      <c r="LON64" s="252"/>
      <c r="LOO64" s="467"/>
      <c r="LOP64" s="466"/>
      <c r="LOQ64" s="399"/>
      <c r="LOR64" s="466"/>
      <c r="LOS64" s="252"/>
      <c r="LOT64" s="467"/>
      <c r="LOU64" s="466"/>
      <c r="LOV64" s="399"/>
      <c r="LOW64" s="466"/>
      <c r="LOX64" s="252"/>
      <c r="LOY64" s="467"/>
      <c r="LOZ64" s="466"/>
      <c r="LPA64" s="399"/>
      <c r="LPB64" s="466"/>
      <c r="LPC64" s="252"/>
      <c r="LPD64" s="467"/>
      <c r="LPE64" s="466"/>
      <c r="LPF64" s="399"/>
      <c r="LPG64" s="466"/>
      <c r="LPH64" s="252"/>
      <c r="LPI64" s="467"/>
      <c r="LPJ64" s="466"/>
      <c r="LPK64" s="399"/>
      <c r="LPL64" s="466"/>
      <c r="LPM64" s="252"/>
      <c r="LPN64" s="467"/>
      <c r="LPO64" s="466"/>
      <c r="LPP64" s="399"/>
      <c r="LPQ64" s="466"/>
      <c r="LPR64" s="252"/>
      <c r="LPS64" s="467"/>
      <c r="LPT64" s="466"/>
      <c r="LPU64" s="399"/>
      <c r="LPV64" s="466"/>
      <c r="LPW64" s="252"/>
      <c r="LPX64" s="467"/>
      <c r="LPY64" s="466"/>
      <c r="LPZ64" s="399"/>
      <c r="LQA64" s="466"/>
      <c r="LQB64" s="252"/>
      <c r="LQC64" s="467"/>
      <c r="LQD64" s="466"/>
      <c r="LQE64" s="399"/>
      <c r="LQF64" s="466"/>
      <c r="LQG64" s="252"/>
      <c r="LQH64" s="467"/>
      <c r="LQI64" s="466"/>
      <c r="LQJ64" s="399"/>
      <c r="LQK64" s="466"/>
      <c r="LQL64" s="252"/>
      <c r="LQM64" s="467"/>
      <c r="LQN64" s="466"/>
      <c r="LQO64" s="399"/>
      <c r="LQP64" s="466"/>
      <c r="LQQ64" s="252"/>
      <c r="LQR64" s="467"/>
      <c r="LQS64" s="466"/>
      <c r="LQT64" s="399"/>
      <c r="LQU64" s="466"/>
      <c r="LQV64" s="252"/>
      <c r="LQW64" s="467"/>
      <c r="LQX64" s="466"/>
      <c r="LQY64" s="399"/>
      <c r="LQZ64" s="466"/>
      <c r="LRA64" s="252"/>
      <c r="LRB64" s="467"/>
      <c r="LRC64" s="466"/>
      <c r="LRD64" s="399"/>
      <c r="LRE64" s="466"/>
      <c r="LRF64" s="252"/>
      <c r="LRG64" s="467"/>
      <c r="LRH64" s="466"/>
      <c r="LRI64" s="399"/>
      <c r="LRJ64" s="466"/>
      <c r="LRK64" s="252"/>
      <c r="LRL64" s="467"/>
      <c r="LRM64" s="466"/>
      <c r="LRN64" s="399"/>
      <c r="LRO64" s="466"/>
      <c r="LRP64" s="252"/>
      <c r="LRQ64" s="467"/>
      <c r="LRR64" s="466"/>
      <c r="LRS64" s="399"/>
      <c r="LRT64" s="466"/>
      <c r="LRU64" s="252"/>
      <c r="LRV64" s="467"/>
      <c r="LRW64" s="466"/>
      <c r="LRX64" s="399"/>
      <c r="LRY64" s="466"/>
      <c r="LRZ64" s="252"/>
      <c r="LSA64" s="467"/>
      <c r="LSB64" s="466"/>
      <c r="LSC64" s="399"/>
      <c r="LSD64" s="466"/>
      <c r="LSE64" s="252"/>
      <c r="LSF64" s="467"/>
      <c r="LSG64" s="466"/>
      <c r="LSH64" s="399"/>
      <c r="LSI64" s="466"/>
      <c r="LSJ64" s="252"/>
      <c r="LSK64" s="467"/>
      <c r="LSL64" s="466"/>
      <c r="LSM64" s="399"/>
      <c r="LSN64" s="466"/>
      <c r="LSO64" s="252"/>
      <c r="LSP64" s="467"/>
      <c r="LSQ64" s="466"/>
      <c r="LSR64" s="399"/>
      <c r="LSS64" s="466"/>
      <c r="LST64" s="252"/>
      <c r="LSU64" s="467"/>
      <c r="LSV64" s="466"/>
      <c r="LSW64" s="399"/>
      <c r="LSX64" s="466"/>
      <c r="LSY64" s="252"/>
      <c r="LSZ64" s="467"/>
      <c r="LTA64" s="466"/>
      <c r="LTB64" s="399"/>
      <c r="LTC64" s="466"/>
      <c r="LTD64" s="252"/>
      <c r="LTE64" s="467"/>
      <c r="LTF64" s="466"/>
      <c r="LTG64" s="399"/>
      <c r="LTH64" s="466"/>
      <c r="LTI64" s="252"/>
      <c r="LTJ64" s="467"/>
      <c r="LTK64" s="466"/>
      <c r="LTL64" s="399"/>
      <c r="LTM64" s="466"/>
      <c r="LTN64" s="252"/>
      <c r="LTO64" s="467"/>
      <c r="LTP64" s="466"/>
      <c r="LTQ64" s="399"/>
      <c r="LTR64" s="466"/>
      <c r="LTS64" s="252"/>
      <c r="LTT64" s="467"/>
      <c r="LTU64" s="466"/>
      <c r="LTV64" s="399"/>
      <c r="LTW64" s="466"/>
      <c r="LTX64" s="252"/>
      <c r="LTY64" s="467"/>
      <c r="LTZ64" s="466"/>
      <c r="LUA64" s="399"/>
      <c r="LUB64" s="466"/>
      <c r="LUC64" s="252"/>
      <c r="LUD64" s="467"/>
      <c r="LUE64" s="466"/>
      <c r="LUF64" s="399"/>
      <c r="LUG64" s="466"/>
      <c r="LUH64" s="252"/>
      <c r="LUI64" s="467"/>
      <c r="LUJ64" s="466"/>
      <c r="LUK64" s="399"/>
      <c r="LUL64" s="466"/>
      <c r="LUM64" s="252"/>
      <c r="LUN64" s="467"/>
      <c r="LUO64" s="466"/>
      <c r="LUP64" s="399"/>
      <c r="LUQ64" s="466"/>
      <c r="LUR64" s="252"/>
      <c r="LUS64" s="467"/>
      <c r="LUT64" s="466"/>
      <c r="LUU64" s="399"/>
      <c r="LUV64" s="466"/>
      <c r="LUW64" s="252"/>
      <c r="LUX64" s="467"/>
      <c r="LUY64" s="466"/>
      <c r="LUZ64" s="399"/>
      <c r="LVA64" s="466"/>
      <c r="LVB64" s="252"/>
      <c r="LVC64" s="467"/>
      <c r="LVD64" s="466"/>
      <c r="LVE64" s="399"/>
      <c r="LVF64" s="466"/>
      <c r="LVG64" s="252"/>
      <c r="LVH64" s="467"/>
      <c r="LVI64" s="466"/>
      <c r="LVJ64" s="399"/>
      <c r="LVK64" s="466"/>
      <c r="LVL64" s="252"/>
      <c r="LVM64" s="467"/>
      <c r="LVN64" s="466"/>
      <c r="LVO64" s="399"/>
      <c r="LVP64" s="466"/>
      <c r="LVQ64" s="252"/>
      <c r="LVR64" s="467"/>
      <c r="LVS64" s="466"/>
      <c r="LVT64" s="399"/>
      <c r="LVU64" s="466"/>
      <c r="LVV64" s="252"/>
      <c r="LVW64" s="467"/>
      <c r="LVX64" s="466"/>
      <c r="LVY64" s="399"/>
      <c r="LVZ64" s="466"/>
      <c r="LWA64" s="252"/>
      <c r="LWB64" s="467"/>
      <c r="LWC64" s="466"/>
      <c r="LWD64" s="399"/>
      <c r="LWE64" s="466"/>
      <c r="LWF64" s="252"/>
      <c r="LWG64" s="467"/>
      <c r="LWH64" s="466"/>
      <c r="LWI64" s="399"/>
      <c r="LWJ64" s="466"/>
      <c r="LWK64" s="252"/>
      <c r="LWL64" s="467"/>
      <c r="LWM64" s="466"/>
      <c r="LWN64" s="399"/>
      <c r="LWO64" s="466"/>
      <c r="LWP64" s="252"/>
      <c r="LWQ64" s="467"/>
      <c r="LWR64" s="466"/>
      <c r="LWS64" s="399"/>
      <c r="LWT64" s="466"/>
      <c r="LWU64" s="252"/>
      <c r="LWV64" s="467"/>
      <c r="LWW64" s="466"/>
      <c r="LWX64" s="399"/>
      <c r="LWY64" s="466"/>
      <c r="LWZ64" s="252"/>
      <c r="LXA64" s="467"/>
      <c r="LXB64" s="466"/>
      <c r="LXC64" s="399"/>
      <c r="LXD64" s="466"/>
      <c r="LXE64" s="252"/>
      <c r="LXF64" s="467"/>
      <c r="LXG64" s="466"/>
      <c r="LXH64" s="399"/>
      <c r="LXI64" s="466"/>
      <c r="LXJ64" s="252"/>
      <c r="LXK64" s="467"/>
      <c r="LXL64" s="466"/>
      <c r="LXM64" s="399"/>
      <c r="LXN64" s="466"/>
      <c r="LXO64" s="252"/>
      <c r="LXP64" s="467"/>
      <c r="LXQ64" s="466"/>
      <c r="LXR64" s="399"/>
      <c r="LXS64" s="466"/>
      <c r="LXT64" s="252"/>
      <c r="LXU64" s="467"/>
      <c r="LXV64" s="466"/>
      <c r="LXW64" s="399"/>
      <c r="LXX64" s="466"/>
      <c r="LXY64" s="252"/>
      <c r="LXZ64" s="467"/>
      <c r="LYA64" s="466"/>
      <c r="LYB64" s="399"/>
      <c r="LYC64" s="466"/>
      <c r="LYD64" s="252"/>
      <c r="LYE64" s="467"/>
      <c r="LYF64" s="466"/>
      <c r="LYG64" s="399"/>
      <c r="LYH64" s="466"/>
      <c r="LYI64" s="252"/>
      <c r="LYJ64" s="467"/>
      <c r="LYK64" s="466"/>
      <c r="LYL64" s="399"/>
      <c r="LYM64" s="466"/>
      <c r="LYN64" s="252"/>
      <c r="LYO64" s="467"/>
      <c r="LYP64" s="466"/>
      <c r="LYQ64" s="399"/>
      <c r="LYR64" s="466"/>
      <c r="LYS64" s="252"/>
      <c r="LYT64" s="467"/>
      <c r="LYU64" s="466"/>
      <c r="LYV64" s="399"/>
      <c r="LYW64" s="466"/>
      <c r="LYX64" s="252"/>
      <c r="LYY64" s="467"/>
      <c r="LYZ64" s="466"/>
      <c r="LZA64" s="399"/>
      <c r="LZB64" s="466"/>
      <c r="LZC64" s="252"/>
      <c r="LZD64" s="467"/>
      <c r="LZE64" s="466"/>
      <c r="LZF64" s="399"/>
      <c r="LZG64" s="466"/>
      <c r="LZH64" s="252"/>
      <c r="LZI64" s="467"/>
      <c r="LZJ64" s="466"/>
      <c r="LZK64" s="399"/>
      <c r="LZL64" s="466"/>
      <c r="LZM64" s="252"/>
      <c r="LZN64" s="467"/>
      <c r="LZO64" s="466"/>
      <c r="LZP64" s="399"/>
      <c r="LZQ64" s="466"/>
      <c r="LZR64" s="252"/>
      <c r="LZS64" s="467"/>
      <c r="LZT64" s="466"/>
      <c r="LZU64" s="399"/>
      <c r="LZV64" s="466"/>
      <c r="LZW64" s="252"/>
      <c r="LZX64" s="467"/>
      <c r="LZY64" s="466"/>
      <c r="LZZ64" s="399"/>
      <c r="MAA64" s="466"/>
      <c r="MAB64" s="252"/>
      <c r="MAC64" s="467"/>
      <c r="MAD64" s="466"/>
      <c r="MAE64" s="399"/>
      <c r="MAF64" s="466"/>
      <c r="MAG64" s="252"/>
      <c r="MAH64" s="467"/>
      <c r="MAI64" s="466"/>
      <c r="MAJ64" s="399"/>
      <c r="MAK64" s="466"/>
      <c r="MAL64" s="252"/>
      <c r="MAM64" s="467"/>
      <c r="MAN64" s="466"/>
      <c r="MAO64" s="399"/>
      <c r="MAP64" s="466"/>
      <c r="MAQ64" s="252"/>
      <c r="MAR64" s="467"/>
      <c r="MAS64" s="466"/>
      <c r="MAT64" s="399"/>
      <c r="MAU64" s="466"/>
      <c r="MAV64" s="252"/>
      <c r="MAW64" s="467"/>
      <c r="MAX64" s="466"/>
      <c r="MAY64" s="399"/>
      <c r="MAZ64" s="466"/>
      <c r="MBA64" s="252"/>
      <c r="MBB64" s="467"/>
      <c r="MBC64" s="466"/>
      <c r="MBD64" s="399"/>
      <c r="MBE64" s="466"/>
      <c r="MBF64" s="252"/>
      <c r="MBG64" s="467"/>
      <c r="MBH64" s="466"/>
      <c r="MBI64" s="399"/>
      <c r="MBJ64" s="466"/>
      <c r="MBK64" s="252"/>
      <c r="MBL64" s="467"/>
      <c r="MBM64" s="466"/>
      <c r="MBN64" s="399"/>
      <c r="MBO64" s="466"/>
      <c r="MBP64" s="252"/>
      <c r="MBQ64" s="467"/>
      <c r="MBR64" s="466"/>
      <c r="MBS64" s="399"/>
      <c r="MBT64" s="466"/>
      <c r="MBU64" s="252"/>
      <c r="MBV64" s="467"/>
      <c r="MBW64" s="466"/>
      <c r="MBX64" s="399"/>
      <c r="MBY64" s="466"/>
      <c r="MBZ64" s="252"/>
      <c r="MCA64" s="467"/>
      <c r="MCB64" s="466"/>
      <c r="MCC64" s="399"/>
      <c r="MCD64" s="466"/>
      <c r="MCE64" s="252"/>
      <c r="MCF64" s="467"/>
      <c r="MCG64" s="466"/>
      <c r="MCH64" s="399"/>
      <c r="MCI64" s="466"/>
      <c r="MCJ64" s="252"/>
      <c r="MCK64" s="467"/>
      <c r="MCL64" s="466"/>
      <c r="MCM64" s="399"/>
      <c r="MCN64" s="466"/>
      <c r="MCO64" s="252"/>
      <c r="MCP64" s="467"/>
      <c r="MCQ64" s="466"/>
      <c r="MCR64" s="399"/>
      <c r="MCS64" s="466"/>
      <c r="MCT64" s="252"/>
      <c r="MCU64" s="467"/>
      <c r="MCV64" s="466"/>
      <c r="MCW64" s="399"/>
      <c r="MCX64" s="466"/>
      <c r="MCY64" s="252"/>
      <c r="MCZ64" s="467"/>
      <c r="MDA64" s="466"/>
      <c r="MDB64" s="399"/>
      <c r="MDC64" s="466"/>
      <c r="MDD64" s="252"/>
      <c r="MDE64" s="467"/>
      <c r="MDF64" s="466"/>
      <c r="MDG64" s="399"/>
      <c r="MDH64" s="466"/>
      <c r="MDI64" s="252"/>
      <c r="MDJ64" s="467"/>
      <c r="MDK64" s="466"/>
      <c r="MDL64" s="399"/>
      <c r="MDM64" s="466"/>
      <c r="MDN64" s="252"/>
      <c r="MDO64" s="467"/>
      <c r="MDP64" s="466"/>
      <c r="MDQ64" s="399"/>
      <c r="MDR64" s="466"/>
      <c r="MDS64" s="252"/>
      <c r="MDT64" s="467"/>
      <c r="MDU64" s="466"/>
      <c r="MDV64" s="399"/>
      <c r="MDW64" s="466"/>
      <c r="MDX64" s="252"/>
      <c r="MDY64" s="467"/>
      <c r="MDZ64" s="466"/>
      <c r="MEA64" s="399"/>
      <c r="MEB64" s="466"/>
      <c r="MEC64" s="252"/>
      <c r="MED64" s="467"/>
      <c r="MEE64" s="466"/>
      <c r="MEF64" s="399"/>
      <c r="MEG64" s="466"/>
      <c r="MEH64" s="252"/>
      <c r="MEI64" s="467"/>
      <c r="MEJ64" s="466"/>
      <c r="MEK64" s="399"/>
      <c r="MEL64" s="466"/>
      <c r="MEM64" s="252"/>
      <c r="MEN64" s="467"/>
      <c r="MEO64" s="466"/>
      <c r="MEP64" s="399"/>
      <c r="MEQ64" s="466"/>
      <c r="MER64" s="252"/>
      <c r="MES64" s="467"/>
      <c r="MET64" s="466"/>
      <c r="MEU64" s="399"/>
      <c r="MEV64" s="466"/>
      <c r="MEW64" s="252"/>
      <c r="MEX64" s="467"/>
      <c r="MEY64" s="466"/>
      <c r="MEZ64" s="399"/>
      <c r="MFA64" s="466"/>
      <c r="MFB64" s="252"/>
      <c r="MFC64" s="467"/>
      <c r="MFD64" s="466"/>
      <c r="MFE64" s="399"/>
      <c r="MFF64" s="466"/>
      <c r="MFG64" s="252"/>
      <c r="MFH64" s="467"/>
      <c r="MFI64" s="466"/>
      <c r="MFJ64" s="399"/>
      <c r="MFK64" s="466"/>
      <c r="MFL64" s="252"/>
      <c r="MFM64" s="467"/>
      <c r="MFN64" s="466"/>
      <c r="MFO64" s="399"/>
      <c r="MFP64" s="466"/>
      <c r="MFQ64" s="252"/>
      <c r="MFR64" s="467"/>
      <c r="MFS64" s="466"/>
      <c r="MFT64" s="399"/>
      <c r="MFU64" s="466"/>
      <c r="MFV64" s="252"/>
      <c r="MFW64" s="467"/>
      <c r="MFX64" s="466"/>
      <c r="MFY64" s="399"/>
      <c r="MFZ64" s="466"/>
      <c r="MGA64" s="252"/>
      <c r="MGB64" s="467"/>
      <c r="MGC64" s="466"/>
      <c r="MGD64" s="399"/>
      <c r="MGE64" s="466"/>
      <c r="MGF64" s="252"/>
      <c r="MGG64" s="467"/>
      <c r="MGH64" s="466"/>
      <c r="MGI64" s="399"/>
      <c r="MGJ64" s="466"/>
      <c r="MGK64" s="252"/>
      <c r="MGL64" s="467"/>
      <c r="MGM64" s="466"/>
      <c r="MGN64" s="399"/>
      <c r="MGO64" s="466"/>
      <c r="MGP64" s="252"/>
      <c r="MGQ64" s="467"/>
      <c r="MGR64" s="466"/>
      <c r="MGS64" s="399"/>
      <c r="MGT64" s="466"/>
      <c r="MGU64" s="252"/>
      <c r="MGV64" s="467"/>
      <c r="MGW64" s="466"/>
      <c r="MGX64" s="399"/>
      <c r="MGY64" s="466"/>
      <c r="MGZ64" s="252"/>
      <c r="MHA64" s="467"/>
      <c r="MHB64" s="466"/>
      <c r="MHC64" s="399"/>
      <c r="MHD64" s="466"/>
      <c r="MHE64" s="252"/>
      <c r="MHF64" s="467"/>
      <c r="MHG64" s="466"/>
      <c r="MHH64" s="399"/>
      <c r="MHI64" s="466"/>
      <c r="MHJ64" s="252"/>
      <c r="MHK64" s="467"/>
      <c r="MHL64" s="466"/>
      <c r="MHM64" s="399"/>
      <c r="MHN64" s="466"/>
      <c r="MHO64" s="252"/>
      <c r="MHP64" s="467"/>
      <c r="MHQ64" s="466"/>
      <c r="MHR64" s="399"/>
      <c r="MHS64" s="466"/>
      <c r="MHT64" s="252"/>
      <c r="MHU64" s="467"/>
      <c r="MHV64" s="466"/>
      <c r="MHW64" s="399"/>
      <c r="MHX64" s="466"/>
      <c r="MHY64" s="252"/>
      <c r="MHZ64" s="467"/>
      <c r="MIA64" s="466"/>
      <c r="MIB64" s="399"/>
      <c r="MIC64" s="466"/>
      <c r="MID64" s="252"/>
      <c r="MIE64" s="467"/>
      <c r="MIF64" s="466"/>
      <c r="MIG64" s="399"/>
      <c r="MIH64" s="466"/>
      <c r="MII64" s="252"/>
      <c r="MIJ64" s="467"/>
      <c r="MIK64" s="466"/>
      <c r="MIL64" s="399"/>
      <c r="MIM64" s="466"/>
      <c r="MIN64" s="252"/>
      <c r="MIO64" s="467"/>
      <c r="MIP64" s="466"/>
      <c r="MIQ64" s="399"/>
      <c r="MIR64" s="466"/>
      <c r="MIS64" s="252"/>
      <c r="MIT64" s="467"/>
      <c r="MIU64" s="466"/>
      <c r="MIV64" s="399"/>
      <c r="MIW64" s="466"/>
      <c r="MIX64" s="252"/>
      <c r="MIY64" s="467"/>
      <c r="MIZ64" s="466"/>
      <c r="MJA64" s="399"/>
      <c r="MJB64" s="466"/>
      <c r="MJC64" s="252"/>
      <c r="MJD64" s="467"/>
      <c r="MJE64" s="466"/>
      <c r="MJF64" s="399"/>
      <c r="MJG64" s="466"/>
      <c r="MJH64" s="252"/>
      <c r="MJI64" s="467"/>
      <c r="MJJ64" s="466"/>
      <c r="MJK64" s="399"/>
      <c r="MJL64" s="466"/>
      <c r="MJM64" s="252"/>
      <c r="MJN64" s="467"/>
      <c r="MJO64" s="466"/>
      <c r="MJP64" s="399"/>
      <c r="MJQ64" s="466"/>
      <c r="MJR64" s="252"/>
      <c r="MJS64" s="467"/>
      <c r="MJT64" s="466"/>
      <c r="MJU64" s="399"/>
      <c r="MJV64" s="466"/>
      <c r="MJW64" s="252"/>
      <c r="MJX64" s="467"/>
      <c r="MJY64" s="466"/>
      <c r="MJZ64" s="399"/>
      <c r="MKA64" s="466"/>
      <c r="MKB64" s="252"/>
      <c r="MKC64" s="467"/>
      <c r="MKD64" s="466"/>
      <c r="MKE64" s="399"/>
      <c r="MKF64" s="466"/>
      <c r="MKG64" s="252"/>
      <c r="MKH64" s="467"/>
      <c r="MKI64" s="466"/>
      <c r="MKJ64" s="399"/>
      <c r="MKK64" s="466"/>
      <c r="MKL64" s="252"/>
      <c r="MKM64" s="467"/>
      <c r="MKN64" s="466"/>
      <c r="MKO64" s="399"/>
      <c r="MKP64" s="466"/>
      <c r="MKQ64" s="252"/>
      <c r="MKR64" s="467"/>
      <c r="MKS64" s="466"/>
      <c r="MKT64" s="399"/>
      <c r="MKU64" s="466"/>
      <c r="MKV64" s="252"/>
      <c r="MKW64" s="467"/>
      <c r="MKX64" s="466"/>
      <c r="MKY64" s="399"/>
      <c r="MKZ64" s="466"/>
      <c r="MLA64" s="252"/>
      <c r="MLB64" s="467"/>
      <c r="MLC64" s="466"/>
      <c r="MLD64" s="399"/>
      <c r="MLE64" s="466"/>
      <c r="MLF64" s="252"/>
      <c r="MLG64" s="467"/>
      <c r="MLH64" s="466"/>
      <c r="MLI64" s="399"/>
      <c r="MLJ64" s="466"/>
      <c r="MLK64" s="252"/>
      <c r="MLL64" s="467"/>
      <c r="MLM64" s="466"/>
      <c r="MLN64" s="399"/>
      <c r="MLO64" s="466"/>
      <c r="MLP64" s="252"/>
      <c r="MLQ64" s="467"/>
      <c r="MLR64" s="466"/>
      <c r="MLS64" s="399"/>
      <c r="MLT64" s="466"/>
      <c r="MLU64" s="252"/>
      <c r="MLV64" s="467"/>
      <c r="MLW64" s="466"/>
      <c r="MLX64" s="399"/>
      <c r="MLY64" s="466"/>
      <c r="MLZ64" s="252"/>
      <c r="MMA64" s="467"/>
      <c r="MMB64" s="466"/>
      <c r="MMC64" s="399"/>
      <c r="MMD64" s="466"/>
      <c r="MME64" s="252"/>
      <c r="MMF64" s="467"/>
      <c r="MMG64" s="466"/>
      <c r="MMH64" s="399"/>
      <c r="MMI64" s="466"/>
      <c r="MMJ64" s="252"/>
      <c r="MMK64" s="467"/>
      <c r="MML64" s="466"/>
      <c r="MMM64" s="399"/>
      <c r="MMN64" s="466"/>
      <c r="MMO64" s="252"/>
      <c r="MMP64" s="467"/>
      <c r="MMQ64" s="466"/>
      <c r="MMR64" s="399"/>
      <c r="MMS64" s="466"/>
      <c r="MMT64" s="252"/>
      <c r="MMU64" s="467"/>
      <c r="MMV64" s="466"/>
      <c r="MMW64" s="399"/>
      <c r="MMX64" s="466"/>
      <c r="MMY64" s="252"/>
      <c r="MMZ64" s="467"/>
      <c r="MNA64" s="466"/>
      <c r="MNB64" s="399"/>
      <c r="MNC64" s="466"/>
      <c r="MND64" s="252"/>
      <c r="MNE64" s="467"/>
      <c r="MNF64" s="466"/>
      <c r="MNG64" s="399"/>
      <c r="MNH64" s="466"/>
      <c r="MNI64" s="252"/>
      <c r="MNJ64" s="467"/>
      <c r="MNK64" s="466"/>
      <c r="MNL64" s="399"/>
      <c r="MNM64" s="466"/>
      <c r="MNN64" s="252"/>
      <c r="MNO64" s="467"/>
      <c r="MNP64" s="466"/>
      <c r="MNQ64" s="399"/>
      <c r="MNR64" s="466"/>
      <c r="MNS64" s="252"/>
      <c r="MNT64" s="467"/>
      <c r="MNU64" s="466"/>
      <c r="MNV64" s="399"/>
      <c r="MNW64" s="466"/>
      <c r="MNX64" s="252"/>
      <c r="MNY64" s="467"/>
      <c r="MNZ64" s="466"/>
      <c r="MOA64" s="399"/>
      <c r="MOB64" s="466"/>
      <c r="MOC64" s="252"/>
      <c r="MOD64" s="467"/>
      <c r="MOE64" s="466"/>
      <c r="MOF64" s="399"/>
      <c r="MOG64" s="466"/>
      <c r="MOH64" s="252"/>
      <c r="MOI64" s="467"/>
      <c r="MOJ64" s="466"/>
      <c r="MOK64" s="399"/>
      <c r="MOL64" s="466"/>
      <c r="MOM64" s="252"/>
      <c r="MON64" s="467"/>
      <c r="MOO64" s="466"/>
      <c r="MOP64" s="399"/>
      <c r="MOQ64" s="466"/>
      <c r="MOR64" s="252"/>
      <c r="MOS64" s="467"/>
      <c r="MOT64" s="466"/>
      <c r="MOU64" s="399"/>
      <c r="MOV64" s="466"/>
      <c r="MOW64" s="252"/>
      <c r="MOX64" s="467"/>
      <c r="MOY64" s="466"/>
      <c r="MOZ64" s="399"/>
      <c r="MPA64" s="466"/>
      <c r="MPB64" s="252"/>
      <c r="MPC64" s="467"/>
      <c r="MPD64" s="466"/>
      <c r="MPE64" s="399"/>
      <c r="MPF64" s="466"/>
      <c r="MPG64" s="252"/>
      <c r="MPH64" s="467"/>
      <c r="MPI64" s="466"/>
      <c r="MPJ64" s="399"/>
      <c r="MPK64" s="466"/>
      <c r="MPL64" s="252"/>
      <c r="MPM64" s="467"/>
      <c r="MPN64" s="466"/>
      <c r="MPO64" s="399"/>
      <c r="MPP64" s="466"/>
      <c r="MPQ64" s="252"/>
      <c r="MPR64" s="467"/>
      <c r="MPS64" s="466"/>
      <c r="MPT64" s="399"/>
      <c r="MPU64" s="466"/>
      <c r="MPV64" s="252"/>
      <c r="MPW64" s="467"/>
      <c r="MPX64" s="466"/>
      <c r="MPY64" s="399"/>
      <c r="MPZ64" s="466"/>
      <c r="MQA64" s="252"/>
      <c r="MQB64" s="467"/>
      <c r="MQC64" s="466"/>
      <c r="MQD64" s="399"/>
      <c r="MQE64" s="466"/>
      <c r="MQF64" s="252"/>
      <c r="MQG64" s="467"/>
      <c r="MQH64" s="466"/>
      <c r="MQI64" s="399"/>
      <c r="MQJ64" s="466"/>
      <c r="MQK64" s="252"/>
      <c r="MQL64" s="467"/>
      <c r="MQM64" s="466"/>
      <c r="MQN64" s="399"/>
      <c r="MQO64" s="466"/>
      <c r="MQP64" s="252"/>
      <c r="MQQ64" s="467"/>
      <c r="MQR64" s="466"/>
      <c r="MQS64" s="399"/>
      <c r="MQT64" s="466"/>
      <c r="MQU64" s="252"/>
      <c r="MQV64" s="467"/>
      <c r="MQW64" s="466"/>
      <c r="MQX64" s="399"/>
      <c r="MQY64" s="466"/>
      <c r="MQZ64" s="252"/>
      <c r="MRA64" s="467"/>
      <c r="MRB64" s="466"/>
      <c r="MRC64" s="399"/>
      <c r="MRD64" s="466"/>
      <c r="MRE64" s="252"/>
      <c r="MRF64" s="467"/>
      <c r="MRG64" s="466"/>
      <c r="MRH64" s="399"/>
      <c r="MRI64" s="466"/>
      <c r="MRJ64" s="252"/>
      <c r="MRK64" s="467"/>
      <c r="MRL64" s="466"/>
      <c r="MRM64" s="399"/>
      <c r="MRN64" s="466"/>
      <c r="MRO64" s="252"/>
      <c r="MRP64" s="467"/>
      <c r="MRQ64" s="466"/>
      <c r="MRR64" s="399"/>
      <c r="MRS64" s="466"/>
      <c r="MRT64" s="252"/>
      <c r="MRU64" s="467"/>
      <c r="MRV64" s="466"/>
      <c r="MRW64" s="399"/>
      <c r="MRX64" s="466"/>
      <c r="MRY64" s="252"/>
      <c r="MRZ64" s="467"/>
      <c r="MSA64" s="466"/>
      <c r="MSB64" s="399"/>
      <c r="MSC64" s="466"/>
      <c r="MSD64" s="252"/>
      <c r="MSE64" s="467"/>
      <c r="MSF64" s="466"/>
      <c r="MSG64" s="399"/>
      <c r="MSH64" s="466"/>
      <c r="MSI64" s="252"/>
      <c r="MSJ64" s="467"/>
      <c r="MSK64" s="466"/>
      <c r="MSL64" s="399"/>
      <c r="MSM64" s="466"/>
      <c r="MSN64" s="252"/>
      <c r="MSO64" s="467"/>
      <c r="MSP64" s="466"/>
      <c r="MSQ64" s="399"/>
      <c r="MSR64" s="466"/>
      <c r="MSS64" s="252"/>
      <c r="MST64" s="467"/>
      <c r="MSU64" s="466"/>
      <c r="MSV64" s="399"/>
      <c r="MSW64" s="466"/>
      <c r="MSX64" s="252"/>
      <c r="MSY64" s="467"/>
      <c r="MSZ64" s="466"/>
      <c r="MTA64" s="399"/>
      <c r="MTB64" s="466"/>
      <c r="MTC64" s="252"/>
      <c r="MTD64" s="467"/>
      <c r="MTE64" s="466"/>
      <c r="MTF64" s="399"/>
      <c r="MTG64" s="466"/>
      <c r="MTH64" s="252"/>
      <c r="MTI64" s="467"/>
      <c r="MTJ64" s="466"/>
      <c r="MTK64" s="399"/>
      <c r="MTL64" s="466"/>
      <c r="MTM64" s="252"/>
      <c r="MTN64" s="467"/>
      <c r="MTO64" s="466"/>
      <c r="MTP64" s="399"/>
      <c r="MTQ64" s="466"/>
      <c r="MTR64" s="252"/>
      <c r="MTS64" s="467"/>
      <c r="MTT64" s="466"/>
      <c r="MTU64" s="399"/>
      <c r="MTV64" s="466"/>
      <c r="MTW64" s="252"/>
      <c r="MTX64" s="467"/>
      <c r="MTY64" s="466"/>
      <c r="MTZ64" s="399"/>
      <c r="MUA64" s="466"/>
      <c r="MUB64" s="252"/>
      <c r="MUC64" s="467"/>
      <c r="MUD64" s="466"/>
      <c r="MUE64" s="399"/>
      <c r="MUF64" s="466"/>
      <c r="MUG64" s="252"/>
      <c r="MUH64" s="467"/>
      <c r="MUI64" s="466"/>
      <c r="MUJ64" s="399"/>
      <c r="MUK64" s="466"/>
      <c r="MUL64" s="252"/>
      <c r="MUM64" s="467"/>
      <c r="MUN64" s="466"/>
      <c r="MUO64" s="399"/>
      <c r="MUP64" s="466"/>
      <c r="MUQ64" s="252"/>
      <c r="MUR64" s="467"/>
      <c r="MUS64" s="466"/>
      <c r="MUT64" s="399"/>
      <c r="MUU64" s="466"/>
      <c r="MUV64" s="252"/>
      <c r="MUW64" s="467"/>
      <c r="MUX64" s="466"/>
      <c r="MUY64" s="399"/>
      <c r="MUZ64" s="466"/>
      <c r="MVA64" s="252"/>
      <c r="MVB64" s="467"/>
      <c r="MVC64" s="466"/>
      <c r="MVD64" s="399"/>
      <c r="MVE64" s="466"/>
      <c r="MVF64" s="252"/>
      <c r="MVG64" s="467"/>
      <c r="MVH64" s="466"/>
      <c r="MVI64" s="399"/>
      <c r="MVJ64" s="466"/>
      <c r="MVK64" s="252"/>
      <c r="MVL64" s="467"/>
      <c r="MVM64" s="466"/>
      <c r="MVN64" s="399"/>
      <c r="MVO64" s="466"/>
      <c r="MVP64" s="252"/>
      <c r="MVQ64" s="467"/>
      <c r="MVR64" s="466"/>
      <c r="MVS64" s="399"/>
      <c r="MVT64" s="466"/>
      <c r="MVU64" s="252"/>
      <c r="MVV64" s="467"/>
      <c r="MVW64" s="466"/>
      <c r="MVX64" s="399"/>
      <c r="MVY64" s="466"/>
      <c r="MVZ64" s="252"/>
      <c r="MWA64" s="467"/>
      <c r="MWB64" s="466"/>
      <c r="MWC64" s="399"/>
      <c r="MWD64" s="466"/>
      <c r="MWE64" s="252"/>
      <c r="MWF64" s="467"/>
      <c r="MWG64" s="466"/>
      <c r="MWH64" s="399"/>
      <c r="MWI64" s="466"/>
      <c r="MWJ64" s="252"/>
      <c r="MWK64" s="467"/>
      <c r="MWL64" s="466"/>
      <c r="MWM64" s="399"/>
      <c r="MWN64" s="466"/>
      <c r="MWO64" s="252"/>
      <c r="MWP64" s="467"/>
      <c r="MWQ64" s="466"/>
      <c r="MWR64" s="399"/>
      <c r="MWS64" s="466"/>
      <c r="MWT64" s="252"/>
      <c r="MWU64" s="467"/>
      <c r="MWV64" s="466"/>
      <c r="MWW64" s="399"/>
      <c r="MWX64" s="466"/>
      <c r="MWY64" s="252"/>
      <c r="MWZ64" s="467"/>
      <c r="MXA64" s="466"/>
      <c r="MXB64" s="399"/>
      <c r="MXC64" s="466"/>
      <c r="MXD64" s="252"/>
      <c r="MXE64" s="467"/>
      <c r="MXF64" s="466"/>
      <c r="MXG64" s="399"/>
      <c r="MXH64" s="466"/>
      <c r="MXI64" s="252"/>
      <c r="MXJ64" s="467"/>
      <c r="MXK64" s="466"/>
      <c r="MXL64" s="399"/>
      <c r="MXM64" s="466"/>
      <c r="MXN64" s="252"/>
      <c r="MXO64" s="467"/>
      <c r="MXP64" s="466"/>
      <c r="MXQ64" s="399"/>
      <c r="MXR64" s="466"/>
      <c r="MXS64" s="252"/>
      <c r="MXT64" s="467"/>
      <c r="MXU64" s="466"/>
      <c r="MXV64" s="399"/>
      <c r="MXW64" s="466"/>
      <c r="MXX64" s="252"/>
      <c r="MXY64" s="467"/>
      <c r="MXZ64" s="466"/>
      <c r="MYA64" s="399"/>
      <c r="MYB64" s="466"/>
      <c r="MYC64" s="252"/>
      <c r="MYD64" s="467"/>
      <c r="MYE64" s="466"/>
      <c r="MYF64" s="399"/>
      <c r="MYG64" s="466"/>
      <c r="MYH64" s="252"/>
      <c r="MYI64" s="467"/>
      <c r="MYJ64" s="466"/>
      <c r="MYK64" s="399"/>
      <c r="MYL64" s="466"/>
      <c r="MYM64" s="252"/>
      <c r="MYN64" s="467"/>
      <c r="MYO64" s="466"/>
      <c r="MYP64" s="399"/>
      <c r="MYQ64" s="466"/>
      <c r="MYR64" s="252"/>
      <c r="MYS64" s="467"/>
      <c r="MYT64" s="466"/>
      <c r="MYU64" s="399"/>
      <c r="MYV64" s="466"/>
      <c r="MYW64" s="252"/>
      <c r="MYX64" s="467"/>
      <c r="MYY64" s="466"/>
      <c r="MYZ64" s="399"/>
      <c r="MZA64" s="466"/>
      <c r="MZB64" s="252"/>
      <c r="MZC64" s="467"/>
      <c r="MZD64" s="466"/>
      <c r="MZE64" s="399"/>
      <c r="MZF64" s="466"/>
      <c r="MZG64" s="252"/>
      <c r="MZH64" s="467"/>
      <c r="MZI64" s="466"/>
      <c r="MZJ64" s="399"/>
      <c r="MZK64" s="466"/>
      <c r="MZL64" s="252"/>
      <c r="MZM64" s="467"/>
      <c r="MZN64" s="466"/>
      <c r="MZO64" s="399"/>
      <c r="MZP64" s="466"/>
      <c r="MZQ64" s="252"/>
      <c r="MZR64" s="467"/>
      <c r="MZS64" s="466"/>
      <c r="MZT64" s="399"/>
      <c r="MZU64" s="466"/>
      <c r="MZV64" s="252"/>
      <c r="MZW64" s="467"/>
      <c r="MZX64" s="466"/>
      <c r="MZY64" s="399"/>
      <c r="MZZ64" s="466"/>
      <c r="NAA64" s="252"/>
      <c r="NAB64" s="467"/>
      <c r="NAC64" s="466"/>
      <c r="NAD64" s="399"/>
      <c r="NAE64" s="466"/>
      <c r="NAF64" s="252"/>
      <c r="NAG64" s="467"/>
      <c r="NAH64" s="466"/>
      <c r="NAI64" s="399"/>
      <c r="NAJ64" s="466"/>
      <c r="NAK64" s="252"/>
      <c r="NAL64" s="467"/>
      <c r="NAM64" s="466"/>
      <c r="NAN64" s="399"/>
      <c r="NAO64" s="466"/>
      <c r="NAP64" s="252"/>
      <c r="NAQ64" s="467"/>
      <c r="NAR64" s="466"/>
      <c r="NAS64" s="399"/>
      <c r="NAT64" s="466"/>
      <c r="NAU64" s="252"/>
      <c r="NAV64" s="467"/>
      <c r="NAW64" s="466"/>
      <c r="NAX64" s="399"/>
      <c r="NAY64" s="466"/>
      <c r="NAZ64" s="252"/>
      <c r="NBA64" s="467"/>
      <c r="NBB64" s="466"/>
      <c r="NBC64" s="399"/>
      <c r="NBD64" s="466"/>
      <c r="NBE64" s="252"/>
      <c r="NBF64" s="467"/>
      <c r="NBG64" s="466"/>
      <c r="NBH64" s="399"/>
      <c r="NBI64" s="466"/>
      <c r="NBJ64" s="252"/>
      <c r="NBK64" s="467"/>
      <c r="NBL64" s="466"/>
      <c r="NBM64" s="399"/>
      <c r="NBN64" s="466"/>
      <c r="NBO64" s="252"/>
      <c r="NBP64" s="467"/>
      <c r="NBQ64" s="466"/>
      <c r="NBR64" s="399"/>
      <c r="NBS64" s="466"/>
      <c r="NBT64" s="252"/>
      <c r="NBU64" s="467"/>
      <c r="NBV64" s="466"/>
      <c r="NBW64" s="399"/>
      <c r="NBX64" s="466"/>
      <c r="NBY64" s="252"/>
      <c r="NBZ64" s="467"/>
      <c r="NCA64" s="466"/>
      <c r="NCB64" s="399"/>
      <c r="NCC64" s="466"/>
      <c r="NCD64" s="252"/>
      <c r="NCE64" s="467"/>
      <c r="NCF64" s="466"/>
      <c r="NCG64" s="399"/>
      <c r="NCH64" s="466"/>
      <c r="NCI64" s="252"/>
      <c r="NCJ64" s="467"/>
      <c r="NCK64" s="466"/>
      <c r="NCL64" s="399"/>
      <c r="NCM64" s="466"/>
      <c r="NCN64" s="252"/>
      <c r="NCO64" s="467"/>
      <c r="NCP64" s="466"/>
      <c r="NCQ64" s="399"/>
      <c r="NCR64" s="466"/>
      <c r="NCS64" s="252"/>
      <c r="NCT64" s="467"/>
      <c r="NCU64" s="466"/>
      <c r="NCV64" s="399"/>
      <c r="NCW64" s="466"/>
      <c r="NCX64" s="252"/>
      <c r="NCY64" s="467"/>
      <c r="NCZ64" s="466"/>
      <c r="NDA64" s="399"/>
      <c r="NDB64" s="466"/>
      <c r="NDC64" s="252"/>
      <c r="NDD64" s="467"/>
      <c r="NDE64" s="466"/>
      <c r="NDF64" s="399"/>
      <c r="NDG64" s="466"/>
      <c r="NDH64" s="252"/>
      <c r="NDI64" s="467"/>
      <c r="NDJ64" s="466"/>
      <c r="NDK64" s="399"/>
      <c r="NDL64" s="466"/>
      <c r="NDM64" s="252"/>
      <c r="NDN64" s="467"/>
      <c r="NDO64" s="466"/>
      <c r="NDP64" s="399"/>
      <c r="NDQ64" s="466"/>
      <c r="NDR64" s="252"/>
      <c r="NDS64" s="467"/>
      <c r="NDT64" s="466"/>
      <c r="NDU64" s="399"/>
      <c r="NDV64" s="466"/>
      <c r="NDW64" s="252"/>
      <c r="NDX64" s="467"/>
      <c r="NDY64" s="466"/>
      <c r="NDZ64" s="399"/>
      <c r="NEA64" s="466"/>
      <c r="NEB64" s="252"/>
      <c r="NEC64" s="467"/>
      <c r="NED64" s="466"/>
      <c r="NEE64" s="399"/>
      <c r="NEF64" s="466"/>
      <c r="NEG64" s="252"/>
      <c r="NEH64" s="467"/>
      <c r="NEI64" s="466"/>
      <c r="NEJ64" s="399"/>
      <c r="NEK64" s="466"/>
      <c r="NEL64" s="252"/>
      <c r="NEM64" s="467"/>
      <c r="NEN64" s="466"/>
      <c r="NEO64" s="399"/>
      <c r="NEP64" s="466"/>
      <c r="NEQ64" s="252"/>
      <c r="NER64" s="467"/>
      <c r="NES64" s="466"/>
      <c r="NET64" s="399"/>
      <c r="NEU64" s="466"/>
      <c r="NEV64" s="252"/>
      <c r="NEW64" s="467"/>
      <c r="NEX64" s="466"/>
      <c r="NEY64" s="399"/>
      <c r="NEZ64" s="466"/>
      <c r="NFA64" s="252"/>
      <c r="NFB64" s="467"/>
      <c r="NFC64" s="466"/>
      <c r="NFD64" s="399"/>
      <c r="NFE64" s="466"/>
      <c r="NFF64" s="252"/>
      <c r="NFG64" s="467"/>
      <c r="NFH64" s="466"/>
      <c r="NFI64" s="399"/>
      <c r="NFJ64" s="466"/>
      <c r="NFK64" s="252"/>
      <c r="NFL64" s="467"/>
      <c r="NFM64" s="466"/>
      <c r="NFN64" s="399"/>
      <c r="NFO64" s="466"/>
      <c r="NFP64" s="252"/>
      <c r="NFQ64" s="467"/>
      <c r="NFR64" s="466"/>
      <c r="NFS64" s="399"/>
      <c r="NFT64" s="466"/>
      <c r="NFU64" s="252"/>
      <c r="NFV64" s="467"/>
      <c r="NFW64" s="466"/>
      <c r="NFX64" s="399"/>
      <c r="NFY64" s="466"/>
      <c r="NFZ64" s="252"/>
      <c r="NGA64" s="467"/>
      <c r="NGB64" s="466"/>
      <c r="NGC64" s="399"/>
      <c r="NGD64" s="466"/>
      <c r="NGE64" s="252"/>
      <c r="NGF64" s="467"/>
      <c r="NGG64" s="466"/>
      <c r="NGH64" s="399"/>
      <c r="NGI64" s="466"/>
      <c r="NGJ64" s="252"/>
      <c r="NGK64" s="467"/>
      <c r="NGL64" s="466"/>
      <c r="NGM64" s="399"/>
      <c r="NGN64" s="466"/>
      <c r="NGO64" s="252"/>
      <c r="NGP64" s="467"/>
      <c r="NGQ64" s="466"/>
      <c r="NGR64" s="399"/>
      <c r="NGS64" s="466"/>
      <c r="NGT64" s="252"/>
      <c r="NGU64" s="467"/>
      <c r="NGV64" s="466"/>
      <c r="NGW64" s="399"/>
      <c r="NGX64" s="466"/>
      <c r="NGY64" s="252"/>
      <c r="NGZ64" s="467"/>
      <c r="NHA64" s="466"/>
      <c r="NHB64" s="399"/>
      <c r="NHC64" s="466"/>
      <c r="NHD64" s="252"/>
      <c r="NHE64" s="467"/>
      <c r="NHF64" s="466"/>
      <c r="NHG64" s="399"/>
      <c r="NHH64" s="466"/>
      <c r="NHI64" s="252"/>
      <c r="NHJ64" s="467"/>
      <c r="NHK64" s="466"/>
      <c r="NHL64" s="399"/>
      <c r="NHM64" s="466"/>
      <c r="NHN64" s="252"/>
      <c r="NHO64" s="467"/>
      <c r="NHP64" s="466"/>
      <c r="NHQ64" s="399"/>
      <c r="NHR64" s="466"/>
      <c r="NHS64" s="252"/>
      <c r="NHT64" s="467"/>
      <c r="NHU64" s="466"/>
      <c r="NHV64" s="399"/>
      <c r="NHW64" s="466"/>
      <c r="NHX64" s="252"/>
      <c r="NHY64" s="467"/>
      <c r="NHZ64" s="466"/>
      <c r="NIA64" s="399"/>
      <c r="NIB64" s="466"/>
      <c r="NIC64" s="252"/>
      <c r="NID64" s="467"/>
      <c r="NIE64" s="466"/>
      <c r="NIF64" s="399"/>
      <c r="NIG64" s="466"/>
      <c r="NIH64" s="252"/>
      <c r="NII64" s="467"/>
      <c r="NIJ64" s="466"/>
      <c r="NIK64" s="399"/>
      <c r="NIL64" s="466"/>
      <c r="NIM64" s="252"/>
      <c r="NIN64" s="467"/>
      <c r="NIO64" s="466"/>
      <c r="NIP64" s="399"/>
      <c r="NIQ64" s="466"/>
      <c r="NIR64" s="252"/>
      <c r="NIS64" s="467"/>
      <c r="NIT64" s="466"/>
      <c r="NIU64" s="399"/>
      <c r="NIV64" s="466"/>
      <c r="NIW64" s="252"/>
      <c r="NIX64" s="467"/>
      <c r="NIY64" s="466"/>
      <c r="NIZ64" s="399"/>
      <c r="NJA64" s="466"/>
      <c r="NJB64" s="252"/>
      <c r="NJC64" s="467"/>
      <c r="NJD64" s="466"/>
      <c r="NJE64" s="399"/>
      <c r="NJF64" s="466"/>
      <c r="NJG64" s="252"/>
      <c r="NJH64" s="467"/>
      <c r="NJI64" s="466"/>
      <c r="NJJ64" s="399"/>
      <c r="NJK64" s="466"/>
      <c r="NJL64" s="252"/>
      <c r="NJM64" s="467"/>
      <c r="NJN64" s="466"/>
      <c r="NJO64" s="399"/>
      <c r="NJP64" s="466"/>
      <c r="NJQ64" s="252"/>
      <c r="NJR64" s="467"/>
      <c r="NJS64" s="466"/>
      <c r="NJT64" s="399"/>
      <c r="NJU64" s="466"/>
      <c r="NJV64" s="252"/>
      <c r="NJW64" s="467"/>
      <c r="NJX64" s="466"/>
      <c r="NJY64" s="399"/>
      <c r="NJZ64" s="466"/>
      <c r="NKA64" s="252"/>
      <c r="NKB64" s="467"/>
      <c r="NKC64" s="466"/>
      <c r="NKD64" s="399"/>
      <c r="NKE64" s="466"/>
      <c r="NKF64" s="252"/>
      <c r="NKG64" s="467"/>
      <c r="NKH64" s="466"/>
      <c r="NKI64" s="399"/>
      <c r="NKJ64" s="466"/>
      <c r="NKK64" s="252"/>
      <c r="NKL64" s="467"/>
      <c r="NKM64" s="466"/>
      <c r="NKN64" s="399"/>
      <c r="NKO64" s="466"/>
      <c r="NKP64" s="252"/>
      <c r="NKQ64" s="467"/>
      <c r="NKR64" s="466"/>
      <c r="NKS64" s="399"/>
      <c r="NKT64" s="466"/>
      <c r="NKU64" s="252"/>
      <c r="NKV64" s="467"/>
      <c r="NKW64" s="466"/>
      <c r="NKX64" s="399"/>
      <c r="NKY64" s="466"/>
      <c r="NKZ64" s="252"/>
      <c r="NLA64" s="467"/>
      <c r="NLB64" s="466"/>
      <c r="NLC64" s="399"/>
      <c r="NLD64" s="466"/>
      <c r="NLE64" s="252"/>
      <c r="NLF64" s="467"/>
      <c r="NLG64" s="466"/>
      <c r="NLH64" s="399"/>
      <c r="NLI64" s="466"/>
      <c r="NLJ64" s="252"/>
      <c r="NLK64" s="467"/>
      <c r="NLL64" s="466"/>
      <c r="NLM64" s="399"/>
      <c r="NLN64" s="466"/>
      <c r="NLO64" s="252"/>
      <c r="NLP64" s="467"/>
      <c r="NLQ64" s="466"/>
      <c r="NLR64" s="399"/>
      <c r="NLS64" s="466"/>
      <c r="NLT64" s="252"/>
      <c r="NLU64" s="467"/>
      <c r="NLV64" s="466"/>
      <c r="NLW64" s="399"/>
      <c r="NLX64" s="466"/>
      <c r="NLY64" s="252"/>
      <c r="NLZ64" s="467"/>
      <c r="NMA64" s="466"/>
      <c r="NMB64" s="399"/>
      <c r="NMC64" s="466"/>
      <c r="NMD64" s="252"/>
      <c r="NME64" s="467"/>
      <c r="NMF64" s="466"/>
      <c r="NMG64" s="399"/>
      <c r="NMH64" s="466"/>
      <c r="NMI64" s="252"/>
      <c r="NMJ64" s="467"/>
      <c r="NMK64" s="466"/>
      <c r="NML64" s="399"/>
      <c r="NMM64" s="466"/>
      <c r="NMN64" s="252"/>
      <c r="NMO64" s="467"/>
      <c r="NMP64" s="466"/>
      <c r="NMQ64" s="399"/>
      <c r="NMR64" s="466"/>
      <c r="NMS64" s="252"/>
      <c r="NMT64" s="467"/>
      <c r="NMU64" s="466"/>
      <c r="NMV64" s="399"/>
      <c r="NMW64" s="466"/>
      <c r="NMX64" s="252"/>
      <c r="NMY64" s="467"/>
      <c r="NMZ64" s="466"/>
      <c r="NNA64" s="399"/>
      <c r="NNB64" s="466"/>
      <c r="NNC64" s="252"/>
      <c r="NND64" s="467"/>
      <c r="NNE64" s="466"/>
      <c r="NNF64" s="399"/>
      <c r="NNG64" s="466"/>
      <c r="NNH64" s="252"/>
      <c r="NNI64" s="467"/>
      <c r="NNJ64" s="466"/>
      <c r="NNK64" s="399"/>
      <c r="NNL64" s="466"/>
      <c r="NNM64" s="252"/>
      <c r="NNN64" s="467"/>
      <c r="NNO64" s="466"/>
      <c r="NNP64" s="399"/>
      <c r="NNQ64" s="466"/>
      <c r="NNR64" s="252"/>
      <c r="NNS64" s="467"/>
      <c r="NNT64" s="466"/>
      <c r="NNU64" s="399"/>
      <c r="NNV64" s="466"/>
      <c r="NNW64" s="252"/>
      <c r="NNX64" s="467"/>
      <c r="NNY64" s="466"/>
      <c r="NNZ64" s="399"/>
      <c r="NOA64" s="466"/>
      <c r="NOB64" s="252"/>
      <c r="NOC64" s="467"/>
      <c r="NOD64" s="466"/>
      <c r="NOE64" s="399"/>
      <c r="NOF64" s="466"/>
      <c r="NOG64" s="252"/>
      <c r="NOH64" s="467"/>
      <c r="NOI64" s="466"/>
      <c r="NOJ64" s="399"/>
      <c r="NOK64" s="466"/>
      <c r="NOL64" s="252"/>
      <c r="NOM64" s="467"/>
      <c r="NON64" s="466"/>
      <c r="NOO64" s="399"/>
      <c r="NOP64" s="466"/>
      <c r="NOQ64" s="252"/>
      <c r="NOR64" s="467"/>
      <c r="NOS64" s="466"/>
      <c r="NOT64" s="399"/>
      <c r="NOU64" s="466"/>
      <c r="NOV64" s="252"/>
      <c r="NOW64" s="467"/>
      <c r="NOX64" s="466"/>
      <c r="NOY64" s="399"/>
      <c r="NOZ64" s="466"/>
      <c r="NPA64" s="252"/>
      <c r="NPB64" s="467"/>
      <c r="NPC64" s="466"/>
      <c r="NPD64" s="399"/>
      <c r="NPE64" s="466"/>
      <c r="NPF64" s="252"/>
      <c r="NPG64" s="467"/>
      <c r="NPH64" s="466"/>
      <c r="NPI64" s="399"/>
      <c r="NPJ64" s="466"/>
      <c r="NPK64" s="252"/>
      <c r="NPL64" s="467"/>
      <c r="NPM64" s="466"/>
      <c r="NPN64" s="399"/>
      <c r="NPO64" s="466"/>
      <c r="NPP64" s="252"/>
      <c r="NPQ64" s="467"/>
      <c r="NPR64" s="466"/>
      <c r="NPS64" s="399"/>
      <c r="NPT64" s="466"/>
      <c r="NPU64" s="252"/>
      <c r="NPV64" s="467"/>
      <c r="NPW64" s="466"/>
      <c r="NPX64" s="399"/>
      <c r="NPY64" s="466"/>
      <c r="NPZ64" s="252"/>
      <c r="NQA64" s="467"/>
      <c r="NQB64" s="466"/>
      <c r="NQC64" s="399"/>
      <c r="NQD64" s="466"/>
      <c r="NQE64" s="252"/>
      <c r="NQF64" s="467"/>
      <c r="NQG64" s="466"/>
      <c r="NQH64" s="399"/>
      <c r="NQI64" s="466"/>
      <c r="NQJ64" s="252"/>
      <c r="NQK64" s="467"/>
      <c r="NQL64" s="466"/>
      <c r="NQM64" s="399"/>
      <c r="NQN64" s="466"/>
      <c r="NQO64" s="252"/>
      <c r="NQP64" s="467"/>
      <c r="NQQ64" s="466"/>
      <c r="NQR64" s="399"/>
      <c r="NQS64" s="466"/>
      <c r="NQT64" s="252"/>
      <c r="NQU64" s="467"/>
      <c r="NQV64" s="466"/>
      <c r="NQW64" s="399"/>
      <c r="NQX64" s="466"/>
      <c r="NQY64" s="252"/>
      <c r="NQZ64" s="467"/>
      <c r="NRA64" s="466"/>
      <c r="NRB64" s="399"/>
      <c r="NRC64" s="466"/>
      <c r="NRD64" s="252"/>
      <c r="NRE64" s="467"/>
      <c r="NRF64" s="466"/>
      <c r="NRG64" s="399"/>
      <c r="NRH64" s="466"/>
      <c r="NRI64" s="252"/>
      <c r="NRJ64" s="467"/>
      <c r="NRK64" s="466"/>
      <c r="NRL64" s="399"/>
      <c r="NRM64" s="466"/>
      <c r="NRN64" s="252"/>
      <c r="NRO64" s="467"/>
      <c r="NRP64" s="466"/>
      <c r="NRQ64" s="399"/>
      <c r="NRR64" s="466"/>
      <c r="NRS64" s="252"/>
      <c r="NRT64" s="467"/>
      <c r="NRU64" s="466"/>
      <c r="NRV64" s="399"/>
      <c r="NRW64" s="466"/>
      <c r="NRX64" s="252"/>
      <c r="NRY64" s="467"/>
      <c r="NRZ64" s="466"/>
      <c r="NSA64" s="399"/>
      <c r="NSB64" s="466"/>
      <c r="NSC64" s="252"/>
      <c r="NSD64" s="467"/>
      <c r="NSE64" s="466"/>
      <c r="NSF64" s="399"/>
      <c r="NSG64" s="466"/>
      <c r="NSH64" s="252"/>
      <c r="NSI64" s="467"/>
      <c r="NSJ64" s="466"/>
      <c r="NSK64" s="399"/>
      <c r="NSL64" s="466"/>
      <c r="NSM64" s="252"/>
      <c r="NSN64" s="467"/>
      <c r="NSO64" s="466"/>
      <c r="NSP64" s="399"/>
      <c r="NSQ64" s="466"/>
      <c r="NSR64" s="252"/>
      <c r="NSS64" s="467"/>
      <c r="NST64" s="466"/>
      <c r="NSU64" s="399"/>
      <c r="NSV64" s="466"/>
      <c r="NSW64" s="252"/>
      <c r="NSX64" s="467"/>
      <c r="NSY64" s="466"/>
      <c r="NSZ64" s="399"/>
      <c r="NTA64" s="466"/>
      <c r="NTB64" s="252"/>
      <c r="NTC64" s="467"/>
      <c r="NTD64" s="466"/>
      <c r="NTE64" s="399"/>
      <c r="NTF64" s="466"/>
      <c r="NTG64" s="252"/>
      <c r="NTH64" s="467"/>
      <c r="NTI64" s="466"/>
      <c r="NTJ64" s="399"/>
      <c r="NTK64" s="466"/>
      <c r="NTL64" s="252"/>
      <c r="NTM64" s="467"/>
      <c r="NTN64" s="466"/>
      <c r="NTO64" s="399"/>
      <c r="NTP64" s="466"/>
      <c r="NTQ64" s="252"/>
      <c r="NTR64" s="467"/>
      <c r="NTS64" s="466"/>
      <c r="NTT64" s="399"/>
      <c r="NTU64" s="466"/>
      <c r="NTV64" s="252"/>
      <c r="NTW64" s="467"/>
      <c r="NTX64" s="466"/>
      <c r="NTY64" s="399"/>
      <c r="NTZ64" s="466"/>
      <c r="NUA64" s="252"/>
      <c r="NUB64" s="467"/>
      <c r="NUC64" s="466"/>
      <c r="NUD64" s="399"/>
      <c r="NUE64" s="466"/>
      <c r="NUF64" s="252"/>
      <c r="NUG64" s="467"/>
      <c r="NUH64" s="466"/>
      <c r="NUI64" s="399"/>
      <c r="NUJ64" s="466"/>
      <c r="NUK64" s="252"/>
      <c r="NUL64" s="467"/>
      <c r="NUM64" s="466"/>
      <c r="NUN64" s="399"/>
      <c r="NUO64" s="466"/>
      <c r="NUP64" s="252"/>
      <c r="NUQ64" s="467"/>
      <c r="NUR64" s="466"/>
      <c r="NUS64" s="399"/>
      <c r="NUT64" s="466"/>
      <c r="NUU64" s="252"/>
      <c r="NUV64" s="467"/>
      <c r="NUW64" s="466"/>
      <c r="NUX64" s="399"/>
      <c r="NUY64" s="466"/>
      <c r="NUZ64" s="252"/>
      <c r="NVA64" s="467"/>
      <c r="NVB64" s="466"/>
      <c r="NVC64" s="399"/>
      <c r="NVD64" s="466"/>
      <c r="NVE64" s="252"/>
      <c r="NVF64" s="467"/>
      <c r="NVG64" s="466"/>
      <c r="NVH64" s="399"/>
      <c r="NVI64" s="466"/>
      <c r="NVJ64" s="252"/>
      <c r="NVK64" s="467"/>
      <c r="NVL64" s="466"/>
      <c r="NVM64" s="399"/>
      <c r="NVN64" s="466"/>
      <c r="NVO64" s="252"/>
      <c r="NVP64" s="467"/>
      <c r="NVQ64" s="466"/>
      <c r="NVR64" s="399"/>
      <c r="NVS64" s="466"/>
      <c r="NVT64" s="252"/>
      <c r="NVU64" s="467"/>
      <c r="NVV64" s="466"/>
      <c r="NVW64" s="399"/>
      <c r="NVX64" s="466"/>
      <c r="NVY64" s="252"/>
      <c r="NVZ64" s="467"/>
      <c r="NWA64" s="466"/>
      <c r="NWB64" s="399"/>
      <c r="NWC64" s="466"/>
      <c r="NWD64" s="252"/>
      <c r="NWE64" s="467"/>
      <c r="NWF64" s="466"/>
      <c r="NWG64" s="399"/>
      <c r="NWH64" s="466"/>
      <c r="NWI64" s="252"/>
      <c r="NWJ64" s="467"/>
      <c r="NWK64" s="466"/>
      <c r="NWL64" s="399"/>
      <c r="NWM64" s="466"/>
      <c r="NWN64" s="252"/>
      <c r="NWO64" s="467"/>
      <c r="NWP64" s="466"/>
      <c r="NWQ64" s="399"/>
      <c r="NWR64" s="466"/>
      <c r="NWS64" s="252"/>
      <c r="NWT64" s="467"/>
      <c r="NWU64" s="466"/>
      <c r="NWV64" s="399"/>
      <c r="NWW64" s="466"/>
      <c r="NWX64" s="252"/>
      <c r="NWY64" s="467"/>
      <c r="NWZ64" s="466"/>
      <c r="NXA64" s="399"/>
      <c r="NXB64" s="466"/>
      <c r="NXC64" s="252"/>
      <c r="NXD64" s="467"/>
      <c r="NXE64" s="466"/>
      <c r="NXF64" s="399"/>
      <c r="NXG64" s="466"/>
      <c r="NXH64" s="252"/>
      <c r="NXI64" s="467"/>
      <c r="NXJ64" s="466"/>
      <c r="NXK64" s="399"/>
      <c r="NXL64" s="466"/>
      <c r="NXM64" s="252"/>
      <c r="NXN64" s="467"/>
      <c r="NXO64" s="466"/>
      <c r="NXP64" s="399"/>
      <c r="NXQ64" s="466"/>
      <c r="NXR64" s="252"/>
      <c r="NXS64" s="467"/>
      <c r="NXT64" s="466"/>
      <c r="NXU64" s="399"/>
      <c r="NXV64" s="466"/>
      <c r="NXW64" s="252"/>
      <c r="NXX64" s="467"/>
      <c r="NXY64" s="466"/>
      <c r="NXZ64" s="399"/>
      <c r="NYA64" s="466"/>
      <c r="NYB64" s="252"/>
      <c r="NYC64" s="467"/>
      <c r="NYD64" s="466"/>
      <c r="NYE64" s="399"/>
      <c r="NYF64" s="466"/>
      <c r="NYG64" s="252"/>
      <c r="NYH64" s="467"/>
      <c r="NYI64" s="466"/>
      <c r="NYJ64" s="399"/>
      <c r="NYK64" s="466"/>
      <c r="NYL64" s="252"/>
      <c r="NYM64" s="467"/>
      <c r="NYN64" s="466"/>
      <c r="NYO64" s="399"/>
      <c r="NYP64" s="466"/>
      <c r="NYQ64" s="252"/>
      <c r="NYR64" s="467"/>
      <c r="NYS64" s="466"/>
      <c r="NYT64" s="399"/>
      <c r="NYU64" s="466"/>
      <c r="NYV64" s="252"/>
      <c r="NYW64" s="467"/>
      <c r="NYX64" s="466"/>
      <c r="NYY64" s="399"/>
      <c r="NYZ64" s="466"/>
      <c r="NZA64" s="252"/>
      <c r="NZB64" s="467"/>
      <c r="NZC64" s="466"/>
      <c r="NZD64" s="399"/>
      <c r="NZE64" s="466"/>
      <c r="NZF64" s="252"/>
      <c r="NZG64" s="467"/>
      <c r="NZH64" s="466"/>
      <c r="NZI64" s="399"/>
      <c r="NZJ64" s="466"/>
      <c r="NZK64" s="252"/>
      <c r="NZL64" s="467"/>
      <c r="NZM64" s="466"/>
      <c r="NZN64" s="399"/>
      <c r="NZO64" s="466"/>
      <c r="NZP64" s="252"/>
      <c r="NZQ64" s="467"/>
      <c r="NZR64" s="466"/>
      <c r="NZS64" s="399"/>
      <c r="NZT64" s="466"/>
      <c r="NZU64" s="252"/>
      <c r="NZV64" s="467"/>
      <c r="NZW64" s="466"/>
      <c r="NZX64" s="399"/>
      <c r="NZY64" s="466"/>
      <c r="NZZ64" s="252"/>
      <c r="OAA64" s="467"/>
      <c r="OAB64" s="466"/>
      <c r="OAC64" s="399"/>
      <c r="OAD64" s="466"/>
      <c r="OAE64" s="252"/>
      <c r="OAF64" s="467"/>
      <c r="OAG64" s="466"/>
      <c r="OAH64" s="399"/>
      <c r="OAI64" s="466"/>
      <c r="OAJ64" s="252"/>
      <c r="OAK64" s="467"/>
      <c r="OAL64" s="466"/>
      <c r="OAM64" s="399"/>
      <c r="OAN64" s="466"/>
      <c r="OAO64" s="252"/>
      <c r="OAP64" s="467"/>
      <c r="OAQ64" s="466"/>
      <c r="OAR64" s="399"/>
      <c r="OAS64" s="466"/>
      <c r="OAT64" s="252"/>
      <c r="OAU64" s="467"/>
      <c r="OAV64" s="466"/>
      <c r="OAW64" s="399"/>
      <c r="OAX64" s="466"/>
      <c r="OAY64" s="252"/>
      <c r="OAZ64" s="467"/>
      <c r="OBA64" s="466"/>
      <c r="OBB64" s="399"/>
      <c r="OBC64" s="466"/>
      <c r="OBD64" s="252"/>
      <c r="OBE64" s="467"/>
      <c r="OBF64" s="466"/>
      <c r="OBG64" s="399"/>
      <c r="OBH64" s="466"/>
      <c r="OBI64" s="252"/>
      <c r="OBJ64" s="467"/>
      <c r="OBK64" s="466"/>
      <c r="OBL64" s="399"/>
      <c r="OBM64" s="466"/>
      <c r="OBN64" s="252"/>
      <c r="OBO64" s="467"/>
      <c r="OBP64" s="466"/>
      <c r="OBQ64" s="399"/>
      <c r="OBR64" s="466"/>
      <c r="OBS64" s="252"/>
      <c r="OBT64" s="467"/>
      <c r="OBU64" s="466"/>
      <c r="OBV64" s="399"/>
      <c r="OBW64" s="466"/>
      <c r="OBX64" s="252"/>
      <c r="OBY64" s="467"/>
      <c r="OBZ64" s="466"/>
      <c r="OCA64" s="399"/>
      <c r="OCB64" s="466"/>
      <c r="OCC64" s="252"/>
      <c r="OCD64" s="467"/>
      <c r="OCE64" s="466"/>
      <c r="OCF64" s="399"/>
      <c r="OCG64" s="466"/>
      <c r="OCH64" s="252"/>
      <c r="OCI64" s="467"/>
      <c r="OCJ64" s="466"/>
      <c r="OCK64" s="399"/>
      <c r="OCL64" s="466"/>
      <c r="OCM64" s="252"/>
      <c r="OCN64" s="467"/>
      <c r="OCO64" s="466"/>
      <c r="OCP64" s="399"/>
      <c r="OCQ64" s="466"/>
      <c r="OCR64" s="252"/>
      <c r="OCS64" s="467"/>
      <c r="OCT64" s="466"/>
      <c r="OCU64" s="399"/>
      <c r="OCV64" s="466"/>
      <c r="OCW64" s="252"/>
      <c r="OCX64" s="467"/>
      <c r="OCY64" s="466"/>
      <c r="OCZ64" s="399"/>
      <c r="ODA64" s="466"/>
      <c r="ODB64" s="252"/>
      <c r="ODC64" s="467"/>
      <c r="ODD64" s="466"/>
      <c r="ODE64" s="399"/>
      <c r="ODF64" s="466"/>
      <c r="ODG64" s="252"/>
      <c r="ODH64" s="467"/>
      <c r="ODI64" s="466"/>
      <c r="ODJ64" s="399"/>
      <c r="ODK64" s="466"/>
      <c r="ODL64" s="252"/>
      <c r="ODM64" s="467"/>
      <c r="ODN64" s="466"/>
      <c r="ODO64" s="399"/>
      <c r="ODP64" s="466"/>
      <c r="ODQ64" s="252"/>
      <c r="ODR64" s="467"/>
      <c r="ODS64" s="466"/>
      <c r="ODT64" s="399"/>
      <c r="ODU64" s="466"/>
      <c r="ODV64" s="252"/>
      <c r="ODW64" s="467"/>
      <c r="ODX64" s="466"/>
      <c r="ODY64" s="399"/>
      <c r="ODZ64" s="466"/>
      <c r="OEA64" s="252"/>
      <c r="OEB64" s="467"/>
      <c r="OEC64" s="466"/>
      <c r="OED64" s="399"/>
      <c r="OEE64" s="466"/>
      <c r="OEF64" s="252"/>
      <c r="OEG64" s="467"/>
      <c r="OEH64" s="466"/>
      <c r="OEI64" s="399"/>
      <c r="OEJ64" s="466"/>
      <c r="OEK64" s="252"/>
      <c r="OEL64" s="467"/>
      <c r="OEM64" s="466"/>
      <c r="OEN64" s="399"/>
      <c r="OEO64" s="466"/>
      <c r="OEP64" s="252"/>
      <c r="OEQ64" s="467"/>
      <c r="OER64" s="466"/>
      <c r="OES64" s="399"/>
      <c r="OET64" s="466"/>
      <c r="OEU64" s="252"/>
      <c r="OEV64" s="467"/>
      <c r="OEW64" s="466"/>
      <c r="OEX64" s="399"/>
      <c r="OEY64" s="466"/>
      <c r="OEZ64" s="252"/>
      <c r="OFA64" s="467"/>
      <c r="OFB64" s="466"/>
      <c r="OFC64" s="399"/>
      <c r="OFD64" s="466"/>
      <c r="OFE64" s="252"/>
      <c r="OFF64" s="467"/>
      <c r="OFG64" s="466"/>
      <c r="OFH64" s="399"/>
      <c r="OFI64" s="466"/>
      <c r="OFJ64" s="252"/>
      <c r="OFK64" s="467"/>
      <c r="OFL64" s="466"/>
      <c r="OFM64" s="399"/>
      <c r="OFN64" s="466"/>
      <c r="OFO64" s="252"/>
      <c r="OFP64" s="467"/>
      <c r="OFQ64" s="466"/>
      <c r="OFR64" s="399"/>
      <c r="OFS64" s="466"/>
      <c r="OFT64" s="252"/>
      <c r="OFU64" s="467"/>
      <c r="OFV64" s="466"/>
      <c r="OFW64" s="399"/>
      <c r="OFX64" s="466"/>
      <c r="OFY64" s="252"/>
      <c r="OFZ64" s="467"/>
      <c r="OGA64" s="466"/>
      <c r="OGB64" s="399"/>
      <c r="OGC64" s="466"/>
      <c r="OGD64" s="252"/>
      <c r="OGE64" s="467"/>
      <c r="OGF64" s="466"/>
      <c r="OGG64" s="399"/>
      <c r="OGH64" s="466"/>
      <c r="OGI64" s="252"/>
      <c r="OGJ64" s="467"/>
      <c r="OGK64" s="466"/>
      <c r="OGL64" s="399"/>
      <c r="OGM64" s="466"/>
      <c r="OGN64" s="252"/>
      <c r="OGO64" s="467"/>
      <c r="OGP64" s="466"/>
      <c r="OGQ64" s="399"/>
      <c r="OGR64" s="466"/>
      <c r="OGS64" s="252"/>
      <c r="OGT64" s="467"/>
      <c r="OGU64" s="466"/>
      <c r="OGV64" s="399"/>
      <c r="OGW64" s="466"/>
      <c r="OGX64" s="252"/>
      <c r="OGY64" s="467"/>
      <c r="OGZ64" s="466"/>
      <c r="OHA64" s="399"/>
      <c r="OHB64" s="466"/>
      <c r="OHC64" s="252"/>
      <c r="OHD64" s="467"/>
      <c r="OHE64" s="466"/>
      <c r="OHF64" s="399"/>
      <c r="OHG64" s="466"/>
      <c r="OHH64" s="252"/>
      <c r="OHI64" s="467"/>
      <c r="OHJ64" s="466"/>
      <c r="OHK64" s="399"/>
      <c r="OHL64" s="466"/>
      <c r="OHM64" s="252"/>
      <c r="OHN64" s="467"/>
      <c r="OHO64" s="466"/>
      <c r="OHP64" s="399"/>
      <c r="OHQ64" s="466"/>
      <c r="OHR64" s="252"/>
      <c r="OHS64" s="467"/>
      <c r="OHT64" s="466"/>
      <c r="OHU64" s="399"/>
      <c r="OHV64" s="466"/>
      <c r="OHW64" s="252"/>
      <c r="OHX64" s="467"/>
      <c r="OHY64" s="466"/>
      <c r="OHZ64" s="399"/>
      <c r="OIA64" s="466"/>
      <c r="OIB64" s="252"/>
      <c r="OIC64" s="467"/>
      <c r="OID64" s="466"/>
      <c r="OIE64" s="399"/>
      <c r="OIF64" s="466"/>
      <c r="OIG64" s="252"/>
      <c r="OIH64" s="467"/>
      <c r="OII64" s="466"/>
      <c r="OIJ64" s="399"/>
      <c r="OIK64" s="466"/>
      <c r="OIL64" s="252"/>
      <c r="OIM64" s="467"/>
      <c r="OIN64" s="466"/>
      <c r="OIO64" s="399"/>
      <c r="OIP64" s="466"/>
      <c r="OIQ64" s="252"/>
      <c r="OIR64" s="467"/>
      <c r="OIS64" s="466"/>
      <c r="OIT64" s="399"/>
      <c r="OIU64" s="466"/>
      <c r="OIV64" s="252"/>
      <c r="OIW64" s="467"/>
      <c r="OIX64" s="466"/>
      <c r="OIY64" s="399"/>
      <c r="OIZ64" s="466"/>
      <c r="OJA64" s="252"/>
      <c r="OJB64" s="467"/>
      <c r="OJC64" s="466"/>
      <c r="OJD64" s="399"/>
      <c r="OJE64" s="466"/>
      <c r="OJF64" s="252"/>
      <c r="OJG64" s="467"/>
      <c r="OJH64" s="466"/>
      <c r="OJI64" s="399"/>
      <c r="OJJ64" s="466"/>
      <c r="OJK64" s="252"/>
      <c r="OJL64" s="467"/>
      <c r="OJM64" s="466"/>
      <c r="OJN64" s="399"/>
      <c r="OJO64" s="466"/>
      <c r="OJP64" s="252"/>
      <c r="OJQ64" s="467"/>
      <c r="OJR64" s="466"/>
      <c r="OJS64" s="399"/>
      <c r="OJT64" s="466"/>
      <c r="OJU64" s="252"/>
      <c r="OJV64" s="467"/>
      <c r="OJW64" s="466"/>
      <c r="OJX64" s="399"/>
      <c r="OJY64" s="466"/>
      <c r="OJZ64" s="252"/>
      <c r="OKA64" s="467"/>
      <c r="OKB64" s="466"/>
      <c r="OKC64" s="399"/>
      <c r="OKD64" s="466"/>
      <c r="OKE64" s="252"/>
      <c r="OKF64" s="467"/>
      <c r="OKG64" s="466"/>
      <c r="OKH64" s="399"/>
      <c r="OKI64" s="466"/>
      <c r="OKJ64" s="252"/>
      <c r="OKK64" s="467"/>
      <c r="OKL64" s="466"/>
      <c r="OKM64" s="399"/>
      <c r="OKN64" s="466"/>
      <c r="OKO64" s="252"/>
      <c r="OKP64" s="467"/>
      <c r="OKQ64" s="466"/>
      <c r="OKR64" s="399"/>
      <c r="OKS64" s="466"/>
      <c r="OKT64" s="252"/>
      <c r="OKU64" s="467"/>
      <c r="OKV64" s="466"/>
      <c r="OKW64" s="399"/>
      <c r="OKX64" s="466"/>
      <c r="OKY64" s="252"/>
      <c r="OKZ64" s="467"/>
      <c r="OLA64" s="466"/>
      <c r="OLB64" s="399"/>
      <c r="OLC64" s="466"/>
      <c r="OLD64" s="252"/>
      <c r="OLE64" s="467"/>
      <c r="OLF64" s="466"/>
      <c r="OLG64" s="399"/>
      <c r="OLH64" s="466"/>
      <c r="OLI64" s="252"/>
      <c r="OLJ64" s="467"/>
      <c r="OLK64" s="466"/>
      <c r="OLL64" s="399"/>
      <c r="OLM64" s="466"/>
      <c r="OLN64" s="252"/>
      <c r="OLO64" s="467"/>
      <c r="OLP64" s="466"/>
      <c r="OLQ64" s="399"/>
      <c r="OLR64" s="466"/>
      <c r="OLS64" s="252"/>
      <c r="OLT64" s="467"/>
      <c r="OLU64" s="466"/>
      <c r="OLV64" s="399"/>
      <c r="OLW64" s="466"/>
      <c r="OLX64" s="252"/>
      <c r="OLY64" s="467"/>
      <c r="OLZ64" s="466"/>
      <c r="OMA64" s="399"/>
      <c r="OMB64" s="466"/>
      <c r="OMC64" s="252"/>
      <c r="OMD64" s="467"/>
      <c r="OME64" s="466"/>
      <c r="OMF64" s="399"/>
      <c r="OMG64" s="466"/>
      <c r="OMH64" s="252"/>
      <c r="OMI64" s="467"/>
      <c r="OMJ64" s="466"/>
      <c r="OMK64" s="399"/>
      <c r="OML64" s="466"/>
      <c r="OMM64" s="252"/>
      <c r="OMN64" s="467"/>
      <c r="OMO64" s="466"/>
      <c r="OMP64" s="399"/>
      <c r="OMQ64" s="466"/>
      <c r="OMR64" s="252"/>
      <c r="OMS64" s="467"/>
      <c r="OMT64" s="466"/>
      <c r="OMU64" s="399"/>
      <c r="OMV64" s="466"/>
      <c r="OMW64" s="252"/>
      <c r="OMX64" s="467"/>
      <c r="OMY64" s="466"/>
      <c r="OMZ64" s="399"/>
      <c r="ONA64" s="466"/>
      <c r="ONB64" s="252"/>
      <c r="ONC64" s="467"/>
      <c r="OND64" s="466"/>
      <c r="ONE64" s="399"/>
      <c r="ONF64" s="466"/>
      <c r="ONG64" s="252"/>
      <c r="ONH64" s="467"/>
      <c r="ONI64" s="466"/>
      <c r="ONJ64" s="399"/>
      <c r="ONK64" s="466"/>
      <c r="ONL64" s="252"/>
      <c r="ONM64" s="467"/>
      <c r="ONN64" s="466"/>
      <c r="ONO64" s="399"/>
      <c r="ONP64" s="466"/>
      <c r="ONQ64" s="252"/>
      <c r="ONR64" s="467"/>
      <c r="ONS64" s="466"/>
      <c r="ONT64" s="399"/>
      <c r="ONU64" s="466"/>
      <c r="ONV64" s="252"/>
      <c r="ONW64" s="467"/>
      <c r="ONX64" s="466"/>
      <c r="ONY64" s="399"/>
      <c r="ONZ64" s="466"/>
      <c r="OOA64" s="252"/>
      <c r="OOB64" s="467"/>
      <c r="OOC64" s="466"/>
      <c r="OOD64" s="399"/>
      <c r="OOE64" s="466"/>
      <c r="OOF64" s="252"/>
      <c r="OOG64" s="467"/>
      <c r="OOH64" s="466"/>
      <c r="OOI64" s="399"/>
      <c r="OOJ64" s="466"/>
      <c r="OOK64" s="252"/>
      <c r="OOL64" s="467"/>
      <c r="OOM64" s="466"/>
      <c r="OON64" s="399"/>
      <c r="OOO64" s="466"/>
      <c r="OOP64" s="252"/>
      <c r="OOQ64" s="467"/>
      <c r="OOR64" s="466"/>
      <c r="OOS64" s="399"/>
      <c r="OOT64" s="466"/>
      <c r="OOU64" s="252"/>
      <c r="OOV64" s="467"/>
      <c r="OOW64" s="466"/>
      <c r="OOX64" s="399"/>
      <c r="OOY64" s="466"/>
      <c r="OOZ64" s="252"/>
      <c r="OPA64" s="467"/>
      <c r="OPB64" s="466"/>
      <c r="OPC64" s="399"/>
      <c r="OPD64" s="466"/>
      <c r="OPE64" s="252"/>
      <c r="OPF64" s="467"/>
      <c r="OPG64" s="466"/>
      <c r="OPH64" s="399"/>
      <c r="OPI64" s="466"/>
      <c r="OPJ64" s="252"/>
      <c r="OPK64" s="467"/>
      <c r="OPL64" s="466"/>
      <c r="OPM64" s="399"/>
      <c r="OPN64" s="466"/>
      <c r="OPO64" s="252"/>
      <c r="OPP64" s="467"/>
      <c r="OPQ64" s="466"/>
      <c r="OPR64" s="399"/>
      <c r="OPS64" s="466"/>
      <c r="OPT64" s="252"/>
      <c r="OPU64" s="467"/>
      <c r="OPV64" s="466"/>
      <c r="OPW64" s="399"/>
      <c r="OPX64" s="466"/>
      <c r="OPY64" s="252"/>
      <c r="OPZ64" s="467"/>
      <c r="OQA64" s="466"/>
      <c r="OQB64" s="399"/>
      <c r="OQC64" s="466"/>
      <c r="OQD64" s="252"/>
      <c r="OQE64" s="467"/>
      <c r="OQF64" s="466"/>
      <c r="OQG64" s="399"/>
      <c r="OQH64" s="466"/>
      <c r="OQI64" s="252"/>
      <c r="OQJ64" s="467"/>
      <c r="OQK64" s="466"/>
      <c r="OQL64" s="399"/>
      <c r="OQM64" s="466"/>
      <c r="OQN64" s="252"/>
      <c r="OQO64" s="467"/>
      <c r="OQP64" s="466"/>
      <c r="OQQ64" s="399"/>
      <c r="OQR64" s="466"/>
      <c r="OQS64" s="252"/>
      <c r="OQT64" s="467"/>
      <c r="OQU64" s="466"/>
      <c r="OQV64" s="399"/>
      <c r="OQW64" s="466"/>
      <c r="OQX64" s="252"/>
      <c r="OQY64" s="467"/>
      <c r="OQZ64" s="466"/>
      <c r="ORA64" s="399"/>
      <c r="ORB64" s="466"/>
      <c r="ORC64" s="252"/>
      <c r="ORD64" s="467"/>
      <c r="ORE64" s="466"/>
      <c r="ORF64" s="399"/>
      <c r="ORG64" s="466"/>
      <c r="ORH64" s="252"/>
      <c r="ORI64" s="467"/>
      <c r="ORJ64" s="466"/>
      <c r="ORK64" s="399"/>
      <c r="ORL64" s="466"/>
      <c r="ORM64" s="252"/>
      <c r="ORN64" s="467"/>
      <c r="ORO64" s="466"/>
      <c r="ORP64" s="399"/>
      <c r="ORQ64" s="466"/>
      <c r="ORR64" s="252"/>
      <c r="ORS64" s="467"/>
      <c r="ORT64" s="466"/>
      <c r="ORU64" s="399"/>
      <c r="ORV64" s="466"/>
      <c r="ORW64" s="252"/>
      <c r="ORX64" s="467"/>
      <c r="ORY64" s="466"/>
      <c r="ORZ64" s="399"/>
      <c r="OSA64" s="466"/>
      <c r="OSB64" s="252"/>
      <c r="OSC64" s="467"/>
      <c r="OSD64" s="466"/>
      <c r="OSE64" s="399"/>
      <c r="OSF64" s="466"/>
      <c r="OSG64" s="252"/>
      <c r="OSH64" s="467"/>
      <c r="OSI64" s="466"/>
      <c r="OSJ64" s="399"/>
      <c r="OSK64" s="466"/>
      <c r="OSL64" s="252"/>
      <c r="OSM64" s="467"/>
      <c r="OSN64" s="466"/>
      <c r="OSO64" s="399"/>
      <c r="OSP64" s="466"/>
      <c r="OSQ64" s="252"/>
      <c r="OSR64" s="467"/>
      <c r="OSS64" s="466"/>
      <c r="OST64" s="399"/>
      <c r="OSU64" s="466"/>
      <c r="OSV64" s="252"/>
      <c r="OSW64" s="467"/>
      <c r="OSX64" s="466"/>
      <c r="OSY64" s="399"/>
      <c r="OSZ64" s="466"/>
      <c r="OTA64" s="252"/>
      <c r="OTB64" s="467"/>
      <c r="OTC64" s="466"/>
      <c r="OTD64" s="399"/>
      <c r="OTE64" s="466"/>
      <c r="OTF64" s="252"/>
      <c r="OTG64" s="467"/>
      <c r="OTH64" s="466"/>
      <c r="OTI64" s="399"/>
      <c r="OTJ64" s="466"/>
      <c r="OTK64" s="252"/>
      <c r="OTL64" s="467"/>
      <c r="OTM64" s="466"/>
      <c r="OTN64" s="399"/>
      <c r="OTO64" s="466"/>
      <c r="OTP64" s="252"/>
      <c r="OTQ64" s="467"/>
      <c r="OTR64" s="466"/>
      <c r="OTS64" s="399"/>
      <c r="OTT64" s="466"/>
      <c r="OTU64" s="252"/>
      <c r="OTV64" s="467"/>
      <c r="OTW64" s="466"/>
      <c r="OTX64" s="399"/>
      <c r="OTY64" s="466"/>
      <c r="OTZ64" s="252"/>
      <c r="OUA64" s="467"/>
      <c r="OUB64" s="466"/>
      <c r="OUC64" s="399"/>
      <c r="OUD64" s="466"/>
      <c r="OUE64" s="252"/>
      <c r="OUF64" s="467"/>
      <c r="OUG64" s="466"/>
      <c r="OUH64" s="399"/>
      <c r="OUI64" s="466"/>
      <c r="OUJ64" s="252"/>
      <c r="OUK64" s="467"/>
      <c r="OUL64" s="466"/>
      <c r="OUM64" s="399"/>
      <c r="OUN64" s="466"/>
      <c r="OUO64" s="252"/>
      <c r="OUP64" s="467"/>
      <c r="OUQ64" s="466"/>
      <c r="OUR64" s="399"/>
      <c r="OUS64" s="466"/>
      <c r="OUT64" s="252"/>
      <c r="OUU64" s="467"/>
      <c r="OUV64" s="466"/>
      <c r="OUW64" s="399"/>
      <c r="OUX64" s="466"/>
      <c r="OUY64" s="252"/>
      <c r="OUZ64" s="467"/>
      <c r="OVA64" s="466"/>
      <c r="OVB64" s="399"/>
      <c r="OVC64" s="466"/>
      <c r="OVD64" s="252"/>
      <c r="OVE64" s="467"/>
      <c r="OVF64" s="466"/>
      <c r="OVG64" s="399"/>
      <c r="OVH64" s="466"/>
      <c r="OVI64" s="252"/>
      <c r="OVJ64" s="467"/>
      <c r="OVK64" s="466"/>
      <c r="OVL64" s="399"/>
      <c r="OVM64" s="466"/>
      <c r="OVN64" s="252"/>
      <c r="OVO64" s="467"/>
      <c r="OVP64" s="466"/>
      <c r="OVQ64" s="399"/>
      <c r="OVR64" s="466"/>
      <c r="OVS64" s="252"/>
      <c r="OVT64" s="467"/>
      <c r="OVU64" s="466"/>
      <c r="OVV64" s="399"/>
      <c r="OVW64" s="466"/>
      <c r="OVX64" s="252"/>
      <c r="OVY64" s="467"/>
      <c r="OVZ64" s="466"/>
      <c r="OWA64" s="399"/>
      <c r="OWB64" s="466"/>
      <c r="OWC64" s="252"/>
      <c r="OWD64" s="467"/>
      <c r="OWE64" s="466"/>
      <c r="OWF64" s="399"/>
      <c r="OWG64" s="466"/>
      <c r="OWH64" s="252"/>
      <c r="OWI64" s="467"/>
      <c r="OWJ64" s="466"/>
      <c r="OWK64" s="399"/>
      <c r="OWL64" s="466"/>
      <c r="OWM64" s="252"/>
      <c r="OWN64" s="467"/>
      <c r="OWO64" s="466"/>
      <c r="OWP64" s="399"/>
      <c r="OWQ64" s="466"/>
      <c r="OWR64" s="252"/>
      <c r="OWS64" s="467"/>
      <c r="OWT64" s="466"/>
      <c r="OWU64" s="399"/>
      <c r="OWV64" s="466"/>
      <c r="OWW64" s="252"/>
      <c r="OWX64" s="467"/>
      <c r="OWY64" s="466"/>
      <c r="OWZ64" s="399"/>
      <c r="OXA64" s="466"/>
      <c r="OXB64" s="252"/>
      <c r="OXC64" s="467"/>
      <c r="OXD64" s="466"/>
      <c r="OXE64" s="399"/>
      <c r="OXF64" s="466"/>
      <c r="OXG64" s="252"/>
      <c r="OXH64" s="467"/>
      <c r="OXI64" s="466"/>
      <c r="OXJ64" s="399"/>
      <c r="OXK64" s="466"/>
      <c r="OXL64" s="252"/>
      <c r="OXM64" s="467"/>
      <c r="OXN64" s="466"/>
      <c r="OXO64" s="399"/>
      <c r="OXP64" s="466"/>
      <c r="OXQ64" s="252"/>
      <c r="OXR64" s="467"/>
      <c r="OXS64" s="466"/>
      <c r="OXT64" s="399"/>
      <c r="OXU64" s="466"/>
      <c r="OXV64" s="252"/>
      <c r="OXW64" s="467"/>
      <c r="OXX64" s="466"/>
      <c r="OXY64" s="399"/>
      <c r="OXZ64" s="466"/>
      <c r="OYA64" s="252"/>
      <c r="OYB64" s="467"/>
      <c r="OYC64" s="466"/>
      <c r="OYD64" s="399"/>
      <c r="OYE64" s="466"/>
      <c r="OYF64" s="252"/>
      <c r="OYG64" s="467"/>
      <c r="OYH64" s="466"/>
      <c r="OYI64" s="399"/>
      <c r="OYJ64" s="466"/>
      <c r="OYK64" s="252"/>
      <c r="OYL64" s="467"/>
      <c r="OYM64" s="466"/>
      <c r="OYN64" s="399"/>
      <c r="OYO64" s="466"/>
      <c r="OYP64" s="252"/>
      <c r="OYQ64" s="467"/>
      <c r="OYR64" s="466"/>
      <c r="OYS64" s="399"/>
      <c r="OYT64" s="466"/>
      <c r="OYU64" s="252"/>
      <c r="OYV64" s="467"/>
      <c r="OYW64" s="466"/>
      <c r="OYX64" s="399"/>
      <c r="OYY64" s="466"/>
      <c r="OYZ64" s="252"/>
      <c r="OZA64" s="467"/>
      <c r="OZB64" s="466"/>
      <c r="OZC64" s="399"/>
      <c r="OZD64" s="466"/>
      <c r="OZE64" s="252"/>
      <c r="OZF64" s="467"/>
      <c r="OZG64" s="466"/>
      <c r="OZH64" s="399"/>
      <c r="OZI64" s="466"/>
      <c r="OZJ64" s="252"/>
      <c r="OZK64" s="467"/>
      <c r="OZL64" s="466"/>
      <c r="OZM64" s="399"/>
      <c r="OZN64" s="466"/>
      <c r="OZO64" s="252"/>
      <c r="OZP64" s="467"/>
      <c r="OZQ64" s="466"/>
      <c r="OZR64" s="399"/>
      <c r="OZS64" s="466"/>
      <c r="OZT64" s="252"/>
      <c r="OZU64" s="467"/>
      <c r="OZV64" s="466"/>
      <c r="OZW64" s="399"/>
      <c r="OZX64" s="466"/>
      <c r="OZY64" s="252"/>
      <c r="OZZ64" s="467"/>
      <c r="PAA64" s="466"/>
      <c r="PAB64" s="399"/>
      <c r="PAC64" s="466"/>
      <c r="PAD64" s="252"/>
      <c r="PAE64" s="467"/>
      <c r="PAF64" s="466"/>
      <c r="PAG64" s="399"/>
      <c r="PAH64" s="466"/>
      <c r="PAI64" s="252"/>
      <c r="PAJ64" s="467"/>
      <c r="PAK64" s="466"/>
      <c r="PAL64" s="399"/>
      <c r="PAM64" s="466"/>
      <c r="PAN64" s="252"/>
      <c r="PAO64" s="467"/>
      <c r="PAP64" s="466"/>
      <c r="PAQ64" s="399"/>
      <c r="PAR64" s="466"/>
      <c r="PAS64" s="252"/>
      <c r="PAT64" s="467"/>
      <c r="PAU64" s="466"/>
      <c r="PAV64" s="399"/>
      <c r="PAW64" s="466"/>
      <c r="PAX64" s="252"/>
      <c r="PAY64" s="467"/>
      <c r="PAZ64" s="466"/>
      <c r="PBA64" s="399"/>
      <c r="PBB64" s="466"/>
      <c r="PBC64" s="252"/>
      <c r="PBD64" s="467"/>
      <c r="PBE64" s="466"/>
      <c r="PBF64" s="399"/>
      <c r="PBG64" s="466"/>
      <c r="PBH64" s="252"/>
      <c r="PBI64" s="467"/>
      <c r="PBJ64" s="466"/>
      <c r="PBK64" s="399"/>
      <c r="PBL64" s="466"/>
      <c r="PBM64" s="252"/>
      <c r="PBN64" s="467"/>
      <c r="PBO64" s="466"/>
      <c r="PBP64" s="399"/>
      <c r="PBQ64" s="466"/>
      <c r="PBR64" s="252"/>
      <c r="PBS64" s="467"/>
      <c r="PBT64" s="466"/>
      <c r="PBU64" s="399"/>
      <c r="PBV64" s="466"/>
      <c r="PBW64" s="252"/>
      <c r="PBX64" s="467"/>
      <c r="PBY64" s="466"/>
      <c r="PBZ64" s="399"/>
      <c r="PCA64" s="466"/>
      <c r="PCB64" s="252"/>
      <c r="PCC64" s="467"/>
      <c r="PCD64" s="466"/>
      <c r="PCE64" s="399"/>
      <c r="PCF64" s="466"/>
      <c r="PCG64" s="252"/>
      <c r="PCH64" s="467"/>
      <c r="PCI64" s="466"/>
      <c r="PCJ64" s="399"/>
      <c r="PCK64" s="466"/>
      <c r="PCL64" s="252"/>
      <c r="PCM64" s="467"/>
      <c r="PCN64" s="466"/>
      <c r="PCO64" s="399"/>
      <c r="PCP64" s="466"/>
      <c r="PCQ64" s="252"/>
      <c r="PCR64" s="467"/>
      <c r="PCS64" s="466"/>
      <c r="PCT64" s="399"/>
      <c r="PCU64" s="466"/>
      <c r="PCV64" s="252"/>
      <c r="PCW64" s="467"/>
      <c r="PCX64" s="466"/>
      <c r="PCY64" s="399"/>
      <c r="PCZ64" s="466"/>
      <c r="PDA64" s="252"/>
      <c r="PDB64" s="467"/>
      <c r="PDC64" s="466"/>
      <c r="PDD64" s="399"/>
      <c r="PDE64" s="466"/>
      <c r="PDF64" s="252"/>
      <c r="PDG64" s="467"/>
      <c r="PDH64" s="466"/>
      <c r="PDI64" s="399"/>
      <c r="PDJ64" s="466"/>
      <c r="PDK64" s="252"/>
      <c r="PDL64" s="467"/>
      <c r="PDM64" s="466"/>
      <c r="PDN64" s="399"/>
      <c r="PDO64" s="466"/>
      <c r="PDP64" s="252"/>
      <c r="PDQ64" s="467"/>
      <c r="PDR64" s="466"/>
      <c r="PDS64" s="399"/>
      <c r="PDT64" s="466"/>
      <c r="PDU64" s="252"/>
      <c r="PDV64" s="467"/>
      <c r="PDW64" s="466"/>
      <c r="PDX64" s="399"/>
      <c r="PDY64" s="466"/>
      <c r="PDZ64" s="252"/>
      <c r="PEA64" s="467"/>
      <c r="PEB64" s="466"/>
      <c r="PEC64" s="399"/>
      <c r="PED64" s="466"/>
      <c r="PEE64" s="252"/>
      <c r="PEF64" s="467"/>
      <c r="PEG64" s="466"/>
      <c r="PEH64" s="399"/>
      <c r="PEI64" s="466"/>
      <c r="PEJ64" s="252"/>
      <c r="PEK64" s="467"/>
      <c r="PEL64" s="466"/>
      <c r="PEM64" s="399"/>
      <c r="PEN64" s="466"/>
      <c r="PEO64" s="252"/>
      <c r="PEP64" s="467"/>
      <c r="PEQ64" s="466"/>
      <c r="PER64" s="399"/>
      <c r="PES64" s="466"/>
      <c r="PET64" s="252"/>
      <c r="PEU64" s="467"/>
      <c r="PEV64" s="466"/>
      <c r="PEW64" s="399"/>
      <c r="PEX64" s="466"/>
      <c r="PEY64" s="252"/>
      <c r="PEZ64" s="467"/>
      <c r="PFA64" s="466"/>
      <c r="PFB64" s="399"/>
      <c r="PFC64" s="466"/>
      <c r="PFD64" s="252"/>
      <c r="PFE64" s="467"/>
      <c r="PFF64" s="466"/>
      <c r="PFG64" s="399"/>
      <c r="PFH64" s="466"/>
      <c r="PFI64" s="252"/>
      <c r="PFJ64" s="467"/>
      <c r="PFK64" s="466"/>
      <c r="PFL64" s="399"/>
      <c r="PFM64" s="466"/>
      <c r="PFN64" s="252"/>
      <c r="PFO64" s="467"/>
      <c r="PFP64" s="466"/>
      <c r="PFQ64" s="399"/>
      <c r="PFR64" s="466"/>
      <c r="PFS64" s="252"/>
      <c r="PFT64" s="467"/>
      <c r="PFU64" s="466"/>
      <c r="PFV64" s="399"/>
      <c r="PFW64" s="466"/>
      <c r="PFX64" s="252"/>
      <c r="PFY64" s="467"/>
      <c r="PFZ64" s="466"/>
      <c r="PGA64" s="399"/>
      <c r="PGB64" s="466"/>
      <c r="PGC64" s="252"/>
      <c r="PGD64" s="467"/>
      <c r="PGE64" s="466"/>
      <c r="PGF64" s="399"/>
      <c r="PGG64" s="466"/>
      <c r="PGH64" s="252"/>
      <c r="PGI64" s="467"/>
      <c r="PGJ64" s="466"/>
      <c r="PGK64" s="399"/>
      <c r="PGL64" s="466"/>
      <c r="PGM64" s="252"/>
      <c r="PGN64" s="467"/>
      <c r="PGO64" s="466"/>
      <c r="PGP64" s="399"/>
      <c r="PGQ64" s="466"/>
      <c r="PGR64" s="252"/>
      <c r="PGS64" s="467"/>
      <c r="PGT64" s="466"/>
      <c r="PGU64" s="399"/>
      <c r="PGV64" s="466"/>
      <c r="PGW64" s="252"/>
      <c r="PGX64" s="467"/>
      <c r="PGY64" s="466"/>
      <c r="PGZ64" s="399"/>
      <c r="PHA64" s="466"/>
      <c r="PHB64" s="252"/>
      <c r="PHC64" s="467"/>
      <c r="PHD64" s="466"/>
      <c r="PHE64" s="399"/>
      <c r="PHF64" s="466"/>
      <c r="PHG64" s="252"/>
      <c r="PHH64" s="467"/>
      <c r="PHI64" s="466"/>
      <c r="PHJ64" s="399"/>
      <c r="PHK64" s="466"/>
      <c r="PHL64" s="252"/>
      <c r="PHM64" s="467"/>
      <c r="PHN64" s="466"/>
      <c r="PHO64" s="399"/>
      <c r="PHP64" s="466"/>
      <c r="PHQ64" s="252"/>
      <c r="PHR64" s="467"/>
      <c r="PHS64" s="466"/>
      <c r="PHT64" s="399"/>
      <c r="PHU64" s="466"/>
      <c r="PHV64" s="252"/>
      <c r="PHW64" s="467"/>
      <c r="PHX64" s="466"/>
      <c r="PHY64" s="399"/>
      <c r="PHZ64" s="466"/>
      <c r="PIA64" s="252"/>
      <c r="PIB64" s="467"/>
      <c r="PIC64" s="466"/>
      <c r="PID64" s="399"/>
      <c r="PIE64" s="466"/>
      <c r="PIF64" s="252"/>
      <c r="PIG64" s="467"/>
      <c r="PIH64" s="466"/>
      <c r="PII64" s="399"/>
      <c r="PIJ64" s="466"/>
      <c r="PIK64" s="252"/>
      <c r="PIL64" s="467"/>
      <c r="PIM64" s="466"/>
      <c r="PIN64" s="399"/>
      <c r="PIO64" s="466"/>
      <c r="PIP64" s="252"/>
      <c r="PIQ64" s="467"/>
      <c r="PIR64" s="466"/>
      <c r="PIS64" s="399"/>
      <c r="PIT64" s="466"/>
      <c r="PIU64" s="252"/>
      <c r="PIV64" s="467"/>
      <c r="PIW64" s="466"/>
      <c r="PIX64" s="399"/>
      <c r="PIY64" s="466"/>
      <c r="PIZ64" s="252"/>
      <c r="PJA64" s="467"/>
      <c r="PJB64" s="466"/>
      <c r="PJC64" s="399"/>
      <c r="PJD64" s="466"/>
      <c r="PJE64" s="252"/>
      <c r="PJF64" s="467"/>
      <c r="PJG64" s="466"/>
      <c r="PJH64" s="399"/>
      <c r="PJI64" s="466"/>
      <c r="PJJ64" s="252"/>
      <c r="PJK64" s="467"/>
      <c r="PJL64" s="466"/>
      <c r="PJM64" s="399"/>
      <c r="PJN64" s="466"/>
      <c r="PJO64" s="252"/>
      <c r="PJP64" s="467"/>
      <c r="PJQ64" s="466"/>
      <c r="PJR64" s="399"/>
      <c r="PJS64" s="466"/>
      <c r="PJT64" s="252"/>
      <c r="PJU64" s="467"/>
      <c r="PJV64" s="466"/>
      <c r="PJW64" s="399"/>
      <c r="PJX64" s="466"/>
      <c r="PJY64" s="252"/>
      <c r="PJZ64" s="467"/>
      <c r="PKA64" s="466"/>
      <c r="PKB64" s="399"/>
      <c r="PKC64" s="466"/>
      <c r="PKD64" s="252"/>
      <c r="PKE64" s="467"/>
      <c r="PKF64" s="466"/>
      <c r="PKG64" s="399"/>
      <c r="PKH64" s="466"/>
      <c r="PKI64" s="252"/>
      <c r="PKJ64" s="467"/>
      <c r="PKK64" s="466"/>
      <c r="PKL64" s="399"/>
      <c r="PKM64" s="466"/>
      <c r="PKN64" s="252"/>
      <c r="PKO64" s="467"/>
      <c r="PKP64" s="466"/>
      <c r="PKQ64" s="399"/>
      <c r="PKR64" s="466"/>
      <c r="PKS64" s="252"/>
      <c r="PKT64" s="467"/>
      <c r="PKU64" s="466"/>
      <c r="PKV64" s="399"/>
      <c r="PKW64" s="466"/>
      <c r="PKX64" s="252"/>
      <c r="PKY64" s="467"/>
      <c r="PKZ64" s="466"/>
      <c r="PLA64" s="399"/>
      <c r="PLB64" s="466"/>
      <c r="PLC64" s="252"/>
      <c r="PLD64" s="467"/>
      <c r="PLE64" s="466"/>
      <c r="PLF64" s="399"/>
      <c r="PLG64" s="466"/>
      <c r="PLH64" s="252"/>
      <c r="PLI64" s="467"/>
      <c r="PLJ64" s="466"/>
      <c r="PLK64" s="399"/>
      <c r="PLL64" s="466"/>
      <c r="PLM64" s="252"/>
      <c r="PLN64" s="467"/>
      <c r="PLO64" s="466"/>
      <c r="PLP64" s="399"/>
      <c r="PLQ64" s="466"/>
      <c r="PLR64" s="252"/>
      <c r="PLS64" s="467"/>
      <c r="PLT64" s="466"/>
      <c r="PLU64" s="399"/>
      <c r="PLV64" s="466"/>
      <c r="PLW64" s="252"/>
      <c r="PLX64" s="467"/>
      <c r="PLY64" s="466"/>
      <c r="PLZ64" s="399"/>
      <c r="PMA64" s="466"/>
      <c r="PMB64" s="252"/>
      <c r="PMC64" s="467"/>
      <c r="PMD64" s="466"/>
      <c r="PME64" s="399"/>
      <c r="PMF64" s="466"/>
      <c r="PMG64" s="252"/>
      <c r="PMH64" s="467"/>
      <c r="PMI64" s="466"/>
      <c r="PMJ64" s="399"/>
      <c r="PMK64" s="466"/>
      <c r="PML64" s="252"/>
      <c r="PMM64" s="467"/>
      <c r="PMN64" s="466"/>
      <c r="PMO64" s="399"/>
      <c r="PMP64" s="466"/>
      <c r="PMQ64" s="252"/>
      <c r="PMR64" s="467"/>
      <c r="PMS64" s="466"/>
      <c r="PMT64" s="399"/>
      <c r="PMU64" s="466"/>
      <c r="PMV64" s="252"/>
      <c r="PMW64" s="467"/>
      <c r="PMX64" s="466"/>
      <c r="PMY64" s="399"/>
      <c r="PMZ64" s="466"/>
      <c r="PNA64" s="252"/>
      <c r="PNB64" s="467"/>
      <c r="PNC64" s="466"/>
      <c r="PND64" s="399"/>
      <c r="PNE64" s="466"/>
      <c r="PNF64" s="252"/>
      <c r="PNG64" s="467"/>
      <c r="PNH64" s="466"/>
      <c r="PNI64" s="399"/>
      <c r="PNJ64" s="466"/>
      <c r="PNK64" s="252"/>
      <c r="PNL64" s="467"/>
      <c r="PNM64" s="466"/>
      <c r="PNN64" s="399"/>
      <c r="PNO64" s="466"/>
      <c r="PNP64" s="252"/>
      <c r="PNQ64" s="467"/>
      <c r="PNR64" s="466"/>
      <c r="PNS64" s="399"/>
      <c r="PNT64" s="466"/>
      <c r="PNU64" s="252"/>
      <c r="PNV64" s="467"/>
      <c r="PNW64" s="466"/>
      <c r="PNX64" s="399"/>
      <c r="PNY64" s="466"/>
      <c r="PNZ64" s="252"/>
      <c r="POA64" s="467"/>
      <c r="POB64" s="466"/>
      <c r="POC64" s="399"/>
      <c r="POD64" s="466"/>
      <c r="POE64" s="252"/>
      <c r="POF64" s="467"/>
      <c r="POG64" s="466"/>
      <c r="POH64" s="399"/>
      <c r="POI64" s="466"/>
      <c r="POJ64" s="252"/>
      <c r="POK64" s="467"/>
      <c r="POL64" s="466"/>
      <c r="POM64" s="399"/>
      <c r="PON64" s="466"/>
      <c r="POO64" s="252"/>
      <c r="POP64" s="467"/>
      <c r="POQ64" s="466"/>
      <c r="POR64" s="399"/>
      <c r="POS64" s="466"/>
      <c r="POT64" s="252"/>
      <c r="POU64" s="467"/>
      <c r="POV64" s="466"/>
      <c r="POW64" s="399"/>
      <c r="POX64" s="466"/>
      <c r="POY64" s="252"/>
      <c r="POZ64" s="467"/>
      <c r="PPA64" s="466"/>
      <c r="PPB64" s="399"/>
      <c r="PPC64" s="466"/>
      <c r="PPD64" s="252"/>
      <c r="PPE64" s="467"/>
      <c r="PPF64" s="466"/>
      <c r="PPG64" s="399"/>
      <c r="PPH64" s="466"/>
      <c r="PPI64" s="252"/>
      <c r="PPJ64" s="467"/>
      <c r="PPK64" s="466"/>
      <c r="PPL64" s="399"/>
      <c r="PPM64" s="466"/>
      <c r="PPN64" s="252"/>
      <c r="PPO64" s="467"/>
      <c r="PPP64" s="466"/>
      <c r="PPQ64" s="399"/>
      <c r="PPR64" s="466"/>
      <c r="PPS64" s="252"/>
      <c r="PPT64" s="467"/>
      <c r="PPU64" s="466"/>
      <c r="PPV64" s="399"/>
      <c r="PPW64" s="466"/>
      <c r="PPX64" s="252"/>
      <c r="PPY64" s="467"/>
      <c r="PPZ64" s="466"/>
      <c r="PQA64" s="399"/>
      <c r="PQB64" s="466"/>
      <c r="PQC64" s="252"/>
      <c r="PQD64" s="467"/>
      <c r="PQE64" s="466"/>
      <c r="PQF64" s="399"/>
      <c r="PQG64" s="466"/>
      <c r="PQH64" s="252"/>
      <c r="PQI64" s="467"/>
      <c r="PQJ64" s="466"/>
      <c r="PQK64" s="399"/>
      <c r="PQL64" s="466"/>
      <c r="PQM64" s="252"/>
      <c r="PQN64" s="467"/>
      <c r="PQO64" s="466"/>
      <c r="PQP64" s="399"/>
      <c r="PQQ64" s="466"/>
      <c r="PQR64" s="252"/>
      <c r="PQS64" s="467"/>
      <c r="PQT64" s="466"/>
      <c r="PQU64" s="399"/>
      <c r="PQV64" s="466"/>
      <c r="PQW64" s="252"/>
      <c r="PQX64" s="467"/>
      <c r="PQY64" s="466"/>
      <c r="PQZ64" s="399"/>
      <c r="PRA64" s="466"/>
      <c r="PRB64" s="252"/>
      <c r="PRC64" s="467"/>
      <c r="PRD64" s="466"/>
      <c r="PRE64" s="399"/>
      <c r="PRF64" s="466"/>
      <c r="PRG64" s="252"/>
      <c r="PRH64" s="467"/>
      <c r="PRI64" s="466"/>
      <c r="PRJ64" s="399"/>
      <c r="PRK64" s="466"/>
      <c r="PRL64" s="252"/>
      <c r="PRM64" s="467"/>
      <c r="PRN64" s="466"/>
      <c r="PRO64" s="399"/>
      <c r="PRP64" s="466"/>
      <c r="PRQ64" s="252"/>
      <c r="PRR64" s="467"/>
      <c r="PRS64" s="466"/>
      <c r="PRT64" s="399"/>
      <c r="PRU64" s="466"/>
      <c r="PRV64" s="252"/>
      <c r="PRW64" s="467"/>
      <c r="PRX64" s="466"/>
      <c r="PRY64" s="399"/>
      <c r="PRZ64" s="466"/>
      <c r="PSA64" s="252"/>
      <c r="PSB64" s="467"/>
      <c r="PSC64" s="466"/>
      <c r="PSD64" s="399"/>
      <c r="PSE64" s="466"/>
      <c r="PSF64" s="252"/>
      <c r="PSG64" s="467"/>
      <c r="PSH64" s="466"/>
      <c r="PSI64" s="399"/>
      <c r="PSJ64" s="466"/>
      <c r="PSK64" s="252"/>
      <c r="PSL64" s="467"/>
      <c r="PSM64" s="466"/>
      <c r="PSN64" s="399"/>
      <c r="PSO64" s="466"/>
      <c r="PSP64" s="252"/>
      <c r="PSQ64" s="467"/>
      <c r="PSR64" s="466"/>
      <c r="PSS64" s="399"/>
      <c r="PST64" s="466"/>
      <c r="PSU64" s="252"/>
      <c r="PSV64" s="467"/>
      <c r="PSW64" s="466"/>
      <c r="PSX64" s="399"/>
      <c r="PSY64" s="466"/>
      <c r="PSZ64" s="252"/>
      <c r="PTA64" s="467"/>
      <c r="PTB64" s="466"/>
      <c r="PTC64" s="399"/>
      <c r="PTD64" s="466"/>
      <c r="PTE64" s="252"/>
      <c r="PTF64" s="467"/>
      <c r="PTG64" s="466"/>
      <c r="PTH64" s="399"/>
      <c r="PTI64" s="466"/>
      <c r="PTJ64" s="252"/>
      <c r="PTK64" s="467"/>
      <c r="PTL64" s="466"/>
      <c r="PTM64" s="399"/>
      <c r="PTN64" s="466"/>
      <c r="PTO64" s="252"/>
      <c r="PTP64" s="467"/>
      <c r="PTQ64" s="466"/>
      <c r="PTR64" s="399"/>
      <c r="PTS64" s="466"/>
      <c r="PTT64" s="252"/>
      <c r="PTU64" s="467"/>
      <c r="PTV64" s="466"/>
      <c r="PTW64" s="399"/>
      <c r="PTX64" s="466"/>
      <c r="PTY64" s="252"/>
      <c r="PTZ64" s="467"/>
      <c r="PUA64" s="466"/>
      <c r="PUB64" s="399"/>
      <c r="PUC64" s="466"/>
      <c r="PUD64" s="252"/>
      <c r="PUE64" s="467"/>
      <c r="PUF64" s="466"/>
      <c r="PUG64" s="399"/>
      <c r="PUH64" s="466"/>
      <c r="PUI64" s="252"/>
      <c r="PUJ64" s="467"/>
      <c r="PUK64" s="466"/>
      <c r="PUL64" s="399"/>
      <c r="PUM64" s="466"/>
      <c r="PUN64" s="252"/>
      <c r="PUO64" s="467"/>
      <c r="PUP64" s="466"/>
      <c r="PUQ64" s="399"/>
      <c r="PUR64" s="466"/>
      <c r="PUS64" s="252"/>
      <c r="PUT64" s="467"/>
      <c r="PUU64" s="466"/>
      <c r="PUV64" s="399"/>
      <c r="PUW64" s="466"/>
      <c r="PUX64" s="252"/>
      <c r="PUY64" s="467"/>
      <c r="PUZ64" s="466"/>
      <c r="PVA64" s="399"/>
      <c r="PVB64" s="466"/>
      <c r="PVC64" s="252"/>
      <c r="PVD64" s="467"/>
      <c r="PVE64" s="466"/>
      <c r="PVF64" s="399"/>
      <c r="PVG64" s="466"/>
      <c r="PVH64" s="252"/>
      <c r="PVI64" s="467"/>
      <c r="PVJ64" s="466"/>
      <c r="PVK64" s="399"/>
      <c r="PVL64" s="466"/>
      <c r="PVM64" s="252"/>
      <c r="PVN64" s="467"/>
      <c r="PVO64" s="466"/>
      <c r="PVP64" s="399"/>
      <c r="PVQ64" s="466"/>
      <c r="PVR64" s="252"/>
      <c r="PVS64" s="467"/>
      <c r="PVT64" s="466"/>
      <c r="PVU64" s="399"/>
      <c r="PVV64" s="466"/>
      <c r="PVW64" s="252"/>
      <c r="PVX64" s="467"/>
      <c r="PVY64" s="466"/>
      <c r="PVZ64" s="399"/>
      <c r="PWA64" s="466"/>
      <c r="PWB64" s="252"/>
      <c r="PWC64" s="467"/>
      <c r="PWD64" s="466"/>
      <c r="PWE64" s="399"/>
      <c r="PWF64" s="466"/>
      <c r="PWG64" s="252"/>
      <c r="PWH64" s="467"/>
      <c r="PWI64" s="466"/>
      <c r="PWJ64" s="399"/>
      <c r="PWK64" s="466"/>
      <c r="PWL64" s="252"/>
      <c r="PWM64" s="467"/>
      <c r="PWN64" s="466"/>
      <c r="PWO64" s="399"/>
      <c r="PWP64" s="466"/>
      <c r="PWQ64" s="252"/>
      <c r="PWR64" s="467"/>
      <c r="PWS64" s="466"/>
      <c r="PWT64" s="399"/>
      <c r="PWU64" s="466"/>
      <c r="PWV64" s="252"/>
      <c r="PWW64" s="467"/>
      <c r="PWX64" s="466"/>
      <c r="PWY64" s="399"/>
      <c r="PWZ64" s="466"/>
      <c r="PXA64" s="252"/>
      <c r="PXB64" s="467"/>
      <c r="PXC64" s="466"/>
      <c r="PXD64" s="399"/>
      <c r="PXE64" s="466"/>
      <c r="PXF64" s="252"/>
      <c r="PXG64" s="467"/>
      <c r="PXH64" s="466"/>
      <c r="PXI64" s="399"/>
      <c r="PXJ64" s="466"/>
      <c r="PXK64" s="252"/>
      <c r="PXL64" s="467"/>
      <c r="PXM64" s="466"/>
      <c r="PXN64" s="399"/>
      <c r="PXO64" s="466"/>
      <c r="PXP64" s="252"/>
      <c r="PXQ64" s="467"/>
      <c r="PXR64" s="466"/>
      <c r="PXS64" s="399"/>
      <c r="PXT64" s="466"/>
      <c r="PXU64" s="252"/>
      <c r="PXV64" s="467"/>
      <c r="PXW64" s="466"/>
      <c r="PXX64" s="399"/>
      <c r="PXY64" s="466"/>
      <c r="PXZ64" s="252"/>
      <c r="PYA64" s="467"/>
      <c r="PYB64" s="466"/>
      <c r="PYC64" s="399"/>
      <c r="PYD64" s="466"/>
      <c r="PYE64" s="252"/>
      <c r="PYF64" s="467"/>
      <c r="PYG64" s="466"/>
      <c r="PYH64" s="399"/>
      <c r="PYI64" s="466"/>
      <c r="PYJ64" s="252"/>
      <c r="PYK64" s="467"/>
      <c r="PYL64" s="466"/>
      <c r="PYM64" s="399"/>
      <c r="PYN64" s="466"/>
      <c r="PYO64" s="252"/>
      <c r="PYP64" s="467"/>
      <c r="PYQ64" s="466"/>
      <c r="PYR64" s="399"/>
      <c r="PYS64" s="466"/>
      <c r="PYT64" s="252"/>
      <c r="PYU64" s="467"/>
      <c r="PYV64" s="466"/>
      <c r="PYW64" s="399"/>
      <c r="PYX64" s="466"/>
      <c r="PYY64" s="252"/>
      <c r="PYZ64" s="467"/>
      <c r="PZA64" s="466"/>
      <c r="PZB64" s="399"/>
      <c r="PZC64" s="466"/>
      <c r="PZD64" s="252"/>
      <c r="PZE64" s="467"/>
      <c r="PZF64" s="466"/>
      <c r="PZG64" s="399"/>
      <c r="PZH64" s="466"/>
      <c r="PZI64" s="252"/>
      <c r="PZJ64" s="467"/>
      <c r="PZK64" s="466"/>
      <c r="PZL64" s="399"/>
      <c r="PZM64" s="466"/>
      <c r="PZN64" s="252"/>
      <c r="PZO64" s="467"/>
      <c r="PZP64" s="466"/>
      <c r="PZQ64" s="399"/>
      <c r="PZR64" s="466"/>
      <c r="PZS64" s="252"/>
      <c r="PZT64" s="467"/>
      <c r="PZU64" s="466"/>
      <c r="PZV64" s="399"/>
      <c r="PZW64" s="466"/>
      <c r="PZX64" s="252"/>
      <c r="PZY64" s="467"/>
      <c r="PZZ64" s="466"/>
      <c r="QAA64" s="399"/>
      <c r="QAB64" s="466"/>
      <c r="QAC64" s="252"/>
      <c r="QAD64" s="467"/>
      <c r="QAE64" s="466"/>
      <c r="QAF64" s="399"/>
      <c r="QAG64" s="466"/>
      <c r="QAH64" s="252"/>
      <c r="QAI64" s="467"/>
      <c r="QAJ64" s="466"/>
      <c r="QAK64" s="399"/>
      <c r="QAL64" s="466"/>
      <c r="QAM64" s="252"/>
      <c r="QAN64" s="467"/>
      <c r="QAO64" s="466"/>
      <c r="QAP64" s="399"/>
      <c r="QAQ64" s="466"/>
      <c r="QAR64" s="252"/>
      <c r="QAS64" s="467"/>
      <c r="QAT64" s="466"/>
      <c r="QAU64" s="399"/>
      <c r="QAV64" s="466"/>
      <c r="QAW64" s="252"/>
      <c r="QAX64" s="467"/>
      <c r="QAY64" s="466"/>
      <c r="QAZ64" s="399"/>
      <c r="QBA64" s="466"/>
      <c r="QBB64" s="252"/>
      <c r="QBC64" s="467"/>
      <c r="QBD64" s="466"/>
      <c r="QBE64" s="399"/>
      <c r="QBF64" s="466"/>
      <c r="QBG64" s="252"/>
      <c r="QBH64" s="467"/>
      <c r="QBI64" s="466"/>
      <c r="QBJ64" s="399"/>
      <c r="QBK64" s="466"/>
      <c r="QBL64" s="252"/>
      <c r="QBM64" s="467"/>
      <c r="QBN64" s="466"/>
      <c r="QBO64" s="399"/>
      <c r="QBP64" s="466"/>
      <c r="QBQ64" s="252"/>
      <c r="QBR64" s="467"/>
      <c r="QBS64" s="466"/>
      <c r="QBT64" s="399"/>
      <c r="QBU64" s="466"/>
      <c r="QBV64" s="252"/>
      <c r="QBW64" s="467"/>
      <c r="QBX64" s="466"/>
      <c r="QBY64" s="399"/>
      <c r="QBZ64" s="466"/>
      <c r="QCA64" s="252"/>
      <c r="QCB64" s="467"/>
      <c r="QCC64" s="466"/>
      <c r="QCD64" s="399"/>
      <c r="QCE64" s="466"/>
      <c r="QCF64" s="252"/>
      <c r="QCG64" s="467"/>
      <c r="QCH64" s="466"/>
      <c r="QCI64" s="399"/>
      <c r="QCJ64" s="466"/>
      <c r="QCK64" s="252"/>
      <c r="QCL64" s="467"/>
      <c r="QCM64" s="466"/>
      <c r="QCN64" s="399"/>
      <c r="QCO64" s="466"/>
      <c r="QCP64" s="252"/>
      <c r="QCQ64" s="467"/>
      <c r="QCR64" s="466"/>
      <c r="QCS64" s="399"/>
      <c r="QCT64" s="466"/>
      <c r="QCU64" s="252"/>
      <c r="QCV64" s="467"/>
      <c r="QCW64" s="466"/>
      <c r="QCX64" s="399"/>
      <c r="QCY64" s="466"/>
      <c r="QCZ64" s="252"/>
      <c r="QDA64" s="467"/>
      <c r="QDB64" s="466"/>
      <c r="QDC64" s="399"/>
      <c r="QDD64" s="466"/>
      <c r="QDE64" s="252"/>
      <c r="QDF64" s="467"/>
      <c r="QDG64" s="466"/>
      <c r="QDH64" s="399"/>
      <c r="QDI64" s="466"/>
      <c r="QDJ64" s="252"/>
      <c r="QDK64" s="467"/>
      <c r="QDL64" s="466"/>
      <c r="QDM64" s="399"/>
      <c r="QDN64" s="466"/>
      <c r="QDO64" s="252"/>
      <c r="QDP64" s="467"/>
      <c r="QDQ64" s="466"/>
      <c r="QDR64" s="399"/>
      <c r="QDS64" s="466"/>
      <c r="QDT64" s="252"/>
      <c r="QDU64" s="467"/>
      <c r="QDV64" s="466"/>
      <c r="QDW64" s="399"/>
      <c r="QDX64" s="466"/>
      <c r="QDY64" s="252"/>
      <c r="QDZ64" s="467"/>
      <c r="QEA64" s="466"/>
      <c r="QEB64" s="399"/>
      <c r="QEC64" s="466"/>
      <c r="QED64" s="252"/>
      <c r="QEE64" s="467"/>
      <c r="QEF64" s="466"/>
      <c r="QEG64" s="399"/>
      <c r="QEH64" s="466"/>
      <c r="QEI64" s="252"/>
      <c r="QEJ64" s="467"/>
      <c r="QEK64" s="466"/>
      <c r="QEL64" s="399"/>
      <c r="QEM64" s="466"/>
      <c r="QEN64" s="252"/>
      <c r="QEO64" s="467"/>
      <c r="QEP64" s="466"/>
      <c r="QEQ64" s="399"/>
      <c r="QER64" s="466"/>
      <c r="QES64" s="252"/>
      <c r="QET64" s="467"/>
      <c r="QEU64" s="466"/>
      <c r="QEV64" s="399"/>
      <c r="QEW64" s="466"/>
      <c r="QEX64" s="252"/>
      <c r="QEY64" s="467"/>
      <c r="QEZ64" s="466"/>
      <c r="QFA64" s="399"/>
      <c r="QFB64" s="466"/>
      <c r="QFC64" s="252"/>
      <c r="QFD64" s="467"/>
      <c r="QFE64" s="466"/>
      <c r="QFF64" s="399"/>
      <c r="QFG64" s="466"/>
      <c r="QFH64" s="252"/>
      <c r="QFI64" s="467"/>
      <c r="QFJ64" s="466"/>
      <c r="QFK64" s="399"/>
      <c r="QFL64" s="466"/>
      <c r="QFM64" s="252"/>
      <c r="QFN64" s="467"/>
      <c r="QFO64" s="466"/>
      <c r="QFP64" s="399"/>
      <c r="QFQ64" s="466"/>
      <c r="QFR64" s="252"/>
      <c r="QFS64" s="467"/>
      <c r="QFT64" s="466"/>
      <c r="QFU64" s="399"/>
      <c r="QFV64" s="466"/>
      <c r="QFW64" s="252"/>
      <c r="QFX64" s="467"/>
      <c r="QFY64" s="466"/>
      <c r="QFZ64" s="399"/>
      <c r="QGA64" s="466"/>
      <c r="QGB64" s="252"/>
      <c r="QGC64" s="467"/>
      <c r="QGD64" s="466"/>
      <c r="QGE64" s="399"/>
      <c r="QGF64" s="466"/>
      <c r="QGG64" s="252"/>
      <c r="QGH64" s="467"/>
      <c r="QGI64" s="466"/>
      <c r="QGJ64" s="399"/>
      <c r="QGK64" s="466"/>
      <c r="QGL64" s="252"/>
      <c r="QGM64" s="467"/>
      <c r="QGN64" s="466"/>
      <c r="QGO64" s="399"/>
      <c r="QGP64" s="466"/>
      <c r="QGQ64" s="252"/>
      <c r="QGR64" s="467"/>
      <c r="QGS64" s="466"/>
      <c r="QGT64" s="399"/>
      <c r="QGU64" s="466"/>
      <c r="QGV64" s="252"/>
      <c r="QGW64" s="467"/>
      <c r="QGX64" s="466"/>
      <c r="QGY64" s="399"/>
      <c r="QGZ64" s="466"/>
      <c r="QHA64" s="252"/>
      <c r="QHB64" s="467"/>
      <c r="QHC64" s="466"/>
      <c r="QHD64" s="399"/>
      <c r="QHE64" s="466"/>
      <c r="QHF64" s="252"/>
      <c r="QHG64" s="467"/>
      <c r="QHH64" s="466"/>
      <c r="QHI64" s="399"/>
      <c r="QHJ64" s="466"/>
      <c r="QHK64" s="252"/>
      <c r="QHL64" s="467"/>
      <c r="QHM64" s="466"/>
      <c r="QHN64" s="399"/>
      <c r="QHO64" s="466"/>
      <c r="QHP64" s="252"/>
      <c r="QHQ64" s="467"/>
      <c r="QHR64" s="466"/>
      <c r="QHS64" s="399"/>
      <c r="QHT64" s="466"/>
      <c r="QHU64" s="252"/>
      <c r="QHV64" s="467"/>
      <c r="QHW64" s="466"/>
      <c r="QHX64" s="399"/>
      <c r="QHY64" s="466"/>
      <c r="QHZ64" s="252"/>
      <c r="QIA64" s="467"/>
      <c r="QIB64" s="466"/>
      <c r="QIC64" s="399"/>
      <c r="QID64" s="466"/>
      <c r="QIE64" s="252"/>
      <c r="QIF64" s="467"/>
      <c r="QIG64" s="466"/>
      <c r="QIH64" s="399"/>
      <c r="QII64" s="466"/>
      <c r="QIJ64" s="252"/>
      <c r="QIK64" s="467"/>
      <c r="QIL64" s="466"/>
      <c r="QIM64" s="399"/>
      <c r="QIN64" s="466"/>
      <c r="QIO64" s="252"/>
      <c r="QIP64" s="467"/>
      <c r="QIQ64" s="466"/>
      <c r="QIR64" s="399"/>
      <c r="QIS64" s="466"/>
      <c r="QIT64" s="252"/>
      <c r="QIU64" s="467"/>
      <c r="QIV64" s="466"/>
      <c r="QIW64" s="399"/>
      <c r="QIX64" s="466"/>
      <c r="QIY64" s="252"/>
      <c r="QIZ64" s="467"/>
      <c r="QJA64" s="466"/>
      <c r="QJB64" s="399"/>
      <c r="QJC64" s="466"/>
      <c r="QJD64" s="252"/>
      <c r="QJE64" s="467"/>
      <c r="QJF64" s="466"/>
      <c r="QJG64" s="399"/>
      <c r="QJH64" s="466"/>
      <c r="QJI64" s="252"/>
      <c r="QJJ64" s="467"/>
      <c r="QJK64" s="466"/>
      <c r="QJL64" s="399"/>
      <c r="QJM64" s="466"/>
      <c r="QJN64" s="252"/>
      <c r="QJO64" s="467"/>
      <c r="QJP64" s="466"/>
      <c r="QJQ64" s="399"/>
      <c r="QJR64" s="466"/>
      <c r="QJS64" s="252"/>
      <c r="QJT64" s="467"/>
      <c r="QJU64" s="466"/>
      <c r="QJV64" s="399"/>
      <c r="QJW64" s="466"/>
      <c r="QJX64" s="252"/>
      <c r="QJY64" s="467"/>
      <c r="QJZ64" s="466"/>
      <c r="QKA64" s="399"/>
      <c r="QKB64" s="466"/>
      <c r="QKC64" s="252"/>
      <c r="QKD64" s="467"/>
      <c r="QKE64" s="466"/>
      <c r="QKF64" s="399"/>
      <c r="QKG64" s="466"/>
      <c r="QKH64" s="252"/>
      <c r="QKI64" s="467"/>
      <c r="QKJ64" s="466"/>
      <c r="QKK64" s="399"/>
      <c r="QKL64" s="466"/>
      <c r="QKM64" s="252"/>
      <c r="QKN64" s="467"/>
      <c r="QKO64" s="466"/>
      <c r="QKP64" s="399"/>
      <c r="QKQ64" s="466"/>
      <c r="QKR64" s="252"/>
      <c r="QKS64" s="467"/>
      <c r="QKT64" s="466"/>
      <c r="QKU64" s="399"/>
      <c r="QKV64" s="466"/>
      <c r="QKW64" s="252"/>
      <c r="QKX64" s="467"/>
      <c r="QKY64" s="466"/>
      <c r="QKZ64" s="399"/>
      <c r="QLA64" s="466"/>
      <c r="QLB64" s="252"/>
      <c r="QLC64" s="467"/>
      <c r="QLD64" s="466"/>
      <c r="QLE64" s="399"/>
      <c r="QLF64" s="466"/>
      <c r="QLG64" s="252"/>
      <c r="QLH64" s="467"/>
      <c r="QLI64" s="466"/>
      <c r="QLJ64" s="399"/>
      <c r="QLK64" s="466"/>
      <c r="QLL64" s="252"/>
      <c r="QLM64" s="467"/>
      <c r="QLN64" s="466"/>
      <c r="QLO64" s="399"/>
      <c r="QLP64" s="466"/>
      <c r="QLQ64" s="252"/>
      <c r="QLR64" s="467"/>
      <c r="QLS64" s="466"/>
      <c r="QLT64" s="399"/>
      <c r="QLU64" s="466"/>
      <c r="QLV64" s="252"/>
      <c r="QLW64" s="467"/>
      <c r="QLX64" s="466"/>
      <c r="QLY64" s="399"/>
      <c r="QLZ64" s="466"/>
      <c r="QMA64" s="252"/>
      <c r="QMB64" s="467"/>
      <c r="QMC64" s="466"/>
      <c r="QMD64" s="399"/>
      <c r="QME64" s="466"/>
      <c r="QMF64" s="252"/>
      <c r="QMG64" s="467"/>
      <c r="QMH64" s="466"/>
      <c r="QMI64" s="399"/>
      <c r="QMJ64" s="466"/>
      <c r="QMK64" s="252"/>
      <c r="QML64" s="467"/>
      <c r="QMM64" s="466"/>
      <c r="QMN64" s="399"/>
      <c r="QMO64" s="466"/>
      <c r="QMP64" s="252"/>
      <c r="QMQ64" s="467"/>
      <c r="QMR64" s="466"/>
      <c r="QMS64" s="399"/>
      <c r="QMT64" s="466"/>
      <c r="QMU64" s="252"/>
      <c r="QMV64" s="467"/>
      <c r="QMW64" s="466"/>
      <c r="QMX64" s="399"/>
      <c r="QMY64" s="466"/>
      <c r="QMZ64" s="252"/>
      <c r="QNA64" s="467"/>
      <c r="QNB64" s="466"/>
      <c r="QNC64" s="399"/>
      <c r="QND64" s="466"/>
      <c r="QNE64" s="252"/>
      <c r="QNF64" s="467"/>
      <c r="QNG64" s="466"/>
      <c r="QNH64" s="399"/>
      <c r="QNI64" s="466"/>
      <c r="QNJ64" s="252"/>
      <c r="QNK64" s="467"/>
      <c r="QNL64" s="466"/>
      <c r="QNM64" s="399"/>
      <c r="QNN64" s="466"/>
      <c r="QNO64" s="252"/>
      <c r="QNP64" s="467"/>
      <c r="QNQ64" s="466"/>
      <c r="QNR64" s="399"/>
      <c r="QNS64" s="466"/>
      <c r="QNT64" s="252"/>
      <c r="QNU64" s="467"/>
      <c r="QNV64" s="466"/>
      <c r="QNW64" s="399"/>
      <c r="QNX64" s="466"/>
      <c r="QNY64" s="252"/>
      <c r="QNZ64" s="467"/>
      <c r="QOA64" s="466"/>
      <c r="QOB64" s="399"/>
      <c r="QOC64" s="466"/>
      <c r="QOD64" s="252"/>
      <c r="QOE64" s="467"/>
      <c r="QOF64" s="466"/>
      <c r="QOG64" s="399"/>
      <c r="QOH64" s="466"/>
      <c r="QOI64" s="252"/>
      <c r="QOJ64" s="467"/>
      <c r="QOK64" s="466"/>
      <c r="QOL64" s="399"/>
      <c r="QOM64" s="466"/>
      <c r="QON64" s="252"/>
      <c r="QOO64" s="467"/>
      <c r="QOP64" s="466"/>
      <c r="QOQ64" s="399"/>
      <c r="QOR64" s="466"/>
      <c r="QOS64" s="252"/>
      <c r="QOT64" s="467"/>
      <c r="QOU64" s="466"/>
      <c r="QOV64" s="399"/>
      <c r="QOW64" s="466"/>
      <c r="QOX64" s="252"/>
      <c r="QOY64" s="467"/>
      <c r="QOZ64" s="466"/>
      <c r="QPA64" s="399"/>
      <c r="QPB64" s="466"/>
      <c r="QPC64" s="252"/>
      <c r="QPD64" s="467"/>
      <c r="QPE64" s="466"/>
      <c r="QPF64" s="399"/>
      <c r="QPG64" s="466"/>
      <c r="QPH64" s="252"/>
      <c r="QPI64" s="467"/>
      <c r="QPJ64" s="466"/>
      <c r="QPK64" s="399"/>
      <c r="QPL64" s="466"/>
      <c r="QPM64" s="252"/>
      <c r="QPN64" s="467"/>
      <c r="QPO64" s="466"/>
      <c r="QPP64" s="399"/>
      <c r="QPQ64" s="466"/>
      <c r="QPR64" s="252"/>
      <c r="QPS64" s="467"/>
      <c r="QPT64" s="466"/>
      <c r="QPU64" s="399"/>
      <c r="QPV64" s="466"/>
      <c r="QPW64" s="252"/>
      <c r="QPX64" s="467"/>
      <c r="QPY64" s="466"/>
      <c r="QPZ64" s="399"/>
      <c r="QQA64" s="466"/>
      <c r="QQB64" s="252"/>
      <c r="QQC64" s="467"/>
      <c r="QQD64" s="466"/>
      <c r="QQE64" s="399"/>
      <c r="QQF64" s="466"/>
      <c r="QQG64" s="252"/>
      <c r="QQH64" s="467"/>
      <c r="QQI64" s="466"/>
      <c r="QQJ64" s="399"/>
      <c r="QQK64" s="466"/>
      <c r="QQL64" s="252"/>
      <c r="QQM64" s="467"/>
      <c r="QQN64" s="466"/>
      <c r="QQO64" s="399"/>
      <c r="QQP64" s="466"/>
      <c r="QQQ64" s="252"/>
      <c r="QQR64" s="467"/>
      <c r="QQS64" s="466"/>
      <c r="QQT64" s="399"/>
      <c r="QQU64" s="466"/>
      <c r="QQV64" s="252"/>
      <c r="QQW64" s="467"/>
      <c r="QQX64" s="466"/>
      <c r="QQY64" s="399"/>
      <c r="QQZ64" s="466"/>
      <c r="QRA64" s="252"/>
      <c r="QRB64" s="467"/>
      <c r="QRC64" s="466"/>
      <c r="QRD64" s="399"/>
      <c r="QRE64" s="466"/>
      <c r="QRF64" s="252"/>
      <c r="QRG64" s="467"/>
      <c r="QRH64" s="466"/>
      <c r="QRI64" s="399"/>
      <c r="QRJ64" s="466"/>
      <c r="QRK64" s="252"/>
      <c r="QRL64" s="467"/>
      <c r="QRM64" s="466"/>
      <c r="QRN64" s="399"/>
      <c r="QRO64" s="466"/>
      <c r="QRP64" s="252"/>
      <c r="QRQ64" s="467"/>
      <c r="QRR64" s="466"/>
      <c r="QRS64" s="399"/>
      <c r="QRT64" s="466"/>
      <c r="QRU64" s="252"/>
      <c r="QRV64" s="467"/>
      <c r="QRW64" s="466"/>
      <c r="QRX64" s="399"/>
      <c r="QRY64" s="466"/>
      <c r="QRZ64" s="252"/>
      <c r="QSA64" s="467"/>
      <c r="QSB64" s="466"/>
      <c r="QSC64" s="399"/>
      <c r="QSD64" s="466"/>
      <c r="QSE64" s="252"/>
      <c r="QSF64" s="467"/>
      <c r="QSG64" s="466"/>
      <c r="QSH64" s="399"/>
      <c r="QSI64" s="466"/>
      <c r="QSJ64" s="252"/>
      <c r="QSK64" s="467"/>
      <c r="QSL64" s="466"/>
      <c r="QSM64" s="399"/>
      <c r="QSN64" s="466"/>
      <c r="QSO64" s="252"/>
      <c r="QSP64" s="467"/>
      <c r="QSQ64" s="466"/>
      <c r="QSR64" s="399"/>
      <c r="QSS64" s="466"/>
      <c r="QST64" s="252"/>
      <c r="QSU64" s="467"/>
      <c r="QSV64" s="466"/>
      <c r="QSW64" s="399"/>
      <c r="QSX64" s="466"/>
      <c r="QSY64" s="252"/>
      <c r="QSZ64" s="467"/>
      <c r="QTA64" s="466"/>
      <c r="QTB64" s="399"/>
      <c r="QTC64" s="466"/>
      <c r="QTD64" s="252"/>
      <c r="QTE64" s="467"/>
      <c r="QTF64" s="466"/>
      <c r="QTG64" s="399"/>
      <c r="QTH64" s="466"/>
      <c r="QTI64" s="252"/>
      <c r="QTJ64" s="467"/>
      <c r="QTK64" s="466"/>
      <c r="QTL64" s="399"/>
      <c r="QTM64" s="466"/>
      <c r="QTN64" s="252"/>
      <c r="QTO64" s="467"/>
      <c r="QTP64" s="466"/>
      <c r="QTQ64" s="399"/>
      <c r="QTR64" s="466"/>
      <c r="QTS64" s="252"/>
      <c r="QTT64" s="467"/>
      <c r="QTU64" s="466"/>
      <c r="QTV64" s="399"/>
      <c r="QTW64" s="466"/>
      <c r="QTX64" s="252"/>
      <c r="QTY64" s="467"/>
      <c r="QTZ64" s="466"/>
      <c r="QUA64" s="399"/>
      <c r="QUB64" s="466"/>
      <c r="QUC64" s="252"/>
      <c r="QUD64" s="467"/>
      <c r="QUE64" s="466"/>
      <c r="QUF64" s="399"/>
      <c r="QUG64" s="466"/>
      <c r="QUH64" s="252"/>
      <c r="QUI64" s="467"/>
      <c r="QUJ64" s="466"/>
      <c r="QUK64" s="399"/>
      <c r="QUL64" s="466"/>
      <c r="QUM64" s="252"/>
      <c r="QUN64" s="467"/>
      <c r="QUO64" s="466"/>
      <c r="QUP64" s="399"/>
      <c r="QUQ64" s="466"/>
      <c r="QUR64" s="252"/>
      <c r="QUS64" s="467"/>
      <c r="QUT64" s="466"/>
      <c r="QUU64" s="399"/>
      <c r="QUV64" s="466"/>
      <c r="QUW64" s="252"/>
      <c r="QUX64" s="467"/>
      <c r="QUY64" s="466"/>
      <c r="QUZ64" s="399"/>
      <c r="QVA64" s="466"/>
      <c r="QVB64" s="252"/>
      <c r="QVC64" s="467"/>
      <c r="QVD64" s="466"/>
      <c r="QVE64" s="399"/>
      <c r="QVF64" s="466"/>
      <c r="QVG64" s="252"/>
      <c r="QVH64" s="467"/>
      <c r="QVI64" s="466"/>
      <c r="QVJ64" s="399"/>
      <c r="QVK64" s="466"/>
      <c r="QVL64" s="252"/>
      <c r="QVM64" s="467"/>
      <c r="QVN64" s="466"/>
      <c r="QVO64" s="399"/>
      <c r="QVP64" s="466"/>
      <c r="QVQ64" s="252"/>
      <c r="QVR64" s="467"/>
      <c r="QVS64" s="466"/>
      <c r="QVT64" s="399"/>
      <c r="QVU64" s="466"/>
      <c r="QVV64" s="252"/>
      <c r="QVW64" s="467"/>
      <c r="QVX64" s="466"/>
      <c r="QVY64" s="399"/>
      <c r="QVZ64" s="466"/>
      <c r="QWA64" s="252"/>
      <c r="QWB64" s="467"/>
      <c r="QWC64" s="466"/>
      <c r="QWD64" s="399"/>
      <c r="QWE64" s="466"/>
      <c r="QWF64" s="252"/>
      <c r="QWG64" s="467"/>
      <c r="QWH64" s="466"/>
      <c r="QWI64" s="399"/>
      <c r="QWJ64" s="466"/>
      <c r="QWK64" s="252"/>
      <c r="QWL64" s="467"/>
      <c r="QWM64" s="466"/>
      <c r="QWN64" s="399"/>
      <c r="QWO64" s="466"/>
      <c r="QWP64" s="252"/>
      <c r="QWQ64" s="467"/>
      <c r="QWR64" s="466"/>
      <c r="QWS64" s="399"/>
      <c r="QWT64" s="466"/>
      <c r="QWU64" s="252"/>
      <c r="QWV64" s="467"/>
      <c r="QWW64" s="466"/>
      <c r="QWX64" s="399"/>
      <c r="QWY64" s="466"/>
      <c r="QWZ64" s="252"/>
      <c r="QXA64" s="467"/>
      <c r="QXB64" s="466"/>
      <c r="QXC64" s="399"/>
      <c r="QXD64" s="466"/>
      <c r="QXE64" s="252"/>
      <c r="QXF64" s="467"/>
      <c r="QXG64" s="466"/>
      <c r="QXH64" s="399"/>
      <c r="QXI64" s="466"/>
      <c r="QXJ64" s="252"/>
      <c r="QXK64" s="467"/>
      <c r="QXL64" s="466"/>
      <c r="QXM64" s="399"/>
      <c r="QXN64" s="466"/>
      <c r="QXO64" s="252"/>
      <c r="QXP64" s="467"/>
      <c r="QXQ64" s="466"/>
      <c r="QXR64" s="399"/>
      <c r="QXS64" s="466"/>
      <c r="QXT64" s="252"/>
      <c r="QXU64" s="467"/>
      <c r="QXV64" s="466"/>
      <c r="QXW64" s="399"/>
      <c r="QXX64" s="466"/>
      <c r="QXY64" s="252"/>
      <c r="QXZ64" s="467"/>
      <c r="QYA64" s="466"/>
      <c r="QYB64" s="399"/>
      <c r="QYC64" s="466"/>
      <c r="QYD64" s="252"/>
      <c r="QYE64" s="467"/>
      <c r="QYF64" s="466"/>
      <c r="QYG64" s="399"/>
      <c r="QYH64" s="466"/>
      <c r="QYI64" s="252"/>
      <c r="QYJ64" s="467"/>
      <c r="QYK64" s="466"/>
      <c r="QYL64" s="399"/>
      <c r="QYM64" s="466"/>
      <c r="QYN64" s="252"/>
      <c r="QYO64" s="467"/>
      <c r="QYP64" s="466"/>
      <c r="QYQ64" s="399"/>
      <c r="QYR64" s="466"/>
      <c r="QYS64" s="252"/>
      <c r="QYT64" s="467"/>
      <c r="QYU64" s="466"/>
      <c r="QYV64" s="399"/>
      <c r="QYW64" s="466"/>
      <c r="QYX64" s="252"/>
      <c r="QYY64" s="467"/>
      <c r="QYZ64" s="466"/>
      <c r="QZA64" s="399"/>
      <c r="QZB64" s="466"/>
      <c r="QZC64" s="252"/>
      <c r="QZD64" s="467"/>
      <c r="QZE64" s="466"/>
      <c r="QZF64" s="399"/>
      <c r="QZG64" s="466"/>
      <c r="QZH64" s="252"/>
      <c r="QZI64" s="467"/>
      <c r="QZJ64" s="466"/>
      <c r="QZK64" s="399"/>
      <c r="QZL64" s="466"/>
      <c r="QZM64" s="252"/>
      <c r="QZN64" s="467"/>
      <c r="QZO64" s="466"/>
      <c r="QZP64" s="399"/>
      <c r="QZQ64" s="466"/>
      <c r="QZR64" s="252"/>
      <c r="QZS64" s="467"/>
      <c r="QZT64" s="466"/>
      <c r="QZU64" s="399"/>
      <c r="QZV64" s="466"/>
      <c r="QZW64" s="252"/>
      <c r="QZX64" s="467"/>
      <c r="QZY64" s="466"/>
      <c r="QZZ64" s="399"/>
      <c r="RAA64" s="466"/>
      <c r="RAB64" s="252"/>
      <c r="RAC64" s="467"/>
      <c r="RAD64" s="466"/>
      <c r="RAE64" s="399"/>
      <c r="RAF64" s="466"/>
      <c r="RAG64" s="252"/>
      <c r="RAH64" s="467"/>
      <c r="RAI64" s="466"/>
      <c r="RAJ64" s="399"/>
      <c r="RAK64" s="466"/>
      <c r="RAL64" s="252"/>
      <c r="RAM64" s="467"/>
      <c r="RAN64" s="466"/>
      <c r="RAO64" s="399"/>
      <c r="RAP64" s="466"/>
      <c r="RAQ64" s="252"/>
      <c r="RAR64" s="467"/>
      <c r="RAS64" s="466"/>
      <c r="RAT64" s="399"/>
      <c r="RAU64" s="466"/>
      <c r="RAV64" s="252"/>
      <c r="RAW64" s="467"/>
      <c r="RAX64" s="466"/>
      <c r="RAY64" s="399"/>
      <c r="RAZ64" s="466"/>
      <c r="RBA64" s="252"/>
      <c r="RBB64" s="467"/>
      <c r="RBC64" s="466"/>
      <c r="RBD64" s="399"/>
      <c r="RBE64" s="466"/>
      <c r="RBF64" s="252"/>
      <c r="RBG64" s="467"/>
      <c r="RBH64" s="466"/>
      <c r="RBI64" s="399"/>
      <c r="RBJ64" s="466"/>
      <c r="RBK64" s="252"/>
      <c r="RBL64" s="467"/>
      <c r="RBM64" s="466"/>
      <c r="RBN64" s="399"/>
      <c r="RBO64" s="466"/>
      <c r="RBP64" s="252"/>
      <c r="RBQ64" s="467"/>
      <c r="RBR64" s="466"/>
      <c r="RBS64" s="399"/>
      <c r="RBT64" s="466"/>
      <c r="RBU64" s="252"/>
      <c r="RBV64" s="467"/>
      <c r="RBW64" s="466"/>
      <c r="RBX64" s="399"/>
      <c r="RBY64" s="466"/>
      <c r="RBZ64" s="252"/>
      <c r="RCA64" s="467"/>
      <c r="RCB64" s="466"/>
      <c r="RCC64" s="399"/>
      <c r="RCD64" s="466"/>
      <c r="RCE64" s="252"/>
      <c r="RCF64" s="467"/>
      <c r="RCG64" s="466"/>
      <c r="RCH64" s="399"/>
      <c r="RCI64" s="466"/>
      <c r="RCJ64" s="252"/>
      <c r="RCK64" s="467"/>
      <c r="RCL64" s="466"/>
      <c r="RCM64" s="399"/>
      <c r="RCN64" s="466"/>
      <c r="RCO64" s="252"/>
      <c r="RCP64" s="467"/>
      <c r="RCQ64" s="466"/>
      <c r="RCR64" s="399"/>
      <c r="RCS64" s="466"/>
      <c r="RCT64" s="252"/>
      <c r="RCU64" s="467"/>
      <c r="RCV64" s="466"/>
      <c r="RCW64" s="399"/>
      <c r="RCX64" s="466"/>
      <c r="RCY64" s="252"/>
      <c r="RCZ64" s="467"/>
      <c r="RDA64" s="466"/>
      <c r="RDB64" s="399"/>
      <c r="RDC64" s="466"/>
      <c r="RDD64" s="252"/>
      <c r="RDE64" s="467"/>
      <c r="RDF64" s="466"/>
      <c r="RDG64" s="399"/>
      <c r="RDH64" s="466"/>
      <c r="RDI64" s="252"/>
      <c r="RDJ64" s="467"/>
      <c r="RDK64" s="466"/>
      <c r="RDL64" s="399"/>
      <c r="RDM64" s="466"/>
      <c r="RDN64" s="252"/>
      <c r="RDO64" s="467"/>
      <c r="RDP64" s="466"/>
      <c r="RDQ64" s="399"/>
      <c r="RDR64" s="466"/>
      <c r="RDS64" s="252"/>
      <c r="RDT64" s="467"/>
      <c r="RDU64" s="466"/>
      <c r="RDV64" s="399"/>
      <c r="RDW64" s="466"/>
      <c r="RDX64" s="252"/>
      <c r="RDY64" s="467"/>
      <c r="RDZ64" s="466"/>
      <c r="REA64" s="399"/>
      <c r="REB64" s="466"/>
      <c r="REC64" s="252"/>
      <c r="RED64" s="467"/>
      <c r="REE64" s="466"/>
      <c r="REF64" s="399"/>
      <c r="REG64" s="466"/>
      <c r="REH64" s="252"/>
      <c r="REI64" s="467"/>
      <c r="REJ64" s="466"/>
      <c r="REK64" s="399"/>
      <c r="REL64" s="466"/>
      <c r="REM64" s="252"/>
      <c r="REN64" s="467"/>
      <c r="REO64" s="466"/>
      <c r="REP64" s="399"/>
      <c r="REQ64" s="466"/>
      <c r="RER64" s="252"/>
      <c r="RES64" s="467"/>
      <c r="RET64" s="466"/>
      <c r="REU64" s="399"/>
      <c r="REV64" s="466"/>
      <c r="REW64" s="252"/>
      <c r="REX64" s="467"/>
      <c r="REY64" s="466"/>
      <c r="REZ64" s="399"/>
      <c r="RFA64" s="466"/>
      <c r="RFB64" s="252"/>
      <c r="RFC64" s="467"/>
      <c r="RFD64" s="466"/>
      <c r="RFE64" s="399"/>
      <c r="RFF64" s="466"/>
      <c r="RFG64" s="252"/>
      <c r="RFH64" s="467"/>
      <c r="RFI64" s="466"/>
      <c r="RFJ64" s="399"/>
      <c r="RFK64" s="466"/>
      <c r="RFL64" s="252"/>
      <c r="RFM64" s="467"/>
      <c r="RFN64" s="466"/>
      <c r="RFO64" s="399"/>
      <c r="RFP64" s="466"/>
      <c r="RFQ64" s="252"/>
      <c r="RFR64" s="467"/>
      <c r="RFS64" s="466"/>
      <c r="RFT64" s="399"/>
      <c r="RFU64" s="466"/>
      <c r="RFV64" s="252"/>
      <c r="RFW64" s="467"/>
      <c r="RFX64" s="466"/>
      <c r="RFY64" s="399"/>
      <c r="RFZ64" s="466"/>
      <c r="RGA64" s="252"/>
      <c r="RGB64" s="467"/>
      <c r="RGC64" s="466"/>
      <c r="RGD64" s="399"/>
      <c r="RGE64" s="466"/>
      <c r="RGF64" s="252"/>
      <c r="RGG64" s="467"/>
      <c r="RGH64" s="466"/>
      <c r="RGI64" s="399"/>
      <c r="RGJ64" s="466"/>
      <c r="RGK64" s="252"/>
      <c r="RGL64" s="467"/>
      <c r="RGM64" s="466"/>
      <c r="RGN64" s="399"/>
      <c r="RGO64" s="466"/>
      <c r="RGP64" s="252"/>
      <c r="RGQ64" s="467"/>
      <c r="RGR64" s="466"/>
      <c r="RGS64" s="399"/>
      <c r="RGT64" s="466"/>
      <c r="RGU64" s="252"/>
      <c r="RGV64" s="467"/>
      <c r="RGW64" s="466"/>
      <c r="RGX64" s="399"/>
      <c r="RGY64" s="466"/>
      <c r="RGZ64" s="252"/>
      <c r="RHA64" s="467"/>
      <c r="RHB64" s="466"/>
      <c r="RHC64" s="399"/>
      <c r="RHD64" s="466"/>
      <c r="RHE64" s="252"/>
      <c r="RHF64" s="467"/>
      <c r="RHG64" s="466"/>
      <c r="RHH64" s="399"/>
      <c r="RHI64" s="466"/>
      <c r="RHJ64" s="252"/>
      <c r="RHK64" s="467"/>
      <c r="RHL64" s="466"/>
      <c r="RHM64" s="399"/>
      <c r="RHN64" s="466"/>
      <c r="RHO64" s="252"/>
      <c r="RHP64" s="467"/>
      <c r="RHQ64" s="466"/>
      <c r="RHR64" s="399"/>
      <c r="RHS64" s="466"/>
      <c r="RHT64" s="252"/>
      <c r="RHU64" s="467"/>
      <c r="RHV64" s="466"/>
      <c r="RHW64" s="399"/>
      <c r="RHX64" s="466"/>
      <c r="RHY64" s="252"/>
      <c r="RHZ64" s="467"/>
      <c r="RIA64" s="466"/>
      <c r="RIB64" s="399"/>
      <c r="RIC64" s="466"/>
      <c r="RID64" s="252"/>
      <c r="RIE64" s="467"/>
      <c r="RIF64" s="466"/>
      <c r="RIG64" s="399"/>
      <c r="RIH64" s="466"/>
      <c r="RII64" s="252"/>
      <c r="RIJ64" s="467"/>
      <c r="RIK64" s="466"/>
      <c r="RIL64" s="399"/>
      <c r="RIM64" s="466"/>
      <c r="RIN64" s="252"/>
      <c r="RIO64" s="467"/>
      <c r="RIP64" s="466"/>
      <c r="RIQ64" s="399"/>
      <c r="RIR64" s="466"/>
      <c r="RIS64" s="252"/>
      <c r="RIT64" s="467"/>
      <c r="RIU64" s="466"/>
      <c r="RIV64" s="399"/>
      <c r="RIW64" s="466"/>
      <c r="RIX64" s="252"/>
      <c r="RIY64" s="467"/>
      <c r="RIZ64" s="466"/>
      <c r="RJA64" s="399"/>
      <c r="RJB64" s="466"/>
      <c r="RJC64" s="252"/>
      <c r="RJD64" s="467"/>
      <c r="RJE64" s="466"/>
      <c r="RJF64" s="399"/>
      <c r="RJG64" s="466"/>
      <c r="RJH64" s="252"/>
      <c r="RJI64" s="467"/>
      <c r="RJJ64" s="466"/>
      <c r="RJK64" s="399"/>
      <c r="RJL64" s="466"/>
      <c r="RJM64" s="252"/>
      <c r="RJN64" s="467"/>
      <c r="RJO64" s="466"/>
      <c r="RJP64" s="399"/>
      <c r="RJQ64" s="466"/>
      <c r="RJR64" s="252"/>
      <c r="RJS64" s="467"/>
      <c r="RJT64" s="466"/>
      <c r="RJU64" s="399"/>
      <c r="RJV64" s="466"/>
      <c r="RJW64" s="252"/>
      <c r="RJX64" s="467"/>
      <c r="RJY64" s="466"/>
      <c r="RJZ64" s="399"/>
      <c r="RKA64" s="466"/>
      <c r="RKB64" s="252"/>
      <c r="RKC64" s="467"/>
      <c r="RKD64" s="466"/>
      <c r="RKE64" s="399"/>
      <c r="RKF64" s="466"/>
      <c r="RKG64" s="252"/>
      <c r="RKH64" s="467"/>
      <c r="RKI64" s="466"/>
      <c r="RKJ64" s="399"/>
      <c r="RKK64" s="466"/>
      <c r="RKL64" s="252"/>
      <c r="RKM64" s="467"/>
      <c r="RKN64" s="466"/>
      <c r="RKO64" s="399"/>
      <c r="RKP64" s="466"/>
      <c r="RKQ64" s="252"/>
      <c r="RKR64" s="467"/>
      <c r="RKS64" s="466"/>
      <c r="RKT64" s="399"/>
      <c r="RKU64" s="466"/>
      <c r="RKV64" s="252"/>
      <c r="RKW64" s="467"/>
      <c r="RKX64" s="466"/>
      <c r="RKY64" s="399"/>
      <c r="RKZ64" s="466"/>
      <c r="RLA64" s="252"/>
      <c r="RLB64" s="467"/>
      <c r="RLC64" s="466"/>
      <c r="RLD64" s="399"/>
      <c r="RLE64" s="466"/>
      <c r="RLF64" s="252"/>
      <c r="RLG64" s="467"/>
      <c r="RLH64" s="466"/>
      <c r="RLI64" s="399"/>
      <c r="RLJ64" s="466"/>
      <c r="RLK64" s="252"/>
      <c r="RLL64" s="467"/>
      <c r="RLM64" s="466"/>
      <c r="RLN64" s="399"/>
      <c r="RLO64" s="466"/>
      <c r="RLP64" s="252"/>
      <c r="RLQ64" s="467"/>
      <c r="RLR64" s="466"/>
      <c r="RLS64" s="399"/>
      <c r="RLT64" s="466"/>
      <c r="RLU64" s="252"/>
      <c r="RLV64" s="467"/>
      <c r="RLW64" s="466"/>
      <c r="RLX64" s="399"/>
      <c r="RLY64" s="466"/>
      <c r="RLZ64" s="252"/>
      <c r="RMA64" s="467"/>
      <c r="RMB64" s="466"/>
      <c r="RMC64" s="399"/>
      <c r="RMD64" s="466"/>
      <c r="RME64" s="252"/>
      <c r="RMF64" s="467"/>
      <c r="RMG64" s="466"/>
      <c r="RMH64" s="399"/>
      <c r="RMI64" s="466"/>
      <c r="RMJ64" s="252"/>
      <c r="RMK64" s="467"/>
      <c r="RML64" s="466"/>
      <c r="RMM64" s="399"/>
      <c r="RMN64" s="466"/>
      <c r="RMO64" s="252"/>
      <c r="RMP64" s="467"/>
      <c r="RMQ64" s="466"/>
      <c r="RMR64" s="399"/>
      <c r="RMS64" s="466"/>
      <c r="RMT64" s="252"/>
      <c r="RMU64" s="467"/>
      <c r="RMV64" s="466"/>
      <c r="RMW64" s="399"/>
      <c r="RMX64" s="466"/>
      <c r="RMY64" s="252"/>
      <c r="RMZ64" s="467"/>
      <c r="RNA64" s="466"/>
      <c r="RNB64" s="399"/>
      <c r="RNC64" s="466"/>
      <c r="RND64" s="252"/>
      <c r="RNE64" s="467"/>
      <c r="RNF64" s="466"/>
      <c r="RNG64" s="399"/>
      <c r="RNH64" s="466"/>
      <c r="RNI64" s="252"/>
      <c r="RNJ64" s="467"/>
      <c r="RNK64" s="466"/>
      <c r="RNL64" s="399"/>
      <c r="RNM64" s="466"/>
      <c r="RNN64" s="252"/>
      <c r="RNO64" s="467"/>
      <c r="RNP64" s="466"/>
      <c r="RNQ64" s="399"/>
      <c r="RNR64" s="466"/>
      <c r="RNS64" s="252"/>
      <c r="RNT64" s="467"/>
      <c r="RNU64" s="466"/>
      <c r="RNV64" s="399"/>
      <c r="RNW64" s="466"/>
      <c r="RNX64" s="252"/>
      <c r="RNY64" s="467"/>
      <c r="RNZ64" s="466"/>
      <c r="ROA64" s="399"/>
      <c r="ROB64" s="466"/>
      <c r="ROC64" s="252"/>
      <c r="ROD64" s="467"/>
      <c r="ROE64" s="466"/>
      <c r="ROF64" s="399"/>
      <c r="ROG64" s="466"/>
      <c r="ROH64" s="252"/>
      <c r="ROI64" s="467"/>
      <c r="ROJ64" s="466"/>
      <c r="ROK64" s="399"/>
      <c r="ROL64" s="466"/>
      <c r="ROM64" s="252"/>
      <c r="RON64" s="467"/>
      <c r="ROO64" s="466"/>
      <c r="ROP64" s="399"/>
      <c r="ROQ64" s="466"/>
      <c r="ROR64" s="252"/>
      <c r="ROS64" s="467"/>
      <c r="ROT64" s="466"/>
      <c r="ROU64" s="399"/>
      <c r="ROV64" s="466"/>
      <c r="ROW64" s="252"/>
      <c r="ROX64" s="467"/>
      <c r="ROY64" s="466"/>
      <c r="ROZ64" s="399"/>
      <c r="RPA64" s="466"/>
      <c r="RPB64" s="252"/>
      <c r="RPC64" s="467"/>
      <c r="RPD64" s="466"/>
      <c r="RPE64" s="399"/>
      <c r="RPF64" s="466"/>
      <c r="RPG64" s="252"/>
      <c r="RPH64" s="467"/>
      <c r="RPI64" s="466"/>
      <c r="RPJ64" s="399"/>
      <c r="RPK64" s="466"/>
      <c r="RPL64" s="252"/>
      <c r="RPM64" s="467"/>
      <c r="RPN64" s="466"/>
      <c r="RPO64" s="399"/>
      <c r="RPP64" s="466"/>
      <c r="RPQ64" s="252"/>
      <c r="RPR64" s="467"/>
      <c r="RPS64" s="466"/>
      <c r="RPT64" s="399"/>
      <c r="RPU64" s="466"/>
      <c r="RPV64" s="252"/>
      <c r="RPW64" s="467"/>
      <c r="RPX64" s="466"/>
      <c r="RPY64" s="399"/>
      <c r="RPZ64" s="466"/>
      <c r="RQA64" s="252"/>
      <c r="RQB64" s="467"/>
      <c r="RQC64" s="466"/>
      <c r="RQD64" s="399"/>
      <c r="RQE64" s="466"/>
      <c r="RQF64" s="252"/>
      <c r="RQG64" s="467"/>
      <c r="RQH64" s="466"/>
      <c r="RQI64" s="399"/>
      <c r="RQJ64" s="466"/>
      <c r="RQK64" s="252"/>
      <c r="RQL64" s="467"/>
      <c r="RQM64" s="466"/>
      <c r="RQN64" s="399"/>
      <c r="RQO64" s="466"/>
      <c r="RQP64" s="252"/>
      <c r="RQQ64" s="467"/>
      <c r="RQR64" s="466"/>
      <c r="RQS64" s="399"/>
      <c r="RQT64" s="466"/>
      <c r="RQU64" s="252"/>
      <c r="RQV64" s="467"/>
      <c r="RQW64" s="466"/>
      <c r="RQX64" s="399"/>
      <c r="RQY64" s="466"/>
      <c r="RQZ64" s="252"/>
      <c r="RRA64" s="467"/>
      <c r="RRB64" s="466"/>
      <c r="RRC64" s="399"/>
      <c r="RRD64" s="466"/>
      <c r="RRE64" s="252"/>
      <c r="RRF64" s="467"/>
      <c r="RRG64" s="466"/>
      <c r="RRH64" s="399"/>
      <c r="RRI64" s="466"/>
      <c r="RRJ64" s="252"/>
      <c r="RRK64" s="467"/>
      <c r="RRL64" s="466"/>
      <c r="RRM64" s="399"/>
      <c r="RRN64" s="466"/>
      <c r="RRO64" s="252"/>
      <c r="RRP64" s="467"/>
      <c r="RRQ64" s="466"/>
      <c r="RRR64" s="399"/>
      <c r="RRS64" s="466"/>
      <c r="RRT64" s="252"/>
      <c r="RRU64" s="467"/>
      <c r="RRV64" s="466"/>
      <c r="RRW64" s="399"/>
      <c r="RRX64" s="466"/>
      <c r="RRY64" s="252"/>
      <c r="RRZ64" s="467"/>
      <c r="RSA64" s="466"/>
      <c r="RSB64" s="399"/>
      <c r="RSC64" s="466"/>
      <c r="RSD64" s="252"/>
      <c r="RSE64" s="467"/>
      <c r="RSF64" s="466"/>
      <c r="RSG64" s="399"/>
      <c r="RSH64" s="466"/>
      <c r="RSI64" s="252"/>
      <c r="RSJ64" s="467"/>
      <c r="RSK64" s="466"/>
      <c r="RSL64" s="399"/>
      <c r="RSM64" s="466"/>
      <c r="RSN64" s="252"/>
      <c r="RSO64" s="467"/>
      <c r="RSP64" s="466"/>
      <c r="RSQ64" s="399"/>
      <c r="RSR64" s="466"/>
      <c r="RSS64" s="252"/>
      <c r="RST64" s="467"/>
      <c r="RSU64" s="466"/>
      <c r="RSV64" s="399"/>
      <c r="RSW64" s="466"/>
      <c r="RSX64" s="252"/>
      <c r="RSY64" s="467"/>
      <c r="RSZ64" s="466"/>
      <c r="RTA64" s="399"/>
      <c r="RTB64" s="466"/>
      <c r="RTC64" s="252"/>
      <c r="RTD64" s="467"/>
      <c r="RTE64" s="466"/>
      <c r="RTF64" s="399"/>
      <c r="RTG64" s="466"/>
      <c r="RTH64" s="252"/>
      <c r="RTI64" s="467"/>
      <c r="RTJ64" s="466"/>
      <c r="RTK64" s="399"/>
      <c r="RTL64" s="466"/>
      <c r="RTM64" s="252"/>
      <c r="RTN64" s="467"/>
      <c r="RTO64" s="466"/>
      <c r="RTP64" s="399"/>
      <c r="RTQ64" s="466"/>
      <c r="RTR64" s="252"/>
      <c r="RTS64" s="467"/>
      <c r="RTT64" s="466"/>
      <c r="RTU64" s="399"/>
      <c r="RTV64" s="466"/>
      <c r="RTW64" s="252"/>
      <c r="RTX64" s="467"/>
      <c r="RTY64" s="466"/>
      <c r="RTZ64" s="399"/>
      <c r="RUA64" s="466"/>
      <c r="RUB64" s="252"/>
      <c r="RUC64" s="467"/>
      <c r="RUD64" s="466"/>
      <c r="RUE64" s="399"/>
      <c r="RUF64" s="466"/>
      <c r="RUG64" s="252"/>
      <c r="RUH64" s="467"/>
      <c r="RUI64" s="466"/>
      <c r="RUJ64" s="399"/>
      <c r="RUK64" s="466"/>
      <c r="RUL64" s="252"/>
      <c r="RUM64" s="467"/>
      <c r="RUN64" s="466"/>
      <c r="RUO64" s="399"/>
      <c r="RUP64" s="466"/>
      <c r="RUQ64" s="252"/>
      <c r="RUR64" s="467"/>
      <c r="RUS64" s="466"/>
      <c r="RUT64" s="399"/>
      <c r="RUU64" s="466"/>
      <c r="RUV64" s="252"/>
      <c r="RUW64" s="467"/>
      <c r="RUX64" s="466"/>
      <c r="RUY64" s="399"/>
      <c r="RUZ64" s="466"/>
      <c r="RVA64" s="252"/>
      <c r="RVB64" s="467"/>
      <c r="RVC64" s="466"/>
      <c r="RVD64" s="399"/>
      <c r="RVE64" s="466"/>
      <c r="RVF64" s="252"/>
      <c r="RVG64" s="467"/>
      <c r="RVH64" s="466"/>
      <c r="RVI64" s="399"/>
      <c r="RVJ64" s="466"/>
      <c r="RVK64" s="252"/>
      <c r="RVL64" s="467"/>
      <c r="RVM64" s="466"/>
      <c r="RVN64" s="399"/>
      <c r="RVO64" s="466"/>
      <c r="RVP64" s="252"/>
      <c r="RVQ64" s="467"/>
      <c r="RVR64" s="466"/>
      <c r="RVS64" s="399"/>
      <c r="RVT64" s="466"/>
      <c r="RVU64" s="252"/>
      <c r="RVV64" s="467"/>
      <c r="RVW64" s="466"/>
      <c r="RVX64" s="399"/>
      <c r="RVY64" s="466"/>
      <c r="RVZ64" s="252"/>
      <c r="RWA64" s="467"/>
      <c r="RWB64" s="466"/>
      <c r="RWC64" s="399"/>
      <c r="RWD64" s="466"/>
      <c r="RWE64" s="252"/>
      <c r="RWF64" s="467"/>
      <c r="RWG64" s="466"/>
      <c r="RWH64" s="399"/>
      <c r="RWI64" s="466"/>
      <c r="RWJ64" s="252"/>
      <c r="RWK64" s="467"/>
      <c r="RWL64" s="466"/>
      <c r="RWM64" s="399"/>
      <c r="RWN64" s="466"/>
      <c r="RWO64" s="252"/>
      <c r="RWP64" s="467"/>
      <c r="RWQ64" s="466"/>
      <c r="RWR64" s="399"/>
      <c r="RWS64" s="466"/>
      <c r="RWT64" s="252"/>
      <c r="RWU64" s="467"/>
      <c r="RWV64" s="466"/>
      <c r="RWW64" s="399"/>
      <c r="RWX64" s="466"/>
      <c r="RWY64" s="252"/>
      <c r="RWZ64" s="467"/>
      <c r="RXA64" s="466"/>
      <c r="RXB64" s="399"/>
      <c r="RXC64" s="466"/>
      <c r="RXD64" s="252"/>
      <c r="RXE64" s="467"/>
      <c r="RXF64" s="466"/>
      <c r="RXG64" s="399"/>
      <c r="RXH64" s="466"/>
      <c r="RXI64" s="252"/>
      <c r="RXJ64" s="467"/>
      <c r="RXK64" s="466"/>
      <c r="RXL64" s="399"/>
      <c r="RXM64" s="466"/>
      <c r="RXN64" s="252"/>
      <c r="RXO64" s="467"/>
      <c r="RXP64" s="466"/>
      <c r="RXQ64" s="399"/>
      <c r="RXR64" s="466"/>
      <c r="RXS64" s="252"/>
      <c r="RXT64" s="467"/>
      <c r="RXU64" s="466"/>
      <c r="RXV64" s="399"/>
      <c r="RXW64" s="466"/>
      <c r="RXX64" s="252"/>
      <c r="RXY64" s="467"/>
      <c r="RXZ64" s="466"/>
      <c r="RYA64" s="399"/>
      <c r="RYB64" s="466"/>
      <c r="RYC64" s="252"/>
      <c r="RYD64" s="467"/>
      <c r="RYE64" s="466"/>
      <c r="RYF64" s="399"/>
      <c r="RYG64" s="466"/>
      <c r="RYH64" s="252"/>
      <c r="RYI64" s="467"/>
      <c r="RYJ64" s="466"/>
      <c r="RYK64" s="399"/>
      <c r="RYL64" s="466"/>
      <c r="RYM64" s="252"/>
      <c r="RYN64" s="467"/>
      <c r="RYO64" s="466"/>
      <c r="RYP64" s="399"/>
      <c r="RYQ64" s="466"/>
      <c r="RYR64" s="252"/>
      <c r="RYS64" s="467"/>
      <c r="RYT64" s="466"/>
      <c r="RYU64" s="399"/>
      <c r="RYV64" s="466"/>
      <c r="RYW64" s="252"/>
      <c r="RYX64" s="467"/>
      <c r="RYY64" s="466"/>
      <c r="RYZ64" s="399"/>
      <c r="RZA64" s="466"/>
      <c r="RZB64" s="252"/>
      <c r="RZC64" s="467"/>
      <c r="RZD64" s="466"/>
      <c r="RZE64" s="399"/>
      <c r="RZF64" s="466"/>
      <c r="RZG64" s="252"/>
      <c r="RZH64" s="467"/>
      <c r="RZI64" s="466"/>
      <c r="RZJ64" s="399"/>
      <c r="RZK64" s="466"/>
      <c r="RZL64" s="252"/>
      <c r="RZM64" s="467"/>
      <c r="RZN64" s="466"/>
      <c r="RZO64" s="399"/>
      <c r="RZP64" s="466"/>
      <c r="RZQ64" s="252"/>
      <c r="RZR64" s="467"/>
      <c r="RZS64" s="466"/>
      <c r="RZT64" s="399"/>
      <c r="RZU64" s="466"/>
      <c r="RZV64" s="252"/>
      <c r="RZW64" s="467"/>
      <c r="RZX64" s="466"/>
      <c r="RZY64" s="399"/>
      <c r="RZZ64" s="466"/>
      <c r="SAA64" s="252"/>
      <c r="SAB64" s="467"/>
      <c r="SAC64" s="466"/>
      <c r="SAD64" s="399"/>
      <c r="SAE64" s="466"/>
      <c r="SAF64" s="252"/>
      <c r="SAG64" s="467"/>
      <c r="SAH64" s="466"/>
      <c r="SAI64" s="399"/>
      <c r="SAJ64" s="466"/>
      <c r="SAK64" s="252"/>
      <c r="SAL64" s="467"/>
      <c r="SAM64" s="466"/>
      <c r="SAN64" s="399"/>
      <c r="SAO64" s="466"/>
      <c r="SAP64" s="252"/>
      <c r="SAQ64" s="467"/>
      <c r="SAR64" s="466"/>
      <c r="SAS64" s="399"/>
      <c r="SAT64" s="466"/>
      <c r="SAU64" s="252"/>
      <c r="SAV64" s="467"/>
      <c r="SAW64" s="466"/>
      <c r="SAX64" s="399"/>
      <c r="SAY64" s="466"/>
      <c r="SAZ64" s="252"/>
      <c r="SBA64" s="467"/>
      <c r="SBB64" s="466"/>
      <c r="SBC64" s="399"/>
      <c r="SBD64" s="466"/>
      <c r="SBE64" s="252"/>
      <c r="SBF64" s="467"/>
      <c r="SBG64" s="466"/>
      <c r="SBH64" s="399"/>
      <c r="SBI64" s="466"/>
      <c r="SBJ64" s="252"/>
      <c r="SBK64" s="467"/>
      <c r="SBL64" s="466"/>
      <c r="SBM64" s="399"/>
      <c r="SBN64" s="466"/>
      <c r="SBO64" s="252"/>
      <c r="SBP64" s="467"/>
      <c r="SBQ64" s="466"/>
      <c r="SBR64" s="399"/>
      <c r="SBS64" s="466"/>
      <c r="SBT64" s="252"/>
      <c r="SBU64" s="467"/>
      <c r="SBV64" s="466"/>
      <c r="SBW64" s="399"/>
      <c r="SBX64" s="466"/>
      <c r="SBY64" s="252"/>
      <c r="SBZ64" s="467"/>
      <c r="SCA64" s="466"/>
      <c r="SCB64" s="399"/>
      <c r="SCC64" s="466"/>
      <c r="SCD64" s="252"/>
      <c r="SCE64" s="467"/>
      <c r="SCF64" s="466"/>
      <c r="SCG64" s="399"/>
      <c r="SCH64" s="466"/>
      <c r="SCI64" s="252"/>
      <c r="SCJ64" s="467"/>
      <c r="SCK64" s="466"/>
      <c r="SCL64" s="399"/>
      <c r="SCM64" s="466"/>
      <c r="SCN64" s="252"/>
      <c r="SCO64" s="467"/>
      <c r="SCP64" s="466"/>
      <c r="SCQ64" s="399"/>
      <c r="SCR64" s="466"/>
      <c r="SCS64" s="252"/>
      <c r="SCT64" s="467"/>
      <c r="SCU64" s="466"/>
      <c r="SCV64" s="399"/>
      <c r="SCW64" s="466"/>
      <c r="SCX64" s="252"/>
      <c r="SCY64" s="467"/>
      <c r="SCZ64" s="466"/>
      <c r="SDA64" s="399"/>
      <c r="SDB64" s="466"/>
      <c r="SDC64" s="252"/>
      <c r="SDD64" s="467"/>
      <c r="SDE64" s="466"/>
      <c r="SDF64" s="399"/>
      <c r="SDG64" s="466"/>
      <c r="SDH64" s="252"/>
      <c r="SDI64" s="467"/>
      <c r="SDJ64" s="466"/>
      <c r="SDK64" s="399"/>
      <c r="SDL64" s="466"/>
      <c r="SDM64" s="252"/>
      <c r="SDN64" s="467"/>
      <c r="SDO64" s="466"/>
      <c r="SDP64" s="399"/>
      <c r="SDQ64" s="466"/>
      <c r="SDR64" s="252"/>
      <c r="SDS64" s="467"/>
      <c r="SDT64" s="466"/>
      <c r="SDU64" s="399"/>
      <c r="SDV64" s="466"/>
      <c r="SDW64" s="252"/>
      <c r="SDX64" s="467"/>
      <c r="SDY64" s="466"/>
      <c r="SDZ64" s="399"/>
      <c r="SEA64" s="466"/>
      <c r="SEB64" s="252"/>
      <c r="SEC64" s="467"/>
      <c r="SED64" s="466"/>
      <c r="SEE64" s="399"/>
      <c r="SEF64" s="466"/>
      <c r="SEG64" s="252"/>
      <c r="SEH64" s="467"/>
      <c r="SEI64" s="466"/>
      <c r="SEJ64" s="399"/>
      <c r="SEK64" s="466"/>
      <c r="SEL64" s="252"/>
      <c r="SEM64" s="467"/>
      <c r="SEN64" s="466"/>
      <c r="SEO64" s="399"/>
      <c r="SEP64" s="466"/>
      <c r="SEQ64" s="252"/>
      <c r="SER64" s="467"/>
      <c r="SES64" s="466"/>
      <c r="SET64" s="399"/>
      <c r="SEU64" s="466"/>
      <c r="SEV64" s="252"/>
      <c r="SEW64" s="467"/>
      <c r="SEX64" s="466"/>
      <c r="SEY64" s="399"/>
      <c r="SEZ64" s="466"/>
      <c r="SFA64" s="252"/>
      <c r="SFB64" s="467"/>
      <c r="SFC64" s="466"/>
      <c r="SFD64" s="399"/>
      <c r="SFE64" s="466"/>
      <c r="SFF64" s="252"/>
      <c r="SFG64" s="467"/>
      <c r="SFH64" s="466"/>
      <c r="SFI64" s="399"/>
      <c r="SFJ64" s="466"/>
      <c r="SFK64" s="252"/>
      <c r="SFL64" s="467"/>
      <c r="SFM64" s="466"/>
      <c r="SFN64" s="399"/>
      <c r="SFO64" s="466"/>
      <c r="SFP64" s="252"/>
      <c r="SFQ64" s="467"/>
      <c r="SFR64" s="466"/>
      <c r="SFS64" s="399"/>
      <c r="SFT64" s="466"/>
      <c r="SFU64" s="252"/>
      <c r="SFV64" s="467"/>
      <c r="SFW64" s="466"/>
      <c r="SFX64" s="399"/>
      <c r="SFY64" s="466"/>
      <c r="SFZ64" s="252"/>
      <c r="SGA64" s="467"/>
      <c r="SGB64" s="466"/>
      <c r="SGC64" s="399"/>
      <c r="SGD64" s="466"/>
      <c r="SGE64" s="252"/>
      <c r="SGF64" s="467"/>
      <c r="SGG64" s="466"/>
      <c r="SGH64" s="399"/>
      <c r="SGI64" s="466"/>
      <c r="SGJ64" s="252"/>
      <c r="SGK64" s="467"/>
      <c r="SGL64" s="466"/>
      <c r="SGM64" s="399"/>
      <c r="SGN64" s="466"/>
      <c r="SGO64" s="252"/>
      <c r="SGP64" s="467"/>
      <c r="SGQ64" s="466"/>
      <c r="SGR64" s="399"/>
      <c r="SGS64" s="466"/>
      <c r="SGT64" s="252"/>
      <c r="SGU64" s="467"/>
      <c r="SGV64" s="466"/>
      <c r="SGW64" s="399"/>
      <c r="SGX64" s="466"/>
      <c r="SGY64" s="252"/>
      <c r="SGZ64" s="467"/>
      <c r="SHA64" s="466"/>
      <c r="SHB64" s="399"/>
      <c r="SHC64" s="466"/>
      <c r="SHD64" s="252"/>
      <c r="SHE64" s="467"/>
      <c r="SHF64" s="466"/>
      <c r="SHG64" s="399"/>
      <c r="SHH64" s="466"/>
      <c r="SHI64" s="252"/>
      <c r="SHJ64" s="467"/>
      <c r="SHK64" s="466"/>
      <c r="SHL64" s="399"/>
      <c r="SHM64" s="466"/>
      <c r="SHN64" s="252"/>
      <c r="SHO64" s="467"/>
      <c r="SHP64" s="466"/>
      <c r="SHQ64" s="399"/>
      <c r="SHR64" s="466"/>
      <c r="SHS64" s="252"/>
      <c r="SHT64" s="467"/>
      <c r="SHU64" s="466"/>
      <c r="SHV64" s="399"/>
      <c r="SHW64" s="466"/>
      <c r="SHX64" s="252"/>
      <c r="SHY64" s="467"/>
      <c r="SHZ64" s="466"/>
      <c r="SIA64" s="399"/>
      <c r="SIB64" s="466"/>
      <c r="SIC64" s="252"/>
      <c r="SID64" s="467"/>
      <c r="SIE64" s="466"/>
      <c r="SIF64" s="399"/>
      <c r="SIG64" s="466"/>
      <c r="SIH64" s="252"/>
      <c r="SII64" s="467"/>
      <c r="SIJ64" s="466"/>
      <c r="SIK64" s="399"/>
      <c r="SIL64" s="466"/>
      <c r="SIM64" s="252"/>
      <c r="SIN64" s="467"/>
      <c r="SIO64" s="466"/>
      <c r="SIP64" s="399"/>
      <c r="SIQ64" s="466"/>
      <c r="SIR64" s="252"/>
      <c r="SIS64" s="467"/>
      <c r="SIT64" s="466"/>
      <c r="SIU64" s="399"/>
      <c r="SIV64" s="466"/>
      <c r="SIW64" s="252"/>
      <c r="SIX64" s="467"/>
      <c r="SIY64" s="466"/>
      <c r="SIZ64" s="399"/>
      <c r="SJA64" s="466"/>
      <c r="SJB64" s="252"/>
      <c r="SJC64" s="467"/>
      <c r="SJD64" s="466"/>
      <c r="SJE64" s="399"/>
      <c r="SJF64" s="466"/>
      <c r="SJG64" s="252"/>
      <c r="SJH64" s="467"/>
      <c r="SJI64" s="466"/>
      <c r="SJJ64" s="399"/>
      <c r="SJK64" s="466"/>
      <c r="SJL64" s="252"/>
      <c r="SJM64" s="467"/>
      <c r="SJN64" s="466"/>
      <c r="SJO64" s="399"/>
      <c r="SJP64" s="466"/>
      <c r="SJQ64" s="252"/>
      <c r="SJR64" s="467"/>
      <c r="SJS64" s="466"/>
      <c r="SJT64" s="399"/>
      <c r="SJU64" s="466"/>
      <c r="SJV64" s="252"/>
      <c r="SJW64" s="467"/>
      <c r="SJX64" s="466"/>
      <c r="SJY64" s="399"/>
      <c r="SJZ64" s="466"/>
      <c r="SKA64" s="252"/>
      <c r="SKB64" s="467"/>
      <c r="SKC64" s="466"/>
      <c r="SKD64" s="399"/>
      <c r="SKE64" s="466"/>
      <c r="SKF64" s="252"/>
      <c r="SKG64" s="467"/>
      <c r="SKH64" s="466"/>
      <c r="SKI64" s="399"/>
      <c r="SKJ64" s="466"/>
      <c r="SKK64" s="252"/>
      <c r="SKL64" s="467"/>
      <c r="SKM64" s="466"/>
      <c r="SKN64" s="399"/>
      <c r="SKO64" s="466"/>
      <c r="SKP64" s="252"/>
      <c r="SKQ64" s="467"/>
      <c r="SKR64" s="466"/>
      <c r="SKS64" s="399"/>
      <c r="SKT64" s="466"/>
      <c r="SKU64" s="252"/>
      <c r="SKV64" s="467"/>
      <c r="SKW64" s="466"/>
      <c r="SKX64" s="399"/>
      <c r="SKY64" s="466"/>
      <c r="SKZ64" s="252"/>
      <c r="SLA64" s="467"/>
      <c r="SLB64" s="466"/>
      <c r="SLC64" s="399"/>
      <c r="SLD64" s="466"/>
      <c r="SLE64" s="252"/>
      <c r="SLF64" s="467"/>
      <c r="SLG64" s="466"/>
      <c r="SLH64" s="399"/>
      <c r="SLI64" s="466"/>
      <c r="SLJ64" s="252"/>
      <c r="SLK64" s="467"/>
      <c r="SLL64" s="466"/>
      <c r="SLM64" s="399"/>
      <c r="SLN64" s="466"/>
      <c r="SLO64" s="252"/>
      <c r="SLP64" s="467"/>
      <c r="SLQ64" s="466"/>
      <c r="SLR64" s="399"/>
      <c r="SLS64" s="466"/>
      <c r="SLT64" s="252"/>
      <c r="SLU64" s="467"/>
      <c r="SLV64" s="466"/>
      <c r="SLW64" s="399"/>
      <c r="SLX64" s="466"/>
      <c r="SLY64" s="252"/>
      <c r="SLZ64" s="467"/>
      <c r="SMA64" s="466"/>
      <c r="SMB64" s="399"/>
      <c r="SMC64" s="466"/>
      <c r="SMD64" s="252"/>
      <c r="SME64" s="467"/>
      <c r="SMF64" s="466"/>
      <c r="SMG64" s="399"/>
      <c r="SMH64" s="466"/>
      <c r="SMI64" s="252"/>
      <c r="SMJ64" s="467"/>
      <c r="SMK64" s="466"/>
      <c r="SML64" s="399"/>
      <c r="SMM64" s="466"/>
      <c r="SMN64" s="252"/>
      <c r="SMO64" s="467"/>
      <c r="SMP64" s="466"/>
      <c r="SMQ64" s="399"/>
      <c r="SMR64" s="466"/>
      <c r="SMS64" s="252"/>
      <c r="SMT64" s="467"/>
      <c r="SMU64" s="466"/>
      <c r="SMV64" s="399"/>
      <c r="SMW64" s="466"/>
      <c r="SMX64" s="252"/>
      <c r="SMY64" s="467"/>
      <c r="SMZ64" s="466"/>
      <c r="SNA64" s="399"/>
      <c r="SNB64" s="466"/>
      <c r="SNC64" s="252"/>
      <c r="SND64" s="467"/>
      <c r="SNE64" s="466"/>
      <c r="SNF64" s="399"/>
      <c r="SNG64" s="466"/>
      <c r="SNH64" s="252"/>
      <c r="SNI64" s="467"/>
      <c r="SNJ64" s="466"/>
      <c r="SNK64" s="399"/>
      <c r="SNL64" s="466"/>
      <c r="SNM64" s="252"/>
      <c r="SNN64" s="467"/>
      <c r="SNO64" s="466"/>
      <c r="SNP64" s="399"/>
      <c r="SNQ64" s="466"/>
      <c r="SNR64" s="252"/>
      <c r="SNS64" s="467"/>
      <c r="SNT64" s="466"/>
      <c r="SNU64" s="399"/>
      <c r="SNV64" s="466"/>
      <c r="SNW64" s="252"/>
      <c r="SNX64" s="467"/>
      <c r="SNY64" s="466"/>
      <c r="SNZ64" s="399"/>
      <c r="SOA64" s="466"/>
      <c r="SOB64" s="252"/>
      <c r="SOC64" s="467"/>
      <c r="SOD64" s="466"/>
      <c r="SOE64" s="399"/>
      <c r="SOF64" s="466"/>
      <c r="SOG64" s="252"/>
      <c r="SOH64" s="467"/>
      <c r="SOI64" s="466"/>
      <c r="SOJ64" s="399"/>
      <c r="SOK64" s="466"/>
      <c r="SOL64" s="252"/>
      <c r="SOM64" s="467"/>
      <c r="SON64" s="466"/>
      <c r="SOO64" s="399"/>
      <c r="SOP64" s="466"/>
      <c r="SOQ64" s="252"/>
      <c r="SOR64" s="467"/>
      <c r="SOS64" s="466"/>
      <c r="SOT64" s="399"/>
      <c r="SOU64" s="466"/>
      <c r="SOV64" s="252"/>
      <c r="SOW64" s="467"/>
      <c r="SOX64" s="466"/>
      <c r="SOY64" s="399"/>
      <c r="SOZ64" s="466"/>
      <c r="SPA64" s="252"/>
      <c r="SPB64" s="467"/>
      <c r="SPC64" s="466"/>
      <c r="SPD64" s="399"/>
      <c r="SPE64" s="466"/>
      <c r="SPF64" s="252"/>
      <c r="SPG64" s="467"/>
      <c r="SPH64" s="466"/>
      <c r="SPI64" s="399"/>
      <c r="SPJ64" s="466"/>
      <c r="SPK64" s="252"/>
      <c r="SPL64" s="467"/>
      <c r="SPM64" s="466"/>
      <c r="SPN64" s="399"/>
      <c r="SPO64" s="466"/>
      <c r="SPP64" s="252"/>
      <c r="SPQ64" s="467"/>
      <c r="SPR64" s="466"/>
      <c r="SPS64" s="399"/>
      <c r="SPT64" s="466"/>
      <c r="SPU64" s="252"/>
      <c r="SPV64" s="467"/>
      <c r="SPW64" s="466"/>
      <c r="SPX64" s="399"/>
      <c r="SPY64" s="466"/>
      <c r="SPZ64" s="252"/>
      <c r="SQA64" s="467"/>
      <c r="SQB64" s="466"/>
      <c r="SQC64" s="399"/>
      <c r="SQD64" s="466"/>
      <c r="SQE64" s="252"/>
      <c r="SQF64" s="467"/>
      <c r="SQG64" s="466"/>
      <c r="SQH64" s="399"/>
      <c r="SQI64" s="466"/>
      <c r="SQJ64" s="252"/>
      <c r="SQK64" s="467"/>
      <c r="SQL64" s="466"/>
      <c r="SQM64" s="399"/>
      <c r="SQN64" s="466"/>
      <c r="SQO64" s="252"/>
      <c r="SQP64" s="467"/>
      <c r="SQQ64" s="466"/>
      <c r="SQR64" s="399"/>
      <c r="SQS64" s="466"/>
      <c r="SQT64" s="252"/>
      <c r="SQU64" s="467"/>
      <c r="SQV64" s="466"/>
      <c r="SQW64" s="399"/>
      <c r="SQX64" s="466"/>
      <c r="SQY64" s="252"/>
      <c r="SQZ64" s="467"/>
      <c r="SRA64" s="466"/>
      <c r="SRB64" s="399"/>
      <c r="SRC64" s="466"/>
      <c r="SRD64" s="252"/>
      <c r="SRE64" s="467"/>
      <c r="SRF64" s="466"/>
      <c r="SRG64" s="399"/>
      <c r="SRH64" s="466"/>
      <c r="SRI64" s="252"/>
      <c r="SRJ64" s="467"/>
      <c r="SRK64" s="466"/>
      <c r="SRL64" s="399"/>
      <c r="SRM64" s="466"/>
      <c r="SRN64" s="252"/>
      <c r="SRO64" s="467"/>
      <c r="SRP64" s="466"/>
      <c r="SRQ64" s="399"/>
      <c r="SRR64" s="466"/>
      <c r="SRS64" s="252"/>
      <c r="SRT64" s="467"/>
      <c r="SRU64" s="466"/>
      <c r="SRV64" s="399"/>
      <c r="SRW64" s="466"/>
      <c r="SRX64" s="252"/>
      <c r="SRY64" s="467"/>
      <c r="SRZ64" s="466"/>
      <c r="SSA64" s="399"/>
      <c r="SSB64" s="466"/>
      <c r="SSC64" s="252"/>
      <c r="SSD64" s="467"/>
      <c r="SSE64" s="466"/>
      <c r="SSF64" s="399"/>
      <c r="SSG64" s="466"/>
      <c r="SSH64" s="252"/>
      <c r="SSI64" s="467"/>
      <c r="SSJ64" s="466"/>
      <c r="SSK64" s="399"/>
      <c r="SSL64" s="466"/>
      <c r="SSM64" s="252"/>
      <c r="SSN64" s="467"/>
      <c r="SSO64" s="466"/>
      <c r="SSP64" s="399"/>
      <c r="SSQ64" s="466"/>
      <c r="SSR64" s="252"/>
      <c r="SSS64" s="467"/>
      <c r="SST64" s="466"/>
      <c r="SSU64" s="399"/>
      <c r="SSV64" s="466"/>
      <c r="SSW64" s="252"/>
      <c r="SSX64" s="467"/>
      <c r="SSY64" s="466"/>
      <c r="SSZ64" s="399"/>
      <c r="STA64" s="466"/>
      <c r="STB64" s="252"/>
      <c r="STC64" s="467"/>
      <c r="STD64" s="466"/>
      <c r="STE64" s="399"/>
      <c r="STF64" s="466"/>
      <c r="STG64" s="252"/>
      <c r="STH64" s="467"/>
      <c r="STI64" s="466"/>
      <c r="STJ64" s="399"/>
      <c r="STK64" s="466"/>
      <c r="STL64" s="252"/>
      <c r="STM64" s="467"/>
      <c r="STN64" s="466"/>
      <c r="STO64" s="399"/>
      <c r="STP64" s="466"/>
      <c r="STQ64" s="252"/>
      <c r="STR64" s="467"/>
      <c r="STS64" s="466"/>
      <c r="STT64" s="399"/>
      <c r="STU64" s="466"/>
      <c r="STV64" s="252"/>
      <c r="STW64" s="467"/>
      <c r="STX64" s="466"/>
      <c r="STY64" s="399"/>
      <c r="STZ64" s="466"/>
      <c r="SUA64" s="252"/>
      <c r="SUB64" s="467"/>
      <c r="SUC64" s="466"/>
      <c r="SUD64" s="399"/>
      <c r="SUE64" s="466"/>
      <c r="SUF64" s="252"/>
      <c r="SUG64" s="467"/>
      <c r="SUH64" s="466"/>
      <c r="SUI64" s="399"/>
      <c r="SUJ64" s="466"/>
      <c r="SUK64" s="252"/>
      <c r="SUL64" s="467"/>
      <c r="SUM64" s="466"/>
      <c r="SUN64" s="399"/>
      <c r="SUO64" s="466"/>
      <c r="SUP64" s="252"/>
      <c r="SUQ64" s="467"/>
      <c r="SUR64" s="466"/>
      <c r="SUS64" s="399"/>
      <c r="SUT64" s="466"/>
      <c r="SUU64" s="252"/>
      <c r="SUV64" s="467"/>
      <c r="SUW64" s="466"/>
      <c r="SUX64" s="399"/>
      <c r="SUY64" s="466"/>
      <c r="SUZ64" s="252"/>
      <c r="SVA64" s="467"/>
      <c r="SVB64" s="466"/>
      <c r="SVC64" s="399"/>
      <c r="SVD64" s="466"/>
      <c r="SVE64" s="252"/>
      <c r="SVF64" s="467"/>
      <c r="SVG64" s="466"/>
      <c r="SVH64" s="399"/>
      <c r="SVI64" s="466"/>
      <c r="SVJ64" s="252"/>
      <c r="SVK64" s="467"/>
      <c r="SVL64" s="466"/>
      <c r="SVM64" s="399"/>
      <c r="SVN64" s="466"/>
      <c r="SVO64" s="252"/>
      <c r="SVP64" s="467"/>
      <c r="SVQ64" s="466"/>
      <c r="SVR64" s="399"/>
      <c r="SVS64" s="466"/>
      <c r="SVT64" s="252"/>
      <c r="SVU64" s="467"/>
      <c r="SVV64" s="466"/>
      <c r="SVW64" s="399"/>
      <c r="SVX64" s="466"/>
      <c r="SVY64" s="252"/>
      <c r="SVZ64" s="467"/>
      <c r="SWA64" s="466"/>
      <c r="SWB64" s="399"/>
      <c r="SWC64" s="466"/>
      <c r="SWD64" s="252"/>
      <c r="SWE64" s="467"/>
      <c r="SWF64" s="466"/>
      <c r="SWG64" s="399"/>
      <c r="SWH64" s="466"/>
      <c r="SWI64" s="252"/>
      <c r="SWJ64" s="467"/>
      <c r="SWK64" s="466"/>
      <c r="SWL64" s="399"/>
      <c r="SWM64" s="466"/>
      <c r="SWN64" s="252"/>
      <c r="SWO64" s="467"/>
      <c r="SWP64" s="466"/>
      <c r="SWQ64" s="399"/>
      <c r="SWR64" s="466"/>
      <c r="SWS64" s="252"/>
      <c r="SWT64" s="467"/>
      <c r="SWU64" s="466"/>
      <c r="SWV64" s="399"/>
      <c r="SWW64" s="466"/>
      <c r="SWX64" s="252"/>
      <c r="SWY64" s="467"/>
      <c r="SWZ64" s="466"/>
      <c r="SXA64" s="399"/>
      <c r="SXB64" s="466"/>
      <c r="SXC64" s="252"/>
      <c r="SXD64" s="467"/>
      <c r="SXE64" s="466"/>
      <c r="SXF64" s="399"/>
      <c r="SXG64" s="466"/>
      <c r="SXH64" s="252"/>
      <c r="SXI64" s="467"/>
      <c r="SXJ64" s="466"/>
      <c r="SXK64" s="399"/>
      <c r="SXL64" s="466"/>
      <c r="SXM64" s="252"/>
      <c r="SXN64" s="467"/>
      <c r="SXO64" s="466"/>
      <c r="SXP64" s="399"/>
      <c r="SXQ64" s="466"/>
      <c r="SXR64" s="252"/>
      <c r="SXS64" s="467"/>
      <c r="SXT64" s="466"/>
      <c r="SXU64" s="399"/>
      <c r="SXV64" s="466"/>
      <c r="SXW64" s="252"/>
      <c r="SXX64" s="467"/>
      <c r="SXY64" s="466"/>
      <c r="SXZ64" s="399"/>
      <c r="SYA64" s="466"/>
      <c r="SYB64" s="252"/>
      <c r="SYC64" s="467"/>
      <c r="SYD64" s="466"/>
      <c r="SYE64" s="399"/>
      <c r="SYF64" s="466"/>
      <c r="SYG64" s="252"/>
      <c r="SYH64" s="467"/>
      <c r="SYI64" s="466"/>
      <c r="SYJ64" s="399"/>
      <c r="SYK64" s="466"/>
      <c r="SYL64" s="252"/>
      <c r="SYM64" s="467"/>
      <c r="SYN64" s="466"/>
      <c r="SYO64" s="399"/>
      <c r="SYP64" s="466"/>
      <c r="SYQ64" s="252"/>
      <c r="SYR64" s="467"/>
      <c r="SYS64" s="466"/>
      <c r="SYT64" s="399"/>
      <c r="SYU64" s="466"/>
      <c r="SYV64" s="252"/>
      <c r="SYW64" s="467"/>
      <c r="SYX64" s="466"/>
      <c r="SYY64" s="399"/>
      <c r="SYZ64" s="466"/>
      <c r="SZA64" s="252"/>
      <c r="SZB64" s="467"/>
      <c r="SZC64" s="466"/>
      <c r="SZD64" s="399"/>
      <c r="SZE64" s="466"/>
      <c r="SZF64" s="252"/>
      <c r="SZG64" s="467"/>
      <c r="SZH64" s="466"/>
      <c r="SZI64" s="399"/>
      <c r="SZJ64" s="466"/>
      <c r="SZK64" s="252"/>
      <c r="SZL64" s="467"/>
      <c r="SZM64" s="466"/>
      <c r="SZN64" s="399"/>
      <c r="SZO64" s="466"/>
      <c r="SZP64" s="252"/>
      <c r="SZQ64" s="467"/>
      <c r="SZR64" s="466"/>
      <c r="SZS64" s="399"/>
      <c r="SZT64" s="466"/>
      <c r="SZU64" s="252"/>
      <c r="SZV64" s="467"/>
      <c r="SZW64" s="466"/>
      <c r="SZX64" s="399"/>
      <c r="SZY64" s="466"/>
      <c r="SZZ64" s="252"/>
      <c r="TAA64" s="467"/>
      <c r="TAB64" s="466"/>
      <c r="TAC64" s="399"/>
      <c r="TAD64" s="466"/>
      <c r="TAE64" s="252"/>
      <c r="TAF64" s="467"/>
      <c r="TAG64" s="466"/>
      <c r="TAH64" s="399"/>
      <c r="TAI64" s="466"/>
      <c r="TAJ64" s="252"/>
      <c r="TAK64" s="467"/>
      <c r="TAL64" s="466"/>
      <c r="TAM64" s="399"/>
      <c r="TAN64" s="466"/>
      <c r="TAO64" s="252"/>
      <c r="TAP64" s="467"/>
      <c r="TAQ64" s="466"/>
      <c r="TAR64" s="399"/>
      <c r="TAS64" s="466"/>
      <c r="TAT64" s="252"/>
      <c r="TAU64" s="467"/>
      <c r="TAV64" s="466"/>
      <c r="TAW64" s="399"/>
      <c r="TAX64" s="466"/>
      <c r="TAY64" s="252"/>
      <c r="TAZ64" s="467"/>
      <c r="TBA64" s="466"/>
      <c r="TBB64" s="399"/>
      <c r="TBC64" s="466"/>
      <c r="TBD64" s="252"/>
      <c r="TBE64" s="467"/>
      <c r="TBF64" s="466"/>
      <c r="TBG64" s="399"/>
      <c r="TBH64" s="466"/>
      <c r="TBI64" s="252"/>
      <c r="TBJ64" s="467"/>
      <c r="TBK64" s="466"/>
      <c r="TBL64" s="399"/>
      <c r="TBM64" s="466"/>
      <c r="TBN64" s="252"/>
      <c r="TBO64" s="467"/>
      <c r="TBP64" s="466"/>
      <c r="TBQ64" s="399"/>
      <c r="TBR64" s="466"/>
      <c r="TBS64" s="252"/>
      <c r="TBT64" s="467"/>
      <c r="TBU64" s="466"/>
      <c r="TBV64" s="399"/>
      <c r="TBW64" s="466"/>
      <c r="TBX64" s="252"/>
      <c r="TBY64" s="467"/>
      <c r="TBZ64" s="466"/>
      <c r="TCA64" s="399"/>
      <c r="TCB64" s="466"/>
      <c r="TCC64" s="252"/>
      <c r="TCD64" s="467"/>
      <c r="TCE64" s="466"/>
      <c r="TCF64" s="399"/>
      <c r="TCG64" s="466"/>
      <c r="TCH64" s="252"/>
      <c r="TCI64" s="467"/>
      <c r="TCJ64" s="466"/>
      <c r="TCK64" s="399"/>
      <c r="TCL64" s="466"/>
      <c r="TCM64" s="252"/>
      <c r="TCN64" s="467"/>
      <c r="TCO64" s="466"/>
      <c r="TCP64" s="399"/>
      <c r="TCQ64" s="466"/>
      <c r="TCR64" s="252"/>
      <c r="TCS64" s="467"/>
      <c r="TCT64" s="466"/>
      <c r="TCU64" s="399"/>
      <c r="TCV64" s="466"/>
      <c r="TCW64" s="252"/>
      <c r="TCX64" s="467"/>
      <c r="TCY64" s="466"/>
      <c r="TCZ64" s="399"/>
      <c r="TDA64" s="466"/>
      <c r="TDB64" s="252"/>
      <c r="TDC64" s="467"/>
      <c r="TDD64" s="466"/>
      <c r="TDE64" s="399"/>
      <c r="TDF64" s="466"/>
      <c r="TDG64" s="252"/>
      <c r="TDH64" s="467"/>
      <c r="TDI64" s="466"/>
      <c r="TDJ64" s="399"/>
      <c r="TDK64" s="466"/>
      <c r="TDL64" s="252"/>
      <c r="TDM64" s="467"/>
      <c r="TDN64" s="466"/>
      <c r="TDO64" s="399"/>
      <c r="TDP64" s="466"/>
      <c r="TDQ64" s="252"/>
      <c r="TDR64" s="467"/>
      <c r="TDS64" s="466"/>
      <c r="TDT64" s="399"/>
      <c r="TDU64" s="466"/>
      <c r="TDV64" s="252"/>
      <c r="TDW64" s="467"/>
      <c r="TDX64" s="466"/>
      <c r="TDY64" s="399"/>
      <c r="TDZ64" s="466"/>
      <c r="TEA64" s="252"/>
      <c r="TEB64" s="467"/>
      <c r="TEC64" s="466"/>
      <c r="TED64" s="399"/>
      <c r="TEE64" s="466"/>
      <c r="TEF64" s="252"/>
      <c r="TEG64" s="467"/>
      <c r="TEH64" s="466"/>
      <c r="TEI64" s="399"/>
      <c r="TEJ64" s="466"/>
      <c r="TEK64" s="252"/>
      <c r="TEL64" s="467"/>
      <c r="TEM64" s="466"/>
      <c r="TEN64" s="399"/>
      <c r="TEO64" s="466"/>
      <c r="TEP64" s="252"/>
      <c r="TEQ64" s="467"/>
      <c r="TER64" s="466"/>
      <c r="TES64" s="399"/>
      <c r="TET64" s="466"/>
      <c r="TEU64" s="252"/>
      <c r="TEV64" s="467"/>
      <c r="TEW64" s="466"/>
      <c r="TEX64" s="399"/>
      <c r="TEY64" s="466"/>
      <c r="TEZ64" s="252"/>
      <c r="TFA64" s="467"/>
      <c r="TFB64" s="466"/>
      <c r="TFC64" s="399"/>
      <c r="TFD64" s="466"/>
      <c r="TFE64" s="252"/>
      <c r="TFF64" s="467"/>
      <c r="TFG64" s="466"/>
      <c r="TFH64" s="399"/>
      <c r="TFI64" s="466"/>
      <c r="TFJ64" s="252"/>
      <c r="TFK64" s="467"/>
      <c r="TFL64" s="466"/>
      <c r="TFM64" s="399"/>
      <c r="TFN64" s="466"/>
      <c r="TFO64" s="252"/>
      <c r="TFP64" s="467"/>
      <c r="TFQ64" s="466"/>
      <c r="TFR64" s="399"/>
      <c r="TFS64" s="466"/>
      <c r="TFT64" s="252"/>
      <c r="TFU64" s="467"/>
      <c r="TFV64" s="466"/>
      <c r="TFW64" s="399"/>
      <c r="TFX64" s="466"/>
      <c r="TFY64" s="252"/>
      <c r="TFZ64" s="467"/>
      <c r="TGA64" s="466"/>
      <c r="TGB64" s="399"/>
      <c r="TGC64" s="466"/>
      <c r="TGD64" s="252"/>
      <c r="TGE64" s="467"/>
      <c r="TGF64" s="466"/>
      <c r="TGG64" s="399"/>
      <c r="TGH64" s="466"/>
      <c r="TGI64" s="252"/>
      <c r="TGJ64" s="467"/>
      <c r="TGK64" s="466"/>
      <c r="TGL64" s="399"/>
      <c r="TGM64" s="466"/>
      <c r="TGN64" s="252"/>
      <c r="TGO64" s="467"/>
      <c r="TGP64" s="466"/>
      <c r="TGQ64" s="399"/>
      <c r="TGR64" s="466"/>
      <c r="TGS64" s="252"/>
      <c r="TGT64" s="467"/>
      <c r="TGU64" s="466"/>
      <c r="TGV64" s="399"/>
      <c r="TGW64" s="466"/>
      <c r="TGX64" s="252"/>
      <c r="TGY64" s="467"/>
      <c r="TGZ64" s="466"/>
      <c r="THA64" s="399"/>
      <c r="THB64" s="466"/>
      <c r="THC64" s="252"/>
      <c r="THD64" s="467"/>
      <c r="THE64" s="466"/>
      <c r="THF64" s="399"/>
      <c r="THG64" s="466"/>
      <c r="THH64" s="252"/>
      <c r="THI64" s="467"/>
      <c r="THJ64" s="466"/>
      <c r="THK64" s="399"/>
      <c r="THL64" s="466"/>
      <c r="THM64" s="252"/>
      <c r="THN64" s="467"/>
      <c r="THO64" s="466"/>
      <c r="THP64" s="399"/>
      <c r="THQ64" s="466"/>
      <c r="THR64" s="252"/>
      <c r="THS64" s="467"/>
      <c r="THT64" s="466"/>
      <c r="THU64" s="399"/>
      <c r="THV64" s="466"/>
      <c r="THW64" s="252"/>
      <c r="THX64" s="467"/>
      <c r="THY64" s="466"/>
      <c r="THZ64" s="399"/>
      <c r="TIA64" s="466"/>
      <c r="TIB64" s="252"/>
      <c r="TIC64" s="467"/>
      <c r="TID64" s="466"/>
      <c r="TIE64" s="399"/>
      <c r="TIF64" s="466"/>
      <c r="TIG64" s="252"/>
      <c r="TIH64" s="467"/>
      <c r="TII64" s="466"/>
      <c r="TIJ64" s="399"/>
      <c r="TIK64" s="466"/>
      <c r="TIL64" s="252"/>
      <c r="TIM64" s="467"/>
      <c r="TIN64" s="466"/>
      <c r="TIO64" s="399"/>
      <c r="TIP64" s="466"/>
      <c r="TIQ64" s="252"/>
      <c r="TIR64" s="467"/>
      <c r="TIS64" s="466"/>
      <c r="TIT64" s="399"/>
      <c r="TIU64" s="466"/>
      <c r="TIV64" s="252"/>
      <c r="TIW64" s="467"/>
      <c r="TIX64" s="466"/>
      <c r="TIY64" s="399"/>
      <c r="TIZ64" s="466"/>
      <c r="TJA64" s="252"/>
      <c r="TJB64" s="467"/>
      <c r="TJC64" s="466"/>
      <c r="TJD64" s="399"/>
      <c r="TJE64" s="466"/>
      <c r="TJF64" s="252"/>
      <c r="TJG64" s="467"/>
      <c r="TJH64" s="466"/>
      <c r="TJI64" s="399"/>
      <c r="TJJ64" s="466"/>
      <c r="TJK64" s="252"/>
      <c r="TJL64" s="467"/>
      <c r="TJM64" s="466"/>
      <c r="TJN64" s="399"/>
      <c r="TJO64" s="466"/>
      <c r="TJP64" s="252"/>
      <c r="TJQ64" s="467"/>
      <c r="TJR64" s="466"/>
      <c r="TJS64" s="399"/>
      <c r="TJT64" s="466"/>
      <c r="TJU64" s="252"/>
      <c r="TJV64" s="467"/>
      <c r="TJW64" s="466"/>
      <c r="TJX64" s="399"/>
      <c r="TJY64" s="466"/>
      <c r="TJZ64" s="252"/>
      <c r="TKA64" s="467"/>
      <c r="TKB64" s="466"/>
      <c r="TKC64" s="399"/>
      <c r="TKD64" s="466"/>
      <c r="TKE64" s="252"/>
      <c r="TKF64" s="467"/>
      <c r="TKG64" s="466"/>
      <c r="TKH64" s="399"/>
      <c r="TKI64" s="466"/>
      <c r="TKJ64" s="252"/>
      <c r="TKK64" s="467"/>
      <c r="TKL64" s="466"/>
      <c r="TKM64" s="399"/>
      <c r="TKN64" s="466"/>
      <c r="TKO64" s="252"/>
      <c r="TKP64" s="467"/>
      <c r="TKQ64" s="466"/>
      <c r="TKR64" s="399"/>
      <c r="TKS64" s="466"/>
      <c r="TKT64" s="252"/>
      <c r="TKU64" s="467"/>
      <c r="TKV64" s="466"/>
      <c r="TKW64" s="399"/>
      <c r="TKX64" s="466"/>
      <c r="TKY64" s="252"/>
      <c r="TKZ64" s="467"/>
      <c r="TLA64" s="466"/>
      <c r="TLB64" s="399"/>
      <c r="TLC64" s="466"/>
      <c r="TLD64" s="252"/>
      <c r="TLE64" s="467"/>
      <c r="TLF64" s="466"/>
      <c r="TLG64" s="399"/>
      <c r="TLH64" s="466"/>
      <c r="TLI64" s="252"/>
      <c r="TLJ64" s="467"/>
      <c r="TLK64" s="466"/>
      <c r="TLL64" s="399"/>
      <c r="TLM64" s="466"/>
      <c r="TLN64" s="252"/>
      <c r="TLO64" s="467"/>
      <c r="TLP64" s="466"/>
      <c r="TLQ64" s="399"/>
      <c r="TLR64" s="466"/>
      <c r="TLS64" s="252"/>
      <c r="TLT64" s="467"/>
      <c r="TLU64" s="466"/>
      <c r="TLV64" s="399"/>
      <c r="TLW64" s="466"/>
      <c r="TLX64" s="252"/>
      <c r="TLY64" s="467"/>
      <c r="TLZ64" s="466"/>
      <c r="TMA64" s="399"/>
      <c r="TMB64" s="466"/>
      <c r="TMC64" s="252"/>
      <c r="TMD64" s="467"/>
      <c r="TME64" s="466"/>
      <c r="TMF64" s="399"/>
      <c r="TMG64" s="466"/>
      <c r="TMH64" s="252"/>
      <c r="TMI64" s="467"/>
      <c r="TMJ64" s="466"/>
      <c r="TMK64" s="399"/>
      <c r="TML64" s="466"/>
      <c r="TMM64" s="252"/>
      <c r="TMN64" s="467"/>
      <c r="TMO64" s="466"/>
      <c r="TMP64" s="399"/>
      <c r="TMQ64" s="466"/>
      <c r="TMR64" s="252"/>
      <c r="TMS64" s="467"/>
      <c r="TMT64" s="466"/>
      <c r="TMU64" s="399"/>
      <c r="TMV64" s="466"/>
      <c r="TMW64" s="252"/>
      <c r="TMX64" s="467"/>
      <c r="TMY64" s="466"/>
      <c r="TMZ64" s="399"/>
      <c r="TNA64" s="466"/>
      <c r="TNB64" s="252"/>
      <c r="TNC64" s="467"/>
      <c r="TND64" s="466"/>
      <c r="TNE64" s="399"/>
      <c r="TNF64" s="466"/>
      <c r="TNG64" s="252"/>
      <c r="TNH64" s="467"/>
      <c r="TNI64" s="466"/>
      <c r="TNJ64" s="399"/>
      <c r="TNK64" s="466"/>
      <c r="TNL64" s="252"/>
      <c r="TNM64" s="467"/>
      <c r="TNN64" s="466"/>
      <c r="TNO64" s="399"/>
      <c r="TNP64" s="466"/>
      <c r="TNQ64" s="252"/>
      <c r="TNR64" s="467"/>
      <c r="TNS64" s="466"/>
      <c r="TNT64" s="399"/>
      <c r="TNU64" s="466"/>
      <c r="TNV64" s="252"/>
      <c r="TNW64" s="467"/>
      <c r="TNX64" s="466"/>
      <c r="TNY64" s="399"/>
      <c r="TNZ64" s="466"/>
      <c r="TOA64" s="252"/>
      <c r="TOB64" s="467"/>
      <c r="TOC64" s="466"/>
      <c r="TOD64" s="399"/>
      <c r="TOE64" s="466"/>
      <c r="TOF64" s="252"/>
      <c r="TOG64" s="467"/>
      <c r="TOH64" s="466"/>
      <c r="TOI64" s="399"/>
      <c r="TOJ64" s="466"/>
      <c r="TOK64" s="252"/>
      <c r="TOL64" s="467"/>
      <c r="TOM64" s="466"/>
      <c r="TON64" s="399"/>
      <c r="TOO64" s="466"/>
      <c r="TOP64" s="252"/>
      <c r="TOQ64" s="467"/>
      <c r="TOR64" s="466"/>
      <c r="TOS64" s="399"/>
      <c r="TOT64" s="466"/>
      <c r="TOU64" s="252"/>
      <c r="TOV64" s="467"/>
      <c r="TOW64" s="466"/>
      <c r="TOX64" s="399"/>
      <c r="TOY64" s="466"/>
      <c r="TOZ64" s="252"/>
      <c r="TPA64" s="467"/>
      <c r="TPB64" s="466"/>
      <c r="TPC64" s="399"/>
      <c r="TPD64" s="466"/>
      <c r="TPE64" s="252"/>
      <c r="TPF64" s="467"/>
      <c r="TPG64" s="466"/>
      <c r="TPH64" s="399"/>
      <c r="TPI64" s="466"/>
      <c r="TPJ64" s="252"/>
      <c r="TPK64" s="467"/>
      <c r="TPL64" s="466"/>
      <c r="TPM64" s="399"/>
      <c r="TPN64" s="466"/>
      <c r="TPO64" s="252"/>
      <c r="TPP64" s="467"/>
      <c r="TPQ64" s="466"/>
      <c r="TPR64" s="399"/>
      <c r="TPS64" s="466"/>
      <c r="TPT64" s="252"/>
      <c r="TPU64" s="467"/>
      <c r="TPV64" s="466"/>
      <c r="TPW64" s="399"/>
      <c r="TPX64" s="466"/>
      <c r="TPY64" s="252"/>
      <c r="TPZ64" s="467"/>
      <c r="TQA64" s="466"/>
      <c r="TQB64" s="399"/>
      <c r="TQC64" s="466"/>
      <c r="TQD64" s="252"/>
      <c r="TQE64" s="467"/>
      <c r="TQF64" s="466"/>
      <c r="TQG64" s="399"/>
      <c r="TQH64" s="466"/>
      <c r="TQI64" s="252"/>
      <c r="TQJ64" s="467"/>
      <c r="TQK64" s="466"/>
      <c r="TQL64" s="399"/>
      <c r="TQM64" s="466"/>
      <c r="TQN64" s="252"/>
      <c r="TQO64" s="467"/>
      <c r="TQP64" s="466"/>
      <c r="TQQ64" s="399"/>
      <c r="TQR64" s="466"/>
      <c r="TQS64" s="252"/>
      <c r="TQT64" s="467"/>
      <c r="TQU64" s="466"/>
      <c r="TQV64" s="399"/>
      <c r="TQW64" s="466"/>
      <c r="TQX64" s="252"/>
      <c r="TQY64" s="467"/>
      <c r="TQZ64" s="466"/>
      <c r="TRA64" s="399"/>
      <c r="TRB64" s="466"/>
      <c r="TRC64" s="252"/>
      <c r="TRD64" s="467"/>
      <c r="TRE64" s="466"/>
      <c r="TRF64" s="399"/>
      <c r="TRG64" s="466"/>
      <c r="TRH64" s="252"/>
      <c r="TRI64" s="467"/>
      <c r="TRJ64" s="466"/>
      <c r="TRK64" s="399"/>
      <c r="TRL64" s="466"/>
      <c r="TRM64" s="252"/>
      <c r="TRN64" s="467"/>
      <c r="TRO64" s="466"/>
      <c r="TRP64" s="399"/>
      <c r="TRQ64" s="466"/>
      <c r="TRR64" s="252"/>
      <c r="TRS64" s="467"/>
      <c r="TRT64" s="466"/>
      <c r="TRU64" s="399"/>
      <c r="TRV64" s="466"/>
      <c r="TRW64" s="252"/>
      <c r="TRX64" s="467"/>
      <c r="TRY64" s="466"/>
      <c r="TRZ64" s="399"/>
      <c r="TSA64" s="466"/>
      <c r="TSB64" s="252"/>
      <c r="TSC64" s="467"/>
      <c r="TSD64" s="466"/>
      <c r="TSE64" s="399"/>
      <c r="TSF64" s="466"/>
      <c r="TSG64" s="252"/>
      <c r="TSH64" s="467"/>
      <c r="TSI64" s="466"/>
      <c r="TSJ64" s="399"/>
      <c r="TSK64" s="466"/>
      <c r="TSL64" s="252"/>
      <c r="TSM64" s="467"/>
      <c r="TSN64" s="466"/>
      <c r="TSO64" s="399"/>
      <c r="TSP64" s="466"/>
      <c r="TSQ64" s="252"/>
      <c r="TSR64" s="467"/>
      <c r="TSS64" s="466"/>
      <c r="TST64" s="399"/>
      <c r="TSU64" s="466"/>
      <c r="TSV64" s="252"/>
      <c r="TSW64" s="467"/>
      <c r="TSX64" s="466"/>
      <c r="TSY64" s="399"/>
      <c r="TSZ64" s="466"/>
      <c r="TTA64" s="252"/>
      <c r="TTB64" s="467"/>
      <c r="TTC64" s="466"/>
      <c r="TTD64" s="399"/>
      <c r="TTE64" s="466"/>
      <c r="TTF64" s="252"/>
      <c r="TTG64" s="467"/>
      <c r="TTH64" s="466"/>
      <c r="TTI64" s="399"/>
      <c r="TTJ64" s="466"/>
      <c r="TTK64" s="252"/>
      <c r="TTL64" s="467"/>
      <c r="TTM64" s="466"/>
      <c r="TTN64" s="399"/>
      <c r="TTO64" s="466"/>
      <c r="TTP64" s="252"/>
      <c r="TTQ64" s="467"/>
      <c r="TTR64" s="466"/>
      <c r="TTS64" s="399"/>
      <c r="TTT64" s="466"/>
      <c r="TTU64" s="252"/>
      <c r="TTV64" s="467"/>
      <c r="TTW64" s="466"/>
      <c r="TTX64" s="399"/>
      <c r="TTY64" s="466"/>
      <c r="TTZ64" s="252"/>
      <c r="TUA64" s="467"/>
      <c r="TUB64" s="466"/>
      <c r="TUC64" s="399"/>
      <c r="TUD64" s="466"/>
      <c r="TUE64" s="252"/>
      <c r="TUF64" s="467"/>
      <c r="TUG64" s="466"/>
      <c r="TUH64" s="399"/>
      <c r="TUI64" s="466"/>
      <c r="TUJ64" s="252"/>
      <c r="TUK64" s="467"/>
      <c r="TUL64" s="466"/>
      <c r="TUM64" s="399"/>
      <c r="TUN64" s="466"/>
      <c r="TUO64" s="252"/>
      <c r="TUP64" s="467"/>
      <c r="TUQ64" s="466"/>
      <c r="TUR64" s="399"/>
      <c r="TUS64" s="466"/>
      <c r="TUT64" s="252"/>
      <c r="TUU64" s="467"/>
      <c r="TUV64" s="466"/>
      <c r="TUW64" s="399"/>
      <c r="TUX64" s="466"/>
      <c r="TUY64" s="252"/>
      <c r="TUZ64" s="467"/>
      <c r="TVA64" s="466"/>
      <c r="TVB64" s="399"/>
      <c r="TVC64" s="466"/>
      <c r="TVD64" s="252"/>
      <c r="TVE64" s="467"/>
      <c r="TVF64" s="466"/>
      <c r="TVG64" s="399"/>
      <c r="TVH64" s="466"/>
      <c r="TVI64" s="252"/>
      <c r="TVJ64" s="467"/>
      <c r="TVK64" s="466"/>
      <c r="TVL64" s="399"/>
      <c r="TVM64" s="466"/>
      <c r="TVN64" s="252"/>
      <c r="TVO64" s="467"/>
      <c r="TVP64" s="466"/>
      <c r="TVQ64" s="399"/>
      <c r="TVR64" s="466"/>
      <c r="TVS64" s="252"/>
      <c r="TVT64" s="467"/>
      <c r="TVU64" s="466"/>
      <c r="TVV64" s="399"/>
      <c r="TVW64" s="466"/>
      <c r="TVX64" s="252"/>
      <c r="TVY64" s="467"/>
      <c r="TVZ64" s="466"/>
      <c r="TWA64" s="399"/>
      <c r="TWB64" s="466"/>
      <c r="TWC64" s="252"/>
      <c r="TWD64" s="467"/>
      <c r="TWE64" s="466"/>
      <c r="TWF64" s="399"/>
      <c r="TWG64" s="466"/>
      <c r="TWH64" s="252"/>
      <c r="TWI64" s="467"/>
      <c r="TWJ64" s="466"/>
      <c r="TWK64" s="399"/>
      <c r="TWL64" s="466"/>
      <c r="TWM64" s="252"/>
      <c r="TWN64" s="467"/>
      <c r="TWO64" s="466"/>
      <c r="TWP64" s="399"/>
      <c r="TWQ64" s="466"/>
      <c r="TWR64" s="252"/>
      <c r="TWS64" s="467"/>
      <c r="TWT64" s="466"/>
      <c r="TWU64" s="399"/>
      <c r="TWV64" s="466"/>
      <c r="TWW64" s="252"/>
      <c r="TWX64" s="467"/>
      <c r="TWY64" s="466"/>
      <c r="TWZ64" s="399"/>
      <c r="TXA64" s="466"/>
      <c r="TXB64" s="252"/>
      <c r="TXC64" s="467"/>
      <c r="TXD64" s="466"/>
      <c r="TXE64" s="399"/>
      <c r="TXF64" s="466"/>
      <c r="TXG64" s="252"/>
      <c r="TXH64" s="467"/>
      <c r="TXI64" s="466"/>
      <c r="TXJ64" s="399"/>
      <c r="TXK64" s="466"/>
      <c r="TXL64" s="252"/>
      <c r="TXM64" s="467"/>
      <c r="TXN64" s="466"/>
      <c r="TXO64" s="399"/>
      <c r="TXP64" s="466"/>
      <c r="TXQ64" s="252"/>
      <c r="TXR64" s="467"/>
      <c r="TXS64" s="466"/>
      <c r="TXT64" s="399"/>
      <c r="TXU64" s="466"/>
      <c r="TXV64" s="252"/>
      <c r="TXW64" s="467"/>
      <c r="TXX64" s="466"/>
      <c r="TXY64" s="399"/>
      <c r="TXZ64" s="466"/>
      <c r="TYA64" s="252"/>
      <c r="TYB64" s="467"/>
      <c r="TYC64" s="466"/>
      <c r="TYD64" s="399"/>
      <c r="TYE64" s="466"/>
      <c r="TYF64" s="252"/>
      <c r="TYG64" s="467"/>
      <c r="TYH64" s="466"/>
      <c r="TYI64" s="399"/>
      <c r="TYJ64" s="466"/>
      <c r="TYK64" s="252"/>
      <c r="TYL64" s="467"/>
      <c r="TYM64" s="466"/>
      <c r="TYN64" s="399"/>
      <c r="TYO64" s="466"/>
      <c r="TYP64" s="252"/>
      <c r="TYQ64" s="467"/>
      <c r="TYR64" s="466"/>
      <c r="TYS64" s="399"/>
      <c r="TYT64" s="466"/>
      <c r="TYU64" s="252"/>
      <c r="TYV64" s="467"/>
      <c r="TYW64" s="466"/>
      <c r="TYX64" s="399"/>
      <c r="TYY64" s="466"/>
      <c r="TYZ64" s="252"/>
      <c r="TZA64" s="467"/>
      <c r="TZB64" s="466"/>
      <c r="TZC64" s="399"/>
      <c r="TZD64" s="466"/>
      <c r="TZE64" s="252"/>
      <c r="TZF64" s="467"/>
      <c r="TZG64" s="466"/>
      <c r="TZH64" s="399"/>
      <c r="TZI64" s="466"/>
      <c r="TZJ64" s="252"/>
      <c r="TZK64" s="467"/>
      <c r="TZL64" s="466"/>
      <c r="TZM64" s="399"/>
      <c r="TZN64" s="466"/>
      <c r="TZO64" s="252"/>
      <c r="TZP64" s="467"/>
      <c r="TZQ64" s="466"/>
      <c r="TZR64" s="399"/>
      <c r="TZS64" s="466"/>
      <c r="TZT64" s="252"/>
      <c r="TZU64" s="467"/>
      <c r="TZV64" s="466"/>
      <c r="TZW64" s="399"/>
      <c r="TZX64" s="466"/>
      <c r="TZY64" s="252"/>
      <c r="TZZ64" s="467"/>
      <c r="UAA64" s="466"/>
      <c r="UAB64" s="399"/>
      <c r="UAC64" s="466"/>
      <c r="UAD64" s="252"/>
      <c r="UAE64" s="467"/>
      <c r="UAF64" s="466"/>
      <c r="UAG64" s="399"/>
      <c r="UAH64" s="466"/>
      <c r="UAI64" s="252"/>
      <c r="UAJ64" s="467"/>
      <c r="UAK64" s="466"/>
      <c r="UAL64" s="399"/>
      <c r="UAM64" s="466"/>
      <c r="UAN64" s="252"/>
      <c r="UAO64" s="467"/>
      <c r="UAP64" s="466"/>
      <c r="UAQ64" s="399"/>
      <c r="UAR64" s="466"/>
      <c r="UAS64" s="252"/>
      <c r="UAT64" s="467"/>
      <c r="UAU64" s="466"/>
      <c r="UAV64" s="399"/>
      <c r="UAW64" s="466"/>
      <c r="UAX64" s="252"/>
      <c r="UAY64" s="467"/>
      <c r="UAZ64" s="466"/>
      <c r="UBA64" s="399"/>
      <c r="UBB64" s="466"/>
      <c r="UBC64" s="252"/>
      <c r="UBD64" s="467"/>
      <c r="UBE64" s="466"/>
      <c r="UBF64" s="399"/>
      <c r="UBG64" s="466"/>
      <c r="UBH64" s="252"/>
      <c r="UBI64" s="467"/>
      <c r="UBJ64" s="466"/>
      <c r="UBK64" s="399"/>
      <c r="UBL64" s="466"/>
      <c r="UBM64" s="252"/>
      <c r="UBN64" s="467"/>
      <c r="UBO64" s="466"/>
      <c r="UBP64" s="399"/>
      <c r="UBQ64" s="466"/>
      <c r="UBR64" s="252"/>
      <c r="UBS64" s="467"/>
      <c r="UBT64" s="466"/>
      <c r="UBU64" s="399"/>
      <c r="UBV64" s="466"/>
      <c r="UBW64" s="252"/>
      <c r="UBX64" s="467"/>
      <c r="UBY64" s="466"/>
      <c r="UBZ64" s="399"/>
      <c r="UCA64" s="466"/>
      <c r="UCB64" s="252"/>
      <c r="UCC64" s="467"/>
      <c r="UCD64" s="466"/>
      <c r="UCE64" s="399"/>
      <c r="UCF64" s="466"/>
      <c r="UCG64" s="252"/>
      <c r="UCH64" s="467"/>
      <c r="UCI64" s="466"/>
      <c r="UCJ64" s="399"/>
      <c r="UCK64" s="466"/>
      <c r="UCL64" s="252"/>
      <c r="UCM64" s="467"/>
      <c r="UCN64" s="466"/>
      <c r="UCO64" s="399"/>
      <c r="UCP64" s="466"/>
      <c r="UCQ64" s="252"/>
      <c r="UCR64" s="467"/>
      <c r="UCS64" s="466"/>
      <c r="UCT64" s="399"/>
      <c r="UCU64" s="466"/>
      <c r="UCV64" s="252"/>
      <c r="UCW64" s="467"/>
      <c r="UCX64" s="466"/>
      <c r="UCY64" s="399"/>
      <c r="UCZ64" s="466"/>
      <c r="UDA64" s="252"/>
      <c r="UDB64" s="467"/>
      <c r="UDC64" s="466"/>
      <c r="UDD64" s="399"/>
      <c r="UDE64" s="466"/>
      <c r="UDF64" s="252"/>
      <c r="UDG64" s="467"/>
      <c r="UDH64" s="466"/>
      <c r="UDI64" s="399"/>
      <c r="UDJ64" s="466"/>
      <c r="UDK64" s="252"/>
      <c r="UDL64" s="467"/>
      <c r="UDM64" s="466"/>
      <c r="UDN64" s="399"/>
      <c r="UDO64" s="466"/>
      <c r="UDP64" s="252"/>
      <c r="UDQ64" s="467"/>
      <c r="UDR64" s="466"/>
      <c r="UDS64" s="399"/>
      <c r="UDT64" s="466"/>
      <c r="UDU64" s="252"/>
      <c r="UDV64" s="467"/>
      <c r="UDW64" s="466"/>
      <c r="UDX64" s="399"/>
      <c r="UDY64" s="466"/>
      <c r="UDZ64" s="252"/>
      <c r="UEA64" s="467"/>
      <c r="UEB64" s="466"/>
      <c r="UEC64" s="399"/>
      <c r="UED64" s="466"/>
      <c r="UEE64" s="252"/>
      <c r="UEF64" s="467"/>
      <c r="UEG64" s="466"/>
      <c r="UEH64" s="399"/>
      <c r="UEI64" s="466"/>
      <c r="UEJ64" s="252"/>
      <c r="UEK64" s="467"/>
      <c r="UEL64" s="466"/>
      <c r="UEM64" s="399"/>
      <c r="UEN64" s="466"/>
      <c r="UEO64" s="252"/>
      <c r="UEP64" s="467"/>
      <c r="UEQ64" s="466"/>
      <c r="UER64" s="399"/>
      <c r="UES64" s="466"/>
      <c r="UET64" s="252"/>
      <c r="UEU64" s="467"/>
      <c r="UEV64" s="466"/>
      <c r="UEW64" s="399"/>
      <c r="UEX64" s="466"/>
      <c r="UEY64" s="252"/>
      <c r="UEZ64" s="467"/>
      <c r="UFA64" s="466"/>
      <c r="UFB64" s="399"/>
      <c r="UFC64" s="466"/>
      <c r="UFD64" s="252"/>
      <c r="UFE64" s="467"/>
      <c r="UFF64" s="466"/>
      <c r="UFG64" s="399"/>
      <c r="UFH64" s="466"/>
      <c r="UFI64" s="252"/>
      <c r="UFJ64" s="467"/>
      <c r="UFK64" s="466"/>
      <c r="UFL64" s="399"/>
      <c r="UFM64" s="466"/>
      <c r="UFN64" s="252"/>
      <c r="UFO64" s="467"/>
      <c r="UFP64" s="466"/>
      <c r="UFQ64" s="399"/>
      <c r="UFR64" s="466"/>
      <c r="UFS64" s="252"/>
      <c r="UFT64" s="467"/>
      <c r="UFU64" s="466"/>
      <c r="UFV64" s="399"/>
      <c r="UFW64" s="466"/>
      <c r="UFX64" s="252"/>
      <c r="UFY64" s="467"/>
      <c r="UFZ64" s="466"/>
      <c r="UGA64" s="399"/>
      <c r="UGB64" s="466"/>
      <c r="UGC64" s="252"/>
      <c r="UGD64" s="467"/>
      <c r="UGE64" s="466"/>
      <c r="UGF64" s="399"/>
      <c r="UGG64" s="466"/>
      <c r="UGH64" s="252"/>
      <c r="UGI64" s="467"/>
      <c r="UGJ64" s="466"/>
      <c r="UGK64" s="399"/>
      <c r="UGL64" s="466"/>
      <c r="UGM64" s="252"/>
      <c r="UGN64" s="467"/>
      <c r="UGO64" s="466"/>
      <c r="UGP64" s="399"/>
      <c r="UGQ64" s="466"/>
      <c r="UGR64" s="252"/>
      <c r="UGS64" s="467"/>
      <c r="UGT64" s="466"/>
      <c r="UGU64" s="399"/>
      <c r="UGV64" s="466"/>
      <c r="UGW64" s="252"/>
      <c r="UGX64" s="467"/>
      <c r="UGY64" s="466"/>
      <c r="UGZ64" s="399"/>
      <c r="UHA64" s="466"/>
      <c r="UHB64" s="252"/>
      <c r="UHC64" s="467"/>
      <c r="UHD64" s="466"/>
      <c r="UHE64" s="399"/>
      <c r="UHF64" s="466"/>
      <c r="UHG64" s="252"/>
      <c r="UHH64" s="467"/>
      <c r="UHI64" s="466"/>
      <c r="UHJ64" s="399"/>
      <c r="UHK64" s="466"/>
      <c r="UHL64" s="252"/>
      <c r="UHM64" s="467"/>
      <c r="UHN64" s="466"/>
      <c r="UHO64" s="399"/>
      <c r="UHP64" s="466"/>
      <c r="UHQ64" s="252"/>
      <c r="UHR64" s="467"/>
      <c r="UHS64" s="466"/>
      <c r="UHT64" s="399"/>
      <c r="UHU64" s="466"/>
      <c r="UHV64" s="252"/>
      <c r="UHW64" s="467"/>
      <c r="UHX64" s="466"/>
      <c r="UHY64" s="399"/>
      <c r="UHZ64" s="466"/>
      <c r="UIA64" s="252"/>
      <c r="UIB64" s="467"/>
      <c r="UIC64" s="466"/>
      <c r="UID64" s="399"/>
      <c r="UIE64" s="466"/>
      <c r="UIF64" s="252"/>
      <c r="UIG64" s="467"/>
      <c r="UIH64" s="466"/>
      <c r="UII64" s="399"/>
      <c r="UIJ64" s="466"/>
      <c r="UIK64" s="252"/>
      <c r="UIL64" s="467"/>
      <c r="UIM64" s="466"/>
      <c r="UIN64" s="399"/>
      <c r="UIO64" s="466"/>
      <c r="UIP64" s="252"/>
      <c r="UIQ64" s="467"/>
      <c r="UIR64" s="466"/>
      <c r="UIS64" s="399"/>
      <c r="UIT64" s="466"/>
      <c r="UIU64" s="252"/>
      <c r="UIV64" s="467"/>
      <c r="UIW64" s="466"/>
      <c r="UIX64" s="399"/>
      <c r="UIY64" s="466"/>
      <c r="UIZ64" s="252"/>
      <c r="UJA64" s="467"/>
      <c r="UJB64" s="466"/>
      <c r="UJC64" s="399"/>
      <c r="UJD64" s="466"/>
      <c r="UJE64" s="252"/>
      <c r="UJF64" s="467"/>
      <c r="UJG64" s="466"/>
      <c r="UJH64" s="399"/>
      <c r="UJI64" s="466"/>
      <c r="UJJ64" s="252"/>
      <c r="UJK64" s="467"/>
      <c r="UJL64" s="466"/>
      <c r="UJM64" s="399"/>
      <c r="UJN64" s="466"/>
      <c r="UJO64" s="252"/>
      <c r="UJP64" s="467"/>
      <c r="UJQ64" s="466"/>
      <c r="UJR64" s="399"/>
      <c r="UJS64" s="466"/>
      <c r="UJT64" s="252"/>
      <c r="UJU64" s="467"/>
      <c r="UJV64" s="466"/>
      <c r="UJW64" s="399"/>
      <c r="UJX64" s="466"/>
      <c r="UJY64" s="252"/>
      <c r="UJZ64" s="467"/>
      <c r="UKA64" s="466"/>
      <c r="UKB64" s="399"/>
      <c r="UKC64" s="466"/>
      <c r="UKD64" s="252"/>
      <c r="UKE64" s="467"/>
      <c r="UKF64" s="466"/>
      <c r="UKG64" s="399"/>
      <c r="UKH64" s="466"/>
      <c r="UKI64" s="252"/>
      <c r="UKJ64" s="467"/>
      <c r="UKK64" s="466"/>
      <c r="UKL64" s="399"/>
      <c r="UKM64" s="466"/>
      <c r="UKN64" s="252"/>
      <c r="UKO64" s="467"/>
      <c r="UKP64" s="466"/>
      <c r="UKQ64" s="399"/>
      <c r="UKR64" s="466"/>
      <c r="UKS64" s="252"/>
      <c r="UKT64" s="467"/>
      <c r="UKU64" s="466"/>
      <c r="UKV64" s="399"/>
      <c r="UKW64" s="466"/>
      <c r="UKX64" s="252"/>
      <c r="UKY64" s="467"/>
      <c r="UKZ64" s="466"/>
      <c r="ULA64" s="399"/>
      <c r="ULB64" s="466"/>
      <c r="ULC64" s="252"/>
      <c r="ULD64" s="467"/>
      <c r="ULE64" s="466"/>
      <c r="ULF64" s="399"/>
      <c r="ULG64" s="466"/>
      <c r="ULH64" s="252"/>
      <c r="ULI64" s="467"/>
      <c r="ULJ64" s="466"/>
      <c r="ULK64" s="399"/>
      <c r="ULL64" s="466"/>
      <c r="ULM64" s="252"/>
      <c r="ULN64" s="467"/>
      <c r="ULO64" s="466"/>
      <c r="ULP64" s="399"/>
      <c r="ULQ64" s="466"/>
      <c r="ULR64" s="252"/>
      <c r="ULS64" s="467"/>
      <c r="ULT64" s="466"/>
      <c r="ULU64" s="399"/>
      <c r="ULV64" s="466"/>
      <c r="ULW64" s="252"/>
      <c r="ULX64" s="467"/>
      <c r="ULY64" s="466"/>
      <c r="ULZ64" s="399"/>
      <c r="UMA64" s="466"/>
      <c r="UMB64" s="252"/>
      <c r="UMC64" s="467"/>
      <c r="UMD64" s="466"/>
      <c r="UME64" s="399"/>
      <c r="UMF64" s="466"/>
      <c r="UMG64" s="252"/>
      <c r="UMH64" s="467"/>
      <c r="UMI64" s="466"/>
      <c r="UMJ64" s="399"/>
      <c r="UMK64" s="466"/>
      <c r="UML64" s="252"/>
      <c r="UMM64" s="467"/>
      <c r="UMN64" s="466"/>
      <c r="UMO64" s="399"/>
      <c r="UMP64" s="466"/>
      <c r="UMQ64" s="252"/>
      <c r="UMR64" s="467"/>
      <c r="UMS64" s="466"/>
      <c r="UMT64" s="399"/>
      <c r="UMU64" s="466"/>
      <c r="UMV64" s="252"/>
      <c r="UMW64" s="467"/>
      <c r="UMX64" s="466"/>
      <c r="UMY64" s="399"/>
      <c r="UMZ64" s="466"/>
      <c r="UNA64" s="252"/>
      <c r="UNB64" s="467"/>
      <c r="UNC64" s="466"/>
      <c r="UND64" s="399"/>
      <c r="UNE64" s="466"/>
      <c r="UNF64" s="252"/>
      <c r="UNG64" s="467"/>
      <c r="UNH64" s="466"/>
      <c r="UNI64" s="399"/>
      <c r="UNJ64" s="466"/>
      <c r="UNK64" s="252"/>
      <c r="UNL64" s="467"/>
      <c r="UNM64" s="466"/>
      <c r="UNN64" s="399"/>
      <c r="UNO64" s="466"/>
      <c r="UNP64" s="252"/>
      <c r="UNQ64" s="467"/>
      <c r="UNR64" s="466"/>
      <c r="UNS64" s="399"/>
      <c r="UNT64" s="466"/>
      <c r="UNU64" s="252"/>
      <c r="UNV64" s="467"/>
      <c r="UNW64" s="466"/>
      <c r="UNX64" s="399"/>
      <c r="UNY64" s="466"/>
      <c r="UNZ64" s="252"/>
      <c r="UOA64" s="467"/>
      <c r="UOB64" s="466"/>
      <c r="UOC64" s="399"/>
      <c r="UOD64" s="466"/>
      <c r="UOE64" s="252"/>
      <c r="UOF64" s="467"/>
      <c r="UOG64" s="466"/>
      <c r="UOH64" s="399"/>
      <c r="UOI64" s="466"/>
      <c r="UOJ64" s="252"/>
      <c r="UOK64" s="467"/>
      <c r="UOL64" s="466"/>
      <c r="UOM64" s="399"/>
      <c r="UON64" s="466"/>
      <c r="UOO64" s="252"/>
      <c r="UOP64" s="467"/>
      <c r="UOQ64" s="466"/>
      <c r="UOR64" s="399"/>
      <c r="UOS64" s="466"/>
      <c r="UOT64" s="252"/>
      <c r="UOU64" s="467"/>
      <c r="UOV64" s="466"/>
      <c r="UOW64" s="399"/>
      <c r="UOX64" s="466"/>
      <c r="UOY64" s="252"/>
      <c r="UOZ64" s="467"/>
      <c r="UPA64" s="466"/>
      <c r="UPB64" s="399"/>
      <c r="UPC64" s="466"/>
      <c r="UPD64" s="252"/>
      <c r="UPE64" s="467"/>
      <c r="UPF64" s="466"/>
      <c r="UPG64" s="399"/>
      <c r="UPH64" s="466"/>
      <c r="UPI64" s="252"/>
      <c r="UPJ64" s="467"/>
      <c r="UPK64" s="466"/>
      <c r="UPL64" s="399"/>
      <c r="UPM64" s="466"/>
      <c r="UPN64" s="252"/>
      <c r="UPO64" s="467"/>
      <c r="UPP64" s="466"/>
      <c r="UPQ64" s="399"/>
      <c r="UPR64" s="466"/>
      <c r="UPS64" s="252"/>
      <c r="UPT64" s="467"/>
      <c r="UPU64" s="466"/>
      <c r="UPV64" s="399"/>
      <c r="UPW64" s="466"/>
      <c r="UPX64" s="252"/>
      <c r="UPY64" s="467"/>
      <c r="UPZ64" s="466"/>
      <c r="UQA64" s="399"/>
      <c r="UQB64" s="466"/>
      <c r="UQC64" s="252"/>
      <c r="UQD64" s="467"/>
      <c r="UQE64" s="466"/>
      <c r="UQF64" s="399"/>
      <c r="UQG64" s="466"/>
      <c r="UQH64" s="252"/>
      <c r="UQI64" s="467"/>
      <c r="UQJ64" s="466"/>
      <c r="UQK64" s="399"/>
      <c r="UQL64" s="466"/>
      <c r="UQM64" s="252"/>
      <c r="UQN64" s="467"/>
      <c r="UQO64" s="466"/>
      <c r="UQP64" s="399"/>
      <c r="UQQ64" s="466"/>
      <c r="UQR64" s="252"/>
      <c r="UQS64" s="467"/>
      <c r="UQT64" s="466"/>
      <c r="UQU64" s="399"/>
      <c r="UQV64" s="466"/>
      <c r="UQW64" s="252"/>
      <c r="UQX64" s="467"/>
      <c r="UQY64" s="466"/>
      <c r="UQZ64" s="399"/>
      <c r="URA64" s="466"/>
      <c r="URB64" s="252"/>
      <c r="URC64" s="467"/>
      <c r="URD64" s="466"/>
      <c r="URE64" s="399"/>
      <c r="URF64" s="466"/>
      <c r="URG64" s="252"/>
      <c r="URH64" s="467"/>
      <c r="URI64" s="466"/>
      <c r="URJ64" s="399"/>
      <c r="URK64" s="466"/>
      <c r="URL64" s="252"/>
      <c r="URM64" s="467"/>
      <c r="URN64" s="466"/>
      <c r="URO64" s="399"/>
      <c r="URP64" s="466"/>
      <c r="URQ64" s="252"/>
      <c r="URR64" s="467"/>
      <c r="URS64" s="466"/>
      <c r="URT64" s="399"/>
      <c r="URU64" s="466"/>
      <c r="URV64" s="252"/>
      <c r="URW64" s="467"/>
      <c r="URX64" s="466"/>
      <c r="URY64" s="399"/>
      <c r="URZ64" s="466"/>
      <c r="USA64" s="252"/>
      <c r="USB64" s="467"/>
      <c r="USC64" s="466"/>
      <c r="USD64" s="399"/>
      <c r="USE64" s="466"/>
      <c r="USF64" s="252"/>
      <c r="USG64" s="467"/>
      <c r="USH64" s="466"/>
      <c r="USI64" s="399"/>
      <c r="USJ64" s="466"/>
      <c r="USK64" s="252"/>
      <c r="USL64" s="467"/>
      <c r="USM64" s="466"/>
      <c r="USN64" s="399"/>
      <c r="USO64" s="466"/>
      <c r="USP64" s="252"/>
      <c r="USQ64" s="467"/>
      <c r="USR64" s="466"/>
      <c r="USS64" s="399"/>
      <c r="UST64" s="466"/>
      <c r="USU64" s="252"/>
      <c r="USV64" s="467"/>
      <c r="USW64" s="466"/>
      <c r="USX64" s="399"/>
      <c r="USY64" s="466"/>
      <c r="USZ64" s="252"/>
      <c r="UTA64" s="467"/>
      <c r="UTB64" s="466"/>
      <c r="UTC64" s="399"/>
      <c r="UTD64" s="466"/>
      <c r="UTE64" s="252"/>
      <c r="UTF64" s="467"/>
      <c r="UTG64" s="466"/>
      <c r="UTH64" s="399"/>
      <c r="UTI64" s="466"/>
      <c r="UTJ64" s="252"/>
      <c r="UTK64" s="467"/>
      <c r="UTL64" s="466"/>
      <c r="UTM64" s="399"/>
      <c r="UTN64" s="466"/>
      <c r="UTO64" s="252"/>
      <c r="UTP64" s="467"/>
      <c r="UTQ64" s="466"/>
      <c r="UTR64" s="399"/>
      <c r="UTS64" s="466"/>
      <c r="UTT64" s="252"/>
      <c r="UTU64" s="467"/>
      <c r="UTV64" s="466"/>
      <c r="UTW64" s="399"/>
      <c r="UTX64" s="466"/>
      <c r="UTY64" s="252"/>
      <c r="UTZ64" s="467"/>
      <c r="UUA64" s="466"/>
      <c r="UUB64" s="399"/>
      <c r="UUC64" s="466"/>
      <c r="UUD64" s="252"/>
      <c r="UUE64" s="467"/>
      <c r="UUF64" s="466"/>
      <c r="UUG64" s="399"/>
      <c r="UUH64" s="466"/>
      <c r="UUI64" s="252"/>
      <c r="UUJ64" s="467"/>
      <c r="UUK64" s="466"/>
      <c r="UUL64" s="399"/>
      <c r="UUM64" s="466"/>
      <c r="UUN64" s="252"/>
      <c r="UUO64" s="467"/>
      <c r="UUP64" s="466"/>
      <c r="UUQ64" s="399"/>
      <c r="UUR64" s="466"/>
      <c r="UUS64" s="252"/>
      <c r="UUT64" s="467"/>
      <c r="UUU64" s="466"/>
      <c r="UUV64" s="399"/>
      <c r="UUW64" s="466"/>
      <c r="UUX64" s="252"/>
      <c r="UUY64" s="467"/>
      <c r="UUZ64" s="466"/>
      <c r="UVA64" s="399"/>
      <c r="UVB64" s="466"/>
      <c r="UVC64" s="252"/>
      <c r="UVD64" s="467"/>
      <c r="UVE64" s="466"/>
      <c r="UVF64" s="399"/>
      <c r="UVG64" s="466"/>
      <c r="UVH64" s="252"/>
      <c r="UVI64" s="467"/>
      <c r="UVJ64" s="466"/>
      <c r="UVK64" s="399"/>
      <c r="UVL64" s="466"/>
      <c r="UVM64" s="252"/>
      <c r="UVN64" s="467"/>
      <c r="UVO64" s="466"/>
      <c r="UVP64" s="399"/>
      <c r="UVQ64" s="466"/>
      <c r="UVR64" s="252"/>
      <c r="UVS64" s="467"/>
      <c r="UVT64" s="466"/>
      <c r="UVU64" s="399"/>
      <c r="UVV64" s="466"/>
      <c r="UVW64" s="252"/>
      <c r="UVX64" s="467"/>
      <c r="UVY64" s="466"/>
      <c r="UVZ64" s="399"/>
      <c r="UWA64" s="466"/>
      <c r="UWB64" s="252"/>
      <c r="UWC64" s="467"/>
      <c r="UWD64" s="466"/>
      <c r="UWE64" s="399"/>
      <c r="UWF64" s="466"/>
      <c r="UWG64" s="252"/>
      <c r="UWH64" s="467"/>
      <c r="UWI64" s="466"/>
      <c r="UWJ64" s="399"/>
      <c r="UWK64" s="466"/>
      <c r="UWL64" s="252"/>
      <c r="UWM64" s="467"/>
      <c r="UWN64" s="466"/>
      <c r="UWO64" s="399"/>
      <c r="UWP64" s="466"/>
      <c r="UWQ64" s="252"/>
      <c r="UWR64" s="467"/>
      <c r="UWS64" s="466"/>
      <c r="UWT64" s="399"/>
      <c r="UWU64" s="466"/>
      <c r="UWV64" s="252"/>
      <c r="UWW64" s="467"/>
      <c r="UWX64" s="466"/>
      <c r="UWY64" s="399"/>
      <c r="UWZ64" s="466"/>
      <c r="UXA64" s="252"/>
      <c r="UXB64" s="467"/>
      <c r="UXC64" s="466"/>
      <c r="UXD64" s="399"/>
      <c r="UXE64" s="466"/>
      <c r="UXF64" s="252"/>
      <c r="UXG64" s="467"/>
      <c r="UXH64" s="466"/>
      <c r="UXI64" s="399"/>
      <c r="UXJ64" s="466"/>
      <c r="UXK64" s="252"/>
      <c r="UXL64" s="467"/>
      <c r="UXM64" s="466"/>
      <c r="UXN64" s="399"/>
      <c r="UXO64" s="466"/>
      <c r="UXP64" s="252"/>
      <c r="UXQ64" s="467"/>
      <c r="UXR64" s="466"/>
      <c r="UXS64" s="399"/>
      <c r="UXT64" s="466"/>
      <c r="UXU64" s="252"/>
      <c r="UXV64" s="467"/>
      <c r="UXW64" s="466"/>
      <c r="UXX64" s="399"/>
      <c r="UXY64" s="466"/>
      <c r="UXZ64" s="252"/>
      <c r="UYA64" s="467"/>
      <c r="UYB64" s="466"/>
      <c r="UYC64" s="399"/>
      <c r="UYD64" s="466"/>
      <c r="UYE64" s="252"/>
      <c r="UYF64" s="467"/>
      <c r="UYG64" s="466"/>
      <c r="UYH64" s="399"/>
      <c r="UYI64" s="466"/>
      <c r="UYJ64" s="252"/>
      <c r="UYK64" s="467"/>
      <c r="UYL64" s="466"/>
      <c r="UYM64" s="399"/>
      <c r="UYN64" s="466"/>
      <c r="UYO64" s="252"/>
      <c r="UYP64" s="467"/>
      <c r="UYQ64" s="466"/>
      <c r="UYR64" s="399"/>
      <c r="UYS64" s="466"/>
      <c r="UYT64" s="252"/>
      <c r="UYU64" s="467"/>
      <c r="UYV64" s="466"/>
      <c r="UYW64" s="399"/>
      <c r="UYX64" s="466"/>
      <c r="UYY64" s="252"/>
      <c r="UYZ64" s="467"/>
      <c r="UZA64" s="466"/>
      <c r="UZB64" s="399"/>
      <c r="UZC64" s="466"/>
      <c r="UZD64" s="252"/>
      <c r="UZE64" s="467"/>
      <c r="UZF64" s="466"/>
      <c r="UZG64" s="399"/>
      <c r="UZH64" s="466"/>
      <c r="UZI64" s="252"/>
      <c r="UZJ64" s="467"/>
      <c r="UZK64" s="466"/>
      <c r="UZL64" s="399"/>
      <c r="UZM64" s="466"/>
      <c r="UZN64" s="252"/>
      <c r="UZO64" s="467"/>
      <c r="UZP64" s="466"/>
      <c r="UZQ64" s="399"/>
      <c r="UZR64" s="466"/>
      <c r="UZS64" s="252"/>
      <c r="UZT64" s="467"/>
      <c r="UZU64" s="466"/>
      <c r="UZV64" s="399"/>
      <c r="UZW64" s="466"/>
      <c r="UZX64" s="252"/>
      <c r="UZY64" s="467"/>
      <c r="UZZ64" s="466"/>
      <c r="VAA64" s="399"/>
      <c r="VAB64" s="466"/>
      <c r="VAC64" s="252"/>
      <c r="VAD64" s="467"/>
      <c r="VAE64" s="466"/>
      <c r="VAF64" s="399"/>
      <c r="VAG64" s="466"/>
      <c r="VAH64" s="252"/>
      <c r="VAI64" s="467"/>
      <c r="VAJ64" s="466"/>
      <c r="VAK64" s="399"/>
      <c r="VAL64" s="466"/>
      <c r="VAM64" s="252"/>
      <c r="VAN64" s="467"/>
      <c r="VAO64" s="466"/>
      <c r="VAP64" s="399"/>
      <c r="VAQ64" s="466"/>
      <c r="VAR64" s="252"/>
      <c r="VAS64" s="467"/>
      <c r="VAT64" s="466"/>
      <c r="VAU64" s="399"/>
      <c r="VAV64" s="466"/>
      <c r="VAW64" s="252"/>
      <c r="VAX64" s="467"/>
      <c r="VAY64" s="466"/>
      <c r="VAZ64" s="399"/>
      <c r="VBA64" s="466"/>
      <c r="VBB64" s="252"/>
      <c r="VBC64" s="467"/>
      <c r="VBD64" s="466"/>
      <c r="VBE64" s="399"/>
      <c r="VBF64" s="466"/>
      <c r="VBG64" s="252"/>
      <c r="VBH64" s="467"/>
      <c r="VBI64" s="466"/>
      <c r="VBJ64" s="399"/>
      <c r="VBK64" s="466"/>
      <c r="VBL64" s="252"/>
      <c r="VBM64" s="467"/>
      <c r="VBN64" s="466"/>
      <c r="VBO64" s="399"/>
      <c r="VBP64" s="466"/>
      <c r="VBQ64" s="252"/>
      <c r="VBR64" s="467"/>
      <c r="VBS64" s="466"/>
      <c r="VBT64" s="399"/>
      <c r="VBU64" s="466"/>
      <c r="VBV64" s="252"/>
      <c r="VBW64" s="467"/>
      <c r="VBX64" s="466"/>
      <c r="VBY64" s="399"/>
      <c r="VBZ64" s="466"/>
      <c r="VCA64" s="252"/>
      <c r="VCB64" s="467"/>
      <c r="VCC64" s="466"/>
      <c r="VCD64" s="399"/>
      <c r="VCE64" s="466"/>
      <c r="VCF64" s="252"/>
      <c r="VCG64" s="467"/>
      <c r="VCH64" s="466"/>
      <c r="VCI64" s="399"/>
      <c r="VCJ64" s="466"/>
      <c r="VCK64" s="252"/>
      <c r="VCL64" s="467"/>
      <c r="VCM64" s="466"/>
      <c r="VCN64" s="399"/>
      <c r="VCO64" s="466"/>
      <c r="VCP64" s="252"/>
      <c r="VCQ64" s="467"/>
      <c r="VCR64" s="466"/>
      <c r="VCS64" s="399"/>
      <c r="VCT64" s="466"/>
      <c r="VCU64" s="252"/>
      <c r="VCV64" s="467"/>
      <c r="VCW64" s="466"/>
      <c r="VCX64" s="399"/>
      <c r="VCY64" s="466"/>
      <c r="VCZ64" s="252"/>
      <c r="VDA64" s="467"/>
      <c r="VDB64" s="466"/>
      <c r="VDC64" s="399"/>
      <c r="VDD64" s="466"/>
      <c r="VDE64" s="252"/>
      <c r="VDF64" s="467"/>
      <c r="VDG64" s="466"/>
      <c r="VDH64" s="399"/>
      <c r="VDI64" s="466"/>
      <c r="VDJ64" s="252"/>
      <c r="VDK64" s="467"/>
      <c r="VDL64" s="466"/>
      <c r="VDM64" s="399"/>
      <c r="VDN64" s="466"/>
      <c r="VDO64" s="252"/>
      <c r="VDP64" s="467"/>
      <c r="VDQ64" s="466"/>
      <c r="VDR64" s="399"/>
      <c r="VDS64" s="466"/>
      <c r="VDT64" s="252"/>
      <c r="VDU64" s="467"/>
      <c r="VDV64" s="466"/>
      <c r="VDW64" s="399"/>
      <c r="VDX64" s="466"/>
      <c r="VDY64" s="252"/>
      <c r="VDZ64" s="467"/>
      <c r="VEA64" s="466"/>
      <c r="VEB64" s="399"/>
      <c r="VEC64" s="466"/>
      <c r="VED64" s="252"/>
      <c r="VEE64" s="467"/>
      <c r="VEF64" s="466"/>
      <c r="VEG64" s="399"/>
      <c r="VEH64" s="466"/>
      <c r="VEI64" s="252"/>
      <c r="VEJ64" s="467"/>
      <c r="VEK64" s="466"/>
      <c r="VEL64" s="399"/>
      <c r="VEM64" s="466"/>
      <c r="VEN64" s="252"/>
      <c r="VEO64" s="467"/>
      <c r="VEP64" s="466"/>
      <c r="VEQ64" s="399"/>
      <c r="VER64" s="466"/>
      <c r="VES64" s="252"/>
      <c r="VET64" s="467"/>
      <c r="VEU64" s="466"/>
      <c r="VEV64" s="399"/>
      <c r="VEW64" s="466"/>
      <c r="VEX64" s="252"/>
      <c r="VEY64" s="467"/>
      <c r="VEZ64" s="466"/>
      <c r="VFA64" s="399"/>
      <c r="VFB64" s="466"/>
      <c r="VFC64" s="252"/>
      <c r="VFD64" s="467"/>
      <c r="VFE64" s="466"/>
      <c r="VFF64" s="399"/>
      <c r="VFG64" s="466"/>
      <c r="VFH64" s="252"/>
      <c r="VFI64" s="467"/>
      <c r="VFJ64" s="466"/>
      <c r="VFK64" s="399"/>
      <c r="VFL64" s="466"/>
      <c r="VFM64" s="252"/>
      <c r="VFN64" s="467"/>
      <c r="VFO64" s="466"/>
      <c r="VFP64" s="399"/>
      <c r="VFQ64" s="466"/>
      <c r="VFR64" s="252"/>
      <c r="VFS64" s="467"/>
      <c r="VFT64" s="466"/>
      <c r="VFU64" s="399"/>
      <c r="VFV64" s="466"/>
      <c r="VFW64" s="252"/>
      <c r="VFX64" s="467"/>
      <c r="VFY64" s="466"/>
      <c r="VFZ64" s="399"/>
      <c r="VGA64" s="466"/>
      <c r="VGB64" s="252"/>
      <c r="VGC64" s="467"/>
      <c r="VGD64" s="466"/>
      <c r="VGE64" s="399"/>
      <c r="VGF64" s="466"/>
      <c r="VGG64" s="252"/>
      <c r="VGH64" s="467"/>
      <c r="VGI64" s="466"/>
      <c r="VGJ64" s="399"/>
      <c r="VGK64" s="466"/>
      <c r="VGL64" s="252"/>
      <c r="VGM64" s="467"/>
      <c r="VGN64" s="466"/>
      <c r="VGO64" s="399"/>
      <c r="VGP64" s="466"/>
      <c r="VGQ64" s="252"/>
      <c r="VGR64" s="467"/>
      <c r="VGS64" s="466"/>
      <c r="VGT64" s="399"/>
      <c r="VGU64" s="466"/>
      <c r="VGV64" s="252"/>
      <c r="VGW64" s="467"/>
      <c r="VGX64" s="466"/>
      <c r="VGY64" s="399"/>
      <c r="VGZ64" s="466"/>
      <c r="VHA64" s="252"/>
      <c r="VHB64" s="467"/>
      <c r="VHC64" s="466"/>
      <c r="VHD64" s="399"/>
      <c r="VHE64" s="466"/>
      <c r="VHF64" s="252"/>
      <c r="VHG64" s="467"/>
      <c r="VHH64" s="466"/>
      <c r="VHI64" s="399"/>
      <c r="VHJ64" s="466"/>
      <c r="VHK64" s="252"/>
      <c r="VHL64" s="467"/>
      <c r="VHM64" s="466"/>
      <c r="VHN64" s="399"/>
      <c r="VHO64" s="466"/>
      <c r="VHP64" s="252"/>
      <c r="VHQ64" s="467"/>
      <c r="VHR64" s="466"/>
      <c r="VHS64" s="399"/>
      <c r="VHT64" s="466"/>
      <c r="VHU64" s="252"/>
      <c r="VHV64" s="467"/>
      <c r="VHW64" s="466"/>
      <c r="VHX64" s="399"/>
      <c r="VHY64" s="466"/>
      <c r="VHZ64" s="252"/>
      <c r="VIA64" s="467"/>
      <c r="VIB64" s="466"/>
      <c r="VIC64" s="399"/>
      <c r="VID64" s="466"/>
      <c r="VIE64" s="252"/>
      <c r="VIF64" s="467"/>
      <c r="VIG64" s="466"/>
      <c r="VIH64" s="399"/>
      <c r="VII64" s="466"/>
      <c r="VIJ64" s="252"/>
      <c r="VIK64" s="467"/>
      <c r="VIL64" s="466"/>
      <c r="VIM64" s="399"/>
      <c r="VIN64" s="466"/>
      <c r="VIO64" s="252"/>
      <c r="VIP64" s="467"/>
      <c r="VIQ64" s="466"/>
      <c r="VIR64" s="399"/>
      <c r="VIS64" s="466"/>
      <c r="VIT64" s="252"/>
      <c r="VIU64" s="467"/>
      <c r="VIV64" s="466"/>
      <c r="VIW64" s="399"/>
      <c r="VIX64" s="466"/>
      <c r="VIY64" s="252"/>
      <c r="VIZ64" s="467"/>
      <c r="VJA64" s="466"/>
      <c r="VJB64" s="399"/>
      <c r="VJC64" s="466"/>
      <c r="VJD64" s="252"/>
      <c r="VJE64" s="467"/>
      <c r="VJF64" s="466"/>
      <c r="VJG64" s="399"/>
      <c r="VJH64" s="466"/>
      <c r="VJI64" s="252"/>
      <c r="VJJ64" s="467"/>
      <c r="VJK64" s="466"/>
      <c r="VJL64" s="399"/>
      <c r="VJM64" s="466"/>
      <c r="VJN64" s="252"/>
      <c r="VJO64" s="467"/>
      <c r="VJP64" s="466"/>
      <c r="VJQ64" s="399"/>
      <c r="VJR64" s="466"/>
      <c r="VJS64" s="252"/>
      <c r="VJT64" s="467"/>
      <c r="VJU64" s="466"/>
      <c r="VJV64" s="399"/>
      <c r="VJW64" s="466"/>
      <c r="VJX64" s="252"/>
      <c r="VJY64" s="467"/>
      <c r="VJZ64" s="466"/>
      <c r="VKA64" s="399"/>
      <c r="VKB64" s="466"/>
      <c r="VKC64" s="252"/>
      <c r="VKD64" s="467"/>
      <c r="VKE64" s="466"/>
      <c r="VKF64" s="399"/>
      <c r="VKG64" s="466"/>
      <c r="VKH64" s="252"/>
      <c r="VKI64" s="467"/>
      <c r="VKJ64" s="466"/>
      <c r="VKK64" s="399"/>
      <c r="VKL64" s="466"/>
      <c r="VKM64" s="252"/>
      <c r="VKN64" s="467"/>
      <c r="VKO64" s="466"/>
      <c r="VKP64" s="399"/>
      <c r="VKQ64" s="466"/>
      <c r="VKR64" s="252"/>
      <c r="VKS64" s="467"/>
      <c r="VKT64" s="466"/>
      <c r="VKU64" s="399"/>
      <c r="VKV64" s="466"/>
      <c r="VKW64" s="252"/>
      <c r="VKX64" s="467"/>
      <c r="VKY64" s="466"/>
      <c r="VKZ64" s="399"/>
      <c r="VLA64" s="466"/>
      <c r="VLB64" s="252"/>
      <c r="VLC64" s="467"/>
      <c r="VLD64" s="466"/>
      <c r="VLE64" s="399"/>
      <c r="VLF64" s="466"/>
      <c r="VLG64" s="252"/>
      <c r="VLH64" s="467"/>
      <c r="VLI64" s="466"/>
      <c r="VLJ64" s="399"/>
      <c r="VLK64" s="466"/>
      <c r="VLL64" s="252"/>
      <c r="VLM64" s="467"/>
      <c r="VLN64" s="466"/>
      <c r="VLO64" s="399"/>
      <c r="VLP64" s="466"/>
      <c r="VLQ64" s="252"/>
      <c r="VLR64" s="467"/>
      <c r="VLS64" s="466"/>
      <c r="VLT64" s="399"/>
      <c r="VLU64" s="466"/>
      <c r="VLV64" s="252"/>
      <c r="VLW64" s="467"/>
      <c r="VLX64" s="466"/>
      <c r="VLY64" s="399"/>
      <c r="VLZ64" s="466"/>
      <c r="VMA64" s="252"/>
      <c r="VMB64" s="467"/>
      <c r="VMC64" s="466"/>
      <c r="VMD64" s="399"/>
      <c r="VME64" s="466"/>
      <c r="VMF64" s="252"/>
      <c r="VMG64" s="467"/>
      <c r="VMH64" s="466"/>
      <c r="VMI64" s="399"/>
      <c r="VMJ64" s="466"/>
      <c r="VMK64" s="252"/>
      <c r="VML64" s="467"/>
      <c r="VMM64" s="466"/>
      <c r="VMN64" s="399"/>
      <c r="VMO64" s="466"/>
      <c r="VMP64" s="252"/>
      <c r="VMQ64" s="467"/>
      <c r="VMR64" s="466"/>
      <c r="VMS64" s="399"/>
      <c r="VMT64" s="466"/>
      <c r="VMU64" s="252"/>
      <c r="VMV64" s="467"/>
      <c r="VMW64" s="466"/>
      <c r="VMX64" s="399"/>
      <c r="VMY64" s="466"/>
      <c r="VMZ64" s="252"/>
      <c r="VNA64" s="467"/>
      <c r="VNB64" s="466"/>
      <c r="VNC64" s="399"/>
      <c r="VND64" s="466"/>
      <c r="VNE64" s="252"/>
      <c r="VNF64" s="467"/>
      <c r="VNG64" s="466"/>
      <c r="VNH64" s="399"/>
      <c r="VNI64" s="466"/>
      <c r="VNJ64" s="252"/>
      <c r="VNK64" s="467"/>
      <c r="VNL64" s="466"/>
      <c r="VNM64" s="399"/>
      <c r="VNN64" s="466"/>
      <c r="VNO64" s="252"/>
      <c r="VNP64" s="467"/>
      <c r="VNQ64" s="466"/>
      <c r="VNR64" s="399"/>
      <c r="VNS64" s="466"/>
      <c r="VNT64" s="252"/>
      <c r="VNU64" s="467"/>
      <c r="VNV64" s="466"/>
      <c r="VNW64" s="399"/>
      <c r="VNX64" s="466"/>
      <c r="VNY64" s="252"/>
      <c r="VNZ64" s="467"/>
      <c r="VOA64" s="466"/>
      <c r="VOB64" s="399"/>
      <c r="VOC64" s="466"/>
      <c r="VOD64" s="252"/>
      <c r="VOE64" s="467"/>
      <c r="VOF64" s="466"/>
      <c r="VOG64" s="399"/>
      <c r="VOH64" s="466"/>
      <c r="VOI64" s="252"/>
      <c r="VOJ64" s="467"/>
      <c r="VOK64" s="466"/>
      <c r="VOL64" s="399"/>
      <c r="VOM64" s="466"/>
      <c r="VON64" s="252"/>
      <c r="VOO64" s="467"/>
      <c r="VOP64" s="466"/>
      <c r="VOQ64" s="399"/>
      <c r="VOR64" s="466"/>
      <c r="VOS64" s="252"/>
      <c r="VOT64" s="467"/>
      <c r="VOU64" s="466"/>
      <c r="VOV64" s="399"/>
      <c r="VOW64" s="466"/>
      <c r="VOX64" s="252"/>
      <c r="VOY64" s="467"/>
      <c r="VOZ64" s="466"/>
      <c r="VPA64" s="399"/>
      <c r="VPB64" s="466"/>
      <c r="VPC64" s="252"/>
      <c r="VPD64" s="467"/>
      <c r="VPE64" s="466"/>
      <c r="VPF64" s="399"/>
      <c r="VPG64" s="466"/>
      <c r="VPH64" s="252"/>
      <c r="VPI64" s="467"/>
      <c r="VPJ64" s="466"/>
      <c r="VPK64" s="399"/>
      <c r="VPL64" s="466"/>
      <c r="VPM64" s="252"/>
      <c r="VPN64" s="467"/>
      <c r="VPO64" s="466"/>
      <c r="VPP64" s="399"/>
      <c r="VPQ64" s="466"/>
      <c r="VPR64" s="252"/>
      <c r="VPS64" s="467"/>
      <c r="VPT64" s="466"/>
      <c r="VPU64" s="399"/>
      <c r="VPV64" s="466"/>
      <c r="VPW64" s="252"/>
      <c r="VPX64" s="467"/>
      <c r="VPY64" s="466"/>
      <c r="VPZ64" s="399"/>
      <c r="VQA64" s="466"/>
      <c r="VQB64" s="252"/>
      <c r="VQC64" s="467"/>
      <c r="VQD64" s="466"/>
      <c r="VQE64" s="399"/>
      <c r="VQF64" s="466"/>
      <c r="VQG64" s="252"/>
      <c r="VQH64" s="467"/>
      <c r="VQI64" s="466"/>
      <c r="VQJ64" s="399"/>
      <c r="VQK64" s="466"/>
      <c r="VQL64" s="252"/>
      <c r="VQM64" s="467"/>
      <c r="VQN64" s="466"/>
      <c r="VQO64" s="399"/>
      <c r="VQP64" s="466"/>
      <c r="VQQ64" s="252"/>
      <c r="VQR64" s="467"/>
      <c r="VQS64" s="466"/>
      <c r="VQT64" s="399"/>
      <c r="VQU64" s="466"/>
      <c r="VQV64" s="252"/>
      <c r="VQW64" s="467"/>
      <c r="VQX64" s="466"/>
      <c r="VQY64" s="399"/>
      <c r="VQZ64" s="466"/>
      <c r="VRA64" s="252"/>
      <c r="VRB64" s="467"/>
      <c r="VRC64" s="466"/>
      <c r="VRD64" s="399"/>
      <c r="VRE64" s="466"/>
      <c r="VRF64" s="252"/>
      <c r="VRG64" s="467"/>
      <c r="VRH64" s="466"/>
      <c r="VRI64" s="399"/>
      <c r="VRJ64" s="466"/>
      <c r="VRK64" s="252"/>
      <c r="VRL64" s="467"/>
      <c r="VRM64" s="466"/>
      <c r="VRN64" s="399"/>
      <c r="VRO64" s="466"/>
      <c r="VRP64" s="252"/>
      <c r="VRQ64" s="467"/>
      <c r="VRR64" s="466"/>
      <c r="VRS64" s="399"/>
      <c r="VRT64" s="466"/>
      <c r="VRU64" s="252"/>
      <c r="VRV64" s="467"/>
      <c r="VRW64" s="466"/>
      <c r="VRX64" s="399"/>
      <c r="VRY64" s="466"/>
      <c r="VRZ64" s="252"/>
      <c r="VSA64" s="467"/>
      <c r="VSB64" s="466"/>
      <c r="VSC64" s="399"/>
      <c r="VSD64" s="466"/>
      <c r="VSE64" s="252"/>
      <c r="VSF64" s="467"/>
      <c r="VSG64" s="466"/>
      <c r="VSH64" s="399"/>
      <c r="VSI64" s="466"/>
      <c r="VSJ64" s="252"/>
      <c r="VSK64" s="467"/>
      <c r="VSL64" s="466"/>
      <c r="VSM64" s="399"/>
      <c r="VSN64" s="466"/>
      <c r="VSO64" s="252"/>
      <c r="VSP64" s="467"/>
      <c r="VSQ64" s="466"/>
      <c r="VSR64" s="399"/>
      <c r="VSS64" s="466"/>
      <c r="VST64" s="252"/>
      <c r="VSU64" s="467"/>
      <c r="VSV64" s="466"/>
      <c r="VSW64" s="399"/>
      <c r="VSX64" s="466"/>
      <c r="VSY64" s="252"/>
      <c r="VSZ64" s="467"/>
      <c r="VTA64" s="466"/>
      <c r="VTB64" s="399"/>
      <c r="VTC64" s="466"/>
      <c r="VTD64" s="252"/>
      <c r="VTE64" s="467"/>
      <c r="VTF64" s="466"/>
      <c r="VTG64" s="399"/>
      <c r="VTH64" s="466"/>
      <c r="VTI64" s="252"/>
      <c r="VTJ64" s="467"/>
      <c r="VTK64" s="466"/>
      <c r="VTL64" s="399"/>
      <c r="VTM64" s="466"/>
      <c r="VTN64" s="252"/>
      <c r="VTO64" s="467"/>
      <c r="VTP64" s="466"/>
      <c r="VTQ64" s="399"/>
      <c r="VTR64" s="466"/>
      <c r="VTS64" s="252"/>
      <c r="VTT64" s="467"/>
      <c r="VTU64" s="466"/>
      <c r="VTV64" s="399"/>
      <c r="VTW64" s="466"/>
      <c r="VTX64" s="252"/>
      <c r="VTY64" s="467"/>
      <c r="VTZ64" s="466"/>
      <c r="VUA64" s="399"/>
      <c r="VUB64" s="466"/>
      <c r="VUC64" s="252"/>
      <c r="VUD64" s="467"/>
      <c r="VUE64" s="466"/>
      <c r="VUF64" s="399"/>
      <c r="VUG64" s="466"/>
      <c r="VUH64" s="252"/>
      <c r="VUI64" s="467"/>
      <c r="VUJ64" s="466"/>
      <c r="VUK64" s="399"/>
      <c r="VUL64" s="466"/>
      <c r="VUM64" s="252"/>
      <c r="VUN64" s="467"/>
      <c r="VUO64" s="466"/>
      <c r="VUP64" s="399"/>
      <c r="VUQ64" s="466"/>
      <c r="VUR64" s="252"/>
      <c r="VUS64" s="467"/>
      <c r="VUT64" s="466"/>
      <c r="VUU64" s="399"/>
      <c r="VUV64" s="466"/>
      <c r="VUW64" s="252"/>
      <c r="VUX64" s="467"/>
      <c r="VUY64" s="466"/>
      <c r="VUZ64" s="399"/>
      <c r="VVA64" s="466"/>
      <c r="VVB64" s="252"/>
      <c r="VVC64" s="467"/>
      <c r="VVD64" s="466"/>
      <c r="VVE64" s="399"/>
      <c r="VVF64" s="466"/>
      <c r="VVG64" s="252"/>
      <c r="VVH64" s="467"/>
      <c r="VVI64" s="466"/>
      <c r="VVJ64" s="399"/>
      <c r="VVK64" s="466"/>
      <c r="VVL64" s="252"/>
      <c r="VVM64" s="467"/>
      <c r="VVN64" s="466"/>
      <c r="VVO64" s="399"/>
      <c r="VVP64" s="466"/>
      <c r="VVQ64" s="252"/>
      <c r="VVR64" s="467"/>
      <c r="VVS64" s="466"/>
      <c r="VVT64" s="399"/>
      <c r="VVU64" s="466"/>
      <c r="VVV64" s="252"/>
      <c r="VVW64" s="467"/>
      <c r="VVX64" s="466"/>
      <c r="VVY64" s="399"/>
      <c r="VVZ64" s="466"/>
      <c r="VWA64" s="252"/>
      <c r="VWB64" s="467"/>
      <c r="VWC64" s="466"/>
      <c r="VWD64" s="399"/>
      <c r="VWE64" s="466"/>
      <c r="VWF64" s="252"/>
      <c r="VWG64" s="467"/>
      <c r="VWH64" s="466"/>
      <c r="VWI64" s="399"/>
      <c r="VWJ64" s="466"/>
      <c r="VWK64" s="252"/>
      <c r="VWL64" s="467"/>
      <c r="VWM64" s="466"/>
      <c r="VWN64" s="399"/>
      <c r="VWO64" s="466"/>
      <c r="VWP64" s="252"/>
      <c r="VWQ64" s="467"/>
      <c r="VWR64" s="466"/>
      <c r="VWS64" s="399"/>
      <c r="VWT64" s="466"/>
      <c r="VWU64" s="252"/>
      <c r="VWV64" s="467"/>
      <c r="VWW64" s="466"/>
      <c r="VWX64" s="399"/>
      <c r="VWY64" s="466"/>
      <c r="VWZ64" s="252"/>
      <c r="VXA64" s="467"/>
      <c r="VXB64" s="466"/>
      <c r="VXC64" s="399"/>
      <c r="VXD64" s="466"/>
      <c r="VXE64" s="252"/>
      <c r="VXF64" s="467"/>
      <c r="VXG64" s="466"/>
      <c r="VXH64" s="399"/>
      <c r="VXI64" s="466"/>
      <c r="VXJ64" s="252"/>
      <c r="VXK64" s="467"/>
      <c r="VXL64" s="466"/>
      <c r="VXM64" s="399"/>
      <c r="VXN64" s="466"/>
      <c r="VXO64" s="252"/>
      <c r="VXP64" s="467"/>
      <c r="VXQ64" s="466"/>
      <c r="VXR64" s="399"/>
      <c r="VXS64" s="466"/>
      <c r="VXT64" s="252"/>
      <c r="VXU64" s="467"/>
      <c r="VXV64" s="466"/>
      <c r="VXW64" s="399"/>
      <c r="VXX64" s="466"/>
      <c r="VXY64" s="252"/>
      <c r="VXZ64" s="467"/>
      <c r="VYA64" s="466"/>
      <c r="VYB64" s="399"/>
      <c r="VYC64" s="466"/>
      <c r="VYD64" s="252"/>
      <c r="VYE64" s="467"/>
      <c r="VYF64" s="466"/>
      <c r="VYG64" s="399"/>
      <c r="VYH64" s="466"/>
      <c r="VYI64" s="252"/>
      <c r="VYJ64" s="467"/>
      <c r="VYK64" s="466"/>
      <c r="VYL64" s="399"/>
      <c r="VYM64" s="466"/>
      <c r="VYN64" s="252"/>
      <c r="VYO64" s="467"/>
      <c r="VYP64" s="466"/>
      <c r="VYQ64" s="399"/>
      <c r="VYR64" s="466"/>
      <c r="VYS64" s="252"/>
      <c r="VYT64" s="467"/>
      <c r="VYU64" s="466"/>
      <c r="VYV64" s="399"/>
      <c r="VYW64" s="466"/>
      <c r="VYX64" s="252"/>
      <c r="VYY64" s="467"/>
      <c r="VYZ64" s="466"/>
      <c r="VZA64" s="399"/>
      <c r="VZB64" s="466"/>
      <c r="VZC64" s="252"/>
      <c r="VZD64" s="467"/>
      <c r="VZE64" s="466"/>
      <c r="VZF64" s="399"/>
      <c r="VZG64" s="466"/>
      <c r="VZH64" s="252"/>
      <c r="VZI64" s="467"/>
      <c r="VZJ64" s="466"/>
      <c r="VZK64" s="399"/>
      <c r="VZL64" s="466"/>
      <c r="VZM64" s="252"/>
      <c r="VZN64" s="467"/>
      <c r="VZO64" s="466"/>
      <c r="VZP64" s="399"/>
      <c r="VZQ64" s="466"/>
      <c r="VZR64" s="252"/>
      <c r="VZS64" s="467"/>
      <c r="VZT64" s="466"/>
      <c r="VZU64" s="399"/>
      <c r="VZV64" s="466"/>
      <c r="VZW64" s="252"/>
      <c r="VZX64" s="467"/>
      <c r="VZY64" s="466"/>
      <c r="VZZ64" s="399"/>
      <c r="WAA64" s="466"/>
      <c r="WAB64" s="252"/>
      <c r="WAC64" s="467"/>
      <c r="WAD64" s="466"/>
      <c r="WAE64" s="399"/>
      <c r="WAF64" s="466"/>
      <c r="WAG64" s="252"/>
      <c r="WAH64" s="467"/>
      <c r="WAI64" s="466"/>
      <c r="WAJ64" s="399"/>
      <c r="WAK64" s="466"/>
      <c r="WAL64" s="252"/>
      <c r="WAM64" s="467"/>
      <c r="WAN64" s="466"/>
      <c r="WAO64" s="399"/>
      <c r="WAP64" s="466"/>
      <c r="WAQ64" s="252"/>
      <c r="WAR64" s="467"/>
      <c r="WAS64" s="466"/>
      <c r="WAT64" s="399"/>
      <c r="WAU64" s="466"/>
      <c r="WAV64" s="252"/>
      <c r="WAW64" s="467"/>
      <c r="WAX64" s="466"/>
      <c r="WAY64" s="399"/>
      <c r="WAZ64" s="466"/>
      <c r="WBA64" s="252"/>
      <c r="WBB64" s="467"/>
      <c r="WBC64" s="466"/>
      <c r="WBD64" s="399"/>
      <c r="WBE64" s="466"/>
      <c r="WBF64" s="252"/>
      <c r="WBG64" s="467"/>
      <c r="WBH64" s="466"/>
      <c r="WBI64" s="399"/>
      <c r="WBJ64" s="466"/>
      <c r="WBK64" s="252"/>
      <c r="WBL64" s="467"/>
      <c r="WBM64" s="466"/>
      <c r="WBN64" s="399"/>
      <c r="WBO64" s="466"/>
      <c r="WBP64" s="252"/>
      <c r="WBQ64" s="467"/>
      <c r="WBR64" s="466"/>
      <c r="WBS64" s="399"/>
      <c r="WBT64" s="466"/>
      <c r="WBU64" s="252"/>
      <c r="WBV64" s="467"/>
      <c r="WBW64" s="466"/>
      <c r="WBX64" s="399"/>
      <c r="WBY64" s="466"/>
      <c r="WBZ64" s="252"/>
      <c r="WCA64" s="467"/>
      <c r="WCB64" s="466"/>
      <c r="WCC64" s="399"/>
      <c r="WCD64" s="466"/>
      <c r="WCE64" s="252"/>
      <c r="WCF64" s="467"/>
      <c r="WCG64" s="466"/>
      <c r="WCH64" s="399"/>
      <c r="WCI64" s="466"/>
      <c r="WCJ64" s="252"/>
      <c r="WCK64" s="467"/>
      <c r="WCL64" s="466"/>
      <c r="WCM64" s="399"/>
      <c r="WCN64" s="466"/>
      <c r="WCO64" s="252"/>
      <c r="WCP64" s="467"/>
      <c r="WCQ64" s="466"/>
      <c r="WCR64" s="399"/>
      <c r="WCS64" s="466"/>
      <c r="WCT64" s="252"/>
      <c r="WCU64" s="467"/>
      <c r="WCV64" s="466"/>
      <c r="WCW64" s="399"/>
      <c r="WCX64" s="466"/>
      <c r="WCY64" s="252"/>
      <c r="WCZ64" s="467"/>
      <c r="WDA64" s="466"/>
      <c r="WDB64" s="399"/>
      <c r="WDC64" s="466"/>
      <c r="WDD64" s="252"/>
      <c r="WDE64" s="467"/>
      <c r="WDF64" s="466"/>
      <c r="WDG64" s="399"/>
      <c r="WDH64" s="466"/>
      <c r="WDI64" s="252"/>
      <c r="WDJ64" s="467"/>
      <c r="WDK64" s="466"/>
      <c r="WDL64" s="399"/>
      <c r="WDM64" s="466"/>
      <c r="WDN64" s="252"/>
      <c r="WDO64" s="467"/>
      <c r="WDP64" s="466"/>
      <c r="WDQ64" s="399"/>
      <c r="WDR64" s="466"/>
      <c r="WDS64" s="252"/>
      <c r="WDT64" s="467"/>
      <c r="WDU64" s="466"/>
      <c r="WDV64" s="399"/>
      <c r="WDW64" s="466"/>
      <c r="WDX64" s="252"/>
      <c r="WDY64" s="467"/>
      <c r="WDZ64" s="466"/>
      <c r="WEA64" s="399"/>
      <c r="WEB64" s="466"/>
      <c r="WEC64" s="252"/>
      <c r="WED64" s="467"/>
      <c r="WEE64" s="466"/>
      <c r="WEF64" s="399"/>
      <c r="WEG64" s="466"/>
      <c r="WEH64" s="252"/>
      <c r="WEI64" s="467"/>
      <c r="WEJ64" s="466"/>
      <c r="WEK64" s="399"/>
      <c r="WEL64" s="466"/>
      <c r="WEM64" s="252"/>
      <c r="WEN64" s="467"/>
      <c r="WEO64" s="466"/>
      <c r="WEP64" s="399"/>
      <c r="WEQ64" s="466"/>
      <c r="WER64" s="252"/>
      <c r="WES64" s="467"/>
      <c r="WET64" s="466"/>
      <c r="WEU64" s="399"/>
      <c r="WEV64" s="466"/>
      <c r="WEW64" s="252"/>
      <c r="WEX64" s="467"/>
      <c r="WEY64" s="466"/>
      <c r="WEZ64" s="399"/>
      <c r="WFA64" s="466"/>
      <c r="WFB64" s="252"/>
      <c r="WFC64" s="467"/>
      <c r="WFD64" s="466"/>
      <c r="WFE64" s="399"/>
      <c r="WFF64" s="466"/>
      <c r="WFG64" s="252"/>
      <c r="WFH64" s="467"/>
      <c r="WFI64" s="466"/>
      <c r="WFJ64" s="399"/>
      <c r="WFK64" s="466"/>
      <c r="WFL64" s="252"/>
      <c r="WFM64" s="467"/>
      <c r="WFN64" s="466"/>
      <c r="WFO64" s="399"/>
      <c r="WFP64" s="466"/>
      <c r="WFQ64" s="252"/>
      <c r="WFR64" s="467"/>
      <c r="WFS64" s="466"/>
      <c r="WFT64" s="399"/>
      <c r="WFU64" s="466"/>
      <c r="WFV64" s="252"/>
      <c r="WFW64" s="467"/>
      <c r="WFX64" s="466"/>
      <c r="WFY64" s="399"/>
      <c r="WFZ64" s="466"/>
      <c r="WGA64" s="252"/>
      <c r="WGB64" s="467"/>
      <c r="WGC64" s="466"/>
      <c r="WGD64" s="399"/>
      <c r="WGE64" s="466"/>
      <c r="WGF64" s="252"/>
      <c r="WGG64" s="467"/>
      <c r="WGH64" s="466"/>
      <c r="WGI64" s="399"/>
      <c r="WGJ64" s="466"/>
      <c r="WGK64" s="252"/>
      <c r="WGL64" s="467"/>
      <c r="WGM64" s="466"/>
      <c r="WGN64" s="399"/>
      <c r="WGO64" s="466"/>
      <c r="WGP64" s="252"/>
      <c r="WGQ64" s="467"/>
      <c r="WGR64" s="466"/>
      <c r="WGS64" s="399"/>
      <c r="WGT64" s="466"/>
      <c r="WGU64" s="252"/>
      <c r="WGV64" s="467"/>
      <c r="WGW64" s="466"/>
      <c r="WGX64" s="399"/>
      <c r="WGY64" s="466"/>
      <c r="WGZ64" s="252"/>
      <c r="WHA64" s="467"/>
      <c r="WHB64" s="466"/>
      <c r="WHC64" s="399"/>
      <c r="WHD64" s="466"/>
      <c r="WHE64" s="252"/>
      <c r="WHF64" s="467"/>
      <c r="WHG64" s="466"/>
      <c r="WHH64" s="399"/>
      <c r="WHI64" s="466"/>
      <c r="WHJ64" s="252"/>
      <c r="WHK64" s="467"/>
      <c r="WHL64" s="466"/>
      <c r="WHM64" s="399"/>
      <c r="WHN64" s="466"/>
      <c r="WHO64" s="252"/>
      <c r="WHP64" s="467"/>
      <c r="WHQ64" s="466"/>
      <c r="WHR64" s="399"/>
      <c r="WHS64" s="466"/>
      <c r="WHT64" s="252"/>
      <c r="WHU64" s="467"/>
      <c r="WHV64" s="466"/>
      <c r="WHW64" s="399"/>
      <c r="WHX64" s="466"/>
      <c r="WHY64" s="252"/>
      <c r="WHZ64" s="467"/>
      <c r="WIA64" s="466"/>
      <c r="WIB64" s="399"/>
      <c r="WIC64" s="466"/>
      <c r="WID64" s="252"/>
      <c r="WIE64" s="467"/>
      <c r="WIF64" s="466"/>
      <c r="WIG64" s="399"/>
      <c r="WIH64" s="466"/>
      <c r="WII64" s="252"/>
      <c r="WIJ64" s="467"/>
      <c r="WIK64" s="466"/>
      <c r="WIL64" s="399"/>
      <c r="WIM64" s="466"/>
      <c r="WIN64" s="252"/>
      <c r="WIO64" s="467"/>
      <c r="WIP64" s="466"/>
      <c r="WIQ64" s="399"/>
      <c r="WIR64" s="466"/>
      <c r="WIS64" s="252"/>
      <c r="WIT64" s="467"/>
      <c r="WIU64" s="466"/>
      <c r="WIV64" s="399"/>
      <c r="WIW64" s="466"/>
      <c r="WIX64" s="252"/>
      <c r="WIY64" s="467"/>
      <c r="WIZ64" s="466"/>
      <c r="WJA64" s="399"/>
      <c r="WJB64" s="466"/>
      <c r="WJC64" s="252"/>
      <c r="WJD64" s="467"/>
      <c r="WJE64" s="466"/>
      <c r="WJF64" s="399"/>
      <c r="WJG64" s="466"/>
      <c r="WJH64" s="252"/>
      <c r="WJI64" s="467"/>
      <c r="WJJ64" s="466"/>
      <c r="WJK64" s="399"/>
      <c r="WJL64" s="466"/>
      <c r="WJM64" s="252"/>
      <c r="WJN64" s="467"/>
      <c r="WJO64" s="466"/>
      <c r="WJP64" s="399"/>
      <c r="WJQ64" s="466"/>
      <c r="WJR64" s="252"/>
      <c r="WJS64" s="467"/>
      <c r="WJT64" s="466"/>
      <c r="WJU64" s="399"/>
      <c r="WJV64" s="466"/>
      <c r="WJW64" s="252"/>
      <c r="WJX64" s="467"/>
      <c r="WJY64" s="466"/>
      <c r="WJZ64" s="399"/>
      <c r="WKA64" s="466"/>
      <c r="WKB64" s="252"/>
      <c r="WKC64" s="467"/>
      <c r="WKD64" s="466"/>
      <c r="WKE64" s="399"/>
      <c r="WKF64" s="466"/>
      <c r="WKG64" s="252"/>
      <c r="WKH64" s="467"/>
      <c r="WKI64" s="466"/>
      <c r="WKJ64" s="399"/>
      <c r="WKK64" s="466"/>
      <c r="WKL64" s="252"/>
      <c r="WKM64" s="467"/>
      <c r="WKN64" s="466"/>
      <c r="WKO64" s="399"/>
      <c r="WKP64" s="466"/>
      <c r="WKQ64" s="252"/>
      <c r="WKR64" s="467"/>
      <c r="WKS64" s="466"/>
      <c r="WKT64" s="399"/>
      <c r="WKU64" s="466"/>
      <c r="WKV64" s="252"/>
      <c r="WKW64" s="467"/>
      <c r="WKX64" s="466"/>
      <c r="WKY64" s="399"/>
      <c r="WKZ64" s="466"/>
      <c r="WLA64" s="252"/>
      <c r="WLB64" s="467"/>
      <c r="WLC64" s="466"/>
      <c r="WLD64" s="399"/>
      <c r="WLE64" s="466"/>
      <c r="WLF64" s="252"/>
      <c r="WLG64" s="467"/>
      <c r="WLH64" s="466"/>
      <c r="WLI64" s="399"/>
      <c r="WLJ64" s="466"/>
      <c r="WLK64" s="252"/>
      <c r="WLL64" s="467"/>
      <c r="WLM64" s="466"/>
      <c r="WLN64" s="399"/>
      <c r="WLO64" s="466"/>
      <c r="WLP64" s="252"/>
      <c r="WLQ64" s="467"/>
      <c r="WLR64" s="466"/>
      <c r="WLS64" s="399"/>
      <c r="WLT64" s="466"/>
      <c r="WLU64" s="252"/>
      <c r="WLV64" s="467"/>
      <c r="WLW64" s="466"/>
      <c r="WLX64" s="399"/>
      <c r="WLY64" s="466"/>
      <c r="WLZ64" s="252"/>
      <c r="WMA64" s="467"/>
      <c r="WMB64" s="466"/>
      <c r="WMC64" s="399"/>
      <c r="WMD64" s="466"/>
      <c r="WME64" s="252"/>
      <c r="WMF64" s="467"/>
      <c r="WMG64" s="466"/>
      <c r="WMH64" s="399"/>
      <c r="WMI64" s="466"/>
      <c r="WMJ64" s="252"/>
      <c r="WMK64" s="467"/>
      <c r="WML64" s="466"/>
      <c r="WMM64" s="399"/>
      <c r="WMN64" s="466"/>
      <c r="WMO64" s="252"/>
      <c r="WMP64" s="467"/>
      <c r="WMQ64" s="466"/>
      <c r="WMR64" s="399"/>
      <c r="WMS64" s="466"/>
      <c r="WMT64" s="252"/>
      <c r="WMU64" s="467"/>
      <c r="WMV64" s="466"/>
      <c r="WMW64" s="399"/>
      <c r="WMX64" s="466"/>
      <c r="WMY64" s="252"/>
      <c r="WMZ64" s="467"/>
      <c r="WNA64" s="466"/>
      <c r="WNB64" s="399"/>
      <c r="WNC64" s="466"/>
      <c r="WND64" s="252"/>
      <c r="WNE64" s="467"/>
      <c r="WNF64" s="466"/>
      <c r="WNG64" s="399"/>
      <c r="WNH64" s="466"/>
      <c r="WNI64" s="252"/>
      <c r="WNJ64" s="467"/>
      <c r="WNK64" s="466"/>
      <c r="WNL64" s="399"/>
      <c r="WNM64" s="466"/>
      <c r="WNN64" s="252"/>
      <c r="WNO64" s="467"/>
      <c r="WNP64" s="466"/>
      <c r="WNQ64" s="399"/>
      <c r="WNR64" s="466"/>
      <c r="WNS64" s="252"/>
      <c r="WNT64" s="467"/>
      <c r="WNU64" s="466"/>
      <c r="WNV64" s="399"/>
      <c r="WNW64" s="466"/>
      <c r="WNX64" s="252"/>
      <c r="WNY64" s="467"/>
      <c r="WNZ64" s="466"/>
      <c r="WOA64" s="399"/>
      <c r="WOB64" s="466"/>
      <c r="WOC64" s="252"/>
      <c r="WOD64" s="467"/>
      <c r="WOE64" s="466"/>
      <c r="WOF64" s="399"/>
      <c r="WOG64" s="466"/>
      <c r="WOH64" s="252"/>
      <c r="WOI64" s="467"/>
      <c r="WOJ64" s="466"/>
      <c r="WOK64" s="399"/>
      <c r="WOL64" s="466"/>
      <c r="WOM64" s="252"/>
      <c r="WON64" s="467"/>
      <c r="WOO64" s="466"/>
      <c r="WOP64" s="399"/>
      <c r="WOQ64" s="466"/>
      <c r="WOR64" s="252"/>
      <c r="WOS64" s="467"/>
      <c r="WOT64" s="466"/>
      <c r="WOU64" s="399"/>
      <c r="WOV64" s="466"/>
      <c r="WOW64" s="252"/>
      <c r="WOX64" s="467"/>
      <c r="WOY64" s="466"/>
      <c r="WOZ64" s="399"/>
      <c r="WPA64" s="466"/>
      <c r="WPB64" s="252"/>
      <c r="WPC64" s="467"/>
      <c r="WPD64" s="466"/>
      <c r="WPE64" s="399"/>
      <c r="WPF64" s="466"/>
      <c r="WPG64" s="252"/>
      <c r="WPH64" s="467"/>
      <c r="WPI64" s="466"/>
      <c r="WPJ64" s="399"/>
      <c r="WPK64" s="466"/>
      <c r="WPL64" s="252"/>
      <c r="WPM64" s="467"/>
      <c r="WPN64" s="466"/>
      <c r="WPO64" s="399"/>
      <c r="WPP64" s="466"/>
      <c r="WPQ64" s="252"/>
      <c r="WPR64" s="467"/>
      <c r="WPS64" s="466"/>
      <c r="WPT64" s="399"/>
      <c r="WPU64" s="466"/>
      <c r="WPV64" s="252"/>
      <c r="WPW64" s="467"/>
      <c r="WPX64" s="466"/>
      <c r="WPY64" s="399"/>
      <c r="WPZ64" s="466"/>
      <c r="WQA64" s="252"/>
      <c r="WQB64" s="467"/>
      <c r="WQC64" s="466"/>
      <c r="WQD64" s="399"/>
      <c r="WQE64" s="466"/>
      <c r="WQF64" s="252"/>
      <c r="WQG64" s="467"/>
      <c r="WQH64" s="466"/>
      <c r="WQI64" s="399"/>
      <c r="WQJ64" s="466"/>
      <c r="WQK64" s="252"/>
      <c r="WQL64" s="467"/>
      <c r="WQM64" s="466"/>
      <c r="WQN64" s="399"/>
      <c r="WQO64" s="466"/>
      <c r="WQP64" s="252"/>
      <c r="WQQ64" s="467"/>
      <c r="WQR64" s="466"/>
      <c r="WQS64" s="399"/>
      <c r="WQT64" s="466"/>
      <c r="WQU64" s="252"/>
      <c r="WQV64" s="467"/>
      <c r="WQW64" s="466"/>
      <c r="WQX64" s="399"/>
      <c r="WQY64" s="466"/>
      <c r="WQZ64" s="252"/>
      <c r="WRA64" s="467"/>
      <c r="WRB64" s="466"/>
      <c r="WRC64" s="399"/>
      <c r="WRD64" s="466"/>
      <c r="WRE64" s="252"/>
      <c r="WRF64" s="467"/>
      <c r="WRG64" s="466"/>
      <c r="WRH64" s="399"/>
      <c r="WRI64" s="466"/>
      <c r="WRJ64" s="252"/>
      <c r="WRK64" s="467"/>
      <c r="WRL64" s="466"/>
      <c r="WRM64" s="399"/>
      <c r="WRN64" s="466"/>
      <c r="WRO64" s="252"/>
      <c r="WRP64" s="467"/>
      <c r="WRQ64" s="466"/>
      <c r="WRR64" s="399"/>
      <c r="WRS64" s="466"/>
      <c r="WRT64" s="252"/>
      <c r="WRU64" s="467"/>
      <c r="WRV64" s="466"/>
      <c r="WRW64" s="399"/>
      <c r="WRX64" s="466"/>
      <c r="WRY64" s="252"/>
      <c r="WRZ64" s="467"/>
      <c r="WSA64" s="466"/>
      <c r="WSB64" s="399"/>
      <c r="WSC64" s="466"/>
      <c r="WSD64" s="252"/>
      <c r="WSE64" s="467"/>
      <c r="WSF64" s="466"/>
      <c r="WSG64" s="399"/>
      <c r="WSH64" s="466"/>
      <c r="WSI64" s="252"/>
      <c r="WSJ64" s="467"/>
      <c r="WSK64" s="466"/>
      <c r="WSL64" s="399"/>
      <c r="WSM64" s="466"/>
      <c r="WSN64" s="252"/>
      <c r="WSO64" s="467"/>
      <c r="WSP64" s="466"/>
      <c r="WSQ64" s="399"/>
      <c r="WSR64" s="466"/>
      <c r="WSS64" s="252"/>
      <c r="WST64" s="467"/>
      <c r="WSU64" s="466"/>
      <c r="WSV64" s="399"/>
      <c r="WSW64" s="466"/>
      <c r="WSX64" s="252"/>
      <c r="WSY64" s="467"/>
      <c r="WSZ64" s="466"/>
      <c r="WTA64" s="399"/>
      <c r="WTB64" s="466"/>
      <c r="WTC64" s="252"/>
      <c r="WTD64" s="467"/>
      <c r="WTE64" s="466"/>
      <c r="WTF64" s="399"/>
      <c r="WTG64" s="466"/>
      <c r="WTH64" s="252"/>
      <c r="WTI64" s="467"/>
      <c r="WTJ64" s="466"/>
      <c r="WTK64" s="399"/>
      <c r="WTL64" s="466"/>
      <c r="WTM64" s="252"/>
      <c r="WTN64" s="467"/>
      <c r="WTO64" s="466"/>
      <c r="WTP64" s="399"/>
      <c r="WTQ64" s="466"/>
      <c r="WTR64" s="252"/>
      <c r="WTS64" s="467"/>
      <c r="WTT64" s="466"/>
      <c r="WTU64" s="399"/>
      <c r="WTV64" s="466"/>
      <c r="WTW64" s="252"/>
      <c r="WTX64" s="467"/>
      <c r="WTY64" s="466"/>
      <c r="WTZ64" s="399"/>
      <c r="WUA64" s="466"/>
      <c r="WUB64" s="252"/>
      <c r="WUC64" s="467"/>
      <c r="WUD64" s="466"/>
      <c r="WUE64" s="399"/>
      <c r="WUF64" s="466"/>
      <c r="WUG64" s="252"/>
      <c r="WUH64" s="467"/>
      <c r="WUI64" s="466"/>
      <c r="WUJ64" s="399"/>
      <c r="WUK64" s="466"/>
      <c r="WUL64" s="252"/>
      <c r="WUM64" s="467"/>
      <c r="WUN64" s="466"/>
      <c r="WUO64" s="399"/>
      <c r="WUP64" s="466"/>
      <c r="WUQ64" s="252"/>
      <c r="WUR64" s="467"/>
      <c r="WUS64" s="466"/>
      <c r="WUT64" s="399"/>
      <c r="WUU64" s="466"/>
      <c r="WUV64" s="252"/>
      <c r="WUW64" s="467"/>
      <c r="WUX64" s="466"/>
      <c r="WUY64" s="399"/>
      <c r="WUZ64" s="466"/>
      <c r="WVA64" s="252"/>
      <c r="WVB64" s="467"/>
      <c r="WVC64" s="466"/>
      <c r="WVD64" s="399"/>
      <c r="WVE64" s="466"/>
      <c r="WVF64" s="252"/>
      <c r="WVG64" s="467"/>
      <c r="WVH64" s="466"/>
      <c r="WVI64" s="399"/>
      <c r="WVJ64" s="466"/>
      <c r="WVK64" s="252"/>
      <c r="WVL64" s="467"/>
      <c r="WVM64" s="466"/>
      <c r="WVN64" s="399"/>
      <c r="WVO64" s="466"/>
      <c r="WVP64" s="252"/>
      <c r="WVQ64" s="467"/>
      <c r="WVR64" s="466"/>
      <c r="WVS64" s="399"/>
      <c r="WVT64" s="466"/>
      <c r="WVU64" s="252"/>
      <c r="WVV64" s="467"/>
      <c r="WVW64" s="466"/>
      <c r="WVX64" s="399"/>
      <c r="WVY64" s="466"/>
      <c r="WVZ64" s="252"/>
      <c r="WWA64" s="467"/>
      <c r="WWB64" s="466"/>
      <c r="WWC64" s="399"/>
      <c r="WWD64" s="466"/>
      <c r="WWE64" s="252"/>
      <c r="WWF64" s="467"/>
      <c r="WWG64" s="466"/>
      <c r="WWH64" s="399"/>
      <c r="WWI64" s="466"/>
      <c r="WWJ64" s="252"/>
      <c r="WWK64" s="467"/>
      <c r="WWL64" s="466"/>
      <c r="WWM64" s="399"/>
      <c r="WWN64" s="466"/>
      <c r="WWO64" s="252"/>
      <c r="WWP64" s="467"/>
      <c r="WWQ64" s="466"/>
      <c r="WWR64" s="399"/>
      <c r="WWS64" s="466"/>
      <c r="WWT64" s="252"/>
      <c r="WWU64" s="467"/>
      <c r="WWV64" s="466"/>
      <c r="WWW64" s="399"/>
      <c r="WWX64" s="466"/>
      <c r="WWY64" s="252"/>
      <c r="WWZ64" s="467"/>
      <c r="WXA64" s="466"/>
      <c r="WXB64" s="399"/>
      <c r="WXC64" s="466"/>
      <c r="WXD64" s="252"/>
      <c r="WXE64" s="467"/>
      <c r="WXF64" s="466"/>
      <c r="WXG64" s="399"/>
      <c r="WXH64" s="466"/>
      <c r="WXI64" s="252"/>
      <c r="WXJ64" s="467"/>
      <c r="WXK64" s="466"/>
      <c r="WXL64" s="399"/>
      <c r="WXM64" s="466"/>
      <c r="WXN64" s="252"/>
      <c r="WXO64" s="467"/>
      <c r="WXP64" s="466"/>
      <c r="WXQ64" s="399"/>
      <c r="WXR64" s="466"/>
      <c r="WXS64" s="252"/>
      <c r="WXT64" s="467"/>
      <c r="WXU64" s="466"/>
      <c r="WXV64" s="399"/>
      <c r="WXW64" s="466"/>
      <c r="WXX64" s="252"/>
      <c r="WXY64" s="467"/>
      <c r="WXZ64" s="466"/>
      <c r="WYA64" s="399"/>
      <c r="WYB64" s="466"/>
      <c r="WYC64" s="252"/>
      <c r="WYD64" s="467"/>
      <c r="WYE64" s="466"/>
      <c r="WYF64" s="399"/>
      <c r="WYG64" s="466"/>
      <c r="WYH64" s="252"/>
      <c r="WYI64" s="467"/>
      <c r="WYJ64" s="466"/>
      <c r="WYK64" s="399"/>
      <c r="WYL64" s="466"/>
      <c r="WYM64" s="252"/>
      <c r="WYN64" s="467"/>
      <c r="WYO64" s="466"/>
      <c r="WYP64" s="399"/>
      <c r="WYQ64" s="466"/>
      <c r="WYR64" s="252"/>
      <c r="WYS64" s="467"/>
      <c r="WYT64" s="466"/>
      <c r="WYU64" s="399"/>
      <c r="WYV64" s="466"/>
      <c r="WYW64" s="252"/>
      <c r="WYX64" s="467"/>
      <c r="WYY64" s="466"/>
      <c r="WYZ64" s="399"/>
      <c r="WZA64" s="466"/>
      <c r="WZB64" s="252"/>
      <c r="WZC64" s="467"/>
      <c r="WZD64" s="466"/>
      <c r="WZE64" s="399"/>
      <c r="WZF64" s="466"/>
      <c r="WZG64" s="252"/>
      <c r="WZH64" s="467"/>
      <c r="WZI64" s="466"/>
      <c r="WZJ64" s="399"/>
      <c r="WZK64" s="466"/>
      <c r="WZL64" s="252"/>
      <c r="WZM64" s="467"/>
      <c r="WZN64" s="466"/>
      <c r="WZO64" s="399"/>
      <c r="WZP64" s="466"/>
      <c r="WZQ64" s="252"/>
      <c r="WZR64" s="467"/>
      <c r="WZS64" s="466"/>
      <c r="WZT64" s="399"/>
      <c r="WZU64" s="466"/>
      <c r="WZV64" s="252"/>
      <c r="WZW64" s="467"/>
      <c r="WZX64" s="466"/>
      <c r="WZY64" s="399"/>
      <c r="WZZ64" s="466"/>
      <c r="XAA64" s="252"/>
      <c r="XAB64" s="467"/>
      <c r="XAC64" s="466"/>
      <c r="XAD64" s="399"/>
      <c r="XAE64" s="466"/>
      <c r="XAF64" s="252"/>
      <c r="XAG64" s="467"/>
      <c r="XAH64" s="466"/>
      <c r="XAI64" s="399"/>
      <c r="XAJ64" s="466"/>
      <c r="XAK64" s="252"/>
      <c r="XAL64" s="467"/>
      <c r="XAM64" s="466"/>
      <c r="XAN64" s="399"/>
      <c r="XAO64" s="466"/>
      <c r="XAP64" s="252"/>
      <c r="XAQ64" s="467"/>
      <c r="XAR64" s="466"/>
      <c r="XAS64" s="399"/>
      <c r="XAT64" s="466"/>
      <c r="XAU64" s="252"/>
      <c r="XAV64" s="467"/>
      <c r="XAW64" s="466"/>
      <c r="XAX64" s="399"/>
      <c r="XAY64" s="466"/>
      <c r="XAZ64" s="252"/>
      <c r="XBA64" s="467"/>
      <c r="XBB64" s="466"/>
      <c r="XBC64" s="399"/>
      <c r="XBD64" s="466"/>
      <c r="XBE64" s="252"/>
      <c r="XBF64" s="467"/>
      <c r="XBG64" s="466"/>
      <c r="XBH64" s="399"/>
      <c r="XBI64" s="466"/>
      <c r="XBJ64" s="252"/>
      <c r="XBK64" s="467"/>
      <c r="XBL64" s="466"/>
      <c r="XBM64" s="399"/>
      <c r="XBN64" s="466"/>
      <c r="XBO64" s="252"/>
      <c r="XBP64" s="467"/>
      <c r="XBQ64" s="466"/>
      <c r="XBR64" s="399"/>
      <c r="XBS64" s="466"/>
      <c r="XBT64" s="252"/>
      <c r="XBU64" s="467"/>
      <c r="XBV64" s="466"/>
      <c r="XBW64" s="399"/>
      <c r="XBX64" s="466"/>
      <c r="XBY64" s="252"/>
      <c r="XBZ64" s="467"/>
      <c r="XCA64" s="466"/>
      <c r="XCB64" s="399"/>
      <c r="XCC64" s="466"/>
      <c r="XCD64" s="252"/>
      <c r="XCE64" s="467"/>
      <c r="XCF64" s="466"/>
      <c r="XCG64" s="399"/>
      <c r="XCH64" s="466"/>
      <c r="XCI64" s="252"/>
      <c r="XCJ64" s="467"/>
      <c r="XCK64" s="466"/>
      <c r="XCL64" s="399"/>
      <c r="XCM64" s="466"/>
      <c r="XCN64" s="252"/>
      <c r="XCO64" s="467"/>
      <c r="XCP64" s="466"/>
      <c r="XCQ64" s="399"/>
      <c r="XCR64" s="466"/>
      <c r="XCS64" s="252"/>
      <c r="XCT64" s="467"/>
      <c r="XCU64" s="466"/>
      <c r="XCV64" s="399"/>
      <c r="XCW64" s="466"/>
      <c r="XCX64" s="252"/>
      <c r="XCY64" s="467"/>
      <c r="XCZ64" s="466"/>
      <c r="XDA64" s="399"/>
      <c r="XDB64" s="466"/>
      <c r="XDC64" s="252"/>
      <c r="XDD64" s="467"/>
      <c r="XDE64" s="466"/>
      <c r="XDF64" s="399"/>
      <c r="XDG64" s="466"/>
      <c r="XDH64" s="252"/>
      <c r="XDI64" s="467"/>
      <c r="XDJ64" s="466"/>
      <c r="XDK64" s="399"/>
      <c r="XDL64" s="466"/>
      <c r="XDM64" s="252"/>
      <c r="XDN64" s="467"/>
      <c r="XDO64" s="466"/>
      <c r="XDP64" s="399"/>
      <c r="XDQ64" s="466"/>
      <c r="XDR64" s="252"/>
      <c r="XDS64" s="467"/>
      <c r="XDT64" s="466"/>
      <c r="XDU64" s="399"/>
      <c r="XDV64" s="466"/>
      <c r="XDW64" s="252"/>
      <c r="XDX64" s="467"/>
      <c r="XDY64" s="466"/>
      <c r="XDZ64" s="399"/>
      <c r="XEA64" s="466"/>
      <c r="XEB64" s="252"/>
      <c r="XEC64" s="467"/>
      <c r="XED64" s="466"/>
      <c r="XEE64" s="399"/>
      <c r="XEF64" s="466"/>
      <c r="XEG64" s="252"/>
      <c r="XEH64" s="467"/>
      <c r="XEI64" s="466"/>
      <c r="XEJ64" s="399"/>
      <c r="XEK64" s="466"/>
      <c r="XEL64" s="252"/>
      <c r="XEM64" s="467"/>
      <c r="XEN64" s="466"/>
      <c r="XEO64" s="399"/>
      <c r="XEP64" s="466"/>
      <c r="XEQ64" s="252"/>
      <c r="XER64" s="467"/>
      <c r="XES64" s="466"/>
      <c r="XET64" s="399"/>
      <c r="XEU64" s="466"/>
      <c r="XEV64" s="252"/>
      <c r="XEW64" s="467"/>
      <c r="XEX64" s="466"/>
      <c r="XEY64" s="399"/>
      <c r="XEZ64" s="466"/>
      <c r="XFA64" s="252"/>
      <c r="XFB64" s="467"/>
      <c r="XFC64" s="466"/>
      <c r="XFD64" s="399"/>
    </row>
    <row r="67" spans="1:16384" x14ac:dyDescent="0.25">
      <c r="A67" s="255" t="s">
        <v>841</v>
      </c>
      <c r="B67" s="256" t="s">
        <v>2180</v>
      </c>
      <c r="C67" s="256" t="s">
        <v>2181</v>
      </c>
      <c r="D67" s="257" t="s">
        <v>2182</v>
      </c>
      <c r="E67" s="256" t="s">
        <v>2183</v>
      </c>
    </row>
    <row r="69" spans="1:16384" x14ac:dyDescent="0.25">
      <c r="A69" s="249" t="s">
        <v>2148</v>
      </c>
      <c r="B69" s="250">
        <v>1973097754.2892187</v>
      </c>
      <c r="C69" s="251">
        <v>1</v>
      </c>
      <c r="D69" s="250">
        <v>1024</v>
      </c>
      <c r="E69" s="251">
        <v>1</v>
      </c>
    </row>
    <row r="70" spans="1:16384" ht="15.75" thickBot="1" x14ac:dyDescent="0.3">
      <c r="A70" s="471" t="s">
        <v>2139</v>
      </c>
      <c r="B70" s="470">
        <f>SUM(B68:B69)</f>
        <v>1973097754.2892187</v>
      </c>
      <c r="C70" s="468">
        <f>SUM(C68:C69)</f>
        <v>1</v>
      </c>
      <c r="D70" s="470">
        <f>SUM(D68:D69)</f>
        <v>1024</v>
      </c>
      <c r="E70" s="468">
        <f>SUM(E68:E69)</f>
        <v>1</v>
      </c>
      <c r="F70" s="252"/>
      <c r="G70" s="467"/>
      <c r="H70" s="466"/>
      <c r="I70" s="399"/>
      <c r="J70" s="466"/>
      <c r="K70" s="252"/>
      <c r="L70" s="467"/>
      <c r="M70" s="466"/>
      <c r="N70" s="399"/>
      <c r="O70" s="466"/>
      <c r="P70" s="252"/>
      <c r="Q70" s="467"/>
      <c r="R70" s="466"/>
      <c r="S70" s="399"/>
      <c r="T70" s="466"/>
      <c r="U70" s="252"/>
      <c r="V70" s="467"/>
      <c r="W70" s="466"/>
      <c r="X70" s="399"/>
      <c r="Y70" s="466"/>
      <c r="Z70" s="252"/>
      <c r="AA70" s="467"/>
      <c r="AB70" s="466"/>
      <c r="AC70" s="399"/>
      <c r="AD70" s="466"/>
      <c r="AE70" s="252"/>
      <c r="AF70" s="467"/>
      <c r="AG70" s="466"/>
      <c r="AH70" s="399"/>
      <c r="AI70" s="466"/>
      <c r="AJ70" s="252"/>
      <c r="AK70" s="467"/>
      <c r="AL70" s="466"/>
      <c r="AM70" s="399"/>
      <c r="AN70" s="466"/>
      <c r="AO70" s="252"/>
      <c r="AP70" s="467"/>
      <c r="AQ70" s="466"/>
      <c r="AR70" s="399"/>
      <c r="AS70" s="466"/>
      <c r="AT70" s="252"/>
      <c r="AU70" s="467"/>
      <c r="AV70" s="466"/>
      <c r="AW70" s="399"/>
      <c r="AX70" s="466"/>
      <c r="AY70" s="252"/>
      <c r="AZ70" s="467"/>
      <c r="BA70" s="466"/>
      <c r="BB70" s="399"/>
      <c r="BC70" s="466"/>
      <c r="BD70" s="252"/>
      <c r="BE70" s="467"/>
      <c r="BF70" s="466"/>
      <c r="BG70" s="399"/>
      <c r="BH70" s="466"/>
      <c r="BI70" s="252"/>
      <c r="BJ70" s="467"/>
      <c r="BK70" s="466"/>
      <c r="BL70" s="399"/>
      <c r="BM70" s="466"/>
      <c r="BN70" s="252"/>
      <c r="BO70" s="467"/>
      <c r="BP70" s="466"/>
      <c r="BQ70" s="399"/>
      <c r="BR70" s="466"/>
      <c r="BS70" s="252"/>
      <c r="BT70" s="467"/>
      <c r="BU70" s="466"/>
      <c r="BV70" s="399"/>
      <c r="BW70" s="466"/>
      <c r="BX70" s="252"/>
      <c r="BY70" s="467"/>
      <c r="BZ70" s="466"/>
      <c r="CA70" s="399"/>
      <c r="CB70" s="466"/>
      <c r="CC70" s="252"/>
      <c r="CD70" s="467"/>
      <c r="CE70" s="466"/>
      <c r="CF70" s="399"/>
      <c r="CG70" s="466"/>
      <c r="CH70" s="252"/>
      <c r="CI70" s="467"/>
      <c r="CJ70" s="466"/>
      <c r="CK70" s="399"/>
      <c r="CL70" s="466"/>
      <c r="CM70" s="252"/>
      <c r="CN70" s="467"/>
      <c r="CO70" s="466"/>
      <c r="CP70" s="399"/>
      <c r="CQ70" s="466"/>
      <c r="CR70" s="252"/>
      <c r="CS70" s="467"/>
      <c r="CT70" s="466"/>
      <c r="CU70" s="399"/>
      <c r="CV70" s="466"/>
      <c r="CW70" s="252"/>
      <c r="CX70" s="467"/>
      <c r="CY70" s="466"/>
      <c r="CZ70" s="399"/>
      <c r="DA70" s="466"/>
      <c r="DB70" s="252"/>
      <c r="DC70" s="467"/>
      <c r="DD70" s="466"/>
      <c r="DE70" s="399"/>
      <c r="DF70" s="466"/>
      <c r="DG70" s="252"/>
      <c r="DH70" s="467"/>
      <c r="DI70" s="466"/>
      <c r="DJ70" s="399"/>
      <c r="DK70" s="466"/>
      <c r="DL70" s="252"/>
      <c r="DM70" s="467"/>
      <c r="DN70" s="466"/>
      <c r="DO70" s="399"/>
      <c r="DP70" s="466"/>
      <c r="DQ70" s="252"/>
      <c r="DR70" s="467"/>
      <c r="DS70" s="466"/>
      <c r="DT70" s="399"/>
      <c r="DU70" s="466"/>
      <c r="DV70" s="252"/>
      <c r="DW70" s="467"/>
      <c r="DX70" s="466"/>
      <c r="DY70" s="399"/>
      <c r="DZ70" s="466"/>
      <c r="EA70" s="252"/>
      <c r="EB70" s="467"/>
      <c r="EC70" s="466"/>
      <c r="ED70" s="399"/>
      <c r="EE70" s="466"/>
      <c r="EF70" s="252"/>
      <c r="EG70" s="467"/>
      <c r="EH70" s="466"/>
      <c r="EI70" s="399"/>
      <c r="EJ70" s="466"/>
      <c r="EK70" s="252"/>
      <c r="EL70" s="467"/>
      <c r="EM70" s="466"/>
      <c r="EN70" s="399"/>
      <c r="EO70" s="466"/>
      <c r="EP70" s="252"/>
      <c r="EQ70" s="467"/>
      <c r="ER70" s="466"/>
      <c r="ES70" s="399"/>
      <c r="ET70" s="466"/>
      <c r="EU70" s="252"/>
      <c r="EV70" s="467"/>
      <c r="EW70" s="466"/>
      <c r="EX70" s="399"/>
      <c r="EY70" s="466"/>
      <c r="EZ70" s="252"/>
      <c r="FA70" s="467"/>
      <c r="FB70" s="466"/>
      <c r="FC70" s="399"/>
      <c r="FD70" s="466"/>
      <c r="FE70" s="252"/>
      <c r="FF70" s="467"/>
      <c r="FG70" s="466"/>
      <c r="FH70" s="399"/>
      <c r="FI70" s="466"/>
      <c r="FJ70" s="252"/>
      <c r="FK70" s="467"/>
      <c r="FL70" s="466"/>
      <c r="FM70" s="399"/>
      <c r="FN70" s="466"/>
      <c r="FO70" s="252"/>
      <c r="FP70" s="467"/>
      <c r="FQ70" s="466"/>
      <c r="FR70" s="399"/>
      <c r="FS70" s="466"/>
      <c r="FT70" s="252"/>
      <c r="FU70" s="467"/>
      <c r="FV70" s="466"/>
      <c r="FW70" s="399"/>
      <c r="FX70" s="466"/>
      <c r="FY70" s="252"/>
      <c r="FZ70" s="467"/>
      <c r="GA70" s="466"/>
      <c r="GB70" s="399"/>
      <c r="GC70" s="466"/>
      <c r="GD70" s="252"/>
      <c r="GE70" s="467"/>
      <c r="GF70" s="466"/>
      <c r="GG70" s="399"/>
      <c r="GH70" s="466"/>
      <c r="GI70" s="252"/>
      <c r="GJ70" s="467"/>
      <c r="GK70" s="466"/>
      <c r="GL70" s="399"/>
      <c r="GM70" s="466"/>
      <c r="GN70" s="252"/>
      <c r="GO70" s="467"/>
      <c r="GP70" s="466"/>
      <c r="GQ70" s="399"/>
      <c r="GR70" s="466"/>
      <c r="GS70" s="252"/>
      <c r="GT70" s="467"/>
      <c r="GU70" s="466"/>
      <c r="GV70" s="399"/>
      <c r="GW70" s="466"/>
      <c r="GX70" s="252"/>
      <c r="GY70" s="467"/>
      <c r="GZ70" s="466"/>
      <c r="HA70" s="399"/>
      <c r="HB70" s="466"/>
      <c r="HC70" s="252"/>
      <c r="HD70" s="467"/>
      <c r="HE70" s="466"/>
      <c r="HF70" s="399"/>
      <c r="HG70" s="466"/>
      <c r="HH70" s="252"/>
      <c r="HI70" s="467"/>
      <c r="HJ70" s="466"/>
      <c r="HK70" s="399"/>
      <c r="HL70" s="466"/>
      <c r="HM70" s="252"/>
      <c r="HN70" s="467"/>
      <c r="HO70" s="466"/>
      <c r="HP70" s="399"/>
      <c r="HQ70" s="466"/>
      <c r="HR70" s="252"/>
      <c r="HS70" s="467"/>
      <c r="HT70" s="466"/>
      <c r="HU70" s="399"/>
      <c r="HV70" s="466"/>
      <c r="HW70" s="252"/>
      <c r="HX70" s="467"/>
      <c r="HY70" s="466"/>
      <c r="HZ70" s="399"/>
      <c r="IA70" s="466"/>
      <c r="IB70" s="252"/>
      <c r="IC70" s="467"/>
      <c r="ID70" s="466"/>
      <c r="IE70" s="399"/>
      <c r="IF70" s="466"/>
      <c r="IG70" s="252"/>
      <c r="IH70" s="467"/>
      <c r="II70" s="466"/>
      <c r="IJ70" s="399"/>
      <c r="IK70" s="466"/>
      <c r="IL70" s="252"/>
      <c r="IM70" s="467"/>
      <c r="IN70" s="466"/>
      <c r="IO70" s="399"/>
      <c r="IP70" s="466"/>
      <c r="IQ70" s="252"/>
      <c r="IR70" s="467"/>
      <c r="IS70" s="466"/>
      <c r="IT70" s="399"/>
      <c r="IU70" s="466"/>
      <c r="IV70" s="252"/>
      <c r="IW70" s="467"/>
      <c r="IX70" s="466"/>
      <c r="IY70" s="399"/>
      <c r="IZ70" s="466"/>
      <c r="JA70" s="252"/>
      <c r="JB70" s="467"/>
      <c r="JC70" s="466"/>
      <c r="JD70" s="399"/>
      <c r="JE70" s="466"/>
      <c r="JF70" s="252"/>
      <c r="JG70" s="467"/>
      <c r="JH70" s="466"/>
      <c r="JI70" s="399"/>
      <c r="JJ70" s="466"/>
      <c r="JK70" s="252"/>
      <c r="JL70" s="467"/>
      <c r="JM70" s="466"/>
      <c r="JN70" s="399"/>
      <c r="JO70" s="466"/>
      <c r="JP70" s="252"/>
      <c r="JQ70" s="467"/>
      <c r="JR70" s="466"/>
      <c r="JS70" s="399"/>
      <c r="JT70" s="466"/>
      <c r="JU70" s="252"/>
      <c r="JV70" s="467"/>
      <c r="JW70" s="466"/>
      <c r="JX70" s="399"/>
      <c r="JY70" s="466"/>
      <c r="JZ70" s="252"/>
      <c r="KA70" s="467"/>
      <c r="KB70" s="466"/>
      <c r="KC70" s="399"/>
      <c r="KD70" s="466"/>
      <c r="KE70" s="252"/>
      <c r="KF70" s="467"/>
      <c r="KG70" s="466"/>
      <c r="KH70" s="399"/>
      <c r="KI70" s="466"/>
      <c r="KJ70" s="252"/>
      <c r="KK70" s="467"/>
      <c r="KL70" s="466"/>
      <c r="KM70" s="399"/>
      <c r="KN70" s="466"/>
      <c r="KO70" s="252"/>
      <c r="KP70" s="467"/>
      <c r="KQ70" s="466"/>
      <c r="KR70" s="399"/>
      <c r="KS70" s="466"/>
      <c r="KT70" s="252"/>
      <c r="KU70" s="467"/>
      <c r="KV70" s="466"/>
      <c r="KW70" s="399"/>
      <c r="KX70" s="466"/>
      <c r="KY70" s="252"/>
      <c r="KZ70" s="467"/>
      <c r="LA70" s="466"/>
      <c r="LB70" s="399"/>
      <c r="LC70" s="466"/>
      <c r="LD70" s="252"/>
      <c r="LE70" s="467"/>
      <c r="LF70" s="466"/>
      <c r="LG70" s="399"/>
      <c r="LH70" s="466"/>
      <c r="LI70" s="252"/>
      <c r="LJ70" s="467"/>
      <c r="LK70" s="466"/>
      <c r="LL70" s="399"/>
      <c r="LM70" s="466"/>
      <c r="LN70" s="252"/>
      <c r="LO70" s="467"/>
      <c r="LP70" s="466"/>
      <c r="LQ70" s="399"/>
      <c r="LR70" s="466"/>
      <c r="LS70" s="252"/>
      <c r="LT70" s="467"/>
      <c r="LU70" s="466"/>
      <c r="LV70" s="399"/>
      <c r="LW70" s="466"/>
      <c r="LX70" s="252"/>
      <c r="LY70" s="467"/>
      <c r="LZ70" s="466"/>
      <c r="MA70" s="399"/>
      <c r="MB70" s="466"/>
      <c r="MC70" s="252"/>
      <c r="MD70" s="467"/>
      <c r="ME70" s="466"/>
      <c r="MF70" s="399"/>
      <c r="MG70" s="466"/>
      <c r="MH70" s="252"/>
      <c r="MI70" s="467"/>
      <c r="MJ70" s="466"/>
      <c r="MK70" s="399"/>
      <c r="ML70" s="466"/>
      <c r="MM70" s="252"/>
      <c r="MN70" s="467"/>
      <c r="MO70" s="466"/>
      <c r="MP70" s="399"/>
      <c r="MQ70" s="466"/>
      <c r="MR70" s="252"/>
      <c r="MS70" s="467"/>
      <c r="MT70" s="466"/>
      <c r="MU70" s="399"/>
      <c r="MV70" s="466"/>
      <c r="MW70" s="252"/>
      <c r="MX70" s="467"/>
      <c r="MY70" s="466"/>
      <c r="MZ70" s="399"/>
      <c r="NA70" s="466"/>
      <c r="NB70" s="252"/>
      <c r="NC70" s="467"/>
      <c r="ND70" s="466"/>
      <c r="NE70" s="399"/>
      <c r="NF70" s="466"/>
      <c r="NG70" s="252"/>
      <c r="NH70" s="467"/>
      <c r="NI70" s="466"/>
      <c r="NJ70" s="399"/>
      <c r="NK70" s="466"/>
      <c r="NL70" s="252"/>
      <c r="NM70" s="467"/>
      <c r="NN70" s="466"/>
      <c r="NO70" s="399"/>
      <c r="NP70" s="466"/>
      <c r="NQ70" s="252"/>
      <c r="NR70" s="467"/>
      <c r="NS70" s="466"/>
      <c r="NT70" s="399"/>
      <c r="NU70" s="466"/>
      <c r="NV70" s="252"/>
      <c r="NW70" s="467"/>
      <c r="NX70" s="466"/>
      <c r="NY70" s="399"/>
      <c r="NZ70" s="466"/>
      <c r="OA70" s="252"/>
      <c r="OB70" s="467"/>
      <c r="OC70" s="466"/>
      <c r="OD70" s="399"/>
      <c r="OE70" s="466"/>
      <c r="OF70" s="252"/>
      <c r="OG70" s="467"/>
      <c r="OH70" s="466"/>
      <c r="OI70" s="399"/>
      <c r="OJ70" s="466"/>
      <c r="OK70" s="252"/>
      <c r="OL70" s="467"/>
      <c r="OM70" s="466"/>
      <c r="ON70" s="399"/>
      <c r="OO70" s="466"/>
      <c r="OP70" s="252"/>
      <c r="OQ70" s="467"/>
      <c r="OR70" s="466"/>
      <c r="OS70" s="399"/>
      <c r="OT70" s="466"/>
      <c r="OU70" s="252"/>
      <c r="OV70" s="467"/>
      <c r="OW70" s="466"/>
      <c r="OX70" s="399"/>
      <c r="OY70" s="466"/>
      <c r="OZ70" s="252"/>
      <c r="PA70" s="467"/>
      <c r="PB70" s="466"/>
      <c r="PC70" s="399"/>
      <c r="PD70" s="466"/>
      <c r="PE70" s="252"/>
      <c r="PF70" s="467"/>
      <c r="PG70" s="466"/>
      <c r="PH70" s="399"/>
      <c r="PI70" s="466"/>
      <c r="PJ70" s="252"/>
      <c r="PK70" s="467"/>
      <c r="PL70" s="466"/>
      <c r="PM70" s="399"/>
      <c r="PN70" s="466"/>
      <c r="PO70" s="252"/>
      <c r="PP70" s="467"/>
      <c r="PQ70" s="466"/>
      <c r="PR70" s="399"/>
      <c r="PS70" s="466"/>
      <c r="PT70" s="252"/>
      <c r="PU70" s="467"/>
      <c r="PV70" s="466"/>
      <c r="PW70" s="399"/>
      <c r="PX70" s="466"/>
      <c r="PY70" s="252"/>
      <c r="PZ70" s="467"/>
      <c r="QA70" s="466"/>
      <c r="QB70" s="399"/>
      <c r="QC70" s="466"/>
      <c r="QD70" s="252"/>
      <c r="QE70" s="467"/>
      <c r="QF70" s="466"/>
      <c r="QG70" s="399"/>
      <c r="QH70" s="466"/>
      <c r="QI70" s="252"/>
      <c r="QJ70" s="467"/>
      <c r="QK70" s="466"/>
      <c r="QL70" s="399"/>
      <c r="QM70" s="466"/>
      <c r="QN70" s="252"/>
      <c r="QO70" s="467"/>
      <c r="QP70" s="466"/>
      <c r="QQ70" s="399"/>
      <c r="QR70" s="466"/>
      <c r="QS70" s="252"/>
      <c r="QT70" s="467"/>
      <c r="QU70" s="466"/>
      <c r="QV70" s="399"/>
      <c r="QW70" s="466"/>
      <c r="QX70" s="252"/>
      <c r="QY70" s="467"/>
      <c r="QZ70" s="466"/>
      <c r="RA70" s="399"/>
      <c r="RB70" s="466"/>
      <c r="RC70" s="252"/>
      <c r="RD70" s="467"/>
      <c r="RE70" s="466"/>
      <c r="RF70" s="399"/>
      <c r="RG70" s="466"/>
      <c r="RH70" s="252"/>
      <c r="RI70" s="467"/>
      <c r="RJ70" s="466"/>
      <c r="RK70" s="399"/>
      <c r="RL70" s="466"/>
      <c r="RM70" s="252"/>
      <c r="RN70" s="467"/>
      <c r="RO70" s="466"/>
      <c r="RP70" s="399"/>
      <c r="RQ70" s="466"/>
      <c r="RR70" s="252"/>
      <c r="RS70" s="467"/>
      <c r="RT70" s="466"/>
      <c r="RU70" s="399"/>
      <c r="RV70" s="466"/>
      <c r="RW70" s="252"/>
      <c r="RX70" s="467"/>
      <c r="RY70" s="466"/>
      <c r="RZ70" s="399"/>
      <c r="SA70" s="466"/>
      <c r="SB70" s="252"/>
      <c r="SC70" s="467"/>
      <c r="SD70" s="466"/>
      <c r="SE70" s="399"/>
      <c r="SF70" s="466"/>
      <c r="SG70" s="252"/>
      <c r="SH70" s="467"/>
      <c r="SI70" s="466"/>
      <c r="SJ70" s="399"/>
      <c r="SK70" s="466"/>
      <c r="SL70" s="252"/>
      <c r="SM70" s="467"/>
      <c r="SN70" s="466"/>
      <c r="SO70" s="399"/>
      <c r="SP70" s="466"/>
      <c r="SQ70" s="252"/>
      <c r="SR70" s="467"/>
      <c r="SS70" s="466"/>
      <c r="ST70" s="399"/>
      <c r="SU70" s="466"/>
      <c r="SV70" s="252"/>
      <c r="SW70" s="467"/>
      <c r="SX70" s="466"/>
      <c r="SY70" s="399"/>
      <c r="SZ70" s="466"/>
      <c r="TA70" s="252"/>
      <c r="TB70" s="467"/>
      <c r="TC70" s="466"/>
      <c r="TD70" s="399"/>
      <c r="TE70" s="466"/>
      <c r="TF70" s="252"/>
      <c r="TG70" s="467"/>
      <c r="TH70" s="466"/>
      <c r="TI70" s="399"/>
      <c r="TJ70" s="466"/>
      <c r="TK70" s="252"/>
      <c r="TL70" s="467"/>
      <c r="TM70" s="466"/>
      <c r="TN70" s="399"/>
      <c r="TO70" s="466"/>
      <c r="TP70" s="252"/>
      <c r="TQ70" s="467"/>
      <c r="TR70" s="466"/>
      <c r="TS70" s="399"/>
      <c r="TT70" s="466"/>
      <c r="TU70" s="252"/>
      <c r="TV70" s="467"/>
      <c r="TW70" s="466"/>
      <c r="TX70" s="399"/>
      <c r="TY70" s="466"/>
      <c r="TZ70" s="252"/>
      <c r="UA70" s="467"/>
      <c r="UB70" s="466"/>
      <c r="UC70" s="399"/>
      <c r="UD70" s="466"/>
      <c r="UE70" s="252"/>
      <c r="UF70" s="467"/>
      <c r="UG70" s="466"/>
      <c r="UH70" s="399"/>
      <c r="UI70" s="466"/>
      <c r="UJ70" s="252"/>
      <c r="UK70" s="467"/>
      <c r="UL70" s="466"/>
      <c r="UM70" s="399"/>
      <c r="UN70" s="466"/>
      <c r="UO70" s="252"/>
      <c r="UP70" s="467"/>
      <c r="UQ70" s="466"/>
      <c r="UR70" s="399"/>
      <c r="US70" s="466"/>
      <c r="UT70" s="252"/>
      <c r="UU70" s="467"/>
      <c r="UV70" s="466"/>
      <c r="UW70" s="399"/>
      <c r="UX70" s="466"/>
      <c r="UY70" s="252"/>
      <c r="UZ70" s="467"/>
      <c r="VA70" s="466"/>
      <c r="VB70" s="399"/>
      <c r="VC70" s="466"/>
      <c r="VD70" s="252"/>
      <c r="VE70" s="467"/>
      <c r="VF70" s="466"/>
      <c r="VG70" s="399"/>
      <c r="VH70" s="466"/>
      <c r="VI70" s="252"/>
      <c r="VJ70" s="467"/>
      <c r="VK70" s="466"/>
      <c r="VL70" s="399"/>
      <c r="VM70" s="466"/>
      <c r="VN70" s="252"/>
      <c r="VO70" s="467"/>
      <c r="VP70" s="466"/>
      <c r="VQ70" s="399"/>
      <c r="VR70" s="466"/>
      <c r="VS70" s="252"/>
      <c r="VT70" s="467"/>
      <c r="VU70" s="466"/>
      <c r="VV70" s="399"/>
      <c r="VW70" s="466"/>
      <c r="VX70" s="252"/>
      <c r="VY70" s="467"/>
      <c r="VZ70" s="466"/>
      <c r="WA70" s="399"/>
      <c r="WB70" s="466"/>
      <c r="WC70" s="252"/>
      <c r="WD70" s="467"/>
      <c r="WE70" s="466"/>
      <c r="WF70" s="399"/>
      <c r="WG70" s="466"/>
      <c r="WH70" s="252"/>
      <c r="WI70" s="467"/>
      <c r="WJ70" s="466"/>
      <c r="WK70" s="399"/>
      <c r="WL70" s="466"/>
      <c r="WM70" s="252"/>
      <c r="WN70" s="467"/>
      <c r="WO70" s="466"/>
      <c r="WP70" s="399"/>
      <c r="WQ70" s="466"/>
      <c r="WR70" s="252"/>
      <c r="WS70" s="467"/>
      <c r="WT70" s="466"/>
      <c r="WU70" s="399"/>
      <c r="WV70" s="466"/>
      <c r="WW70" s="252"/>
      <c r="WX70" s="467"/>
      <c r="WY70" s="466"/>
      <c r="WZ70" s="399"/>
      <c r="XA70" s="466"/>
      <c r="XB70" s="252"/>
      <c r="XC70" s="467"/>
      <c r="XD70" s="466"/>
      <c r="XE70" s="399"/>
      <c r="XF70" s="466"/>
      <c r="XG70" s="252"/>
      <c r="XH70" s="467"/>
      <c r="XI70" s="466"/>
      <c r="XJ70" s="399"/>
      <c r="XK70" s="466"/>
      <c r="XL70" s="252"/>
      <c r="XM70" s="467"/>
      <c r="XN70" s="466"/>
      <c r="XO70" s="399"/>
      <c r="XP70" s="466"/>
      <c r="XQ70" s="252"/>
      <c r="XR70" s="467"/>
      <c r="XS70" s="466"/>
      <c r="XT70" s="399"/>
      <c r="XU70" s="466"/>
      <c r="XV70" s="252"/>
      <c r="XW70" s="467"/>
      <c r="XX70" s="466"/>
      <c r="XY70" s="399"/>
      <c r="XZ70" s="466"/>
      <c r="YA70" s="252"/>
      <c r="YB70" s="467"/>
      <c r="YC70" s="466"/>
      <c r="YD70" s="399"/>
      <c r="YE70" s="466"/>
      <c r="YF70" s="252"/>
      <c r="YG70" s="467"/>
      <c r="YH70" s="466"/>
      <c r="YI70" s="399"/>
      <c r="YJ70" s="466"/>
      <c r="YK70" s="252"/>
      <c r="YL70" s="467"/>
      <c r="YM70" s="466"/>
      <c r="YN70" s="399"/>
      <c r="YO70" s="466"/>
      <c r="YP70" s="252"/>
      <c r="YQ70" s="467"/>
      <c r="YR70" s="466"/>
      <c r="YS70" s="399"/>
      <c r="YT70" s="466"/>
      <c r="YU70" s="252"/>
      <c r="YV70" s="467"/>
      <c r="YW70" s="466"/>
      <c r="YX70" s="399"/>
      <c r="YY70" s="466"/>
      <c r="YZ70" s="252"/>
      <c r="ZA70" s="467"/>
      <c r="ZB70" s="466"/>
      <c r="ZC70" s="399"/>
      <c r="ZD70" s="466"/>
      <c r="ZE70" s="252"/>
      <c r="ZF70" s="467"/>
      <c r="ZG70" s="466"/>
      <c r="ZH70" s="399"/>
      <c r="ZI70" s="466"/>
      <c r="ZJ70" s="252"/>
      <c r="ZK70" s="467"/>
      <c r="ZL70" s="466"/>
      <c r="ZM70" s="399"/>
      <c r="ZN70" s="466"/>
      <c r="ZO70" s="252"/>
      <c r="ZP70" s="467"/>
      <c r="ZQ70" s="466"/>
      <c r="ZR70" s="399"/>
      <c r="ZS70" s="466"/>
      <c r="ZT70" s="252"/>
      <c r="ZU70" s="467"/>
      <c r="ZV70" s="466"/>
      <c r="ZW70" s="399"/>
      <c r="ZX70" s="466"/>
      <c r="ZY70" s="252"/>
      <c r="ZZ70" s="467"/>
      <c r="AAA70" s="466"/>
      <c r="AAB70" s="399"/>
      <c r="AAC70" s="466"/>
      <c r="AAD70" s="252"/>
      <c r="AAE70" s="467"/>
      <c r="AAF70" s="466"/>
      <c r="AAG70" s="399"/>
      <c r="AAH70" s="466"/>
      <c r="AAI70" s="252"/>
      <c r="AAJ70" s="467"/>
      <c r="AAK70" s="466"/>
      <c r="AAL70" s="399"/>
      <c r="AAM70" s="466"/>
      <c r="AAN70" s="252"/>
      <c r="AAO70" s="467"/>
      <c r="AAP70" s="466"/>
      <c r="AAQ70" s="399"/>
      <c r="AAR70" s="466"/>
      <c r="AAS70" s="252"/>
      <c r="AAT70" s="467"/>
      <c r="AAU70" s="466"/>
      <c r="AAV70" s="399"/>
      <c r="AAW70" s="466"/>
      <c r="AAX70" s="252"/>
      <c r="AAY70" s="467"/>
      <c r="AAZ70" s="466"/>
      <c r="ABA70" s="399"/>
      <c r="ABB70" s="466"/>
      <c r="ABC70" s="252"/>
      <c r="ABD70" s="467"/>
      <c r="ABE70" s="466"/>
      <c r="ABF70" s="399"/>
      <c r="ABG70" s="466"/>
      <c r="ABH70" s="252"/>
      <c r="ABI70" s="467"/>
      <c r="ABJ70" s="466"/>
      <c r="ABK70" s="399"/>
      <c r="ABL70" s="466"/>
      <c r="ABM70" s="252"/>
      <c r="ABN70" s="467"/>
      <c r="ABO70" s="466"/>
      <c r="ABP70" s="399"/>
      <c r="ABQ70" s="466"/>
      <c r="ABR70" s="252"/>
      <c r="ABS70" s="467"/>
      <c r="ABT70" s="466"/>
      <c r="ABU70" s="399"/>
      <c r="ABV70" s="466"/>
      <c r="ABW70" s="252"/>
      <c r="ABX70" s="467"/>
      <c r="ABY70" s="466"/>
      <c r="ABZ70" s="399"/>
      <c r="ACA70" s="466"/>
      <c r="ACB70" s="252"/>
      <c r="ACC70" s="467"/>
      <c r="ACD70" s="466"/>
      <c r="ACE70" s="399"/>
      <c r="ACF70" s="466"/>
      <c r="ACG70" s="252"/>
      <c r="ACH70" s="467"/>
      <c r="ACI70" s="466"/>
      <c r="ACJ70" s="399"/>
      <c r="ACK70" s="466"/>
      <c r="ACL70" s="252"/>
      <c r="ACM70" s="467"/>
      <c r="ACN70" s="466"/>
      <c r="ACO70" s="399"/>
      <c r="ACP70" s="466"/>
      <c r="ACQ70" s="252"/>
      <c r="ACR70" s="467"/>
      <c r="ACS70" s="466"/>
      <c r="ACT70" s="399"/>
      <c r="ACU70" s="466"/>
      <c r="ACV70" s="252"/>
      <c r="ACW70" s="467"/>
      <c r="ACX70" s="466"/>
      <c r="ACY70" s="399"/>
      <c r="ACZ70" s="466"/>
      <c r="ADA70" s="252"/>
      <c r="ADB70" s="467"/>
      <c r="ADC70" s="466"/>
      <c r="ADD70" s="399"/>
      <c r="ADE70" s="466"/>
      <c r="ADF70" s="252"/>
      <c r="ADG70" s="467"/>
      <c r="ADH70" s="466"/>
      <c r="ADI70" s="399"/>
      <c r="ADJ70" s="466"/>
      <c r="ADK70" s="252"/>
      <c r="ADL70" s="467"/>
      <c r="ADM70" s="466"/>
      <c r="ADN70" s="399"/>
      <c r="ADO70" s="466"/>
      <c r="ADP70" s="252"/>
      <c r="ADQ70" s="467"/>
      <c r="ADR70" s="466"/>
      <c r="ADS70" s="399"/>
      <c r="ADT70" s="466"/>
      <c r="ADU70" s="252"/>
      <c r="ADV70" s="467"/>
      <c r="ADW70" s="466"/>
      <c r="ADX70" s="399"/>
      <c r="ADY70" s="466"/>
      <c r="ADZ70" s="252"/>
      <c r="AEA70" s="467"/>
      <c r="AEB70" s="466"/>
      <c r="AEC70" s="399"/>
      <c r="AED70" s="466"/>
      <c r="AEE70" s="252"/>
      <c r="AEF70" s="467"/>
      <c r="AEG70" s="466"/>
      <c r="AEH70" s="399"/>
      <c r="AEI70" s="466"/>
      <c r="AEJ70" s="252"/>
      <c r="AEK70" s="467"/>
      <c r="AEL70" s="466"/>
      <c r="AEM70" s="399"/>
      <c r="AEN70" s="466"/>
      <c r="AEO70" s="252"/>
      <c r="AEP70" s="467"/>
      <c r="AEQ70" s="466"/>
      <c r="AER70" s="399"/>
      <c r="AES70" s="466"/>
      <c r="AET70" s="252"/>
      <c r="AEU70" s="467"/>
      <c r="AEV70" s="466"/>
      <c r="AEW70" s="399"/>
      <c r="AEX70" s="466"/>
      <c r="AEY70" s="252"/>
      <c r="AEZ70" s="467"/>
      <c r="AFA70" s="466"/>
      <c r="AFB70" s="399"/>
      <c r="AFC70" s="466"/>
      <c r="AFD70" s="252"/>
      <c r="AFE70" s="467"/>
      <c r="AFF70" s="466"/>
      <c r="AFG70" s="399"/>
      <c r="AFH70" s="466"/>
      <c r="AFI70" s="252"/>
      <c r="AFJ70" s="467"/>
      <c r="AFK70" s="466"/>
      <c r="AFL70" s="399"/>
      <c r="AFM70" s="466"/>
      <c r="AFN70" s="252"/>
      <c r="AFO70" s="467"/>
      <c r="AFP70" s="466"/>
      <c r="AFQ70" s="399"/>
      <c r="AFR70" s="466"/>
      <c r="AFS70" s="252"/>
      <c r="AFT70" s="467"/>
      <c r="AFU70" s="466"/>
      <c r="AFV70" s="399"/>
      <c r="AFW70" s="466"/>
      <c r="AFX70" s="252"/>
      <c r="AFY70" s="467"/>
      <c r="AFZ70" s="466"/>
      <c r="AGA70" s="399"/>
      <c r="AGB70" s="466"/>
      <c r="AGC70" s="252"/>
      <c r="AGD70" s="467"/>
      <c r="AGE70" s="466"/>
      <c r="AGF70" s="399"/>
      <c r="AGG70" s="466"/>
      <c r="AGH70" s="252"/>
      <c r="AGI70" s="467"/>
      <c r="AGJ70" s="466"/>
      <c r="AGK70" s="399"/>
      <c r="AGL70" s="466"/>
      <c r="AGM70" s="252"/>
      <c r="AGN70" s="467"/>
      <c r="AGO70" s="466"/>
      <c r="AGP70" s="399"/>
      <c r="AGQ70" s="466"/>
      <c r="AGR70" s="252"/>
      <c r="AGS70" s="467"/>
      <c r="AGT70" s="466"/>
      <c r="AGU70" s="399"/>
      <c r="AGV70" s="466"/>
      <c r="AGW70" s="252"/>
      <c r="AGX70" s="467"/>
      <c r="AGY70" s="466"/>
      <c r="AGZ70" s="399"/>
      <c r="AHA70" s="466"/>
      <c r="AHB70" s="252"/>
      <c r="AHC70" s="467"/>
      <c r="AHD70" s="466"/>
      <c r="AHE70" s="399"/>
      <c r="AHF70" s="466"/>
      <c r="AHG70" s="252"/>
      <c r="AHH70" s="467"/>
      <c r="AHI70" s="466"/>
      <c r="AHJ70" s="399"/>
      <c r="AHK70" s="466"/>
      <c r="AHL70" s="252"/>
      <c r="AHM70" s="467"/>
      <c r="AHN70" s="466"/>
      <c r="AHO70" s="399"/>
      <c r="AHP70" s="466"/>
      <c r="AHQ70" s="252"/>
      <c r="AHR70" s="467"/>
      <c r="AHS70" s="466"/>
      <c r="AHT70" s="399"/>
      <c r="AHU70" s="466"/>
      <c r="AHV70" s="252"/>
      <c r="AHW70" s="467"/>
      <c r="AHX70" s="466"/>
      <c r="AHY70" s="399"/>
      <c r="AHZ70" s="466"/>
      <c r="AIA70" s="252"/>
      <c r="AIB70" s="467"/>
      <c r="AIC70" s="466"/>
      <c r="AID70" s="399"/>
      <c r="AIE70" s="466"/>
      <c r="AIF70" s="252"/>
      <c r="AIG70" s="467"/>
      <c r="AIH70" s="466"/>
      <c r="AII70" s="399"/>
      <c r="AIJ70" s="466"/>
      <c r="AIK70" s="252"/>
      <c r="AIL70" s="467"/>
      <c r="AIM70" s="466"/>
      <c r="AIN70" s="399"/>
      <c r="AIO70" s="466"/>
      <c r="AIP70" s="252"/>
      <c r="AIQ70" s="467"/>
      <c r="AIR70" s="466"/>
      <c r="AIS70" s="399"/>
      <c r="AIT70" s="466"/>
      <c r="AIU70" s="252"/>
      <c r="AIV70" s="467"/>
      <c r="AIW70" s="466"/>
      <c r="AIX70" s="399"/>
      <c r="AIY70" s="466"/>
      <c r="AIZ70" s="252"/>
      <c r="AJA70" s="467"/>
      <c r="AJB70" s="466"/>
      <c r="AJC70" s="399"/>
      <c r="AJD70" s="466"/>
      <c r="AJE70" s="252"/>
      <c r="AJF70" s="467"/>
      <c r="AJG70" s="466"/>
      <c r="AJH70" s="399"/>
      <c r="AJI70" s="466"/>
      <c r="AJJ70" s="252"/>
      <c r="AJK70" s="467"/>
      <c r="AJL70" s="466"/>
      <c r="AJM70" s="399"/>
      <c r="AJN70" s="466"/>
      <c r="AJO70" s="252"/>
      <c r="AJP70" s="467"/>
      <c r="AJQ70" s="466"/>
      <c r="AJR70" s="399"/>
      <c r="AJS70" s="466"/>
      <c r="AJT70" s="252"/>
      <c r="AJU70" s="467"/>
      <c r="AJV70" s="466"/>
      <c r="AJW70" s="399"/>
      <c r="AJX70" s="466"/>
      <c r="AJY70" s="252"/>
      <c r="AJZ70" s="467"/>
      <c r="AKA70" s="466"/>
      <c r="AKB70" s="399"/>
      <c r="AKC70" s="466"/>
      <c r="AKD70" s="252"/>
      <c r="AKE70" s="467"/>
      <c r="AKF70" s="466"/>
      <c r="AKG70" s="399"/>
      <c r="AKH70" s="466"/>
      <c r="AKI70" s="252"/>
      <c r="AKJ70" s="467"/>
      <c r="AKK70" s="466"/>
      <c r="AKL70" s="399"/>
      <c r="AKM70" s="466"/>
      <c r="AKN70" s="252"/>
      <c r="AKO70" s="467"/>
      <c r="AKP70" s="466"/>
      <c r="AKQ70" s="399"/>
      <c r="AKR70" s="466"/>
      <c r="AKS70" s="252"/>
      <c r="AKT70" s="467"/>
      <c r="AKU70" s="466"/>
      <c r="AKV70" s="399"/>
      <c r="AKW70" s="466"/>
      <c r="AKX70" s="252"/>
      <c r="AKY70" s="467"/>
      <c r="AKZ70" s="466"/>
      <c r="ALA70" s="399"/>
      <c r="ALB70" s="466"/>
      <c r="ALC70" s="252"/>
      <c r="ALD70" s="467"/>
      <c r="ALE70" s="466"/>
      <c r="ALF70" s="399"/>
      <c r="ALG70" s="466"/>
      <c r="ALH70" s="252"/>
      <c r="ALI70" s="467"/>
      <c r="ALJ70" s="466"/>
      <c r="ALK70" s="399"/>
      <c r="ALL70" s="466"/>
      <c r="ALM70" s="252"/>
      <c r="ALN70" s="467"/>
      <c r="ALO70" s="466"/>
      <c r="ALP70" s="399"/>
      <c r="ALQ70" s="466"/>
      <c r="ALR70" s="252"/>
      <c r="ALS70" s="467"/>
      <c r="ALT70" s="466"/>
      <c r="ALU70" s="399"/>
      <c r="ALV70" s="466"/>
      <c r="ALW70" s="252"/>
      <c r="ALX70" s="467"/>
      <c r="ALY70" s="466"/>
      <c r="ALZ70" s="399"/>
      <c r="AMA70" s="466"/>
      <c r="AMB70" s="252"/>
      <c r="AMC70" s="467"/>
      <c r="AMD70" s="466"/>
      <c r="AME70" s="399"/>
      <c r="AMF70" s="466"/>
      <c r="AMG70" s="252"/>
      <c r="AMH70" s="467"/>
      <c r="AMI70" s="466"/>
      <c r="AMJ70" s="399"/>
      <c r="AMK70" s="466"/>
      <c r="AML70" s="252"/>
      <c r="AMM70" s="467"/>
      <c r="AMN70" s="466"/>
      <c r="AMO70" s="399"/>
      <c r="AMP70" s="466"/>
      <c r="AMQ70" s="252"/>
      <c r="AMR70" s="467"/>
      <c r="AMS70" s="466"/>
      <c r="AMT70" s="399"/>
      <c r="AMU70" s="466"/>
      <c r="AMV70" s="252"/>
      <c r="AMW70" s="467"/>
      <c r="AMX70" s="466"/>
      <c r="AMY70" s="399"/>
      <c r="AMZ70" s="466"/>
      <c r="ANA70" s="252"/>
      <c r="ANB70" s="467"/>
      <c r="ANC70" s="466"/>
      <c r="AND70" s="399"/>
      <c r="ANE70" s="466"/>
      <c r="ANF70" s="252"/>
      <c r="ANG70" s="467"/>
      <c r="ANH70" s="466"/>
      <c r="ANI70" s="399"/>
      <c r="ANJ70" s="466"/>
      <c r="ANK70" s="252"/>
      <c r="ANL70" s="467"/>
      <c r="ANM70" s="466"/>
      <c r="ANN70" s="399"/>
      <c r="ANO70" s="466"/>
      <c r="ANP70" s="252"/>
      <c r="ANQ70" s="467"/>
      <c r="ANR70" s="466"/>
      <c r="ANS70" s="399"/>
      <c r="ANT70" s="466"/>
      <c r="ANU70" s="252"/>
      <c r="ANV70" s="467"/>
      <c r="ANW70" s="466"/>
      <c r="ANX70" s="399"/>
      <c r="ANY70" s="466"/>
      <c r="ANZ70" s="252"/>
      <c r="AOA70" s="467"/>
      <c r="AOB70" s="466"/>
      <c r="AOC70" s="399"/>
      <c r="AOD70" s="466"/>
      <c r="AOE70" s="252"/>
      <c r="AOF70" s="467"/>
      <c r="AOG70" s="466"/>
      <c r="AOH70" s="399"/>
      <c r="AOI70" s="466"/>
      <c r="AOJ70" s="252"/>
      <c r="AOK70" s="467"/>
      <c r="AOL70" s="466"/>
      <c r="AOM70" s="399"/>
      <c r="AON70" s="466"/>
      <c r="AOO70" s="252"/>
      <c r="AOP70" s="467"/>
      <c r="AOQ70" s="466"/>
      <c r="AOR70" s="399"/>
      <c r="AOS70" s="466"/>
      <c r="AOT70" s="252"/>
      <c r="AOU70" s="467"/>
      <c r="AOV70" s="466"/>
      <c r="AOW70" s="399"/>
      <c r="AOX70" s="466"/>
      <c r="AOY70" s="252"/>
      <c r="AOZ70" s="467"/>
      <c r="APA70" s="466"/>
      <c r="APB70" s="399"/>
      <c r="APC70" s="466"/>
      <c r="APD70" s="252"/>
      <c r="APE70" s="467"/>
      <c r="APF70" s="466"/>
      <c r="APG70" s="399"/>
      <c r="APH70" s="466"/>
      <c r="API70" s="252"/>
      <c r="APJ70" s="467"/>
      <c r="APK70" s="466"/>
      <c r="APL70" s="399"/>
      <c r="APM70" s="466"/>
      <c r="APN70" s="252"/>
      <c r="APO70" s="467"/>
      <c r="APP70" s="466"/>
      <c r="APQ70" s="399"/>
      <c r="APR70" s="466"/>
      <c r="APS70" s="252"/>
      <c r="APT70" s="467"/>
      <c r="APU70" s="466"/>
      <c r="APV70" s="399"/>
      <c r="APW70" s="466"/>
      <c r="APX70" s="252"/>
      <c r="APY70" s="467"/>
      <c r="APZ70" s="466"/>
      <c r="AQA70" s="399"/>
      <c r="AQB70" s="466"/>
      <c r="AQC70" s="252"/>
      <c r="AQD70" s="467"/>
      <c r="AQE70" s="466"/>
      <c r="AQF70" s="399"/>
      <c r="AQG70" s="466"/>
      <c r="AQH70" s="252"/>
      <c r="AQI70" s="467"/>
      <c r="AQJ70" s="466"/>
      <c r="AQK70" s="399"/>
      <c r="AQL70" s="466"/>
      <c r="AQM70" s="252"/>
      <c r="AQN70" s="467"/>
      <c r="AQO70" s="466"/>
      <c r="AQP70" s="399"/>
      <c r="AQQ70" s="466"/>
      <c r="AQR70" s="252"/>
      <c r="AQS70" s="467"/>
      <c r="AQT70" s="466"/>
      <c r="AQU70" s="399"/>
      <c r="AQV70" s="466"/>
      <c r="AQW70" s="252"/>
      <c r="AQX70" s="467"/>
      <c r="AQY70" s="466"/>
      <c r="AQZ70" s="399"/>
      <c r="ARA70" s="466"/>
      <c r="ARB70" s="252"/>
      <c r="ARC70" s="467"/>
      <c r="ARD70" s="466"/>
      <c r="ARE70" s="399"/>
      <c r="ARF70" s="466"/>
      <c r="ARG70" s="252"/>
      <c r="ARH70" s="467"/>
      <c r="ARI70" s="466"/>
      <c r="ARJ70" s="399"/>
      <c r="ARK70" s="466"/>
      <c r="ARL70" s="252"/>
      <c r="ARM70" s="467"/>
      <c r="ARN70" s="466"/>
      <c r="ARO70" s="399"/>
      <c r="ARP70" s="466"/>
      <c r="ARQ70" s="252"/>
      <c r="ARR70" s="467"/>
      <c r="ARS70" s="466"/>
      <c r="ART70" s="399"/>
      <c r="ARU70" s="466"/>
      <c r="ARV70" s="252"/>
      <c r="ARW70" s="467"/>
      <c r="ARX70" s="466"/>
      <c r="ARY70" s="399"/>
      <c r="ARZ70" s="466"/>
      <c r="ASA70" s="252"/>
      <c r="ASB70" s="467"/>
      <c r="ASC70" s="466"/>
      <c r="ASD70" s="399"/>
      <c r="ASE70" s="466"/>
      <c r="ASF70" s="252"/>
      <c r="ASG70" s="467"/>
      <c r="ASH70" s="466"/>
      <c r="ASI70" s="399"/>
      <c r="ASJ70" s="466"/>
      <c r="ASK70" s="252"/>
      <c r="ASL70" s="467"/>
      <c r="ASM70" s="466"/>
      <c r="ASN70" s="399"/>
      <c r="ASO70" s="466"/>
      <c r="ASP70" s="252"/>
      <c r="ASQ70" s="467"/>
      <c r="ASR70" s="466"/>
      <c r="ASS70" s="399"/>
      <c r="AST70" s="466"/>
      <c r="ASU70" s="252"/>
      <c r="ASV70" s="467"/>
      <c r="ASW70" s="466"/>
      <c r="ASX70" s="399"/>
      <c r="ASY70" s="466"/>
      <c r="ASZ70" s="252"/>
      <c r="ATA70" s="467"/>
      <c r="ATB70" s="466"/>
      <c r="ATC70" s="399"/>
      <c r="ATD70" s="466"/>
      <c r="ATE70" s="252"/>
      <c r="ATF70" s="467"/>
      <c r="ATG70" s="466"/>
      <c r="ATH70" s="399"/>
      <c r="ATI70" s="466"/>
      <c r="ATJ70" s="252"/>
      <c r="ATK70" s="467"/>
      <c r="ATL70" s="466"/>
      <c r="ATM70" s="399"/>
      <c r="ATN70" s="466"/>
      <c r="ATO70" s="252"/>
      <c r="ATP70" s="467"/>
      <c r="ATQ70" s="466"/>
      <c r="ATR70" s="399"/>
      <c r="ATS70" s="466"/>
      <c r="ATT70" s="252"/>
      <c r="ATU70" s="467"/>
      <c r="ATV70" s="466"/>
      <c r="ATW70" s="399"/>
      <c r="ATX70" s="466"/>
      <c r="ATY70" s="252"/>
      <c r="ATZ70" s="467"/>
      <c r="AUA70" s="466"/>
      <c r="AUB70" s="399"/>
      <c r="AUC70" s="466"/>
      <c r="AUD70" s="252"/>
      <c r="AUE70" s="467"/>
      <c r="AUF70" s="466"/>
      <c r="AUG70" s="399"/>
      <c r="AUH70" s="466"/>
      <c r="AUI70" s="252"/>
      <c r="AUJ70" s="467"/>
      <c r="AUK70" s="466"/>
      <c r="AUL70" s="399"/>
      <c r="AUM70" s="466"/>
      <c r="AUN70" s="252"/>
      <c r="AUO70" s="467"/>
      <c r="AUP70" s="466"/>
      <c r="AUQ70" s="399"/>
      <c r="AUR70" s="466"/>
      <c r="AUS70" s="252"/>
      <c r="AUT70" s="467"/>
      <c r="AUU70" s="466"/>
      <c r="AUV70" s="399"/>
      <c r="AUW70" s="466"/>
      <c r="AUX70" s="252"/>
      <c r="AUY70" s="467"/>
      <c r="AUZ70" s="466"/>
      <c r="AVA70" s="399"/>
      <c r="AVB70" s="466"/>
      <c r="AVC70" s="252"/>
      <c r="AVD70" s="467"/>
      <c r="AVE70" s="466"/>
      <c r="AVF70" s="399"/>
      <c r="AVG70" s="466"/>
      <c r="AVH70" s="252"/>
      <c r="AVI70" s="467"/>
      <c r="AVJ70" s="466"/>
      <c r="AVK70" s="399"/>
      <c r="AVL70" s="466"/>
      <c r="AVM70" s="252"/>
      <c r="AVN70" s="467"/>
      <c r="AVO70" s="466"/>
      <c r="AVP70" s="399"/>
      <c r="AVQ70" s="466"/>
      <c r="AVR70" s="252"/>
      <c r="AVS70" s="467"/>
      <c r="AVT70" s="466"/>
      <c r="AVU70" s="399"/>
      <c r="AVV70" s="466"/>
      <c r="AVW70" s="252"/>
      <c r="AVX70" s="467"/>
      <c r="AVY70" s="466"/>
      <c r="AVZ70" s="399"/>
      <c r="AWA70" s="466"/>
      <c r="AWB70" s="252"/>
      <c r="AWC70" s="467"/>
      <c r="AWD70" s="466"/>
      <c r="AWE70" s="399"/>
      <c r="AWF70" s="466"/>
      <c r="AWG70" s="252"/>
      <c r="AWH70" s="467"/>
      <c r="AWI70" s="466"/>
      <c r="AWJ70" s="399"/>
      <c r="AWK70" s="466"/>
      <c r="AWL70" s="252"/>
      <c r="AWM70" s="467"/>
      <c r="AWN70" s="466"/>
      <c r="AWO70" s="399"/>
      <c r="AWP70" s="466"/>
      <c r="AWQ70" s="252"/>
      <c r="AWR70" s="467"/>
      <c r="AWS70" s="466"/>
      <c r="AWT70" s="399"/>
      <c r="AWU70" s="466"/>
      <c r="AWV70" s="252"/>
      <c r="AWW70" s="467"/>
      <c r="AWX70" s="466"/>
      <c r="AWY70" s="399"/>
      <c r="AWZ70" s="466"/>
      <c r="AXA70" s="252"/>
      <c r="AXB70" s="467"/>
      <c r="AXC70" s="466"/>
      <c r="AXD70" s="399"/>
      <c r="AXE70" s="466"/>
      <c r="AXF70" s="252"/>
      <c r="AXG70" s="467"/>
      <c r="AXH70" s="466"/>
      <c r="AXI70" s="399"/>
      <c r="AXJ70" s="466"/>
      <c r="AXK70" s="252"/>
      <c r="AXL70" s="467"/>
      <c r="AXM70" s="466"/>
      <c r="AXN70" s="399"/>
      <c r="AXO70" s="466"/>
      <c r="AXP70" s="252"/>
      <c r="AXQ70" s="467"/>
      <c r="AXR70" s="466"/>
      <c r="AXS70" s="399"/>
      <c r="AXT70" s="466"/>
      <c r="AXU70" s="252"/>
      <c r="AXV70" s="467"/>
      <c r="AXW70" s="466"/>
      <c r="AXX70" s="399"/>
      <c r="AXY70" s="466"/>
      <c r="AXZ70" s="252"/>
      <c r="AYA70" s="467"/>
      <c r="AYB70" s="466"/>
      <c r="AYC70" s="399"/>
      <c r="AYD70" s="466"/>
      <c r="AYE70" s="252"/>
      <c r="AYF70" s="467"/>
      <c r="AYG70" s="466"/>
      <c r="AYH70" s="399"/>
      <c r="AYI70" s="466"/>
      <c r="AYJ70" s="252"/>
      <c r="AYK70" s="467"/>
      <c r="AYL70" s="466"/>
      <c r="AYM70" s="399"/>
      <c r="AYN70" s="466"/>
      <c r="AYO70" s="252"/>
      <c r="AYP70" s="467"/>
      <c r="AYQ70" s="466"/>
      <c r="AYR70" s="399"/>
      <c r="AYS70" s="466"/>
      <c r="AYT70" s="252"/>
      <c r="AYU70" s="467"/>
      <c r="AYV70" s="466"/>
      <c r="AYW70" s="399"/>
      <c r="AYX70" s="466"/>
      <c r="AYY70" s="252"/>
      <c r="AYZ70" s="467"/>
      <c r="AZA70" s="466"/>
      <c r="AZB70" s="399"/>
      <c r="AZC70" s="466"/>
      <c r="AZD70" s="252"/>
      <c r="AZE70" s="467"/>
      <c r="AZF70" s="466"/>
      <c r="AZG70" s="399"/>
      <c r="AZH70" s="466"/>
      <c r="AZI70" s="252"/>
      <c r="AZJ70" s="467"/>
      <c r="AZK70" s="466"/>
      <c r="AZL70" s="399"/>
      <c r="AZM70" s="466"/>
      <c r="AZN70" s="252"/>
      <c r="AZO70" s="467"/>
      <c r="AZP70" s="466"/>
      <c r="AZQ70" s="399"/>
      <c r="AZR70" s="466"/>
      <c r="AZS70" s="252"/>
      <c r="AZT70" s="467"/>
      <c r="AZU70" s="466"/>
      <c r="AZV70" s="399"/>
      <c r="AZW70" s="466"/>
      <c r="AZX70" s="252"/>
      <c r="AZY70" s="467"/>
      <c r="AZZ70" s="466"/>
      <c r="BAA70" s="399"/>
      <c r="BAB70" s="466"/>
      <c r="BAC70" s="252"/>
      <c r="BAD70" s="467"/>
      <c r="BAE70" s="466"/>
      <c r="BAF70" s="399"/>
      <c r="BAG70" s="466"/>
      <c r="BAH70" s="252"/>
      <c r="BAI70" s="467"/>
      <c r="BAJ70" s="466"/>
      <c r="BAK70" s="399"/>
      <c r="BAL70" s="466"/>
      <c r="BAM70" s="252"/>
      <c r="BAN70" s="467"/>
      <c r="BAO70" s="466"/>
      <c r="BAP70" s="399"/>
      <c r="BAQ70" s="466"/>
      <c r="BAR70" s="252"/>
      <c r="BAS70" s="467"/>
      <c r="BAT70" s="466"/>
      <c r="BAU70" s="399"/>
      <c r="BAV70" s="466"/>
      <c r="BAW70" s="252"/>
      <c r="BAX70" s="467"/>
      <c r="BAY70" s="466"/>
      <c r="BAZ70" s="399"/>
      <c r="BBA70" s="466"/>
      <c r="BBB70" s="252"/>
      <c r="BBC70" s="467"/>
      <c r="BBD70" s="466"/>
      <c r="BBE70" s="399"/>
      <c r="BBF70" s="466"/>
      <c r="BBG70" s="252"/>
      <c r="BBH70" s="467"/>
      <c r="BBI70" s="466"/>
      <c r="BBJ70" s="399"/>
      <c r="BBK70" s="466"/>
      <c r="BBL70" s="252"/>
      <c r="BBM70" s="467"/>
      <c r="BBN70" s="466"/>
      <c r="BBO70" s="399"/>
      <c r="BBP70" s="466"/>
      <c r="BBQ70" s="252"/>
      <c r="BBR70" s="467"/>
      <c r="BBS70" s="466"/>
      <c r="BBT70" s="399"/>
      <c r="BBU70" s="466"/>
      <c r="BBV70" s="252"/>
      <c r="BBW70" s="467"/>
      <c r="BBX70" s="466"/>
      <c r="BBY70" s="399"/>
      <c r="BBZ70" s="466"/>
      <c r="BCA70" s="252"/>
      <c r="BCB70" s="467"/>
      <c r="BCC70" s="466"/>
      <c r="BCD70" s="399"/>
      <c r="BCE70" s="466"/>
      <c r="BCF70" s="252"/>
      <c r="BCG70" s="467"/>
      <c r="BCH70" s="466"/>
      <c r="BCI70" s="399"/>
      <c r="BCJ70" s="466"/>
      <c r="BCK70" s="252"/>
      <c r="BCL70" s="467"/>
      <c r="BCM70" s="466"/>
      <c r="BCN70" s="399"/>
      <c r="BCO70" s="466"/>
      <c r="BCP70" s="252"/>
      <c r="BCQ70" s="467"/>
      <c r="BCR70" s="466"/>
      <c r="BCS70" s="399"/>
      <c r="BCT70" s="466"/>
      <c r="BCU70" s="252"/>
      <c r="BCV70" s="467"/>
      <c r="BCW70" s="466"/>
      <c r="BCX70" s="399"/>
      <c r="BCY70" s="466"/>
      <c r="BCZ70" s="252"/>
      <c r="BDA70" s="467"/>
      <c r="BDB70" s="466"/>
      <c r="BDC70" s="399"/>
      <c r="BDD70" s="466"/>
      <c r="BDE70" s="252"/>
      <c r="BDF70" s="467"/>
      <c r="BDG70" s="466"/>
      <c r="BDH70" s="399"/>
      <c r="BDI70" s="466"/>
      <c r="BDJ70" s="252"/>
      <c r="BDK70" s="467"/>
      <c r="BDL70" s="466"/>
      <c r="BDM70" s="399"/>
      <c r="BDN70" s="466"/>
      <c r="BDO70" s="252"/>
      <c r="BDP70" s="467"/>
      <c r="BDQ70" s="466"/>
      <c r="BDR70" s="399"/>
      <c r="BDS70" s="466"/>
      <c r="BDT70" s="252"/>
      <c r="BDU70" s="467"/>
      <c r="BDV70" s="466"/>
      <c r="BDW70" s="399"/>
      <c r="BDX70" s="466"/>
      <c r="BDY70" s="252"/>
      <c r="BDZ70" s="467"/>
      <c r="BEA70" s="466"/>
      <c r="BEB70" s="399"/>
      <c r="BEC70" s="466"/>
      <c r="BED70" s="252"/>
      <c r="BEE70" s="467"/>
      <c r="BEF70" s="466"/>
      <c r="BEG70" s="399"/>
      <c r="BEH70" s="466"/>
      <c r="BEI70" s="252"/>
      <c r="BEJ70" s="467"/>
      <c r="BEK70" s="466"/>
      <c r="BEL70" s="399"/>
      <c r="BEM70" s="466"/>
      <c r="BEN70" s="252"/>
      <c r="BEO70" s="467"/>
      <c r="BEP70" s="466"/>
      <c r="BEQ70" s="399"/>
      <c r="BER70" s="466"/>
      <c r="BES70" s="252"/>
      <c r="BET70" s="467"/>
      <c r="BEU70" s="466"/>
      <c r="BEV70" s="399"/>
      <c r="BEW70" s="466"/>
      <c r="BEX70" s="252"/>
      <c r="BEY70" s="467"/>
      <c r="BEZ70" s="466"/>
      <c r="BFA70" s="399"/>
      <c r="BFB70" s="466"/>
      <c r="BFC70" s="252"/>
      <c r="BFD70" s="467"/>
      <c r="BFE70" s="466"/>
      <c r="BFF70" s="399"/>
      <c r="BFG70" s="466"/>
      <c r="BFH70" s="252"/>
      <c r="BFI70" s="467"/>
      <c r="BFJ70" s="466"/>
      <c r="BFK70" s="399"/>
      <c r="BFL70" s="466"/>
      <c r="BFM70" s="252"/>
      <c r="BFN70" s="467"/>
      <c r="BFO70" s="466"/>
      <c r="BFP70" s="399"/>
      <c r="BFQ70" s="466"/>
      <c r="BFR70" s="252"/>
      <c r="BFS70" s="467"/>
      <c r="BFT70" s="466"/>
      <c r="BFU70" s="399"/>
      <c r="BFV70" s="466"/>
      <c r="BFW70" s="252"/>
      <c r="BFX70" s="467"/>
      <c r="BFY70" s="466"/>
      <c r="BFZ70" s="399"/>
      <c r="BGA70" s="466"/>
      <c r="BGB70" s="252"/>
      <c r="BGC70" s="467"/>
      <c r="BGD70" s="466"/>
      <c r="BGE70" s="399"/>
      <c r="BGF70" s="466"/>
      <c r="BGG70" s="252"/>
      <c r="BGH70" s="467"/>
      <c r="BGI70" s="466"/>
      <c r="BGJ70" s="399"/>
      <c r="BGK70" s="466"/>
      <c r="BGL70" s="252"/>
      <c r="BGM70" s="467"/>
      <c r="BGN70" s="466"/>
      <c r="BGO70" s="399"/>
      <c r="BGP70" s="466"/>
      <c r="BGQ70" s="252"/>
      <c r="BGR70" s="467"/>
      <c r="BGS70" s="466"/>
      <c r="BGT70" s="399"/>
      <c r="BGU70" s="466"/>
      <c r="BGV70" s="252"/>
      <c r="BGW70" s="467"/>
      <c r="BGX70" s="466"/>
      <c r="BGY70" s="399"/>
      <c r="BGZ70" s="466"/>
      <c r="BHA70" s="252"/>
      <c r="BHB70" s="467"/>
      <c r="BHC70" s="466"/>
      <c r="BHD70" s="399"/>
      <c r="BHE70" s="466"/>
      <c r="BHF70" s="252"/>
      <c r="BHG70" s="467"/>
      <c r="BHH70" s="466"/>
      <c r="BHI70" s="399"/>
      <c r="BHJ70" s="466"/>
      <c r="BHK70" s="252"/>
      <c r="BHL70" s="467"/>
      <c r="BHM70" s="466"/>
      <c r="BHN70" s="399"/>
      <c r="BHO70" s="466"/>
      <c r="BHP70" s="252"/>
      <c r="BHQ70" s="467"/>
      <c r="BHR70" s="466"/>
      <c r="BHS70" s="399"/>
      <c r="BHT70" s="466"/>
      <c r="BHU70" s="252"/>
      <c r="BHV70" s="467"/>
      <c r="BHW70" s="466"/>
      <c r="BHX70" s="399"/>
      <c r="BHY70" s="466"/>
      <c r="BHZ70" s="252"/>
      <c r="BIA70" s="467"/>
      <c r="BIB70" s="466"/>
      <c r="BIC70" s="399"/>
      <c r="BID70" s="466"/>
      <c r="BIE70" s="252"/>
      <c r="BIF70" s="467"/>
      <c r="BIG70" s="466"/>
      <c r="BIH70" s="399"/>
      <c r="BII70" s="466"/>
      <c r="BIJ70" s="252"/>
      <c r="BIK70" s="467"/>
      <c r="BIL70" s="466"/>
      <c r="BIM70" s="399"/>
      <c r="BIN70" s="466"/>
      <c r="BIO70" s="252"/>
      <c r="BIP70" s="467"/>
      <c r="BIQ70" s="466"/>
      <c r="BIR70" s="399"/>
      <c r="BIS70" s="466"/>
      <c r="BIT70" s="252"/>
      <c r="BIU70" s="467"/>
      <c r="BIV70" s="466"/>
      <c r="BIW70" s="399"/>
      <c r="BIX70" s="466"/>
      <c r="BIY70" s="252"/>
      <c r="BIZ70" s="467"/>
      <c r="BJA70" s="466"/>
      <c r="BJB70" s="399"/>
      <c r="BJC70" s="466"/>
      <c r="BJD70" s="252"/>
      <c r="BJE70" s="467"/>
      <c r="BJF70" s="466"/>
      <c r="BJG70" s="399"/>
      <c r="BJH70" s="466"/>
      <c r="BJI70" s="252"/>
      <c r="BJJ70" s="467"/>
      <c r="BJK70" s="466"/>
      <c r="BJL70" s="399"/>
      <c r="BJM70" s="466"/>
      <c r="BJN70" s="252"/>
      <c r="BJO70" s="467"/>
      <c r="BJP70" s="466"/>
      <c r="BJQ70" s="399"/>
      <c r="BJR70" s="466"/>
      <c r="BJS70" s="252"/>
      <c r="BJT70" s="467"/>
      <c r="BJU70" s="466"/>
      <c r="BJV70" s="399"/>
      <c r="BJW70" s="466"/>
      <c r="BJX70" s="252"/>
      <c r="BJY70" s="467"/>
      <c r="BJZ70" s="466"/>
      <c r="BKA70" s="399"/>
      <c r="BKB70" s="466"/>
      <c r="BKC70" s="252"/>
      <c r="BKD70" s="467"/>
      <c r="BKE70" s="466"/>
      <c r="BKF70" s="399"/>
      <c r="BKG70" s="466"/>
      <c r="BKH70" s="252"/>
      <c r="BKI70" s="467"/>
      <c r="BKJ70" s="466"/>
      <c r="BKK70" s="399"/>
      <c r="BKL70" s="466"/>
      <c r="BKM70" s="252"/>
      <c r="BKN70" s="467"/>
      <c r="BKO70" s="466"/>
      <c r="BKP70" s="399"/>
      <c r="BKQ70" s="466"/>
      <c r="BKR70" s="252"/>
      <c r="BKS70" s="467"/>
      <c r="BKT70" s="466"/>
      <c r="BKU70" s="399"/>
      <c r="BKV70" s="466"/>
      <c r="BKW70" s="252"/>
      <c r="BKX70" s="467"/>
      <c r="BKY70" s="466"/>
      <c r="BKZ70" s="399"/>
      <c r="BLA70" s="466"/>
      <c r="BLB70" s="252"/>
      <c r="BLC70" s="467"/>
      <c r="BLD70" s="466"/>
      <c r="BLE70" s="399"/>
      <c r="BLF70" s="466"/>
      <c r="BLG70" s="252"/>
      <c r="BLH70" s="467"/>
      <c r="BLI70" s="466"/>
      <c r="BLJ70" s="399"/>
      <c r="BLK70" s="466"/>
      <c r="BLL70" s="252"/>
      <c r="BLM70" s="467"/>
      <c r="BLN70" s="466"/>
      <c r="BLO70" s="399"/>
      <c r="BLP70" s="466"/>
      <c r="BLQ70" s="252"/>
      <c r="BLR70" s="467"/>
      <c r="BLS70" s="466"/>
      <c r="BLT70" s="399"/>
      <c r="BLU70" s="466"/>
      <c r="BLV70" s="252"/>
      <c r="BLW70" s="467"/>
      <c r="BLX70" s="466"/>
      <c r="BLY70" s="399"/>
      <c r="BLZ70" s="466"/>
      <c r="BMA70" s="252"/>
      <c r="BMB70" s="467"/>
      <c r="BMC70" s="466"/>
      <c r="BMD70" s="399"/>
      <c r="BME70" s="466"/>
      <c r="BMF70" s="252"/>
      <c r="BMG70" s="467"/>
      <c r="BMH70" s="466"/>
      <c r="BMI70" s="399"/>
      <c r="BMJ70" s="466"/>
      <c r="BMK70" s="252"/>
      <c r="BML70" s="467"/>
      <c r="BMM70" s="466"/>
      <c r="BMN70" s="399"/>
      <c r="BMO70" s="466"/>
      <c r="BMP70" s="252"/>
      <c r="BMQ70" s="467"/>
      <c r="BMR70" s="466"/>
      <c r="BMS70" s="399"/>
      <c r="BMT70" s="466"/>
      <c r="BMU70" s="252"/>
      <c r="BMV70" s="467"/>
      <c r="BMW70" s="466"/>
      <c r="BMX70" s="399"/>
      <c r="BMY70" s="466"/>
      <c r="BMZ70" s="252"/>
      <c r="BNA70" s="467"/>
      <c r="BNB70" s="466"/>
      <c r="BNC70" s="399"/>
      <c r="BND70" s="466"/>
      <c r="BNE70" s="252"/>
      <c r="BNF70" s="467"/>
      <c r="BNG70" s="466"/>
      <c r="BNH70" s="399"/>
      <c r="BNI70" s="466"/>
      <c r="BNJ70" s="252"/>
      <c r="BNK70" s="467"/>
      <c r="BNL70" s="466"/>
      <c r="BNM70" s="399"/>
      <c r="BNN70" s="466"/>
      <c r="BNO70" s="252"/>
      <c r="BNP70" s="467"/>
      <c r="BNQ70" s="466"/>
      <c r="BNR70" s="399"/>
      <c r="BNS70" s="466"/>
      <c r="BNT70" s="252"/>
      <c r="BNU70" s="467"/>
      <c r="BNV70" s="466"/>
      <c r="BNW70" s="399"/>
      <c r="BNX70" s="466"/>
      <c r="BNY70" s="252"/>
      <c r="BNZ70" s="467"/>
      <c r="BOA70" s="466"/>
      <c r="BOB70" s="399"/>
      <c r="BOC70" s="466"/>
      <c r="BOD70" s="252"/>
      <c r="BOE70" s="467"/>
      <c r="BOF70" s="466"/>
      <c r="BOG70" s="399"/>
      <c r="BOH70" s="466"/>
      <c r="BOI70" s="252"/>
      <c r="BOJ70" s="467"/>
      <c r="BOK70" s="466"/>
      <c r="BOL70" s="399"/>
      <c r="BOM70" s="466"/>
      <c r="BON70" s="252"/>
      <c r="BOO70" s="467"/>
      <c r="BOP70" s="466"/>
      <c r="BOQ70" s="399"/>
      <c r="BOR70" s="466"/>
      <c r="BOS70" s="252"/>
      <c r="BOT70" s="467"/>
      <c r="BOU70" s="466"/>
      <c r="BOV70" s="399"/>
      <c r="BOW70" s="466"/>
      <c r="BOX70" s="252"/>
      <c r="BOY70" s="467"/>
      <c r="BOZ70" s="466"/>
      <c r="BPA70" s="399"/>
      <c r="BPB70" s="466"/>
      <c r="BPC70" s="252"/>
      <c r="BPD70" s="467"/>
      <c r="BPE70" s="466"/>
      <c r="BPF70" s="399"/>
      <c r="BPG70" s="466"/>
      <c r="BPH70" s="252"/>
      <c r="BPI70" s="467"/>
      <c r="BPJ70" s="466"/>
      <c r="BPK70" s="399"/>
      <c r="BPL70" s="466"/>
      <c r="BPM70" s="252"/>
      <c r="BPN70" s="467"/>
      <c r="BPO70" s="466"/>
      <c r="BPP70" s="399"/>
      <c r="BPQ70" s="466"/>
      <c r="BPR70" s="252"/>
      <c r="BPS70" s="467"/>
      <c r="BPT70" s="466"/>
      <c r="BPU70" s="399"/>
      <c r="BPV70" s="466"/>
      <c r="BPW70" s="252"/>
      <c r="BPX70" s="467"/>
      <c r="BPY70" s="466"/>
      <c r="BPZ70" s="399"/>
      <c r="BQA70" s="466"/>
      <c r="BQB70" s="252"/>
      <c r="BQC70" s="467"/>
      <c r="BQD70" s="466"/>
      <c r="BQE70" s="399"/>
      <c r="BQF70" s="466"/>
      <c r="BQG70" s="252"/>
      <c r="BQH70" s="467"/>
      <c r="BQI70" s="466"/>
      <c r="BQJ70" s="399"/>
      <c r="BQK70" s="466"/>
      <c r="BQL70" s="252"/>
      <c r="BQM70" s="467"/>
      <c r="BQN70" s="466"/>
      <c r="BQO70" s="399"/>
      <c r="BQP70" s="466"/>
      <c r="BQQ70" s="252"/>
      <c r="BQR70" s="467"/>
      <c r="BQS70" s="466"/>
      <c r="BQT70" s="399"/>
      <c r="BQU70" s="466"/>
      <c r="BQV70" s="252"/>
      <c r="BQW70" s="467"/>
      <c r="BQX70" s="466"/>
      <c r="BQY70" s="399"/>
      <c r="BQZ70" s="466"/>
      <c r="BRA70" s="252"/>
      <c r="BRB70" s="467"/>
      <c r="BRC70" s="466"/>
      <c r="BRD70" s="399"/>
      <c r="BRE70" s="466"/>
      <c r="BRF70" s="252"/>
      <c r="BRG70" s="467"/>
      <c r="BRH70" s="466"/>
      <c r="BRI70" s="399"/>
      <c r="BRJ70" s="466"/>
      <c r="BRK70" s="252"/>
      <c r="BRL70" s="467"/>
      <c r="BRM70" s="466"/>
      <c r="BRN70" s="399"/>
      <c r="BRO70" s="466"/>
      <c r="BRP70" s="252"/>
      <c r="BRQ70" s="467"/>
      <c r="BRR70" s="466"/>
      <c r="BRS70" s="399"/>
      <c r="BRT70" s="466"/>
      <c r="BRU70" s="252"/>
      <c r="BRV70" s="467"/>
      <c r="BRW70" s="466"/>
      <c r="BRX70" s="399"/>
      <c r="BRY70" s="466"/>
      <c r="BRZ70" s="252"/>
      <c r="BSA70" s="467"/>
      <c r="BSB70" s="466"/>
      <c r="BSC70" s="399"/>
      <c r="BSD70" s="466"/>
      <c r="BSE70" s="252"/>
      <c r="BSF70" s="467"/>
      <c r="BSG70" s="466"/>
      <c r="BSH70" s="399"/>
      <c r="BSI70" s="466"/>
      <c r="BSJ70" s="252"/>
      <c r="BSK70" s="467"/>
      <c r="BSL70" s="466"/>
      <c r="BSM70" s="399"/>
      <c r="BSN70" s="466"/>
      <c r="BSO70" s="252"/>
      <c r="BSP70" s="467"/>
      <c r="BSQ70" s="466"/>
      <c r="BSR70" s="399"/>
      <c r="BSS70" s="466"/>
      <c r="BST70" s="252"/>
      <c r="BSU70" s="467"/>
      <c r="BSV70" s="466"/>
      <c r="BSW70" s="399"/>
      <c r="BSX70" s="466"/>
      <c r="BSY70" s="252"/>
      <c r="BSZ70" s="467"/>
      <c r="BTA70" s="466"/>
      <c r="BTB70" s="399"/>
      <c r="BTC70" s="466"/>
      <c r="BTD70" s="252"/>
      <c r="BTE70" s="467"/>
      <c r="BTF70" s="466"/>
      <c r="BTG70" s="399"/>
      <c r="BTH70" s="466"/>
      <c r="BTI70" s="252"/>
      <c r="BTJ70" s="467"/>
      <c r="BTK70" s="466"/>
      <c r="BTL70" s="399"/>
      <c r="BTM70" s="466"/>
      <c r="BTN70" s="252"/>
      <c r="BTO70" s="467"/>
      <c r="BTP70" s="466"/>
      <c r="BTQ70" s="399"/>
      <c r="BTR70" s="466"/>
      <c r="BTS70" s="252"/>
      <c r="BTT70" s="467"/>
      <c r="BTU70" s="466"/>
      <c r="BTV70" s="399"/>
      <c r="BTW70" s="466"/>
      <c r="BTX70" s="252"/>
      <c r="BTY70" s="467"/>
      <c r="BTZ70" s="466"/>
      <c r="BUA70" s="399"/>
      <c r="BUB70" s="466"/>
      <c r="BUC70" s="252"/>
      <c r="BUD70" s="467"/>
      <c r="BUE70" s="466"/>
      <c r="BUF70" s="399"/>
      <c r="BUG70" s="466"/>
      <c r="BUH70" s="252"/>
      <c r="BUI70" s="467"/>
      <c r="BUJ70" s="466"/>
      <c r="BUK70" s="399"/>
      <c r="BUL70" s="466"/>
      <c r="BUM70" s="252"/>
      <c r="BUN70" s="467"/>
      <c r="BUO70" s="466"/>
      <c r="BUP70" s="399"/>
      <c r="BUQ70" s="466"/>
      <c r="BUR70" s="252"/>
      <c r="BUS70" s="467"/>
      <c r="BUT70" s="466"/>
      <c r="BUU70" s="399"/>
      <c r="BUV70" s="466"/>
      <c r="BUW70" s="252"/>
      <c r="BUX70" s="467"/>
      <c r="BUY70" s="466"/>
      <c r="BUZ70" s="399"/>
      <c r="BVA70" s="466"/>
      <c r="BVB70" s="252"/>
      <c r="BVC70" s="467"/>
      <c r="BVD70" s="466"/>
      <c r="BVE70" s="399"/>
      <c r="BVF70" s="466"/>
      <c r="BVG70" s="252"/>
      <c r="BVH70" s="467"/>
      <c r="BVI70" s="466"/>
      <c r="BVJ70" s="399"/>
      <c r="BVK70" s="466"/>
      <c r="BVL70" s="252"/>
      <c r="BVM70" s="467"/>
      <c r="BVN70" s="466"/>
      <c r="BVO70" s="399"/>
      <c r="BVP70" s="466"/>
      <c r="BVQ70" s="252"/>
      <c r="BVR70" s="467"/>
      <c r="BVS70" s="466"/>
      <c r="BVT70" s="399"/>
      <c r="BVU70" s="466"/>
      <c r="BVV70" s="252"/>
      <c r="BVW70" s="467"/>
      <c r="BVX70" s="466"/>
      <c r="BVY70" s="399"/>
      <c r="BVZ70" s="466"/>
      <c r="BWA70" s="252"/>
      <c r="BWB70" s="467"/>
      <c r="BWC70" s="466"/>
      <c r="BWD70" s="399"/>
      <c r="BWE70" s="466"/>
      <c r="BWF70" s="252"/>
      <c r="BWG70" s="467"/>
      <c r="BWH70" s="466"/>
      <c r="BWI70" s="399"/>
      <c r="BWJ70" s="466"/>
      <c r="BWK70" s="252"/>
      <c r="BWL70" s="467"/>
      <c r="BWM70" s="466"/>
      <c r="BWN70" s="399"/>
      <c r="BWO70" s="466"/>
      <c r="BWP70" s="252"/>
      <c r="BWQ70" s="467"/>
      <c r="BWR70" s="466"/>
      <c r="BWS70" s="399"/>
      <c r="BWT70" s="466"/>
      <c r="BWU70" s="252"/>
      <c r="BWV70" s="467"/>
      <c r="BWW70" s="466"/>
      <c r="BWX70" s="399"/>
      <c r="BWY70" s="466"/>
      <c r="BWZ70" s="252"/>
      <c r="BXA70" s="467"/>
      <c r="BXB70" s="466"/>
      <c r="BXC70" s="399"/>
      <c r="BXD70" s="466"/>
      <c r="BXE70" s="252"/>
      <c r="BXF70" s="467"/>
      <c r="BXG70" s="466"/>
      <c r="BXH70" s="399"/>
      <c r="BXI70" s="466"/>
      <c r="BXJ70" s="252"/>
      <c r="BXK70" s="467"/>
      <c r="BXL70" s="466"/>
      <c r="BXM70" s="399"/>
      <c r="BXN70" s="466"/>
      <c r="BXO70" s="252"/>
      <c r="BXP70" s="467"/>
      <c r="BXQ70" s="466"/>
      <c r="BXR70" s="399"/>
      <c r="BXS70" s="466"/>
      <c r="BXT70" s="252"/>
      <c r="BXU70" s="467"/>
      <c r="BXV70" s="466"/>
      <c r="BXW70" s="399"/>
      <c r="BXX70" s="466"/>
      <c r="BXY70" s="252"/>
      <c r="BXZ70" s="467"/>
      <c r="BYA70" s="466"/>
      <c r="BYB70" s="399"/>
      <c r="BYC70" s="466"/>
      <c r="BYD70" s="252"/>
      <c r="BYE70" s="467"/>
      <c r="BYF70" s="466"/>
      <c r="BYG70" s="399"/>
      <c r="BYH70" s="466"/>
      <c r="BYI70" s="252"/>
      <c r="BYJ70" s="467"/>
      <c r="BYK70" s="466"/>
      <c r="BYL70" s="399"/>
      <c r="BYM70" s="466"/>
      <c r="BYN70" s="252"/>
      <c r="BYO70" s="467"/>
      <c r="BYP70" s="466"/>
      <c r="BYQ70" s="399"/>
      <c r="BYR70" s="466"/>
      <c r="BYS70" s="252"/>
      <c r="BYT70" s="467"/>
      <c r="BYU70" s="466"/>
      <c r="BYV70" s="399"/>
      <c r="BYW70" s="466"/>
      <c r="BYX70" s="252"/>
      <c r="BYY70" s="467"/>
      <c r="BYZ70" s="466"/>
      <c r="BZA70" s="399"/>
      <c r="BZB70" s="466"/>
      <c r="BZC70" s="252"/>
      <c r="BZD70" s="467"/>
      <c r="BZE70" s="466"/>
      <c r="BZF70" s="399"/>
      <c r="BZG70" s="466"/>
      <c r="BZH70" s="252"/>
      <c r="BZI70" s="467"/>
      <c r="BZJ70" s="466"/>
      <c r="BZK70" s="399"/>
      <c r="BZL70" s="466"/>
      <c r="BZM70" s="252"/>
      <c r="BZN70" s="467"/>
      <c r="BZO70" s="466"/>
      <c r="BZP70" s="399"/>
      <c r="BZQ70" s="466"/>
      <c r="BZR70" s="252"/>
      <c r="BZS70" s="467"/>
      <c r="BZT70" s="466"/>
      <c r="BZU70" s="399"/>
      <c r="BZV70" s="466"/>
      <c r="BZW70" s="252"/>
      <c r="BZX70" s="467"/>
      <c r="BZY70" s="466"/>
      <c r="BZZ70" s="399"/>
      <c r="CAA70" s="466"/>
      <c r="CAB70" s="252"/>
      <c r="CAC70" s="467"/>
      <c r="CAD70" s="466"/>
      <c r="CAE70" s="399"/>
      <c r="CAF70" s="466"/>
      <c r="CAG70" s="252"/>
      <c r="CAH70" s="467"/>
      <c r="CAI70" s="466"/>
      <c r="CAJ70" s="399"/>
      <c r="CAK70" s="466"/>
      <c r="CAL70" s="252"/>
      <c r="CAM70" s="467"/>
      <c r="CAN70" s="466"/>
      <c r="CAO70" s="399"/>
      <c r="CAP70" s="466"/>
      <c r="CAQ70" s="252"/>
      <c r="CAR70" s="467"/>
      <c r="CAS70" s="466"/>
      <c r="CAT70" s="399"/>
      <c r="CAU70" s="466"/>
      <c r="CAV70" s="252"/>
      <c r="CAW70" s="467"/>
      <c r="CAX70" s="466"/>
      <c r="CAY70" s="399"/>
      <c r="CAZ70" s="466"/>
      <c r="CBA70" s="252"/>
      <c r="CBB70" s="467"/>
      <c r="CBC70" s="466"/>
      <c r="CBD70" s="399"/>
      <c r="CBE70" s="466"/>
      <c r="CBF70" s="252"/>
      <c r="CBG70" s="467"/>
      <c r="CBH70" s="466"/>
      <c r="CBI70" s="399"/>
      <c r="CBJ70" s="466"/>
      <c r="CBK70" s="252"/>
      <c r="CBL70" s="467"/>
      <c r="CBM70" s="466"/>
      <c r="CBN70" s="399"/>
      <c r="CBO70" s="466"/>
      <c r="CBP70" s="252"/>
      <c r="CBQ70" s="467"/>
      <c r="CBR70" s="466"/>
      <c r="CBS70" s="399"/>
      <c r="CBT70" s="466"/>
      <c r="CBU70" s="252"/>
      <c r="CBV70" s="467"/>
      <c r="CBW70" s="466"/>
      <c r="CBX70" s="399"/>
      <c r="CBY70" s="466"/>
      <c r="CBZ70" s="252"/>
      <c r="CCA70" s="467"/>
      <c r="CCB70" s="466"/>
      <c r="CCC70" s="399"/>
      <c r="CCD70" s="466"/>
      <c r="CCE70" s="252"/>
      <c r="CCF70" s="467"/>
      <c r="CCG70" s="466"/>
      <c r="CCH70" s="399"/>
      <c r="CCI70" s="466"/>
      <c r="CCJ70" s="252"/>
      <c r="CCK70" s="467"/>
      <c r="CCL70" s="466"/>
      <c r="CCM70" s="399"/>
      <c r="CCN70" s="466"/>
      <c r="CCO70" s="252"/>
      <c r="CCP70" s="467"/>
      <c r="CCQ70" s="466"/>
      <c r="CCR70" s="399"/>
      <c r="CCS70" s="466"/>
      <c r="CCT70" s="252"/>
      <c r="CCU70" s="467"/>
      <c r="CCV70" s="466"/>
      <c r="CCW70" s="399"/>
      <c r="CCX70" s="466"/>
      <c r="CCY70" s="252"/>
      <c r="CCZ70" s="467"/>
      <c r="CDA70" s="466"/>
      <c r="CDB70" s="399"/>
      <c r="CDC70" s="466"/>
      <c r="CDD70" s="252"/>
      <c r="CDE70" s="467"/>
      <c r="CDF70" s="466"/>
      <c r="CDG70" s="399"/>
      <c r="CDH70" s="466"/>
      <c r="CDI70" s="252"/>
      <c r="CDJ70" s="467"/>
      <c r="CDK70" s="466"/>
      <c r="CDL70" s="399"/>
      <c r="CDM70" s="466"/>
      <c r="CDN70" s="252"/>
      <c r="CDO70" s="467"/>
      <c r="CDP70" s="466"/>
      <c r="CDQ70" s="399"/>
      <c r="CDR70" s="466"/>
      <c r="CDS70" s="252"/>
      <c r="CDT70" s="467"/>
      <c r="CDU70" s="466"/>
      <c r="CDV70" s="399"/>
      <c r="CDW70" s="466"/>
      <c r="CDX70" s="252"/>
      <c r="CDY70" s="467"/>
      <c r="CDZ70" s="466"/>
      <c r="CEA70" s="399"/>
      <c r="CEB70" s="466"/>
      <c r="CEC70" s="252"/>
      <c r="CED70" s="467"/>
      <c r="CEE70" s="466"/>
      <c r="CEF70" s="399"/>
      <c r="CEG70" s="466"/>
      <c r="CEH70" s="252"/>
      <c r="CEI70" s="467"/>
      <c r="CEJ70" s="466"/>
      <c r="CEK70" s="399"/>
      <c r="CEL70" s="466"/>
      <c r="CEM70" s="252"/>
      <c r="CEN70" s="467"/>
      <c r="CEO70" s="466"/>
      <c r="CEP70" s="399"/>
      <c r="CEQ70" s="466"/>
      <c r="CER70" s="252"/>
      <c r="CES70" s="467"/>
      <c r="CET70" s="466"/>
      <c r="CEU70" s="399"/>
      <c r="CEV70" s="466"/>
      <c r="CEW70" s="252"/>
      <c r="CEX70" s="467"/>
      <c r="CEY70" s="466"/>
      <c r="CEZ70" s="399"/>
      <c r="CFA70" s="466"/>
      <c r="CFB70" s="252"/>
      <c r="CFC70" s="467"/>
      <c r="CFD70" s="466"/>
      <c r="CFE70" s="399"/>
      <c r="CFF70" s="466"/>
      <c r="CFG70" s="252"/>
      <c r="CFH70" s="467"/>
      <c r="CFI70" s="466"/>
      <c r="CFJ70" s="399"/>
      <c r="CFK70" s="466"/>
      <c r="CFL70" s="252"/>
      <c r="CFM70" s="467"/>
      <c r="CFN70" s="466"/>
      <c r="CFO70" s="399"/>
      <c r="CFP70" s="466"/>
      <c r="CFQ70" s="252"/>
      <c r="CFR70" s="467"/>
      <c r="CFS70" s="466"/>
      <c r="CFT70" s="399"/>
      <c r="CFU70" s="466"/>
      <c r="CFV70" s="252"/>
      <c r="CFW70" s="467"/>
      <c r="CFX70" s="466"/>
      <c r="CFY70" s="399"/>
      <c r="CFZ70" s="466"/>
      <c r="CGA70" s="252"/>
      <c r="CGB70" s="467"/>
      <c r="CGC70" s="466"/>
      <c r="CGD70" s="399"/>
      <c r="CGE70" s="466"/>
      <c r="CGF70" s="252"/>
      <c r="CGG70" s="467"/>
      <c r="CGH70" s="466"/>
      <c r="CGI70" s="399"/>
      <c r="CGJ70" s="466"/>
      <c r="CGK70" s="252"/>
      <c r="CGL70" s="467"/>
      <c r="CGM70" s="466"/>
      <c r="CGN70" s="399"/>
      <c r="CGO70" s="466"/>
      <c r="CGP70" s="252"/>
      <c r="CGQ70" s="467"/>
      <c r="CGR70" s="466"/>
      <c r="CGS70" s="399"/>
      <c r="CGT70" s="466"/>
      <c r="CGU70" s="252"/>
      <c r="CGV70" s="467"/>
      <c r="CGW70" s="466"/>
      <c r="CGX70" s="399"/>
      <c r="CGY70" s="466"/>
      <c r="CGZ70" s="252"/>
      <c r="CHA70" s="467"/>
      <c r="CHB70" s="466"/>
      <c r="CHC70" s="399"/>
      <c r="CHD70" s="466"/>
      <c r="CHE70" s="252"/>
      <c r="CHF70" s="467"/>
      <c r="CHG70" s="466"/>
      <c r="CHH70" s="399"/>
      <c r="CHI70" s="466"/>
      <c r="CHJ70" s="252"/>
      <c r="CHK70" s="467"/>
      <c r="CHL70" s="466"/>
      <c r="CHM70" s="399"/>
      <c r="CHN70" s="466"/>
      <c r="CHO70" s="252"/>
      <c r="CHP70" s="467"/>
      <c r="CHQ70" s="466"/>
      <c r="CHR70" s="399"/>
      <c r="CHS70" s="466"/>
      <c r="CHT70" s="252"/>
      <c r="CHU70" s="467"/>
      <c r="CHV70" s="466"/>
      <c r="CHW70" s="399"/>
      <c r="CHX70" s="466"/>
      <c r="CHY70" s="252"/>
      <c r="CHZ70" s="467"/>
      <c r="CIA70" s="466"/>
      <c r="CIB70" s="399"/>
      <c r="CIC70" s="466"/>
      <c r="CID70" s="252"/>
      <c r="CIE70" s="467"/>
      <c r="CIF70" s="466"/>
      <c r="CIG70" s="399"/>
      <c r="CIH70" s="466"/>
      <c r="CII70" s="252"/>
      <c r="CIJ70" s="467"/>
      <c r="CIK70" s="466"/>
      <c r="CIL70" s="399"/>
      <c r="CIM70" s="466"/>
      <c r="CIN70" s="252"/>
      <c r="CIO70" s="467"/>
      <c r="CIP70" s="466"/>
      <c r="CIQ70" s="399"/>
      <c r="CIR70" s="466"/>
      <c r="CIS70" s="252"/>
      <c r="CIT70" s="467"/>
      <c r="CIU70" s="466"/>
      <c r="CIV70" s="399"/>
      <c r="CIW70" s="466"/>
      <c r="CIX70" s="252"/>
      <c r="CIY70" s="467"/>
      <c r="CIZ70" s="466"/>
      <c r="CJA70" s="399"/>
      <c r="CJB70" s="466"/>
      <c r="CJC70" s="252"/>
      <c r="CJD70" s="467"/>
      <c r="CJE70" s="466"/>
      <c r="CJF70" s="399"/>
      <c r="CJG70" s="466"/>
      <c r="CJH70" s="252"/>
      <c r="CJI70" s="467"/>
      <c r="CJJ70" s="466"/>
      <c r="CJK70" s="399"/>
      <c r="CJL70" s="466"/>
      <c r="CJM70" s="252"/>
      <c r="CJN70" s="467"/>
      <c r="CJO70" s="466"/>
      <c r="CJP70" s="399"/>
      <c r="CJQ70" s="466"/>
      <c r="CJR70" s="252"/>
      <c r="CJS70" s="467"/>
      <c r="CJT70" s="466"/>
      <c r="CJU70" s="399"/>
      <c r="CJV70" s="466"/>
      <c r="CJW70" s="252"/>
      <c r="CJX70" s="467"/>
      <c r="CJY70" s="466"/>
      <c r="CJZ70" s="399"/>
      <c r="CKA70" s="466"/>
      <c r="CKB70" s="252"/>
      <c r="CKC70" s="467"/>
      <c r="CKD70" s="466"/>
      <c r="CKE70" s="399"/>
      <c r="CKF70" s="466"/>
      <c r="CKG70" s="252"/>
      <c r="CKH70" s="467"/>
      <c r="CKI70" s="466"/>
      <c r="CKJ70" s="399"/>
      <c r="CKK70" s="466"/>
      <c r="CKL70" s="252"/>
      <c r="CKM70" s="467"/>
      <c r="CKN70" s="466"/>
      <c r="CKO70" s="399"/>
      <c r="CKP70" s="466"/>
      <c r="CKQ70" s="252"/>
      <c r="CKR70" s="467"/>
      <c r="CKS70" s="466"/>
      <c r="CKT70" s="399"/>
      <c r="CKU70" s="466"/>
      <c r="CKV70" s="252"/>
      <c r="CKW70" s="467"/>
      <c r="CKX70" s="466"/>
      <c r="CKY70" s="399"/>
      <c r="CKZ70" s="466"/>
      <c r="CLA70" s="252"/>
      <c r="CLB70" s="467"/>
      <c r="CLC70" s="466"/>
      <c r="CLD70" s="399"/>
      <c r="CLE70" s="466"/>
      <c r="CLF70" s="252"/>
      <c r="CLG70" s="467"/>
      <c r="CLH70" s="466"/>
      <c r="CLI70" s="399"/>
      <c r="CLJ70" s="466"/>
      <c r="CLK70" s="252"/>
      <c r="CLL70" s="467"/>
      <c r="CLM70" s="466"/>
      <c r="CLN70" s="399"/>
      <c r="CLO70" s="466"/>
      <c r="CLP70" s="252"/>
      <c r="CLQ70" s="467"/>
      <c r="CLR70" s="466"/>
      <c r="CLS70" s="399"/>
      <c r="CLT70" s="466"/>
      <c r="CLU70" s="252"/>
      <c r="CLV70" s="467"/>
      <c r="CLW70" s="466"/>
      <c r="CLX70" s="399"/>
      <c r="CLY70" s="466"/>
      <c r="CLZ70" s="252"/>
      <c r="CMA70" s="467"/>
      <c r="CMB70" s="466"/>
      <c r="CMC70" s="399"/>
      <c r="CMD70" s="466"/>
      <c r="CME70" s="252"/>
      <c r="CMF70" s="467"/>
      <c r="CMG70" s="466"/>
      <c r="CMH70" s="399"/>
      <c r="CMI70" s="466"/>
      <c r="CMJ70" s="252"/>
      <c r="CMK70" s="467"/>
      <c r="CML70" s="466"/>
      <c r="CMM70" s="399"/>
      <c r="CMN70" s="466"/>
      <c r="CMO70" s="252"/>
      <c r="CMP70" s="467"/>
      <c r="CMQ70" s="466"/>
      <c r="CMR70" s="399"/>
      <c r="CMS70" s="466"/>
      <c r="CMT70" s="252"/>
      <c r="CMU70" s="467"/>
      <c r="CMV70" s="466"/>
      <c r="CMW70" s="399"/>
      <c r="CMX70" s="466"/>
      <c r="CMY70" s="252"/>
      <c r="CMZ70" s="467"/>
      <c r="CNA70" s="466"/>
      <c r="CNB70" s="399"/>
      <c r="CNC70" s="466"/>
      <c r="CND70" s="252"/>
      <c r="CNE70" s="467"/>
      <c r="CNF70" s="466"/>
      <c r="CNG70" s="399"/>
      <c r="CNH70" s="466"/>
      <c r="CNI70" s="252"/>
      <c r="CNJ70" s="467"/>
      <c r="CNK70" s="466"/>
      <c r="CNL70" s="399"/>
      <c r="CNM70" s="466"/>
      <c r="CNN70" s="252"/>
      <c r="CNO70" s="467"/>
      <c r="CNP70" s="466"/>
      <c r="CNQ70" s="399"/>
      <c r="CNR70" s="466"/>
      <c r="CNS70" s="252"/>
      <c r="CNT70" s="467"/>
      <c r="CNU70" s="466"/>
      <c r="CNV70" s="399"/>
      <c r="CNW70" s="466"/>
      <c r="CNX70" s="252"/>
      <c r="CNY70" s="467"/>
      <c r="CNZ70" s="466"/>
      <c r="COA70" s="399"/>
      <c r="COB70" s="466"/>
      <c r="COC70" s="252"/>
      <c r="COD70" s="467"/>
      <c r="COE70" s="466"/>
      <c r="COF70" s="399"/>
      <c r="COG70" s="466"/>
      <c r="COH70" s="252"/>
      <c r="COI70" s="467"/>
      <c r="COJ70" s="466"/>
      <c r="COK70" s="399"/>
      <c r="COL70" s="466"/>
      <c r="COM70" s="252"/>
      <c r="CON70" s="467"/>
      <c r="COO70" s="466"/>
      <c r="COP70" s="399"/>
      <c r="COQ70" s="466"/>
      <c r="COR70" s="252"/>
      <c r="COS70" s="467"/>
      <c r="COT70" s="466"/>
      <c r="COU70" s="399"/>
      <c r="COV70" s="466"/>
      <c r="COW70" s="252"/>
      <c r="COX70" s="467"/>
      <c r="COY70" s="466"/>
      <c r="COZ70" s="399"/>
      <c r="CPA70" s="466"/>
      <c r="CPB70" s="252"/>
      <c r="CPC70" s="467"/>
      <c r="CPD70" s="466"/>
      <c r="CPE70" s="399"/>
      <c r="CPF70" s="466"/>
      <c r="CPG70" s="252"/>
      <c r="CPH70" s="467"/>
      <c r="CPI70" s="466"/>
      <c r="CPJ70" s="399"/>
      <c r="CPK70" s="466"/>
      <c r="CPL70" s="252"/>
      <c r="CPM70" s="467"/>
      <c r="CPN70" s="466"/>
      <c r="CPO70" s="399"/>
      <c r="CPP70" s="466"/>
      <c r="CPQ70" s="252"/>
      <c r="CPR70" s="467"/>
      <c r="CPS70" s="466"/>
      <c r="CPT70" s="399"/>
      <c r="CPU70" s="466"/>
      <c r="CPV70" s="252"/>
      <c r="CPW70" s="467"/>
      <c r="CPX70" s="466"/>
      <c r="CPY70" s="399"/>
      <c r="CPZ70" s="466"/>
      <c r="CQA70" s="252"/>
      <c r="CQB70" s="467"/>
      <c r="CQC70" s="466"/>
      <c r="CQD70" s="399"/>
      <c r="CQE70" s="466"/>
      <c r="CQF70" s="252"/>
      <c r="CQG70" s="467"/>
      <c r="CQH70" s="466"/>
      <c r="CQI70" s="399"/>
      <c r="CQJ70" s="466"/>
      <c r="CQK70" s="252"/>
      <c r="CQL70" s="467"/>
      <c r="CQM70" s="466"/>
      <c r="CQN70" s="399"/>
      <c r="CQO70" s="466"/>
      <c r="CQP70" s="252"/>
      <c r="CQQ70" s="467"/>
      <c r="CQR70" s="466"/>
      <c r="CQS70" s="399"/>
      <c r="CQT70" s="466"/>
      <c r="CQU70" s="252"/>
      <c r="CQV70" s="467"/>
      <c r="CQW70" s="466"/>
      <c r="CQX70" s="399"/>
      <c r="CQY70" s="466"/>
      <c r="CQZ70" s="252"/>
      <c r="CRA70" s="467"/>
      <c r="CRB70" s="466"/>
      <c r="CRC70" s="399"/>
      <c r="CRD70" s="466"/>
      <c r="CRE70" s="252"/>
      <c r="CRF70" s="467"/>
      <c r="CRG70" s="466"/>
      <c r="CRH70" s="399"/>
      <c r="CRI70" s="466"/>
      <c r="CRJ70" s="252"/>
      <c r="CRK70" s="467"/>
      <c r="CRL70" s="466"/>
      <c r="CRM70" s="399"/>
      <c r="CRN70" s="466"/>
      <c r="CRO70" s="252"/>
      <c r="CRP70" s="467"/>
      <c r="CRQ70" s="466"/>
      <c r="CRR70" s="399"/>
      <c r="CRS70" s="466"/>
      <c r="CRT70" s="252"/>
      <c r="CRU70" s="467"/>
      <c r="CRV70" s="466"/>
      <c r="CRW70" s="399"/>
      <c r="CRX70" s="466"/>
      <c r="CRY70" s="252"/>
      <c r="CRZ70" s="467"/>
      <c r="CSA70" s="466"/>
      <c r="CSB70" s="399"/>
      <c r="CSC70" s="466"/>
      <c r="CSD70" s="252"/>
      <c r="CSE70" s="467"/>
      <c r="CSF70" s="466"/>
      <c r="CSG70" s="399"/>
      <c r="CSH70" s="466"/>
      <c r="CSI70" s="252"/>
      <c r="CSJ70" s="467"/>
      <c r="CSK70" s="466"/>
      <c r="CSL70" s="399"/>
      <c r="CSM70" s="466"/>
      <c r="CSN70" s="252"/>
      <c r="CSO70" s="467"/>
      <c r="CSP70" s="466"/>
      <c r="CSQ70" s="399"/>
      <c r="CSR70" s="466"/>
      <c r="CSS70" s="252"/>
      <c r="CST70" s="467"/>
      <c r="CSU70" s="466"/>
      <c r="CSV70" s="399"/>
      <c r="CSW70" s="466"/>
      <c r="CSX70" s="252"/>
      <c r="CSY70" s="467"/>
      <c r="CSZ70" s="466"/>
      <c r="CTA70" s="399"/>
      <c r="CTB70" s="466"/>
      <c r="CTC70" s="252"/>
      <c r="CTD70" s="467"/>
      <c r="CTE70" s="466"/>
      <c r="CTF70" s="399"/>
      <c r="CTG70" s="466"/>
      <c r="CTH70" s="252"/>
      <c r="CTI70" s="467"/>
      <c r="CTJ70" s="466"/>
      <c r="CTK70" s="399"/>
      <c r="CTL70" s="466"/>
      <c r="CTM70" s="252"/>
      <c r="CTN70" s="467"/>
      <c r="CTO70" s="466"/>
      <c r="CTP70" s="399"/>
      <c r="CTQ70" s="466"/>
      <c r="CTR70" s="252"/>
      <c r="CTS70" s="467"/>
      <c r="CTT70" s="466"/>
      <c r="CTU70" s="399"/>
      <c r="CTV70" s="466"/>
      <c r="CTW70" s="252"/>
      <c r="CTX70" s="467"/>
      <c r="CTY70" s="466"/>
      <c r="CTZ70" s="399"/>
      <c r="CUA70" s="466"/>
      <c r="CUB70" s="252"/>
      <c r="CUC70" s="467"/>
      <c r="CUD70" s="466"/>
      <c r="CUE70" s="399"/>
      <c r="CUF70" s="466"/>
      <c r="CUG70" s="252"/>
      <c r="CUH70" s="467"/>
      <c r="CUI70" s="466"/>
      <c r="CUJ70" s="399"/>
      <c r="CUK70" s="466"/>
      <c r="CUL70" s="252"/>
      <c r="CUM70" s="467"/>
      <c r="CUN70" s="466"/>
      <c r="CUO70" s="399"/>
      <c r="CUP70" s="466"/>
      <c r="CUQ70" s="252"/>
      <c r="CUR70" s="467"/>
      <c r="CUS70" s="466"/>
      <c r="CUT70" s="399"/>
      <c r="CUU70" s="466"/>
      <c r="CUV70" s="252"/>
      <c r="CUW70" s="467"/>
      <c r="CUX70" s="466"/>
      <c r="CUY70" s="399"/>
      <c r="CUZ70" s="466"/>
      <c r="CVA70" s="252"/>
      <c r="CVB70" s="467"/>
      <c r="CVC70" s="466"/>
      <c r="CVD70" s="399"/>
      <c r="CVE70" s="466"/>
      <c r="CVF70" s="252"/>
      <c r="CVG70" s="467"/>
      <c r="CVH70" s="466"/>
      <c r="CVI70" s="399"/>
      <c r="CVJ70" s="466"/>
      <c r="CVK70" s="252"/>
      <c r="CVL70" s="467"/>
      <c r="CVM70" s="466"/>
      <c r="CVN70" s="399"/>
      <c r="CVO70" s="466"/>
      <c r="CVP70" s="252"/>
      <c r="CVQ70" s="467"/>
      <c r="CVR70" s="466"/>
      <c r="CVS70" s="399"/>
      <c r="CVT70" s="466"/>
      <c r="CVU70" s="252"/>
      <c r="CVV70" s="467"/>
      <c r="CVW70" s="466"/>
      <c r="CVX70" s="399"/>
      <c r="CVY70" s="466"/>
      <c r="CVZ70" s="252"/>
      <c r="CWA70" s="467"/>
      <c r="CWB70" s="466"/>
      <c r="CWC70" s="399"/>
      <c r="CWD70" s="466"/>
      <c r="CWE70" s="252"/>
      <c r="CWF70" s="467"/>
      <c r="CWG70" s="466"/>
      <c r="CWH70" s="399"/>
      <c r="CWI70" s="466"/>
      <c r="CWJ70" s="252"/>
      <c r="CWK70" s="467"/>
      <c r="CWL70" s="466"/>
      <c r="CWM70" s="399"/>
      <c r="CWN70" s="466"/>
      <c r="CWO70" s="252"/>
      <c r="CWP70" s="467"/>
      <c r="CWQ70" s="466"/>
      <c r="CWR70" s="399"/>
      <c r="CWS70" s="466"/>
      <c r="CWT70" s="252"/>
      <c r="CWU70" s="467"/>
      <c r="CWV70" s="466"/>
      <c r="CWW70" s="399"/>
      <c r="CWX70" s="466"/>
      <c r="CWY70" s="252"/>
      <c r="CWZ70" s="467"/>
      <c r="CXA70" s="466"/>
      <c r="CXB70" s="399"/>
      <c r="CXC70" s="466"/>
      <c r="CXD70" s="252"/>
      <c r="CXE70" s="467"/>
      <c r="CXF70" s="466"/>
      <c r="CXG70" s="399"/>
      <c r="CXH70" s="466"/>
      <c r="CXI70" s="252"/>
      <c r="CXJ70" s="467"/>
      <c r="CXK70" s="466"/>
      <c r="CXL70" s="399"/>
      <c r="CXM70" s="466"/>
      <c r="CXN70" s="252"/>
      <c r="CXO70" s="467"/>
      <c r="CXP70" s="466"/>
      <c r="CXQ70" s="399"/>
      <c r="CXR70" s="466"/>
      <c r="CXS70" s="252"/>
      <c r="CXT70" s="467"/>
      <c r="CXU70" s="466"/>
      <c r="CXV70" s="399"/>
      <c r="CXW70" s="466"/>
      <c r="CXX70" s="252"/>
      <c r="CXY70" s="467"/>
      <c r="CXZ70" s="466"/>
      <c r="CYA70" s="399"/>
      <c r="CYB70" s="466"/>
      <c r="CYC70" s="252"/>
      <c r="CYD70" s="467"/>
      <c r="CYE70" s="466"/>
      <c r="CYF70" s="399"/>
      <c r="CYG70" s="466"/>
      <c r="CYH70" s="252"/>
      <c r="CYI70" s="467"/>
      <c r="CYJ70" s="466"/>
      <c r="CYK70" s="399"/>
      <c r="CYL70" s="466"/>
      <c r="CYM70" s="252"/>
      <c r="CYN70" s="467"/>
      <c r="CYO70" s="466"/>
      <c r="CYP70" s="399"/>
      <c r="CYQ70" s="466"/>
      <c r="CYR70" s="252"/>
      <c r="CYS70" s="467"/>
      <c r="CYT70" s="466"/>
      <c r="CYU70" s="399"/>
      <c r="CYV70" s="466"/>
      <c r="CYW70" s="252"/>
      <c r="CYX70" s="467"/>
      <c r="CYY70" s="466"/>
      <c r="CYZ70" s="399"/>
      <c r="CZA70" s="466"/>
      <c r="CZB70" s="252"/>
      <c r="CZC70" s="467"/>
      <c r="CZD70" s="466"/>
      <c r="CZE70" s="399"/>
      <c r="CZF70" s="466"/>
      <c r="CZG70" s="252"/>
      <c r="CZH70" s="467"/>
      <c r="CZI70" s="466"/>
      <c r="CZJ70" s="399"/>
      <c r="CZK70" s="466"/>
      <c r="CZL70" s="252"/>
      <c r="CZM70" s="467"/>
      <c r="CZN70" s="466"/>
      <c r="CZO70" s="399"/>
      <c r="CZP70" s="466"/>
      <c r="CZQ70" s="252"/>
      <c r="CZR70" s="467"/>
      <c r="CZS70" s="466"/>
      <c r="CZT70" s="399"/>
      <c r="CZU70" s="466"/>
      <c r="CZV70" s="252"/>
      <c r="CZW70" s="467"/>
      <c r="CZX70" s="466"/>
      <c r="CZY70" s="399"/>
      <c r="CZZ70" s="466"/>
      <c r="DAA70" s="252"/>
      <c r="DAB70" s="467"/>
      <c r="DAC70" s="466"/>
      <c r="DAD70" s="399"/>
      <c r="DAE70" s="466"/>
      <c r="DAF70" s="252"/>
      <c r="DAG70" s="467"/>
      <c r="DAH70" s="466"/>
      <c r="DAI70" s="399"/>
      <c r="DAJ70" s="466"/>
      <c r="DAK70" s="252"/>
      <c r="DAL70" s="467"/>
      <c r="DAM70" s="466"/>
      <c r="DAN70" s="399"/>
      <c r="DAO70" s="466"/>
      <c r="DAP70" s="252"/>
      <c r="DAQ70" s="467"/>
      <c r="DAR70" s="466"/>
      <c r="DAS70" s="399"/>
      <c r="DAT70" s="466"/>
      <c r="DAU70" s="252"/>
      <c r="DAV70" s="467"/>
      <c r="DAW70" s="466"/>
      <c r="DAX70" s="399"/>
      <c r="DAY70" s="466"/>
      <c r="DAZ70" s="252"/>
      <c r="DBA70" s="467"/>
      <c r="DBB70" s="466"/>
      <c r="DBC70" s="399"/>
      <c r="DBD70" s="466"/>
      <c r="DBE70" s="252"/>
      <c r="DBF70" s="467"/>
      <c r="DBG70" s="466"/>
      <c r="DBH70" s="399"/>
      <c r="DBI70" s="466"/>
      <c r="DBJ70" s="252"/>
      <c r="DBK70" s="467"/>
      <c r="DBL70" s="466"/>
      <c r="DBM70" s="399"/>
      <c r="DBN70" s="466"/>
      <c r="DBO70" s="252"/>
      <c r="DBP70" s="467"/>
      <c r="DBQ70" s="466"/>
      <c r="DBR70" s="399"/>
      <c r="DBS70" s="466"/>
      <c r="DBT70" s="252"/>
      <c r="DBU70" s="467"/>
      <c r="DBV70" s="466"/>
      <c r="DBW70" s="399"/>
      <c r="DBX70" s="466"/>
      <c r="DBY70" s="252"/>
      <c r="DBZ70" s="467"/>
      <c r="DCA70" s="466"/>
      <c r="DCB70" s="399"/>
      <c r="DCC70" s="466"/>
      <c r="DCD70" s="252"/>
      <c r="DCE70" s="467"/>
      <c r="DCF70" s="466"/>
      <c r="DCG70" s="399"/>
      <c r="DCH70" s="466"/>
      <c r="DCI70" s="252"/>
      <c r="DCJ70" s="467"/>
      <c r="DCK70" s="466"/>
      <c r="DCL70" s="399"/>
      <c r="DCM70" s="466"/>
      <c r="DCN70" s="252"/>
      <c r="DCO70" s="467"/>
      <c r="DCP70" s="466"/>
      <c r="DCQ70" s="399"/>
      <c r="DCR70" s="466"/>
      <c r="DCS70" s="252"/>
      <c r="DCT70" s="467"/>
      <c r="DCU70" s="466"/>
      <c r="DCV70" s="399"/>
      <c r="DCW70" s="466"/>
      <c r="DCX70" s="252"/>
      <c r="DCY70" s="467"/>
      <c r="DCZ70" s="466"/>
      <c r="DDA70" s="399"/>
      <c r="DDB70" s="466"/>
      <c r="DDC70" s="252"/>
      <c r="DDD70" s="467"/>
      <c r="DDE70" s="466"/>
      <c r="DDF70" s="399"/>
      <c r="DDG70" s="466"/>
      <c r="DDH70" s="252"/>
      <c r="DDI70" s="467"/>
      <c r="DDJ70" s="466"/>
      <c r="DDK70" s="399"/>
      <c r="DDL70" s="466"/>
      <c r="DDM70" s="252"/>
      <c r="DDN70" s="467"/>
      <c r="DDO70" s="466"/>
      <c r="DDP70" s="399"/>
      <c r="DDQ70" s="466"/>
      <c r="DDR70" s="252"/>
      <c r="DDS70" s="467"/>
      <c r="DDT70" s="466"/>
      <c r="DDU70" s="399"/>
      <c r="DDV70" s="466"/>
      <c r="DDW70" s="252"/>
      <c r="DDX70" s="467"/>
      <c r="DDY70" s="466"/>
      <c r="DDZ70" s="399"/>
      <c r="DEA70" s="466"/>
      <c r="DEB70" s="252"/>
      <c r="DEC70" s="467"/>
      <c r="DED70" s="466"/>
      <c r="DEE70" s="399"/>
      <c r="DEF70" s="466"/>
      <c r="DEG70" s="252"/>
      <c r="DEH70" s="467"/>
      <c r="DEI70" s="466"/>
      <c r="DEJ70" s="399"/>
      <c r="DEK70" s="466"/>
      <c r="DEL70" s="252"/>
      <c r="DEM70" s="467"/>
      <c r="DEN70" s="466"/>
      <c r="DEO70" s="399"/>
      <c r="DEP70" s="466"/>
      <c r="DEQ70" s="252"/>
      <c r="DER70" s="467"/>
      <c r="DES70" s="466"/>
      <c r="DET70" s="399"/>
      <c r="DEU70" s="466"/>
      <c r="DEV70" s="252"/>
      <c r="DEW70" s="467"/>
      <c r="DEX70" s="466"/>
      <c r="DEY70" s="399"/>
      <c r="DEZ70" s="466"/>
      <c r="DFA70" s="252"/>
      <c r="DFB70" s="467"/>
      <c r="DFC70" s="466"/>
      <c r="DFD70" s="399"/>
      <c r="DFE70" s="466"/>
      <c r="DFF70" s="252"/>
      <c r="DFG70" s="467"/>
      <c r="DFH70" s="466"/>
      <c r="DFI70" s="399"/>
      <c r="DFJ70" s="466"/>
      <c r="DFK70" s="252"/>
      <c r="DFL70" s="467"/>
      <c r="DFM70" s="466"/>
      <c r="DFN70" s="399"/>
      <c r="DFO70" s="466"/>
      <c r="DFP70" s="252"/>
      <c r="DFQ70" s="467"/>
      <c r="DFR70" s="466"/>
      <c r="DFS70" s="399"/>
      <c r="DFT70" s="466"/>
      <c r="DFU70" s="252"/>
      <c r="DFV70" s="467"/>
      <c r="DFW70" s="466"/>
      <c r="DFX70" s="399"/>
      <c r="DFY70" s="466"/>
      <c r="DFZ70" s="252"/>
      <c r="DGA70" s="467"/>
      <c r="DGB70" s="466"/>
      <c r="DGC70" s="399"/>
      <c r="DGD70" s="466"/>
      <c r="DGE70" s="252"/>
      <c r="DGF70" s="467"/>
      <c r="DGG70" s="466"/>
      <c r="DGH70" s="399"/>
      <c r="DGI70" s="466"/>
      <c r="DGJ70" s="252"/>
      <c r="DGK70" s="467"/>
      <c r="DGL70" s="466"/>
      <c r="DGM70" s="399"/>
      <c r="DGN70" s="466"/>
      <c r="DGO70" s="252"/>
      <c r="DGP70" s="467"/>
      <c r="DGQ70" s="466"/>
      <c r="DGR70" s="399"/>
      <c r="DGS70" s="466"/>
      <c r="DGT70" s="252"/>
      <c r="DGU70" s="467"/>
      <c r="DGV70" s="466"/>
      <c r="DGW70" s="399"/>
      <c r="DGX70" s="466"/>
      <c r="DGY70" s="252"/>
      <c r="DGZ70" s="467"/>
      <c r="DHA70" s="466"/>
      <c r="DHB70" s="399"/>
      <c r="DHC70" s="466"/>
      <c r="DHD70" s="252"/>
      <c r="DHE70" s="467"/>
      <c r="DHF70" s="466"/>
      <c r="DHG70" s="399"/>
      <c r="DHH70" s="466"/>
      <c r="DHI70" s="252"/>
      <c r="DHJ70" s="467"/>
      <c r="DHK70" s="466"/>
      <c r="DHL70" s="399"/>
      <c r="DHM70" s="466"/>
      <c r="DHN70" s="252"/>
      <c r="DHO70" s="467"/>
      <c r="DHP70" s="466"/>
      <c r="DHQ70" s="399"/>
      <c r="DHR70" s="466"/>
      <c r="DHS70" s="252"/>
      <c r="DHT70" s="467"/>
      <c r="DHU70" s="466"/>
      <c r="DHV70" s="399"/>
      <c r="DHW70" s="466"/>
      <c r="DHX70" s="252"/>
      <c r="DHY70" s="467"/>
      <c r="DHZ70" s="466"/>
      <c r="DIA70" s="399"/>
      <c r="DIB70" s="466"/>
      <c r="DIC70" s="252"/>
      <c r="DID70" s="467"/>
      <c r="DIE70" s="466"/>
      <c r="DIF70" s="399"/>
      <c r="DIG70" s="466"/>
      <c r="DIH70" s="252"/>
      <c r="DII70" s="467"/>
      <c r="DIJ70" s="466"/>
      <c r="DIK70" s="399"/>
      <c r="DIL70" s="466"/>
      <c r="DIM70" s="252"/>
      <c r="DIN70" s="467"/>
      <c r="DIO70" s="466"/>
      <c r="DIP70" s="399"/>
      <c r="DIQ70" s="466"/>
      <c r="DIR70" s="252"/>
      <c r="DIS70" s="467"/>
      <c r="DIT70" s="466"/>
      <c r="DIU70" s="399"/>
      <c r="DIV70" s="466"/>
      <c r="DIW70" s="252"/>
      <c r="DIX70" s="467"/>
      <c r="DIY70" s="466"/>
      <c r="DIZ70" s="399"/>
      <c r="DJA70" s="466"/>
      <c r="DJB70" s="252"/>
      <c r="DJC70" s="467"/>
      <c r="DJD70" s="466"/>
      <c r="DJE70" s="399"/>
      <c r="DJF70" s="466"/>
      <c r="DJG70" s="252"/>
      <c r="DJH70" s="467"/>
      <c r="DJI70" s="466"/>
      <c r="DJJ70" s="399"/>
      <c r="DJK70" s="466"/>
      <c r="DJL70" s="252"/>
      <c r="DJM70" s="467"/>
      <c r="DJN70" s="466"/>
      <c r="DJO70" s="399"/>
      <c r="DJP70" s="466"/>
      <c r="DJQ70" s="252"/>
      <c r="DJR70" s="467"/>
      <c r="DJS70" s="466"/>
      <c r="DJT70" s="399"/>
      <c r="DJU70" s="466"/>
      <c r="DJV70" s="252"/>
      <c r="DJW70" s="467"/>
      <c r="DJX70" s="466"/>
      <c r="DJY70" s="399"/>
      <c r="DJZ70" s="466"/>
      <c r="DKA70" s="252"/>
      <c r="DKB70" s="467"/>
      <c r="DKC70" s="466"/>
      <c r="DKD70" s="399"/>
      <c r="DKE70" s="466"/>
      <c r="DKF70" s="252"/>
      <c r="DKG70" s="467"/>
      <c r="DKH70" s="466"/>
      <c r="DKI70" s="399"/>
      <c r="DKJ70" s="466"/>
      <c r="DKK70" s="252"/>
      <c r="DKL70" s="467"/>
      <c r="DKM70" s="466"/>
      <c r="DKN70" s="399"/>
      <c r="DKO70" s="466"/>
      <c r="DKP70" s="252"/>
      <c r="DKQ70" s="467"/>
      <c r="DKR70" s="466"/>
      <c r="DKS70" s="399"/>
      <c r="DKT70" s="466"/>
      <c r="DKU70" s="252"/>
      <c r="DKV70" s="467"/>
      <c r="DKW70" s="466"/>
      <c r="DKX70" s="399"/>
      <c r="DKY70" s="466"/>
      <c r="DKZ70" s="252"/>
      <c r="DLA70" s="467"/>
      <c r="DLB70" s="466"/>
      <c r="DLC70" s="399"/>
      <c r="DLD70" s="466"/>
      <c r="DLE70" s="252"/>
      <c r="DLF70" s="467"/>
      <c r="DLG70" s="466"/>
      <c r="DLH70" s="399"/>
      <c r="DLI70" s="466"/>
      <c r="DLJ70" s="252"/>
      <c r="DLK70" s="467"/>
      <c r="DLL70" s="466"/>
      <c r="DLM70" s="399"/>
      <c r="DLN70" s="466"/>
      <c r="DLO70" s="252"/>
      <c r="DLP70" s="467"/>
      <c r="DLQ70" s="466"/>
      <c r="DLR70" s="399"/>
      <c r="DLS70" s="466"/>
      <c r="DLT70" s="252"/>
      <c r="DLU70" s="467"/>
      <c r="DLV70" s="466"/>
      <c r="DLW70" s="399"/>
      <c r="DLX70" s="466"/>
      <c r="DLY70" s="252"/>
      <c r="DLZ70" s="467"/>
      <c r="DMA70" s="466"/>
      <c r="DMB70" s="399"/>
      <c r="DMC70" s="466"/>
      <c r="DMD70" s="252"/>
      <c r="DME70" s="467"/>
      <c r="DMF70" s="466"/>
      <c r="DMG70" s="399"/>
      <c r="DMH70" s="466"/>
      <c r="DMI70" s="252"/>
      <c r="DMJ70" s="467"/>
      <c r="DMK70" s="466"/>
      <c r="DML70" s="399"/>
      <c r="DMM70" s="466"/>
      <c r="DMN70" s="252"/>
      <c r="DMO70" s="467"/>
      <c r="DMP70" s="466"/>
      <c r="DMQ70" s="399"/>
      <c r="DMR70" s="466"/>
      <c r="DMS70" s="252"/>
      <c r="DMT70" s="467"/>
      <c r="DMU70" s="466"/>
      <c r="DMV70" s="399"/>
      <c r="DMW70" s="466"/>
      <c r="DMX70" s="252"/>
      <c r="DMY70" s="467"/>
      <c r="DMZ70" s="466"/>
      <c r="DNA70" s="399"/>
      <c r="DNB70" s="466"/>
      <c r="DNC70" s="252"/>
      <c r="DND70" s="467"/>
      <c r="DNE70" s="466"/>
      <c r="DNF70" s="399"/>
      <c r="DNG70" s="466"/>
      <c r="DNH70" s="252"/>
      <c r="DNI70" s="467"/>
      <c r="DNJ70" s="466"/>
      <c r="DNK70" s="399"/>
      <c r="DNL70" s="466"/>
      <c r="DNM70" s="252"/>
      <c r="DNN70" s="467"/>
      <c r="DNO70" s="466"/>
      <c r="DNP70" s="399"/>
      <c r="DNQ70" s="466"/>
      <c r="DNR70" s="252"/>
      <c r="DNS70" s="467"/>
      <c r="DNT70" s="466"/>
      <c r="DNU70" s="399"/>
      <c r="DNV70" s="466"/>
      <c r="DNW70" s="252"/>
      <c r="DNX70" s="467"/>
      <c r="DNY70" s="466"/>
      <c r="DNZ70" s="399"/>
      <c r="DOA70" s="466"/>
      <c r="DOB70" s="252"/>
      <c r="DOC70" s="467"/>
      <c r="DOD70" s="466"/>
      <c r="DOE70" s="399"/>
      <c r="DOF70" s="466"/>
      <c r="DOG70" s="252"/>
      <c r="DOH70" s="467"/>
      <c r="DOI70" s="466"/>
      <c r="DOJ70" s="399"/>
      <c r="DOK70" s="466"/>
      <c r="DOL70" s="252"/>
      <c r="DOM70" s="467"/>
      <c r="DON70" s="466"/>
      <c r="DOO70" s="399"/>
      <c r="DOP70" s="466"/>
      <c r="DOQ70" s="252"/>
      <c r="DOR70" s="467"/>
      <c r="DOS70" s="466"/>
      <c r="DOT70" s="399"/>
      <c r="DOU70" s="466"/>
      <c r="DOV70" s="252"/>
      <c r="DOW70" s="467"/>
      <c r="DOX70" s="466"/>
      <c r="DOY70" s="399"/>
      <c r="DOZ70" s="466"/>
      <c r="DPA70" s="252"/>
      <c r="DPB70" s="467"/>
      <c r="DPC70" s="466"/>
      <c r="DPD70" s="399"/>
      <c r="DPE70" s="466"/>
      <c r="DPF70" s="252"/>
      <c r="DPG70" s="467"/>
      <c r="DPH70" s="466"/>
      <c r="DPI70" s="399"/>
      <c r="DPJ70" s="466"/>
      <c r="DPK70" s="252"/>
      <c r="DPL70" s="467"/>
      <c r="DPM70" s="466"/>
      <c r="DPN70" s="399"/>
      <c r="DPO70" s="466"/>
      <c r="DPP70" s="252"/>
      <c r="DPQ70" s="467"/>
      <c r="DPR70" s="466"/>
      <c r="DPS70" s="399"/>
      <c r="DPT70" s="466"/>
      <c r="DPU70" s="252"/>
      <c r="DPV70" s="467"/>
      <c r="DPW70" s="466"/>
      <c r="DPX70" s="399"/>
      <c r="DPY70" s="466"/>
      <c r="DPZ70" s="252"/>
      <c r="DQA70" s="467"/>
      <c r="DQB70" s="466"/>
      <c r="DQC70" s="399"/>
      <c r="DQD70" s="466"/>
      <c r="DQE70" s="252"/>
      <c r="DQF70" s="467"/>
      <c r="DQG70" s="466"/>
      <c r="DQH70" s="399"/>
      <c r="DQI70" s="466"/>
      <c r="DQJ70" s="252"/>
      <c r="DQK70" s="467"/>
      <c r="DQL70" s="466"/>
      <c r="DQM70" s="399"/>
      <c r="DQN70" s="466"/>
      <c r="DQO70" s="252"/>
      <c r="DQP70" s="467"/>
      <c r="DQQ70" s="466"/>
      <c r="DQR70" s="399"/>
      <c r="DQS70" s="466"/>
      <c r="DQT70" s="252"/>
      <c r="DQU70" s="467"/>
      <c r="DQV70" s="466"/>
      <c r="DQW70" s="399"/>
      <c r="DQX70" s="466"/>
      <c r="DQY70" s="252"/>
      <c r="DQZ70" s="467"/>
      <c r="DRA70" s="466"/>
      <c r="DRB70" s="399"/>
      <c r="DRC70" s="466"/>
      <c r="DRD70" s="252"/>
      <c r="DRE70" s="467"/>
      <c r="DRF70" s="466"/>
      <c r="DRG70" s="399"/>
      <c r="DRH70" s="466"/>
      <c r="DRI70" s="252"/>
      <c r="DRJ70" s="467"/>
      <c r="DRK70" s="466"/>
      <c r="DRL70" s="399"/>
      <c r="DRM70" s="466"/>
      <c r="DRN70" s="252"/>
      <c r="DRO70" s="467"/>
      <c r="DRP70" s="466"/>
      <c r="DRQ70" s="399"/>
      <c r="DRR70" s="466"/>
      <c r="DRS70" s="252"/>
      <c r="DRT70" s="467"/>
      <c r="DRU70" s="466"/>
      <c r="DRV70" s="399"/>
      <c r="DRW70" s="466"/>
      <c r="DRX70" s="252"/>
      <c r="DRY70" s="467"/>
      <c r="DRZ70" s="466"/>
      <c r="DSA70" s="399"/>
      <c r="DSB70" s="466"/>
      <c r="DSC70" s="252"/>
      <c r="DSD70" s="467"/>
      <c r="DSE70" s="466"/>
      <c r="DSF70" s="399"/>
      <c r="DSG70" s="466"/>
      <c r="DSH70" s="252"/>
      <c r="DSI70" s="467"/>
      <c r="DSJ70" s="466"/>
      <c r="DSK70" s="399"/>
      <c r="DSL70" s="466"/>
      <c r="DSM70" s="252"/>
      <c r="DSN70" s="467"/>
      <c r="DSO70" s="466"/>
      <c r="DSP70" s="399"/>
      <c r="DSQ70" s="466"/>
      <c r="DSR70" s="252"/>
      <c r="DSS70" s="467"/>
      <c r="DST70" s="466"/>
      <c r="DSU70" s="399"/>
      <c r="DSV70" s="466"/>
      <c r="DSW70" s="252"/>
      <c r="DSX70" s="467"/>
      <c r="DSY70" s="466"/>
      <c r="DSZ70" s="399"/>
      <c r="DTA70" s="466"/>
      <c r="DTB70" s="252"/>
      <c r="DTC70" s="467"/>
      <c r="DTD70" s="466"/>
      <c r="DTE70" s="399"/>
      <c r="DTF70" s="466"/>
      <c r="DTG70" s="252"/>
      <c r="DTH70" s="467"/>
      <c r="DTI70" s="466"/>
      <c r="DTJ70" s="399"/>
      <c r="DTK70" s="466"/>
      <c r="DTL70" s="252"/>
      <c r="DTM70" s="467"/>
      <c r="DTN70" s="466"/>
      <c r="DTO70" s="399"/>
      <c r="DTP70" s="466"/>
      <c r="DTQ70" s="252"/>
      <c r="DTR70" s="467"/>
      <c r="DTS70" s="466"/>
      <c r="DTT70" s="399"/>
      <c r="DTU70" s="466"/>
      <c r="DTV70" s="252"/>
      <c r="DTW70" s="467"/>
      <c r="DTX70" s="466"/>
      <c r="DTY70" s="399"/>
      <c r="DTZ70" s="466"/>
      <c r="DUA70" s="252"/>
      <c r="DUB70" s="467"/>
      <c r="DUC70" s="466"/>
      <c r="DUD70" s="399"/>
      <c r="DUE70" s="466"/>
      <c r="DUF70" s="252"/>
      <c r="DUG70" s="467"/>
      <c r="DUH70" s="466"/>
      <c r="DUI70" s="399"/>
      <c r="DUJ70" s="466"/>
      <c r="DUK70" s="252"/>
      <c r="DUL70" s="467"/>
      <c r="DUM70" s="466"/>
      <c r="DUN70" s="399"/>
      <c r="DUO70" s="466"/>
      <c r="DUP70" s="252"/>
      <c r="DUQ70" s="467"/>
      <c r="DUR70" s="466"/>
      <c r="DUS70" s="399"/>
      <c r="DUT70" s="466"/>
      <c r="DUU70" s="252"/>
      <c r="DUV70" s="467"/>
      <c r="DUW70" s="466"/>
      <c r="DUX70" s="399"/>
      <c r="DUY70" s="466"/>
      <c r="DUZ70" s="252"/>
      <c r="DVA70" s="467"/>
      <c r="DVB70" s="466"/>
      <c r="DVC70" s="399"/>
      <c r="DVD70" s="466"/>
      <c r="DVE70" s="252"/>
      <c r="DVF70" s="467"/>
      <c r="DVG70" s="466"/>
      <c r="DVH70" s="399"/>
      <c r="DVI70" s="466"/>
      <c r="DVJ70" s="252"/>
      <c r="DVK70" s="467"/>
      <c r="DVL70" s="466"/>
      <c r="DVM70" s="399"/>
      <c r="DVN70" s="466"/>
      <c r="DVO70" s="252"/>
      <c r="DVP70" s="467"/>
      <c r="DVQ70" s="466"/>
      <c r="DVR70" s="399"/>
      <c r="DVS70" s="466"/>
      <c r="DVT70" s="252"/>
      <c r="DVU70" s="467"/>
      <c r="DVV70" s="466"/>
      <c r="DVW70" s="399"/>
      <c r="DVX70" s="466"/>
      <c r="DVY70" s="252"/>
      <c r="DVZ70" s="467"/>
      <c r="DWA70" s="466"/>
      <c r="DWB70" s="399"/>
      <c r="DWC70" s="466"/>
      <c r="DWD70" s="252"/>
      <c r="DWE70" s="467"/>
      <c r="DWF70" s="466"/>
      <c r="DWG70" s="399"/>
      <c r="DWH70" s="466"/>
      <c r="DWI70" s="252"/>
      <c r="DWJ70" s="467"/>
      <c r="DWK70" s="466"/>
      <c r="DWL70" s="399"/>
      <c r="DWM70" s="466"/>
      <c r="DWN70" s="252"/>
      <c r="DWO70" s="467"/>
      <c r="DWP70" s="466"/>
      <c r="DWQ70" s="399"/>
      <c r="DWR70" s="466"/>
      <c r="DWS70" s="252"/>
      <c r="DWT70" s="467"/>
      <c r="DWU70" s="466"/>
      <c r="DWV70" s="399"/>
      <c r="DWW70" s="466"/>
      <c r="DWX70" s="252"/>
      <c r="DWY70" s="467"/>
      <c r="DWZ70" s="466"/>
      <c r="DXA70" s="399"/>
      <c r="DXB70" s="466"/>
      <c r="DXC70" s="252"/>
      <c r="DXD70" s="467"/>
      <c r="DXE70" s="466"/>
      <c r="DXF70" s="399"/>
      <c r="DXG70" s="466"/>
      <c r="DXH70" s="252"/>
      <c r="DXI70" s="467"/>
      <c r="DXJ70" s="466"/>
      <c r="DXK70" s="399"/>
      <c r="DXL70" s="466"/>
      <c r="DXM70" s="252"/>
      <c r="DXN70" s="467"/>
      <c r="DXO70" s="466"/>
      <c r="DXP70" s="399"/>
      <c r="DXQ70" s="466"/>
      <c r="DXR70" s="252"/>
      <c r="DXS70" s="467"/>
      <c r="DXT70" s="466"/>
      <c r="DXU70" s="399"/>
      <c r="DXV70" s="466"/>
      <c r="DXW70" s="252"/>
      <c r="DXX70" s="467"/>
      <c r="DXY70" s="466"/>
      <c r="DXZ70" s="399"/>
      <c r="DYA70" s="466"/>
      <c r="DYB70" s="252"/>
      <c r="DYC70" s="467"/>
      <c r="DYD70" s="466"/>
      <c r="DYE70" s="399"/>
      <c r="DYF70" s="466"/>
      <c r="DYG70" s="252"/>
      <c r="DYH70" s="467"/>
      <c r="DYI70" s="466"/>
      <c r="DYJ70" s="399"/>
      <c r="DYK70" s="466"/>
      <c r="DYL70" s="252"/>
      <c r="DYM70" s="467"/>
      <c r="DYN70" s="466"/>
      <c r="DYO70" s="399"/>
      <c r="DYP70" s="466"/>
      <c r="DYQ70" s="252"/>
      <c r="DYR70" s="467"/>
      <c r="DYS70" s="466"/>
      <c r="DYT70" s="399"/>
      <c r="DYU70" s="466"/>
      <c r="DYV70" s="252"/>
      <c r="DYW70" s="467"/>
      <c r="DYX70" s="466"/>
      <c r="DYY70" s="399"/>
      <c r="DYZ70" s="466"/>
      <c r="DZA70" s="252"/>
      <c r="DZB70" s="467"/>
      <c r="DZC70" s="466"/>
      <c r="DZD70" s="399"/>
      <c r="DZE70" s="466"/>
      <c r="DZF70" s="252"/>
      <c r="DZG70" s="467"/>
      <c r="DZH70" s="466"/>
      <c r="DZI70" s="399"/>
      <c r="DZJ70" s="466"/>
      <c r="DZK70" s="252"/>
      <c r="DZL70" s="467"/>
      <c r="DZM70" s="466"/>
      <c r="DZN70" s="399"/>
      <c r="DZO70" s="466"/>
      <c r="DZP70" s="252"/>
      <c r="DZQ70" s="467"/>
      <c r="DZR70" s="466"/>
      <c r="DZS70" s="399"/>
      <c r="DZT70" s="466"/>
      <c r="DZU70" s="252"/>
      <c r="DZV70" s="467"/>
      <c r="DZW70" s="466"/>
      <c r="DZX70" s="399"/>
      <c r="DZY70" s="466"/>
      <c r="DZZ70" s="252"/>
      <c r="EAA70" s="467"/>
      <c r="EAB70" s="466"/>
      <c r="EAC70" s="399"/>
      <c r="EAD70" s="466"/>
      <c r="EAE70" s="252"/>
      <c r="EAF70" s="467"/>
      <c r="EAG70" s="466"/>
      <c r="EAH70" s="399"/>
      <c r="EAI70" s="466"/>
      <c r="EAJ70" s="252"/>
      <c r="EAK70" s="467"/>
      <c r="EAL70" s="466"/>
      <c r="EAM70" s="399"/>
      <c r="EAN70" s="466"/>
      <c r="EAO70" s="252"/>
      <c r="EAP70" s="467"/>
      <c r="EAQ70" s="466"/>
      <c r="EAR70" s="399"/>
      <c r="EAS70" s="466"/>
      <c r="EAT70" s="252"/>
      <c r="EAU70" s="467"/>
      <c r="EAV70" s="466"/>
      <c r="EAW70" s="399"/>
      <c r="EAX70" s="466"/>
      <c r="EAY70" s="252"/>
      <c r="EAZ70" s="467"/>
      <c r="EBA70" s="466"/>
      <c r="EBB70" s="399"/>
      <c r="EBC70" s="466"/>
      <c r="EBD70" s="252"/>
      <c r="EBE70" s="467"/>
      <c r="EBF70" s="466"/>
      <c r="EBG70" s="399"/>
      <c r="EBH70" s="466"/>
      <c r="EBI70" s="252"/>
      <c r="EBJ70" s="467"/>
      <c r="EBK70" s="466"/>
      <c r="EBL70" s="399"/>
      <c r="EBM70" s="466"/>
      <c r="EBN70" s="252"/>
      <c r="EBO70" s="467"/>
      <c r="EBP70" s="466"/>
      <c r="EBQ70" s="399"/>
      <c r="EBR70" s="466"/>
      <c r="EBS70" s="252"/>
      <c r="EBT70" s="467"/>
      <c r="EBU70" s="466"/>
      <c r="EBV70" s="399"/>
      <c r="EBW70" s="466"/>
      <c r="EBX70" s="252"/>
      <c r="EBY70" s="467"/>
      <c r="EBZ70" s="466"/>
      <c r="ECA70" s="399"/>
      <c r="ECB70" s="466"/>
      <c r="ECC70" s="252"/>
      <c r="ECD70" s="467"/>
      <c r="ECE70" s="466"/>
      <c r="ECF70" s="399"/>
      <c r="ECG70" s="466"/>
      <c r="ECH70" s="252"/>
      <c r="ECI70" s="467"/>
      <c r="ECJ70" s="466"/>
      <c r="ECK70" s="399"/>
      <c r="ECL70" s="466"/>
      <c r="ECM70" s="252"/>
      <c r="ECN70" s="467"/>
      <c r="ECO70" s="466"/>
      <c r="ECP70" s="399"/>
      <c r="ECQ70" s="466"/>
      <c r="ECR70" s="252"/>
      <c r="ECS70" s="467"/>
      <c r="ECT70" s="466"/>
      <c r="ECU70" s="399"/>
      <c r="ECV70" s="466"/>
      <c r="ECW70" s="252"/>
      <c r="ECX70" s="467"/>
      <c r="ECY70" s="466"/>
      <c r="ECZ70" s="399"/>
      <c r="EDA70" s="466"/>
      <c r="EDB70" s="252"/>
      <c r="EDC70" s="467"/>
      <c r="EDD70" s="466"/>
      <c r="EDE70" s="399"/>
      <c r="EDF70" s="466"/>
      <c r="EDG70" s="252"/>
      <c r="EDH70" s="467"/>
      <c r="EDI70" s="466"/>
      <c r="EDJ70" s="399"/>
      <c r="EDK70" s="466"/>
      <c r="EDL70" s="252"/>
      <c r="EDM70" s="467"/>
      <c r="EDN70" s="466"/>
      <c r="EDO70" s="399"/>
      <c r="EDP70" s="466"/>
      <c r="EDQ70" s="252"/>
      <c r="EDR70" s="467"/>
      <c r="EDS70" s="466"/>
      <c r="EDT70" s="399"/>
      <c r="EDU70" s="466"/>
      <c r="EDV70" s="252"/>
      <c r="EDW70" s="467"/>
      <c r="EDX70" s="466"/>
      <c r="EDY70" s="399"/>
      <c r="EDZ70" s="466"/>
      <c r="EEA70" s="252"/>
      <c r="EEB70" s="467"/>
      <c r="EEC70" s="466"/>
      <c r="EED70" s="399"/>
      <c r="EEE70" s="466"/>
      <c r="EEF70" s="252"/>
      <c r="EEG70" s="467"/>
      <c r="EEH70" s="466"/>
      <c r="EEI70" s="399"/>
      <c r="EEJ70" s="466"/>
      <c r="EEK70" s="252"/>
      <c r="EEL70" s="467"/>
      <c r="EEM70" s="466"/>
      <c r="EEN70" s="399"/>
      <c r="EEO70" s="466"/>
      <c r="EEP70" s="252"/>
      <c r="EEQ70" s="467"/>
      <c r="EER70" s="466"/>
      <c r="EES70" s="399"/>
      <c r="EET70" s="466"/>
      <c r="EEU70" s="252"/>
      <c r="EEV70" s="467"/>
      <c r="EEW70" s="466"/>
      <c r="EEX70" s="399"/>
      <c r="EEY70" s="466"/>
      <c r="EEZ70" s="252"/>
      <c r="EFA70" s="467"/>
      <c r="EFB70" s="466"/>
      <c r="EFC70" s="399"/>
      <c r="EFD70" s="466"/>
      <c r="EFE70" s="252"/>
      <c r="EFF70" s="467"/>
      <c r="EFG70" s="466"/>
      <c r="EFH70" s="399"/>
      <c r="EFI70" s="466"/>
      <c r="EFJ70" s="252"/>
      <c r="EFK70" s="467"/>
      <c r="EFL70" s="466"/>
      <c r="EFM70" s="399"/>
      <c r="EFN70" s="466"/>
      <c r="EFO70" s="252"/>
      <c r="EFP70" s="467"/>
      <c r="EFQ70" s="466"/>
      <c r="EFR70" s="399"/>
      <c r="EFS70" s="466"/>
      <c r="EFT70" s="252"/>
      <c r="EFU70" s="467"/>
      <c r="EFV70" s="466"/>
      <c r="EFW70" s="399"/>
      <c r="EFX70" s="466"/>
      <c r="EFY70" s="252"/>
      <c r="EFZ70" s="467"/>
      <c r="EGA70" s="466"/>
      <c r="EGB70" s="399"/>
      <c r="EGC70" s="466"/>
      <c r="EGD70" s="252"/>
      <c r="EGE70" s="467"/>
      <c r="EGF70" s="466"/>
      <c r="EGG70" s="399"/>
      <c r="EGH70" s="466"/>
      <c r="EGI70" s="252"/>
      <c r="EGJ70" s="467"/>
      <c r="EGK70" s="466"/>
      <c r="EGL70" s="399"/>
      <c r="EGM70" s="466"/>
      <c r="EGN70" s="252"/>
      <c r="EGO70" s="467"/>
      <c r="EGP70" s="466"/>
      <c r="EGQ70" s="399"/>
      <c r="EGR70" s="466"/>
      <c r="EGS70" s="252"/>
      <c r="EGT70" s="467"/>
      <c r="EGU70" s="466"/>
      <c r="EGV70" s="399"/>
      <c r="EGW70" s="466"/>
      <c r="EGX70" s="252"/>
      <c r="EGY70" s="467"/>
      <c r="EGZ70" s="466"/>
      <c r="EHA70" s="399"/>
      <c r="EHB70" s="466"/>
      <c r="EHC70" s="252"/>
      <c r="EHD70" s="467"/>
      <c r="EHE70" s="466"/>
      <c r="EHF70" s="399"/>
      <c r="EHG70" s="466"/>
      <c r="EHH70" s="252"/>
      <c r="EHI70" s="467"/>
      <c r="EHJ70" s="466"/>
      <c r="EHK70" s="399"/>
      <c r="EHL70" s="466"/>
      <c r="EHM70" s="252"/>
      <c r="EHN70" s="467"/>
      <c r="EHO70" s="466"/>
      <c r="EHP70" s="399"/>
      <c r="EHQ70" s="466"/>
      <c r="EHR70" s="252"/>
      <c r="EHS70" s="467"/>
      <c r="EHT70" s="466"/>
      <c r="EHU70" s="399"/>
      <c r="EHV70" s="466"/>
      <c r="EHW70" s="252"/>
      <c r="EHX70" s="467"/>
      <c r="EHY70" s="466"/>
      <c r="EHZ70" s="399"/>
      <c r="EIA70" s="466"/>
      <c r="EIB70" s="252"/>
      <c r="EIC70" s="467"/>
      <c r="EID70" s="466"/>
      <c r="EIE70" s="399"/>
      <c r="EIF70" s="466"/>
      <c r="EIG70" s="252"/>
      <c r="EIH70" s="467"/>
      <c r="EII70" s="466"/>
      <c r="EIJ70" s="399"/>
      <c r="EIK70" s="466"/>
      <c r="EIL70" s="252"/>
      <c r="EIM70" s="467"/>
      <c r="EIN70" s="466"/>
      <c r="EIO70" s="399"/>
      <c r="EIP70" s="466"/>
      <c r="EIQ70" s="252"/>
      <c r="EIR70" s="467"/>
      <c r="EIS70" s="466"/>
      <c r="EIT70" s="399"/>
      <c r="EIU70" s="466"/>
      <c r="EIV70" s="252"/>
      <c r="EIW70" s="467"/>
      <c r="EIX70" s="466"/>
      <c r="EIY70" s="399"/>
      <c r="EIZ70" s="466"/>
      <c r="EJA70" s="252"/>
      <c r="EJB70" s="467"/>
      <c r="EJC70" s="466"/>
      <c r="EJD70" s="399"/>
      <c r="EJE70" s="466"/>
      <c r="EJF70" s="252"/>
      <c r="EJG70" s="467"/>
      <c r="EJH70" s="466"/>
      <c r="EJI70" s="399"/>
      <c r="EJJ70" s="466"/>
      <c r="EJK70" s="252"/>
      <c r="EJL70" s="467"/>
      <c r="EJM70" s="466"/>
      <c r="EJN70" s="399"/>
      <c r="EJO70" s="466"/>
      <c r="EJP70" s="252"/>
      <c r="EJQ70" s="467"/>
      <c r="EJR70" s="466"/>
      <c r="EJS70" s="399"/>
      <c r="EJT70" s="466"/>
      <c r="EJU70" s="252"/>
      <c r="EJV70" s="467"/>
      <c r="EJW70" s="466"/>
      <c r="EJX70" s="399"/>
      <c r="EJY70" s="466"/>
      <c r="EJZ70" s="252"/>
      <c r="EKA70" s="467"/>
      <c r="EKB70" s="466"/>
      <c r="EKC70" s="399"/>
      <c r="EKD70" s="466"/>
      <c r="EKE70" s="252"/>
      <c r="EKF70" s="467"/>
      <c r="EKG70" s="466"/>
      <c r="EKH70" s="399"/>
      <c r="EKI70" s="466"/>
      <c r="EKJ70" s="252"/>
      <c r="EKK70" s="467"/>
      <c r="EKL70" s="466"/>
      <c r="EKM70" s="399"/>
      <c r="EKN70" s="466"/>
      <c r="EKO70" s="252"/>
      <c r="EKP70" s="467"/>
      <c r="EKQ70" s="466"/>
      <c r="EKR70" s="399"/>
      <c r="EKS70" s="466"/>
      <c r="EKT70" s="252"/>
      <c r="EKU70" s="467"/>
      <c r="EKV70" s="466"/>
      <c r="EKW70" s="399"/>
      <c r="EKX70" s="466"/>
      <c r="EKY70" s="252"/>
      <c r="EKZ70" s="467"/>
      <c r="ELA70" s="466"/>
      <c r="ELB70" s="399"/>
      <c r="ELC70" s="466"/>
      <c r="ELD70" s="252"/>
      <c r="ELE70" s="467"/>
      <c r="ELF70" s="466"/>
      <c r="ELG70" s="399"/>
      <c r="ELH70" s="466"/>
      <c r="ELI70" s="252"/>
      <c r="ELJ70" s="467"/>
      <c r="ELK70" s="466"/>
      <c r="ELL70" s="399"/>
      <c r="ELM70" s="466"/>
      <c r="ELN70" s="252"/>
      <c r="ELO70" s="467"/>
      <c r="ELP70" s="466"/>
      <c r="ELQ70" s="399"/>
      <c r="ELR70" s="466"/>
      <c r="ELS70" s="252"/>
      <c r="ELT70" s="467"/>
      <c r="ELU70" s="466"/>
      <c r="ELV70" s="399"/>
      <c r="ELW70" s="466"/>
      <c r="ELX70" s="252"/>
      <c r="ELY70" s="467"/>
      <c r="ELZ70" s="466"/>
      <c r="EMA70" s="399"/>
      <c r="EMB70" s="466"/>
      <c r="EMC70" s="252"/>
      <c r="EMD70" s="467"/>
      <c r="EME70" s="466"/>
      <c r="EMF70" s="399"/>
      <c r="EMG70" s="466"/>
      <c r="EMH70" s="252"/>
      <c r="EMI70" s="467"/>
      <c r="EMJ70" s="466"/>
      <c r="EMK70" s="399"/>
      <c r="EML70" s="466"/>
      <c r="EMM70" s="252"/>
      <c r="EMN70" s="467"/>
      <c r="EMO70" s="466"/>
      <c r="EMP70" s="399"/>
      <c r="EMQ70" s="466"/>
      <c r="EMR70" s="252"/>
      <c r="EMS70" s="467"/>
      <c r="EMT70" s="466"/>
      <c r="EMU70" s="399"/>
      <c r="EMV70" s="466"/>
      <c r="EMW70" s="252"/>
      <c r="EMX70" s="467"/>
      <c r="EMY70" s="466"/>
      <c r="EMZ70" s="399"/>
      <c r="ENA70" s="466"/>
      <c r="ENB70" s="252"/>
      <c r="ENC70" s="467"/>
      <c r="END70" s="466"/>
      <c r="ENE70" s="399"/>
      <c r="ENF70" s="466"/>
      <c r="ENG70" s="252"/>
      <c r="ENH70" s="467"/>
      <c r="ENI70" s="466"/>
      <c r="ENJ70" s="399"/>
      <c r="ENK70" s="466"/>
      <c r="ENL70" s="252"/>
      <c r="ENM70" s="467"/>
      <c r="ENN70" s="466"/>
      <c r="ENO70" s="399"/>
      <c r="ENP70" s="466"/>
      <c r="ENQ70" s="252"/>
      <c r="ENR70" s="467"/>
      <c r="ENS70" s="466"/>
      <c r="ENT70" s="399"/>
      <c r="ENU70" s="466"/>
      <c r="ENV70" s="252"/>
      <c r="ENW70" s="467"/>
      <c r="ENX70" s="466"/>
      <c r="ENY70" s="399"/>
      <c r="ENZ70" s="466"/>
      <c r="EOA70" s="252"/>
      <c r="EOB70" s="467"/>
      <c r="EOC70" s="466"/>
      <c r="EOD70" s="399"/>
      <c r="EOE70" s="466"/>
      <c r="EOF70" s="252"/>
      <c r="EOG70" s="467"/>
      <c r="EOH70" s="466"/>
      <c r="EOI70" s="399"/>
      <c r="EOJ70" s="466"/>
      <c r="EOK70" s="252"/>
      <c r="EOL70" s="467"/>
      <c r="EOM70" s="466"/>
      <c r="EON70" s="399"/>
      <c r="EOO70" s="466"/>
      <c r="EOP70" s="252"/>
      <c r="EOQ70" s="467"/>
      <c r="EOR70" s="466"/>
      <c r="EOS70" s="399"/>
      <c r="EOT70" s="466"/>
      <c r="EOU70" s="252"/>
      <c r="EOV70" s="467"/>
      <c r="EOW70" s="466"/>
      <c r="EOX70" s="399"/>
      <c r="EOY70" s="466"/>
      <c r="EOZ70" s="252"/>
      <c r="EPA70" s="467"/>
      <c r="EPB70" s="466"/>
      <c r="EPC70" s="399"/>
      <c r="EPD70" s="466"/>
      <c r="EPE70" s="252"/>
      <c r="EPF70" s="467"/>
      <c r="EPG70" s="466"/>
      <c r="EPH70" s="399"/>
      <c r="EPI70" s="466"/>
      <c r="EPJ70" s="252"/>
      <c r="EPK70" s="467"/>
      <c r="EPL70" s="466"/>
      <c r="EPM70" s="399"/>
      <c r="EPN70" s="466"/>
      <c r="EPO70" s="252"/>
      <c r="EPP70" s="467"/>
      <c r="EPQ70" s="466"/>
      <c r="EPR70" s="399"/>
      <c r="EPS70" s="466"/>
      <c r="EPT70" s="252"/>
      <c r="EPU70" s="467"/>
      <c r="EPV70" s="466"/>
      <c r="EPW70" s="399"/>
      <c r="EPX70" s="466"/>
      <c r="EPY70" s="252"/>
      <c r="EPZ70" s="467"/>
      <c r="EQA70" s="466"/>
      <c r="EQB70" s="399"/>
      <c r="EQC70" s="466"/>
      <c r="EQD70" s="252"/>
      <c r="EQE70" s="467"/>
      <c r="EQF70" s="466"/>
      <c r="EQG70" s="399"/>
      <c r="EQH70" s="466"/>
      <c r="EQI70" s="252"/>
      <c r="EQJ70" s="467"/>
      <c r="EQK70" s="466"/>
      <c r="EQL70" s="399"/>
      <c r="EQM70" s="466"/>
      <c r="EQN70" s="252"/>
      <c r="EQO70" s="467"/>
      <c r="EQP70" s="466"/>
      <c r="EQQ70" s="399"/>
      <c r="EQR70" s="466"/>
      <c r="EQS70" s="252"/>
      <c r="EQT70" s="467"/>
      <c r="EQU70" s="466"/>
      <c r="EQV70" s="399"/>
      <c r="EQW70" s="466"/>
      <c r="EQX70" s="252"/>
      <c r="EQY70" s="467"/>
      <c r="EQZ70" s="466"/>
      <c r="ERA70" s="399"/>
      <c r="ERB70" s="466"/>
      <c r="ERC70" s="252"/>
      <c r="ERD70" s="467"/>
      <c r="ERE70" s="466"/>
      <c r="ERF70" s="399"/>
      <c r="ERG70" s="466"/>
      <c r="ERH70" s="252"/>
      <c r="ERI70" s="467"/>
      <c r="ERJ70" s="466"/>
      <c r="ERK70" s="399"/>
      <c r="ERL70" s="466"/>
      <c r="ERM70" s="252"/>
      <c r="ERN70" s="467"/>
      <c r="ERO70" s="466"/>
      <c r="ERP70" s="399"/>
      <c r="ERQ70" s="466"/>
      <c r="ERR70" s="252"/>
      <c r="ERS70" s="467"/>
      <c r="ERT70" s="466"/>
      <c r="ERU70" s="399"/>
      <c r="ERV70" s="466"/>
      <c r="ERW70" s="252"/>
      <c r="ERX70" s="467"/>
      <c r="ERY70" s="466"/>
      <c r="ERZ70" s="399"/>
      <c r="ESA70" s="466"/>
      <c r="ESB70" s="252"/>
      <c r="ESC70" s="467"/>
      <c r="ESD70" s="466"/>
      <c r="ESE70" s="399"/>
      <c r="ESF70" s="466"/>
      <c r="ESG70" s="252"/>
      <c r="ESH70" s="467"/>
      <c r="ESI70" s="466"/>
      <c r="ESJ70" s="399"/>
      <c r="ESK70" s="466"/>
      <c r="ESL70" s="252"/>
      <c r="ESM70" s="467"/>
      <c r="ESN70" s="466"/>
      <c r="ESO70" s="399"/>
      <c r="ESP70" s="466"/>
      <c r="ESQ70" s="252"/>
      <c r="ESR70" s="467"/>
      <c r="ESS70" s="466"/>
      <c r="EST70" s="399"/>
      <c r="ESU70" s="466"/>
      <c r="ESV70" s="252"/>
      <c r="ESW70" s="467"/>
      <c r="ESX70" s="466"/>
      <c r="ESY70" s="399"/>
      <c r="ESZ70" s="466"/>
      <c r="ETA70" s="252"/>
      <c r="ETB70" s="467"/>
      <c r="ETC70" s="466"/>
      <c r="ETD70" s="399"/>
      <c r="ETE70" s="466"/>
      <c r="ETF70" s="252"/>
      <c r="ETG70" s="467"/>
      <c r="ETH70" s="466"/>
      <c r="ETI70" s="399"/>
      <c r="ETJ70" s="466"/>
      <c r="ETK70" s="252"/>
      <c r="ETL70" s="467"/>
      <c r="ETM70" s="466"/>
      <c r="ETN70" s="399"/>
      <c r="ETO70" s="466"/>
      <c r="ETP70" s="252"/>
      <c r="ETQ70" s="467"/>
      <c r="ETR70" s="466"/>
      <c r="ETS70" s="399"/>
      <c r="ETT70" s="466"/>
      <c r="ETU70" s="252"/>
      <c r="ETV70" s="467"/>
      <c r="ETW70" s="466"/>
      <c r="ETX70" s="399"/>
      <c r="ETY70" s="466"/>
      <c r="ETZ70" s="252"/>
      <c r="EUA70" s="467"/>
      <c r="EUB70" s="466"/>
      <c r="EUC70" s="399"/>
      <c r="EUD70" s="466"/>
      <c r="EUE70" s="252"/>
      <c r="EUF70" s="467"/>
      <c r="EUG70" s="466"/>
      <c r="EUH70" s="399"/>
      <c r="EUI70" s="466"/>
      <c r="EUJ70" s="252"/>
      <c r="EUK70" s="467"/>
      <c r="EUL70" s="466"/>
      <c r="EUM70" s="399"/>
      <c r="EUN70" s="466"/>
      <c r="EUO70" s="252"/>
      <c r="EUP70" s="467"/>
      <c r="EUQ70" s="466"/>
      <c r="EUR70" s="399"/>
      <c r="EUS70" s="466"/>
      <c r="EUT70" s="252"/>
      <c r="EUU70" s="467"/>
      <c r="EUV70" s="466"/>
      <c r="EUW70" s="399"/>
      <c r="EUX70" s="466"/>
      <c r="EUY70" s="252"/>
      <c r="EUZ70" s="467"/>
      <c r="EVA70" s="466"/>
      <c r="EVB70" s="399"/>
      <c r="EVC70" s="466"/>
      <c r="EVD70" s="252"/>
      <c r="EVE70" s="467"/>
      <c r="EVF70" s="466"/>
      <c r="EVG70" s="399"/>
      <c r="EVH70" s="466"/>
      <c r="EVI70" s="252"/>
      <c r="EVJ70" s="467"/>
      <c r="EVK70" s="466"/>
      <c r="EVL70" s="399"/>
      <c r="EVM70" s="466"/>
      <c r="EVN70" s="252"/>
      <c r="EVO70" s="467"/>
      <c r="EVP70" s="466"/>
      <c r="EVQ70" s="399"/>
      <c r="EVR70" s="466"/>
      <c r="EVS70" s="252"/>
      <c r="EVT70" s="467"/>
      <c r="EVU70" s="466"/>
      <c r="EVV70" s="399"/>
      <c r="EVW70" s="466"/>
      <c r="EVX70" s="252"/>
      <c r="EVY70" s="467"/>
      <c r="EVZ70" s="466"/>
      <c r="EWA70" s="399"/>
      <c r="EWB70" s="466"/>
      <c r="EWC70" s="252"/>
      <c r="EWD70" s="467"/>
      <c r="EWE70" s="466"/>
      <c r="EWF70" s="399"/>
      <c r="EWG70" s="466"/>
      <c r="EWH70" s="252"/>
      <c r="EWI70" s="467"/>
      <c r="EWJ70" s="466"/>
      <c r="EWK70" s="399"/>
      <c r="EWL70" s="466"/>
      <c r="EWM70" s="252"/>
      <c r="EWN70" s="467"/>
      <c r="EWO70" s="466"/>
      <c r="EWP70" s="399"/>
      <c r="EWQ70" s="466"/>
      <c r="EWR70" s="252"/>
      <c r="EWS70" s="467"/>
      <c r="EWT70" s="466"/>
      <c r="EWU70" s="399"/>
      <c r="EWV70" s="466"/>
      <c r="EWW70" s="252"/>
      <c r="EWX70" s="467"/>
      <c r="EWY70" s="466"/>
      <c r="EWZ70" s="399"/>
      <c r="EXA70" s="466"/>
      <c r="EXB70" s="252"/>
      <c r="EXC70" s="467"/>
      <c r="EXD70" s="466"/>
      <c r="EXE70" s="399"/>
      <c r="EXF70" s="466"/>
      <c r="EXG70" s="252"/>
      <c r="EXH70" s="467"/>
      <c r="EXI70" s="466"/>
      <c r="EXJ70" s="399"/>
      <c r="EXK70" s="466"/>
      <c r="EXL70" s="252"/>
      <c r="EXM70" s="467"/>
      <c r="EXN70" s="466"/>
      <c r="EXO70" s="399"/>
      <c r="EXP70" s="466"/>
      <c r="EXQ70" s="252"/>
      <c r="EXR70" s="467"/>
      <c r="EXS70" s="466"/>
      <c r="EXT70" s="399"/>
      <c r="EXU70" s="466"/>
      <c r="EXV70" s="252"/>
      <c r="EXW70" s="467"/>
      <c r="EXX70" s="466"/>
      <c r="EXY70" s="399"/>
      <c r="EXZ70" s="466"/>
      <c r="EYA70" s="252"/>
      <c r="EYB70" s="467"/>
      <c r="EYC70" s="466"/>
      <c r="EYD70" s="399"/>
      <c r="EYE70" s="466"/>
      <c r="EYF70" s="252"/>
      <c r="EYG70" s="467"/>
      <c r="EYH70" s="466"/>
      <c r="EYI70" s="399"/>
      <c r="EYJ70" s="466"/>
      <c r="EYK70" s="252"/>
      <c r="EYL70" s="467"/>
      <c r="EYM70" s="466"/>
      <c r="EYN70" s="399"/>
      <c r="EYO70" s="466"/>
      <c r="EYP70" s="252"/>
      <c r="EYQ70" s="467"/>
      <c r="EYR70" s="466"/>
      <c r="EYS70" s="399"/>
      <c r="EYT70" s="466"/>
      <c r="EYU70" s="252"/>
      <c r="EYV70" s="467"/>
      <c r="EYW70" s="466"/>
      <c r="EYX70" s="399"/>
      <c r="EYY70" s="466"/>
      <c r="EYZ70" s="252"/>
      <c r="EZA70" s="467"/>
      <c r="EZB70" s="466"/>
      <c r="EZC70" s="399"/>
      <c r="EZD70" s="466"/>
      <c r="EZE70" s="252"/>
      <c r="EZF70" s="467"/>
      <c r="EZG70" s="466"/>
      <c r="EZH70" s="399"/>
      <c r="EZI70" s="466"/>
      <c r="EZJ70" s="252"/>
      <c r="EZK70" s="467"/>
      <c r="EZL70" s="466"/>
      <c r="EZM70" s="399"/>
      <c r="EZN70" s="466"/>
      <c r="EZO70" s="252"/>
      <c r="EZP70" s="467"/>
      <c r="EZQ70" s="466"/>
      <c r="EZR70" s="399"/>
      <c r="EZS70" s="466"/>
      <c r="EZT70" s="252"/>
      <c r="EZU70" s="467"/>
      <c r="EZV70" s="466"/>
      <c r="EZW70" s="399"/>
      <c r="EZX70" s="466"/>
      <c r="EZY70" s="252"/>
      <c r="EZZ70" s="467"/>
      <c r="FAA70" s="466"/>
      <c r="FAB70" s="399"/>
      <c r="FAC70" s="466"/>
      <c r="FAD70" s="252"/>
      <c r="FAE70" s="467"/>
      <c r="FAF70" s="466"/>
      <c r="FAG70" s="399"/>
      <c r="FAH70" s="466"/>
      <c r="FAI70" s="252"/>
      <c r="FAJ70" s="467"/>
      <c r="FAK70" s="466"/>
      <c r="FAL70" s="399"/>
      <c r="FAM70" s="466"/>
      <c r="FAN70" s="252"/>
      <c r="FAO70" s="467"/>
      <c r="FAP70" s="466"/>
      <c r="FAQ70" s="399"/>
      <c r="FAR70" s="466"/>
      <c r="FAS70" s="252"/>
      <c r="FAT70" s="467"/>
      <c r="FAU70" s="466"/>
      <c r="FAV70" s="399"/>
      <c r="FAW70" s="466"/>
      <c r="FAX70" s="252"/>
      <c r="FAY70" s="467"/>
      <c r="FAZ70" s="466"/>
      <c r="FBA70" s="399"/>
      <c r="FBB70" s="466"/>
      <c r="FBC70" s="252"/>
      <c r="FBD70" s="467"/>
      <c r="FBE70" s="466"/>
      <c r="FBF70" s="399"/>
      <c r="FBG70" s="466"/>
      <c r="FBH70" s="252"/>
      <c r="FBI70" s="467"/>
      <c r="FBJ70" s="466"/>
      <c r="FBK70" s="399"/>
      <c r="FBL70" s="466"/>
      <c r="FBM70" s="252"/>
      <c r="FBN70" s="467"/>
      <c r="FBO70" s="466"/>
      <c r="FBP70" s="399"/>
      <c r="FBQ70" s="466"/>
      <c r="FBR70" s="252"/>
      <c r="FBS70" s="467"/>
      <c r="FBT70" s="466"/>
      <c r="FBU70" s="399"/>
      <c r="FBV70" s="466"/>
      <c r="FBW70" s="252"/>
      <c r="FBX70" s="467"/>
      <c r="FBY70" s="466"/>
      <c r="FBZ70" s="399"/>
      <c r="FCA70" s="466"/>
      <c r="FCB70" s="252"/>
      <c r="FCC70" s="467"/>
      <c r="FCD70" s="466"/>
      <c r="FCE70" s="399"/>
      <c r="FCF70" s="466"/>
      <c r="FCG70" s="252"/>
      <c r="FCH70" s="467"/>
      <c r="FCI70" s="466"/>
      <c r="FCJ70" s="399"/>
      <c r="FCK70" s="466"/>
      <c r="FCL70" s="252"/>
      <c r="FCM70" s="467"/>
      <c r="FCN70" s="466"/>
      <c r="FCO70" s="399"/>
      <c r="FCP70" s="466"/>
      <c r="FCQ70" s="252"/>
      <c r="FCR70" s="467"/>
      <c r="FCS70" s="466"/>
      <c r="FCT70" s="399"/>
      <c r="FCU70" s="466"/>
      <c r="FCV70" s="252"/>
      <c r="FCW70" s="467"/>
      <c r="FCX70" s="466"/>
      <c r="FCY70" s="399"/>
      <c r="FCZ70" s="466"/>
      <c r="FDA70" s="252"/>
      <c r="FDB70" s="467"/>
      <c r="FDC70" s="466"/>
      <c r="FDD70" s="399"/>
      <c r="FDE70" s="466"/>
      <c r="FDF70" s="252"/>
      <c r="FDG70" s="467"/>
      <c r="FDH70" s="466"/>
      <c r="FDI70" s="399"/>
      <c r="FDJ70" s="466"/>
      <c r="FDK70" s="252"/>
      <c r="FDL70" s="467"/>
      <c r="FDM70" s="466"/>
      <c r="FDN70" s="399"/>
      <c r="FDO70" s="466"/>
      <c r="FDP70" s="252"/>
      <c r="FDQ70" s="467"/>
      <c r="FDR70" s="466"/>
      <c r="FDS70" s="399"/>
      <c r="FDT70" s="466"/>
      <c r="FDU70" s="252"/>
      <c r="FDV70" s="467"/>
      <c r="FDW70" s="466"/>
      <c r="FDX70" s="399"/>
      <c r="FDY70" s="466"/>
      <c r="FDZ70" s="252"/>
      <c r="FEA70" s="467"/>
      <c r="FEB70" s="466"/>
      <c r="FEC70" s="399"/>
      <c r="FED70" s="466"/>
      <c r="FEE70" s="252"/>
      <c r="FEF70" s="467"/>
      <c r="FEG70" s="466"/>
      <c r="FEH70" s="399"/>
      <c r="FEI70" s="466"/>
      <c r="FEJ70" s="252"/>
      <c r="FEK70" s="467"/>
      <c r="FEL70" s="466"/>
      <c r="FEM70" s="399"/>
      <c r="FEN70" s="466"/>
      <c r="FEO70" s="252"/>
      <c r="FEP70" s="467"/>
      <c r="FEQ70" s="466"/>
      <c r="FER70" s="399"/>
      <c r="FES70" s="466"/>
      <c r="FET70" s="252"/>
      <c r="FEU70" s="467"/>
      <c r="FEV70" s="466"/>
      <c r="FEW70" s="399"/>
      <c r="FEX70" s="466"/>
      <c r="FEY70" s="252"/>
      <c r="FEZ70" s="467"/>
      <c r="FFA70" s="466"/>
      <c r="FFB70" s="399"/>
      <c r="FFC70" s="466"/>
      <c r="FFD70" s="252"/>
      <c r="FFE70" s="467"/>
      <c r="FFF70" s="466"/>
      <c r="FFG70" s="399"/>
      <c r="FFH70" s="466"/>
      <c r="FFI70" s="252"/>
      <c r="FFJ70" s="467"/>
      <c r="FFK70" s="466"/>
      <c r="FFL70" s="399"/>
      <c r="FFM70" s="466"/>
      <c r="FFN70" s="252"/>
      <c r="FFO70" s="467"/>
      <c r="FFP70" s="466"/>
      <c r="FFQ70" s="399"/>
      <c r="FFR70" s="466"/>
      <c r="FFS70" s="252"/>
      <c r="FFT70" s="467"/>
      <c r="FFU70" s="466"/>
      <c r="FFV70" s="399"/>
      <c r="FFW70" s="466"/>
      <c r="FFX70" s="252"/>
      <c r="FFY70" s="467"/>
      <c r="FFZ70" s="466"/>
      <c r="FGA70" s="399"/>
      <c r="FGB70" s="466"/>
      <c r="FGC70" s="252"/>
      <c r="FGD70" s="467"/>
      <c r="FGE70" s="466"/>
      <c r="FGF70" s="399"/>
      <c r="FGG70" s="466"/>
      <c r="FGH70" s="252"/>
      <c r="FGI70" s="467"/>
      <c r="FGJ70" s="466"/>
      <c r="FGK70" s="399"/>
      <c r="FGL70" s="466"/>
      <c r="FGM70" s="252"/>
      <c r="FGN70" s="467"/>
      <c r="FGO70" s="466"/>
      <c r="FGP70" s="399"/>
      <c r="FGQ70" s="466"/>
      <c r="FGR70" s="252"/>
      <c r="FGS70" s="467"/>
      <c r="FGT70" s="466"/>
      <c r="FGU70" s="399"/>
      <c r="FGV70" s="466"/>
      <c r="FGW70" s="252"/>
      <c r="FGX70" s="467"/>
      <c r="FGY70" s="466"/>
      <c r="FGZ70" s="399"/>
      <c r="FHA70" s="466"/>
      <c r="FHB70" s="252"/>
      <c r="FHC70" s="467"/>
      <c r="FHD70" s="466"/>
      <c r="FHE70" s="399"/>
      <c r="FHF70" s="466"/>
      <c r="FHG70" s="252"/>
      <c r="FHH70" s="467"/>
      <c r="FHI70" s="466"/>
      <c r="FHJ70" s="399"/>
      <c r="FHK70" s="466"/>
      <c r="FHL70" s="252"/>
      <c r="FHM70" s="467"/>
      <c r="FHN70" s="466"/>
      <c r="FHO70" s="399"/>
      <c r="FHP70" s="466"/>
      <c r="FHQ70" s="252"/>
      <c r="FHR70" s="467"/>
      <c r="FHS70" s="466"/>
      <c r="FHT70" s="399"/>
      <c r="FHU70" s="466"/>
      <c r="FHV70" s="252"/>
      <c r="FHW70" s="467"/>
      <c r="FHX70" s="466"/>
      <c r="FHY70" s="399"/>
      <c r="FHZ70" s="466"/>
      <c r="FIA70" s="252"/>
      <c r="FIB70" s="467"/>
      <c r="FIC70" s="466"/>
      <c r="FID70" s="399"/>
      <c r="FIE70" s="466"/>
      <c r="FIF70" s="252"/>
      <c r="FIG70" s="467"/>
      <c r="FIH70" s="466"/>
      <c r="FII70" s="399"/>
      <c r="FIJ70" s="466"/>
      <c r="FIK70" s="252"/>
      <c r="FIL70" s="467"/>
      <c r="FIM70" s="466"/>
      <c r="FIN70" s="399"/>
      <c r="FIO70" s="466"/>
      <c r="FIP70" s="252"/>
      <c r="FIQ70" s="467"/>
      <c r="FIR70" s="466"/>
      <c r="FIS70" s="399"/>
      <c r="FIT70" s="466"/>
      <c r="FIU70" s="252"/>
      <c r="FIV70" s="467"/>
      <c r="FIW70" s="466"/>
      <c r="FIX70" s="399"/>
      <c r="FIY70" s="466"/>
      <c r="FIZ70" s="252"/>
      <c r="FJA70" s="467"/>
      <c r="FJB70" s="466"/>
      <c r="FJC70" s="399"/>
      <c r="FJD70" s="466"/>
      <c r="FJE70" s="252"/>
      <c r="FJF70" s="467"/>
      <c r="FJG70" s="466"/>
      <c r="FJH70" s="399"/>
      <c r="FJI70" s="466"/>
      <c r="FJJ70" s="252"/>
      <c r="FJK70" s="467"/>
      <c r="FJL70" s="466"/>
      <c r="FJM70" s="399"/>
      <c r="FJN70" s="466"/>
      <c r="FJO70" s="252"/>
      <c r="FJP70" s="467"/>
      <c r="FJQ70" s="466"/>
      <c r="FJR70" s="399"/>
      <c r="FJS70" s="466"/>
      <c r="FJT70" s="252"/>
      <c r="FJU70" s="467"/>
      <c r="FJV70" s="466"/>
      <c r="FJW70" s="399"/>
      <c r="FJX70" s="466"/>
      <c r="FJY70" s="252"/>
      <c r="FJZ70" s="467"/>
      <c r="FKA70" s="466"/>
      <c r="FKB70" s="399"/>
      <c r="FKC70" s="466"/>
      <c r="FKD70" s="252"/>
      <c r="FKE70" s="467"/>
      <c r="FKF70" s="466"/>
      <c r="FKG70" s="399"/>
      <c r="FKH70" s="466"/>
      <c r="FKI70" s="252"/>
      <c r="FKJ70" s="467"/>
      <c r="FKK70" s="466"/>
      <c r="FKL70" s="399"/>
      <c r="FKM70" s="466"/>
      <c r="FKN70" s="252"/>
      <c r="FKO70" s="467"/>
      <c r="FKP70" s="466"/>
      <c r="FKQ70" s="399"/>
      <c r="FKR70" s="466"/>
      <c r="FKS70" s="252"/>
      <c r="FKT70" s="467"/>
      <c r="FKU70" s="466"/>
      <c r="FKV70" s="399"/>
      <c r="FKW70" s="466"/>
      <c r="FKX70" s="252"/>
      <c r="FKY70" s="467"/>
      <c r="FKZ70" s="466"/>
      <c r="FLA70" s="399"/>
      <c r="FLB70" s="466"/>
      <c r="FLC70" s="252"/>
      <c r="FLD70" s="467"/>
      <c r="FLE70" s="466"/>
      <c r="FLF70" s="399"/>
      <c r="FLG70" s="466"/>
      <c r="FLH70" s="252"/>
      <c r="FLI70" s="467"/>
      <c r="FLJ70" s="466"/>
      <c r="FLK70" s="399"/>
      <c r="FLL70" s="466"/>
      <c r="FLM70" s="252"/>
      <c r="FLN70" s="467"/>
      <c r="FLO70" s="466"/>
      <c r="FLP70" s="399"/>
      <c r="FLQ70" s="466"/>
      <c r="FLR70" s="252"/>
      <c r="FLS70" s="467"/>
      <c r="FLT70" s="466"/>
      <c r="FLU70" s="399"/>
      <c r="FLV70" s="466"/>
      <c r="FLW70" s="252"/>
      <c r="FLX70" s="467"/>
      <c r="FLY70" s="466"/>
      <c r="FLZ70" s="399"/>
      <c r="FMA70" s="466"/>
      <c r="FMB70" s="252"/>
      <c r="FMC70" s="467"/>
      <c r="FMD70" s="466"/>
      <c r="FME70" s="399"/>
      <c r="FMF70" s="466"/>
      <c r="FMG70" s="252"/>
      <c r="FMH70" s="467"/>
      <c r="FMI70" s="466"/>
      <c r="FMJ70" s="399"/>
      <c r="FMK70" s="466"/>
      <c r="FML70" s="252"/>
      <c r="FMM70" s="467"/>
      <c r="FMN70" s="466"/>
      <c r="FMO70" s="399"/>
      <c r="FMP70" s="466"/>
      <c r="FMQ70" s="252"/>
      <c r="FMR70" s="467"/>
      <c r="FMS70" s="466"/>
      <c r="FMT70" s="399"/>
      <c r="FMU70" s="466"/>
      <c r="FMV70" s="252"/>
      <c r="FMW70" s="467"/>
      <c r="FMX70" s="466"/>
      <c r="FMY70" s="399"/>
      <c r="FMZ70" s="466"/>
      <c r="FNA70" s="252"/>
      <c r="FNB70" s="467"/>
      <c r="FNC70" s="466"/>
      <c r="FND70" s="399"/>
      <c r="FNE70" s="466"/>
      <c r="FNF70" s="252"/>
      <c r="FNG70" s="467"/>
      <c r="FNH70" s="466"/>
      <c r="FNI70" s="399"/>
      <c r="FNJ70" s="466"/>
      <c r="FNK70" s="252"/>
      <c r="FNL70" s="467"/>
      <c r="FNM70" s="466"/>
      <c r="FNN70" s="399"/>
      <c r="FNO70" s="466"/>
      <c r="FNP70" s="252"/>
      <c r="FNQ70" s="467"/>
      <c r="FNR70" s="466"/>
      <c r="FNS70" s="399"/>
      <c r="FNT70" s="466"/>
      <c r="FNU70" s="252"/>
      <c r="FNV70" s="467"/>
      <c r="FNW70" s="466"/>
      <c r="FNX70" s="399"/>
      <c r="FNY70" s="466"/>
      <c r="FNZ70" s="252"/>
      <c r="FOA70" s="467"/>
      <c r="FOB70" s="466"/>
      <c r="FOC70" s="399"/>
      <c r="FOD70" s="466"/>
      <c r="FOE70" s="252"/>
      <c r="FOF70" s="467"/>
      <c r="FOG70" s="466"/>
      <c r="FOH70" s="399"/>
      <c r="FOI70" s="466"/>
      <c r="FOJ70" s="252"/>
      <c r="FOK70" s="467"/>
      <c r="FOL70" s="466"/>
      <c r="FOM70" s="399"/>
      <c r="FON70" s="466"/>
      <c r="FOO70" s="252"/>
      <c r="FOP70" s="467"/>
      <c r="FOQ70" s="466"/>
      <c r="FOR70" s="399"/>
      <c r="FOS70" s="466"/>
      <c r="FOT70" s="252"/>
      <c r="FOU70" s="467"/>
      <c r="FOV70" s="466"/>
      <c r="FOW70" s="399"/>
      <c r="FOX70" s="466"/>
      <c r="FOY70" s="252"/>
      <c r="FOZ70" s="467"/>
      <c r="FPA70" s="466"/>
      <c r="FPB70" s="399"/>
      <c r="FPC70" s="466"/>
      <c r="FPD70" s="252"/>
      <c r="FPE70" s="467"/>
      <c r="FPF70" s="466"/>
      <c r="FPG70" s="399"/>
      <c r="FPH70" s="466"/>
      <c r="FPI70" s="252"/>
      <c r="FPJ70" s="467"/>
      <c r="FPK70" s="466"/>
      <c r="FPL70" s="399"/>
      <c r="FPM70" s="466"/>
      <c r="FPN70" s="252"/>
      <c r="FPO70" s="467"/>
      <c r="FPP70" s="466"/>
      <c r="FPQ70" s="399"/>
      <c r="FPR70" s="466"/>
      <c r="FPS70" s="252"/>
      <c r="FPT70" s="467"/>
      <c r="FPU70" s="466"/>
      <c r="FPV70" s="399"/>
      <c r="FPW70" s="466"/>
      <c r="FPX70" s="252"/>
      <c r="FPY70" s="467"/>
      <c r="FPZ70" s="466"/>
      <c r="FQA70" s="399"/>
      <c r="FQB70" s="466"/>
      <c r="FQC70" s="252"/>
      <c r="FQD70" s="467"/>
      <c r="FQE70" s="466"/>
      <c r="FQF70" s="399"/>
      <c r="FQG70" s="466"/>
      <c r="FQH70" s="252"/>
      <c r="FQI70" s="467"/>
      <c r="FQJ70" s="466"/>
      <c r="FQK70" s="399"/>
      <c r="FQL70" s="466"/>
      <c r="FQM70" s="252"/>
      <c r="FQN70" s="467"/>
      <c r="FQO70" s="466"/>
      <c r="FQP70" s="399"/>
      <c r="FQQ70" s="466"/>
      <c r="FQR70" s="252"/>
      <c r="FQS70" s="467"/>
      <c r="FQT70" s="466"/>
      <c r="FQU70" s="399"/>
      <c r="FQV70" s="466"/>
      <c r="FQW70" s="252"/>
      <c r="FQX70" s="467"/>
      <c r="FQY70" s="466"/>
      <c r="FQZ70" s="399"/>
      <c r="FRA70" s="466"/>
      <c r="FRB70" s="252"/>
      <c r="FRC70" s="467"/>
      <c r="FRD70" s="466"/>
      <c r="FRE70" s="399"/>
      <c r="FRF70" s="466"/>
      <c r="FRG70" s="252"/>
      <c r="FRH70" s="467"/>
      <c r="FRI70" s="466"/>
      <c r="FRJ70" s="399"/>
      <c r="FRK70" s="466"/>
      <c r="FRL70" s="252"/>
      <c r="FRM70" s="467"/>
      <c r="FRN70" s="466"/>
      <c r="FRO70" s="399"/>
      <c r="FRP70" s="466"/>
      <c r="FRQ70" s="252"/>
      <c r="FRR70" s="467"/>
      <c r="FRS70" s="466"/>
      <c r="FRT70" s="399"/>
      <c r="FRU70" s="466"/>
      <c r="FRV70" s="252"/>
      <c r="FRW70" s="467"/>
      <c r="FRX70" s="466"/>
      <c r="FRY70" s="399"/>
      <c r="FRZ70" s="466"/>
      <c r="FSA70" s="252"/>
      <c r="FSB70" s="467"/>
      <c r="FSC70" s="466"/>
      <c r="FSD70" s="399"/>
      <c r="FSE70" s="466"/>
      <c r="FSF70" s="252"/>
      <c r="FSG70" s="467"/>
      <c r="FSH70" s="466"/>
      <c r="FSI70" s="399"/>
      <c r="FSJ70" s="466"/>
      <c r="FSK70" s="252"/>
      <c r="FSL70" s="467"/>
      <c r="FSM70" s="466"/>
      <c r="FSN70" s="399"/>
      <c r="FSO70" s="466"/>
      <c r="FSP70" s="252"/>
      <c r="FSQ70" s="467"/>
      <c r="FSR70" s="466"/>
      <c r="FSS70" s="399"/>
      <c r="FST70" s="466"/>
      <c r="FSU70" s="252"/>
      <c r="FSV70" s="467"/>
      <c r="FSW70" s="466"/>
      <c r="FSX70" s="399"/>
      <c r="FSY70" s="466"/>
      <c r="FSZ70" s="252"/>
      <c r="FTA70" s="467"/>
      <c r="FTB70" s="466"/>
      <c r="FTC70" s="399"/>
      <c r="FTD70" s="466"/>
      <c r="FTE70" s="252"/>
      <c r="FTF70" s="467"/>
      <c r="FTG70" s="466"/>
      <c r="FTH70" s="399"/>
      <c r="FTI70" s="466"/>
      <c r="FTJ70" s="252"/>
      <c r="FTK70" s="467"/>
      <c r="FTL70" s="466"/>
      <c r="FTM70" s="399"/>
      <c r="FTN70" s="466"/>
      <c r="FTO70" s="252"/>
      <c r="FTP70" s="467"/>
      <c r="FTQ70" s="466"/>
      <c r="FTR70" s="399"/>
      <c r="FTS70" s="466"/>
      <c r="FTT70" s="252"/>
      <c r="FTU70" s="467"/>
      <c r="FTV70" s="466"/>
      <c r="FTW70" s="399"/>
      <c r="FTX70" s="466"/>
      <c r="FTY70" s="252"/>
      <c r="FTZ70" s="467"/>
      <c r="FUA70" s="466"/>
      <c r="FUB70" s="399"/>
      <c r="FUC70" s="466"/>
      <c r="FUD70" s="252"/>
      <c r="FUE70" s="467"/>
      <c r="FUF70" s="466"/>
      <c r="FUG70" s="399"/>
      <c r="FUH70" s="466"/>
      <c r="FUI70" s="252"/>
      <c r="FUJ70" s="467"/>
      <c r="FUK70" s="466"/>
      <c r="FUL70" s="399"/>
      <c r="FUM70" s="466"/>
      <c r="FUN70" s="252"/>
      <c r="FUO70" s="467"/>
      <c r="FUP70" s="466"/>
      <c r="FUQ70" s="399"/>
      <c r="FUR70" s="466"/>
      <c r="FUS70" s="252"/>
      <c r="FUT70" s="467"/>
      <c r="FUU70" s="466"/>
      <c r="FUV70" s="399"/>
      <c r="FUW70" s="466"/>
      <c r="FUX70" s="252"/>
      <c r="FUY70" s="467"/>
      <c r="FUZ70" s="466"/>
      <c r="FVA70" s="399"/>
      <c r="FVB70" s="466"/>
      <c r="FVC70" s="252"/>
      <c r="FVD70" s="467"/>
      <c r="FVE70" s="466"/>
      <c r="FVF70" s="399"/>
      <c r="FVG70" s="466"/>
      <c r="FVH70" s="252"/>
      <c r="FVI70" s="467"/>
      <c r="FVJ70" s="466"/>
      <c r="FVK70" s="399"/>
      <c r="FVL70" s="466"/>
      <c r="FVM70" s="252"/>
      <c r="FVN70" s="467"/>
      <c r="FVO70" s="466"/>
      <c r="FVP70" s="399"/>
      <c r="FVQ70" s="466"/>
      <c r="FVR70" s="252"/>
      <c r="FVS70" s="467"/>
      <c r="FVT70" s="466"/>
      <c r="FVU70" s="399"/>
      <c r="FVV70" s="466"/>
      <c r="FVW70" s="252"/>
      <c r="FVX70" s="467"/>
      <c r="FVY70" s="466"/>
      <c r="FVZ70" s="399"/>
      <c r="FWA70" s="466"/>
      <c r="FWB70" s="252"/>
      <c r="FWC70" s="467"/>
      <c r="FWD70" s="466"/>
      <c r="FWE70" s="399"/>
      <c r="FWF70" s="466"/>
      <c r="FWG70" s="252"/>
      <c r="FWH70" s="467"/>
      <c r="FWI70" s="466"/>
      <c r="FWJ70" s="399"/>
      <c r="FWK70" s="466"/>
      <c r="FWL70" s="252"/>
      <c r="FWM70" s="467"/>
      <c r="FWN70" s="466"/>
      <c r="FWO70" s="399"/>
      <c r="FWP70" s="466"/>
      <c r="FWQ70" s="252"/>
      <c r="FWR70" s="467"/>
      <c r="FWS70" s="466"/>
      <c r="FWT70" s="399"/>
      <c r="FWU70" s="466"/>
      <c r="FWV70" s="252"/>
      <c r="FWW70" s="467"/>
      <c r="FWX70" s="466"/>
      <c r="FWY70" s="399"/>
      <c r="FWZ70" s="466"/>
      <c r="FXA70" s="252"/>
      <c r="FXB70" s="467"/>
      <c r="FXC70" s="466"/>
      <c r="FXD70" s="399"/>
      <c r="FXE70" s="466"/>
      <c r="FXF70" s="252"/>
      <c r="FXG70" s="467"/>
      <c r="FXH70" s="466"/>
      <c r="FXI70" s="399"/>
      <c r="FXJ70" s="466"/>
      <c r="FXK70" s="252"/>
      <c r="FXL70" s="467"/>
      <c r="FXM70" s="466"/>
      <c r="FXN70" s="399"/>
      <c r="FXO70" s="466"/>
      <c r="FXP70" s="252"/>
      <c r="FXQ70" s="467"/>
      <c r="FXR70" s="466"/>
      <c r="FXS70" s="399"/>
      <c r="FXT70" s="466"/>
      <c r="FXU70" s="252"/>
      <c r="FXV70" s="467"/>
      <c r="FXW70" s="466"/>
      <c r="FXX70" s="399"/>
      <c r="FXY70" s="466"/>
      <c r="FXZ70" s="252"/>
      <c r="FYA70" s="467"/>
      <c r="FYB70" s="466"/>
      <c r="FYC70" s="399"/>
      <c r="FYD70" s="466"/>
      <c r="FYE70" s="252"/>
      <c r="FYF70" s="467"/>
      <c r="FYG70" s="466"/>
      <c r="FYH70" s="399"/>
      <c r="FYI70" s="466"/>
      <c r="FYJ70" s="252"/>
      <c r="FYK70" s="467"/>
      <c r="FYL70" s="466"/>
      <c r="FYM70" s="399"/>
      <c r="FYN70" s="466"/>
      <c r="FYO70" s="252"/>
      <c r="FYP70" s="467"/>
      <c r="FYQ70" s="466"/>
      <c r="FYR70" s="399"/>
      <c r="FYS70" s="466"/>
      <c r="FYT70" s="252"/>
      <c r="FYU70" s="467"/>
      <c r="FYV70" s="466"/>
      <c r="FYW70" s="399"/>
      <c r="FYX70" s="466"/>
      <c r="FYY70" s="252"/>
      <c r="FYZ70" s="467"/>
      <c r="FZA70" s="466"/>
      <c r="FZB70" s="399"/>
      <c r="FZC70" s="466"/>
      <c r="FZD70" s="252"/>
      <c r="FZE70" s="467"/>
      <c r="FZF70" s="466"/>
      <c r="FZG70" s="399"/>
      <c r="FZH70" s="466"/>
      <c r="FZI70" s="252"/>
      <c r="FZJ70" s="467"/>
      <c r="FZK70" s="466"/>
      <c r="FZL70" s="399"/>
      <c r="FZM70" s="466"/>
      <c r="FZN70" s="252"/>
      <c r="FZO70" s="467"/>
      <c r="FZP70" s="466"/>
      <c r="FZQ70" s="399"/>
      <c r="FZR70" s="466"/>
      <c r="FZS70" s="252"/>
      <c r="FZT70" s="467"/>
      <c r="FZU70" s="466"/>
      <c r="FZV70" s="399"/>
      <c r="FZW70" s="466"/>
      <c r="FZX70" s="252"/>
      <c r="FZY70" s="467"/>
      <c r="FZZ70" s="466"/>
      <c r="GAA70" s="399"/>
      <c r="GAB70" s="466"/>
      <c r="GAC70" s="252"/>
      <c r="GAD70" s="467"/>
      <c r="GAE70" s="466"/>
      <c r="GAF70" s="399"/>
      <c r="GAG70" s="466"/>
      <c r="GAH70" s="252"/>
      <c r="GAI70" s="467"/>
      <c r="GAJ70" s="466"/>
      <c r="GAK70" s="399"/>
      <c r="GAL70" s="466"/>
      <c r="GAM70" s="252"/>
      <c r="GAN70" s="467"/>
      <c r="GAO70" s="466"/>
      <c r="GAP70" s="399"/>
      <c r="GAQ70" s="466"/>
      <c r="GAR70" s="252"/>
      <c r="GAS70" s="467"/>
      <c r="GAT70" s="466"/>
      <c r="GAU70" s="399"/>
      <c r="GAV70" s="466"/>
      <c r="GAW70" s="252"/>
      <c r="GAX70" s="467"/>
      <c r="GAY70" s="466"/>
      <c r="GAZ70" s="399"/>
      <c r="GBA70" s="466"/>
      <c r="GBB70" s="252"/>
      <c r="GBC70" s="467"/>
      <c r="GBD70" s="466"/>
      <c r="GBE70" s="399"/>
      <c r="GBF70" s="466"/>
      <c r="GBG70" s="252"/>
      <c r="GBH70" s="467"/>
      <c r="GBI70" s="466"/>
      <c r="GBJ70" s="399"/>
      <c r="GBK70" s="466"/>
      <c r="GBL70" s="252"/>
      <c r="GBM70" s="467"/>
      <c r="GBN70" s="466"/>
      <c r="GBO70" s="399"/>
      <c r="GBP70" s="466"/>
      <c r="GBQ70" s="252"/>
      <c r="GBR70" s="467"/>
      <c r="GBS70" s="466"/>
      <c r="GBT70" s="399"/>
      <c r="GBU70" s="466"/>
      <c r="GBV70" s="252"/>
      <c r="GBW70" s="467"/>
      <c r="GBX70" s="466"/>
      <c r="GBY70" s="399"/>
      <c r="GBZ70" s="466"/>
      <c r="GCA70" s="252"/>
      <c r="GCB70" s="467"/>
      <c r="GCC70" s="466"/>
      <c r="GCD70" s="399"/>
      <c r="GCE70" s="466"/>
      <c r="GCF70" s="252"/>
      <c r="GCG70" s="467"/>
      <c r="GCH70" s="466"/>
      <c r="GCI70" s="399"/>
      <c r="GCJ70" s="466"/>
      <c r="GCK70" s="252"/>
      <c r="GCL70" s="467"/>
      <c r="GCM70" s="466"/>
      <c r="GCN70" s="399"/>
      <c r="GCO70" s="466"/>
      <c r="GCP70" s="252"/>
      <c r="GCQ70" s="467"/>
      <c r="GCR70" s="466"/>
      <c r="GCS70" s="399"/>
      <c r="GCT70" s="466"/>
      <c r="GCU70" s="252"/>
      <c r="GCV70" s="467"/>
      <c r="GCW70" s="466"/>
      <c r="GCX70" s="399"/>
      <c r="GCY70" s="466"/>
      <c r="GCZ70" s="252"/>
      <c r="GDA70" s="467"/>
      <c r="GDB70" s="466"/>
      <c r="GDC70" s="399"/>
      <c r="GDD70" s="466"/>
      <c r="GDE70" s="252"/>
      <c r="GDF70" s="467"/>
      <c r="GDG70" s="466"/>
      <c r="GDH70" s="399"/>
      <c r="GDI70" s="466"/>
      <c r="GDJ70" s="252"/>
      <c r="GDK70" s="467"/>
      <c r="GDL70" s="466"/>
      <c r="GDM70" s="399"/>
      <c r="GDN70" s="466"/>
      <c r="GDO70" s="252"/>
      <c r="GDP70" s="467"/>
      <c r="GDQ70" s="466"/>
      <c r="GDR70" s="399"/>
      <c r="GDS70" s="466"/>
      <c r="GDT70" s="252"/>
      <c r="GDU70" s="467"/>
      <c r="GDV70" s="466"/>
      <c r="GDW70" s="399"/>
      <c r="GDX70" s="466"/>
      <c r="GDY70" s="252"/>
      <c r="GDZ70" s="467"/>
      <c r="GEA70" s="466"/>
      <c r="GEB70" s="399"/>
      <c r="GEC70" s="466"/>
      <c r="GED70" s="252"/>
      <c r="GEE70" s="467"/>
      <c r="GEF70" s="466"/>
      <c r="GEG70" s="399"/>
      <c r="GEH70" s="466"/>
      <c r="GEI70" s="252"/>
      <c r="GEJ70" s="467"/>
      <c r="GEK70" s="466"/>
      <c r="GEL70" s="399"/>
      <c r="GEM70" s="466"/>
      <c r="GEN70" s="252"/>
      <c r="GEO70" s="467"/>
      <c r="GEP70" s="466"/>
      <c r="GEQ70" s="399"/>
      <c r="GER70" s="466"/>
      <c r="GES70" s="252"/>
      <c r="GET70" s="467"/>
      <c r="GEU70" s="466"/>
      <c r="GEV70" s="399"/>
      <c r="GEW70" s="466"/>
      <c r="GEX70" s="252"/>
      <c r="GEY70" s="467"/>
      <c r="GEZ70" s="466"/>
      <c r="GFA70" s="399"/>
      <c r="GFB70" s="466"/>
      <c r="GFC70" s="252"/>
      <c r="GFD70" s="467"/>
      <c r="GFE70" s="466"/>
      <c r="GFF70" s="399"/>
      <c r="GFG70" s="466"/>
      <c r="GFH70" s="252"/>
      <c r="GFI70" s="467"/>
      <c r="GFJ70" s="466"/>
      <c r="GFK70" s="399"/>
      <c r="GFL70" s="466"/>
      <c r="GFM70" s="252"/>
      <c r="GFN70" s="467"/>
      <c r="GFO70" s="466"/>
      <c r="GFP70" s="399"/>
      <c r="GFQ70" s="466"/>
      <c r="GFR70" s="252"/>
      <c r="GFS70" s="467"/>
      <c r="GFT70" s="466"/>
      <c r="GFU70" s="399"/>
      <c r="GFV70" s="466"/>
      <c r="GFW70" s="252"/>
      <c r="GFX70" s="467"/>
      <c r="GFY70" s="466"/>
      <c r="GFZ70" s="399"/>
      <c r="GGA70" s="466"/>
      <c r="GGB70" s="252"/>
      <c r="GGC70" s="467"/>
      <c r="GGD70" s="466"/>
      <c r="GGE70" s="399"/>
      <c r="GGF70" s="466"/>
      <c r="GGG70" s="252"/>
      <c r="GGH70" s="467"/>
      <c r="GGI70" s="466"/>
      <c r="GGJ70" s="399"/>
      <c r="GGK70" s="466"/>
      <c r="GGL70" s="252"/>
      <c r="GGM70" s="467"/>
      <c r="GGN70" s="466"/>
      <c r="GGO70" s="399"/>
      <c r="GGP70" s="466"/>
      <c r="GGQ70" s="252"/>
      <c r="GGR70" s="467"/>
      <c r="GGS70" s="466"/>
      <c r="GGT70" s="399"/>
      <c r="GGU70" s="466"/>
      <c r="GGV70" s="252"/>
      <c r="GGW70" s="467"/>
      <c r="GGX70" s="466"/>
      <c r="GGY70" s="399"/>
      <c r="GGZ70" s="466"/>
      <c r="GHA70" s="252"/>
      <c r="GHB70" s="467"/>
      <c r="GHC70" s="466"/>
      <c r="GHD70" s="399"/>
      <c r="GHE70" s="466"/>
      <c r="GHF70" s="252"/>
      <c r="GHG70" s="467"/>
      <c r="GHH70" s="466"/>
      <c r="GHI70" s="399"/>
      <c r="GHJ70" s="466"/>
      <c r="GHK70" s="252"/>
      <c r="GHL70" s="467"/>
      <c r="GHM70" s="466"/>
      <c r="GHN70" s="399"/>
      <c r="GHO70" s="466"/>
      <c r="GHP70" s="252"/>
      <c r="GHQ70" s="467"/>
      <c r="GHR70" s="466"/>
      <c r="GHS70" s="399"/>
      <c r="GHT70" s="466"/>
      <c r="GHU70" s="252"/>
      <c r="GHV70" s="467"/>
      <c r="GHW70" s="466"/>
      <c r="GHX70" s="399"/>
      <c r="GHY70" s="466"/>
      <c r="GHZ70" s="252"/>
      <c r="GIA70" s="467"/>
      <c r="GIB70" s="466"/>
      <c r="GIC70" s="399"/>
      <c r="GID70" s="466"/>
      <c r="GIE70" s="252"/>
      <c r="GIF70" s="467"/>
      <c r="GIG70" s="466"/>
      <c r="GIH70" s="399"/>
      <c r="GII70" s="466"/>
      <c r="GIJ70" s="252"/>
      <c r="GIK70" s="467"/>
      <c r="GIL70" s="466"/>
      <c r="GIM70" s="399"/>
      <c r="GIN70" s="466"/>
      <c r="GIO70" s="252"/>
      <c r="GIP70" s="467"/>
      <c r="GIQ70" s="466"/>
      <c r="GIR70" s="399"/>
      <c r="GIS70" s="466"/>
      <c r="GIT70" s="252"/>
      <c r="GIU70" s="467"/>
      <c r="GIV70" s="466"/>
      <c r="GIW70" s="399"/>
      <c r="GIX70" s="466"/>
      <c r="GIY70" s="252"/>
      <c r="GIZ70" s="467"/>
      <c r="GJA70" s="466"/>
      <c r="GJB70" s="399"/>
      <c r="GJC70" s="466"/>
      <c r="GJD70" s="252"/>
      <c r="GJE70" s="467"/>
      <c r="GJF70" s="466"/>
      <c r="GJG70" s="399"/>
      <c r="GJH70" s="466"/>
      <c r="GJI70" s="252"/>
      <c r="GJJ70" s="467"/>
      <c r="GJK70" s="466"/>
      <c r="GJL70" s="399"/>
      <c r="GJM70" s="466"/>
      <c r="GJN70" s="252"/>
      <c r="GJO70" s="467"/>
      <c r="GJP70" s="466"/>
      <c r="GJQ70" s="399"/>
      <c r="GJR70" s="466"/>
      <c r="GJS70" s="252"/>
      <c r="GJT70" s="467"/>
      <c r="GJU70" s="466"/>
      <c r="GJV70" s="399"/>
      <c r="GJW70" s="466"/>
      <c r="GJX70" s="252"/>
      <c r="GJY70" s="467"/>
      <c r="GJZ70" s="466"/>
      <c r="GKA70" s="399"/>
      <c r="GKB70" s="466"/>
      <c r="GKC70" s="252"/>
      <c r="GKD70" s="467"/>
      <c r="GKE70" s="466"/>
      <c r="GKF70" s="399"/>
      <c r="GKG70" s="466"/>
      <c r="GKH70" s="252"/>
      <c r="GKI70" s="467"/>
      <c r="GKJ70" s="466"/>
      <c r="GKK70" s="399"/>
      <c r="GKL70" s="466"/>
      <c r="GKM70" s="252"/>
      <c r="GKN70" s="467"/>
      <c r="GKO70" s="466"/>
      <c r="GKP70" s="399"/>
      <c r="GKQ70" s="466"/>
      <c r="GKR70" s="252"/>
      <c r="GKS70" s="467"/>
      <c r="GKT70" s="466"/>
      <c r="GKU70" s="399"/>
      <c r="GKV70" s="466"/>
      <c r="GKW70" s="252"/>
      <c r="GKX70" s="467"/>
      <c r="GKY70" s="466"/>
      <c r="GKZ70" s="399"/>
      <c r="GLA70" s="466"/>
      <c r="GLB70" s="252"/>
      <c r="GLC70" s="467"/>
      <c r="GLD70" s="466"/>
      <c r="GLE70" s="399"/>
      <c r="GLF70" s="466"/>
      <c r="GLG70" s="252"/>
      <c r="GLH70" s="467"/>
      <c r="GLI70" s="466"/>
      <c r="GLJ70" s="399"/>
      <c r="GLK70" s="466"/>
      <c r="GLL70" s="252"/>
      <c r="GLM70" s="467"/>
      <c r="GLN70" s="466"/>
      <c r="GLO70" s="399"/>
      <c r="GLP70" s="466"/>
      <c r="GLQ70" s="252"/>
      <c r="GLR70" s="467"/>
      <c r="GLS70" s="466"/>
      <c r="GLT70" s="399"/>
      <c r="GLU70" s="466"/>
      <c r="GLV70" s="252"/>
      <c r="GLW70" s="467"/>
      <c r="GLX70" s="466"/>
      <c r="GLY70" s="399"/>
      <c r="GLZ70" s="466"/>
      <c r="GMA70" s="252"/>
      <c r="GMB70" s="467"/>
      <c r="GMC70" s="466"/>
      <c r="GMD70" s="399"/>
      <c r="GME70" s="466"/>
      <c r="GMF70" s="252"/>
      <c r="GMG70" s="467"/>
      <c r="GMH70" s="466"/>
      <c r="GMI70" s="399"/>
      <c r="GMJ70" s="466"/>
      <c r="GMK70" s="252"/>
      <c r="GML70" s="467"/>
      <c r="GMM70" s="466"/>
      <c r="GMN70" s="399"/>
      <c r="GMO70" s="466"/>
      <c r="GMP70" s="252"/>
      <c r="GMQ70" s="467"/>
      <c r="GMR70" s="466"/>
      <c r="GMS70" s="399"/>
      <c r="GMT70" s="466"/>
      <c r="GMU70" s="252"/>
      <c r="GMV70" s="467"/>
      <c r="GMW70" s="466"/>
      <c r="GMX70" s="399"/>
      <c r="GMY70" s="466"/>
      <c r="GMZ70" s="252"/>
      <c r="GNA70" s="467"/>
      <c r="GNB70" s="466"/>
      <c r="GNC70" s="399"/>
      <c r="GND70" s="466"/>
      <c r="GNE70" s="252"/>
      <c r="GNF70" s="467"/>
      <c r="GNG70" s="466"/>
      <c r="GNH70" s="399"/>
      <c r="GNI70" s="466"/>
      <c r="GNJ70" s="252"/>
      <c r="GNK70" s="467"/>
      <c r="GNL70" s="466"/>
      <c r="GNM70" s="399"/>
      <c r="GNN70" s="466"/>
      <c r="GNO70" s="252"/>
      <c r="GNP70" s="467"/>
      <c r="GNQ70" s="466"/>
      <c r="GNR70" s="399"/>
      <c r="GNS70" s="466"/>
      <c r="GNT70" s="252"/>
      <c r="GNU70" s="467"/>
      <c r="GNV70" s="466"/>
      <c r="GNW70" s="399"/>
      <c r="GNX70" s="466"/>
      <c r="GNY70" s="252"/>
      <c r="GNZ70" s="467"/>
      <c r="GOA70" s="466"/>
      <c r="GOB70" s="399"/>
      <c r="GOC70" s="466"/>
      <c r="GOD70" s="252"/>
      <c r="GOE70" s="467"/>
      <c r="GOF70" s="466"/>
      <c r="GOG70" s="399"/>
      <c r="GOH70" s="466"/>
      <c r="GOI70" s="252"/>
      <c r="GOJ70" s="467"/>
      <c r="GOK70" s="466"/>
      <c r="GOL70" s="399"/>
      <c r="GOM70" s="466"/>
      <c r="GON70" s="252"/>
      <c r="GOO70" s="467"/>
      <c r="GOP70" s="466"/>
      <c r="GOQ70" s="399"/>
      <c r="GOR70" s="466"/>
      <c r="GOS70" s="252"/>
      <c r="GOT70" s="467"/>
      <c r="GOU70" s="466"/>
      <c r="GOV70" s="399"/>
      <c r="GOW70" s="466"/>
      <c r="GOX70" s="252"/>
      <c r="GOY70" s="467"/>
      <c r="GOZ70" s="466"/>
      <c r="GPA70" s="399"/>
      <c r="GPB70" s="466"/>
      <c r="GPC70" s="252"/>
      <c r="GPD70" s="467"/>
      <c r="GPE70" s="466"/>
      <c r="GPF70" s="399"/>
      <c r="GPG70" s="466"/>
      <c r="GPH70" s="252"/>
      <c r="GPI70" s="467"/>
      <c r="GPJ70" s="466"/>
      <c r="GPK70" s="399"/>
      <c r="GPL70" s="466"/>
      <c r="GPM70" s="252"/>
      <c r="GPN70" s="467"/>
      <c r="GPO70" s="466"/>
      <c r="GPP70" s="399"/>
      <c r="GPQ70" s="466"/>
      <c r="GPR70" s="252"/>
      <c r="GPS70" s="467"/>
      <c r="GPT70" s="466"/>
      <c r="GPU70" s="399"/>
      <c r="GPV70" s="466"/>
      <c r="GPW70" s="252"/>
      <c r="GPX70" s="467"/>
      <c r="GPY70" s="466"/>
      <c r="GPZ70" s="399"/>
      <c r="GQA70" s="466"/>
      <c r="GQB70" s="252"/>
      <c r="GQC70" s="467"/>
      <c r="GQD70" s="466"/>
      <c r="GQE70" s="399"/>
      <c r="GQF70" s="466"/>
      <c r="GQG70" s="252"/>
      <c r="GQH70" s="467"/>
      <c r="GQI70" s="466"/>
      <c r="GQJ70" s="399"/>
      <c r="GQK70" s="466"/>
      <c r="GQL70" s="252"/>
      <c r="GQM70" s="467"/>
      <c r="GQN70" s="466"/>
      <c r="GQO70" s="399"/>
      <c r="GQP70" s="466"/>
      <c r="GQQ70" s="252"/>
      <c r="GQR70" s="467"/>
      <c r="GQS70" s="466"/>
      <c r="GQT70" s="399"/>
      <c r="GQU70" s="466"/>
      <c r="GQV70" s="252"/>
      <c r="GQW70" s="467"/>
      <c r="GQX70" s="466"/>
      <c r="GQY70" s="399"/>
      <c r="GQZ70" s="466"/>
      <c r="GRA70" s="252"/>
      <c r="GRB70" s="467"/>
      <c r="GRC70" s="466"/>
      <c r="GRD70" s="399"/>
      <c r="GRE70" s="466"/>
      <c r="GRF70" s="252"/>
      <c r="GRG70" s="467"/>
      <c r="GRH70" s="466"/>
      <c r="GRI70" s="399"/>
      <c r="GRJ70" s="466"/>
      <c r="GRK70" s="252"/>
      <c r="GRL70" s="467"/>
      <c r="GRM70" s="466"/>
      <c r="GRN70" s="399"/>
      <c r="GRO70" s="466"/>
      <c r="GRP70" s="252"/>
      <c r="GRQ70" s="467"/>
      <c r="GRR70" s="466"/>
      <c r="GRS70" s="399"/>
      <c r="GRT70" s="466"/>
      <c r="GRU70" s="252"/>
      <c r="GRV70" s="467"/>
      <c r="GRW70" s="466"/>
      <c r="GRX70" s="399"/>
      <c r="GRY70" s="466"/>
      <c r="GRZ70" s="252"/>
      <c r="GSA70" s="467"/>
      <c r="GSB70" s="466"/>
      <c r="GSC70" s="399"/>
      <c r="GSD70" s="466"/>
      <c r="GSE70" s="252"/>
      <c r="GSF70" s="467"/>
      <c r="GSG70" s="466"/>
      <c r="GSH70" s="399"/>
      <c r="GSI70" s="466"/>
      <c r="GSJ70" s="252"/>
      <c r="GSK70" s="467"/>
      <c r="GSL70" s="466"/>
      <c r="GSM70" s="399"/>
      <c r="GSN70" s="466"/>
      <c r="GSO70" s="252"/>
      <c r="GSP70" s="467"/>
      <c r="GSQ70" s="466"/>
      <c r="GSR70" s="399"/>
      <c r="GSS70" s="466"/>
      <c r="GST70" s="252"/>
      <c r="GSU70" s="467"/>
      <c r="GSV70" s="466"/>
      <c r="GSW70" s="399"/>
      <c r="GSX70" s="466"/>
      <c r="GSY70" s="252"/>
      <c r="GSZ70" s="467"/>
      <c r="GTA70" s="466"/>
      <c r="GTB70" s="399"/>
      <c r="GTC70" s="466"/>
      <c r="GTD70" s="252"/>
      <c r="GTE70" s="467"/>
      <c r="GTF70" s="466"/>
      <c r="GTG70" s="399"/>
      <c r="GTH70" s="466"/>
      <c r="GTI70" s="252"/>
      <c r="GTJ70" s="467"/>
      <c r="GTK70" s="466"/>
      <c r="GTL70" s="399"/>
      <c r="GTM70" s="466"/>
      <c r="GTN70" s="252"/>
      <c r="GTO70" s="467"/>
      <c r="GTP70" s="466"/>
      <c r="GTQ70" s="399"/>
      <c r="GTR70" s="466"/>
      <c r="GTS70" s="252"/>
      <c r="GTT70" s="467"/>
      <c r="GTU70" s="466"/>
      <c r="GTV70" s="399"/>
      <c r="GTW70" s="466"/>
      <c r="GTX70" s="252"/>
      <c r="GTY70" s="467"/>
      <c r="GTZ70" s="466"/>
      <c r="GUA70" s="399"/>
      <c r="GUB70" s="466"/>
      <c r="GUC70" s="252"/>
      <c r="GUD70" s="467"/>
      <c r="GUE70" s="466"/>
      <c r="GUF70" s="399"/>
      <c r="GUG70" s="466"/>
      <c r="GUH70" s="252"/>
      <c r="GUI70" s="467"/>
      <c r="GUJ70" s="466"/>
      <c r="GUK70" s="399"/>
      <c r="GUL70" s="466"/>
      <c r="GUM70" s="252"/>
      <c r="GUN70" s="467"/>
      <c r="GUO70" s="466"/>
      <c r="GUP70" s="399"/>
      <c r="GUQ70" s="466"/>
      <c r="GUR70" s="252"/>
      <c r="GUS70" s="467"/>
      <c r="GUT70" s="466"/>
      <c r="GUU70" s="399"/>
      <c r="GUV70" s="466"/>
      <c r="GUW70" s="252"/>
      <c r="GUX70" s="467"/>
      <c r="GUY70" s="466"/>
      <c r="GUZ70" s="399"/>
      <c r="GVA70" s="466"/>
      <c r="GVB70" s="252"/>
      <c r="GVC70" s="467"/>
      <c r="GVD70" s="466"/>
      <c r="GVE70" s="399"/>
      <c r="GVF70" s="466"/>
      <c r="GVG70" s="252"/>
      <c r="GVH70" s="467"/>
      <c r="GVI70" s="466"/>
      <c r="GVJ70" s="399"/>
      <c r="GVK70" s="466"/>
      <c r="GVL70" s="252"/>
      <c r="GVM70" s="467"/>
      <c r="GVN70" s="466"/>
      <c r="GVO70" s="399"/>
      <c r="GVP70" s="466"/>
      <c r="GVQ70" s="252"/>
      <c r="GVR70" s="467"/>
      <c r="GVS70" s="466"/>
      <c r="GVT70" s="399"/>
      <c r="GVU70" s="466"/>
      <c r="GVV70" s="252"/>
      <c r="GVW70" s="467"/>
      <c r="GVX70" s="466"/>
      <c r="GVY70" s="399"/>
      <c r="GVZ70" s="466"/>
      <c r="GWA70" s="252"/>
      <c r="GWB70" s="467"/>
      <c r="GWC70" s="466"/>
      <c r="GWD70" s="399"/>
      <c r="GWE70" s="466"/>
      <c r="GWF70" s="252"/>
      <c r="GWG70" s="467"/>
      <c r="GWH70" s="466"/>
      <c r="GWI70" s="399"/>
      <c r="GWJ70" s="466"/>
      <c r="GWK70" s="252"/>
      <c r="GWL70" s="467"/>
      <c r="GWM70" s="466"/>
      <c r="GWN70" s="399"/>
      <c r="GWO70" s="466"/>
      <c r="GWP70" s="252"/>
      <c r="GWQ70" s="467"/>
      <c r="GWR70" s="466"/>
      <c r="GWS70" s="399"/>
      <c r="GWT70" s="466"/>
      <c r="GWU70" s="252"/>
      <c r="GWV70" s="467"/>
      <c r="GWW70" s="466"/>
      <c r="GWX70" s="399"/>
      <c r="GWY70" s="466"/>
      <c r="GWZ70" s="252"/>
      <c r="GXA70" s="467"/>
      <c r="GXB70" s="466"/>
      <c r="GXC70" s="399"/>
      <c r="GXD70" s="466"/>
      <c r="GXE70" s="252"/>
      <c r="GXF70" s="467"/>
      <c r="GXG70" s="466"/>
      <c r="GXH70" s="399"/>
      <c r="GXI70" s="466"/>
      <c r="GXJ70" s="252"/>
      <c r="GXK70" s="467"/>
      <c r="GXL70" s="466"/>
      <c r="GXM70" s="399"/>
      <c r="GXN70" s="466"/>
      <c r="GXO70" s="252"/>
      <c r="GXP70" s="467"/>
      <c r="GXQ70" s="466"/>
      <c r="GXR70" s="399"/>
      <c r="GXS70" s="466"/>
      <c r="GXT70" s="252"/>
      <c r="GXU70" s="467"/>
      <c r="GXV70" s="466"/>
      <c r="GXW70" s="399"/>
      <c r="GXX70" s="466"/>
      <c r="GXY70" s="252"/>
      <c r="GXZ70" s="467"/>
      <c r="GYA70" s="466"/>
      <c r="GYB70" s="399"/>
      <c r="GYC70" s="466"/>
      <c r="GYD70" s="252"/>
      <c r="GYE70" s="467"/>
      <c r="GYF70" s="466"/>
      <c r="GYG70" s="399"/>
      <c r="GYH70" s="466"/>
      <c r="GYI70" s="252"/>
      <c r="GYJ70" s="467"/>
      <c r="GYK70" s="466"/>
      <c r="GYL70" s="399"/>
      <c r="GYM70" s="466"/>
      <c r="GYN70" s="252"/>
      <c r="GYO70" s="467"/>
      <c r="GYP70" s="466"/>
      <c r="GYQ70" s="399"/>
      <c r="GYR70" s="466"/>
      <c r="GYS70" s="252"/>
      <c r="GYT70" s="467"/>
      <c r="GYU70" s="466"/>
      <c r="GYV70" s="399"/>
      <c r="GYW70" s="466"/>
      <c r="GYX70" s="252"/>
      <c r="GYY70" s="467"/>
      <c r="GYZ70" s="466"/>
      <c r="GZA70" s="399"/>
      <c r="GZB70" s="466"/>
      <c r="GZC70" s="252"/>
      <c r="GZD70" s="467"/>
      <c r="GZE70" s="466"/>
      <c r="GZF70" s="399"/>
      <c r="GZG70" s="466"/>
      <c r="GZH70" s="252"/>
      <c r="GZI70" s="467"/>
      <c r="GZJ70" s="466"/>
      <c r="GZK70" s="399"/>
      <c r="GZL70" s="466"/>
      <c r="GZM70" s="252"/>
      <c r="GZN70" s="467"/>
      <c r="GZO70" s="466"/>
      <c r="GZP70" s="399"/>
      <c r="GZQ70" s="466"/>
      <c r="GZR70" s="252"/>
      <c r="GZS70" s="467"/>
      <c r="GZT70" s="466"/>
      <c r="GZU70" s="399"/>
      <c r="GZV70" s="466"/>
      <c r="GZW70" s="252"/>
      <c r="GZX70" s="467"/>
      <c r="GZY70" s="466"/>
      <c r="GZZ70" s="399"/>
      <c r="HAA70" s="466"/>
      <c r="HAB70" s="252"/>
      <c r="HAC70" s="467"/>
      <c r="HAD70" s="466"/>
      <c r="HAE70" s="399"/>
      <c r="HAF70" s="466"/>
      <c r="HAG70" s="252"/>
      <c r="HAH70" s="467"/>
      <c r="HAI70" s="466"/>
      <c r="HAJ70" s="399"/>
      <c r="HAK70" s="466"/>
      <c r="HAL70" s="252"/>
      <c r="HAM70" s="467"/>
      <c r="HAN70" s="466"/>
      <c r="HAO70" s="399"/>
      <c r="HAP70" s="466"/>
      <c r="HAQ70" s="252"/>
      <c r="HAR70" s="467"/>
      <c r="HAS70" s="466"/>
      <c r="HAT70" s="399"/>
      <c r="HAU70" s="466"/>
      <c r="HAV70" s="252"/>
      <c r="HAW70" s="467"/>
      <c r="HAX70" s="466"/>
      <c r="HAY70" s="399"/>
      <c r="HAZ70" s="466"/>
      <c r="HBA70" s="252"/>
      <c r="HBB70" s="467"/>
      <c r="HBC70" s="466"/>
      <c r="HBD70" s="399"/>
      <c r="HBE70" s="466"/>
      <c r="HBF70" s="252"/>
      <c r="HBG70" s="467"/>
      <c r="HBH70" s="466"/>
      <c r="HBI70" s="399"/>
      <c r="HBJ70" s="466"/>
      <c r="HBK70" s="252"/>
      <c r="HBL70" s="467"/>
      <c r="HBM70" s="466"/>
      <c r="HBN70" s="399"/>
      <c r="HBO70" s="466"/>
      <c r="HBP70" s="252"/>
      <c r="HBQ70" s="467"/>
      <c r="HBR70" s="466"/>
      <c r="HBS70" s="399"/>
      <c r="HBT70" s="466"/>
      <c r="HBU70" s="252"/>
      <c r="HBV70" s="467"/>
      <c r="HBW70" s="466"/>
      <c r="HBX70" s="399"/>
      <c r="HBY70" s="466"/>
      <c r="HBZ70" s="252"/>
      <c r="HCA70" s="467"/>
      <c r="HCB70" s="466"/>
      <c r="HCC70" s="399"/>
      <c r="HCD70" s="466"/>
      <c r="HCE70" s="252"/>
      <c r="HCF70" s="467"/>
      <c r="HCG70" s="466"/>
      <c r="HCH70" s="399"/>
      <c r="HCI70" s="466"/>
      <c r="HCJ70" s="252"/>
      <c r="HCK70" s="467"/>
      <c r="HCL70" s="466"/>
      <c r="HCM70" s="399"/>
      <c r="HCN70" s="466"/>
      <c r="HCO70" s="252"/>
      <c r="HCP70" s="467"/>
      <c r="HCQ70" s="466"/>
      <c r="HCR70" s="399"/>
      <c r="HCS70" s="466"/>
      <c r="HCT70" s="252"/>
      <c r="HCU70" s="467"/>
      <c r="HCV70" s="466"/>
      <c r="HCW70" s="399"/>
      <c r="HCX70" s="466"/>
      <c r="HCY70" s="252"/>
      <c r="HCZ70" s="467"/>
      <c r="HDA70" s="466"/>
      <c r="HDB70" s="399"/>
      <c r="HDC70" s="466"/>
      <c r="HDD70" s="252"/>
      <c r="HDE70" s="467"/>
      <c r="HDF70" s="466"/>
      <c r="HDG70" s="399"/>
      <c r="HDH70" s="466"/>
      <c r="HDI70" s="252"/>
      <c r="HDJ70" s="467"/>
      <c r="HDK70" s="466"/>
      <c r="HDL70" s="399"/>
      <c r="HDM70" s="466"/>
      <c r="HDN70" s="252"/>
      <c r="HDO70" s="467"/>
      <c r="HDP70" s="466"/>
      <c r="HDQ70" s="399"/>
      <c r="HDR70" s="466"/>
      <c r="HDS70" s="252"/>
      <c r="HDT70" s="467"/>
      <c r="HDU70" s="466"/>
      <c r="HDV70" s="399"/>
      <c r="HDW70" s="466"/>
      <c r="HDX70" s="252"/>
      <c r="HDY70" s="467"/>
      <c r="HDZ70" s="466"/>
      <c r="HEA70" s="399"/>
      <c r="HEB70" s="466"/>
      <c r="HEC70" s="252"/>
      <c r="HED70" s="467"/>
      <c r="HEE70" s="466"/>
      <c r="HEF70" s="399"/>
      <c r="HEG70" s="466"/>
      <c r="HEH70" s="252"/>
      <c r="HEI70" s="467"/>
      <c r="HEJ70" s="466"/>
      <c r="HEK70" s="399"/>
      <c r="HEL70" s="466"/>
      <c r="HEM70" s="252"/>
      <c r="HEN70" s="467"/>
      <c r="HEO70" s="466"/>
      <c r="HEP70" s="399"/>
      <c r="HEQ70" s="466"/>
      <c r="HER70" s="252"/>
      <c r="HES70" s="467"/>
      <c r="HET70" s="466"/>
      <c r="HEU70" s="399"/>
      <c r="HEV70" s="466"/>
      <c r="HEW70" s="252"/>
      <c r="HEX70" s="467"/>
      <c r="HEY70" s="466"/>
      <c r="HEZ70" s="399"/>
      <c r="HFA70" s="466"/>
      <c r="HFB70" s="252"/>
      <c r="HFC70" s="467"/>
      <c r="HFD70" s="466"/>
      <c r="HFE70" s="399"/>
      <c r="HFF70" s="466"/>
      <c r="HFG70" s="252"/>
      <c r="HFH70" s="467"/>
      <c r="HFI70" s="466"/>
      <c r="HFJ70" s="399"/>
      <c r="HFK70" s="466"/>
      <c r="HFL70" s="252"/>
      <c r="HFM70" s="467"/>
      <c r="HFN70" s="466"/>
      <c r="HFO70" s="399"/>
      <c r="HFP70" s="466"/>
      <c r="HFQ70" s="252"/>
      <c r="HFR70" s="467"/>
      <c r="HFS70" s="466"/>
      <c r="HFT70" s="399"/>
      <c r="HFU70" s="466"/>
      <c r="HFV70" s="252"/>
      <c r="HFW70" s="467"/>
      <c r="HFX70" s="466"/>
      <c r="HFY70" s="399"/>
      <c r="HFZ70" s="466"/>
      <c r="HGA70" s="252"/>
      <c r="HGB70" s="467"/>
      <c r="HGC70" s="466"/>
      <c r="HGD70" s="399"/>
      <c r="HGE70" s="466"/>
      <c r="HGF70" s="252"/>
      <c r="HGG70" s="467"/>
      <c r="HGH70" s="466"/>
      <c r="HGI70" s="399"/>
      <c r="HGJ70" s="466"/>
      <c r="HGK70" s="252"/>
      <c r="HGL70" s="467"/>
      <c r="HGM70" s="466"/>
      <c r="HGN70" s="399"/>
      <c r="HGO70" s="466"/>
      <c r="HGP70" s="252"/>
      <c r="HGQ70" s="467"/>
      <c r="HGR70" s="466"/>
      <c r="HGS70" s="399"/>
      <c r="HGT70" s="466"/>
      <c r="HGU70" s="252"/>
      <c r="HGV70" s="467"/>
      <c r="HGW70" s="466"/>
      <c r="HGX70" s="399"/>
      <c r="HGY70" s="466"/>
      <c r="HGZ70" s="252"/>
      <c r="HHA70" s="467"/>
      <c r="HHB70" s="466"/>
      <c r="HHC70" s="399"/>
      <c r="HHD70" s="466"/>
      <c r="HHE70" s="252"/>
      <c r="HHF70" s="467"/>
      <c r="HHG70" s="466"/>
      <c r="HHH70" s="399"/>
      <c r="HHI70" s="466"/>
      <c r="HHJ70" s="252"/>
      <c r="HHK70" s="467"/>
      <c r="HHL70" s="466"/>
      <c r="HHM70" s="399"/>
      <c r="HHN70" s="466"/>
      <c r="HHO70" s="252"/>
      <c r="HHP70" s="467"/>
      <c r="HHQ70" s="466"/>
      <c r="HHR70" s="399"/>
      <c r="HHS70" s="466"/>
      <c r="HHT70" s="252"/>
      <c r="HHU70" s="467"/>
      <c r="HHV70" s="466"/>
      <c r="HHW70" s="399"/>
      <c r="HHX70" s="466"/>
      <c r="HHY70" s="252"/>
      <c r="HHZ70" s="467"/>
      <c r="HIA70" s="466"/>
      <c r="HIB70" s="399"/>
      <c r="HIC70" s="466"/>
      <c r="HID70" s="252"/>
      <c r="HIE70" s="467"/>
      <c r="HIF70" s="466"/>
      <c r="HIG70" s="399"/>
      <c r="HIH70" s="466"/>
      <c r="HII70" s="252"/>
      <c r="HIJ70" s="467"/>
      <c r="HIK70" s="466"/>
      <c r="HIL70" s="399"/>
      <c r="HIM70" s="466"/>
      <c r="HIN70" s="252"/>
      <c r="HIO70" s="467"/>
      <c r="HIP70" s="466"/>
      <c r="HIQ70" s="399"/>
      <c r="HIR70" s="466"/>
      <c r="HIS70" s="252"/>
      <c r="HIT70" s="467"/>
      <c r="HIU70" s="466"/>
      <c r="HIV70" s="399"/>
      <c r="HIW70" s="466"/>
      <c r="HIX70" s="252"/>
      <c r="HIY70" s="467"/>
      <c r="HIZ70" s="466"/>
      <c r="HJA70" s="399"/>
      <c r="HJB70" s="466"/>
      <c r="HJC70" s="252"/>
      <c r="HJD70" s="467"/>
      <c r="HJE70" s="466"/>
      <c r="HJF70" s="399"/>
      <c r="HJG70" s="466"/>
      <c r="HJH70" s="252"/>
      <c r="HJI70" s="467"/>
      <c r="HJJ70" s="466"/>
      <c r="HJK70" s="399"/>
      <c r="HJL70" s="466"/>
      <c r="HJM70" s="252"/>
      <c r="HJN70" s="467"/>
      <c r="HJO70" s="466"/>
      <c r="HJP70" s="399"/>
      <c r="HJQ70" s="466"/>
      <c r="HJR70" s="252"/>
      <c r="HJS70" s="467"/>
      <c r="HJT70" s="466"/>
      <c r="HJU70" s="399"/>
      <c r="HJV70" s="466"/>
      <c r="HJW70" s="252"/>
      <c r="HJX70" s="467"/>
      <c r="HJY70" s="466"/>
      <c r="HJZ70" s="399"/>
      <c r="HKA70" s="466"/>
      <c r="HKB70" s="252"/>
      <c r="HKC70" s="467"/>
      <c r="HKD70" s="466"/>
      <c r="HKE70" s="399"/>
      <c r="HKF70" s="466"/>
      <c r="HKG70" s="252"/>
      <c r="HKH70" s="467"/>
      <c r="HKI70" s="466"/>
      <c r="HKJ70" s="399"/>
      <c r="HKK70" s="466"/>
      <c r="HKL70" s="252"/>
      <c r="HKM70" s="467"/>
      <c r="HKN70" s="466"/>
      <c r="HKO70" s="399"/>
      <c r="HKP70" s="466"/>
      <c r="HKQ70" s="252"/>
      <c r="HKR70" s="467"/>
      <c r="HKS70" s="466"/>
      <c r="HKT70" s="399"/>
      <c r="HKU70" s="466"/>
      <c r="HKV70" s="252"/>
      <c r="HKW70" s="467"/>
      <c r="HKX70" s="466"/>
      <c r="HKY70" s="399"/>
      <c r="HKZ70" s="466"/>
      <c r="HLA70" s="252"/>
      <c r="HLB70" s="467"/>
      <c r="HLC70" s="466"/>
      <c r="HLD70" s="399"/>
      <c r="HLE70" s="466"/>
      <c r="HLF70" s="252"/>
      <c r="HLG70" s="467"/>
      <c r="HLH70" s="466"/>
      <c r="HLI70" s="399"/>
      <c r="HLJ70" s="466"/>
      <c r="HLK70" s="252"/>
      <c r="HLL70" s="467"/>
      <c r="HLM70" s="466"/>
      <c r="HLN70" s="399"/>
      <c r="HLO70" s="466"/>
      <c r="HLP70" s="252"/>
      <c r="HLQ70" s="467"/>
      <c r="HLR70" s="466"/>
      <c r="HLS70" s="399"/>
      <c r="HLT70" s="466"/>
      <c r="HLU70" s="252"/>
      <c r="HLV70" s="467"/>
      <c r="HLW70" s="466"/>
      <c r="HLX70" s="399"/>
      <c r="HLY70" s="466"/>
      <c r="HLZ70" s="252"/>
      <c r="HMA70" s="467"/>
      <c r="HMB70" s="466"/>
      <c r="HMC70" s="399"/>
      <c r="HMD70" s="466"/>
      <c r="HME70" s="252"/>
      <c r="HMF70" s="467"/>
      <c r="HMG70" s="466"/>
      <c r="HMH70" s="399"/>
      <c r="HMI70" s="466"/>
      <c r="HMJ70" s="252"/>
      <c r="HMK70" s="467"/>
      <c r="HML70" s="466"/>
      <c r="HMM70" s="399"/>
      <c r="HMN70" s="466"/>
      <c r="HMO70" s="252"/>
      <c r="HMP70" s="467"/>
      <c r="HMQ70" s="466"/>
      <c r="HMR70" s="399"/>
      <c r="HMS70" s="466"/>
      <c r="HMT70" s="252"/>
      <c r="HMU70" s="467"/>
      <c r="HMV70" s="466"/>
      <c r="HMW70" s="399"/>
      <c r="HMX70" s="466"/>
      <c r="HMY70" s="252"/>
      <c r="HMZ70" s="467"/>
      <c r="HNA70" s="466"/>
      <c r="HNB70" s="399"/>
      <c r="HNC70" s="466"/>
      <c r="HND70" s="252"/>
      <c r="HNE70" s="467"/>
      <c r="HNF70" s="466"/>
      <c r="HNG70" s="399"/>
      <c r="HNH70" s="466"/>
      <c r="HNI70" s="252"/>
      <c r="HNJ70" s="467"/>
      <c r="HNK70" s="466"/>
      <c r="HNL70" s="399"/>
      <c r="HNM70" s="466"/>
      <c r="HNN70" s="252"/>
      <c r="HNO70" s="467"/>
      <c r="HNP70" s="466"/>
      <c r="HNQ70" s="399"/>
      <c r="HNR70" s="466"/>
      <c r="HNS70" s="252"/>
      <c r="HNT70" s="467"/>
      <c r="HNU70" s="466"/>
      <c r="HNV70" s="399"/>
      <c r="HNW70" s="466"/>
      <c r="HNX70" s="252"/>
      <c r="HNY70" s="467"/>
      <c r="HNZ70" s="466"/>
      <c r="HOA70" s="399"/>
      <c r="HOB70" s="466"/>
      <c r="HOC70" s="252"/>
      <c r="HOD70" s="467"/>
      <c r="HOE70" s="466"/>
      <c r="HOF70" s="399"/>
      <c r="HOG70" s="466"/>
      <c r="HOH70" s="252"/>
      <c r="HOI70" s="467"/>
      <c r="HOJ70" s="466"/>
      <c r="HOK70" s="399"/>
      <c r="HOL70" s="466"/>
      <c r="HOM70" s="252"/>
      <c r="HON70" s="467"/>
      <c r="HOO70" s="466"/>
      <c r="HOP70" s="399"/>
      <c r="HOQ70" s="466"/>
      <c r="HOR70" s="252"/>
      <c r="HOS70" s="467"/>
      <c r="HOT70" s="466"/>
      <c r="HOU70" s="399"/>
      <c r="HOV70" s="466"/>
      <c r="HOW70" s="252"/>
      <c r="HOX70" s="467"/>
      <c r="HOY70" s="466"/>
      <c r="HOZ70" s="399"/>
      <c r="HPA70" s="466"/>
      <c r="HPB70" s="252"/>
      <c r="HPC70" s="467"/>
      <c r="HPD70" s="466"/>
      <c r="HPE70" s="399"/>
      <c r="HPF70" s="466"/>
      <c r="HPG70" s="252"/>
      <c r="HPH70" s="467"/>
      <c r="HPI70" s="466"/>
      <c r="HPJ70" s="399"/>
      <c r="HPK70" s="466"/>
      <c r="HPL70" s="252"/>
      <c r="HPM70" s="467"/>
      <c r="HPN70" s="466"/>
      <c r="HPO70" s="399"/>
      <c r="HPP70" s="466"/>
      <c r="HPQ70" s="252"/>
      <c r="HPR70" s="467"/>
      <c r="HPS70" s="466"/>
      <c r="HPT70" s="399"/>
      <c r="HPU70" s="466"/>
      <c r="HPV70" s="252"/>
      <c r="HPW70" s="467"/>
      <c r="HPX70" s="466"/>
      <c r="HPY70" s="399"/>
      <c r="HPZ70" s="466"/>
      <c r="HQA70" s="252"/>
      <c r="HQB70" s="467"/>
      <c r="HQC70" s="466"/>
      <c r="HQD70" s="399"/>
      <c r="HQE70" s="466"/>
      <c r="HQF70" s="252"/>
      <c r="HQG70" s="467"/>
      <c r="HQH70" s="466"/>
      <c r="HQI70" s="399"/>
      <c r="HQJ70" s="466"/>
      <c r="HQK70" s="252"/>
      <c r="HQL70" s="467"/>
      <c r="HQM70" s="466"/>
      <c r="HQN70" s="399"/>
      <c r="HQO70" s="466"/>
      <c r="HQP70" s="252"/>
      <c r="HQQ70" s="467"/>
      <c r="HQR70" s="466"/>
      <c r="HQS70" s="399"/>
      <c r="HQT70" s="466"/>
      <c r="HQU70" s="252"/>
      <c r="HQV70" s="467"/>
      <c r="HQW70" s="466"/>
      <c r="HQX70" s="399"/>
      <c r="HQY70" s="466"/>
      <c r="HQZ70" s="252"/>
      <c r="HRA70" s="467"/>
      <c r="HRB70" s="466"/>
      <c r="HRC70" s="399"/>
      <c r="HRD70" s="466"/>
      <c r="HRE70" s="252"/>
      <c r="HRF70" s="467"/>
      <c r="HRG70" s="466"/>
      <c r="HRH70" s="399"/>
      <c r="HRI70" s="466"/>
      <c r="HRJ70" s="252"/>
      <c r="HRK70" s="467"/>
      <c r="HRL70" s="466"/>
      <c r="HRM70" s="399"/>
      <c r="HRN70" s="466"/>
      <c r="HRO70" s="252"/>
      <c r="HRP70" s="467"/>
      <c r="HRQ70" s="466"/>
      <c r="HRR70" s="399"/>
      <c r="HRS70" s="466"/>
      <c r="HRT70" s="252"/>
      <c r="HRU70" s="467"/>
      <c r="HRV70" s="466"/>
      <c r="HRW70" s="399"/>
      <c r="HRX70" s="466"/>
      <c r="HRY70" s="252"/>
      <c r="HRZ70" s="467"/>
      <c r="HSA70" s="466"/>
      <c r="HSB70" s="399"/>
      <c r="HSC70" s="466"/>
      <c r="HSD70" s="252"/>
      <c r="HSE70" s="467"/>
      <c r="HSF70" s="466"/>
      <c r="HSG70" s="399"/>
      <c r="HSH70" s="466"/>
      <c r="HSI70" s="252"/>
      <c r="HSJ70" s="467"/>
      <c r="HSK70" s="466"/>
      <c r="HSL70" s="399"/>
      <c r="HSM70" s="466"/>
      <c r="HSN70" s="252"/>
      <c r="HSO70" s="467"/>
      <c r="HSP70" s="466"/>
      <c r="HSQ70" s="399"/>
      <c r="HSR70" s="466"/>
      <c r="HSS70" s="252"/>
      <c r="HST70" s="467"/>
      <c r="HSU70" s="466"/>
      <c r="HSV70" s="399"/>
      <c r="HSW70" s="466"/>
      <c r="HSX70" s="252"/>
      <c r="HSY70" s="467"/>
      <c r="HSZ70" s="466"/>
      <c r="HTA70" s="399"/>
      <c r="HTB70" s="466"/>
      <c r="HTC70" s="252"/>
      <c r="HTD70" s="467"/>
      <c r="HTE70" s="466"/>
      <c r="HTF70" s="399"/>
      <c r="HTG70" s="466"/>
      <c r="HTH70" s="252"/>
      <c r="HTI70" s="467"/>
      <c r="HTJ70" s="466"/>
      <c r="HTK70" s="399"/>
      <c r="HTL70" s="466"/>
      <c r="HTM70" s="252"/>
      <c r="HTN70" s="467"/>
      <c r="HTO70" s="466"/>
      <c r="HTP70" s="399"/>
      <c r="HTQ70" s="466"/>
      <c r="HTR70" s="252"/>
      <c r="HTS70" s="467"/>
      <c r="HTT70" s="466"/>
      <c r="HTU70" s="399"/>
      <c r="HTV70" s="466"/>
      <c r="HTW70" s="252"/>
      <c r="HTX70" s="467"/>
      <c r="HTY70" s="466"/>
      <c r="HTZ70" s="399"/>
      <c r="HUA70" s="466"/>
      <c r="HUB70" s="252"/>
      <c r="HUC70" s="467"/>
      <c r="HUD70" s="466"/>
      <c r="HUE70" s="399"/>
      <c r="HUF70" s="466"/>
      <c r="HUG70" s="252"/>
      <c r="HUH70" s="467"/>
      <c r="HUI70" s="466"/>
      <c r="HUJ70" s="399"/>
      <c r="HUK70" s="466"/>
      <c r="HUL70" s="252"/>
      <c r="HUM70" s="467"/>
      <c r="HUN70" s="466"/>
      <c r="HUO70" s="399"/>
      <c r="HUP70" s="466"/>
      <c r="HUQ70" s="252"/>
      <c r="HUR70" s="467"/>
      <c r="HUS70" s="466"/>
      <c r="HUT70" s="399"/>
      <c r="HUU70" s="466"/>
      <c r="HUV70" s="252"/>
      <c r="HUW70" s="467"/>
      <c r="HUX70" s="466"/>
      <c r="HUY70" s="399"/>
      <c r="HUZ70" s="466"/>
      <c r="HVA70" s="252"/>
      <c r="HVB70" s="467"/>
      <c r="HVC70" s="466"/>
      <c r="HVD70" s="399"/>
      <c r="HVE70" s="466"/>
      <c r="HVF70" s="252"/>
      <c r="HVG70" s="467"/>
      <c r="HVH70" s="466"/>
      <c r="HVI70" s="399"/>
      <c r="HVJ70" s="466"/>
      <c r="HVK70" s="252"/>
      <c r="HVL70" s="467"/>
      <c r="HVM70" s="466"/>
      <c r="HVN70" s="399"/>
      <c r="HVO70" s="466"/>
      <c r="HVP70" s="252"/>
      <c r="HVQ70" s="467"/>
      <c r="HVR70" s="466"/>
      <c r="HVS70" s="399"/>
      <c r="HVT70" s="466"/>
      <c r="HVU70" s="252"/>
      <c r="HVV70" s="467"/>
      <c r="HVW70" s="466"/>
      <c r="HVX70" s="399"/>
      <c r="HVY70" s="466"/>
      <c r="HVZ70" s="252"/>
      <c r="HWA70" s="467"/>
      <c r="HWB70" s="466"/>
      <c r="HWC70" s="399"/>
      <c r="HWD70" s="466"/>
      <c r="HWE70" s="252"/>
      <c r="HWF70" s="467"/>
      <c r="HWG70" s="466"/>
      <c r="HWH70" s="399"/>
      <c r="HWI70" s="466"/>
      <c r="HWJ70" s="252"/>
      <c r="HWK70" s="467"/>
      <c r="HWL70" s="466"/>
      <c r="HWM70" s="399"/>
      <c r="HWN70" s="466"/>
      <c r="HWO70" s="252"/>
      <c r="HWP70" s="467"/>
      <c r="HWQ70" s="466"/>
      <c r="HWR70" s="399"/>
      <c r="HWS70" s="466"/>
      <c r="HWT70" s="252"/>
      <c r="HWU70" s="467"/>
      <c r="HWV70" s="466"/>
      <c r="HWW70" s="399"/>
      <c r="HWX70" s="466"/>
      <c r="HWY70" s="252"/>
      <c r="HWZ70" s="467"/>
      <c r="HXA70" s="466"/>
      <c r="HXB70" s="399"/>
      <c r="HXC70" s="466"/>
      <c r="HXD70" s="252"/>
      <c r="HXE70" s="467"/>
      <c r="HXF70" s="466"/>
      <c r="HXG70" s="399"/>
      <c r="HXH70" s="466"/>
      <c r="HXI70" s="252"/>
      <c r="HXJ70" s="467"/>
      <c r="HXK70" s="466"/>
      <c r="HXL70" s="399"/>
      <c r="HXM70" s="466"/>
      <c r="HXN70" s="252"/>
      <c r="HXO70" s="467"/>
      <c r="HXP70" s="466"/>
      <c r="HXQ70" s="399"/>
      <c r="HXR70" s="466"/>
      <c r="HXS70" s="252"/>
      <c r="HXT70" s="467"/>
      <c r="HXU70" s="466"/>
      <c r="HXV70" s="399"/>
      <c r="HXW70" s="466"/>
      <c r="HXX70" s="252"/>
      <c r="HXY70" s="467"/>
      <c r="HXZ70" s="466"/>
      <c r="HYA70" s="399"/>
      <c r="HYB70" s="466"/>
      <c r="HYC70" s="252"/>
      <c r="HYD70" s="467"/>
      <c r="HYE70" s="466"/>
      <c r="HYF70" s="399"/>
      <c r="HYG70" s="466"/>
      <c r="HYH70" s="252"/>
      <c r="HYI70" s="467"/>
      <c r="HYJ70" s="466"/>
      <c r="HYK70" s="399"/>
      <c r="HYL70" s="466"/>
      <c r="HYM70" s="252"/>
      <c r="HYN70" s="467"/>
      <c r="HYO70" s="466"/>
      <c r="HYP70" s="399"/>
      <c r="HYQ70" s="466"/>
      <c r="HYR70" s="252"/>
      <c r="HYS70" s="467"/>
      <c r="HYT70" s="466"/>
      <c r="HYU70" s="399"/>
      <c r="HYV70" s="466"/>
      <c r="HYW70" s="252"/>
      <c r="HYX70" s="467"/>
      <c r="HYY70" s="466"/>
      <c r="HYZ70" s="399"/>
      <c r="HZA70" s="466"/>
      <c r="HZB70" s="252"/>
      <c r="HZC70" s="467"/>
      <c r="HZD70" s="466"/>
      <c r="HZE70" s="399"/>
      <c r="HZF70" s="466"/>
      <c r="HZG70" s="252"/>
      <c r="HZH70" s="467"/>
      <c r="HZI70" s="466"/>
      <c r="HZJ70" s="399"/>
      <c r="HZK70" s="466"/>
      <c r="HZL70" s="252"/>
      <c r="HZM70" s="467"/>
      <c r="HZN70" s="466"/>
      <c r="HZO70" s="399"/>
      <c r="HZP70" s="466"/>
      <c r="HZQ70" s="252"/>
      <c r="HZR70" s="467"/>
      <c r="HZS70" s="466"/>
      <c r="HZT70" s="399"/>
      <c r="HZU70" s="466"/>
      <c r="HZV70" s="252"/>
      <c r="HZW70" s="467"/>
      <c r="HZX70" s="466"/>
      <c r="HZY70" s="399"/>
      <c r="HZZ70" s="466"/>
      <c r="IAA70" s="252"/>
      <c r="IAB70" s="467"/>
      <c r="IAC70" s="466"/>
      <c r="IAD70" s="399"/>
      <c r="IAE70" s="466"/>
      <c r="IAF70" s="252"/>
      <c r="IAG70" s="467"/>
      <c r="IAH70" s="466"/>
      <c r="IAI70" s="399"/>
      <c r="IAJ70" s="466"/>
      <c r="IAK70" s="252"/>
      <c r="IAL70" s="467"/>
      <c r="IAM70" s="466"/>
      <c r="IAN70" s="399"/>
      <c r="IAO70" s="466"/>
      <c r="IAP70" s="252"/>
      <c r="IAQ70" s="467"/>
      <c r="IAR70" s="466"/>
      <c r="IAS70" s="399"/>
      <c r="IAT70" s="466"/>
      <c r="IAU70" s="252"/>
      <c r="IAV70" s="467"/>
      <c r="IAW70" s="466"/>
      <c r="IAX70" s="399"/>
      <c r="IAY70" s="466"/>
      <c r="IAZ70" s="252"/>
      <c r="IBA70" s="467"/>
      <c r="IBB70" s="466"/>
      <c r="IBC70" s="399"/>
      <c r="IBD70" s="466"/>
      <c r="IBE70" s="252"/>
      <c r="IBF70" s="467"/>
      <c r="IBG70" s="466"/>
      <c r="IBH70" s="399"/>
      <c r="IBI70" s="466"/>
      <c r="IBJ70" s="252"/>
      <c r="IBK70" s="467"/>
      <c r="IBL70" s="466"/>
      <c r="IBM70" s="399"/>
      <c r="IBN70" s="466"/>
      <c r="IBO70" s="252"/>
      <c r="IBP70" s="467"/>
      <c r="IBQ70" s="466"/>
      <c r="IBR70" s="399"/>
      <c r="IBS70" s="466"/>
      <c r="IBT70" s="252"/>
      <c r="IBU70" s="467"/>
      <c r="IBV70" s="466"/>
      <c r="IBW70" s="399"/>
      <c r="IBX70" s="466"/>
      <c r="IBY70" s="252"/>
      <c r="IBZ70" s="467"/>
      <c r="ICA70" s="466"/>
      <c r="ICB70" s="399"/>
      <c r="ICC70" s="466"/>
      <c r="ICD70" s="252"/>
      <c r="ICE70" s="467"/>
      <c r="ICF70" s="466"/>
      <c r="ICG70" s="399"/>
      <c r="ICH70" s="466"/>
      <c r="ICI70" s="252"/>
      <c r="ICJ70" s="467"/>
      <c r="ICK70" s="466"/>
      <c r="ICL70" s="399"/>
      <c r="ICM70" s="466"/>
      <c r="ICN70" s="252"/>
      <c r="ICO70" s="467"/>
      <c r="ICP70" s="466"/>
      <c r="ICQ70" s="399"/>
      <c r="ICR70" s="466"/>
      <c r="ICS70" s="252"/>
      <c r="ICT70" s="467"/>
      <c r="ICU70" s="466"/>
      <c r="ICV70" s="399"/>
      <c r="ICW70" s="466"/>
      <c r="ICX70" s="252"/>
      <c r="ICY70" s="467"/>
      <c r="ICZ70" s="466"/>
      <c r="IDA70" s="399"/>
      <c r="IDB70" s="466"/>
      <c r="IDC70" s="252"/>
      <c r="IDD70" s="467"/>
      <c r="IDE70" s="466"/>
      <c r="IDF70" s="399"/>
      <c r="IDG70" s="466"/>
      <c r="IDH70" s="252"/>
      <c r="IDI70" s="467"/>
      <c r="IDJ70" s="466"/>
      <c r="IDK70" s="399"/>
      <c r="IDL70" s="466"/>
      <c r="IDM70" s="252"/>
      <c r="IDN70" s="467"/>
      <c r="IDO70" s="466"/>
      <c r="IDP70" s="399"/>
      <c r="IDQ70" s="466"/>
      <c r="IDR70" s="252"/>
      <c r="IDS70" s="467"/>
      <c r="IDT70" s="466"/>
      <c r="IDU70" s="399"/>
      <c r="IDV70" s="466"/>
      <c r="IDW70" s="252"/>
      <c r="IDX70" s="467"/>
      <c r="IDY70" s="466"/>
      <c r="IDZ70" s="399"/>
      <c r="IEA70" s="466"/>
      <c r="IEB70" s="252"/>
      <c r="IEC70" s="467"/>
      <c r="IED70" s="466"/>
      <c r="IEE70" s="399"/>
      <c r="IEF70" s="466"/>
      <c r="IEG70" s="252"/>
      <c r="IEH70" s="467"/>
      <c r="IEI70" s="466"/>
      <c r="IEJ70" s="399"/>
      <c r="IEK70" s="466"/>
      <c r="IEL70" s="252"/>
      <c r="IEM70" s="467"/>
      <c r="IEN70" s="466"/>
      <c r="IEO70" s="399"/>
      <c r="IEP70" s="466"/>
      <c r="IEQ70" s="252"/>
      <c r="IER70" s="467"/>
      <c r="IES70" s="466"/>
      <c r="IET70" s="399"/>
      <c r="IEU70" s="466"/>
      <c r="IEV70" s="252"/>
      <c r="IEW70" s="467"/>
      <c r="IEX70" s="466"/>
      <c r="IEY70" s="399"/>
      <c r="IEZ70" s="466"/>
      <c r="IFA70" s="252"/>
      <c r="IFB70" s="467"/>
      <c r="IFC70" s="466"/>
      <c r="IFD70" s="399"/>
      <c r="IFE70" s="466"/>
      <c r="IFF70" s="252"/>
      <c r="IFG70" s="467"/>
      <c r="IFH70" s="466"/>
      <c r="IFI70" s="399"/>
      <c r="IFJ70" s="466"/>
      <c r="IFK70" s="252"/>
      <c r="IFL70" s="467"/>
      <c r="IFM70" s="466"/>
      <c r="IFN70" s="399"/>
      <c r="IFO70" s="466"/>
      <c r="IFP70" s="252"/>
      <c r="IFQ70" s="467"/>
      <c r="IFR70" s="466"/>
      <c r="IFS70" s="399"/>
      <c r="IFT70" s="466"/>
      <c r="IFU70" s="252"/>
      <c r="IFV70" s="467"/>
      <c r="IFW70" s="466"/>
      <c r="IFX70" s="399"/>
      <c r="IFY70" s="466"/>
      <c r="IFZ70" s="252"/>
      <c r="IGA70" s="467"/>
      <c r="IGB70" s="466"/>
      <c r="IGC70" s="399"/>
      <c r="IGD70" s="466"/>
      <c r="IGE70" s="252"/>
      <c r="IGF70" s="467"/>
      <c r="IGG70" s="466"/>
      <c r="IGH70" s="399"/>
      <c r="IGI70" s="466"/>
      <c r="IGJ70" s="252"/>
      <c r="IGK70" s="467"/>
      <c r="IGL70" s="466"/>
      <c r="IGM70" s="399"/>
      <c r="IGN70" s="466"/>
      <c r="IGO70" s="252"/>
      <c r="IGP70" s="467"/>
      <c r="IGQ70" s="466"/>
      <c r="IGR70" s="399"/>
      <c r="IGS70" s="466"/>
      <c r="IGT70" s="252"/>
      <c r="IGU70" s="467"/>
      <c r="IGV70" s="466"/>
      <c r="IGW70" s="399"/>
      <c r="IGX70" s="466"/>
      <c r="IGY70" s="252"/>
      <c r="IGZ70" s="467"/>
      <c r="IHA70" s="466"/>
      <c r="IHB70" s="399"/>
      <c r="IHC70" s="466"/>
      <c r="IHD70" s="252"/>
      <c r="IHE70" s="467"/>
      <c r="IHF70" s="466"/>
      <c r="IHG70" s="399"/>
      <c r="IHH70" s="466"/>
      <c r="IHI70" s="252"/>
      <c r="IHJ70" s="467"/>
      <c r="IHK70" s="466"/>
      <c r="IHL70" s="399"/>
      <c r="IHM70" s="466"/>
      <c r="IHN70" s="252"/>
      <c r="IHO70" s="467"/>
      <c r="IHP70" s="466"/>
      <c r="IHQ70" s="399"/>
      <c r="IHR70" s="466"/>
      <c r="IHS70" s="252"/>
      <c r="IHT70" s="467"/>
      <c r="IHU70" s="466"/>
      <c r="IHV70" s="399"/>
      <c r="IHW70" s="466"/>
      <c r="IHX70" s="252"/>
      <c r="IHY70" s="467"/>
      <c r="IHZ70" s="466"/>
      <c r="IIA70" s="399"/>
      <c r="IIB70" s="466"/>
      <c r="IIC70" s="252"/>
      <c r="IID70" s="467"/>
      <c r="IIE70" s="466"/>
      <c r="IIF70" s="399"/>
      <c r="IIG70" s="466"/>
      <c r="IIH70" s="252"/>
      <c r="III70" s="467"/>
      <c r="IIJ70" s="466"/>
      <c r="IIK70" s="399"/>
      <c r="IIL70" s="466"/>
      <c r="IIM70" s="252"/>
      <c r="IIN70" s="467"/>
      <c r="IIO70" s="466"/>
      <c r="IIP70" s="399"/>
      <c r="IIQ70" s="466"/>
      <c r="IIR70" s="252"/>
      <c r="IIS70" s="467"/>
      <c r="IIT70" s="466"/>
      <c r="IIU70" s="399"/>
      <c r="IIV70" s="466"/>
      <c r="IIW70" s="252"/>
      <c r="IIX70" s="467"/>
      <c r="IIY70" s="466"/>
      <c r="IIZ70" s="399"/>
      <c r="IJA70" s="466"/>
      <c r="IJB70" s="252"/>
      <c r="IJC70" s="467"/>
      <c r="IJD70" s="466"/>
      <c r="IJE70" s="399"/>
      <c r="IJF70" s="466"/>
      <c r="IJG70" s="252"/>
      <c r="IJH70" s="467"/>
      <c r="IJI70" s="466"/>
      <c r="IJJ70" s="399"/>
      <c r="IJK70" s="466"/>
      <c r="IJL70" s="252"/>
      <c r="IJM70" s="467"/>
      <c r="IJN70" s="466"/>
      <c r="IJO70" s="399"/>
      <c r="IJP70" s="466"/>
      <c r="IJQ70" s="252"/>
      <c r="IJR70" s="467"/>
      <c r="IJS70" s="466"/>
      <c r="IJT70" s="399"/>
      <c r="IJU70" s="466"/>
      <c r="IJV70" s="252"/>
      <c r="IJW70" s="467"/>
      <c r="IJX70" s="466"/>
      <c r="IJY70" s="399"/>
      <c r="IJZ70" s="466"/>
      <c r="IKA70" s="252"/>
      <c r="IKB70" s="467"/>
      <c r="IKC70" s="466"/>
      <c r="IKD70" s="399"/>
      <c r="IKE70" s="466"/>
      <c r="IKF70" s="252"/>
      <c r="IKG70" s="467"/>
      <c r="IKH70" s="466"/>
      <c r="IKI70" s="399"/>
      <c r="IKJ70" s="466"/>
      <c r="IKK70" s="252"/>
      <c r="IKL70" s="467"/>
      <c r="IKM70" s="466"/>
      <c r="IKN70" s="399"/>
      <c r="IKO70" s="466"/>
      <c r="IKP70" s="252"/>
      <c r="IKQ70" s="467"/>
      <c r="IKR70" s="466"/>
      <c r="IKS70" s="399"/>
      <c r="IKT70" s="466"/>
      <c r="IKU70" s="252"/>
      <c r="IKV70" s="467"/>
      <c r="IKW70" s="466"/>
      <c r="IKX70" s="399"/>
      <c r="IKY70" s="466"/>
      <c r="IKZ70" s="252"/>
      <c r="ILA70" s="467"/>
      <c r="ILB70" s="466"/>
      <c r="ILC70" s="399"/>
      <c r="ILD70" s="466"/>
      <c r="ILE70" s="252"/>
      <c r="ILF70" s="467"/>
      <c r="ILG70" s="466"/>
      <c r="ILH70" s="399"/>
      <c r="ILI70" s="466"/>
      <c r="ILJ70" s="252"/>
      <c r="ILK70" s="467"/>
      <c r="ILL70" s="466"/>
      <c r="ILM70" s="399"/>
      <c r="ILN70" s="466"/>
      <c r="ILO70" s="252"/>
      <c r="ILP70" s="467"/>
      <c r="ILQ70" s="466"/>
      <c r="ILR70" s="399"/>
      <c r="ILS70" s="466"/>
      <c r="ILT70" s="252"/>
      <c r="ILU70" s="467"/>
      <c r="ILV70" s="466"/>
      <c r="ILW70" s="399"/>
      <c r="ILX70" s="466"/>
      <c r="ILY70" s="252"/>
      <c r="ILZ70" s="467"/>
      <c r="IMA70" s="466"/>
      <c r="IMB70" s="399"/>
      <c r="IMC70" s="466"/>
      <c r="IMD70" s="252"/>
      <c r="IME70" s="467"/>
      <c r="IMF70" s="466"/>
      <c r="IMG70" s="399"/>
      <c r="IMH70" s="466"/>
      <c r="IMI70" s="252"/>
      <c r="IMJ70" s="467"/>
      <c r="IMK70" s="466"/>
      <c r="IML70" s="399"/>
      <c r="IMM70" s="466"/>
      <c r="IMN70" s="252"/>
      <c r="IMO70" s="467"/>
      <c r="IMP70" s="466"/>
      <c r="IMQ70" s="399"/>
      <c r="IMR70" s="466"/>
      <c r="IMS70" s="252"/>
      <c r="IMT70" s="467"/>
      <c r="IMU70" s="466"/>
      <c r="IMV70" s="399"/>
      <c r="IMW70" s="466"/>
      <c r="IMX70" s="252"/>
      <c r="IMY70" s="467"/>
      <c r="IMZ70" s="466"/>
      <c r="INA70" s="399"/>
      <c r="INB70" s="466"/>
      <c r="INC70" s="252"/>
      <c r="IND70" s="467"/>
      <c r="INE70" s="466"/>
      <c r="INF70" s="399"/>
      <c r="ING70" s="466"/>
      <c r="INH70" s="252"/>
      <c r="INI70" s="467"/>
      <c r="INJ70" s="466"/>
      <c r="INK70" s="399"/>
      <c r="INL70" s="466"/>
      <c r="INM70" s="252"/>
      <c r="INN70" s="467"/>
      <c r="INO70" s="466"/>
      <c r="INP70" s="399"/>
      <c r="INQ70" s="466"/>
      <c r="INR70" s="252"/>
      <c r="INS70" s="467"/>
      <c r="INT70" s="466"/>
      <c r="INU70" s="399"/>
      <c r="INV70" s="466"/>
      <c r="INW70" s="252"/>
      <c r="INX70" s="467"/>
      <c r="INY70" s="466"/>
      <c r="INZ70" s="399"/>
      <c r="IOA70" s="466"/>
      <c r="IOB70" s="252"/>
      <c r="IOC70" s="467"/>
      <c r="IOD70" s="466"/>
      <c r="IOE70" s="399"/>
      <c r="IOF70" s="466"/>
      <c r="IOG70" s="252"/>
      <c r="IOH70" s="467"/>
      <c r="IOI70" s="466"/>
      <c r="IOJ70" s="399"/>
      <c r="IOK70" s="466"/>
      <c r="IOL70" s="252"/>
      <c r="IOM70" s="467"/>
      <c r="ION70" s="466"/>
      <c r="IOO70" s="399"/>
      <c r="IOP70" s="466"/>
      <c r="IOQ70" s="252"/>
      <c r="IOR70" s="467"/>
      <c r="IOS70" s="466"/>
      <c r="IOT70" s="399"/>
      <c r="IOU70" s="466"/>
      <c r="IOV70" s="252"/>
      <c r="IOW70" s="467"/>
      <c r="IOX70" s="466"/>
      <c r="IOY70" s="399"/>
      <c r="IOZ70" s="466"/>
      <c r="IPA70" s="252"/>
      <c r="IPB70" s="467"/>
      <c r="IPC70" s="466"/>
      <c r="IPD70" s="399"/>
      <c r="IPE70" s="466"/>
      <c r="IPF70" s="252"/>
      <c r="IPG70" s="467"/>
      <c r="IPH70" s="466"/>
      <c r="IPI70" s="399"/>
      <c r="IPJ70" s="466"/>
      <c r="IPK70" s="252"/>
      <c r="IPL70" s="467"/>
      <c r="IPM70" s="466"/>
      <c r="IPN70" s="399"/>
      <c r="IPO70" s="466"/>
      <c r="IPP70" s="252"/>
      <c r="IPQ70" s="467"/>
      <c r="IPR70" s="466"/>
      <c r="IPS70" s="399"/>
      <c r="IPT70" s="466"/>
      <c r="IPU70" s="252"/>
      <c r="IPV70" s="467"/>
      <c r="IPW70" s="466"/>
      <c r="IPX70" s="399"/>
      <c r="IPY70" s="466"/>
      <c r="IPZ70" s="252"/>
      <c r="IQA70" s="467"/>
      <c r="IQB70" s="466"/>
      <c r="IQC70" s="399"/>
      <c r="IQD70" s="466"/>
      <c r="IQE70" s="252"/>
      <c r="IQF70" s="467"/>
      <c r="IQG70" s="466"/>
      <c r="IQH70" s="399"/>
      <c r="IQI70" s="466"/>
      <c r="IQJ70" s="252"/>
      <c r="IQK70" s="467"/>
      <c r="IQL70" s="466"/>
      <c r="IQM70" s="399"/>
      <c r="IQN70" s="466"/>
      <c r="IQO70" s="252"/>
      <c r="IQP70" s="467"/>
      <c r="IQQ70" s="466"/>
      <c r="IQR70" s="399"/>
      <c r="IQS70" s="466"/>
      <c r="IQT70" s="252"/>
      <c r="IQU70" s="467"/>
      <c r="IQV70" s="466"/>
      <c r="IQW70" s="399"/>
      <c r="IQX70" s="466"/>
      <c r="IQY70" s="252"/>
      <c r="IQZ70" s="467"/>
      <c r="IRA70" s="466"/>
      <c r="IRB70" s="399"/>
      <c r="IRC70" s="466"/>
      <c r="IRD70" s="252"/>
      <c r="IRE70" s="467"/>
      <c r="IRF70" s="466"/>
      <c r="IRG70" s="399"/>
      <c r="IRH70" s="466"/>
      <c r="IRI70" s="252"/>
      <c r="IRJ70" s="467"/>
      <c r="IRK70" s="466"/>
      <c r="IRL70" s="399"/>
      <c r="IRM70" s="466"/>
      <c r="IRN70" s="252"/>
      <c r="IRO70" s="467"/>
      <c r="IRP70" s="466"/>
      <c r="IRQ70" s="399"/>
      <c r="IRR70" s="466"/>
      <c r="IRS70" s="252"/>
      <c r="IRT70" s="467"/>
      <c r="IRU70" s="466"/>
      <c r="IRV70" s="399"/>
      <c r="IRW70" s="466"/>
      <c r="IRX70" s="252"/>
      <c r="IRY70" s="467"/>
      <c r="IRZ70" s="466"/>
      <c r="ISA70" s="399"/>
      <c r="ISB70" s="466"/>
      <c r="ISC70" s="252"/>
      <c r="ISD70" s="467"/>
      <c r="ISE70" s="466"/>
      <c r="ISF70" s="399"/>
      <c r="ISG70" s="466"/>
      <c r="ISH70" s="252"/>
      <c r="ISI70" s="467"/>
      <c r="ISJ70" s="466"/>
      <c r="ISK70" s="399"/>
      <c r="ISL70" s="466"/>
      <c r="ISM70" s="252"/>
      <c r="ISN70" s="467"/>
      <c r="ISO70" s="466"/>
      <c r="ISP70" s="399"/>
      <c r="ISQ70" s="466"/>
      <c r="ISR70" s="252"/>
      <c r="ISS70" s="467"/>
      <c r="IST70" s="466"/>
      <c r="ISU70" s="399"/>
      <c r="ISV70" s="466"/>
      <c r="ISW70" s="252"/>
      <c r="ISX70" s="467"/>
      <c r="ISY70" s="466"/>
      <c r="ISZ70" s="399"/>
      <c r="ITA70" s="466"/>
      <c r="ITB70" s="252"/>
      <c r="ITC70" s="467"/>
      <c r="ITD70" s="466"/>
      <c r="ITE70" s="399"/>
      <c r="ITF70" s="466"/>
      <c r="ITG70" s="252"/>
      <c r="ITH70" s="467"/>
      <c r="ITI70" s="466"/>
      <c r="ITJ70" s="399"/>
      <c r="ITK70" s="466"/>
      <c r="ITL70" s="252"/>
      <c r="ITM70" s="467"/>
      <c r="ITN70" s="466"/>
      <c r="ITO70" s="399"/>
      <c r="ITP70" s="466"/>
      <c r="ITQ70" s="252"/>
      <c r="ITR70" s="467"/>
      <c r="ITS70" s="466"/>
      <c r="ITT70" s="399"/>
      <c r="ITU70" s="466"/>
      <c r="ITV70" s="252"/>
      <c r="ITW70" s="467"/>
      <c r="ITX70" s="466"/>
      <c r="ITY70" s="399"/>
      <c r="ITZ70" s="466"/>
      <c r="IUA70" s="252"/>
      <c r="IUB70" s="467"/>
      <c r="IUC70" s="466"/>
      <c r="IUD70" s="399"/>
      <c r="IUE70" s="466"/>
      <c r="IUF70" s="252"/>
      <c r="IUG70" s="467"/>
      <c r="IUH70" s="466"/>
      <c r="IUI70" s="399"/>
      <c r="IUJ70" s="466"/>
      <c r="IUK70" s="252"/>
      <c r="IUL70" s="467"/>
      <c r="IUM70" s="466"/>
      <c r="IUN70" s="399"/>
      <c r="IUO70" s="466"/>
      <c r="IUP70" s="252"/>
      <c r="IUQ70" s="467"/>
      <c r="IUR70" s="466"/>
      <c r="IUS70" s="399"/>
      <c r="IUT70" s="466"/>
      <c r="IUU70" s="252"/>
      <c r="IUV70" s="467"/>
      <c r="IUW70" s="466"/>
      <c r="IUX70" s="399"/>
      <c r="IUY70" s="466"/>
      <c r="IUZ70" s="252"/>
      <c r="IVA70" s="467"/>
      <c r="IVB70" s="466"/>
      <c r="IVC70" s="399"/>
      <c r="IVD70" s="466"/>
      <c r="IVE70" s="252"/>
      <c r="IVF70" s="467"/>
      <c r="IVG70" s="466"/>
      <c r="IVH70" s="399"/>
      <c r="IVI70" s="466"/>
      <c r="IVJ70" s="252"/>
      <c r="IVK70" s="467"/>
      <c r="IVL70" s="466"/>
      <c r="IVM70" s="399"/>
      <c r="IVN70" s="466"/>
      <c r="IVO70" s="252"/>
      <c r="IVP70" s="467"/>
      <c r="IVQ70" s="466"/>
      <c r="IVR70" s="399"/>
      <c r="IVS70" s="466"/>
      <c r="IVT70" s="252"/>
      <c r="IVU70" s="467"/>
      <c r="IVV70" s="466"/>
      <c r="IVW70" s="399"/>
      <c r="IVX70" s="466"/>
      <c r="IVY70" s="252"/>
      <c r="IVZ70" s="467"/>
      <c r="IWA70" s="466"/>
      <c r="IWB70" s="399"/>
      <c r="IWC70" s="466"/>
      <c r="IWD70" s="252"/>
      <c r="IWE70" s="467"/>
      <c r="IWF70" s="466"/>
      <c r="IWG70" s="399"/>
      <c r="IWH70" s="466"/>
      <c r="IWI70" s="252"/>
      <c r="IWJ70" s="467"/>
      <c r="IWK70" s="466"/>
      <c r="IWL70" s="399"/>
      <c r="IWM70" s="466"/>
      <c r="IWN70" s="252"/>
      <c r="IWO70" s="467"/>
      <c r="IWP70" s="466"/>
      <c r="IWQ70" s="399"/>
      <c r="IWR70" s="466"/>
      <c r="IWS70" s="252"/>
      <c r="IWT70" s="467"/>
      <c r="IWU70" s="466"/>
      <c r="IWV70" s="399"/>
      <c r="IWW70" s="466"/>
      <c r="IWX70" s="252"/>
      <c r="IWY70" s="467"/>
      <c r="IWZ70" s="466"/>
      <c r="IXA70" s="399"/>
      <c r="IXB70" s="466"/>
      <c r="IXC70" s="252"/>
      <c r="IXD70" s="467"/>
      <c r="IXE70" s="466"/>
      <c r="IXF70" s="399"/>
      <c r="IXG70" s="466"/>
      <c r="IXH70" s="252"/>
      <c r="IXI70" s="467"/>
      <c r="IXJ70" s="466"/>
      <c r="IXK70" s="399"/>
      <c r="IXL70" s="466"/>
      <c r="IXM70" s="252"/>
      <c r="IXN70" s="467"/>
      <c r="IXO70" s="466"/>
      <c r="IXP70" s="399"/>
      <c r="IXQ70" s="466"/>
      <c r="IXR70" s="252"/>
      <c r="IXS70" s="467"/>
      <c r="IXT70" s="466"/>
      <c r="IXU70" s="399"/>
      <c r="IXV70" s="466"/>
      <c r="IXW70" s="252"/>
      <c r="IXX70" s="467"/>
      <c r="IXY70" s="466"/>
      <c r="IXZ70" s="399"/>
      <c r="IYA70" s="466"/>
      <c r="IYB70" s="252"/>
      <c r="IYC70" s="467"/>
      <c r="IYD70" s="466"/>
      <c r="IYE70" s="399"/>
      <c r="IYF70" s="466"/>
      <c r="IYG70" s="252"/>
      <c r="IYH70" s="467"/>
      <c r="IYI70" s="466"/>
      <c r="IYJ70" s="399"/>
      <c r="IYK70" s="466"/>
      <c r="IYL70" s="252"/>
      <c r="IYM70" s="467"/>
      <c r="IYN70" s="466"/>
      <c r="IYO70" s="399"/>
      <c r="IYP70" s="466"/>
      <c r="IYQ70" s="252"/>
      <c r="IYR70" s="467"/>
      <c r="IYS70" s="466"/>
      <c r="IYT70" s="399"/>
      <c r="IYU70" s="466"/>
      <c r="IYV70" s="252"/>
      <c r="IYW70" s="467"/>
      <c r="IYX70" s="466"/>
      <c r="IYY70" s="399"/>
      <c r="IYZ70" s="466"/>
      <c r="IZA70" s="252"/>
      <c r="IZB70" s="467"/>
      <c r="IZC70" s="466"/>
      <c r="IZD70" s="399"/>
      <c r="IZE70" s="466"/>
      <c r="IZF70" s="252"/>
      <c r="IZG70" s="467"/>
      <c r="IZH70" s="466"/>
      <c r="IZI70" s="399"/>
      <c r="IZJ70" s="466"/>
      <c r="IZK70" s="252"/>
      <c r="IZL70" s="467"/>
      <c r="IZM70" s="466"/>
      <c r="IZN70" s="399"/>
      <c r="IZO70" s="466"/>
      <c r="IZP70" s="252"/>
      <c r="IZQ70" s="467"/>
      <c r="IZR70" s="466"/>
      <c r="IZS70" s="399"/>
      <c r="IZT70" s="466"/>
      <c r="IZU70" s="252"/>
      <c r="IZV70" s="467"/>
      <c r="IZW70" s="466"/>
      <c r="IZX70" s="399"/>
      <c r="IZY70" s="466"/>
      <c r="IZZ70" s="252"/>
      <c r="JAA70" s="467"/>
      <c r="JAB70" s="466"/>
      <c r="JAC70" s="399"/>
      <c r="JAD70" s="466"/>
      <c r="JAE70" s="252"/>
      <c r="JAF70" s="467"/>
      <c r="JAG70" s="466"/>
      <c r="JAH70" s="399"/>
      <c r="JAI70" s="466"/>
      <c r="JAJ70" s="252"/>
      <c r="JAK70" s="467"/>
      <c r="JAL70" s="466"/>
      <c r="JAM70" s="399"/>
      <c r="JAN70" s="466"/>
      <c r="JAO70" s="252"/>
      <c r="JAP70" s="467"/>
      <c r="JAQ70" s="466"/>
      <c r="JAR70" s="399"/>
      <c r="JAS70" s="466"/>
      <c r="JAT70" s="252"/>
      <c r="JAU70" s="467"/>
      <c r="JAV70" s="466"/>
      <c r="JAW70" s="399"/>
      <c r="JAX70" s="466"/>
      <c r="JAY70" s="252"/>
      <c r="JAZ70" s="467"/>
      <c r="JBA70" s="466"/>
      <c r="JBB70" s="399"/>
      <c r="JBC70" s="466"/>
      <c r="JBD70" s="252"/>
      <c r="JBE70" s="467"/>
      <c r="JBF70" s="466"/>
      <c r="JBG70" s="399"/>
      <c r="JBH70" s="466"/>
      <c r="JBI70" s="252"/>
      <c r="JBJ70" s="467"/>
      <c r="JBK70" s="466"/>
      <c r="JBL70" s="399"/>
      <c r="JBM70" s="466"/>
      <c r="JBN70" s="252"/>
      <c r="JBO70" s="467"/>
      <c r="JBP70" s="466"/>
      <c r="JBQ70" s="399"/>
      <c r="JBR70" s="466"/>
      <c r="JBS70" s="252"/>
      <c r="JBT70" s="467"/>
      <c r="JBU70" s="466"/>
      <c r="JBV70" s="399"/>
      <c r="JBW70" s="466"/>
      <c r="JBX70" s="252"/>
      <c r="JBY70" s="467"/>
      <c r="JBZ70" s="466"/>
      <c r="JCA70" s="399"/>
      <c r="JCB70" s="466"/>
      <c r="JCC70" s="252"/>
      <c r="JCD70" s="467"/>
      <c r="JCE70" s="466"/>
      <c r="JCF70" s="399"/>
      <c r="JCG70" s="466"/>
      <c r="JCH70" s="252"/>
      <c r="JCI70" s="467"/>
      <c r="JCJ70" s="466"/>
      <c r="JCK70" s="399"/>
      <c r="JCL70" s="466"/>
      <c r="JCM70" s="252"/>
      <c r="JCN70" s="467"/>
      <c r="JCO70" s="466"/>
      <c r="JCP70" s="399"/>
      <c r="JCQ70" s="466"/>
      <c r="JCR70" s="252"/>
      <c r="JCS70" s="467"/>
      <c r="JCT70" s="466"/>
      <c r="JCU70" s="399"/>
      <c r="JCV70" s="466"/>
      <c r="JCW70" s="252"/>
      <c r="JCX70" s="467"/>
      <c r="JCY70" s="466"/>
      <c r="JCZ70" s="399"/>
      <c r="JDA70" s="466"/>
      <c r="JDB70" s="252"/>
      <c r="JDC70" s="467"/>
      <c r="JDD70" s="466"/>
      <c r="JDE70" s="399"/>
      <c r="JDF70" s="466"/>
      <c r="JDG70" s="252"/>
      <c r="JDH70" s="467"/>
      <c r="JDI70" s="466"/>
      <c r="JDJ70" s="399"/>
      <c r="JDK70" s="466"/>
      <c r="JDL70" s="252"/>
      <c r="JDM70" s="467"/>
      <c r="JDN70" s="466"/>
      <c r="JDO70" s="399"/>
      <c r="JDP70" s="466"/>
      <c r="JDQ70" s="252"/>
      <c r="JDR70" s="467"/>
      <c r="JDS70" s="466"/>
      <c r="JDT70" s="399"/>
      <c r="JDU70" s="466"/>
      <c r="JDV70" s="252"/>
      <c r="JDW70" s="467"/>
      <c r="JDX70" s="466"/>
      <c r="JDY70" s="399"/>
      <c r="JDZ70" s="466"/>
      <c r="JEA70" s="252"/>
      <c r="JEB70" s="467"/>
      <c r="JEC70" s="466"/>
      <c r="JED70" s="399"/>
      <c r="JEE70" s="466"/>
      <c r="JEF70" s="252"/>
      <c r="JEG70" s="467"/>
      <c r="JEH70" s="466"/>
      <c r="JEI70" s="399"/>
      <c r="JEJ70" s="466"/>
      <c r="JEK70" s="252"/>
      <c r="JEL70" s="467"/>
      <c r="JEM70" s="466"/>
      <c r="JEN70" s="399"/>
      <c r="JEO70" s="466"/>
      <c r="JEP70" s="252"/>
      <c r="JEQ70" s="467"/>
      <c r="JER70" s="466"/>
      <c r="JES70" s="399"/>
      <c r="JET70" s="466"/>
      <c r="JEU70" s="252"/>
      <c r="JEV70" s="467"/>
      <c r="JEW70" s="466"/>
      <c r="JEX70" s="399"/>
      <c r="JEY70" s="466"/>
      <c r="JEZ70" s="252"/>
      <c r="JFA70" s="467"/>
      <c r="JFB70" s="466"/>
      <c r="JFC70" s="399"/>
      <c r="JFD70" s="466"/>
      <c r="JFE70" s="252"/>
      <c r="JFF70" s="467"/>
      <c r="JFG70" s="466"/>
      <c r="JFH70" s="399"/>
      <c r="JFI70" s="466"/>
      <c r="JFJ70" s="252"/>
      <c r="JFK70" s="467"/>
      <c r="JFL70" s="466"/>
      <c r="JFM70" s="399"/>
      <c r="JFN70" s="466"/>
      <c r="JFO70" s="252"/>
      <c r="JFP70" s="467"/>
      <c r="JFQ70" s="466"/>
      <c r="JFR70" s="399"/>
      <c r="JFS70" s="466"/>
      <c r="JFT70" s="252"/>
      <c r="JFU70" s="467"/>
      <c r="JFV70" s="466"/>
      <c r="JFW70" s="399"/>
      <c r="JFX70" s="466"/>
      <c r="JFY70" s="252"/>
      <c r="JFZ70" s="467"/>
      <c r="JGA70" s="466"/>
      <c r="JGB70" s="399"/>
      <c r="JGC70" s="466"/>
      <c r="JGD70" s="252"/>
      <c r="JGE70" s="467"/>
      <c r="JGF70" s="466"/>
      <c r="JGG70" s="399"/>
      <c r="JGH70" s="466"/>
      <c r="JGI70" s="252"/>
      <c r="JGJ70" s="467"/>
      <c r="JGK70" s="466"/>
      <c r="JGL70" s="399"/>
      <c r="JGM70" s="466"/>
      <c r="JGN70" s="252"/>
      <c r="JGO70" s="467"/>
      <c r="JGP70" s="466"/>
      <c r="JGQ70" s="399"/>
      <c r="JGR70" s="466"/>
      <c r="JGS70" s="252"/>
      <c r="JGT70" s="467"/>
      <c r="JGU70" s="466"/>
      <c r="JGV70" s="399"/>
      <c r="JGW70" s="466"/>
      <c r="JGX70" s="252"/>
      <c r="JGY70" s="467"/>
      <c r="JGZ70" s="466"/>
      <c r="JHA70" s="399"/>
      <c r="JHB70" s="466"/>
      <c r="JHC70" s="252"/>
      <c r="JHD70" s="467"/>
      <c r="JHE70" s="466"/>
      <c r="JHF70" s="399"/>
      <c r="JHG70" s="466"/>
      <c r="JHH70" s="252"/>
      <c r="JHI70" s="467"/>
      <c r="JHJ70" s="466"/>
      <c r="JHK70" s="399"/>
      <c r="JHL70" s="466"/>
      <c r="JHM70" s="252"/>
      <c r="JHN70" s="467"/>
      <c r="JHO70" s="466"/>
      <c r="JHP70" s="399"/>
      <c r="JHQ70" s="466"/>
      <c r="JHR70" s="252"/>
      <c r="JHS70" s="467"/>
      <c r="JHT70" s="466"/>
      <c r="JHU70" s="399"/>
      <c r="JHV70" s="466"/>
      <c r="JHW70" s="252"/>
      <c r="JHX70" s="467"/>
      <c r="JHY70" s="466"/>
      <c r="JHZ70" s="399"/>
      <c r="JIA70" s="466"/>
      <c r="JIB70" s="252"/>
      <c r="JIC70" s="467"/>
      <c r="JID70" s="466"/>
      <c r="JIE70" s="399"/>
      <c r="JIF70" s="466"/>
      <c r="JIG70" s="252"/>
      <c r="JIH70" s="467"/>
      <c r="JII70" s="466"/>
      <c r="JIJ70" s="399"/>
      <c r="JIK70" s="466"/>
      <c r="JIL70" s="252"/>
      <c r="JIM70" s="467"/>
      <c r="JIN70" s="466"/>
      <c r="JIO70" s="399"/>
      <c r="JIP70" s="466"/>
      <c r="JIQ70" s="252"/>
      <c r="JIR70" s="467"/>
      <c r="JIS70" s="466"/>
      <c r="JIT70" s="399"/>
      <c r="JIU70" s="466"/>
      <c r="JIV70" s="252"/>
      <c r="JIW70" s="467"/>
      <c r="JIX70" s="466"/>
      <c r="JIY70" s="399"/>
      <c r="JIZ70" s="466"/>
      <c r="JJA70" s="252"/>
      <c r="JJB70" s="467"/>
      <c r="JJC70" s="466"/>
      <c r="JJD70" s="399"/>
      <c r="JJE70" s="466"/>
      <c r="JJF70" s="252"/>
      <c r="JJG70" s="467"/>
      <c r="JJH70" s="466"/>
      <c r="JJI70" s="399"/>
      <c r="JJJ70" s="466"/>
      <c r="JJK70" s="252"/>
      <c r="JJL70" s="467"/>
      <c r="JJM70" s="466"/>
      <c r="JJN70" s="399"/>
      <c r="JJO70" s="466"/>
      <c r="JJP70" s="252"/>
      <c r="JJQ70" s="467"/>
      <c r="JJR70" s="466"/>
      <c r="JJS70" s="399"/>
      <c r="JJT70" s="466"/>
      <c r="JJU70" s="252"/>
      <c r="JJV70" s="467"/>
      <c r="JJW70" s="466"/>
      <c r="JJX70" s="399"/>
      <c r="JJY70" s="466"/>
      <c r="JJZ70" s="252"/>
      <c r="JKA70" s="467"/>
      <c r="JKB70" s="466"/>
      <c r="JKC70" s="399"/>
      <c r="JKD70" s="466"/>
      <c r="JKE70" s="252"/>
      <c r="JKF70" s="467"/>
      <c r="JKG70" s="466"/>
      <c r="JKH70" s="399"/>
      <c r="JKI70" s="466"/>
      <c r="JKJ70" s="252"/>
      <c r="JKK70" s="467"/>
      <c r="JKL70" s="466"/>
      <c r="JKM70" s="399"/>
      <c r="JKN70" s="466"/>
      <c r="JKO70" s="252"/>
      <c r="JKP70" s="467"/>
      <c r="JKQ70" s="466"/>
      <c r="JKR70" s="399"/>
      <c r="JKS70" s="466"/>
      <c r="JKT70" s="252"/>
      <c r="JKU70" s="467"/>
      <c r="JKV70" s="466"/>
      <c r="JKW70" s="399"/>
      <c r="JKX70" s="466"/>
      <c r="JKY70" s="252"/>
      <c r="JKZ70" s="467"/>
      <c r="JLA70" s="466"/>
      <c r="JLB70" s="399"/>
      <c r="JLC70" s="466"/>
      <c r="JLD70" s="252"/>
      <c r="JLE70" s="467"/>
      <c r="JLF70" s="466"/>
      <c r="JLG70" s="399"/>
      <c r="JLH70" s="466"/>
      <c r="JLI70" s="252"/>
      <c r="JLJ70" s="467"/>
      <c r="JLK70" s="466"/>
      <c r="JLL70" s="399"/>
      <c r="JLM70" s="466"/>
      <c r="JLN70" s="252"/>
      <c r="JLO70" s="467"/>
      <c r="JLP70" s="466"/>
      <c r="JLQ70" s="399"/>
      <c r="JLR70" s="466"/>
      <c r="JLS70" s="252"/>
      <c r="JLT70" s="467"/>
      <c r="JLU70" s="466"/>
      <c r="JLV70" s="399"/>
      <c r="JLW70" s="466"/>
      <c r="JLX70" s="252"/>
      <c r="JLY70" s="467"/>
      <c r="JLZ70" s="466"/>
      <c r="JMA70" s="399"/>
      <c r="JMB70" s="466"/>
      <c r="JMC70" s="252"/>
      <c r="JMD70" s="467"/>
      <c r="JME70" s="466"/>
      <c r="JMF70" s="399"/>
      <c r="JMG70" s="466"/>
      <c r="JMH70" s="252"/>
      <c r="JMI70" s="467"/>
      <c r="JMJ70" s="466"/>
      <c r="JMK70" s="399"/>
      <c r="JML70" s="466"/>
      <c r="JMM70" s="252"/>
      <c r="JMN70" s="467"/>
      <c r="JMO70" s="466"/>
      <c r="JMP70" s="399"/>
      <c r="JMQ70" s="466"/>
      <c r="JMR70" s="252"/>
      <c r="JMS70" s="467"/>
      <c r="JMT70" s="466"/>
      <c r="JMU70" s="399"/>
      <c r="JMV70" s="466"/>
      <c r="JMW70" s="252"/>
      <c r="JMX70" s="467"/>
      <c r="JMY70" s="466"/>
      <c r="JMZ70" s="399"/>
      <c r="JNA70" s="466"/>
      <c r="JNB70" s="252"/>
      <c r="JNC70" s="467"/>
      <c r="JND70" s="466"/>
      <c r="JNE70" s="399"/>
      <c r="JNF70" s="466"/>
      <c r="JNG70" s="252"/>
      <c r="JNH70" s="467"/>
      <c r="JNI70" s="466"/>
      <c r="JNJ70" s="399"/>
      <c r="JNK70" s="466"/>
      <c r="JNL70" s="252"/>
      <c r="JNM70" s="467"/>
      <c r="JNN70" s="466"/>
      <c r="JNO70" s="399"/>
      <c r="JNP70" s="466"/>
      <c r="JNQ70" s="252"/>
      <c r="JNR70" s="467"/>
      <c r="JNS70" s="466"/>
      <c r="JNT70" s="399"/>
      <c r="JNU70" s="466"/>
      <c r="JNV70" s="252"/>
      <c r="JNW70" s="467"/>
      <c r="JNX70" s="466"/>
      <c r="JNY70" s="399"/>
      <c r="JNZ70" s="466"/>
      <c r="JOA70" s="252"/>
      <c r="JOB70" s="467"/>
      <c r="JOC70" s="466"/>
      <c r="JOD70" s="399"/>
      <c r="JOE70" s="466"/>
      <c r="JOF70" s="252"/>
      <c r="JOG70" s="467"/>
      <c r="JOH70" s="466"/>
      <c r="JOI70" s="399"/>
      <c r="JOJ70" s="466"/>
      <c r="JOK70" s="252"/>
      <c r="JOL70" s="467"/>
      <c r="JOM70" s="466"/>
      <c r="JON70" s="399"/>
      <c r="JOO70" s="466"/>
      <c r="JOP70" s="252"/>
      <c r="JOQ70" s="467"/>
      <c r="JOR70" s="466"/>
      <c r="JOS70" s="399"/>
      <c r="JOT70" s="466"/>
      <c r="JOU70" s="252"/>
      <c r="JOV70" s="467"/>
      <c r="JOW70" s="466"/>
      <c r="JOX70" s="399"/>
      <c r="JOY70" s="466"/>
      <c r="JOZ70" s="252"/>
      <c r="JPA70" s="467"/>
      <c r="JPB70" s="466"/>
      <c r="JPC70" s="399"/>
      <c r="JPD70" s="466"/>
      <c r="JPE70" s="252"/>
      <c r="JPF70" s="467"/>
      <c r="JPG70" s="466"/>
      <c r="JPH70" s="399"/>
      <c r="JPI70" s="466"/>
      <c r="JPJ70" s="252"/>
      <c r="JPK70" s="467"/>
      <c r="JPL70" s="466"/>
      <c r="JPM70" s="399"/>
      <c r="JPN70" s="466"/>
      <c r="JPO70" s="252"/>
      <c r="JPP70" s="467"/>
      <c r="JPQ70" s="466"/>
      <c r="JPR70" s="399"/>
      <c r="JPS70" s="466"/>
      <c r="JPT70" s="252"/>
      <c r="JPU70" s="467"/>
      <c r="JPV70" s="466"/>
      <c r="JPW70" s="399"/>
      <c r="JPX70" s="466"/>
      <c r="JPY70" s="252"/>
      <c r="JPZ70" s="467"/>
      <c r="JQA70" s="466"/>
      <c r="JQB70" s="399"/>
      <c r="JQC70" s="466"/>
      <c r="JQD70" s="252"/>
      <c r="JQE70" s="467"/>
      <c r="JQF70" s="466"/>
      <c r="JQG70" s="399"/>
      <c r="JQH70" s="466"/>
      <c r="JQI70" s="252"/>
      <c r="JQJ70" s="467"/>
      <c r="JQK70" s="466"/>
      <c r="JQL70" s="399"/>
      <c r="JQM70" s="466"/>
      <c r="JQN70" s="252"/>
      <c r="JQO70" s="467"/>
      <c r="JQP70" s="466"/>
      <c r="JQQ70" s="399"/>
      <c r="JQR70" s="466"/>
      <c r="JQS70" s="252"/>
      <c r="JQT70" s="467"/>
      <c r="JQU70" s="466"/>
      <c r="JQV70" s="399"/>
      <c r="JQW70" s="466"/>
      <c r="JQX70" s="252"/>
      <c r="JQY70" s="467"/>
      <c r="JQZ70" s="466"/>
      <c r="JRA70" s="399"/>
      <c r="JRB70" s="466"/>
      <c r="JRC70" s="252"/>
      <c r="JRD70" s="467"/>
      <c r="JRE70" s="466"/>
      <c r="JRF70" s="399"/>
      <c r="JRG70" s="466"/>
      <c r="JRH70" s="252"/>
      <c r="JRI70" s="467"/>
      <c r="JRJ70" s="466"/>
      <c r="JRK70" s="399"/>
      <c r="JRL70" s="466"/>
      <c r="JRM70" s="252"/>
      <c r="JRN70" s="467"/>
      <c r="JRO70" s="466"/>
      <c r="JRP70" s="399"/>
      <c r="JRQ70" s="466"/>
      <c r="JRR70" s="252"/>
      <c r="JRS70" s="467"/>
      <c r="JRT70" s="466"/>
      <c r="JRU70" s="399"/>
      <c r="JRV70" s="466"/>
      <c r="JRW70" s="252"/>
      <c r="JRX70" s="467"/>
      <c r="JRY70" s="466"/>
      <c r="JRZ70" s="399"/>
      <c r="JSA70" s="466"/>
      <c r="JSB70" s="252"/>
      <c r="JSC70" s="467"/>
      <c r="JSD70" s="466"/>
      <c r="JSE70" s="399"/>
      <c r="JSF70" s="466"/>
      <c r="JSG70" s="252"/>
      <c r="JSH70" s="467"/>
      <c r="JSI70" s="466"/>
      <c r="JSJ70" s="399"/>
      <c r="JSK70" s="466"/>
      <c r="JSL70" s="252"/>
      <c r="JSM70" s="467"/>
      <c r="JSN70" s="466"/>
      <c r="JSO70" s="399"/>
      <c r="JSP70" s="466"/>
      <c r="JSQ70" s="252"/>
      <c r="JSR70" s="467"/>
      <c r="JSS70" s="466"/>
      <c r="JST70" s="399"/>
      <c r="JSU70" s="466"/>
      <c r="JSV70" s="252"/>
      <c r="JSW70" s="467"/>
      <c r="JSX70" s="466"/>
      <c r="JSY70" s="399"/>
      <c r="JSZ70" s="466"/>
      <c r="JTA70" s="252"/>
      <c r="JTB70" s="467"/>
      <c r="JTC70" s="466"/>
      <c r="JTD70" s="399"/>
      <c r="JTE70" s="466"/>
      <c r="JTF70" s="252"/>
      <c r="JTG70" s="467"/>
      <c r="JTH70" s="466"/>
      <c r="JTI70" s="399"/>
      <c r="JTJ70" s="466"/>
      <c r="JTK70" s="252"/>
      <c r="JTL70" s="467"/>
      <c r="JTM70" s="466"/>
      <c r="JTN70" s="399"/>
      <c r="JTO70" s="466"/>
      <c r="JTP70" s="252"/>
      <c r="JTQ70" s="467"/>
      <c r="JTR70" s="466"/>
      <c r="JTS70" s="399"/>
      <c r="JTT70" s="466"/>
      <c r="JTU70" s="252"/>
      <c r="JTV70" s="467"/>
      <c r="JTW70" s="466"/>
      <c r="JTX70" s="399"/>
      <c r="JTY70" s="466"/>
      <c r="JTZ70" s="252"/>
      <c r="JUA70" s="467"/>
      <c r="JUB70" s="466"/>
      <c r="JUC70" s="399"/>
      <c r="JUD70" s="466"/>
      <c r="JUE70" s="252"/>
      <c r="JUF70" s="467"/>
      <c r="JUG70" s="466"/>
      <c r="JUH70" s="399"/>
      <c r="JUI70" s="466"/>
      <c r="JUJ70" s="252"/>
      <c r="JUK70" s="467"/>
      <c r="JUL70" s="466"/>
      <c r="JUM70" s="399"/>
      <c r="JUN70" s="466"/>
      <c r="JUO70" s="252"/>
      <c r="JUP70" s="467"/>
      <c r="JUQ70" s="466"/>
      <c r="JUR70" s="399"/>
      <c r="JUS70" s="466"/>
      <c r="JUT70" s="252"/>
      <c r="JUU70" s="467"/>
      <c r="JUV70" s="466"/>
      <c r="JUW70" s="399"/>
      <c r="JUX70" s="466"/>
      <c r="JUY70" s="252"/>
      <c r="JUZ70" s="467"/>
      <c r="JVA70" s="466"/>
      <c r="JVB70" s="399"/>
      <c r="JVC70" s="466"/>
      <c r="JVD70" s="252"/>
      <c r="JVE70" s="467"/>
      <c r="JVF70" s="466"/>
      <c r="JVG70" s="399"/>
      <c r="JVH70" s="466"/>
      <c r="JVI70" s="252"/>
      <c r="JVJ70" s="467"/>
      <c r="JVK70" s="466"/>
      <c r="JVL70" s="399"/>
      <c r="JVM70" s="466"/>
      <c r="JVN70" s="252"/>
      <c r="JVO70" s="467"/>
      <c r="JVP70" s="466"/>
      <c r="JVQ70" s="399"/>
      <c r="JVR70" s="466"/>
      <c r="JVS70" s="252"/>
      <c r="JVT70" s="467"/>
      <c r="JVU70" s="466"/>
      <c r="JVV70" s="399"/>
      <c r="JVW70" s="466"/>
      <c r="JVX70" s="252"/>
      <c r="JVY70" s="467"/>
      <c r="JVZ70" s="466"/>
      <c r="JWA70" s="399"/>
      <c r="JWB70" s="466"/>
      <c r="JWC70" s="252"/>
      <c r="JWD70" s="467"/>
      <c r="JWE70" s="466"/>
      <c r="JWF70" s="399"/>
      <c r="JWG70" s="466"/>
      <c r="JWH70" s="252"/>
      <c r="JWI70" s="467"/>
      <c r="JWJ70" s="466"/>
      <c r="JWK70" s="399"/>
      <c r="JWL70" s="466"/>
      <c r="JWM70" s="252"/>
      <c r="JWN70" s="467"/>
      <c r="JWO70" s="466"/>
      <c r="JWP70" s="399"/>
      <c r="JWQ70" s="466"/>
      <c r="JWR70" s="252"/>
      <c r="JWS70" s="467"/>
      <c r="JWT70" s="466"/>
      <c r="JWU70" s="399"/>
      <c r="JWV70" s="466"/>
      <c r="JWW70" s="252"/>
      <c r="JWX70" s="467"/>
      <c r="JWY70" s="466"/>
      <c r="JWZ70" s="399"/>
      <c r="JXA70" s="466"/>
      <c r="JXB70" s="252"/>
      <c r="JXC70" s="467"/>
      <c r="JXD70" s="466"/>
      <c r="JXE70" s="399"/>
      <c r="JXF70" s="466"/>
      <c r="JXG70" s="252"/>
      <c r="JXH70" s="467"/>
      <c r="JXI70" s="466"/>
      <c r="JXJ70" s="399"/>
      <c r="JXK70" s="466"/>
      <c r="JXL70" s="252"/>
      <c r="JXM70" s="467"/>
      <c r="JXN70" s="466"/>
      <c r="JXO70" s="399"/>
      <c r="JXP70" s="466"/>
      <c r="JXQ70" s="252"/>
      <c r="JXR70" s="467"/>
      <c r="JXS70" s="466"/>
      <c r="JXT70" s="399"/>
      <c r="JXU70" s="466"/>
      <c r="JXV70" s="252"/>
      <c r="JXW70" s="467"/>
      <c r="JXX70" s="466"/>
      <c r="JXY70" s="399"/>
      <c r="JXZ70" s="466"/>
      <c r="JYA70" s="252"/>
      <c r="JYB70" s="467"/>
      <c r="JYC70" s="466"/>
      <c r="JYD70" s="399"/>
      <c r="JYE70" s="466"/>
      <c r="JYF70" s="252"/>
      <c r="JYG70" s="467"/>
      <c r="JYH70" s="466"/>
      <c r="JYI70" s="399"/>
      <c r="JYJ70" s="466"/>
      <c r="JYK70" s="252"/>
      <c r="JYL70" s="467"/>
      <c r="JYM70" s="466"/>
      <c r="JYN70" s="399"/>
      <c r="JYO70" s="466"/>
      <c r="JYP70" s="252"/>
      <c r="JYQ70" s="467"/>
      <c r="JYR70" s="466"/>
      <c r="JYS70" s="399"/>
      <c r="JYT70" s="466"/>
      <c r="JYU70" s="252"/>
      <c r="JYV70" s="467"/>
      <c r="JYW70" s="466"/>
      <c r="JYX70" s="399"/>
      <c r="JYY70" s="466"/>
      <c r="JYZ70" s="252"/>
      <c r="JZA70" s="467"/>
      <c r="JZB70" s="466"/>
      <c r="JZC70" s="399"/>
      <c r="JZD70" s="466"/>
      <c r="JZE70" s="252"/>
      <c r="JZF70" s="467"/>
      <c r="JZG70" s="466"/>
      <c r="JZH70" s="399"/>
      <c r="JZI70" s="466"/>
      <c r="JZJ70" s="252"/>
      <c r="JZK70" s="467"/>
      <c r="JZL70" s="466"/>
      <c r="JZM70" s="399"/>
      <c r="JZN70" s="466"/>
      <c r="JZO70" s="252"/>
      <c r="JZP70" s="467"/>
      <c r="JZQ70" s="466"/>
      <c r="JZR70" s="399"/>
      <c r="JZS70" s="466"/>
      <c r="JZT70" s="252"/>
      <c r="JZU70" s="467"/>
      <c r="JZV70" s="466"/>
      <c r="JZW70" s="399"/>
      <c r="JZX70" s="466"/>
      <c r="JZY70" s="252"/>
      <c r="JZZ70" s="467"/>
      <c r="KAA70" s="466"/>
      <c r="KAB70" s="399"/>
      <c r="KAC70" s="466"/>
      <c r="KAD70" s="252"/>
      <c r="KAE70" s="467"/>
      <c r="KAF70" s="466"/>
      <c r="KAG70" s="399"/>
      <c r="KAH70" s="466"/>
      <c r="KAI70" s="252"/>
      <c r="KAJ70" s="467"/>
      <c r="KAK70" s="466"/>
      <c r="KAL70" s="399"/>
      <c r="KAM70" s="466"/>
      <c r="KAN70" s="252"/>
      <c r="KAO70" s="467"/>
      <c r="KAP70" s="466"/>
      <c r="KAQ70" s="399"/>
      <c r="KAR70" s="466"/>
      <c r="KAS70" s="252"/>
      <c r="KAT70" s="467"/>
      <c r="KAU70" s="466"/>
      <c r="KAV70" s="399"/>
      <c r="KAW70" s="466"/>
      <c r="KAX70" s="252"/>
      <c r="KAY70" s="467"/>
      <c r="KAZ70" s="466"/>
      <c r="KBA70" s="399"/>
      <c r="KBB70" s="466"/>
      <c r="KBC70" s="252"/>
      <c r="KBD70" s="467"/>
      <c r="KBE70" s="466"/>
      <c r="KBF70" s="399"/>
      <c r="KBG70" s="466"/>
      <c r="KBH70" s="252"/>
      <c r="KBI70" s="467"/>
      <c r="KBJ70" s="466"/>
      <c r="KBK70" s="399"/>
      <c r="KBL70" s="466"/>
      <c r="KBM70" s="252"/>
      <c r="KBN70" s="467"/>
      <c r="KBO70" s="466"/>
      <c r="KBP70" s="399"/>
      <c r="KBQ70" s="466"/>
      <c r="KBR70" s="252"/>
      <c r="KBS70" s="467"/>
      <c r="KBT70" s="466"/>
      <c r="KBU70" s="399"/>
      <c r="KBV70" s="466"/>
      <c r="KBW70" s="252"/>
      <c r="KBX70" s="467"/>
      <c r="KBY70" s="466"/>
      <c r="KBZ70" s="399"/>
      <c r="KCA70" s="466"/>
      <c r="KCB70" s="252"/>
      <c r="KCC70" s="467"/>
      <c r="KCD70" s="466"/>
      <c r="KCE70" s="399"/>
      <c r="KCF70" s="466"/>
      <c r="KCG70" s="252"/>
      <c r="KCH70" s="467"/>
      <c r="KCI70" s="466"/>
      <c r="KCJ70" s="399"/>
      <c r="KCK70" s="466"/>
      <c r="KCL70" s="252"/>
      <c r="KCM70" s="467"/>
      <c r="KCN70" s="466"/>
      <c r="KCO70" s="399"/>
      <c r="KCP70" s="466"/>
      <c r="KCQ70" s="252"/>
      <c r="KCR70" s="467"/>
      <c r="KCS70" s="466"/>
      <c r="KCT70" s="399"/>
      <c r="KCU70" s="466"/>
      <c r="KCV70" s="252"/>
      <c r="KCW70" s="467"/>
      <c r="KCX70" s="466"/>
      <c r="KCY70" s="399"/>
      <c r="KCZ70" s="466"/>
      <c r="KDA70" s="252"/>
      <c r="KDB70" s="467"/>
      <c r="KDC70" s="466"/>
      <c r="KDD70" s="399"/>
      <c r="KDE70" s="466"/>
      <c r="KDF70" s="252"/>
      <c r="KDG70" s="467"/>
      <c r="KDH70" s="466"/>
      <c r="KDI70" s="399"/>
      <c r="KDJ70" s="466"/>
      <c r="KDK70" s="252"/>
      <c r="KDL70" s="467"/>
      <c r="KDM70" s="466"/>
      <c r="KDN70" s="399"/>
      <c r="KDO70" s="466"/>
      <c r="KDP70" s="252"/>
      <c r="KDQ70" s="467"/>
      <c r="KDR70" s="466"/>
      <c r="KDS70" s="399"/>
      <c r="KDT70" s="466"/>
      <c r="KDU70" s="252"/>
      <c r="KDV70" s="467"/>
      <c r="KDW70" s="466"/>
      <c r="KDX70" s="399"/>
      <c r="KDY70" s="466"/>
      <c r="KDZ70" s="252"/>
      <c r="KEA70" s="467"/>
      <c r="KEB70" s="466"/>
      <c r="KEC70" s="399"/>
      <c r="KED70" s="466"/>
      <c r="KEE70" s="252"/>
      <c r="KEF70" s="467"/>
      <c r="KEG70" s="466"/>
      <c r="KEH70" s="399"/>
      <c r="KEI70" s="466"/>
      <c r="KEJ70" s="252"/>
      <c r="KEK70" s="467"/>
      <c r="KEL70" s="466"/>
      <c r="KEM70" s="399"/>
      <c r="KEN70" s="466"/>
      <c r="KEO70" s="252"/>
      <c r="KEP70" s="467"/>
      <c r="KEQ70" s="466"/>
      <c r="KER70" s="399"/>
      <c r="KES70" s="466"/>
      <c r="KET70" s="252"/>
      <c r="KEU70" s="467"/>
      <c r="KEV70" s="466"/>
      <c r="KEW70" s="399"/>
      <c r="KEX70" s="466"/>
      <c r="KEY70" s="252"/>
      <c r="KEZ70" s="467"/>
      <c r="KFA70" s="466"/>
      <c r="KFB70" s="399"/>
      <c r="KFC70" s="466"/>
      <c r="KFD70" s="252"/>
      <c r="KFE70" s="467"/>
      <c r="KFF70" s="466"/>
      <c r="KFG70" s="399"/>
      <c r="KFH70" s="466"/>
      <c r="KFI70" s="252"/>
      <c r="KFJ70" s="467"/>
      <c r="KFK70" s="466"/>
      <c r="KFL70" s="399"/>
      <c r="KFM70" s="466"/>
      <c r="KFN70" s="252"/>
      <c r="KFO70" s="467"/>
      <c r="KFP70" s="466"/>
      <c r="KFQ70" s="399"/>
      <c r="KFR70" s="466"/>
      <c r="KFS70" s="252"/>
      <c r="KFT70" s="467"/>
      <c r="KFU70" s="466"/>
      <c r="KFV70" s="399"/>
      <c r="KFW70" s="466"/>
      <c r="KFX70" s="252"/>
      <c r="KFY70" s="467"/>
      <c r="KFZ70" s="466"/>
      <c r="KGA70" s="399"/>
      <c r="KGB70" s="466"/>
      <c r="KGC70" s="252"/>
      <c r="KGD70" s="467"/>
      <c r="KGE70" s="466"/>
      <c r="KGF70" s="399"/>
      <c r="KGG70" s="466"/>
      <c r="KGH70" s="252"/>
      <c r="KGI70" s="467"/>
      <c r="KGJ70" s="466"/>
      <c r="KGK70" s="399"/>
      <c r="KGL70" s="466"/>
      <c r="KGM70" s="252"/>
      <c r="KGN70" s="467"/>
      <c r="KGO70" s="466"/>
      <c r="KGP70" s="399"/>
      <c r="KGQ70" s="466"/>
      <c r="KGR70" s="252"/>
      <c r="KGS70" s="467"/>
      <c r="KGT70" s="466"/>
      <c r="KGU70" s="399"/>
      <c r="KGV70" s="466"/>
      <c r="KGW70" s="252"/>
      <c r="KGX70" s="467"/>
      <c r="KGY70" s="466"/>
      <c r="KGZ70" s="399"/>
      <c r="KHA70" s="466"/>
      <c r="KHB70" s="252"/>
      <c r="KHC70" s="467"/>
      <c r="KHD70" s="466"/>
      <c r="KHE70" s="399"/>
      <c r="KHF70" s="466"/>
      <c r="KHG70" s="252"/>
      <c r="KHH70" s="467"/>
      <c r="KHI70" s="466"/>
      <c r="KHJ70" s="399"/>
      <c r="KHK70" s="466"/>
      <c r="KHL70" s="252"/>
      <c r="KHM70" s="467"/>
      <c r="KHN70" s="466"/>
      <c r="KHO70" s="399"/>
      <c r="KHP70" s="466"/>
      <c r="KHQ70" s="252"/>
      <c r="KHR70" s="467"/>
      <c r="KHS70" s="466"/>
      <c r="KHT70" s="399"/>
      <c r="KHU70" s="466"/>
      <c r="KHV70" s="252"/>
      <c r="KHW70" s="467"/>
      <c r="KHX70" s="466"/>
      <c r="KHY70" s="399"/>
      <c r="KHZ70" s="466"/>
      <c r="KIA70" s="252"/>
      <c r="KIB70" s="467"/>
      <c r="KIC70" s="466"/>
      <c r="KID70" s="399"/>
      <c r="KIE70" s="466"/>
      <c r="KIF70" s="252"/>
      <c r="KIG70" s="467"/>
      <c r="KIH70" s="466"/>
      <c r="KII70" s="399"/>
      <c r="KIJ70" s="466"/>
      <c r="KIK70" s="252"/>
      <c r="KIL70" s="467"/>
      <c r="KIM70" s="466"/>
      <c r="KIN70" s="399"/>
      <c r="KIO70" s="466"/>
      <c r="KIP70" s="252"/>
      <c r="KIQ70" s="467"/>
      <c r="KIR70" s="466"/>
      <c r="KIS70" s="399"/>
      <c r="KIT70" s="466"/>
      <c r="KIU70" s="252"/>
      <c r="KIV70" s="467"/>
      <c r="KIW70" s="466"/>
      <c r="KIX70" s="399"/>
      <c r="KIY70" s="466"/>
      <c r="KIZ70" s="252"/>
      <c r="KJA70" s="467"/>
      <c r="KJB70" s="466"/>
      <c r="KJC70" s="399"/>
      <c r="KJD70" s="466"/>
      <c r="KJE70" s="252"/>
      <c r="KJF70" s="467"/>
      <c r="KJG70" s="466"/>
      <c r="KJH70" s="399"/>
      <c r="KJI70" s="466"/>
      <c r="KJJ70" s="252"/>
      <c r="KJK70" s="467"/>
      <c r="KJL70" s="466"/>
      <c r="KJM70" s="399"/>
      <c r="KJN70" s="466"/>
      <c r="KJO70" s="252"/>
      <c r="KJP70" s="467"/>
      <c r="KJQ70" s="466"/>
      <c r="KJR70" s="399"/>
      <c r="KJS70" s="466"/>
      <c r="KJT70" s="252"/>
      <c r="KJU70" s="467"/>
      <c r="KJV70" s="466"/>
      <c r="KJW70" s="399"/>
      <c r="KJX70" s="466"/>
      <c r="KJY70" s="252"/>
      <c r="KJZ70" s="467"/>
      <c r="KKA70" s="466"/>
      <c r="KKB70" s="399"/>
      <c r="KKC70" s="466"/>
      <c r="KKD70" s="252"/>
      <c r="KKE70" s="467"/>
      <c r="KKF70" s="466"/>
      <c r="KKG70" s="399"/>
      <c r="KKH70" s="466"/>
      <c r="KKI70" s="252"/>
      <c r="KKJ70" s="467"/>
      <c r="KKK70" s="466"/>
      <c r="KKL70" s="399"/>
      <c r="KKM70" s="466"/>
      <c r="KKN70" s="252"/>
      <c r="KKO70" s="467"/>
      <c r="KKP70" s="466"/>
      <c r="KKQ70" s="399"/>
      <c r="KKR70" s="466"/>
      <c r="KKS70" s="252"/>
      <c r="KKT70" s="467"/>
      <c r="KKU70" s="466"/>
      <c r="KKV70" s="399"/>
      <c r="KKW70" s="466"/>
      <c r="KKX70" s="252"/>
      <c r="KKY70" s="467"/>
      <c r="KKZ70" s="466"/>
      <c r="KLA70" s="399"/>
      <c r="KLB70" s="466"/>
      <c r="KLC70" s="252"/>
      <c r="KLD70" s="467"/>
      <c r="KLE70" s="466"/>
      <c r="KLF70" s="399"/>
      <c r="KLG70" s="466"/>
      <c r="KLH70" s="252"/>
      <c r="KLI70" s="467"/>
      <c r="KLJ70" s="466"/>
      <c r="KLK70" s="399"/>
      <c r="KLL70" s="466"/>
      <c r="KLM70" s="252"/>
      <c r="KLN70" s="467"/>
      <c r="KLO70" s="466"/>
      <c r="KLP70" s="399"/>
      <c r="KLQ70" s="466"/>
      <c r="KLR70" s="252"/>
      <c r="KLS70" s="467"/>
      <c r="KLT70" s="466"/>
      <c r="KLU70" s="399"/>
      <c r="KLV70" s="466"/>
      <c r="KLW70" s="252"/>
      <c r="KLX70" s="467"/>
      <c r="KLY70" s="466"/>
      <c r="KLZ70" s="399"/>
      <c r="KMA70" s="466"/>
      <c r="KMB70" s="252"/>
      <c r="KMC70" s="467"/>
      <c r="KMD70" s="466"/>
      <c r="KME70" s="399"/>
      <c r="KMF70" s="466"/>
      <c r="KMG70" s="252"/>
      <c r="KMH70" s="467"/>
      <c r="KMI70" s="466"/>
      <c r="KMJ70" s="399"/>
      <c r="KMK70" s="466"/>
      <c r="KML70" s="252"/>
      <c r="KMM70" s="467"/>
      <c r="KMN70" s="466"/>
      <c r="KMO70" s="399"/>
      <c r="KMP70" s="466"/>
      <c r="KMQ70" s="252"/>
      <c r="KMR70" s="467"/>
      <c r="KMS70" s="466"/>
      <c r="KMT70" s="399"/>
      <c r="KMU70" s="466"/>
      <c r="KMV70" s="252"/>
      <c r="KMW70" s="467"/>
      <c r="KMX70" s="466"/>
      <c r="KMY70" s="399"/>
      <c r="KMZ70" s="466"/>
      <c r="KNA70" s="252"/>
      <c r="KNB70" s="467"/>
      <c r="KNC70" s="466"/>
      <c r="KND70" s="399"/>
      <c r="KNE70" s="466"/>
      <c r="KNF70" s="252"/>
      <c r="KNG70" s="467"/>
      <c r="KNH70" s="466"/>
      <c r="KNI70" s="399"/>
      <c r="KNJ70" s="466"/>
      <c r="KNK70" s="252"/>
      <c r="KNL70" s="467"/>
      <c r="KNM70" s="466"/>
      <c r="KNN70" s="399"/>
      <c r="KNO70" s="466"/>
      <c r="KNP70" s="252"/>
      <c r="KNQ70" s="467"/>
      <c r="KNR70" s="466"/>
      <c r="KNS70" s="399"/>
      <c r="KNT70" s="466"/>
      <c r="KNU70" s="252"/>
      <c r="KNV70" s="467"/>
      <c r="KNW70" s="466"/>
      <c r="KNX70" s="399"/>
      <c r="KNY70" s="466"/>
      <c r="KNZ70" s="252"/>
      <c r="KOA70" s="467"/>
      <c r="KOB70" s="466"/>
      <c r="KOC70" s="399"/>
      <c r="KOD70" s="466"/>
      <c r="KOE70" s="252"/>
      <c r="KOF70" s="467"/>
      <c r="KOG70" s="466"/>
      <c r="KOH70" s="399"/>
      <c r="KOI70" s="466"/>
      <c r="KOJ70" s="252"/>
      <c r="KOK70" s="467"/>
      <c r="KOL70" s="466"/>
      <c r="KOM70" s="399"/>
      <c r="KON70" s="466"/>
      <c r="KOO70" s="252"/>
      <c r="KOP70" s="467"/>
      <c r="KOQ70" s="466"/>
      <c r="KOR70" s="399"/>
      <c r="KOS70" s="466"/>
      <c r="KOT70" s="252"/>
      <c r="KOU70" s="467"/>
      <c r="KOV70" s="466"/>
      <c r="KOW70" s="399"/>
      <c r="KOX70" s="466"/>
      <c r="KOY70" s="252"/>
      <c r="KOZ70" s="467"/>
      <c r="KPA70" s="466"/>
      <c r="KPB70" s="399"/>
      <c r="KPC70" s="466"/>
      <c r="KPD70" s="252"/>
      <c r="KPE70" s="467"/>
      <c r="KPF70" s="466"/>
      <c r="KPG70" s="399"/>
      <c r="KPH70" s="466"/>
      <c r="KPI70" s="252"/>
      <c r="KPJ70" s="467"/>
      <c r="KPK70" s="466"/>
      <c r="KPL70" s="399"/>
      <c r="KPM70" s="466"/>
      <c r="KPN70" s="252"/>
      <c r="KPO70" s="467"/>
      <c r="KPP70" s="466"/>
      <c r="KPQ70" s="399"/>
      <c r="KPR70" s="466"/>
      <c r="KPS70" s="252"/>
      <c r="KPT70" s="467"/>
      <c r="KPU70" s="466"/>
      <c r="KPV70" s="399"/>
      <c r="KPW70" s="466"/>
      <c r="KPX70" s="252"/>
      <c r="KPY70" s="467"/>
      <c r="KPZ70" s="466"/>
      <c r="KQA70" s="399"/>
      <c r="KQB70" s="466"/>
      <c r="KQC70" s="252"/>
      <c r="KQD70" s="467"/>
      <c r="KQE70" s="466"/>
      <c r="KQF70" s="399"/>
      <c r="KQG70" s="466"/>
      <c r="KQH70" s="252"/>
      <c r="KQI70" s="467"/>
      <c r="KQJ70" s="466"/>
      <c r="KQK70" s="399"/>
      <c r="KQL70" s="466"/>
      <c r="KQM70" s="252"/>
      <c r="KQN70" s="467"/>
      <c r="KQO70" s="466"/>
      <c r="KQP70" s="399"/>
      <c r="KQQ70" s="466"/>
      <c r="KQR70" s="252"/>
      <c r="KQS70" s="467"/>
      <c r="KQT70" s="466"/>
      <c r="KQU70" s="399"/>
      <c r="KQV70" s="466"/>
      <c r="KQW70" s="252"/>
      <c r="KQX70" s="467"/>
      <c r="KQY70" s="466"/>
      <c r="KQZ70" s="399"/>
      <c r="KRA70" s="466"/>
      <c r="KRB70" s="252"/>
      <c r="KRC70" s="467"/>
      <c r="KRD70" s="466"/>
      <c r="KRE70" s="399"/>
      <c r="KRF70" s="466"/>
      <c r="KRG70" s="252"/>
      <c r="KRH70" s="467"/>
      <c r="KRI70" s="466"/>
      <c r="KRJ70" s="399"/>
      <c r="KRK70" s="466"/>
      <c r="KRL70" s="252"/>
      <c r="KRM70" s="467"/>
      <c r="KRN70" s="466"/>
      <c r="KRO70" s="399"/>
      <c r="KRP70" s="466"/>
      <c r="KRQ70" s="252"/>
      <c r="KRR70" s="467"/>
      <c r="KRS70" s="466"/>
      <c r="KRT70" s="399"/>
      <c r="KRU70" s="466"/>
      <c r="KRV70" s="252"/>
      <c r="KRW70" s="467"/>
      <c r="KRX70" s="466"/>
      <c r="KRY70" s="399"/>
      <c r="KRZ70" s="466"/>
      <c r="KSA70" s="252"/>
      <c r="KSB70" s="467"/>
      <c r="KSC70" s="466"/>
      <c r="KSD70" s="399"/>
      <c r="KSE70" s="466"/>
      <c r="KSF70" s="252"/>
      <c r="KSG70" s="467"/>
      <c r="KSH70" s="466"/>
      <c r="KSI70" s="399"/>
      <c r="KSJ70" s="466"/>
      <c r="KSK70" s="252"/>
      <c r="KSL70" s="467"/>
      <c r="KSM70" s="466"/>
      <c r="KSN70" s="399"/>
      <c r="KSO70" s="466"/>
      <c r="KSP70" s="252"/>
      <c r="KSQ70" s="467"/>
      <c r="KSR70" s="466"/>
      <c r="KSS70" s="399"/>
      <c r="KST70" s="466"/>
      <c r="KSU70" s="252"/>
      <c r="KSV70" s="467"/>
      <c r="KSW70" s="466"/>
      <c r="KSX70" s="399"/>
      <c r="KSY70" s="466"/>
      <c r="KSZ70" s="252"/>
      <c r="KTA70" s="467"/>
      <c r="KTB70" s="466"/>
      <c r="KTC70" s="399"/>
      <c r="KTD70" s="466"/>
      <c r="KTE70" s="252"/>
      <c r="KTF70" s="467"/>
      <c r="KTG70" s="466"/>
      <c r="KTH70" s="399"/>
      <c r="KTI70" s="466"/>
      <c r="KTJ70" s="252"/>
      <c r="KTK70" s="467"/>
      <c r="KTL70" s="466"/>
      <c r="KTM70" s="399"/>
      <c r="KTN70" s="466"/>
      <c r="KTO70" s="252"/>
      <c r="KTP70" s="467"/>
      <c r="KTQ70" s="466"/>
      <c r="KTR70" s="399"/>
      <c r="KTS70" s="466"/>
      <c r="KTT70" s="252"/>
      <c r="KTU70" s="467"/>
      <c r="KTV70" s="466"/>
      <c r="KTW70" s="399"/>
      <c r="KTX70" s="466"/>
      <c r="KTY70" s="252"/>
      <c r="KTZ70" s="467"/>
      <c r="KUA70" s="466"/>
      <c r="KUB70" s="399"/>
      <c r="KUC70" s="466"/>
      <c r="KUD70" s="252"/>
      <c r="KUE70" s="467"/>
      <c r="KUF70" s="466"/>
      <c r="KUG70" s="399"/>
      <c r="KUH70" s="466"/>
      <c r="KUI70" s="252"/>
      <c r="KUJ70" s="467"/>
      <c r="KUK70" s="466"/>
      <c r="KUL70" s="399"/>
      <c r="KUM70" s="466"/>
      <c r="KUN70" s="252"/>
      <c r="KUO70" s="467"/>
      <c r="KUP70" s="466"/>
      <c r="KUQ70" s="399"/>
      <c r="KUR70" s="466"/>
      <c r="KUS70" s="252"/>
      <c r="KUT70" s="467"/>
      <c r="KUU70" s="466"/>
      <c r="KUV70" s="399"/>
      <c r="KUW70" s="466"/>
      <c r="KUX70" s="252"/>
      <c r="KUY70" s="467"/>
      <c r="KUZ70" s="466"/>
      <c r="KVA70" s="399"/>
      <c r="KVB70" s="466"/>
      <c r="KVC70" s="252"/>
      <c r="KVD70" s="467"/>
      <c r="KVE70" s="466"/>
      <c r="KVF70" s="399"/>
      <c r="KVG70" s="466"/>
      <c r="KVH70" s="252"/>
      <c r="KVI70" s="467"/>
      <c r="KVJ70" s="466"/>
      <c r="KVK70" s="399"/>
      <c r="KVL70" s="466"/>
      <c r="KVM70" s="252"/>
      <c r="KVN70" s="467"/>
      <c r="KVO70" s="466"/>
      <c r="KVP70" s="399"/>
      <c r="KVQ70" s="466"/>
      <c r="KVR70" s="252"/>
      <c r="KVS70" s="467"/>
      <c r="KVT70" s="466"/>
      <c r="KVU70" s="399"/>
      <c r="KVV70" s="466"/>
      <c r="KVW70" s="252"/>
      <c r="KVX70" s="467"/>
      <c r="KVY70" s="466"/>
      <c r="KVZ70" s="399"/>
      <c r="KWA70" s="466"/>
      <c r="KWB70" s="252"/>
      <c r="KWC70" s="467"/>
      <c r="KWD70" s="466"/>
      <c r="KWE70" s="399"/>
      <c r="KWF70" s="466"/>
      <c r="KWG70" s="252"/>
      <c r="KWH70" s="467"/>
      <c r="KWI70" s="466"/>
      <c r="KWJ70" s="399"/>
      <c r="KWK70" s="466"/>
      <c r="KWL70" s="252"/>
      <c r="KWM70" s="467"/>
      <c r="KWN70" s="466"/>
      <c r="KWO70" s="399"/>
      <c r="KWP70" s="466"/>
      <c r="KWQ70" s="252"/>
      <c r="KWR70" s="467"/>
      <c r="KWS70" s="466"/>
      <c r="KWT70" s="399"/>
      <c r="KWU70" s="466"/>
      <c r="KWV70" s="252"/>
      <c r="KWW70" s="467"/>
      <c r="KWX70" s="466"/>
      <c r="KWY70" s="399"/>
      <c r="KWZ70" s="466"/>
      <c r="KXA70" s="252"/>
      <c r="KXB70" s="467"/>
      <c r="KXC70" s="466"/>
      <c r="KXD70" s="399"/>
      <c r="KXE70" s="466"/>
      <c r="KXF70" s="252"/>
      <c r="KXG70" s="467"/>
      <c r="KXH70" s="466"/>
      <c r="KXI70" s="399"/>
      <c r="KXJ70" s="466"/>
      <c r="KXK70" s="252"/>
      <c r="KXL70" s="467"/>
      <c r="KXM70" s="466"/>
      <c r="KXN70" s="399"/>
      <c r="KXO70" s="466"/>
      <c r="KXP70" s="252"/>
      <c r="KXQ70" s="467"/>
      <c r="KXR70" s="466"/>
      <c r="KXS70" s="399"/>
      <c r="KXT70" s="466"/>
      <c r="KXU70" s="252"/>
      <c r="KXV70" s="467"/>
      <c r="KXW70" s="466"/>
      <c r="KXX70" s="399"/>
      <c r="KXY70" s="466"/>
      <c r="KXZ70" s="252"/>
      <c r="KYA70" s="467"/>
      <c r="KYB70" s="466"/>
      <c r="KYC70" s="399"/>
      <c r="KYD70" s="466"/>
      <c r="KYE70" s="252"/>
      <c r="KYF70" s="467"/>
      <c r="KYG70" s="466"/>
      <c r="KYH70" s="399"/>
      <c r="KYI70" s="466"/>
      <c r="KYJ70" s="252"/>
      <c r="KYK70" s="467"/>
      <c r="KYL70" s="466"/>
      <c r="KYM70" s="399"/>
      <c r="KYN70" s="466"/>
      <c r="KYO70" s="252"/>
      <c r="KYP70" s="467"/>
      <c r="KYQ70" s="466"/>
      <c r="KYR70" s="399"/>
      <c r="KYS70" s="466"/>
      <c r="KYT70" s="252"/>
      <c r="KYU70" s="467"/>
      <c r="KYV70" s="466"/>
      <c r="KYW70" s="399"/>
      <c r="KYX70" s="466"/>
      <c r="KYY70" s="252"/>
      <c r="KYZ70" s="467"/>
      <c r="KZA70" s="466"/>
      <c r="KZB70" s="399"/>
      <c r="KZC70" s="466"/>
      <c r="KZD70" s="252"/>
      <c r="KZE70" s="467"/>
      <c r="KZF70" s="466"/>
      <c r="KZG70" s="399"/>
      <c r="KZH70" s="466"/>
      <c r="KZI70" s="252"/>
      <c r="KZJ70" s="467"/>
      <c r="KZK70" s="466"/>
      <c r="KZL70" s="399"/>
      <c r="KZM70" s="466"/>
      <c r="KZN70" s="252"/>
      <c r="KZO70" s="467"/>
      <c r="KZP70" s="466"/>
      <c r="KZQ70" s="399"/>
      <c r="KZR70" s="466"/>
      <c r="KZS70" s="252"/>
      <c r="KZT70" s="467"/>
      <c r="KZU70" s="466"/>
      <c r="KZV70" s="399"/>
      <c r="KZW70" s="466"/>
      <c r="KZX70" s="252"/>
      <c r="KZY70" s="467"/>
      <c r="KZZ70" s="466"/>
      <c r="LAA70" s="399"/>
      <c r="LAB70" s="466"/>
      <c r="LAC70" s="252"/>
      <c r="LAD70" s="467"/>
      <c r="LAE70" s="466"/>
      <c r="LAF70" s="399"/>
      <c r="LAG70" s="466"/>
      <c r="LAH70" s="252"/>
      <c r="LAI70" s="467"/>
      <c r="LAJ70" s="466"/>
      <c r="LAK70" s="399"/>
      <c r="LAL70" s="466"/>
      <c r="LAM70" s="252"/>
      <c r="LAN70" s="467"/>
      <c r="LAO70" s="466"/>
      <c r="LAP70" s="399"/>
      <c r="LAQ70" s="466"/>
      <c r="LAR70" s="252"/>
      <c r="LAS70" s="467"/>
      <c r="LAT70" s="466"/>
      <c r="LAU70" s="399"/>
      <c r="LAV70" s="466"/>
      <c r="LAW70" s="252"/>
      <c r="LAX70" s="467"/>
      <c r="LAY70" s="466"/>
      <c r="LAZ70" s="399"/>
      <c r="LBA70" s="466"/>
      <c r="LBB70" s="252"/>
      <c r="LBC70" s="467"/>
      <c r="LBD70" s="466"/>
      <c r="LBE70" s="399"/>
      <c r="LBF70" s="466"/>
      <c r="LBG70" s="252"/>
      <c r="LBH70" s="467"/>
      <c r="LBI70" s="466"/>
      <c r="LBJ70" s="399"/>
      <c r="LBK70" s="466"/>
      <c r="LBL70" s="252"/>
      <c r="LBM70" s="467"/>
      <c r="LBN70" s="466"/>
      <c r="LBO70" s="399"/>
      <c r="LBP70" s="466"/>
      <c r="LBQ70" s="252"/>
      <c r="LBR70" s="467"/>
      <c r="LBS70" s="466"/>
      <c r="LBT70" s="399"/>
      <c r="LBU70" s="466"/>
      <c r="LBV70" s="252"/>
      <c r="LBW70" s="467"/>
      <c r="LBX70" s="466"/>
      <c r="LBY70" s="399"/>
      <c r="LBZ70" s="466"/>
      <c r="LCA70" s="252"/>
      <c r="LCB70" s="467"/>
      <c r="LCC70" s="466"/>
      <c r="LCD70" s="399"/>
      <c r="LCE70" s="466"/>
      <c r="LCF70" s="252"/>
      <c r="LCG70" s="467"/>
      <c r="LCH70" s="466"/>
      <c r="LCI70" s="399"/>
      <c r="LCJ70" s="466"/>
      <c r="LCK70" s="252"/>
      <c r="LCL70" s="467"/>
      <c r="LCM70" s="466"/>
      <c r="LCN70" s="399"/>
      <c r="LCO70" s="466"/>
      <c r="LCP70" s="252"/>
      <c r="LCQ70" s="467"/>
      <c r="LCR70" s="466"/>
      <c r="LCS70" s="399"/>
      <c r="LCT70" s="466"/>
      <c r="LCU70" s="252"/>
      <c r="LCV70" s="467"/>
      <c r="LCW70" s="466"/>
      <c r="LCX70" s="399"/>
      <c r="LCY70" s="466"/>
      <c r="LCZ70" s="252"/>
      <c r="LDA70" s="467"/>
      <c r="LDB70" s="466"/>
      <c r="LDC70" s="399"/>
      <c r="LDD70" s="466"/>
      <c r="LDE70" s="252"/>
      <c r="LDF70" s="467"/>
      <c r="LDG70" s="466"/>
      <c r="LDH70" s="399"/>
      <c r="LDI70" s="466"/>
      <c r="LDJ70" s="252"/>
      <c r="LDK70" s="467"/>
      <c r="LDL70" s="466"/>
      <c r="LDM70" s="399"/>
      <c r="LDN70" s="466"/>
      <c r="LDO70" s="252"/>
      <c r="LDP70" s="467"/>
      <c r="LDQ70" s="466"/>
      <c r="LDR70" s="399"/>
      <c r="LDS70" s="466"/>
      <c r="LDT70" s="252"/>
      <c r="LDU70" s="467"/>
      <c r="LDV70" s="466"/>
      <c r="LDW70" s="399"/>
      <c r="LDX70" s="466"/>
      <c r="LDY70" s="252"/>
      <c r="LDZ70" s="467"/>
      <c r="LEA70" s="466"/>
      <c r="LEB70" s="399"/>
      <c r="LEC70" s="466"/>
      <c r="LED70" s="252"/>
      <c r="LEE70" s="467"/>
      <c r="LEF70" s="466"/>
      <c r="LEG70" s="399"/>
      <c r="LEH70" s="466"/>
      <c r="LEI70" s="252"/>
      <c r="LEJ70" s="467"/>
      <c r="LEK70" s="466"/>
      <c r="LEL70" s="399"/>
      <c r="LEM70" s="466"/>
      <c r="LEN70" s="252"/>
      <c r="LEO70" s="467"/>
      <c r="LEP70" s="466"/>
      <c r="LEQ70" s="399"/>
      <c r="LER70" s="466"/>
      <c r="LES70" s="252"/>
      <c r="LET70" s="467"/>
      <c r="LEU70" s="466"/>
      <c r="LEV70" s="399"/>
      <c r="LEW70" s="466"/>
      <c r="LEX70" s="252"/>
      <c r="LEY70" s="467"/>
      <c r="LEZ70" s="466"/>
      <c r="LFA70" s="399"/>
      <c r="LFB70" s="466"/>
      <c r="LFC70" s="252"/>
      <c r="LFD70" s="467"/>
      <c r="LFE70" s="466"/>
      <c r="LFF70" s="399"/>
      <c r="LFG70" s="466"/>
      <c r="LFH70" s="252"/>
      <c r="LFI70" s="467"/>
      <c r="LFJ70" s="466"/>
      <c r="LFK70" s="399"/>
      <c r="LFL70" s="466"/>
      <c r="LFM70" s="252"/>
      <c r="LFN70" s="467"/>
      <c r="LFO70" s="466"/>
      <c r="LFP70" s="399"/>
      <c r="LFQ70" s="466"/>
      <c r="LFR70" s="252"/>
      <c r="LFS70" s="467"/>
      <c r="LFT70" s="466"/>
      <c r="LFU70" s="399"/>
      <c r="LFV70" s="466"/>
      <c r="LFW70" s="252"/>
      <c r="LFX70" s="467"/>
      <c r="LFY70" s="466"/>
      <c r="LFZ70" s="399"/>
      <c r="LGA70" s="466"/>
      <c r="LGB70" s="252"/>
      <c r="LGC70" s="467"/>
      <c r="LGD70" s="466"/>
      <c r="LGE70" s="399"/>
      <c r="LGF70" s="466"/>
      <c r="LGG70" s="252"/>
      <c r="LGH70" s="467"/>
      <c r="LGI70" s="466"/>
      <c r="LGJ70" s="399"/>
      <c r="LGK70" s="466"/>
      <c r="LGL70" s="252"/>
      <c r="LGM70" s="467"/>
      <c r="LGN70" s="466"/>
      <c r="LGO70" s="399"/>
      <c r="LGP70" s="466"/>
      <c r="LGQ70" s="252"/>
      <c r="LGR70" s="467"/>
      <c r="LGS70" s="466"/>
      <c r="LGT70" s="399"/>
      <c r="LGU70" s="466"/>
      <c r="LGV70" s="252"/>
      <c r="LGW70" s="467"/>
      <c r="LGX70" s="466"/>
      <c r="LGY70" s="399"/>
      <c r="LGZ70" s="466"/>
      <c r="LHA70" s="252"/>
      <c r="LHB70" s="467"/>
      <c r="LHC70" s="466"/>
      <c r="LHD70" s="399"/>
      <c r="LHE70" s="466"/>
      <c r="LHF70" s="252"/>
      <c r="LHG70" s="467"/>
      <c r="LHH70" s="466"/>
      <c r="LHI70" s="399"/>
      <c r="LHJ70" s="466"/>
      <c r="LHK70" s="252"/>
      <c r="LHL70" s="467"/>
      <c r="LHM70" s="466"/>
      <c r="LHN70" s="399"/>
      <c r="LHO70" s="466"/>
      <c r="LHP70" s="252"/>
      <c r="LHQ70" s="467"/>
      <c r="LHR70" s="466"/>
      <c r="LHS70" s="399"/>
      <c r="LHT70" s="466"/>
      <c r="LHU70" s="252"/>
      <c r="LHV70" s="467"/>
      <c r="LHW70" s="466"/>
      <c r="LHX70" s="399"/>
      <c r="LHY70" s="466"/>
      <c r="LHZ70" s="252"/>
      <c r="LIA70" s="467"/>
      <c r="LIB70" s="466"/>
      <c r="LIC70" s="399"/>
      <c r="LID70" s="466"/>
      <c r="LIE70" s="252"/>
      <c r="LIF70" s="467"/>
      <c r="LIG70" s="466"/>
      <c r="LIH70" s="399"/>
      <c r="LII70" s="466"/>
      <c r="LIJ70" s="252"/>
      <c r="LIK70" s="467"/>
      <c r="LIL70" s="466"/>
      <c r="LIM70" s="399"/>
      <c r="LIN70" s="466"/>
      <c r="LIO70" s="252"/>
      <c r="LIP70" s="467"/>
      <c r="LIQ70" s="466"/>
      <c r="LIR70" s="399"/>
      <c r="LIS70" s="466"/>
      <c r="LIT70" s="252"/>
      <c r="LIU70" s="467"/>
      <c r="LIV70" s="466"/>
      <c r="LIW70" s="399"/>
      <c r="LIX70" s="466"/>
      <c r="LIY70" s="252"/>
      <c r="LIZ70" s="467"/>
      <c r="LJA70" s="466"/>
      <c r="LJB70" s="399"/>
      <c r="LJC70" s="466"/>
      <c r="LJD70" s="252"/>
      <c r="LJE70" s="467"/>
      <c r="LJF70" s="466"/>
      <c r="LJG70" s="399"/>
      <c r="LJH70" s="466"/>
      <c r="LJI70" s="252"/>
      <c r="LJJ70" s="467"/>
      <c r="LJK70" s="466"/>
      <c r="LJL70" s="399"/>
      <c r="LJM70" s="466"/>
      <c r="LJN70" s="252"/>
      <c r="LJO70" s="467"/>
      <c r="LJP70" s="466"/>
      <c r="LJQ70" s="399"/>
      <c r="LJR70" s="466"/>
      <c r="LJS70" s="252"/>
      <c r="LJT70" s="467"/>
      <c r="LJU70" s="466"/>
      <c r="LJV70" s="399"/>
      <c r="LJW70" s="466"/>
      <c r="LJX70" s="252"/>
      <c r="LJY70" s="467"/>
      <c r="LJZ70" s="466"/>
      <c r="LKA70" s="399"/>
      <c r="LKB70" s="466"/>
      <c r="LKC70" s="252"/>
      <c r="LKD70" s="467"/>
      <c r="LKE70" s="466"/>
      <c r="LKF70" s="399"/>
      <c r="LKG70" s="466"/>
      <c r="LKH70" s="252"/>
      <c r="LKI70" s="467"/>
      <c r="LKJ70" s="466"/>
      <c r="LKK70" s="399"/>
      <c r="LKL70" s="466"/>
      <c r="LKM70" s="252"/>
      <c r="LKN70" s="467"/>
      <c r="LKO70" s="466"/>
      <c r="LKP70" s="399"/>
      <c r="LKQ70" s="466"/>
      <c r="LKR70" s="252"/>
      <c r="LKS70" s="467"/>
      <c r="LKT70" s="466"/>
      <c r="LKU70" s="399"/>
      <c r="LKV70" s="466"/>
      <c r="LKW70" s="252"/>
      <c r="LKX70" s="467"/>
      <c r="LKY70" s="466"/>
      <c r="LKZ70" s="399"/>
      <c r="LLA70" s="466"/>
      <c r="LLB70" s="252"/>
      <c r="LLC70" s="467"/>
      <c r="LLD70" s="466"/>
      <c r="LLE70" s="399"/>
      <c r="LLF70" s="466"/>
      <c r="LLG70" s="252"/>
      <c r="LLH70" s="467"/>
      <c r="LLI70" s="466"/>
      <c r="LLJ70" s="399"/>
      <c r="LLK70" s="466"/>
      <c r="LLL70" s="252"/>
      <c r="LLM70" s="467"/>
      <c r="LLN70" s="466"/>
      <c r="LLO70" s="399"/>
      <c r="LLP70" s="466"/>
      <c r="LLQ70" s="252"/>
      <c r="LLR70" s="467"/>
      <c r="LLS70" s="466"/>
      <c r="LLT70" s="399"/>
      <c r="LLU70" s="466"/>
      <c r="LLV70" s="252"/>
      <c r="LLW70" s="467"/>
      <c r="LLX70" s="466"/>
      <c r="LLY70" s="399"/>
      <c r="LLZ70" s="466"/>
      <c r="LMA70" s="252"/>
      <c r="LMB70" s="467"/>
      <c r="LMC70" s="466"/>
      <c r="LMD70" s="399"/>
      <c r="LME70" s="466"/>
      <c r="LMF70" s="252"/>
      <c r="LMG70" s="467"/>
      <c r="LMH70" s="466"/>
      <c r="LMI70" s="399"/>
      <c r="LMJ70" s="466"/>
      <c r="LMK70" s="252"/>
      <c r="LML70" s="467"/>
      <c r="LMM70" s="466"/>
      <c r="LMN70" s="399"/>
      <c r="LMO70" s="466"/>
      <c r="LMP70" s="252"/>
      <c r="LMQ70" s="467"/>
      <c r="LMR70" s="466"/>
      <c r="LMS70" s="399"/>
      <c r="LMT70" s="466"/>
      <c r="LMU70" s="252"/>
      <c r="LMV70" s="467"/>
      <c r="LMW70" s="466"/>
      <c r="LMX70" s="399"/>
      <c r="LMY70" s="466"/>
      <c r="LMZ70" s="252"/>
      <c r="LNA70" s="467"/>
      <c r="LNB70" s="466"/>
      <c r="LNC70" s="399"/>
      <c r="LND70" s="466"/>
      <c r="LNE70" s="252"/>
      <c r="LNF70" s="467"/>
      <c r="LNG70" s="466"/>
      <c r="LNH70" s="399"/>
      <c r="LNI70" s="466"/>
      <c r="LNJ70" s="252"/>
      <c r="LNK70" s="467"/>
      <c r="LNL70" s="466"/>
      <c r="LNM70" s="399"/>
      <c r="LNN70" s="466"/>
      <c r="LNO70" s="252"/>
      <c r="LNP70" s="467"/>
      <c r="LNQ70" s="466"/>
      <c r="LNR70" s="399"/>
      <c r="LNS70" s="466"/>
      <c r="LNT70" s="252"/>
      <c r="LNU70" s="467"/>
      <c r="LNV70" s="466"/>
      <c r="LNW70" s="399"/>
      <c r="LNX70" s="466"/>
      <c r="LNY70" s="252"/>
      <c r="LNZ70" s="467"/>
      <c r="LOA70" s="466"/>
      <c r="LOB70" s="399"/>
      <c r="LOC70" s="466"/>
      <c r="LOD70" s="252"/>
      <c r="LOE70" s="467"/>
      <c r="LOF70" s="466"/>
      <c r="LOG70" s="399"/>
      <c r="LOH70" s="466"/>
      <c r="LOI70" s="252"/>
      <c r="LOJ70" s="467"/>
      <c r="LOK70" s="466"/>
      <c r="LOL70" s="399"/>
      <c r="LOM70" s="466"/>
      <c r="LON70" s="252"/>
      <c r="LOO70" s="467"/>
      <c r="LOP70" s="466"/>
      <c r="LOQ70" s="399"/>
      <c r="LOR70" s="466"/>
      <c r="LOS70" s="252"/>
      <c r="LOT70" s="467"/>
      <c r="LOU70" s="466"/>
      <c r="LOV70" s="399"/>
      <c r="LOW70" s="466"/>
      <c r="LOX70" s="252"/>
      <c r="LOY70" s="467"/>
      <c r="LOZ70" s="466"/>
      <c r="LPA70" s="399"/>
      <c r="LPB70" s="466"/>
      <c r="LPC70" s="252"/>
      <c r="LPD70" s="467"/>
      <c r="LPE70" s="466"/>
      <c r="LPF70" s="399"/>
      <c r="LPG70" s="466"/>
      <c r="LPH70" s="252"/>
      <c r="LPI70" s="467"/>
      <c r="LPJ70" s="466"/>
      <c r="LPK70" s="399"/>
      <c r="LPL70" s="466"/>
      <c r="LPM70" s="252"/>
      <c r="LPN70" s="467"/>
      <c r="LPO70" s="466"/>
      <c r="LPP70" s="399"/>
      <c r="LPQ70" s="466"/>
      <c r="LPR70" s="252"/>
      <c r="LPS70" s="467"/>
      <c r="LPT70" s="466"/>
      <c r="LPU70" s="399"/>
      <c r="LPV70" s="466"/>
      <c r="LPW70" s="252"/>
      <c r="LPX70" s="467"/>
      <c r="LPY70" s="466"/>
      <c r="LPZ70" s="399"/>
      <c r="LQA70" s="466"/>
      <c r="LQB70" s="252"/>
      <c r="LQC70" s="467"/>
      <c r="LQD70" s="466"/>
      <c r="LQE70" s="399"/>
      <c r="LQF70" s="466"/>
      <c r="LQG70" s="252"/>
      <c r="LQH70" s="467"/>
      <c r="LQI70" s="466"/>
      <c r="LQJ70" s="399"/>
      <c r="LQK70" s="466"/>
      <c r="LQL70" s="252"/>
      <c r="LQM70" s="467"/>
      <c r="LQN70" s="466"/>
      <c r="LQO70" s="399"/>
      <c r="LQP70" s="466"/>
      <c r="LQQ70" s="252"/>
      <c r="LQR70" s="467"/>
      <c r="LQS70" s="466"/>
      <c r="LQT70" s="399"/>
      <c r="LQU70" s="466"/>
      <c r="LQV70" s="252"/>
      <c r="LQW70" s="467"/>
      <c r="LQX70" s="466"/>
      <c r="LQY70" s="399"/>
      <c r="LQZ70" s="466"/>
      <c r="LRA70" s="252"/>
      <c r="LRB70" s="467"/>
      <c r="LRC70" s="466"/>
      <c r="LRD70" s="399"/>
      <c r="LRE70" s="466"/>
      <c r="LRF70" s="252"/>
      <c r="LRG70" s="467"/>
      <c r="LRH70" s="466"/>
      <c r="LRI70" s="399"/>
      <c r="LRJ70" s="466"/>
      <c r="LRK70" s="252"/>
      <c r="LRL70" s="467"/>
      <c r="LRM70" s="466"/>
      <c r="LRN70" s="399"/>
      <c r="LRO70" s="466"/>
      <c r="LRP70" s="252"/>
      <c r="LRQ70" s="467"/>
      <c r="LRR70" s="466"/>
      <c r="LRS70" s="399"/>
      <c r="LRT70" s="466"/>
      <c r="LRU70" s="252"/>
      <c r="LRV70" s="467"/>
      <c r="LRW70" s="466"/>
      <c r="LRX70" s="399"/>
      <c r="LRY70" s="466"/>
      <c r="LRZ70" s="252"/>
      <c r="LSA70" s="467"/>
      <c r="LSB70" s="466"/>
      <c r="LSC70" s="399"/>
      <c r="LSD70" s="466"/>
      <c r="LSE70" s="252"/>
      <c r="LSF70" s="467"/>
      <c r="LSG70" s="466"/>
      <c r="LSH70" s="399"/>
      <c r="LSI70" s="466"/>
      <c r="LSJ70" s="252"/>
      <c r="LSK70" s="467"/>
      <c r="LSL70" s="466"/>
      <c r="LSM70" s="399"/>
      <c r="LSN70" s="466"/>
      <c r="LSO70" s="252"/>
      <c r="LSP70" s="467"/>
      <c r="LSQ70" s="466"/>
      <c r="LSR70" s="399"/>
      <c r="LSS70" s="466"/>
      <c r="LST70" s="252"/>
      <c r="LSU70" s="467"/>
      <c r="LSV70" s="466"/>
      <c r="LSW70" s="399"/>
      <c r="LSX70" s="466"/>
      <c r="LSY70" s="252"/>
      <c r="LSZ70" s="467"/>
      <c r="LTA70" s="466"/>
      <c r="LTB70" s="399"/>
      <c r="LTC70" s="466"/>
      <c r="LTD70" s="252"/>
      <c r="LTE70" s="467"/>
      <c r="LTF70" s="466"/>
      <c r="LTG70" s="399"/>
      <c r="LTH70" s="466"/>
      <c r="LTI70" s="252"/>
      <c r="LTJ70" s="467"/>
      <c r="LTK70" s="466"/>
      <c r="LTL70" s="399"/>
      <c r="LTM70" s="466"/>
      <c r="LTN70" s="252"/>
      <c r="LTO70" s="467"/>
      <c r="LTP70" s="466"/>
      <c r="LTQ70" s="399"/>
      <c r="LTR70" s="466"/>
      <c r="LTS70" s="252"/>
      <c r="LTT70" s="467"/>
      <c r="LTU70" s="466"/>
      <c r="LTV70" s="399"/>
      <c r="LTW70" s="466"/>
      <c r="LTX70" s="252"/>
      <c r="LTY70" s="467"/>
      <c r="LTZ70" s="466"/>
      <c r="LUA70" s="399"/>
      <c r="LUB70" s="466"/>
      <c r="LUC70" s="252"/>
      <c r="LUD70" s="467"/>
      <c r="LUE70" s="466"/>
      <c r="LUF70" s="399"/>
      <c r="LUG70" s="466"/>
      <c r="LUH70" s="252"/>
      <c r="LUI70" s="467"/>
      <c r="LUJ70" s="466"/>
      <c r="LUK70" s="399"/>
      <c r="LUL70" s="466"/>
      <c r="LUM70" s="252"/>
      <c r="LUN70" s="467"/>
      <c r="LUO70" s="466"/>
      <c r="LUP70" s="399"/>
      <c r="LUQ70" s="466"/>
      <c r="LUR70" s="252"/>
      <c r="LUS70" s="467"/>
      <c r="LUT70" s="466"/>
      <c r="LUU70" s="399"/>
      <c r="LUV70" s="466"/>
      <c r="LUW70" s="252"/>
      <c r="LUX70" s="467"/>
      <c r="LUY70" s="466"/>
      <c r="LUZ70" s="399"/>
      <c r="LVA70" s="466"/>
      <c r="LVB70" s="252"/>
      <c r="LVC70" s="467"/>
      <c r="LVD70" s="466"/>
      <c r="LVE70" s="399"/>
      <c r="LVF70" s="466"/>
      <c r="LVG70" s="252"/>
      <c r="LVH70" s="467"/>
      <c r="LVI70" s="466"/>
      <c r="LVJ70" s="399"/>
      <c r="LVK70" s="466"/>
      <c r="LVL70" s="252"/>
      <c r="LVM70" s="467"/>
      <c r="LVN70" s="466"/>
      <c r="LVO70" s="399"/>
      <c r="LVP70" s="466"/>
      <c r="LVQ70" s="252"/>
      <c r="LVR70" s="467"/>
      <c r="LVS70" s="466"/>
      <c r="LVT70" s="399"/>
      <c r="LVU70" s="466"/>
      <c r="LVV70" s="252"/>
      <c r="LVW70" s="467"/>
      <c r="LVX70" s="466"/>
      <c r="LVY70" s="399"/>
      <c r="LVZ70" s="466"/>
      <c r="LWA70" s="252"/>
      <c r="LWB70" s="467"/>
      <c r="LWC70" s="466"/>
      <c r="LWD70" s="399"/>
      <c r="LWE70" s="466"/>
      <c r="LWF70" s="252"/>
      <c r="LWG70" s="467"/>
      <c r="LWH70" s="466"/>
      <c r="LWI70" s="399"/>
      <c r="LWJ70" s="466"/>
      <c r="LWK70" s="252"/>
      <c r="LWL70" s="467"/>
      <c r="LWM70" s="466"/>
      <c r="LWN70" s="399"/>
      <c r="LWO70" s="466"/>
      <c r="LWP70" s="252"/>
      <c r="LWQ70" s="467"/>
      <c r="LWR70" s="466"/>
      <c r="LWS70" s="399"/>
      <c r="LWT70" s="466"/>
      <c r="LWU70" s="252"/>
      <c r="LWV70" s="467"/>
      <c r="LWW70" s="466"/>
      <c r="LWX70" s="399"/>
      <c r="LWY70" s="466"/>
      <c r="LWZ70" s="252"/>
      <c r="LXA70" s="467"/>
      <c r="LXB70" s="466"/>
      <c r="LXC70" s="399"/>
      <c r="LXD70" s="466"/>
      <c r="LXE70" s="252"/>
      <c r="LXF70" s="467"/>
      <c r="LXG70" s="466"/>
      <c r="LXH70" s="399"/>
      <c r="LXI70" s="466"/>
      <c r="LXJ70" s="252"/>
      <c r="LXK70" s="467"/>
      <c r="LXL70" s="466"/>
      <c r="LXM70" s="399"/>
      <c r="LXN70" s="466"/>
      <c r="LXO70" s="252"/>
      <c r="LXP70" s="467"/>
      <c r="LXQ70" s="466"/>
      <c r="LXR70" s="399"/>
      <c r="LXS70" s="466"/>
      <c r="LXT70" s="252"/>
      <c r="LXU70" s="467"/>
      <c r="LXV70" s="466"/>
      <c r="LXW70" s="399"/>
      <c r="LXX70" s="466"/>
      <c r="LXY70" s="252"/>
      <c r="LXZ70" s="467"/>
      <c r="LYA70" s="466"/>
      <c r="LYB70" s="399"/>
      <c r="LYC70" s="466"/>
      <c r="LYD70" s="252"/>
      <c r="LYE70" s="467"/>
      <c r="LYF70" s="466"/>
      <c r="LYG70" s="399"/>
      <c r="LYH70" s="466"/>
      <c r="LYI70" s="252"/>
      <c r="LYJ70" s="467"/>
      <c r="LYK70" s="466"/>
      <c r="LYL70" s="399"/>
      <c r="LYM70" s="466"/>
      <c r="LYN70" s="252"/>
      <c r="LYO70" s="467"/>
      <c r="LYP70" s="466"/>
      <c r="LYQ70" s="399"/>
      <c r="LYR70" s="466"/>
      <c r="LYS70" s="252"/>
      <c r="LYT70" s="467"/>
      <c r="LYU70" s="466"/>
      <c r="LYV70" s="399"/>
      <c r="LYW70" s="466"/>
      <c r="LYX70" s="252"/>
      <c r="LYY70" s="467"/>
      <c r="LYZ70" s="466"/>
      <c r="LZA70" s="399"/>
      <c r="LZB70" s="466"/>
      <c r="LZC70" s="252"/>
      <c r="LZD70" s="467"/>
      <c r="LZE70" s="466"/>
      <c r="LZF70" s="399"/>
      <c r="LZG70" s="466"/>
      <c r="LZH70" s="252"/>
      <c r="LZI70" s="467"/>
      <c r="LZJ70" s="466"/>
      <c r="LZK70" s="399"/>
      <c r="LZL70" s="466"/>
      <c r="LZM70" s="252"/>
      <c r="LZN70" s="467"/>
      <c r="LZO70" s="466"/>
      <c r="LZP70" s="399"/>
      <c r="LZQ70" s="466"/>
      <c r="LZR70" s="252"/>
      <c r="LZS70" s="467"/>
      <c r="LZT70" s="466"/>
      <c r="LZU70" s="399"/>
      <c r="LZV70" s="466"/>
      <c r="LZW70" s="252"/>
      <c r="LZX70" s="467"/>
      <c r="LZY70" s="466"/>
      <c r="LZZ70" s="399"/>
      <c r="MAA70" s="466"/>
      <c r="MAB70" s="252"/>
      <c r="MAC70" s="467"/>
      <c r="MAD70" s="466"/>
      <c r="MAE70" s="399"/>
      <c r="MAF70" s="466"/>
      <c r="MAG70" s="252"/>
      <c r="MAH70" s="467"/>
      <c r="MAI70" s="466"/>
      <c r="MAJ70" s="399"/>
      <c r="MAK70" s="466"/>
      <c r="MAL70" s="252"/>
      <c r="MAM70" s="467"/>
      <c r="MAN70" s="466"/>
      <c r="MAO70" s="399"/>
      <c r="MAP70" s="466"/>
      <c r="MAQ70" s="252"/>
      <c r="MAR70" s="467"/>
      <c r="MAS70" s="466"/>
      <c r="MAT70" s="399"/>
      <c r="MAU70" s="466"/>
      <c r="MAV70" s="252"/>
      <c r="MAW70" s="467"/>
      <c r="MAX70" s="466"/>
      <c r="MAY70" s="399"/>
      <c r="MAZ70" s="466"/>
      <c r="MBA70" s="252"/>
      <c r="MBB70" s="467"/>
      <c r="MBC70" s="466"/>
      <c r="MBD70" s="399"/>
      <c r="MBE70" s="466"/>
      <c r="MBF70" s="252"/>
      <c r="MBG70" s="467"/>
      <c r="MBH70" s="466"/>
      <c r="MBI70" s="399"/>
      <c r="MBJ70" s="466"/>
      <c r="MBK70" s="252"/>
      <c r="MBL70" s="467"/>
      <c r="MBM70" s="466"/>
      <c r="MBN70" s="399"/>
      <c r="MBO70" s="466"/>
      <c r="MBP70" s="252"/>
      <c r="MBQ70" s="467"/>
      <c r="MBR70" s="466"/>
      <c r="MBS70" s="399"/>
      <c r="MBT70" s="466"/>
      <c r="MBU70" s="252"/>
      <c r="MBV70" s="467"/>
      <c r="MBW70" s="466"/>
      <c r="MBX70" s="399"/>
      <c r="MBY70" s="466"/>
      <c r="MBZ70" s="252"/>
      <c r="MCA70" s="467"/>
      <c r="MCB70" s="466"/>
      <c r="MCC70" s="399"/>
      <c r="MCD70" s="466"/>
      <c r="MCE70" s="252"/>
      <c r="MCF70" s="467"/>
      <c r="MCG70" s="466"/>
      <c r="MCH70" s="399"/>
      <c r="MCI70" s="466"/>
      <c r="MCJ70" s="252"/>
      <c r="MCK70" s="467"/>
      <c r="MCL70" s="466"/>
      <c r="MCM70" s="399"/>
      <c r="MCN70" s="466"/>
      <c r="MCO70" s="252"/>
      <c r="MCP70" s="467"/>
      <c r="MCQ70" s="466"/>
      <c r="MCR70" s="399"/>
      <c r="MCS70" s="466"/>
      <c r="MCT70" s="252"/>
      <c r="MCU70" s="467"/>
      <c r="MCV70" s="466"/>
      <c r="MCW70" s="399"/>
      <c r="MCX70" s="466"/>
      <c r="MCY70" s="252"/>
      <c r="MCZ70" s="467"/>
      <c r="MDA70" s="466"/>
      <c r="MDB70" s="399"/>
      <c r="MDC70" s="466"/>
      <c r="MDD70" s="252"/>
      <c r="MDE70" s="467"/>
      <c r="MDF70" s="466"/>
      <c r="MDG70" s="399"/>
      <c r="MDH70" s="466"/>
      <c r="MDI70" s="252"/>
      <c r="MDJ70" s="467"/>
      <c r="MDK70" s="466"/>
      <c r="MDL70" s="399"/>
      <c r="MDM70" s="466"/>
      <c r="MDN70" s="252"/>
      <c r="MDO70" s="467"/>
      <c r="MDP70" s="466"/>
      <c r="MDQ70" s="399"/>
      <c r="MDR70" s="466"/>
      <c r="MDS70" s="252"/>
      <c r="MDT70" s="467"/>
      <c r="MDU70" s="466"/>
      <c r="MDV70" s="399"/>
      <c r="MDW70" s="466"/>
      <c r="MDX70" s="252"/>
      <c r="MDY70" s="467"/>
      <c r="MDZ70" s="466"/>
      <c r="MEA70" s="399"/>
      <c r="MEB70" s="466"/>
      <c r="MEC70" s="252"/>
      <c r="MED70" s="467"/>
      <c r="MEE70" s="466"/>
      <c r="MEF70" s="399"/>
      <c r="MEG70" s="466"/>
      <c r="MEH70" s="252"/>
      <c r="MEI70" s="467"/>
      <c r="MEJ70" s="466"/>
      <c r="MEK70" s="399"/>
      <c r="MEL70" s="466"/>
      <c r="MEM70" s="252"/>
      <c r="MEN70" s="467"/>
      <c r="MEO70" s="466"/>
      <c r="MEP70" s="399"/>
      <c r="MEQ70" s="466"/>
      <c r="MER70" s="252"/>
      <c r="MES70" s="467"/>
      <c r="MET70" s="466"/>
      <c r="MEU70" s="399"/>
      <c r="MEV70" s="466"/>
      <c r="MEW70" s="252"/>
      <c r="MEX70" s="467"/>
      <c r="MEY70" s="466"/>
      <c r="MEZ70" s="399"/>
      <c r="MFA70" s="466"/>
      <c r="MFB70" s="252"/>
      <c r="MFC70" s="467"/>
      <c r="MFD70" s="466"/>
      <c r="MFE70" s="399"/>
      <c r="MFF70" s="466"/>
      <c r="MFG70" s="252"/>
      <c r="MFH70" s="467"/>
      <c r="MFI70" s="466"/>
      <c r="MFJ70" s="399"/>
      <c r="MFK70" s="466"/>
      <c r="MFL70" s="252"/>
      <c r="MFM70" s="467"/>
      <c r="MFN70" s="466"/>
      <c r="MFO70" s="399"/>
      <c r="MFP70" s="466"/>
      <c r="MFQ70" s="252"/>
      <c r="MFR70" s="467"/>
      <c r="MFS70" s="466"/>
      <c r="MFT70" s="399"/>
      <c r="MFU70" s="466"/>
      <c r="MFV70" s="252"/>
      <c r="MFW70" s="467"/>
      <c r="MFX70" s="466"/>
      <c r="MFY70" s="399"/>
      <c r="MFZ70" s="466"/>
      <c r="MGA70" s="252"/>
      <c r="MGB70" s="467"/>
      <c r="MGC70" s="466"/>
      <c r="MGD70" s="399"/>
      <c r="MGE70" s="466"/>
      <c r="MGF70" s="252"/>
      <c r="MGG70" s="467"/>
      <c r="MGH70" s="466"/>
      <c r="MGI70" s="399"/>
      <c r="MGJ70" s="466"/>
      <c r="MGK70" s="252"/>
      <c r="MGL70" s="467"/>
      <c r="MGM70" s="466"/>
      <c r="MGN70" s="399"/>
      <c r="MGO70" s="466"/>
      <c r="MGP70" s="252"/>
      <c r="MGQ70" s="467"/>
      <c r="MGR70" s="466"/>
      <c r="MGS70" s="399"/>
      <c r="MGT70" s="466"/>
      <c r="MGU70" s="252"/>
      <c r="MGV70" s="467"/>
      <c r="MGW70" s="466"/>
      <c r="MGX70" s="399"/>
      <c r="MGY70" s="466"/>
      <c r="MGZ70" s="252"/>
      <c r="MHA70" s="467"/>
      <c r="MHB70" s="466"/>
      <c r="MHC70" s="399"/>
      <c r="MHD70" s="466"/>
      <c r="MHE70" s="252"/>
      <c r="MHF70" s="467"/>
      <c r="MHG70" s="466"/>
      <c r="MHH70" s="399"/>
      <c r="MHI70" s="466"/>
      <c r="MHJ70" s="252"/>
      <c r="MHK70" s="467"/>
      <c r="MHL70" s="466"/>
      <c r="MHM70" s="399"/>
      <c r="MHN70" s="466"/>
      <c r="MHO70" s="252"/>
      <c r="MHP70" s="467"/>
      <c r="MHQ70" s="466"/>
      <c r="MHR70" s="399"/>
      <c r="MHS70" s="466"/>
      <c r="MHT70" s="252"/>
      <c r="MHU70" s="467"/>
      <c r="MHV70" s="466"/>
      <c r="MHW70" s="399"/>
      <c r="MHX70" s="466"/>
      <c r="MHY70" s="252"/>
      <c r="MHZ70" s="467"/>
      <c r="MIA70" s="466"/>
      <c r="MIB70" s="399"/>
      <c r="MIC70" s="466"/>
      <c r="MID70" s="252"/>
      <c r="MIE70" s="467"/>
      <c r="MIF70" s="466"/>
      <c r="MIG70" s="399"/>
      <c r="MIH70" s="466"/>
      <c r="MII70" s="252"/>
      <c r="MIJ70" s="467"/>
      <c r="MIK70" s="466"/>
      <c r="MIL70" s="399"/>
      <c r="MIM70" s="466"/>
      <c r="MIN70" s="252"/>
      <c r="MIO70" s="467"/>
      <c r="MIP70" s="466"/>
      <c r="MIQ70" s="399"/>
      <c r="MIR70" s="466"/>
      <c r="MIS70" s="252"/>
      <c r="MIT70" s="467"/>
      <c r="MIU70" s="466"/>
      <c r="MIV70" s="399"/>
      <c r="MIW70" s="466"/>
      <c r="MIX70" s="252"/>
      <c r="MIY70" s="467"/>
      <c r="MIZ70" s="466"/>
      <c r="MJA70" s="399"/>
      <c r="MJB70" s="466"/>
      <c r="MJC70" s="252"/>
      <c r="MJD70" s="467"/>
      <c r="MJE70" s="466"/>
      <c r="MJF70" s="399"/>
      <c r="MJG70" s="466"/>
      <c r="MJH70" s="252"/>
      <c r="MJI70" s="467"/>
      <c r="MJJ70" s="466"/>
      <c r="MJK70" s="399"/>
      <c r="MJL70" s="466"/>
      <c r="MJM70" s="252"/>
      <c r="MJN70" s="467"/>
      <c r="MJO70" s="466"/>
      <c r="MJP70" s="399"/>
      <c r="MJQ70" s="466"/>
      <c r="MJR70" s="252"/>
      <c r="MJS70" s="467"/>
      <c r="MJT70" s="466"/>
      <c r="MJU70" s="399"/>
      <c r="MJV70" s="466"/>
      <c r="MJW70" s="252"/>
      <c r="MJX70" s="467"/>
      <c r="MJY70" s="466"/>
      <c r="MJZ70" s="399"/>
      <c r="MKA70" s="466"/>
      <c r="MKB70" s="252"/>
      <c r="MKC70" s="467"/>
      <c r="MKD70" s="466"/>
      <c r="MKE70" s="399"/>
      <c r="MKF70" s="466"/>
      <c r="MKG70" s="252"/>
      <c r="MKH70" s="467"/>
      <c r="MKI70" s="466"/>
      <c r="MKJ70" s="399"/>
      <c r="MKK70" s="466"/>
      <c r="MKL70" s="252"/>
      <c r="MKM70" s="467"/>
      <c r="MKN70" s="466"/>
      <c r="MKO70" s="399"/>
      <c r="MKP70" s="466"/>
      <c r="MKQ70" s="252"/>
      <c r="MKR70" s="467"/>
      <c r="MKS70" s="466"/>
      <c r="MKT70" s="399"/>
      <c r="MKU70" s="466"/>
      <c r="MKV70" s="252"/>
      <c r="MKW70" s="467"/>
      <c r="MKX70" s="466"/>
      <c r="MKY70" s="399"/>
      <c r="MKZ70" s="466"/>
      <c r="MLA70" s="252"/>
      <c r="MLB70" s="467"/>
      <c r="MLC70" s="466"/>
      <c r="MLD70" s="399"/>
      <c r="MLE70" s="466"/>
      <c r="MLF70" s="252"/>
      <c r="MLG70" s="467"/>
      <c r="MLH70" s="466"/>
      <c r="MLI70" s="399"/>
      <c r="MLJ70" s="466"/>
      <c r="MLK70" s="252"/>
      <c r="MLL70" s="467"/>
      <c r="MLM70" s="466"/>
      <c r="MLN70" s="399"/>
      <c r="MLO70" s="466"/>
      <c r="MLP70" s="252"/>
      <c r="MLQ70" s="467"/>
      <c r="MLR70" s="466"/>
      <c r="MLS70" s="399"/>
      <c r="MLT70" s="466"/>
      <c r="MLU70" s="252"/>
      <c r="MLV70" s="467"/>
      <c r="MLW70" s="466"/>
      <c r="MLX70" s="399"/>
      <c r="MLY70" s="466"/>
      <c r="MLZ70" s="252"/>
      <c r="MMA70" s="467"/>
      <c r="MMB70" s="466"/>
      <c r="MMC70" s="399"/>
      <c r="MMD70" s="466"/>
      <c r="MME70" s="252"/>
      <c r="MMF70" s="467"/>
      <c r="MMG70" s="466"/>
      <c r="MMH70" s="399"/>
      <c r="MMI70" s="466"/>
      <c r="MMJ70" s="252"/>
      <c r="MMK70" s="467"/>
      <c r="MML70" s="466"/>
      <c r="MMM70" s="399"/>
      <c r="MMN70" s="466"/>
      <c r="MMO70" s="252"/>
      <c r="MMP70" s="467"/>
      <c r="MMQ70" s="466"/>
      <c r="MMR70" s="399"/>
      <c r="MMS70" s="466"/>
      <c r="MMT70" s="252"/>
      <c r="MMU70" s="467"/>
      <c r="MMV70" s="466"/>
      <c r="MMW70" s="399"/>
      <c r="MMX70" s="466"/>
      <c r="MMY70" s="252"/>
      <c r="MMZ70" s="467"/>
      <c r="MNA70" s="466"/>
      <c r="MNB70" s="399"/>
      <c r="MNC70" s="466"/>
      <c r="MND70" s="252"/>
      <c r="MNE70" s="467"/>
      <c r="MNF70" s="466"/>
      <c r="MNG70" s="399"/>
      <c r="MNH70" s="466"/>
      <c r="MNI70" s="252"/>
      <c r="MNJ70" s="467"/>
      <c r="MNK70" s="466"/>
      <c r="MNL70" s="399"/>
      <c r="MNM70" s="466"/>
      <c r="MNN70" s="252"/>
      <c r="MNO70" s="467"/>
      <c r="MNP70" s="466"/>
      <c r="MNQ70" s="399"/>
      <c r="MNR70" s="466"/>
      <c r="MNS70" s="252"/>
      <c r="MNT70" s="467"/>
      <c r="MNU70" s="466"/>
      <c r="MNV70" s="399"/>
      <c r="MNW70" s="466"/>
      <c r="MNX70" s="252"/>
      <c r="MNY70" s="467"/>
      <c r="MNZ70" s="466"/>
      <c r="MOA70" s="399"/>
      <c r="MOB70" s="466"/>
      <c r="MOC70" s="252"/>
      <c r="MOD70" s="467"/>
      <c r="MOE70" s="466"/>
      <c r="MOF70" s="399"/>
      <c r="MOG70" s="466"/>
      <c r="MOH70" s="252"/>
      <c r="MOI70" s="467"/>
      <c r="MOJ70" s="466"/>
      <c r="MOK70" s="399"/>
      <c r="MOL70" s="466"/>
      <c r="MOM70" s="252"/>
      <c r="MON70" s="467"/>
      <c r="MOO70" s="466"/>
      <c r="MOP70" s="399"/>
      <c r="MOQ70" s="466"/>
      <c r="MOR70" s="252"/>
      <c r="MOS70" s="467"/>
      <c r="MOT70" s="466"/>
      <c r="MOU70" s="399"/>
      <c r="MOV70" s="466"/>
      <c r="MOW70" s="252"/>
      <c r="MOX70" s="467"/>
      <c r="MOY70" s="466"/>
      <c r="MOZ70" s="399"/>
      <c r="MPA70" s="466"/>
      <c r="MPB70" s="252"/>
      <c r="MPC70" s="467"/>
      <c r="MPD70" s="466"/>
      <c r="MPE70" s="399"/>
      <c r="MPF70" s="466"/>
      <c r="MPG70" s="252"/>
      <c r="MPH70" s="467"/>
      <c r="MPI70" s="466"/>
      <c r="MPJ70" s="399"/>
      <c r="MPK70" s="466"/>
      <c r="MPL70" s="252"/>
      <c r="MPM70" s="467"/>
      <c r="MPN70" s="466"/>
      <c r="MPO70" s="399"/>
      <c r="MPP70" s="466"/>
      <c r="MPQ70" s="252"/>
      <c r="MPR70" s="467"/>
      <c r="MPS70" s="466"/>
      <c r="MPT70" s="399"/>
      <c r="MPU70" s="466"/>
      <c r="MPV70" s="252"/>
      <c r="MPW70" s="467"/>
      <c r="MPX70" s="466"/>
      <c r="MPY70" s="399"/>
      <c r="MPZ70" s="466"/>
      <c r="MQA70" s="252"/>
      <c r="MQB70" s="467"/>
      <c r="MQC70" s="466"/>
      <c r="MQD70" s="399"/>
      <c r="MQE70" s="466"/>
      <c r="MQF70" s="252"/>
      <c r="MQG70" s="467"/>
      <c r="MQH70" s="466"/>
      <c r="MQI70" s="399"/>
      <c r="MQJ70" s="466"/>
      <c r="MQK70" s="252"/>
      <c r="MQL70" s="467"/>
      <c r="MQM70" s="466"/>
      <c r="MQN70" s="399"/>
      <c r="MQO70" s="466"/>
      <c r="MQP70" s="252"/>
      <c r="MQQ70" s="467"/>
      <c r="MQR70" s="466"/>
      <c r="MQS70" s="399"/>
      <c r="MQT70" s="466"/>
      <c r="MQU70" s="252"/>
      <c r="MQV70" s="467"/>
      <c r="MQW70" s="466"/>
      <c r="MQX70" s="399"/>
      <c r="MQY70" s="466"/>
      <c r="MQZ70" s="252"/>
      <c r="MRA70" s="467"/>
      <c r="MRB70" s="466"/>
      <c r="MRC70" s="399"/>
      <c r="MRD70" s="466"/>
      <c r="MRE70" s="252"/>
      <c r="MRF70" s="467"/>
      <c r="MRG70" s="466"/>
      <c r="MRH70" s="399"/>
      <c r="MRI70" s="466"/>
      <c r="MRJ70" s="252"/>
      <c r="MRK70" s="467"/>
      <c r="MRL70" s="466"/>
      <c r="MRM70" s="399"/>
      <c r="MRN70" s="466"/>
      <c r="MRO70" s="252"/>
      <c r="MRP70" s="467"/>
      <c r="MRQ70" s="466"/>
      <c r="MRR70" s="399"/>
      <c r="MRS70" s="466"/>
      <c r="MRT70" s="252"/>
      <c r="MRU70" s="467"/>
      <c r="MRV70" s="466"/>
      <c r="MRW70" s="399"/>
      <c r="MRX70" s="466"/>
      <c r="MRY70" s="252"/>
      <c r="MRZ70" s="467"/>
      <c r="MSA70" s="466"/>
      <c r="MSB70" s="399"/>
      <c r="MSC70" s="466"/>
      <c r="MSD70" s="252"/>
      <c r="MSE70" s="467"/>
      <c r="MSF70" s="466"/>
      <c r="MSG70" s="399"/>
      <c r="MSH70" s="466"/>
      <c r="MSI70" s="252"/>
      <c r="MSJ70" s="467"/>
      <c r="MSK70" s="466"/>
      <c r="MSL70" s="399"/>
      <c r="MSM70" s="466"/>
      <c r="MSN70" s="252"/>
      <c r="MSO70" s="467"/>
      <c r="MSP70" s="466"/>
      <c r="MSQ70" s="399"/>
      <c r="MSR70" s="466"/>
      <c r="MSS70" s="252"/>
      <c r="MST70" s="467"/>
      <c r="MSU70" s="466"/>
      <c r="MSV70" s="399"/>
      <c r="MSW70" s="466"/>
      <c r="MSX70" s="252"/>
      <c r="MSY70" s="467"/>
      <c r="MSZ70" s="466"/>
      <c r="MTA70" s="399"/>
      <c r="MTB70" s="466"/>
      <c r="MTC70" s="252"/>
      <c r="MTD70" s="467"/>
      <c r="MTE70" s="466"/>
      <c r="MTF70" s="399"/>
      <c r="MTG70" s="466"/>
      <c r="MTH70" s="252"/>
      <c r="MTI70" s="467"/>
      <c r="MTJ70" s="466"/>
      <c r="MTK70" s="399"/>
      <c r="MTL70" s="466"/>
      <c r="MTM70" s="252"/>
      <c r="MTN70" s="467"/>
      <c r="MTO70" s="466"/>
      <c r="MTP70" s="399"/>
      <c r="MTQ70" s="466"/>
      <c r="MTR70" s="252"/>
      <c r="MTS70" s="467"/>
      <c r="MTT70" s="466"/>
      <c r="MTU70" s="399"/>
      <c r="MTV70" s="466"/>
      <c r="MTW70" s="252"/>
      <c r="MTX70" s="467"/>
      <c r="MTY70" s="466"/>
      <c r="MTZ70" s="399"/>
      <c r="MUA70" s="466"/>
      <c r="MUB70" s="252"/>
      <c r="MUC70" s="467"/>
      <c r="MUD70" s="466"/>
      <c r="MUE70" s="399"/>
      <c r="MUF70" s="466"/>
      <c r="MUG70" s="252"/>
      <c r="MUH70" s="467"/>
      <c r="MUI70" s="466"/>
      <c r="MUJ70" s="399"/>
      <c r="MUK70" s="466"/>
      <c r="MUL70" s="252"/>
      <c r="MUM70" s="467"/>
      <c r="MUN70" s="466"/>
      <c r="MUO70" s="399"/>
      <c r="MUP70" s="466"/>
      <c r="MUQ70" s="252"/>
      <c r="MUR70" s="467"/>
      <c r="MUS70" s="466"/>
      <c r="MUT70" s="399"/>
      <c r="MUU70" s="466"/>
      <c r="MUV70" s="252"/>
      <c r="MUW70" s="467"/>
      <c r="MUX70" s="466"/>
      <c r="MUY70" s="399"/>
      <c r="MUZ70" s="466"/>
      <c r="MVA70" s="252"/>
      <c r="MVB70" s="467"/>
      <c r="MVC70" s="466"/>
      <c r="MVD70" s="399"/>
      <c r="MVE70" s="466"/>
      <c r="MVF70" s="252"/>
      <c r="MVG70" s="467"/>
      <c r="MVH70" s="466"/>
      <c r="MVI70" s="399"/>
      <c r="MVJ70" s="466"/>
      <c r="MVK70" s="252"/>
      <c r="MVL70" s="467"/>
      <c r="MVM70" s="466"/>
      <c r="MVN70" s="399"/>
      <c r="MVO70" s="466"/>
      <c r="MVP70" s="252"/>
      <c r="MVQ70" s="467"/>
      <c r="MVR70" s="466"/>
      <c r="MVS70" s="399"/>
      <c r="MVT70" s="466"/>
      <c r="MVU70" s="252"/>
      <c r="MVV70" s="467"/>
      <c r="MVW70" s="466"/>
      <c r="MVX70" s="399"/>
      <c r="MVY70" s="466"/>
      <c r="MVZ70" s="252"/>
      <c r="MWA70" s="467"/>
      <c r="MWB70" s="466"/>
      <c r="MWC70" s="399"/>
      <c r="MWD70" s="466"/>
      <c r="MWE70" s="252"/>
      <c r="MWF70" s="467"/>
      <c r="MWG70" s="466"/>
      <c r="MWH70" s="399"/>
      <c r="MWI70" s="466"/>
      <c r="MWJ70" s="252"/>
      <c r="MWK70" s="467"/>
      <c r="MWL70" s="466"/>
      <c r="MWM70" s="399"/>
      <c r="MWN70" s="466"/>
      <c r="MWO70" s="252"/>
      <c r="MWP70" s="467"/>
      <c r="MWQ70" s="466"/>
      <c r="MWR70" s="399"/>
      <c r="MWS70" s="466"/>
      <c r="MWT70" s="252"/>
      <c r="MWU70" s="467"/>
      <c r="MWV70" s="466"/>
      <c r="MWW70" s="399"/>
      <c r="MWX70" s="466"/>
      <c r="MWY70" s="252"/>
      <c r="MWZ70" s="467"/>
      <c r="MXA70" s="466"/>
      <c r="MXB70" s="399"/>
      <c r="MXC70" s="466"/>
      <c r="MXD70" s="252"/>
      <c r="MXE70" s="467"/>
      <c r="MXF70" s="466"/>
      <c r="MXG70" s="399"/>
      <c r="MXH70" s="466"/>
      <c r="MXI70" s="252"/>
      <c r="MXJ70" s="467"/>
      <c r="MXK70" s="466"/>
      <c r="MXL70" s="399"/>
      <c r="MXM70" s="466"/>
      <c r="MXN70" s="252"/>
      <c r="MXO70" s="467"/>
      <c r="MXP70" s="466"/>
      <c r="MXQ70" s="399"/>
      <c r="MXR70" s="466"/>
      <c r="MXS70" s="252"/>
      <c r="MXT70" s="467"/>
      <c r="MXU70" s="466"/>
      <c r="MXV70" s="399"/>
      <c r="MXW70" s="466"/>
      <c r="MXX70" s="252"/>
      <c r="MXY70" s="467"/>
      <c r="MXZ70" s="466"/>
      <c r="MYA70" s="399"/>
      <c r="MYB70" s="466"/>
      <c r="MYC70" s="252"/>
      <c r="MYD70" s="467"/>
      <c r="MYE70" s="466"/>
      <c r="MYF70" s="399"/>
      <c r="MYG70" s="466"/>
      <c r="MYH70" s="252"/>
      <c r="MYI70" s="467"/>
      <c r="MYJ70" s="466"/>
      <c r="MYK70" s="399"/>
      <c r="MYL70" s="466"/>
      <c r="MYM70" s="252"/>
      <c r="MYN70" s="467"/>
      <c r="MYO70" s="466"/>
      <c r="MYP70" s="399"/>
      <c r="MYQ70" s="466"/>
      <c r="MYR70" s="252"/>
      <c r="MYS70" s="467"/>
      <c r="MYT70" s="466"/>
      <c r="MYU70" s="399"/>
      <c r="MYV70" s="466"/>
      <c r="MYW70" s="252"/>
      <c r="MYX70" s="467"/>
      <c r="MYY70" s="466"/>
      <c r="MYZ70" s="399"/>
      <c r="MZA70" s="466"/>
      <c r="MZB70" s="252"/>
      <c r="MZC70" s="467"/>
      <c r="MZD70" s="466"/>
      <c r="MZE70" s="399"/>
      <c r="MZF70" s="466"/>
      <c r="MZG70" s="252"/>
      <c r="MZH70" s="467"/>
      <c r="MZI70" s="466"/>
      <c r="MZJ70" s="399"/>
      <c r="MZK70" s="466"/>
      <c r="MZL70" s="252"/>
      <c r="MZM70" s="467"/>
      <c r="MZN70" s="466"/>
      <c r="MZO70" s="399"/>
      <c r="MZP70" s="466"/>
      <c r="MZQ70" s="252"/>
      <c r="MZR70" s="467"/>
      <c r="MZS70" s="466"/>
      <c r="MZT70" s="399"/>
      <c r="MZU70" s="466"/>
      <c r="MZV70" s="252"/>
      <c r="MZW70" s="467"/>
      <c r="MZX70" s="466"/>
      <c r="MZY70" s="399"/>
      <c r="MZZ70" s="466"/>
      <c r="NAA70" s="252"/>
      <c r="NAB70" s="467"/>
      <c r="NAC70" s="466"/>
      <c r="NAD70" s="399"/>
      <c r="NAE70" s="466"/>
      <c r="NAF70" s="252"/>
      <c r="NAG70" s="467"/>
      <c r="NAH70" s="466"/>
      <c r="NAI70" s="399"/>
      <c r="NAJ70" s="466"/>
      <c r="NAK70" s="252"/>
      <c r="NAL70" s="467"/>
      <c r="NAM70" s="466"/>
      <c r="NAN70" s="399"/>
      <c r="NAO70" s="466"/>
      <c r="NAP70" s="252"/>
      <c r="NAQ70" s="467"/>
      <c r="NAR70" s="466"/>
      <c r="NAS70" s="399"/>
      <c r="NAT70" s="466"/>
      <c r="NAU70" s="252"/>
      <c r="NAV70" s="467"/>
      <c r="NAW70" s="466"/>
      <c r="NAX70" s="399"/>
      <c r="NAY70" s="466"/>
      <c r="NAZ70" s="252"/>
      <c r="NBA70" s="467"/>
      <c r="NBB70" s="466"/>
      <c r="NBC70" s="399"/>
      <c r="NBD70" s="466"/>
      <c r="NBE70" s="252"/>
      <c r="NBF70" s="467"/>
      <c r="NBG70" s="466"/>
      <c r="NBH70" s="399"/>
      <c r="NBI70" s="466"/>
      <c r="NBJ70" s="252"/>
      <c r="NBK70" s="467"/>
      <c r="NBL70" s="466"/>
      <c r="NBM70" s="399"/>
      <c r="NBN70" s="466"/>
      <c r="NBO70" s="252"/>
      <c r="NBP70" s="467"/>
      <c r="NBQ70" s="466"/>
      <c r="NBR70" s="399"/>
      <c r="NBS70" s="466"/>
      <c r="NBT70" s="252"/>
      <c r="NBU70" s="467"/>
      <c r="NBV70" s="466"/>
      <c r="NBW70" s="399"/>
      <c r="NBX70" s="466"/>
      <c r="NBY70" s="252"/>
      <c r="NBZ70" s="467"/>
      <c r="NCA70" s="466"/>
      <c r="NCB70" s="399"/>
      <c r="NCC70" s="466"/>
      <c r="NCD70" s="252"/>
      <c r="NCE70" s="467"/>
      <c r="NCF70" s="466"/>
      <c r="NCG70" s="399"/>
      <c r="NCH70" s="466"/>
      <c r="NCI70" s="252"/>
      <c r="NCJ70" s="467"/>
      <c r="NCK70" s="466"/>
      <c r="NCL70" s="399"/>
      <c r="NCM70" s="466"/>
      <c r="NCN70" s="252"/>
      <c r="NCO70" s="467"/>
      <c r="NCP70" s="466"/>
      <c r="NCQ70" s="399"/>
      <c r="NCR70" s="466"/>
      <c r="NCS70" s="252"/>
      <c r="NCT70" s="467"/>
      <c r="NCU70" s="466"/>
      <c r="NCV70" s="399"/>
      <c r="NCW70" s="466"/>
      <c r="NCX70" s="252"/>
      <c r="NCY70" s="467"/>
      <c r="NCZ70" s="466"/>
      <c r="NDA70" s="399"/>
      <c r="NDB70" s="466"/>
      <c r="NDC70" s="252"/>
      <c r="NDD70" s="467"/>
      <c r="NDE70" s="466"/>
      <c r="NDF70" s="399"/>
      <c r="NDG70" s="466"/>
      <c r="NDH70" s="252"/>
      <c r="NDI70" s="467"/>
      <c r="NDJ70" s="466"/>
      <c r="NDK70" s="399"/>
      <c r="NDL70" s="466"/>
      <c r="NDM70" s="252"/>
      <c r="NDN70" s="467"/>
      <c r="NDO70" s="466"/>
      <c r="NDP70" s="399"/>
      <c r="NDQ70" s="466"/>
      <c r="NDR70" s="252"/>
      <c r="NDS70" s="467"/>
      <c r="NDT70" s="466"/>
      <c r="NDU70" s="399"/>
      <c r="NDV70" s="466"/>
      <c r="NDW70" s="252"/>
      <c r="NDX70" s="467"/>
      <c r="NDY70" s="466"/>
      <c r="NDZ70" s="399"/>
      <c r="NEA70" s="466"/>
      <c r="NEB70" s="252"/>
      <c r="NEC70" s="467"/>
      <c r="NED70" s="466"/>
      <c r="NEE70" s="399"/>
      <c r="NEF70" s="466"/>
      <c r="NEG70" s="252"/>
      <c r="NEH70" s="467"/>
      <c r="NEI70" s="466"/>
      <c r="NEJ70" s="399"/>
      <c r="NEK70" s="466"/>
      <c r="NEL70" s="252"/>
      <c r="NEM70" s="467"/>
      <c r="NEN70" s="466"/>
      <c r="NEO70" s="399"/>
      <c r="NEP70" s="466"/>
      <c r="NEQ70" s="252"/>
      <c r="NER70" s="467"/>
      <c r="NES70" s="466"/>
      <c r="NET70" s="399"/>
      <c r="NEU70" s="466"/>
      <c r="NEV70" s="252"/>
      <c r="NEW70" s="467"/>
      <c r="NEX70" s="466"/>
      <c r="NEY70" s="399"/>
      <c r="NEZ70" s="466"/>
      <c r="NFA70" s="252"/>
      <c r="NFB70" s="467"/>
      <c r="NFC70" s="466"/>
      <c r="NFD70" s="399"/>
      <c r="NFE70" s="466"/>
      <c r="NFF70" s="252"/>
      <c r="NFG70" s="467"/>
      <c r="NFH70" s="466"/>
      <c r="NFI70" s="399"/>
      <c r="NFJ70" s="466"/>
      <c r="NFK70" s="252"/>
      <c r="NFL70" s="467"/>
      <c r="NFM70" s="466"/>
      <c r="NFN70" s="399"/>
      <c r="NFO70" s="466"/>
      <c r="NFP70" s="252"/>
      <c r="NFQ70" s="467"/>
      <c r="NFR70" s="466"/>
      <c r="NFS70" s="399"/>
      <c r="NFT70" s="466"/>
      <c r="NFU70" s="252"/>
      <c r="NFV70" s="467"/>
      <c r="NFW70" s="466"/>
      <c r="NFX70" s="399"/>
      <c r="NFY70" s="466"/>
      <c r="NFZ70" s="252"/>
      <c r="NGA70" s="467"/>
      <c r="NGB70" s="466"/>
      <c r="NGC70" s="399"/>
      <c r="NGD70" s="466"/>
      <c r="NGE70" s="252"/>
      <c r="NGF70" s="467"/>
      <c r="NGG70" s="466"/>
      <c r="NGH70" s="399"/>
      <c r="NGI70" s="466"/>
      <c r="NGJ70" s="252"/>
      <c r="NGK70" s="467"/>
      <c r="NGL70" s="466"/>
      <c r="NGM70" s="399"/>
      <c r="NGN70" s="466"/>
      <c r="NGO70" s="252"/>
      <c r="NGP70" s="467"/>
      <c r="NGQ70" s="466"/>
      <c r="NGR70" s="399"/>
      <c r="NGS70" s="466"/>
      <c r="NGT70" s="252"/>
      <c r="NGU70" s="467"/>
      <c r="NGV70" s="466"/>
      <c r="NGW70" s="399"/>
      <c r="NGX70" s="466"/>
      <c r="NGY70" s="252"/>
      <c r="NGZ70" s="467"/>
      <c r="NHA70" s="466"/>
      <c r="NHB70" s="399"/>
      <c r="NHC70" s="466"/>
      <c r="NHD70" s="252"/>
      <c r="NHE70" s="467"/>
      <c r="NHF70" s="466"/>
      <c r="NHG70" s="399"/>
      <c r="NHH70" s="466"/>
      <c r="NHI70" s="252"/>
      <c r="NHJ70" s="467"/>
      <c r="NHK70" s="466"/>
      <c r="NHL70" s="399"/>
      <c r="NHM70" s="466"/>
      <c r="NHN70" s="252"/>
      <c r="NHO70" s="467"/>
      <c r="NHP70" s="466"/>
      <c r="NHQ70" s="399"/>
      <c r="NHR70" s="466"/>
      <c r="NHS70" s="252"/>
      <c r="NHT70" s="467"/>
      <c r="NHU70" s="466"/>
      <c r="NHV70" s="399"/>
      <c r="NHW70" s="466"/>
      <c r="NHX70" s="252"/>
      <c r="NHY70" s="467"/>
      <c r="NHZ70" s="466"/>
      <c r="NIA70" s="399"/>
      <c r="NIB70" s="466"/>
      <c r="NIC70" s="252"/>
      <c r="NID70" s="467"/>
      <c r="NIE70" s="466"/>
      <c r="NIF70" s="399"/>
      <c r="NIG70" s="466"/>
      <c r="NIH70" s="252"/>
      <c r="NII70" s="467"/>
      <c r="NIJ70" s="466"/>
      <c r="NIK70" s="399"/>
      <c r="NIL70" s="466"/>
      <c r="NIM70" s="252"/>
      <c r="NIN70" s="467"/>
      <c r="NIO70" s="466"/>
      <c r="NIP70" s="399"/>
      <c r="NIQ70" s="466"/>
      <c r="NIR70" s="252"/>
      <c r="NIS70" s="467"/>
      <c r="NIT70" s="466"/>
      <c r="NIU70" s="399"/>
      <c r="NIV70" s="466"/>
      <c r="NIW70" s="252"/>
      <c r="NIX70" s="467"/>
      <c r="NIY70" s="466"/>
      <c r="NIZ70" s="399"/>
      <c r="NJA70" s="466"/>
      <c r="NJB70" s="252"/>
      <c r="NJC70" s="467"/>
      <c r="NJD70" s="466"/>
      <c r="NJE70" s="399"/>
      <c r="NJF70" s="466"/>
      <c r="NJG70" s="252"/>
      <c r="NJH70" s="467"/>
      <c r="NJI70" s="466"/>
      <c r="NJJ70" s="399"/>
      <c r="NJK70" s="466"/>
      <c r="NJL70" s="252"/>
      <c r="NJM70" s="467"/>
      <c r="NJN70" s="466"/>
      <c r="NJO70" s="399"/>
      <c r="NJP70" s="466"/>
      <c r="NJQ70" s="252"/>
      <c r="NJR70" s="467"/>
      <c r="NJS70" s="466"/>
      <c r="NJT70" s="399"/>
      <c r="NJU70" s="466"/>
      <c r="NJV70" s="252"/>
      <c r="NJW70" s="467"/>
      <c r="NJX70" s="466"/>
      <c r="NJY70" s="399"/>
      <c r="NJZ70" s="466"/>
      <c r="NKA70" s="252"/>
      <c r="NKB70" s="467"/>
      <c r="NKC70" s="466"/>
      <c r="NKD70" s="399"/>
      <c r="NKE70" s="466"/>
      <c r="NKF70" s="252"/>
      <c r="NKG70" s="467"/>
      <c r="NKH70" s="466"/>
      <c r="NKI70" s="399"/>
      <c r="NKJ70" s="466"/>
      <c r="NKK70" s="252"/>
      <c r="NKL70" s="467"/>
      <c r="NKM70" s="466"/>
      <c r="NKN70" s="399"/>
      <c r="NKO70" s="466"/>
      <c r="NKP70" s="252"/>
      <c r="NKQ70" s="467"/>
      <c r="NKR70" s="466"/>
      <c r="NKS70" s="399"/>
      <c r="NKT70" s="466"/>
      <c r="NKU70" s="252"/>
      <c r="NKV70" s="467"/>
      <c r="NKW70" s="466"/>
      <c r="NKX70" s="399"/>
      <c r="NKY70" s="466"/>
      <c r="NKZ70" s="252"/>
      <c r="NLA70" s="467"/>
      <c r="NLB70" s="466"/>
      <c r="NLC70" s="399"/>
      <c r="NLD70" s="466"/>
      <c r="NLE70" s="252"/>
      <c r="NLF70" s="467"/>
      <c r="NLG70" s="466"/>
      <c r="NLH70" s="399"/>
      <c r="NLI70" s="466"/>
      <c r="NLJ70" s="252"/>
      <c r="NLK70" s="467"/>
      <c r="NLL70" s="466"/>
      <c r="NLM70" s="399"/>
      <c r="NLN70" s="466"/>
      <c r="NLO70" s="252"/>
      <c r="NLP70" s="467"/>
      <c r="NLQ70" s="466"/>
      <c r="NLR70" s="399"/>
      <c r="NLS70" s="466"/>
      <c r="NLT70" s="252"/>
      <c r="NLU70" s="467"/>
      <c r="NLV70" s="466"/>
      <c r="NLW70" s="399"/>
      <c r="NLX70" s="466"/>
      <c r="NLY70" s="252"/>
      <c r="NLZ70" s="467"/>
      <c r="NMA70" s="466"/>
      <c r="NMB70" s="399"/>
      <c r="NMC70" s="466"/>
      <c r="NMD70" s="252"/>
      <c r="NME70" s="467"/>
      <c r="NMF70" s="466"/>
      <c r="NMG70" s="399"/>
      <c r="NMH70" s="466"/>
      <c r="NMI70" s="252"/>
      <c r="NMJ70" s="467"/>
      <c r="NMK70" s="466"/>
      <c r="NML70" s="399"/>
      <c r="NMM70" s="466"/>
      <c r="NMN70" s="252"/>
      <c r="NMO70" s="467"/>
      <c r="NMP70" s="466"/>
      <c r="NMQ70" s="399"/>
      <c r="NMR70" s="466"/>
      <c r="NMS70" s="252"/>
      <c r="NMT70" s="467"/>
      <c r="NMU70" s="466"/>
      <c r="NMV70" s="399"/>
      <c r="NMW70" s="466"/>
      <c r="NMX70" s="252"/>
      <c r="NMY70" s="467"/>
      <c r="NMZ70" s="466"/>
      <c r="NNA70" s="399"/>
      <c r="NNB70" s="466"/>
      <c r="NNC70" s="252"/>
      <c r="NND70" s="467"/>
      <c r="NNE70" s="466"/>
      <c r="NNF70" s="399"/>
      <c r="NNG70" s="466"/>
      <c r="NNH70" s="252"/>
      <c r="NNI70" s="467"/>
      <c r="NNJ70" s="466"/>
      <c r="NNK70" s="399"/>
      <c r="NNL70" s="466"/>
      <c r="NNM70" s="252"/>
      <c r="NNN70" s="467"/>
      <c r="NNO70" s="466"/>
      <c r="NNP70" s="399"/>
      <c r="NNQ70" s="466"/>
      <c r="NNR70" s="252"/>
      <c r="NNS70" s="467"/>
      <c r="NNT70" s="466"/>
      <c r="NNU70" s="399"/>
      <c r="NNV70" s="466"/>
      <c r="NNW70" s="252"/>
      <c r="NNX70" s="467"/>
      <c r="NNY70" s="466"/>
      <c r="NNZ70" s="399"/>
      <c r="NOA70" s="466"/>
      <c r="NOB70" s="252"/>
      <c r="NOC70" s="467"/>
      <c r="NOD70" s="466"/>
      <c r="NOE70" s="399"/>
      <c r="NOF70" s="466"/>
      <c r="NOG70" s="252"/>
      <c r="NOH70" s="467"/>
      <c r="NOI70" s="466"/>
      <c r="NOJ70" s="399"/>
      <c r="NOK70" s="466"/>
      <c r="NOL70" s="252"/>
      <c r="NOM70" s="467"/>
      <c r="NON70" s="466"/>
      <c r="NOO70" s="399"/>
      <c r="NOP70" s="466"/>
      <c r="NOQ70" s="252"/>
      <c r="NOR70" s="467"/>
      <c r="NOS70" s="466"/>
      <c r="NOT70" s="399"/>
      <c r="NOU70" s="466"/>
      <c r="NOV70" s="252"/>
      <c r="NOW70" s="467"/>
      <c r="NOX70" s="466"/>
      <c r="NOY70" s="399"/>
      <c r="NOZ70" s="466"/>
      <c r="NPA70" s="252"/>
      <c r="NPB70" s="467"/>
      <c r="NPC70" s="466"/>
      <c r="NPD70" s="399"/>
      <c r="NPE70" s="466"/>
      <c r="NPF70" s="252"/>
      <c r="NPG70" s="467"/>
      <c r="NPH70" s="466"/>
      <c r="NPI70" s="399"/>
      <c r="NPJ70" s="466"/>
      <c r="NPK70" s="252"/>
      <c r="NPL70" s="467"/>
      <c r="NPM70" s="466"/>
      <c r="NPN70" s="399"/>
      <c r="NPO70" s="466"/>
      <c r="NPP70" s="252"/>
      <c r="NPQ70" s="467"/>
      <c r="NPR70" s="466"/>
      <c r="NPS70" s="399"/>
      <c r="NPT70" s="466"/>
      <c r="NPU70" s="252"/>
      <c r="NPV70" s="467"/>
      <c r="NPW70" s="466"/>
      <c r="NPX70" s="399"/>
      <c r="NPY70" s="466"/>
      <c r="NPZ70" s="252"/>
      <c r="NQA70" s="467"/>
      <c r="NQB70" s="466"/>
      <c r="NQC70" s="399"/>
      <c r="NQD70" s="466"/>
      <c r="NQE70" s="252"/>
      <c r="NQF70" s="467"/>
      <c r="NQG70" s="466"/>
      <c r="NQH70" s="399"/>
      <c r="NQI70" s="466"/>
      <c r="NQJ70" s="252"/>
      <c r="NQK70" s="467"/>
      <c r="NQL70" s="466"/>
      <c r="NQM70" s="399"/>
      <c r="NQN70" s="466"/>
      <c r="NQO70" s="252"/>
      <c r="NQP70" s="467"/>
      <c r="NQQ70" s="466"/>
      <c r="NQR70" s="399"/>
      <c r="NQS70" s="466"/>
      <c r="NQT70" s="252"/>
      <c r="NQU70" s="467"/>
      <c r="NQV70" s="466"/>
      <c r="NQW70" s="399"/>
      <c r="NQX70" s="466"/>
      <c r="NQY70" s="252"/>
      <c r="NQZ70" s="467"/>
      <c r="NRA70" s="466"/>
      <c r="NRB70" s="399"/>
      <c r="NRC70" s="466"/>
      <c r="NRD70" s="252"/>
      <c r="NRE70" s="467"/>
      <c r="NRF70" s="466"/>
      <c r="NRG70" s="399"/>
      <c r="NRH70" s="466"/>
      <c r="NRI70" s="252"/>
      <c r="NRJ70" s="467"/>
      <c r="NRK70" s="466"/>
      <c r="NRL70" s="399"/>
      <c r="NRM70" s="466"/>
      <c r="NRN70" s="252"/>
      <c r="NRO70" s="467"/>
      <c r="NRP70" s="466"/>
      <c r="NRQ70" s="399"/>
      <c r="NRR70" s="466"/>
      <c r="NRS70" s="252"/>
      <c r="NRT70" s="467"/>
      <c r="NRU70" s="466"/>
      <c r="NRV70" s="399"/>
      <c r="NRW70" s="466"/>
      <c r="NRX70" s="252"/>
      <c r="NRY70" s="467"/>
      <c r="NRZ70" s="466"/>
      <c r="NSA70" s="399"/>
      <c r="NSB70" s="466"/>
      <c r="NSC70" s="252"/>
      <c r="NSD70" s="467"/>
      <c r="NSE70" s="466"/>
      <c r="NSF70" s="399"/>
      <c r="NSG70" s="466"/>
      <c r="NSH70" s="252"/>
      <c r="NSI70" s="467"/>
      <c r="NSJ70" s="466"/>
      <c r="NSK70" s="399"/>
      <c r="NSL70" s="466"/>
      <c r="NSM70" s="252"/>
      <c r="NSN70" s="467"/>
      <c r="NSO70" s="466"/>
      <c r="NSP70" s="399"/>
      <c r="NSQ70" s="466"/>
      <c r="NSR70" s="252"/>
      <c r="NSS70" s="467"/>
      <c r="NST70" s="466"/>
      <c r="NSU70" s="399"/>
      <c r="NSV70" s="466"/>
      <c r="NSW70" s="252"/>
      <c r="NSX70" s="467"/>
      <c r="NSY70" s="466"/>
      <c r="NSZ70" s="399"/>
      <c r="NTA70" s="466"/>
      <c r="NTB70" s="252"/>
      <c r="NTC70" s="467"/>
      <c r="NTD70" s="466"/>
      <c r="NTE70" s="399"/>
      <c r="NTF70" s="466"/>
      <c r="NTG70" s="252"/>
      <c r="NTH70" s="467"/>
      <c r="NTI70" s="466"/>
      <c r="NTJ70" s="399"/>
      <c r="NTK70" s="466"/>
      <c r="NTL70" s="252"/>
      <c r="NTM70" s="467"/>
      <c r="NTN70" s="466"/>
      <c r="NTO70" s="399"/>
      <c r="NTP70" s="466"/>
      <c r="NTQ70" s="252"/>
      <c r="NTR70" s="467"/>
      <c r="NTS70" s="466"/>
      <c r="NTT70" s="399"/>
      <c r="NTU70" s="466"/>
      <c r="NTV70" s="252"/>
      <c r="NTW70" s="467"/>
      <c r="NTX70" s="466"/>
      <c r="NTY70" s="399"/>
      <c r="NTZ70" s="466"/>
      <c r="NUA70" s="252"/>
      <c r="NUB70" s="467"/>
      <c r="NUC70" s="466"/>
      <c r="NUD70" s="399"/>
      <c r="NUE70" s="466"/>
      <c r="NUF70" s="252"/>
      <c r="NUG70" s="467"/>
      <c r="NUH70" s="466"/>
      <c r="NUI70" s="399"/>
      <c r="NUJ70" s="466"/>
      <c r="NUK70" s="252"/>
      <c r="NUL70" s="467"/>
      <c r="NUM70" s="466"/>
      <c r="NUN70" s="399"/>
      <c r="NUO70" s="466"/>
      <c r="NUP70" s="252"/>
      <c r="NUQ70" s="467"/>
      <c r="NUR70" s="466"/>
      <c r="NUS70" s="399"/>
      <c r="NUT70" s="466"/>
      <c r="NUU70" s="252"/>
      <c r="NUV70" s="467"/>
      <c r="NUW70" s="466"/>
      <c r="NUX70" s="399"/>
      <c r="NUY70" s="466"/>
      <c r="NUZ70" s="252"/>
      <c r="NVA70" s="467"/>
      <c r="NVB70" s="466"/>
      <c r="NVC70" s="399"/>
      <c r="NVD70" s="466"/>
      <c r="NVE70" s="252"/>
      <c r="NVF70" s="467"/>
      <c r="NVG70" s="466"/>
      <c r="NVH70" s="399"/>
      <c r="NVI70" s="466"/>
      <c r="NVJ70" s="252"/>
      <c r="NVK70" s="467"/>
      <c r="NVL70" s="466"/>
      <c r="NVM70" s="399"/>
      <c r="NVN70" s="466"/>
      <c r="NVO70" s="252"/>
      <c r="NVP70" s="467"/>
      <c r="NVQ70" s="466"/>
      <c r="NVR70" s="399"/>
      <c r="NVS70" s="466"/>
      <c r="NVT70" s="252"/>
      <c r="NVU70" s="467"/>
      <c r="NVV70" s="466"/>
      <c r="NVW70" s="399"/>
      <c r="NVX70" s="466"/>
      <c r="NVY70" s="252"/>
      <c r="NVZ70" s="467"/>
      <c r="NWA70" s="466"/>
      <c r="NWB70" s="399"/>
      <c r="NWC70" s="466"/>
      <c r="NWD70" s="252"/>
      <c r="NWE70" s="467"/>
      <c r="NWF70" s="466"/>
      <c r="NWG70" s="399"/>
      <c r="NWH70" s="466"/>
      <c r="NWI70" s="252"/>
      <c r="NWJ70" s="467"/>
      <c r="NWK70" s="466"/>
      <c r="NWL70" s="399"/>
      <c r="NWM70" s="466"/>
      <c r="NWN70" s="252"/>
      <c r="NWO70" s="467"/>
      <c r="NWP70" s="466"/>
      <c r="NWQ70" s="399"/>
      <c r="NWR70" s="466"/>
      <c r="NWS70" s="252"/>
      <c r="NWT70" s="467"/>
      <c r="NWU70" s="466"/>
      <c r="NWV70" s="399"/>
      <c r="NWW70" s="466"/>
      <c r="NWX70" s="252"/>
      <c r="NWY70" s="467"/>
      <c r="NWZ70" s="466"/>
      <c r="NXA70" s="399"/>
      <c r="NXB70" s="466"/>
      <c r="NXC70" s="252"/>
      <c r="NXD70" s="467"/>
      <c r="NXE70" s="466"/>
      <c r="NXF70" s="399"/>
      <c r="NXG70" s="466"/>
      <c r="NXH70" s="252"/>
      <c r="NXI70" s="467"/>
      <c r="NXJ70" s="466"/>
      <c r="NXK70" s="399"/>
      <c r="NXL70" s="466"/>
      <c r="NXM70" s="252"/>
      <c r="NXN70" s="467"/>
      <c r="NXO70" s="466"/>
      <c r="NXP70" s="399"/>
      <c r="NXQ70" s="466"/>
      <c r="NXR70" s="252"/>
      <c r="NXS70" s="467"/>
      <c r="NXT70" s="466"/>
      <c r="NXU70" s="399"/>
      <c r="NXV70" s="466"/>
      <c r="NXW70" s="252"/>
      <c r="NXX70" s="467"/>
      <c r="NXY70" s="466"/>
      <c r="NXZ70" s="399"/>
      <c r="NYA70" s="466"/>
      <c r="NYB70" s="252"/>
      <c r="NYC70" s="467"/>
      <c r="NYD70" s="466"/>
      <c r="NYE70" s="399"/>
      <c r="NYF70" s="466"/>
      <c r="NYG70" s="252"/>
      <c r="NYH70" s="467"/>
      <c r="NYI70" s="466"/>
      <c r="NYJ70" s="399"/>
      <c r="NYK70" s="466"/>
      <c r="NYL70" s="252"/>
      <c r="NYM70" s="467"/>
      <c r="NYN70" s="466"/>
      <c r="NYO70" s="399"/>
      <c r="NYP70" s="466"/>
      <c r="NYQ70" s="252"/>
      <c r="NYR70" s="467"/>
      <c r="NYS70" s="466"/>
      <c r="NYT70" s="399"/>
      <c r="NYU70" s="466"/>
      <c r="NYV70" s="252"/>
      <c r="NYW70" s="467"/>
      <c r="NYX70" s="466"/>
      <c r="NYY70" s="399"/>
      <c r="NYZ70" s="466"/>
      <c r="NZA70" s="252"/>
      <c r="NZB70" s="467"/>
      <c r="NZC70" s="466"/>
      <c r="NZD70" s="399"/>
      <c r="NZE70" s="466"/>
      <c r="NZF70" s="252"/>
      <c r="NZG70" s="467"/>
      <c r="NZH70" s="466"/>
      <c r="NZI70" s="399"/>
      <c r="NZJ70" s="466"/>
      <c r="NZK70" s="252"/>
      <c r="NZL70" s="467"/>
      <c r="NZM70" s="466"/>
      <c r="NZN70" s="399"/>
      <c r="NZO70" s="466"/>
      <c r="NZP70" s="252"/>
      <c r="NZQ70" s="467"/>
      <c r="NZR70" s="466"/>
      <c r="NZS70" s="399"/>
      <c r="NZT70" s="466"/>
      <c r="NZU70" s="252"/>
      <c r="NZV70" s="467"/>
      <c r="NZW70" s="466"/>
      <c r="NZX70" s="399"/>
      <c r="NZY70" s="466"/>
      <c r="NZZ70" s="252"/>
      <c r="OAA70" s="467"/>
      <c r="OAB70" s="466"/>
      <c r="OAC70" s="399"/>
      <c r="OAD70" s="466"/>
      <c r="OAE70" s="252"/>
      <c r="OAF70" s="467"/>
      <c r="OAG70" s="466"/>
      <c r="OAH70" s="399"/>
      <c r="OAI70" s="466"/>
      <c r="OAJ70" s="252"/>
      <c r="OAK70" s="467"/>
      <c r="OAL70" s="466"/>
      <c r="OAM70" s="399"/>
      <c r="OAN70" s="466"/>
      <c r="OAO70" s="252"/>
      <c r="OAP70" s="467"/>
      <c r="OAQ70" s="466"/>
      <c r="OAR70" s="399"/>
      <c r="OAS70" s="466"/>
      <c r="OAT70" s="252"/>
      <c r="OAU70" s="467"/>
      <c r="OAV70" s="466"/>
      <c r="OAW70" s="399"/>
      <c r="OAX70" s="466"/>
      <c r="OAY70" s="252"/>
      <c r="OAZ70" s="467"/>
      <c r="OBA70" s="466"/>
      <c r="OBB70" s="399"/>
      <c r="OBC70" s="466"/>
      <c r="OBD70" s="252"/>
      <c r="OBE70" s="467"/>
      <c r="OBF70" s="466"/>
      <c r="OBG70" s="399"/>
      <c r="OBH70" s="466"/>
      <c r="OBI70" s="252"/>
      <c r="OBJ70" s="467"/>
      <c r="OBK70" s="466"/>
      <c r="OBL70" s="399"/>
      <c r="OBM70" s="466"/>
      <c r="OBN70" s="252"/>
      <c r="OBO70" s="467"/>
      <c r="OBP70" s="466"/>
      <c r="OBQ70" s="399"/>
      <c r="OBR70" s="466"/>
      <c r="OBS70" s="252"/>
      <c r="OBT70" s="467"/>
      <c r="OBU70" s="466"/>
      <c r="OBV70" s="399"/>
      <c r="OBW70" s="466"/>
      <c r="OBX70" s="252"/>
      <c r="OBY70" s="467"/>
      <c r="OBZ70" s="466"/>
      <c r="OCA70" s="399"/>
      <c r="OCB70" s="466"/>
      <c r="OCC70" s="252"/>
      <c r="OCD70" s="467"/>
      <c r="OCE70" s="466"/>
      <c r="OCF70" s="399"/>
      <c r="OCG70" s="466"/>
      <c r="OCH70" s="252"/>
      <c r="OCI70" s="467"/>
      <c r="OCJ70" s="466"/>
      <c r="OCK70" s="399"/>
      <c r="OCL70" s="466"/>
      <c r="OCM70" s="252"/>
      <c r="OCN70" s="467"/>
      <c r="OCO70" s="466"/>
      <c r="OCP70" s="399"/>
      <c r="OCQ70" s="466"/>
      <c r="OCR70" s="252"/>
      <c r="OCS70" s="467"/>
      <c r="OCT70" s="466"/>
      <c r="OCU70" s="399"/>
      <c r="OCV70" s="466"/>
      <c r="OCW70" s="252"/>
      <c r="OCX70" s="467"/>
      <c r="OCY70" s="466"/>
      <c r="OCZ70" s="399"/>
      <c r="ODA70" s="466"/>
      <c r="ODB70" s="252"/>
      <c r="ODC70" s="467"/>
      <c r="ODD70" s="466"/>
      <c r="ODE70" s="399"/>
      <c r="ODF70" s="466"/>
      <c r="ODG70" s="252"/>
      <c r="ODH70" s="467"/>
      <c r="ODI70" s="466"/>
      <c r="ODJ70" s="399"/>
      <c r="ODK70" s="466"/>
      <c r="ODL70" s="252"/>
      <c r="ODM70" s="467"/>
      <c r="ODN70" s="466"/>
      <c r="ODO70" s="399"/>
      <c r="ODP70" s="466"/>
      <c r="ODQ70" s="252"/>
      <c r="ODR70" s="467"/>
      <c r="ODS70" s="466"/>
      <c r="ODT70" s="399"/>
      <c r="ODU70" s="466"/>
      <c r="ODV70" s="252"/>
      <c r="ODW70" s="467"/>
      <c r="ODX70" s="466"/>
      <c r="ODY70" s="399"/>
      <c r="ODZ70" s="466"/>
      <c r="OEA70" s="252"/>
      <c r="OEB70" s="467"/>
      <c r="OEC70" s="466"/>
      <c r="OED70" s="399"/>
      <c r="OEE70" s="466"/>
      <c r="OEF70" s="252"/>
      <c r="OEG70" s="467"/>
      <c r="OEH70" s="466"/>
      <c r="OEI70" s="399"/>
      <c r="OEJ70" s="466"/>
      <c r="OEK70" s="252"/>
      <c r="OEL70" s="467"/>
      <c r="OEM70" s="466"/>
      <c r="OEN70" s="399"/>
      <c r="OEO70" s="466"/>
      <c r="OEP70" s="252"/>
      <c r="OEQ70" s="467"/>
      <c r="OER70" s="466"/>
      <c r="OES70" s="399"/>
      <c r="OET70" s="466"/>
      <c r="OEU70" s="252"/>
      <c r="OEV70" s="467"/>
      <c r="OEW70" s="466"/>
      <c r="OEX70" s="399"/>
      <c r="OEY70" s="466"/>
      <c r="OEZ70" s="252"/>
      <c r="OFA70" s="467"/>
      <c r="OFB70" s="466"/>
      <c r="OFC70" s="399"/>
      <c r="OFD70" s="466"/>
      <c r="OFE70" s="252"/>
      <c r="OFF70" s="467"/>
      <c r="OFG70" s="466"/>
      <c r="OFH70" s="399"/>
      <c r="OFI70" s="466"/>
      <c r="OFJ70" s="252"/>
      <c r="OFK70" s="467"/>
      <c r="OFL70" s="466"/>
      <c r="OFM70" s="399"/>
      <c r="OFN70" s="466"/>
      <c r="OFO70" s="252"/>
      <c r="OFP70" s="467"/>
      <c r="OFQ70" s="466"/>
      <c r="OFR70" s="399"/>
      <c r="OFS70" s="466"/>
      <c r="OFT70" s="252"/>
      <c r="OFU70" s="467"/>
      <c r="OFV70" s="466"/>
      <c r="OFW70" s="399"/>
      <c r="OFX70" s="466"/>
      <c r="OFY70" s="252"/>
      <c r="OFZ70" s="467"/>
      <c r="OGA70" s="466"/>
      <c r="OGB70" s="399"/>
      <c r="OGC70" s="466"/>
      <c r="OGD70" s="252"/>
      <c r="OGE70" s="467"/>
      <c r="OGF70" s="466"/>
      <c r="OGG70" s="399"/>
      <c r="OGH70" s="466"/>
      <c r="OGI70" s="252"/>
      <c r="OGJ70" s="467"/>
      <c r="OGK70" s="466"/>
      <c r="OGL70" s="399"/>
      <c r="OGM70" s="466"/>
      <c r="OGN70" s="252"/>
      <c r="OGO70" s="467"/>
      <c r="OGP70" s="466"/>
      <c r="OGQ70" s="399"/>
      <c r="OGR70" s="466"/>
      <c r="OGS70" s="252"/>
      <c r="OGT70" s="467"/>
      <c r="OGU70" s="466"/>
      <c r="OGV70" s="399"/>
      <c r="OGW70" s="466"/>
      <c r="OGX70" s="252"/>
      <c r="OGY70" s="467"/>
      <c r="OGZ70" s="466"/>
      <c r="OHA70" s="399"/>
      <c r="OHB70" s="466"/>
      <c r="OHC70" s="252"/>
      <c r="OHD70" s="467"/>
      <c r="OHE70" s="466"/>
      <c r="OHF70" s="399"/>
      <c r="OHG70" s="466"/>
      <c r="OHH70" s="252"/>
      <c r="OHI70" s="467"/>
      <c r="OHJ70" s="466"/>
      <c r="OHK70" s="399"/>
      <c r="OHL70" s="466"/>
      <c r="OHM70" s="252"/>
      <c r="OHN70" s="467"/>
      <c r="OHO70" s="466"/>
      <c r="OHP70" s="399"/>
      <c r="OHQ70" s="466"/>
      <c r="OHR70" s="252"/>
      <c r="OHS70" s="467"/>
      <c r="OHT70" s="466"/>
      <c r="OHU70" s="399"/>
      <c r="OHV70" s="466"/>
      <c r="OHW70" s="252"/>
      <c r="OHX70" s="467"/>
      <c r="OHY70" s="466"/>
      <c r="OHZ70" s="399"/>
      <c r="OIA70" s="466"/>
      <c r="OIB70" s="252"/>
      <c r="OIC70" s="467"/>
      <c r="OID70" s="466"/>
      <c r="OIE70" s="399"/>
      <c r="OIF70" s="466"/>
      <c r="OIG70" s="252"/>
      <c r="OIH70" s="467"/>
      <c r="OII70" s="466"/>
      <c r="OIJ70" s="399"/>
      <c r="OIK70" s="466"/>
      <c r="OIL70" s="252"/>
      <c r="OIM70" s="467"/>
      <c r="OIN70" s="466"/>
      <c r="OIO70" s="399"/>
      <c r="OIP70" s="466"/>
      <c r="OIQ70" s="252"/>
      <c r="OIR70" s="467"/>
      <c r="OIS70" s="466"/>
      <c r="OIT70" s="399"/>
      <c r="OIU70" s="466"/>
      <c r="OIV70" s="252"/>
      <c r="OIW70" s="467"/>
      <c r="OIX70" s="466"/>
      <c r="OIY70" s="399"/>
      <c r="OIZ70" s="466"/>
      <c r="OJA70" s="252"/>
      <c r="OJB70" s="467"/>
      <c r="OJC70" s="466"/>
      <c r="OJD70" s="399"/>
      <c r="OJE70" s="466"/>
      <c r="OJF70" s="252"/>
      <c r="OJG70" s="467"/>
      <c r="OJH70" s="466"/>
      <c r="OJI70" s="399"/>
      <c r="OJJ70" s="466"/>
      <c r="OJK70" s="252"/>
      <c r="OJL70" s="467"/>
      <c r="OJM70" s="466"/>
      <c r="OJN70" s="399"/>
      <c r="OJO70" s="466"/>
      <c r="OJP70" s="252"/>
      <c r="OJQ70" s="467"/>
      <c r="OJR70" s="466"/>
      <c r="OJS70" s="399"/>
      <c r="OJT70" s="466"/>
      <c r="OJU70" s="252"/>
      <c r="OJV70" s="467"/>
      <c r="OJW70" s="466"/>
      <c r="OJX70" s="399"/>
      <c r="OJY70" s="466"/>
      <c r="OJZ70" s="252"/>
      <c r="OKA70" s="467"/>
      <c r="OKB70" s="466"/>
      <c r="OKC70" s="399"/>
      <c r="OKD70" s="466"/>
      <c r="OKE70" s="252"/>
      <c r="OKF70" s="467"/>
      <c r="OKG70" s="466"/>
      <c r="OKH70" s="399"/>
      <c r="OKI70" s="466"/>
      <c r="OKJ70" s="252"/>
      <c r="OKK70" s="467"/>
      <c r="OKL70" s="466"/>
      <c r="OKM70" s="399"/>
      <c r="OKN70" s="466"/>
      <c r="OKO70" s="252"/>
      <c r="OKP70" s="467"/>
      <c r="OKQ70" s="466"/>
      <c r="OKR70" s="399"/>
      <c r="OKS70" s="466"/>
      <c r="OKT70" s="252"/>
      <c r="OKU70" s="467"/>
      <c r="OKV70" s="466"/>
      <c r="OKW70" s="399"/>
      <c r="OKX70" s="466"/>
      <c r="OKY70" s="252"/>
      <c r="OKZ70" s="467"/>
      <c r="OLA70" s="466"/>
      <c r="OLB70" s="399"/>
      <c r="OLC70" s="466"/>
      <c r="OLD70" s="252"/>
      <c r="OLE70" s="467"/>
      <c r="OLF70" s="466"/>
      <c r="OLG70" s="399"/>
      <c r="OLH70" s="466"/>
      <c r="OLI70" s="252"/>
      <c r="OLJ70" s="467"/>
      <c r="OLK70" s="466"/>
      <c r="OLL70" s="399"/>
      <c r="OLM70" s="466"/>
      <c r="OLN70" s="252"/>
      <c r="OLO70" s="467"/>
      <c r="OLP70" s="466"/>
      <c r="OLQ70" s="399"/>
      <c r="OLR70" s="466"/>
      <c r="OLS70" s="252"/>
      <c r="OLT70" s="467"/>
      <c r="OLU70" s="466"/>
      <c r="OLV70" s="399"/>
      <c r="OLW70" s="466"/>
      <c r="OLX70" s="252"/>
      <c r="OLY70" s="467"/>
      <c r="OLZ70" s="466"/>
      <c r="OMA70" s="399"/>
      <c r="OMB70" s="466"/>
      <c r="OMC70" s="252"/>
      <c r="OMD70" s="467"/>
      <c r="OME70" s="466"/>
      <c r="OMF70" s="399"/>
      <c r="OMG70" s="466"/>
      <c r="OMH70" s="252"/>
      <c r="OMI70" s="467"/>
      <c r="OMJ70" s="466"/>
      <c r="OMK70" s="399"/>
      <c r="OML70" s="466"/>
      <c r="OMM70" s="252"/>
      <c r="OMN70" s="467"/>
      <c r="OMO70" s="466"/>
      <c r="OMP70" s="399"/>
      <c r="OMQ70" s="466"/>
      <c r="OMR70" s="252"/>
      <c r="OMS70" s="467"/>
      <c r="OMT70" s="466"/>
      <c r="OMU70" s="399"/>
      <c r="OMV70" s="466"/>
      <c r="OMW70" s="252"/>
      <c r="OMX70" s="467"/>
      <c r="OMY70" s="466"/>
      <c r="OMZ70" s="399"/>
      <c r="ONA70" s="466"/>
      <c r="ONB70" s="252"/>
      <c r="ONC70" s="467"/>
      <c r="OND70" s="466"/>
      <c r="ONE70" s="399"/>
      <c r="ONF70" s="466"/>
      <c r="ONG70" s="252"/>
      <c r="ONH70" s="467"/>
      <c r="ONI70" s="466"/>
      <c r="ONJ70" s="399"/>
      <c r="ONK70" s="466"/>
      <c r="ONL70" s="252"/>
      <c r="ONM70" s="467"/>
      <c r="ONN70" s="466"/>
      <c r="ONO70" s="399"/>
      <c r="ONP70" s="466"/>
      <c r="ONQ70" s="252"/>
      <c r="ONR70" s="467"/>
      <c r="ONS70" s="466"/>
      <c r="ONT70" s="399"/>
      <c r="ONU70" s="466"/>
      <c r="ONV70" s="252"/>
      <c r="ONW70" s="467"/>
      <c r="ONX70" s="466"/>
      <c r="ONY70" s="399"/>
      <c r="ONZ70" s="466"/>
      <c r="OOA70" s="252"/>
      <c r="OOB70" s="467"/>
      <c r="OOC70" s="466"/>
      <c r="OOD70" s="399"/>
      <c r="OOE70" s="466"/>
      <c r="OOF70" s="252"/>
      <c r="OOG70" s="467"/>
      <c r="OOH70" s="466"/>
      <c r="OOI70" s="399"/>
      <c r="OOJ70" s="466"/>
      <c r="OOK70" s="252"/>
      <c r="OOL70" s="467"/>
      <c r="OOM70" s="466"/>
      <c r="OON70" s="399"/>
      <c r="OOO70" s="466"/>
      <c r="OOP70" s="252"/>
      <c r="OOQ70" s="467"/>
      <c r="OOR70" s="466"/>
      <c r="OOS70" s="399"/>
      <c r="OOT70" s="466"/>
      <c r="OOU70" s="252"/>
      <c r="OOV70" s="467"/>
      <c r="OOW70" s="466"/>
      <c r="OOX70" s="399"/>
      <c r="OOY70" s="466"/>
      <c r="OOZ70" s="252"/>
      <c r="OPA70" s="467"/>
      <c r="OPB70" s="466"/>
      <c r="OPC70" s="399"/>
      <c r="OPD70" s="466"/>
      <c r="OPE70" s="252"/>
      <c r="OPF70" s="467"/>
      <c r="OPG70" s="466"/>
      <c r="OPH70" s="399"/>
      <c r="OPI70" s="466"/>
      <c r="OPJ70" s="252"/>
      <c r="OPK70" s="467"/>
      <c r="OPL70" s="466"/>
      <c r="OPM70" s="399"/>
      <c r="OPN70" s="466"/>
      <c r="OPO70" s="252"/>
      <c r="OPP70" s="467"/>
      <c r="OPQ70" s="466"/>
      <c r="OPR70" s="399"/>
      <c r="OPS70" s="466"/>
      <c r="OPT70" s="252"/>
      <c r="OPU70" s="467"/>
      <c r="OPV70" s="466"/>
      <c r="OPW70" s="399"/>
      <c r="OPX70" s="466"/>
      <c r="OPY70" s="252"/>
      <c r="OPZ70" s="467"/>
      <c r="OQA70" s="466"/>
      <c r="OQB70" s="399"/>
      <c r="OQC70" s="466"/>
      <c r="OQD70" s="252"/>
      <c r="OQE70" s="467"/>
      <c r="OQF70" s="466"/>
      <c r="OQG70" s="399"/>
      <c r="OQH70" s="466"/>
      <c r="OQI70" s="252"/>
      <c r="OQJ70" s="467"/>
      <c r="OQK70" s="466"/>
      <c r="OQL70" s="399"/>
      <c r="OQM70" s="466"/>
      <c r="OQN70" s="252"/>
      <c r="OQO70" s="467"/>
      <c r="OQP70" s="466"/>
      <c r="OQQ70" s="399"/>
      <c r="OQR70" s="466"/>
      <c r="OQS70" s="252"/>
      <c r="OQT70" s="467"/>
      <c r="OQU70" s="466"/>
      <c r="OQV70" s="399"/>
      <c r="OQW70" s="466"/>
      <c r="OQX70" s="252"/>
      <c r="OQY70" s="467"/>
      <c r="OQZ70" s="466"/>
      <c r="ORA70" s="399"/>
      <c r="ORB70" s="466"/>
      <c r="ORC70" s="252"/>
      <c r="ORD70" s="467"/>
      <c r="ORE70" s="466"/>
      <c r="ORF70" s="399"/>
      <c r="ORG70" s="466"/>
      <c r="ORH70" s="252"/>
      <c r="ORI70" s="467"/>
      <c r="ORJ70" s="466"/>
      <c r="ORK70" s="399"/>
      <c r="ORL70" s="466"/>
      <c r="ORM70" s="252"/>
      <c r="ORN70" s="467"/>
      <c r="ORO70" s="466"/>
      <c r="ORP70" s="399"/>
      <c r="ORQ70" s="466"/>
      <c r="ORR70" s="252"/>
      <c r="ORS70" s="467"/>
      <c r="ORT70" s="466"/>
      <c r="ORU70" s="399"/>
      <c r="ORV70" s="466"/>
      <c r="ORW70" s="252"/>
      <c r="ORX70" s="467"/>
      <c r="ORY70" s="466"/>
      <c r="ORZ70" s="399"/>
      <c r="OSA70" s="466"/>
      <c r="OSB70" s="252"/>
      <c r="OSC70" s="467"/>
      <c r="OSD70" s="466"/>
      <c r="OSE70" s="399"/>
      <c r="OSF70" s="466"/>
      <c r="OSG70" s="252"/>
      <c r="OSH70" s="467"/>
      <c r="OSI70" s="466"/>
      <c r="OSJ70" s="399"/>
      <c r="OSK70" s="466"/>
      <c r="OSL70" s="252"/>
      <c r="OSM70" s="467"/>
      <c r="OSN70" s="466"/>
      <c r="OSO70" s="399"/>
      <c r="OSP70" s="466"/>
      <c r="OSQ70" s="252"/>
      <c r="OSR70" s="467"/>
      <c r="OSS70" s="466"/>
      <c r="OST70" s="399"/>
      <c r="OSU70" s="466"/>
      <c r="OSV70" s="252"/>
      <c r="OSW70" s="467"/>
      <c r="OSX70" s="466"/>
      <c r="OSY70" s="399"/>
      <c r="OSZ70" s="466"/>
      <c r="OTA70" s="252"/>
      <c r="OTB70" s="467"/>
      <c r="OTC70" s="466"/>
      <c r="OTD70" s="399"/>
      <c r="OTE70" s="466"/>
      <c r="OTF70" s="252"/>
      <c r="OTG70" s="467"/>
      <c r="OTH70" s="466"/>
      <c r="OTI70" s="399"/>
      <c r="OTJ70" s="466"/>
      <c r="OTK70" s="252"/>
      <c r="OTL70" s="467"/>
      <c r="OTM70" s="466"/>
      <c r="OTN70" s="399"/>
      <c r="OTO70" s="466"/>
      <c r="OTP70" s="252"/>
      <c r="OTQ70" s="467"/>
      <c r="OTR70" s="466"/>
      <c r="OTS70" s="399"/>
      <c r="OTT70" s="466"/>
      <c r="OTU70" s="252"/>
      <c r="OTV70" s="467"/>
      <c r="OTW70" s="466"/>
      <c r="OTX70" s="399"/>
      <c r="OTY70" s="466"/>
      <c r="OTZ70" s="252"/>
      <c r="OUA70" s="467"/>
      <c r="OUB70" s="466"/>
      <c r="OUC70" s="399"/>
      <c r="OUD70" s="466"/>
      <c r="OUE70" s="252"/>
      <c r="OUF70" s="467"/>
      <c r="OUG70" s="466"/>
      <c r="OUH70" s="399"/>
      <c r="OUI70" s="466"/>
      <c r="OUJ70" s="252"/>
      <c r="OUK70" s="467"/>
      <c r="OUL70" s="466"/>
      <c r="OUM70" s="399"/>
      <c r="OUN70" s="466"/>
      <c r="OUO70" s="252"/>
      <c r="OUP70" s="467"/>
      <c r="OUQ70" s="466"/>
      <c r="OUR70" s="399"/>
      <c r="OUS70" s="466"/>
      <c r="OUT70" s="252"/>
      <c r="OUU70" s="467"/>
      <c r="OUV70" s="466"/>
      <c r="OUW70" s="399"/>
      <c r="OUX70" s="466"/>
      <c r="OUY70" s="252"/>
      <c r="OUZ70" s="467"/>
      <c r="OVA70" s="466"/>
      <c r="OVB70" s="399"/>
      <c r="OVC70" s="466"/>
      <c r="OVD70" s="252"/>
      <c r="OVE70" s="467"/>
      <c r="OVF70" s="466"/>
      <c r="OVG70" s="399"/>
      <c r="OVH70" s="466"/>
      <c r="OVI70" s="252"/>
      <c r="OVJ70" s="467"/>
      <c r="OVK70" s="466"/>
      <c r="OVL70" s="399"/>
      <c r="OVM70" s="466"/>
      <c r="OVN70" s="252"/>
      <c r="OVO70" s="467"/>
      <c r="OVP70" s="466"/>
      <c r="OVQ70" s="399"/>
      <c r="OVR70" s="466"/>
      <c r="OVS70" s="252"/>
      <c r="OVT70" s="467"/>
      <c r="OVU70" s="466"/>
      <c r="OVV70" s="399"/>
      <c r="OVW70" s="466"/>
      <c r="OVX70" s="252"/>
      <c r="OVY70" s="467"/>
      <c r="OVZ70" s="466"/>
      <c r="OWA70" s="399"/>
      <c r="OWB70" s="466"/>
      <c r="OWC70" s="252"/>
      <c r="OWD70" s="467"/>
      <c r="OWE70" s="466"/>
      <c r="OWF70" s="399"/>
      <c r="OWG70" s="466"/>
      <c r="OWH70" s="252"/>
      <c r="OWI70" s="467"/>
      <c r="OWJ70" s="466"/>
      <c r="OWK70" s="399"/>
      <c r="OWL70" s="466"/>
      <c r="OWM70" s="252"/>
      <c r="OWN70" s="467"/>
      <c r="OWO70" s="466"/>
      <c r="OWP70" s="399"/>
      <c r="OWQ70" s="466"/>
      <c r="OWR70" s="252"/>
      <c r="OWS70" s="467"/>
      <c r="OWT70" s="466"/>
      <c r="OWU70" s="399"/>
      <c r="OWV70" s="466"/>
      <c r="OWW70" s="252"/>
      <c r="OWX70" s="467"/>
      <c r="OWY70" s="466"/>
      <c r="OWZ70" s="399"/>
      <c r="OXA70" s="466"/>
      <c r="OXB70" s="252"/>
      <c r="OXC70" s="467"/>
      <c r="OXD70" s="466"/>
      <c r="OXE70" s="399"/>
      <c r="OXF70" s="466"/>
      <c r="OXG70" s="252"/>
      <c r="OXH70" s="467"/>
      <c r="OXI70" s="466"/>
      <c r="OXJ70" s="399"/>
      <c r="OXK70" s="466"/>
      <c r="OXL70" s="252"/>
      <c r="OXM70" s="467"/>
      <c r="OXN70" s="466"/>
      <c r="OXO70" s="399"/>
      <c r="OXP70" s="466"/>
      <c r="OXQ70" s="252"/>
      <c r="OXR70" s="467"/>
      <c r="OXS70" s="466"/>
      <c r="OXT70" s="399"/>
      <c r="OXU70" s="466"/>
      <c r="OXV70" s="252"/>
      <c r="OXW70" s="467"/>
      <c r="OXX70" s="466"/>
      <c r="OXY70" s="399"/>
      <c r="OXZ70" s="466"/>
      <c r="OYA70" s="252"/>
      <c r="OYB70" s="467"/>
      <c r="OYC70" s="466"/>
      <c r="OYD70" s="399"/>
      <c r="OYE70" s="466"/>
      <c r="OYF70" s="252"/>
      <c r="OYG70" s="467"/>
      <c r="OYH70" s="466"/>
      <c r="OYI70" s="399"/>
      <c r="OYJ70" s="466"/>
      <c r="OYK70" s="252"/>
      <c r="OYL70" s="467"/>
      <c r="OYM70" s="466"/>
      <c r="OYN70" s="399"/>
      <c r="OYO70" s="466"/>
      <c r="OYP70" s="252"/>
      <c r="OYQ70" s="467"/>
      <c r="OYR70" s="466"/>
      <c r="OYS70" s="399"/>
      <c r="OYT70" s="466"/>
      <c r="OYU70" s="252"/>
      <c r="OYV70" s="467"/>
      <c r="OYW70" s="466"/>
      <c r="OYX70" s="399"/>
      <c r="OYY70" s="466"/>
      <c r="OYZ70" s="252"/>
      <c r="OZA70" s="467"/>
      <c r="OZB70" s="466"/>
      <c r="OZC70" s="399"/>
      <c r="OZD70" s="466"/>
      <c r="OZE70" s="252"/>
      <c r="OZF70" s="467"/>
      <c r="OZG70" s="466"/>
      <c r="OZH70" s="399"/>
      <c r="OZI70" s="466"/>
      <c r="OZJ70" s="252"/>
      <c r="OZK70" s="467"/>
      <c r="OZL70" s="466"/>
      <c r="OZM70" s="399"/>
      <c r="OZN70" s="466"/>
      <c r="OZO70" s="252"/>
      <c r="OZP70" s="467"/>
      <c r="OZQ70" s="466"/>
      <c r="OZR70" s="399"/>
      <c r="OZS70" s="466"/>
      <c r="OZT70" s="252"/>
      <c r="OZU70" s="467"/>
      <c r="OZV70" s="466"/>
      <c r="OZW70" s="399"/>
      <c r="OZX70" s="466"/>
      <c r="OZY70" s="252"/>
      <c r="OZZ70" s="467"/>
      <c r="PAA70" s="466"/>
      <c r="PAB70" s="399"/>
      <c r="PAC70" s="466"/>
      <c r="PAD70" s="252"/>
      <c r="PAE70" s="467"/>
      <c r="PAF70" s="466"/>
      <c r="PAG70" s="399"/>
      <c r="PAH70" s="466"/>
      <c r="PAI70" s="252"/>
      <c r="PAJ70" s="467"/>
      <c r="PAK70" s="466"/>
      <c r="PAL70" s="399"/>
      <c r="PAM70" s="466"/>
      <c r="PAN70" s="252"/>
      <c r="PAO70" s="467"/>
      <c r="PAP70" s="466"/>
      <c r="PAQ70" s="399"/>
      <c r="PAR70" s="466"/>
      <c r="PAS70" s="252"/>
      <c r="PAT70" s="467"/>
      <c r="PAU70" s="466"/>
      <c r="PAV70" s="399"/>
      <c r="PAW70" s="466"/>
      <c r="PAX70" s="252"/>
      <c r="PAY70" s="467"/>
      <c r="PAZ70" s="466"/>
      <c r="PBA70" s="399"/>
      <c r="PBB70" s="466"/>
      <c r="PBC70" s="252"/>
      <c r="PBD70" s="467"/>
      <c r="PBE70" s="466"/>
      <c r="PBF70" s="399"/>
      <c r="PBG70" s="466"/>
      <c r="PBH70" s="252"/>
      <c r="PBI70" s="467"/>
      <c r="PBJ70" s="466"/>
      <c r="PBK70" s="399"/>
      <c r="PBL70" s="466"/>
      <c r="PBM70" s="252"/>
      <c r="PBN70" s="467"/>
      <c r="PBO70" s="466"/>
      <c r="PBP70" s="399"/>
      <c r="PBQ70" s="466"/>
      <c r="PBR70" s="252"/>
      <c r="PBS70" s="467"/>
      <c r="PBT70" s="466"/>
      <c r="PBU70" s="399"/>
      <c r="PBV70" s="466"/>
      <c r="PBW70" s="252"/>
      <c r="PBX70" s="467"/>
      <c r="PBY70" s="466"/>
      <c r="PBZ70" s="399"/>
      <c r="PCA70" s="466"/>
      <c r="PCB70" s="252"/>
      <c r="PCC70" s="467"/>
      <c r="PCD70" s="466"/>
      <c r="PCE70" s="399"/>
      <c r="PCF70" s="466"/>
      <c r="PCG70" s="252"/>
      <c r="PCH70" s="467"/>
      <c r="PCI70" s="466"/>
      <c r="PCJ70" s="399"/>
      <c r="PCK70" s="466"/>
      <c r="PCL70" s="252"/>
      <c r="PCM70" s="467"/>
      <c r="PCN70" s="466"/>
      <c r="PCO70" s="399"/>
      <c r="PCP70" s="466"/>
      <c r="PCQ70" s="252"/>
      <c r="PCR70" s="467"/>
      <c r="PCS70" s="466"/>
      <c r="PCT70" s="399"/>
      <c r="PCU70" s="466"/>
      <c r="PCV70" s="252"/>
      <c r="PCW70" s="467"/>
      <c r="PCX70" s="466"/>
      <c r="PCY70" s="399"/>
      <c r="PCZ70" s="466"/>
      <c r="PDA70" s="252"/>
      <c r="PDB70" s="467"/>
      <c r="PDC70" s="466"/>
      <c r="PDD70" s="399"/>
      <c r="PDE70" s="466"/>
      <c r="PDF70" s="252"/>
      <c r="PDG70" s="467"/>
      <c r="PDH70" s="466"/>
      <c r="PDI70" s="399"/>
      <c r="PDJ70" s="466"/>
      <c r="PDK70" s="252"/>
      <c r="PDL70" s="467"/>
      <c r="PDM70" s="466"/>
      <c r="PDN70" s="399"/>
      <c r="PDO70" s="466"/>
      <c r="PDP70" s="252"/>
      <c r="PDQ70" s="467"/>
      <c r="PDR70" s="466"/>
      <c r="PDS70" s="399"/>
      <c r="PDT70" s="466"/>
      <c r="PDU70" s="252"/>
      <c r="PDV70" s="467"/>
      <c r="PDW70" s="466"/>
      <c r="PDX70" s="399"/>
      <c r="PDY70" s="466"/>
      <c r="PDZ70" s="252"/>
      <c r="PEA70" s="467"/>
      <c r="PEB70" s="466"/>
      <c r="PEC70" s="399"/>
      <c r="PED70" s="466"/>
      <c r="PEE70" s="252"/>
      <c r="PEF70" s="467"/>
      <c r="PEG70" s="466"/>
      <c r="PEH70" s="399"/>
      <c r="PEI70" s="466"/>
      <c r="PEJ70" s="252"/>
      <c r="PEK70" s="467"/>
      <c r="PEL70" s="466"/>
      <c r="PEM70" s="399"/>
      <c r="PEN70" s="466"/>
      <c r="PEO70" s="252"/>
      <c r="PEP70" s="467"/>
      <c r="PEQ70" s="466"/>
      <c r="PER70" s="399"/>
      <c r="PES70" s="466"/>
      <c r="PET70" s="252"/>
      <c r="PEU70" s="467"/>
      <c r="PEV70" s="466"/>
      <c r="PEW70" s="399"/>
      <c r="PEX70" s="466"/>
      <c r="PEY70" s="252"/>
      <c r="PEZ70" s="467"/>
      <c r="PFA70" s="466"/>
      <c r="PFB70" s="399"/>
      <c r="PFC70" s="466"/>
      <c r="PFD70" s="252"/>
      <c r="PFE70" s="467"/>
      <c r="PFF70" s="466"/>
      <c r="PFG70" s="399"/>
      <c r="PFH70" s="466"/>
      <c r="PFI70" s="252"/>
      <c r="PFJ70" s="467"/>
      <c r="PFK70" s="466"/>
      <c r="PFL70" s="399"/>
      <c r="PFM70" s="466"/>
      <c r="PFN70" s="252"/>
      <c r="PFO70" s="467"/>
      <c r="PFP70" s="466"/>
      <c r="PFQ70" s="399"/>
      <c r="PFR70" s="466"/>
      <c r="PFS70" s="252"/>
      <c r="PFT70" s="467"/>
      <c r="PFU70" s="466"/>
      <c r="PFV70" s="399"/>
      <c r="PFW70" s="466"/>
      <c r="PFX70" s="252"/>
      <c r="PFY70" s="467"/>
      <c r="PFZ70" s="466"/>
      <c r="PGA70" s="399"/>
      <c r="PGB70" s="466"/>
      <c r="PGC70" s="252"/>
      <c r="PGD70" s="467"/>
      <c r="PGE70" s="466"/>
      <c r="PGF70" s="399"/>
      <c r="PGG70" s="466"/>
      <c r="PGH70" s="252"/>
      <c r="PGI70" s="467"/>
      <c r="PGJ70" s="466"/>
      <c r="PGK70" s="399"/>
      <c r="PGL70" s="466"/>
      <c r="PGM70" s="252"/>
      <c r="PGN70" s="467"/>
      <c r="PGO70" s="466"/>
      <c r="PGP70" s="399"/>
      <c r="PGQ70" s="466"/>
      <c r="PGR70" s="252"/>
      <c r="PGS70" s="467"/>
      <c r="PGT70" s="466"/>
      <c r="PGU70" s="399"/>
      <c r="PGV70" s="466"/>
      <c r="PGW70" s="252"/>
      <c r="PGX70" s="467"/>
      <c r="PGY70" s="466"/>
      <c r="PGZ70" s="399"/>
      <c r="PHA70" s="466"/>
      <c r="PHB70" s="252"/>
      <c r="PHC70" s="467"/>
      <c r="PHD70" s="466"/>
      <c r="PHE70" s="399"/>
      <c r="PHF70" s="466"/>
      <c r="PHG70" s="252"/>
      <c r="PHH70" s="467"/>
      <c r="PHI70" s="466"/>
      <c r="PHJ70" s="399"/>
      <c r="PHK70" s="466"/>
      <c r="PHL70" s="252"/>
      <c r="PHM70" s="467"/>
      <c r="PHN70" s="466"/>
      <c r="PHO70" s="399"/>
      <c r="PHP70" s="466"/>
      <c r="PHQ70" s="252"/>
      <c r="PHR70" s="467"/>
      <c r="PHS70" s="466"/>
      <c r="PHT70" s="399"/>
      <c r="PHU70" s="466"/>
      <c r="PHV70" s="252"/>
      <c r="PHW70" s="467"/>
      <c r="PHX70" s="466"/>
      <c r="PHY70" s="399"/>
      <c r="PHZ70" s="466"/>
      <c r="PIA70" s="252"/>
      <c r="PIB70" s="467"/>
      <c r="PIC70" s="466"/>
      <c r="PID70" s="399"/>
      <c r="PIE70" s="466"/>
      <c r="PIF70" s="252"/>
      <c r="PIG70" s="467"/>
      <c r="PIH70" s="466"/>
      <c r="PII70" s="399"/>
      <c r="PIJ70" s="466"/>
      <c r="PIK70" s="252"/>
      <c r="PIL70" s="467"/>
      <c r="PIM70" s="466"/>
      <c r="PIN70" s="399"/>
      <c r="PIO70" s="466"/>
      <c r="PIP70" s="252"/>
      <c r="PIQ70" s="467"/>
      <c r="PIR70" s="466"/>
      <c r="PIS70" s="399"/>
      <c r="PIT70" s="466"/>
      <c r="PIU70" s="252"/>
      <c r="PIV70" s="467"/>
      <c r="PIW70" s="466"/>
      <c r="PIX70" s="399"/>
      <c r="PIY70" s="466"/>
      <c r="PIZ70" s="252"/>
      <c r="PJA70" s="467"/>
      <c r="PJB70" s="466"/>
      <c r="PJC70" s="399"/>
      <c r="PJD70" s="466"/>
      <c r="PJE70" s="252"/>
      <c r="PJF70" s="467"/>
      <c r="PJG70" s="466"/>
      <c r="PJH70" s="399"/>
      <c r="PJI70" s="466"/>
      <c r="PJJ70" s="252"/>
      <c r="PJK70" s="467"/>
      <c r="PJL70" s="466"/>
      <c r="PJM70" s="399"/>
      <c r="PJN70" s="466"/>
      <c r="PJO70" s="252"/>
      <c r="PJP70" s="467"/>
      <c r="PJQ70" s="466"/>
      <c r="PJR70" s="399"/>
      <c r="PJS70" s="466"/>
      <c r="PJT70" s="252"/>
      <c r="PJU70" s="467"/>
      <c r="PJV70" s="466"/>
      <c r="PJW70" s="399"/>
      <c r="PJX70" s="466"/>
      <c r="PJY70" s="252"/>
      <c r="PJZ70" s="467"/>
      <c r="PKA70" s="466"/>
      <c r="PKB70" s="399"/>
      <c r="PKC70" s="466"/>
      <c r="PKD70" s="252"/>
      <c r="PKE70" s="467"/>
      <c r="PKF70" s="466"/>
      <c r="PKG70" s="399"/>
      <c r="PKH70" s="466"/>
      <c r="PKI70" s="252"/>
      <c r="PKJ70" s="467"/>
      <c r="PKK70" s="466"/>
      <c r="PKL70" s="399"/>
      <c r="PKM70" s="466"/>
      <c r="PKN70" s="252"/>
      <c r="PKO70" s="467"/>
      <c r="PKP70" s="466"/>
      <c r="PKQ70" s="399"/>
      <c r="PKR70" s="466"/>
      <c r="PKS70" s="252"/>
      <c r="PKT70" s="467"/>
      <c r="PKU70" s="466"/>
      <c r="PKV70" s="399"/>
      <c r="PKW70" s="466"/>
      <c r="PKX70" s="252"/>
      <c r="PKY70" s="467"/>
      <c r="PKZ70" s="466"/>
      <c r="PLA70" s="399"/>
      <c r="PLB70" s="466"/>
      <c r="PLC70" s="252"/>
      <c r="PLD70" s="467"/>
      <c r="PLE70" s="466"/>
      <c r="PLF70" s="399"/>
      <c r="PLG70" s="466"/>
      <c r="PLH70" s="252"/>
      <c r="PLI70" s="467"/>
      <c r="PLJ70" s="466"/>
      <c r="PLK70" s="399"/>
      <c r="PLL70" s="466"/>
      <c r="PLM70" s="252"/>
      <c r="PLN70" s="467"/>
      <c r="PLO70" s="466"/>
      <c r="PLP70" s="399"/>
      <c r="PLQ70" s="466"/>
      <c r="PLR70" s="252"/>
      <c r="PLS70" s="467"/>
      <c r="PLT70" s="466"/>
      <c r="PLU70" s="399"/>
      <c r="PLV70" s="466"/>
      <c r="PLW70" s="252"/>
      <c r="PLX70" s="467"/>
      <c r="PLY70" s="466"/>
      <c r="PLZ70" s="399"/>
      <c r="PMA70" s="466"/>
      <c r="PMB70" s="252"/>
      <c r="PMC70" s="467"/>
      <c r="PMD70" s="466"/>
      <c r="PME70" s="399"/>
      <c r="PMF70" s="466"/>
      <c r="PMG70" s="252"/>
      <c r="PMH70" s="467"/>
      <c r="PMI70" s="466"/>
      <c r="PMJ70" s="399"/>
      <c r="PMK70" s="466"/>
      <c r="PML70" s="252"/>
      <c r="PMM70" s="467"/>
      <c r="PMN70" s="466"/>
      <c r="PMO70" s="399"/>
      <c r="PMP70" s="466"/>
      <c r="PMQ70" s="252"/>
      <c r="PMR70" s="467"/>
      <c r="PMS70" s="466"/>
      <c r="PMT70" s="399"/>
      <c r="PMU70" s="466"/>
      <c r="PMV70" s="252"/>
      <c r="PMW70" s="467"/>
      <c r="PMX70" s="466"/>
      <c r="PMY70" s="399"/>
      <c r="PMZ70" s="466"/>
      <c r="PNA70" s="252"/>
      <c r="PNB70" s="467"/>
      <c r="PNC70" s="466"/>
      <c r="PND70" s="399"/>
      <c r="PNE70" s="466"/>
      <c r="PNF70" s="252"/>
      <c r="PNG70" s="467"/>
      <c r="PNH70" s="466"/>
      <c r="PNI70" s="399"/>
      <c r="PNJ70" s="466"/>
      <c r="PNK70" s="252"/>
      <c r="PNL70" s="467"/>
      <c r="PNM70" s="466"/>
      <c r="PNN70" s="399"/>
      <c r="PNO70" s="466"/>
      <c r="PNP70" s="252"/>
      <c r="PNQ70" s="467"/>
      <c r="PNR70" s="466"/>
      <c r="PNS70" s="399"/>
      <c r="PNT70" s="466"/>
      <c r="PNU70" s="252"/>
      <c r="PNV70" s="467"/>
      <c r="PNW70" s="466"/>
      <c r="PNX70" s="399"/>
      <c r="PNY70" s="466"/>
      <c r="PNZ70" s="252"/>
      <c r="POA70" s="467"/>
      <c r="POB70" s="466"/>
      <c r="POC70" s="399"/>
      <c r="POD70" s="466"/>
      <c r="POE70" s="252"/>
      <c r="POF70" s="467"/>
      <c r="POG70" s="466"/>
      <c r="POH70" s="399"/>
      <c r="POI70" s="466"/>
      <c r="POJ70" s="252"/>
      <c r="POK70" s="467"/>
      <c r="POL70" s="466"/>
      <c r="POM70" s="399"/>
      <c r="PON70" s="466"/>
      <c r="POO70" s="252"/>
      <c r="POP70" s="467"/>
      <c r="POQ70" s="466"/>
      <c r="POR70" s="399"/>
      <c r="POS70" s="466"/>
      <c r="POT70" s="252"/>
      <c r="POU70" s="467"/>
      <c r="POV70" s="466"/>
      <c r="POW70" s="399"/>
      <c r="POX70" s="466"/>
      <c r="POY70" s="252"/>
      <c r="POZ70" s="467"/>
      <c r="PPA70" s="466"/>
      <c r="PPB70" s="399"/>
      <c r="PPC70" s="466"/>
      <c r="PPD70" s="252"/>
      <c r="PPE70" s="467"/>
      <c r="PPF70" s="466"/>
      <c r="PPG70" s="399"/>
      <c r="PPH70" s="466"/>
      <c r="PPI70" s="252"/>
      <c r="PPJ70" s="467"/>
      <c r="PPK70" s="466"/>
      <c r="PPL70" s="399"/>
      <c r="PPM70" s="466"/>
      <c r="PPN70" s="252"/>
      <c r="PPO70" s="467"/>
      <c r="PPP70" s="466"/>
      <c r="PPQ70" s="399"/>
      <c r="PPR70" s="466"/>
      <c r="PPS70" s="252"/>
      <c r="PPT70" s="467"/>
      <c r="PPU70" s="466"/>
      <c r="PPV70" s="399"/>
      <c r="PPW70" s="466"/>
      <c r="PPX70" s="252"/>
      <c r="PPY70" s="467"/>
      <c r="PPZ70" s="466"/>
      <c r="PQA70" s="399"/>
      <c r="PQB70" s="466"/>
      <c r="PQC70" s="252"/>
      <c r="PQD70" s="467"/>
      <c r="PQE70" s="466"/>
      <c r="PQF70" s="399"/>
      <c r="PQG70" s="466"/>
      <c r="PQH70" s="252"/>
      <c r="PQI70" s="467"/>
      <c r="PQJ70" s="466"/>
      <c r="PQK70" s="399"/>
      <c r="PQL70" s="466"/>
      <c r="PQM70" s="252"/>
      <c r="PQN70" s="467"/>
      <c r="PQO70" s="466"/>
      <c r="PQP70" s="399"/>
      <c r="PQQ70" s="466"/>
      <c r="PQR70" s="252"/>
      <c r="PQS70" s="467"/>
      <c r="PQT70" s="466"/>
      <c r="PQU70" s="399"/>
      <c r="PQV70" s="466"/>
      <c r="PQW70" s="252"/>
      <c r="PQX70" s="467"/>
      <c r="PQY70" s="466"/>
      <c r="PQZ70" s="399"/>
      <c r="PRA70" s="466"/>
      <c r="PRB70" s="252"/>
      <c r="PRC70" s="467"/>
      <c r="PRD70" s="466"/>
      <c r="PRE70" s="399"/>
      <c r="PRF70" s="466"/>
      <c r="PRG70" s="252"/>
      <c r="PRH70" s="467"/>
      <c r="PRI70" s="466"/>
      <c r="PRJ70" s="399"/>
      <c r="PRK70" s="466"/>
      <c r="PRL70" s="252"/>
      <c r="PRM70" s="467"/>
      <c r="PRN70" s="466"/>
      <c r="PRO70" s="399"/>
      <c r="PRP70" s="466"/>
      <c r="PRQ70" s="252"/>
      <c r="PRR70" s="467"/>
      <c r="PRS70" s="466"/>
      <c r="PRT70" s="399"/>
      <c r="PRU70" s="466"/>
      <c r="PRV70" s="252"/>
      <c r="PRW70" s="467"/>
      <c r="PRX70" s="466"/>
      <c r="PRY70" s="399"/>
      <c r="PRZ70" s="466"/>
      <c r="PSA70" s="252"/>
      <c r="PSB70" s="467"/>
      <c r="PSC70" s="466"/>
      <c r="PSD70" s="399"/>
      <c r="PSE70" s="466"/>
      <c r="PSF70" s="252"/>
      <c r="PSG70" s="467"/>
      <c r="PSH70" s="466"/>
      <c r="PSI70" s="399"/>
      <c r="PSJ70" s="466"/>
      <c r="PSK70" s="252"/>
      <c r="PSL70" s="467"/>
      <c r="PSM70" s="466"/>
      <c r="PSN70" s="399"/>
      <c r="PSO70" s="466"/>
      <c r="PSP70" s="252"/>
      <c r="PSQ70" s="467"/>
      <c r="PSR70" s="466"/>
      <c r="PSS70" s="399"/>
      <c r="PST70" s="466"/>
      <c r="PSU70" s="252"/>
      <c r="PSV70" s="467"/>
      <c r="PSW70" s="466"/>
      <c r="PSX70" s="399"/>
      <c r="PSY70" s="466"/>
      <c r="PSZ70" s="252"/>
      <c r="PTA70" s="467"/>
      <c r="PTB70" s="466"/>
      <c r="PTC70" s="399"/>
      <c r="PTD70" s="466"/>
      <c r="PTE70" s="252"/>
      <c r="PTF70" s="467"/>
      <c r="PTG70" s="466"/>
      <c r="PTH70" s="399"/>
      <c r="PTI70" s="466"/>
      <c r="PTJ70" s="252"/>
      <c r="PTK70" s="467"/>
      <c r="PTL70" s="466"/>
      <c r="PTM70" s="399"/>
      <c r="PTN70" s="466"/>
      <c r="PTO70" s="252"/>
      <c r="PTP70" s="467"/>
      <c r="PTQ70" s="466"/>
      <c r="PTR70" s="399"/>
      <c r="PTS70" s="466"/>
      <c r="PTT70" s="252"/>
      <c r="PTU70" s="467"/>
      <c r="PTV70" s="466"/>
      <c r="PTW70" s="399"/>
      <c r="PTX70" s="466"/>
      <c r="PTY70" s="252"/>
      <c r="PTZ70" s="467"/>
      <c r="PUA70" s="466"/>
      <c r="PUB70" s="399"/>
      <c r="PUC70" s="466"/>
      <c r="PUD70" s="252"/>
      <c r="PUE70" s="467"/>
      <c r="PUF70" s="466"/>
      <c r="PUG70" s="399"/>
      <c r="PUH70" s="466"/>
      <c r="PUI70" s="252"/>
      <c r="PUJ70" s="467"/>
      <c r="PUK70" s="466"/>
      <c r="PUL70" s="399"/>
      <c r="PUM70" s="466"/>
      <c r="PUN70" s="252"/>
      <c r="PUO70" s="467"/>
      <c r="PUP70" s="466"/>
      <c r="PUQ70" s="399"/>
      <c r="PUR70" s="466"/>
      <c r="PUS70" s="252"/>
      <c r="PUT70" s="467"/>
      <c r="PUU70" s="466"/>
      <c r="PUV70" s="399"/>
      <c r="PUW70" s="466"/>
      <c r="PUX70" s="252"/>
      <c r="PUY70" s="467"/>
      <c r="PUZ70" s="466"/>
      <c r="PVA70" s="399"/>
      <c r="PVB70" s="466"/>
      <c r="PVC70" s="252"/>
      <c r="PVD70" s="467"/>
      <c r="PVE70" s="466"/>
      <c r="PVF70" s="399"/>
      <c r="PVG70" s="466"/>
      <c r="PVH70" s="252"/>
      <c r="PVI70" s="467"/>
      <c r="PVJ70" s="466"/>
      <c r="PVK70" s="399"/>
      <c r="PVL70" s="466"/>
      <c r="PVM70" s="252"/>
      <c r="PVN70" s="467"/>
      <c r="PVO70" s="466"/>
      <c r="PVP70" s="399"/>
      <c r="PVQ70" s="466"/>
      <c r="PVR70" s="252"/>
      <c r="PVS70" s="467"/>
      <c r="PVT70" s="466"/>
      <c r="PVU70" s="399"/>
      <c r="PVV70" s="466"/>
      <c r="PVW70" s="252"/>
      <c r="PVX70" s="467"/>
      <c r="PVY70" s="466"/>
      <c r="PVZ70" s="399"/>
      <c r="PWA70" s="466"/>
      <c r="PWB70" s="252"/>
      <c r="PWC70" s="467"/>
      <c r="PWD70" s="466"/>
      <c r="PWE70" s="399"/>
      <c r="PWF70" s="466"/>
      <c r="PWG70" s="252"/>
      <c r="PWH70" s="467"/>
      <c r="PWI70" s="466"/>
      <c r="PWJ70" s="399"/>
      <c r="PWK70" s="466"/>
      <c r="PWL70" s="252"/>
      <c r="PWM70" s="467"/>
      <c r="PWN70" s="466"/>
      <c r="PWO70" s="399"/>
      <c r="PWP70" s="466"/>
      <c r="PWQ70" s="252"/>
      <c r="PWR70" s="467"/>
      <c r="PWS70" s="466"/>
      <c r="PWT70" s="399"/>
      <c r="PWU70" s="466"/>
      <c r="PWV70" s="252"/>
      <c r="PWW70" s="467"/>
      <c r="PWX70" s="466"/>
      <c r="PWY70" s="399"/>
      <c r="PWZ70" s="466"/>
      <c r="PXA70" s="252"/>
      <c r="PXB70" s="467"/>
      <c r="PXC70" s="466"/>
      <c r="PXD70" s="399"/>
      <c r="PXE70" s="466"/>
      <c r="PXF70" s="252"/>
      <c r="PXG70" s="467"/>
      <c r="PXH70" s="466"/>
      <c r="PXI70" s="399"/>
      <c r="PXJ70" s="466"/>
      <c r="PXK70" s="252"/>
      <c r="PXL70" s="467"/>
      <c r="PXM70" s="466"/>
      <c r="PXN70" s="399"/>
      <c r="PXO70" s="466"/>
      <c r="PXP70" s="252"/>
      <c r="PXQ70" s="467"/>
      <c r="PXR70" s="466"/>
      <c r="PXS70" s="399"/>
      <c r="PXT70" s="466"/>
      <c r="PXU70" s="252"/>
      <c r="PXV70" s="467"/>
      <c r="PXW70" s="466"/>
      <c r="PXX70" s="399"/>
      <c r="PXY70" s="466"/>
      <c r="PXZ70" s="252"/>
      <c r="PYA70" s="467"/>
      <c r="PYB70" s="466"/>
      <c r="PYC70" s="399"/>
      <c r="PYD70" s="466"/>
      <c r="PYE70" s="252"/>
      <c r="PYF70" s="467"/>
      <c r="PYG70" s="466"/>
      <c r="PYH70" s="399"/>
      <c r="PYI70" s="466"/>
      <c r="PYJ70" s="252"/>
      <c r="PYK70" s="467"/>
      <c r="PYL70" s="466"/>
      <c r="PYM70" s="399"/>
      <c r="PYN70" s="466"/>
      <c r="PYO70" s="252"/>
      <c r="PYP70" s="467"/>
      <c r="PYQ70" s="466"/>
      <c r="PYR70" s="399"/>
      <c r="PYS70" s="466"/>
      <c r="PYT70" s="252"/>
      <c r="PYU70" s="467"/>
      <c r="PYV70" s="466"/>
      <c r="PYW70" s="399"/>
      <c r="PYX70" s="466"/>
      <c r="PYY70" s="252"/>
      <c r="PYZ70" s="467"/>
      <c r="PZA70" s="466"/>
      <c r="PZB70" s="399"/>
      <c r="PZC70" s="466"/>
      <c r="PZD70" s="252"/>
      <c r="PZE70" s="467"/>
      <c r="PZF70" s="466"/>
      <c r="PZG70" s="399"/>
      <c r="PZH70" s="466"/>
      <c r="PZI70" s="252"/>
      <c r="PZJ70" s="467"/>
      <c r="PZK70" s="466"/>
      <c r="PZL70" s="399"/>
      <c r="PZM70" s="466"/>
      <c r="PZN70" s="252"/>
      <c r="PZO70" s="467"/>
      <c r="PZP70" s="466"/>
      <c r="PZQ70" s="399"/>
      <c r="PZR70" s="466"/>
      <c r="PZS70" s="252"/>
      <c r="PZT70" s="467"/>
      <c r="PZU70" s="466"/>
      <c r="PZV70" s="399"/>
      <c r="PZW70" s="466"/>
      <c r="PZX70" s="252"/>
      <c r="PZY70" s="467"/>
      <c r="PZZ70" s="466"/>
      <c r="QAA70" s="399"/>
      <c r="QAB70" s="466"/>
      <c r="QAC70" s="252"/>
      <c r="QAD70" s="467"/>
      <c r="QAE70" s="466"/>
      <c r="QAF70" s="399"/>
      <c r="QAG70" s="466"/>
      <c r="QAH70" s="252"/>
      <c r="QAI70" s="467"/>
      <c r="QAJ70" s="466"/>
      <c r="QAK70" s="399"/>
      <c r="QAL70" s="466"/>
      <c r="QAM70" s="252"/>
      <c r="QAN70" s="467"/>
      <c r="QAO70" s="466"/>
      <c r="QAP70" s="399"/>
      <c r="QAQ70" s="466"/>
      <c r="QAR70" s="252"/>
      <c r="QAS70" s="467"/>
      <c r="QAT70" s="466"/>
      <c r="QAU70" s="399"/>
      <c r="QAV70" s="466"/>
      <c r="QAW70" s="252"/>
      <c r="QAX70" s="467"/>
      <c r="QAY70" s="466"/>
      <c r="QAZ70" s="399"/>
      <c r="QBA70" s="466"/>
      <c r="QBB70" s="252"/>
      <c r="QBC70" s="467"/>
      <c r="QBD70" s="466"/>
      <c r="QBE70" s="399"/>
      <c r="QBF70" s="466"/>
      <c r="QBG70" s="252"/>
      <c r="QBH70" s="467"/>
      <c r="QBI70" s="466"/>
      <c r="QBJ70" s="399"/>
      <c r="QBK70" s="466"/>
      <c r="QBL70" s="252"/>
      <c r="QBM70" s="467"/>
      <c r="QBN70" s="466"/>
      <c r="QBO70" s="399"/>
      <c r="QBP70" s="466"/>
      <c r="QBQ70" s="252"/>
      <c r="QBR70" s="467"/>
      <c r="QBS70" s="466"/>
      <c r="QBT70" s="399"/>
      <c r="QBU70" s="466"/>
      <c r="QBV70" s="252"/>
      <c r="QBW70" s="467"/>
      <c r="QBX70" s="466"/>
      <c r="QBY70" s="399"/>
      <c r="QBZ70" s="466"/>
      <c r="QCA70" s="252"/>
      <c r="QCB70" s="467"/>
      <c r="QCC70" s="466"/>
      <c r="QCD70" s="399"/>
      <c r="QCE70" s="466"/>
      <c r="QCF70" s="252"/>
      <c r="QCG70" s="467"/>
      <c r="QCH70" s="466"/>
      <c r="QCI70" s="399"/>
      <c r="QCJ70" s="466"/>
      <c r="QCK70" s="252"/>
      <c r="QCL70" s="467"/>
      <c r="QCM70" s="466"/>
      <c r="QCN70" s="399"/>
      <c r="QCO70" s="466"/>
      <c r="QCP70" s="252"/>
      <c r="QCQ70" s="467"/>
      <c r="QCR70" s="466"/>
      <c r="QCS70" s="399"/>
      <c r="QCT70" s="466"/>
      <c r="QCU70" s="252"/>
      <c r="QCV70" s="467"/>
      <c r="QCW70" s="466"/>
      <c r="QCX70" s="399"/>
      <c r="QCY70" s="466"/>
      <c r="QCZ70" s="252"/>
      <c r="QDA70" s="467"/>
      <c r="QDB70" s="466"/>
      <c r="QDC70" s="399"/>
      <c r="QDD70" s="466"/>
      <c r="QDE70" s="252"/>
      <c r="QDF70" s="467"/>
      <c r="QDG70" s="466"/>
      <c r="QDH70" s="399"/>
      <c r="QDI70" s="466"/>
      <c r="QDJ70" s="252"/>
      <c r="QDK70" s="467"/>
      <c r="QDL70" s="466"/>
      <c r="QDM70" s="399"/>
      <c r="QDN70" s="466"/>
      <c r="QDO70" s="252"/>
      <c r="QDP70" s="467"/>
      <c r="QDQ70" s="466"/>
      <c r="QDR70" s="399"/>
      <c r="QDS70" s="466"/>
      <c r="QDT70" s="252"/>
      <c r="QDU70" s="467"/>
      <c r="QDV70" s="466"/>
      <c r="QDW70" s="399"/>
      <c r="QDX70" s="466"/>
      <c r="QDY70" s="252"/>
      <c r="QDZ70" s="467"/>
      <c r="QEA70" s="466"/>
      <c r="QEB70" s="399"/>
      <c r="QEC70" s="466"/>
      <c r="QED70" s="252"/>
      <c r="QEE70" s="467"/>
      <c r="QEF70" s="466"/>
      <c r="QEG70" s="399"/>
      <c r="QEH70" s="466"/>
      <c r="QEI70" s="252"/>
      <c r="QEJ70" s="467"/>
      <c r="QEK70" s="466"/>
      <c r="QEL70" s="399"/>
      <c r="QEM70" s="466"/>
      <c r="QEN70" s="252"/>
      <c r="QEO70" s="467"/>
      <c r="QEP70" s="466"/>
      <c r="QEQ70" s="399"/>
      <c r="QER70" s="466"/>
      <c r="QES70" s="252"/>
      <c r="QET70" s="467"/>
      <c r="QEU70" s="466"/>
      <c r="QEV70" s="399"/>
      <c r="QEW70" s="466"/>
      <c r="QEX70" s="252"/>
      <c r="QEY70" s="467"/>
      <c r="QEZ70" s="466"/>
      <c r="QFA70" s="399"/>
      <c r="QFB70" s="466"/>
      <c r="QFC70" s="252"/>
      <c r="QFD70" s="467"/>
      <c r="QFE70" s="466"/>
      <c r="QFF70" s="399"/>
      <c r="QFG70" s="466"/>
      <c r="QFH70" s="252"/>
      <c r="QFI70" s="467"/>
      <c r="QFJ70" s="466"/>
      <c r="QFK70" s="399"/>
      <c r="QFL70" s="466"/>
      <c r="QFM70" s="252"/>
      <c r="QFN70" s="467"/>
      <c r="QFO70" s="466"/>
      <c r="QFP70" s="399"/>
      <c r="QFQ70" s="466"/>
      <c r="QFR70" s="252"/>
      <c r="QFS70" s="467"/>
      <c r="QFT70" s="466"/>
      <c r="QFU70" s="399"/>
      <c r="QFV70" s="466"/>
      <c r="QFW70" s="252"/>
      <c r="QFX70" s="467"/>
      <c r="QFY70" s="466"/>
      <c r="QFZ70" s="399"/>
      <c r="QGA70" s="466"/>
      <c r="QGB70" s="252"/>
      <c r="QGC70" s="467"/>
      <c r="QGD70" s="466"/>
      <c r="QGE70" s="399"/>
      <c r="QGF70" s="466"/>
      <c r="QGG70" s="252"/>
      <c r="QGH70" s="467"/>
      <c r="QGI70" s="466"/>
      <c r="QGJ70" s="399"/>
      <c r="QGK70" s="466"/>
      <c r="QGL70" s="252"/>
      <c r="QGM70" s="467"/>
      <c r="QGN70" s="466"/>
      <c r="QGO70" s="399"/>
      <c r="QGP70" s="466"/>
      <c r="QGQ70" s="252"/>
      <c r="QGR70" s="467"/>
      <c r="QGS70" s="466"/>
      <c r="QGT70" s="399"/>
      <c r="QGU70" s="466"/>
      <c r="QGV70" s="252"/>
      <c r="QGW70" s="467"/>
      <c r="QGX70" s="466"/>
      <c r="QGY70" s="399"/>
      <c r="QGZ70" s="466"/>
      <c r="QHA70" s="252"/>
      <c r="QHB70" s="467"/>
      <c r="QHC70" s="466"/>
      <c r="QHD70" s="399"/>
      <c r="QHE70" s="466"/>
      <c r="QHF70" s="252"/>
      <c r="QHG70" s="467"/>
      <c r="QHH70" s="466"/>
      <c r="QHI70" s="399"/>
      <c r="QHJ70" s="466"/>
      <c r="QHK70" s="252"/>
      <c r="QHL70" s="467"/>
      <c r="QHM70" s="466"/>
      <c r="QHN70" s="399"/>
      <c r="QHO70" s="466"/>
      <c r="QHP70" s="252"/>
      <c r="QHQ70" s="467"/>
      <c r="QHR70" s="466"/>
      <c r="QHS70" s="399"/>
      <c r="QHT70" s="466"/>
      <c r="QHU70" s="252"/>
      <c r="QHV70" s="467"/>
      <c r="QHW70" s="466"/>
      <c r="QHX70" s="399"/>
      <c r="QHY70" s="466"/>
      <c r="QHZ70" s="252"/>
      <c r="QIA70" s="467"/>
      <c r="QIB70" s="466"/>
      <c r="QIC70" s="399"/>
      <c r="QID70" s="466"/>
      <c r="QIE70" s="252"/>
      <c r="QIF70" s="467"/>
      <c r="QIG70" s="466"/>
      <c r="QIH70" s="399"/>
      <c r="QII70" s="466"/>
      <c r="QIJ70" s="252"/>
      <c r="QIK70" s="467"/>
      <c r="QIL70" s="466"/>
      <c r="QIM70" s="399"/>
      <c r="QIN70" s="466"/>
      <c r="QIO70" s="252"/>
      <c r="QIP70" s="467"/>
      <c r="QIQ70" s="466"/>
      <c r="QIR70" s="399"/>
      <c r="QIS70" s="466"/>
      <c r="QIT70" s="252"/>
      <c r="QIU70" s="467"/>
      <c r="QIV70" s="466"/>
      <c r="QIW70" s="399"/>
      <c r="QIX70" s="466"/>
      <c r="QIY70" s="252"/>
      <c r="QIZ70" s="467"/>
      <c r="QJA70" s="466"/>
      <c r="QJB70" s="399"/>
      <c r="QJC70" s="466"/>
      <c r="QJD70" s="252"/>
      <c r="QJE70" s="467"/>
      <c r="QJF70" s="466"/>
      <c r="QJG70" s="399"/>
      <c r="QJH70" s="466"/>
      <c r="QJI70" s="252"/>
      <c r="QJJ70" s="467"/>
      <c r="QJK70" s="466"/>
      <c r="QJL70" s="399"/>
      <c r="QJM70" s="466"/>
      <c r="QJN70" s="252"/>
      <c r="QJO70" s="467"/>
      <c r="QJP70" s="466"/>
      <c r="QJQ70" s="399"/>
      <c r="QJR70" s="466"/>
      <c r="QJS70" s="252"/>
      <c r="QJT70" s="467"/>
      <c r="QJU70" s="466"/>
      <c r="QJV70" s="399"/>
      <c r="QJW70" s="466"/>
      <c r="QJX70" s="252"/>
      <c r="QJY70" s="467"/>
      <c r="QJZ70" s="466"/>
      <c r="QKA70" s="399"/>
      <c r="QKB70" s="466"/>
      <c r="QKC70" s="252"/>
      <c r="QKD70" s="467"/>
      <c r="QKE70" s="466"/>
      <c r="QKF70" s="399"/>
      <c r="QKG70" s="466"/>
      <c r="QKH70" s="252"/>
      <c r="QKI70" s="467"/>
      <c r="QKJ70" s="466"/>
      <c r="QKK70" s="399"/>
      <c r="QKL70" s="466"/>
      <c r="QKM70" s="252"/>
      <c r="QKN70" s="467"/>
      <c r="QKO70" s="466"/>
      <c r="QKP70" s="399"/>
      <c r="QKQ70" s="466"/>
      <c r="QKR70" s="252"/>
      <c r="QKS70" s="467"/>
      <c r="QKT70" s="466"/>
      <c r="QKU70" s="399"/>
      <c r="QKV70" s="466"/>
      <c r="QKW70" s="252"/>
      <c r="QKX70" s="467"/>
      <c r="QKY70" s="466"/>
      <c r="QKZ70" s="399"/>
      <c r="QLA70" s="466"/>
      <c r="QLB70" s="252"/>
      <c r="QLC70" s="467"/>
      <c r="QLD70" s="466"/>
      <c r="QLE70" s="399"/>
      <c r="QLF70" s="466"/>
      <c r="QLG70" s="252"/>
      <c r="QLH70" s="467"/>
      <c r="QLI70" s="466"/>
      <c r="QLJ70" s="399"/>
      <c r="QLK70" s="466"/>
      <c r="QLL70" s="252"/>
      <c r="QLM70" s="467"/>
      <c r="QLN70" s="466"/>
      <c r="QLO70" s="399"/>
      <c r="QLP70" s="466"/>
      <c r="QLQ70" s="252"/>
      <c r="QLR70" s="467"/>
      <c r="QLS70" s="466"/>
      <c r="QLT70" s="399"/>
      <c r="QLU70" s="466"/>
      <c r="QLV70" s="252"/>
      <c r="QLW70" s="467"/>
      <c r="QLX70" s="466"/>
      <c r="QLY70" s="399"/>
      <c r="QLZ70" s="466"/>
      <c r="QMA70" s="252"/>
      <c r="QMB70" s="467"/>
      <c r="QMC70" s="466"/>
      <c r="QMD70" s="399"/>
      <c r="QME70" s="466"/>
      <c r="QMF70" s="252"/>
      <c r="QMG70" s="467"/>
      <c r="QMH70" s="466"/>
      <c r="QMI70" s="399"/>
      <c r="QMJ70" s="466"/>
      <c r="QMK70" s="252"/>
      <c r="QML70" s="467"/>
      <c r="QMM70" s="466"/>
      <c r="QMN70" s="399"/>
      <c r="QMO70" s="466"/>
      <c r="QMP70" s="252"/>
      <c r="QMQ70" s="467"/>
      <c r="QMR70" s="466"/>
      <c r="QMS70" s="399"/>
      <c r="QMT70" s="466"/>
      <c r="QMU70" s="252"/>
      <c r="QMV70" s="467"/>
      <c r="QMW70" s="466"/>
      <c r="QMX70" s="399"/>
      <c r="QMY70" s="466"/>
      <c r="QMZ70" s="252"/>
      <c r="QNA70" s="467"/>
      <c r="QNB70" s="466"/>
      <c r="QNC70" s="399"/>
      <c r="QND70" s="466"/>
      <c r="QNE70" s="252"/>
      <c r="QNF70" s="467"/>
      <c r="QNG70" s="466"/>
      <c r="QNH70" s="399"/>
      <c r="QNI70" s="466"/>
      <c r="QNJ70" s="252"/>
      <c r="QNK70" s="467"/>
      <c r="QNL70" s="466"/>
      <c r="QNM70" s="399"/>
      <c r="QNN70" s="466"/>
      <c r="QNO70" s="252"/>
      <c r="QNP70" s="467"/>
      <c r="QNQ70" s="466"/>
      <c r="QNR70" s="399"/>
      <c r="QNS70" s="466"/>
      <c r="QNT70" s="252"/>
      <c r="QNU70" s="467"/>
      <c r="QNV70" s="466"/>
      <c r="QNW70" s="399"/>
      <c r="QNX70" s="466"/>
      <c r="QNY70" s="252"/>
      <c r="QNZ70" s="467"/>
      <c r="QOA70" s="466"/>
      <c r="QOB70" s="399"/>
      <c r="QOC70" s="466"/>
      <c r="QOD70" s="252"/>
      <c r="QOE70" s="467"/>
      <c r="QOF70" s="466"/>
      <c r="QOG70" s="399"/>
      <c r="QOH70" s="466"/>
      <c r="QOI70" s="252"/>
      <c r="QOJ70" s="467"/>
      <c r="QOK70" s="466"/>
      <c r="QOL70" s="399"/>
      <c r="QOM70" s="466"/>
      <c r="QON70" s="252"/>
      <c r="QOO70" s="467"/>
      <c r="QOP70" s="466"/>
      <c r="QOQ70" s="399"/>
      <c r="QOR70" s="466"/>
      <c r="QOS70" s="252"/>
      <c r="QOT70" s="467"/>
      <c r="QOU70" s="466"/>
      <c r="QOV70" s="399"/>
      <c r="QOW70" s="466"/>
      <c r="QOX70" s="252"/>
      <c r="QOY70" s="467"/>
      <c r="QOZ70" s="466"/>
      <c r="QPA70" s="399"/>
      <c r="QPB70" s="466"/>
      <c r="QPC70" s="252"/>
      <c r="QPD70" s="467"/>
      <c r="QPE70" s="466"/>
      <c r="QPF70" s="399"/>
      <c r="QPG70" s="466"/>
      <c r="QPH70" s="252"/>
      <c r="QPI70" s="467"/>
      <c r="QPJ70" s="466"/>
      <c r="QPK70" s="399"/>
      <c r="QPL70" s="466"/>
      <c r="QPM70" s="252"/>
      <c r="QPN70" s="467"/>
      <c r="QPO70" s="466"/>
      <c r="QPP70" s="399"/>
      <c r="QPQ70" s="466"/>
      <c r="QPR70" s="252"/>
      <c r="QPS70" s="467"/>
      <c r="QPT70" s="466"/>
      <c r="QPU70" s="399"/>
      <c r="QPV70" s="466"/>
      <c r="QPW70" s="252"/>
      <c r="QPX70" s="467"/>
      <c r="QPY70" s="466"/>
      <c r="QPZ70" s="399"/>
      <c r="QQA70" s="466"/>
      <c r="QQB70" s="252"/>
      <c r="QQC70" s="467"/>
      <c r="QQD70" s="466"/>
      <c r="QQE70" s="399"/>
      <c r="QQF70" s="466"/>
      <c r="QQG70" s="252"/>
      <c r="QQH70" s="467"/>
      <c r="QQI70" s="466"/>
      <c r="QQJ70" s="399"/>
      <c r="QQK70" s="466"/>
      <c r="QQL70" s="252"/>
      <c r="QQM70" s="467"/>
      <c r="QQN70" s="466"/>
      <c r="QQO70" s="399"/>
      <c r="QQP70" s="466"/>
      <c r="QQQ70" s="252"/>
      <c r="QQR70" s="467"/>
      <c r="QQS70" s="466"/>
      <c r="QQT70" s="399"/>
      <c r="QQU70" s="466"/>
      <c r="QQV70" s="252"/>
      <c r="QQW70" s="467"/>
      <c r="QQX70" s="466"/>
      <c r="QQY70" s="399"/>
      <c r="QQZ70" s="466"/>
      <c r="QRA70" s="252"/>
      <c r="QRB70" s="467"/>
      <c r="QRC70" s="466"/>
      <c r="QRD70" s="399"/>
      <c r="QRE70" s="466"/>
      <c r="QRF70" s="252"/>
      <c r="QRG70" s="467"/>
      <c r="QRH70" s="466"/>
      <c r="QRI70" s="399"/>
      <c r="QRJ70" s="466"/>
      <c r="QRK70" s="252"/>
      <c r="QRL70" s="467"/>
      <c r="QRM70" s="466"/>
      <c r="QRN70" s="399"/>
      <c r="QRO70" s="466"/>
      <c r="QRP70" s="252"/>
      <c r="QRQ70" s="467"/>
      <c r="QRR70" s="466"/>
      <c r="QRS70" s="399"/>
      <c r="QRT70" s="466"/>
      <c r="QRU70" s="252"/>
      <c r="QRV70" s="467"/>
      <c r="QRW70" s="466"/>
      <c r="QRX70" s="399"/>
      <c r="QRY70" s="466"/>
      <c r="QRZ70" s="252"/>
      <c r="QSA70" s="467"/>
      <c r="QSB70" s="466"/>
      <c r="QSC70" s="399"/>
      <c r="QSD70" s="466"/>
      <c r="QSE70" s="252"/>
      <c r="QSF70" s="467"/>
      <c r="QSG70" s="466"/>
      <c r="QSH70" s="399"/>
      <c r="QSI70" s="466"/>
      <c r="QSJ70" s="252"/>
      <c r="QSK70" s="467"/>
      <c r="QSL70" s="466"/>
      <c r="QSM70" s="399"/>
      <c r="QSN70" s="466"/>
      <c r="QSO70" s="252"/>
      <c r="QSP70" s="467"/>
      <c r="QSQ70" s="466"/>
      <c r="QSR70" s="399"/>
      <c r="QSS70" s="466"/>
      <c r="QST70" s="252"/>
      <c r="QSU70" s="467"/>
      <c r="QSV70" s="466"/>
      <c r="QSW70" s="399"/>
      <c r="QSX70" s="466"/>
      <c r="QSY70" s="252"/>
      <c r="QSZ70" s="467"/>
      <c r="QTA70" s="466"/>
      <c r="QTB70" s="399"/>
      <c r="QTC70" s="466"/>
      <c r="QTD70" s="252"/>
      <c r="QTE70" s="467"/>
      <c r="QTF70" s="466"/>
      <c r="QTG70" s="399"/>
      <c r="QTH70" s="466"/>
      <c r="QTI70" s="252"/>
      <c r="QTJ70" s="467"/>
      <c r="QTK70" s="466"/>
      <c r="QTL70" s="399"/>
      <c r="QTM70" s="466"/>
      <c r="QTN70" s="252"/>
      <c r="QTO70" s="467"/>
      <c r="QTP70" s="466"/>
      <c r="QTQ70" s="399"/>
      <c r="QTR70" s="466"/>
      <c r="QTS70" s="252"/>
      <c r="QTT70" s="467"/>
      <c r="QTU70" s="466"/>
      <c r="QTV70" s="399"/>
      <c r="QTW70" s="466"/>
      <c r="QTX70" s="252"/>
      <c r="QTY70" s="467"/>
      <c r="QTZ70" s="466"/>
      <c r="QUA70" s="399"/>
      <c r="QUB70" s="466"/>
      <c r="QUC70" s="252"/>
      <c r="QUD70" s="467"/>
      <c r="QUE70" s="466"/>
      <c r="QUF70" s="399"/>
      <c r="QUG70" s="466"/>
      <c r="QUH70" s="252"/>
      <c r="QUI70" s="467"/>
      <c r="QUJ70" s="466"/>
      <c r="QUK70" s="399"/>
      <c r="QUL70" s="466"/>
      <c r="QUM70" s="252"/>
      <c r="QUN70" s="467"/>
      <c r="QUO70" s="466"/>
      <c r="QUP70" s="399"/>
      <c r="QUQ70" s="466"/>
      <c r="QUR70" s="252"/>
      <c r="QUS70" s="467"/>
      <c r="QUT70" s="466"/>
      <c r="QUU70" s="399"/>
      <c r="QUV70" s="466"/>
      <c r="QUW70" s="252"/>
      <c r="QUX70" s="467"/>
      <c r="QUY70" s="466"/>
      <c r="QUZ70" s="399"/>
      <c r="QVA70" s="466"/>
      <c r="QVB70" s="252"/>
      <c r="QVC70" s="467"/>
      <c r="QVD70" s="466"/>
      <c r="QVE70" s="399"/>
      <c r="QVF70" s="466"/>
      <c r="QVG70" s="252"/>
      <c r="QVH70" s="467"/>
      <c r="QVI70" s="466"/>
      <c r="QVJ70" s="399"/>
      <c r="QVK70" s="466"/>
      <c r="QVL70" s="252"/>
      <c r="QVM70" s="467"/>
      <c r="QVN70" s="466"/>
      <c r="QVO70" s="399"/>
      <c r="QVP70" s="466"/>
      <c r="QVQ70" s="252"/>
      <c r="QVR70" s="467"/>
      <c r="QVS70" s="466"/>
      <c r="QVT70" s="399"/>
      <c r="QVU70" s="466"/>
      <c r="QVV70" s="252"/>
      <c r="QVW70" s="467"/>
      <c r="QVX70" s="466"/>
      <c r="QVY70" s="399"/>
      <c r="QVZ70" s="466"/>
      <c r="QWA70" s="252"/>
      <c r="QWB70" s="467"/>
      <c r="QWC70" s="466"/>
      <c r="QWD70" s="399"/>
      <c r="QWE70" s="466"/>
      <c r="QWF70" s="252"/>
      <c r="QWG70" s="467"/>
      <c r="QWH70" s="466"/>
      <c r="QWI70" s="399"/>
      <c r="QWJ70" s="466"/>
      <c r="QWK70" s="252"/>
      <c r="QWL70" s="467"/>
      <c r="QWM70" s="466"/>
      <c r="QWN70" s="399"/>
      <c r="QWO70" s="466"/>
      <c r="QWP70" s="252"/>
      <c r="QWQ70" s="467"/>
      <c r="QWR70" s="466"/>
      <c r="QWS70" s="399"/>
      <c r="QWT70" s="466"/>
      <c r="QWU70" s="252"/>
      <c r="QWV70" s="467"/>
      <c r="QWW70" s="466"/>
      <c r="QWX70" s="399"/>
      <c r="QWY70" s="466"/>
      <c r="QWZ70" s="252"/>
      <c r="QXA70" s="467"/>
      <c r="QXB70" s="466"/>
      <c r="QXC70" s="399"/>
      <c r="QXD70" s="466"/>
      <c r="QXE70" s="252"/>
      <c r="QXF70" s="467"/>
      <c r="QXG70" s="466"/>
      <c r="QXH70" s="399"/>
      <c r="QXI70" s="466"/>
      <c r="QXJ70" s="252"/>
      <c r="QXK70" s="467"/>
      <c r="QXL70" s="466"/>
      <c r="QXM70" s="399"/>
      <c r="QXN70" s="466"/>
      <c r="QXO70" s="252"/>
      <c r="QXP70" s="467"/>
      <c r="QXQ70" s="466"/>
      <c r="QXR70" s="399"/>
      <c r="QXS70" s="466"/>
      <c r="QXT70" s="252"/>
      <c r="QXU70" s="467"/>
      <c r="QXV70" s="466"/>
      <c r="QXW70" s="399"/>
      <c r="QXX70" s="466"/>
      <c r="QXY70" s="252"/>
      <c r="QXZ70" s="467"/>
      <c r="QYA70" s="466"/>
      <c r="QYB70" s="399"/>
      <c r="QYC70" s="466"/>
      <c r="QYD70" s="252"/>
      <c r="QYE70" s="467"/>
      <c r="QYF70" s="466"/>
      <c r="QYG70" s="399"/>
      <c r="QYH70" s="466"/>
      <c r="QYI70" s="252"/>
      <c r="QYJ70" s="467"/>
      <c r="QYK70" s="466"/>
      <c r="QYL70" s="399"/>
      <c r="QYM70" s="466"/>
      <c r="QYN70" s="252"/>
      <c r="QYO70" s="467"/>
      <c r="QYP70" s="466"/>
      <c r="QYQ70" s="399"/>
      <c r="QYR70" s="466"/>
      <c r="QYS70" s="252"/>
      <c r="QYT70" s="467"/>
      <c r="QYU70" s="466"/>
      <c r="QYV70" s="399"/>
      <c r="QYW70" s="466"/>
      <c r="QYX70" s="252"/>
      <c r="QYY70" s="467"/>
      <c r="QYZ70" s="466"/>
      <c r="QZA70" s="399"/>
      <c r="QZB70" s="466"/>
      <c r="QZC70" s="252"/>
      <c r="QZD70" s="467"/>
      <c r="QZE70" s="466"/>
      <c r="QZF70" s="399"/>
      <c r="QZG70" s="466"/>
      <c r="QZH70" s="252"/>
      <c r="QZI70" s="467"/>
      <c r="QZJ70" s="466"/>
      <c r="QZK70" s="399"/>
      <c r="QZL70" s="466"/>
      <c r="QZM70" s="252"/>
      <c r="QZN70" s="467"/>
      <c r="QZO70" s="466"/>
      <c r="QZP70" s="399"/>
      <c r="QZQ70" s="466"/>
      <c r="QZR70" s="252"/>
      <c r="QZS70" s="467"/>
      <c r="QZT70" s="466"/>
      <c r="QZU70" s="399"/>
      <c r="QZV70" s="466"/>
      <c r="QZW70" s="252"/>
      <c r="QZX70" s="467"/>
      <c r="QZY70" s="466"/>
      <c r="QZZ70" s="399"/>
      <c r="RAA70" s="466"/>
      <c r="RAB70" s="252"/>
      <c r="RAC70" s="467"/>
      <c r="RAD70" s="466"/>
      <c r="RAE70" s="399"/>
      <c r="RAF70" s="466"/>
      <c r="RAG70" s="252"/>
      <c r="RAH70" s="467"/>
      <c r="RAI70" s="466"/>
      <c r="RAJ70" s="399"/>
      <c r="RAK70" s="466"/>
      <c r="RAL70" s="252"/>
      <c r="RAM70" s="467"/>
      <c r="RAN70" s="466"/>
      <c r="RAO70" s="399"/>
      <c r="RAP70" s="466"/>
      <c r="RAQ70" s="252"/>
      <c r="RAR70" s="467"/>
      <c r="RAS70" s="466"/>
      <c r="RAT70" s="399"/>
      <c r="RAU70" s="466"/>
      <c r="RAV70" s="252"/>
      <c r="RAW70" s="467"/>
      <c r="RAX70" s="466"/>
      <c r="RAY70" s="399"/>
      <c r="RAZ70" s="466"/>
      <c r="RBA70" s="252"/>
      <c r="RBB70" s="467"/>
      <c r="RBC70" s="466"/>
      <c r="RBD70" s="399"/>
      <c r="RBE70" s="466"/>
      <c r="RBF70" s="252"/>
      <c r="RBG70" s="467"/>
      <c r="RBH70" s="466"/>
      <c r="RBI70" s="399"/>
      <c r="RBJ70" s="466"/>
      <c r="RBK70" s="252"/>
      <c r="RBL70" s="467"/>
      <c r="RBM70" s="466"/>
      <c r="RBN70" s="399"/>
      <c r="RBO70" s="466"/>
      <c r="RBP70" s="252"/>
      <c r="RBQ70" s="467"/>
      <c r="RBR70" s="466"/>
      <c r="RBS70" s="399"/>
      <c r="RBT70" s="466"/>
      <c r="RBU70" s="252"/>
      <c r="RBV70" s="467"/>
      <c r="RBW70" s="466"/>
      <c r="RBX70" s="399"/>
      <c r="RBY70" s="466"/>
      <c r="RBZ70" s="252"/>
      <c r="RCA70" s="467"/>
      <c r="RCB70" s="466"/>
      <c r="RCC70" s="399"/>
      <c r="RCD70" s="466"/>
      <c r="RCE70" s="252"/>
      <c r="RCF70" s="467"/>
      <c r="RCG70" s="466"/>
      <c r="RCH70" s="399"/>
      <c r="RCI70" s="466"/>
      <c r="RCJ70" s="252"/>
      <c r="RCK70" s="467"/>
      <c r="RCL70" s="466"/>
      <c r="RCM70" s="399"/>
      <c r="RCN70" s="466"/>
      <c r="RCO70" s="252"/>
      <c r="RCP70" s="467"/>
      <c r="RCQ70" s="466"/>
      <c r="RCR70" s="399"/>
      <c r="RCS70" s="466"/>
      <c r="RCT70" s="252"/>
      <c r="RCU70" s="467"/>
      <c r="RCV70" s="466"/>
      <c r="RCW70" s="399"/>
      <c r="RCX70" s="466"/>
      <c r="RCY70" s="252"/>
      <c r="RCZ70" s="467"/>
      <c r="RDA70" s="466"/>
      <c r="RDB70" s="399"/>
      <c r="RDC70" s="466"/>
      <c r="RDD70" s="252"/>
      <c r="RDE70" s="467"/>
      <c r="RDF70" s="466"/>
      <c r="RDG70" s="399"/>
      <c r="RDH70" s="466"/>
      <c r="RDI70" s="252"/>
      <c r="RDJ70" s="467"/>
      <c r="RDK70" s="466"/>
      <c r="RDL70" s="399"/>
      <c r="RDM70" s="466"/>
      <c r="RDN70" s="252"/>
      <c r="RDO70" s="467"/>
      <c r="RDP70" s="466"/>
      <c r="RDQ70" s="399"/>
      <c r="RDR70" s="466"/>
      <c r="RDS70" s="252"/>
      <c r="RDT70" s="467"/>
      <c r="RDU70" s="466"/>
      <c r="RDV70" s="399"/>
      <c r="RDW70" s="466"/>
      <c r="RDX70" s="252"/>
      <c r="RDY70" s="467"/>
      <c r="RDZ70" s="466"/>
      <c r="REA70" s="399"/>
      <c r="REB70" s="466"/>
      <c r="REC70" s="252"/>
      <c r="RED70" s="467"/>
      <c r="REE70" s="466"/>
      <c r="REF70" s="399"/>
      <c r="REG70" s="466"/>
      <c r="REH70" s="252"/>
      <c r="REI70" s="467"/>
      <c r="REJ70" s="466"/>
      <c r="REK70" s="399"/>
      <c r="REL70" s="466"/>
      <c r="REM70" s="252"/>
      <c r="REN70" s="467"/>
      <c r="REO70" s="466"/>
      <c r="REP70" s="399"/>
      <c r="REQ70" s="466"/>
      <c r="RER70" s="252"/>
      <c r="RES70" s="467"/>
      <c r="RET70" s="466"/>
      <c r="REU70" s="399"/>
      <c r="REV70" s="466"/>
      <c r="REW70" s="252"/>
      <c r="REX70" s="467"/>
      <c r="REY70" s="466"/>
      <c r="REZ70" s="399"/>
      <c r="RFA70" s="466"/>
      <c r="RFB70" s="252"/>
      <c r="RFC70" s="467"/>
      <c r="RFD70" s="466"/>
      <c r="RFE70" s="399"/>
      <c r="RFF70" s="466"/>
      <c r="RFG70" s="252"/>
      <c r="RFH70" s="467"/>
      <c r="RFI70" s="466"/>
      <c r="RFJ70" s="399"/>
      <c r="RFK70" s="466"/>
      <c r="RFL70" s="252"/>
      <c r="RFM70" s="467"/>
      <c r="RFN70" s="466"/>
      <c r="RFO70" s="399"/>
      <c r="RFP70" s="466"/>
      <c r="RFQ70" s="252"/>
      <c r="RFR70" s="467"/>
      <c r="RFS70" s="466"/>
      <c r="RFT70" s="399"/>
      <c r="RFU70" s="466"/>
      <c r="RFV70" s="252"/>
      <c r="RFW70" s="467"/>
      <c r="RFX70" s="466"/>
      <c r="RFY70" s="399"/>
      <c r="RFZ70" s="466"/>
      <c r="RGA70" s="252"/>
      <c r="RGB70" s="467"/>
      <c r="RGC70" s="466"/>
      <c r="RGD70" s="399"/>
      <c r="RGE70" s="466"/>
      <c r="RGF70" s="252"/>
      <c r="RGG70" s="467"/>
      <c r="RGH70" s="466"/>
      <c r="RGI70" s="399"/>
      <c r="RGJ70" s="466"/>
      <c r="RGK70" s="252"/>
      <c r="RGL70" s="467"/>
      <c r="RGM70" s="466"/>
      <c r="RGN70" s="399"/>
      <c r="RGO70" s="466"/>
      <c r="RGP70" s="252"/>
      <c r="RGQ70" s="467"/>
      <c r="RGR70" s="466"/>
      <c r="RGS70" s="399"/>
      <c r="RGT70" s="466"/>
      <c r="RGU70" s="252"/>
      <c r="RGV70" s="467"/>
      <c r="RGW70" s="466"/>
      <c r="RGX70" s="399"/>
      <c r="RGY70" s="466"/>
      <c r="RGZ70" s="252"/>
      <c r="RHA70" s="467"/>
      <c r="RHB70" s="466"/>
      <c r="RHC70" s="399"/>
      <c r="RHD70" s="466"/>
      <c r="RHE70" s="252"/>
      <c r="RHF70" s="467"/>
      <c r="RHG70" s="466"/>
      <c r="RHH70" s="399"/>
      <c r="RHI70" s="466"/>
      <c r="RHJ70" s="252"/>
      <c r="RHK70" s="467"/>
      <c r="RHL70" s="466"/>
      <c r="RHM70" s="399"/>
      <c r="RHN70" s="466"/>
      <c r="RHO70" s="252"/>
      <c r="RHP70" s="467"/>
      <c r="RHQ70" s="466"/>
      <c r="RHR70" s="399"/>
      <c r="RHS70" s="466"/>
      <c r="RHT70" s="252"/>
      <c r="RHU70" s="467"/>
      <c r="RHV70" s="466"/>
      <c r="RHW70" s="399"/>
      <c r="RHX70" s="466"/>
      <c r="RHY70" s="252"/>
      <c r="RHZ70" s="467"/>
      <c r="RIA70" s="466"/>
      <c r="RIB70" s="399"/>
      <c r="RIC70" s="466"/>
      <c r="RID70" s="252"/>
      <c r="RIE70" s="467"/>
      <c r="RIF70" s="466"/>
      <c r="RIG70" s="399"/>
      <c r="RIH70" s="466"/>
      <c r="RII70" s="252"/>
      <c r="RIJ70" s="467"/>
      <c r="RIK70" s="466"/>
      <c r="RIL70" s="399"/>
      <c r="RIM70" s="466"/>
      <c r="RIN70" s="252"/>
      <c r="RIO70" s="467"/>
      <c r="RIP70" s="466"/>
      <c r="RIQ70" s="399"/>
      <c r="RIR70" s="466"/>
      <c r="RIS70" s="252"/>
      <c r="RIT70" s="467"/>
      <c r="RIU70" s="466"/>
      <c r="RIV70" s="399"/>
      <c r="RIW70" s="466"/>
      <c r="RIX70" s="252"/>
      <c r="RIY70" s="467"/>
      <c r="RIZ70" s="466"/>
      <c r="RJA70" s="399"/>
      <c r="RJB70" s="466"/>
      <c r="RJC70" s="252"/>
      <c r="RJD70" s="467"/>
      <c r="RJE70" s="466"/>
      <c r="RJF70" s="399"/>
      <c r="RJG70" s="466"/>
      <c r="RJH70" s="252"/>
      <c r="RJI70" s="467"/>
      <c r="RJJ70" s="466"/>
      <c r="RJK70" s="399"/>
      <c r="RJL70" s="466"/>
      <c r="RJM70" s="252"/>
      <c r="RJN70" s="467"/>
      <c r="RJO70" s="466"/>
      <c r="RJP70" s="399"/>
      <c r="RJQ70" s="466"/>
      <c r="RJR70" s="252"/>
      <c r="RJS70" s="467"/>
      <c r="RJT70" s="466"/>
      <c r="RJU70" s="399"/>
      <c r="RJV70" s="466"/>
      <c r="RJW70" s="252"/>
      <c r="RJX70" s="467"/>
      <c r="RJY70" s="466"/>
      <c r="RJZ70" s="399"/>
      <c r="RKA70" s="466"/>
      <c r="RKB70" s="252"/>
      <c r="RKC70" s="467"/>
      <c r="RKD70" s="466"/>
      <c r="RKE70" s="399"/>
      <c r="RKF70" s="466"/>
      <c r="RKG70" s="252"/>
      <c r="RKH70" s="467"/>
      <c r="RKI70" s="466"/>
      <c r="RKJ70" s="399"/>
      <c r="RKK70" s="466"/>
      <c r="RKL70" s="252"/>
      <c r="RKM70" s="467"/>
      <c r="RKN70" s="466"/>
      <c r="RKO70" s="399"/>
      <c r="RKP70" s="466"/>
      <c r="RKQ70" s="252"/>
      <c r="RKR70" s="467"/>
      <c r="RKS70" s="466"/>
      <c r="RKT70" s="399"/>
      <c r="RKU70" s="466"/>
      <c r="RKV70" s="252"/>
      <c r="RKW70" s="467"/>
      <c r="RKX70" s="466"/>
      <c r="RKY70" s="399"/>
      <c r="RKZ70" s="466"/>
      <c r="RLA70" s="252"/>
      <c r="RLB70" s="467"/>
      <c r="RLC70" s="466"/>
      <c r="RLD70" s="399"/>
      <c r="RLE70" s="466"/>
      <c r="RLF70" s="252"/>
      <c r="RLG70" s="467"/>
      <c r="RLH70" s="466"/>
      <c r="RLI70" s="399"/>
      <c r="RLJ70" s="466"/>
      <c r="RLK70" s="252"/>
      <c r="RLL70" s="467"/>
      <c r="RLM70" s="466"/>
      <c r="RLN70" s="399"/>
      <c r="RLO70" s="466"/>
      <c r="RLP70" s="252"/>
      <c r="RLQ70" s="467"/>
      <c r="RLR70" s="466"/>
      <c r="RLS70" s="399"/>
      <c r="RLT70" s="466"/>
      <c r="RLU70" s="252"/>
      <c r="RLV70" s="467"/>
      <c r="RLW70" s="466"/>
      <c r="RLX70" s="399"/>
      <c r="RLY70" s="466"/>
      <c r="RLZ70" s="252"/>
      <c r="RMA70" s="467"/>
      <c r="RMB70" s="466"/>
      <c r="RMC70" s="399"/>
      <c r="RMD70" s="466"/>
      <c r="RME70" s="252"/>
      <c r="RMF70" s="467"/>
      <c r="RMG70" s="466"/>
      <c r="RMH70" s="399"/>
      <c r="RMI70" s="466"/>
      <c r="RMJ70" s="252"/>
      <c r="RMK70" s="467"/>
      <c r="RML70" s="466"/>
      <c r="RMM70" s="399"/>
      <c r="RMN70" s="466"/>
      <c r="RMO70" s="252"/>
      <c r="RMP70" s="467"/>
      <c r="RMQ70" s="466"/>
      <c r="RMR70" s="399"/>
      <c r="RMS70" s="466"/>
      <c r="RMT70" s="252"/>
      <c r="RMU70" s="467"/>
      <c r="RMV70" s="466"/>
      <c r="RMW70" s="399"/>
      <c r="RMX70" s="466"/>
      <c r="RMY70" s="252"/>
      <c r="RMZ70" s="467"/>
      <c r="RNA70" s="466"/>
      <c r="RNB70" s="399"/>
      <c r="RNC70" s="466"/>
      <c r="RND70" s="252"/>
      <c r="RNE70" s="467"/>
      <c r="RNF70" s="466"/>
      <c r="RNG70" s="399"/>
      <c r="RNH70" s="466"/>
      <c r="RNI70" s="252"/>
      <c r="RNJ70" s="467"/>
      <c r="RNK70" s="466"/>
      <c r="RNL70" s="399"/>
      <c r="RNM70" s="466"/>
      <c r="RNN70" s="252"/>
      <c r="RNO70" s="467"/>
      <c r="RNP70" s="466"/>
      <c r="RNQ70" s="399"/>
      <c r="RNR70" s="466"/>
      <c r="RNS70" s="252"/>
      <c r="RNT70" s="467"/>
      <c r="RNU70" s="466"/>
      <c r="RNV70" s="399"/>
      <c r="RNW70" s="466"/>
      <c r="RNX70" s="252"/>
      <c r="RNY70" s="467"/>
      <c r="RNZ70" s="466"/>
      <c r="ROA70" s="399"/>
      <c r="ROB70" s="466"/>
      <c r="ROC70" s="252"/>
      <c r="ROD70" s="467"/>
      <c r="ROE70" s="466"/>
      <c r="ROF70" s="399"/>
      <c r="ROG70" s="466"/>
      <c r="ROH70" s="252"/>
      <c r="ROI70" s="467"/>
      <c r="ROJ70" s="466"/>
      <c r="ROK70" s="399"/>
      <c r="ROL70" s="466"/>
      <c r="ROM70" s="252"/>
      <c r="RON70" s="467"/>
      <c r="ROO70" s="466"/>
      <c r="ROP70" s="399"/>
      <c r="ROQ70" s="466"/>
      <c r="ROR70" s="252"/>
      <c r="ROS70" s="467"/>
      <c r="ROT70" s="466"/>
      <c r="ROU70" s="399"/>
      <c r="ROV70" s="466"/>
      <c r="ROW70" s="252"/>
      <c r="ROX70" s="467"/>
      <c r="ROY70" s="466"/>
      <c r="ROZ70" s="399"/>
      <c r="RPA70" s="466"/>
      <c r="RPB70" s="252"/>
      <c r="RPC70" s="467"/>
      <c r="RPD70" s="466"/>
      <c r="RPE70" s="399"/>
      <c r="RPF70" s="466"/>
      <c r="RPG70" s="252"/>
      <c r="RPH70" s="467"/>
      <c r="RPI70" s="466"/>
      <c r="RPJ70" s="399"/>
      <c r="RPK70" s="466"/>
      <c r="RPL70" s="252"/>
      <c r="RPM70" s="467"/>
      <c r="RPN70" s="466"/>
      <c r="RPO70" s="399"/>
      <c r="RPP70" s="466"/>
      <c r="RPQ70" s="252"/>
      <c r="RPR70" s="467"/>
      <c r="RPS70" s="466"/>
      <c r="RPT70" s="399"/>
      <c r="RPU70" s="466"/>
      <c r="RPV70" s="252"/>
      <c r="RPW70" s="467"/>
      <c r="RPX70" s="466"/>
      <c r="RPY70" s="399"/>
      <c r="RPZ70" s="466"/>
      <c r="RQA70" s="252"/>
      <c r="RQB70" s="467"/>
      <c r="RQC70" s="466"/>
      <c r="RQD70" s="399"/>
      <c r="RQE70" s="466"/>
      <c r="RQF70" s="252"/>
      <c r="RQG70" s="467"/>
      <c r="RQH70" s="466"/>
      <c r="RQI70" s="399"/>
      <c r="RQJ70" s="466"/>
      <c r="RQK70" s="252"/>
      <c r="RQL70" s="467"/>
      <c r="RQM70" s="466"/>
      <c r="RQN70" s="399"/>
      <c r="RQO70" s="466"/>
      <c r="RQP70" s="252"/>
      <c r="RQQ70" s="467"/>
      <c r="RQR70" s="466"/>
      <c r="RQS70" s="399"/>
      <c r="RQT70" s="466"/>
      <c r="RQU70" s="252"/>
      <c r="RQV70" s="467"/>
      <c r="RQW70" s="466"/>
      <c r="RQX70" s="399"/>
      <c r="RQY70" s="466"/>
      <c r="RQZ70" s="252"/>
      <c r="RRA70" s="467"/>
      <c r="RRB70" s="466"/>
      <c r="RRC70" s="399"/>
      <c r="RRD70" s="466"/>
      <c r="RRE70" s="252"/>
      <c r="RRF70" s="467"/>
      <c r="RRG70" s="466"/>
      <c r="RRH70" s="399"/>
      <c r="RRI70" s="466"/>
      <c r="RRJ70" s="252"/>
      <c r="RRK70" s="467"/>
      <c r="RRL70" s="466"/>
      <c r="RRM70" s="399"/>
      <c r="RRN70" s="466"/>
      <c r="RRO70" s="252"/>
      <c r="RRP70" s="467"/>
      <c r="RRQ70" s="466"/>
      <c r="RRR70" s="399"/>
      <c r="RRS70" s="466"/>
      <c r="RRT70" s="252"/>
      <c r="RRU70" s="467"/>
      <c r="RRV70" s="466"/>
      <c r="RRW70" s="399"/>
      <c r="RRX70" s="466"/>
      <c r="RRY70" s="252"/>
      <c r="RRZ70" s="467"/>
      <c r="RSA70" s="466"/>
      <c r="RSB70" s="399"/>
      <c r="RSC70" s="466"/>
      <c r="RSD70" s="252"/>
      <c r="RSE70" s="467"/>
      <c r="RSF70" s="466"/>
      <c r="RSG70" s="399"/>
      <c r="RSH70" s="466"/>
      <c r="RSI70" s="252"/>
      <c r="RSJ70" s="467"/>
      <c r="RSK70" s="466"/>
      <c r="RSL70" s="399"/>
      <c r="RSM70" s="466"/>
      <c r="RSN70" s="252"/>
      <c r="RSO70" s="467"/>
      <c r="RSP70" s="466"/>
      <c r="RSQ70" s="399"/>
      <c r="RSR70" s="466"/>
      <c r="RSS70" s="252"/>
      <c r="RST70" s="467"/>
      <c r="RSU70" s="466"/>
      <c r="RSV70" s="399"/>
      <c r="RSW70" s="466"/>
      <c r="RSX70" s="252"/>
      <c r="RSY70" s="467"/>
      <c r="RSZ70" s="466"/>
      <c r="RTA70" s="399"/>
      <c r="RTB70" s="466"/>
      <c r="RTC70" s="252"/>
      <c r="RTD70" s="467"/>
      <c r="RTE70" s="466"/>
      <c r="RTF70" s="399"/>
      <c r="RTG70" s="466"/>
      <c r="RTH70" s="252"/>
      <c r="RTI70" s="467"/>
      <c r="RTJ70" s="466"/>
      <c r="RTK70" s="399"/>
      <c r="RTL70" s="466"/>
      <c r="RTM70" s="252"/>
      <c r="RTN70" s="467"/>
      <c r="RTO70" s="466"/>
      <c r="RTP70" s="399"/>
      <c r="RTQ70" s="466"/>
      <c r="RTR70" s="252"/>
      <c r="RTS70" s="467"/>
      <c r="RTT70" s="466"/>
      <c r="RTU70" s="399"/>
      <c r="RTV70" s="466"/>
      <c r="RTW70" s="252"/>
      <c r="RTX70" s="467"/>
      <c r="RTY70" s="466"/>
      <c r="RTZ70" s="399"/>
      <c r="RUA70" s="466"/>
      <c r="RUB70" s="252"/>
      <c r="RUC70" s="467"/>
      <c r="RUD70" s="466"/>
      <c r="RUE70" s="399"/>
      <c r="RUF70" s="466"/>
      <c r="RUG70" s="252"/>
      <c r="RUH70" s="467"/>
      <c r="RUI70" s="466"/>
      <c r="RUJ70" s="399"/>
      <c r="RUK70" s="466"/>
      <c r="RUL70" s="252"/>
      <c r="RUM70" s="467"/>
      <c r="RUN70" s="466"/>
      <c r="RUO70" s="399"/>
      <c r="RUP70" s="466"/>
      <c r="RUQ70" s="252"/>
      <c r="RUR70" s="467"/>
      <c r="RUS70" s="466"/>
      <c r="RUT70" s="399"/>
      <c r="RUU70" s="466"/>
      <c r="RUV70" s="252"/>
      <c r="RUW70" s="467"/>
      <c r="RUX70" s="466"/>
      <c r="RUY70" s="399"/>
      <c r="RUZ70" s="466"/>
      <c r="RVA70" s="252"/>
      <c r="RVB70" s="467"/>
      <c r="RVC70" s="466"/>
      <c r="RVD70" s="399"/>
      <c r="RVE70" s="466"/>
      <c r="RVF70" s="252"/>
      <c r="RVG70" s="467"/>
      <c r="RVH70" s="466"/>
      <c r="RVI70" s="399"/>
      <c r="RVJ70" s="466"/>
      <c r="RVK70" s="252"/>
      <c r="RVL70" s="467"/>
      <c r="RVM70" s="466"/>
      <c r="RVN70" s="399"/>
      <c r="RVO70" s="466"/>
      <c r="RVP70" s="252"/>
      <c r="RVQ70" s="467"/>
      <c r="RVR70" s="466"/>
      <c r="RVS70" s="399"/>
      <c r="RVT70" s="466"/>
      <c r="RVU70" s="252"/>
      <c r="RVV70" s="467"/>
      <c r="RVW70" s="466"/>
      <c r="RVX70" s="399"/>
      <c r="RVY70" s="466"/>
      <c r="RVZ70" s="252"/>
      <c r="RWA70" s="467"/>
      <c r="RWB70" s="466"/>
      <c r="RWC70" s="399"/>
      <c r="RWD70" s="466"/>
      <c r="RWE70" s="252"/>
      <c r="RWF70" s="467"/>
      <c r="RWG70" s="466"/>
      <c r="RWH70" s="399"/>
      <c r="RWI70" s="466"/>
      <c r="RWJ70" s="252"/>
      <c r="RWK70" s="467"/>
      <c r="RWL70" s="466"/>
      <c r="RWM70" s="399"/>
      <c r="RWN70" s="466"/>
      <c r="RWO70" s="252"/>
      <c r="RWP70" s="467"/>
      <c r="RWQ70" s="466"/>
      <c r="RWR70" s="399"/>
      <c r="RWS70" s="466"/>
      <c r="RWT70" s="252"/>
      <c r="RWU70" s="467"/>
      <c r="RWV70" s="466"/>
      <c r="RWW70" s="399"/>
      <c r="RWX70" s="466"/>
      <c r="RWY70" s="252"/>
      <c r="RWZ70" s="467"/>
      <c r="RXA70" s="466"/>
      <c r="RXB70" s="399"/>
      <c r="RXC70" s="466"/>
      <c r="RXD70" s="252"/>
      <c r="RXE70" s="467"/>
      <c r="RXF70" s="466"/>
      <c r="RXG70" s="399"/>
      <c r="RXH70" s="466"/>
      <c r="RXI70" s="252"/>
      <c r="RXJ70" s="467"/>
      <c r="RXK70" s="466"/>
      <c r="RXL70" s="399"/>
      <c r="RXM70" s="466"/>
      <c r="RXN70" s="252"/>
      <c r="RXO70" s="467"/>
      <c r="RXP70" s="466"/>
      <c r="RXQ70" s="399"/>
      <c r="RXR70" s="466"/>
      <c r="RXS70" s="252"/>
      <c r="RXT70" s="467"/>
      <c r="RXU70" s="466"/>
      <c r="RXV70" s="399"/>
      <c r="RXW70" s="466"/>
      <c r="RXX70" s="252"/>
      <c r="RXY70" s="467"/>
      <c r="RXZ70" s="466"/>
      <c r="RYA70" s="399"/>
      <c r="RYB70" s="466"/>
      <c r="RYC70" s="252"/>
      <c r="RYD70" s="467"/>
      <c r="RYE70" s="466"/>
      <c r="RYF70" s="399"/>
      <c r="RYG70" s="466"/>
      <c r="RYH70" s="252"/>
      <c r="RYI70" s="467"/>
      <c r="RYJ70" s="466"/>
      <c r="RYK70" s="399"/>
      <c r="RYL70" s="466"/>
      <c r="RYM70" s="252"/>
      <c r="RYN70" s="467"/>
      <c r="RYO70" s="466"/>
      <c r="RYP70" s="399"/>
      <c r="RYQ70" s="466"/>
      <c r="RYR70" s="252"/>
      <c r="RYS70" s="467"/>
      <c r="RYT70" s="466"/>
      <c r="RYU70" s="399"/>
      <c r="RYV70" s="466"/>
      <c r="RYW70" s="252"/>
      <c r="RYX70" s="467"/>
      <c r="RYY70" s="466"/>
      <c r="RYZ70" s="399"/>
      <c r="RZA70" s="466"/>
      <c r="RZB70" s="252"/>
      <c r="RZC70" s="467"/>
      <c r="RZD70" s="466"/>
      <c r="RZE70" s="399"/>
      <c r="RZF70" s="466"/>
      <c r="RZG70" s="252"/>
      <c r="RZH70" s="467"/>
      <c r="RZI70" s="466"/>
      <c r="RZJ70" s="399"/>
      <c r="RZK70" s="466"/>
      <c r="RZL70" s="252"/>
      <c r="RZM70" s="467"/>
      <c r="RZN70" s="466"/>
      <c r="RZO70" s="399"/>
      <c r="RZP70" s="466"/>
      <c r="RZQ70" s="252"/>
      <c r="RZR70" s="467"/>
      <c r="RZS70" s="466"/>
      <c r="RZT70" s="399"/>
      <c r="RZU70" s="466"/>
      <c r="RZV70" s="252"/>
      <c r="RZW70" s="467"/>
      <c r="RZX70" s="466"/>
      <c r="RZY70" s="399"/>
      <c r="RZZ70" s="466"/>
      <c r="SAA70" s="252"/>
      <c r="SAB70" s="467"/>
      <c r="SAC70" s="466"/>
      <c r="SAD70" s="399"/>
      <c r="SAE70" s="466"/>
      <c r="SAF70" s="252"/>
      <c r="SAG70" s="467"/>
      <c r="SAH70" s="466"/>
      <c r="SAI70" s="399"/>
      <c r="SAJ70" s="466"/>
      <c r="SAK70" s="252"/>
      <c r="SAL70" s="467"/>
      <c r="SAM70" s="466"/>
      <c r="SAN70" s="399"/>
      <c r="SAO70" s="466"/>
      <c r="SAP70" s="252"/>
      <c r="SAQ70" s="467"/>
      <c r="SAR70" s="466"/>
      <c r="SAS70" s="399"/>
      <c r="SAT70" s="466"/>
      <c r="SAU70" s="252"/>
      <c r="SAV70" s="467"/>
      <c r="SAW70" s="466"/>
      <c r="SAX70" s="399"/>
      <c r="SAY70" s="466"/>
      <c r="SAZ70" s="252"/>
      <c r="SBA70" s="467"/>
      <c r="SBB70" s="466"/>
      <c r="SBC70" s="399"/>
      <c r="SBD70" s="466"/>
      <c r="SBE70" s="252"/>
      <c r="SBF70" s="467"/>
      <c r="SBG70" s="466"/>
      <c r="SBH70" s="399"/>
      <c r="SBI70" s="466"/>
      <c r="SBJ70" s="252"/>
      <c r="SBK70" s="467"/>
      <c r="SBL70" s="466"/>
      <c r="SBM70" s="399"/>
      <c r="SBN70" s="466"/>
      <c r="SBO70" s="252"/>
      <c r="SBP70" s="467"/>
      <c r="SBQ70" s="466"/>
      <c r="SBR70" s="399"/>
      <c r="SBS70" s="466"/>
      <c r="SBT70" s="252"/>
      <c r="SBU70" s="467"/>
      <c r="SBV70" s="466"/>
      <c r="SBW70" s="399"/>
      <c r="SBX70" s="466"/>
      <c r="SBY70" s="252"/>
      <c r="SBZ70" s="467"/>
      <c r="SCA70" s="466"/>
      <c r="SCB70" s="399"/>
      <c r="SCC70" s="466"/>
      <c r="SCD70" s="252"/>
      <c r="SCE70" s="467"/>
      <c r="SCF70" s="466"/>
      <c r="SCG70" s="399"/>
      <c r="SCH70" s="466"/>
      <c r="SCI70" s="252"/>
      <c r="SCJ70" s="467"/>
      <c r="SCK70" s="466"/>
      <c r="SCL70" s="399"/>
      <c r="SCM70" s="466"/>
      <c r="SCN70" s="252"/>
      <c r="SCO70" s="467"/>
      <c r="SCP70" s="466"/>
      <c r="SCQ70" s="399"/>
      <c r="SCR70" s="466"/>
      <c r="SCS70" s="252"/>
      <c r="SCT70" s="467"/>
      <c r="SCU70" s="466"/>
      <c r="SCV70" s="399"/>
      <c r="SCW70" s="466"/>
      <c r="SCX70" s="252"/>
      <c r="SCY70" s="467"/>
      <c r="SCZ70" s="466"/>
      <c r="SDA70" s="399"/>
      <c r="SDB70" s="466"/>
      <c r="SDC70" s="252"/>
      <c r="SDD70" s="467"/>
      <c r="SDE70" s="466"/>
      <c r="SDF70" s="399"/>
      <c r="SDG70" s="466"/>
      <c r="SDH70" s="252"/>
      <c r="SDI70" s="467"/>
      <c r="SDJ70" s="466"/>
      <c r="SDK70" s="399"/>
      <c r="SDL70" s="466"/>
      <c r="SDM70" s="252"/>
      <c r="SDN70" s="467"/>
      <c r="SDO70" s="466"/>
      <c r="SDP70" s="399"/>
      <c r="SDQ70" s="466"/>
      <c r="SDR70" s="252"/>
      <c r="SDS70" s="467"/>
      <c r="SDT70" s="466"/>
      <c r="SDU70" s="399"/>
      <c r="SDV70" s="466"/>
      <c r="SDW70" s="252"/>
      <c r="SDX70" s="467"/>
      <c r="SDY70" s="466"/>
      <c r="SDZ70" s="399"/>
      <c r="SEA70" s="466"/>
      <c r="SEB70" s="252"/>
      <c r="SEC70" s="467"/>
      <c r="SED70" s="466"/>
      <c r="SEE70" s="399"/>
      <c r="SEF70" s="466"/>
      <c r="SEG70" s="252"/>
      <c r="SEH70" s="467"/>
      <c r="SEI70" s="466"/>
      <c r="SEJ70" s="399"/>
      <c r="SEK70" s="466"/>
      <c r="SEL70" s="252"/>
      <c r="SEM70" s="467"/>
      <c r="SEN70" s="466"/>
      <c r="SEO70" s="399"/>
      <c r="SEP70" s="466"/>
      <c r="SEQ70" s="252"/>
      <c r="SER70" s="467"/>
      <c r="SES70" s="466"/>
      <c r="SET70" s="399"/>
      <c r="SEU70" s="466"/>
      <c r="SEV70" s="252"/>
      <c r="SEW70" s="467"/>
      <c r="SEX70" s="466"/>
      <c r="SEY70" s="399"/>
      <c r="SEZ70" s="466"/>
      <c r="SFA70" s="252"/>
      <c r="SFB70" s="467"/>
      <c r="SFC70" s="466"/>
      <c r="SFD70" s="399"/>
      <c r="SFE70" s="466"/>
      <c r="SFF70" s="252"/>
      <c r="SFG70" s="467"/>
      <c r="SFH70" s="466"/>
      <c r="SFI70" s="399"/>
      <c r="SFJ70" s="466"/>
      <c r="SFK70" s="252"/>
      <c r="SFL70" s="467"/>
      <c r="SFM70" s="466"/>
      <c r="SFN70" s="399"/>
      <c r="SFO70" s="466"/>
      <c r="SFP70" s="252"/>
      <c r="SFQ70" s="467"/>
      <c r="SFR70" s="466"/>
      <c r="SFS70" s="399"/>
      <c r="SFT70" s="466"/>
      <c r="SFU70" s="252"/>
      <c r="SFV70" s="467"/>
      <c r="SFW70" s="466"/>
      <c r="SFX70" s="399"/>
      <c r="SFY70" s="466"/>
      <c r="SFZ70" s="252"/>
      <c r="SGA70" s="467"/>
      <c r="SGB70" s="466"/>
      <c r="SGC70" s="399"/>
      <c r="SGD70" s="466"/>
      <c r="SGE70" s="252"/>
      <c r="SGF70" s="467"/>
      <c r="SGG70" s="466"/>
      <c r="SGH70" s="399"/>
      <c r="SGI70" s="466"/>
      <c r="SGJ70" s="252"/>
      <c r="SGK70" s="467"/>
      <c r="SGL70" s="466"/>
      <c r="SGM70" s="399"/>
      <c r="SGN70" s="466"/>
      <c r="SGO70" s="252"/>
      <c r="SGP70" s="467"/>
      <c r="SGQ70" s="466"/>
      <c r="SGR70" s="399"/>
      <c r="SGS70" s="466"/>
      <c r="SGT70" s="252"/>
      <c r="SGU70" s="467"/>
      <c r="SGV70" s="466"/>
      <c r="SGW70" s="399"/>
      <c r="SGX70" s="466"/>
      <c r="SGY70" s="252"/>
      <c r="SGZ70" s="467"/>
      <c r="SHA70" s="466"/>
      <c r="SHB70" s="399"/>
      <c r="SHC70" s="466"/>
      <c r="SHD70" s="252"/>
      <c r="SHE70" s="467"/>
      <c r="SHF70" s="466"/>
      <c r="SHG70" s="399"/>
      <c r="SHH70" s="466"/>
      <c r="SHI70" s="252"/>
      <c r="SHJ70" s="467"/>
      <c r="SHK70" s="466"/>
      <c r="SHL70" s="399"/>
      <c r="SHM70" s="466"/>
      <c r="SHN70" s="252"/>
      <c r="SHO70" s="467"/>
      <c r="SHP70" s="466"/>
      <c r="SHQ70" s="399"/>
      <c r="SHR70" s="466"/>
      <c r="SHS70" s="252"/>
      <c r="SHT70" s="467"/>
      <c r="SHU70" s="466"/>
      <c r="SHV70" s="399"/>
      <c r="SHW70" s="466"/>
      <c r="SHX70" s="252"/>
      <c r="SHY70" s="467"/>
      <c r="SHZ70" s="466"/>
      <c r="SIA70" s="399"/>
      <c r="SIB70" s="466"/>
      <c r="SIC70" s="252"/>
      <c r="SID70" s="467"/>
      <c r="SIE70" s="466"/>
      <c r="SIF70" s="399"/>
      <c r="SIG70" s="466"/>
      <c r="SIH70" s="252"/>
      <c r="SII70" s="467"/>
      <c r="SIJ70" s="466"/>
      <c r="SIK70" s="399"/>
      <c r="SIL70" s="466"/>
      <c r="SIM70" s="252"/>
      <c r="SIN70" s="467"/>
      <c r="SIO70" s="466"/>
      <c r="SIP70" s="399"/>
      <c r="SIQ70" s="466"/>
      <c r="SIR70" s="252"/>
      <c r="SIS70" s="467"/>
      <c r="SIT70" s="466"/>
      <c r="SIU70" s="399"/>
      <c r="SIV70" s="466"/>
      <c r="SIW70" s="252"/>
      <c r="SIX70" s="467"/>
      <c r="SIY70" s="466"/>
      <c r="SIZ70" s="399"/>
      <c r="SJA70" s="466"/>
      <c r="SJB70" s="252"/>
      <c r="SJC70" s="467"/>
      <c r="SJD70" s="466"/>
      <c r="SJE70" s="399"/>
      <c r="SJF70" s="466"/>
      <c r="SJG70" s="252"/>
      <c r="SJH70" s="467"/>
      <c r="SJI70" s="466"/>
      <c r="SJJ70" s="399"/>
      <c r="SJK70" s="466"/>
      <c r="SJL70" s="252"/>
      <c r="SJM70" s="467"/>
      <c r="SJN70" s="466"/>
      <c r="SJO70" s="399"/>
      <c r="SJP70" s="466"/>
      <c r="SJQ70" s="252"/>
      <c r="SJR70" s="467"/>
      <c r="SJS70" s="466"/>
      <c r="SJT70" s="399"/>
      <c r="SJU70" s="466"/>
      <c r="SJV70" s="252"/>
      <c r="SJW70" s="467"/>
      <c r="SJX70" s="466"/>
      <c r="SJY70" s="399"/>
      <c r="SJZ70" s="466"/>
      <c r="SKA70" s="252"/>
      <c r="SKB70" s="467"/>
      <c r="SKC70" s="466"/>
      <c r="SKD70" s="399"/>
      <c r="SKE70" s="466"/>
      <c r="SKF70" s="252"/>
      <c r="SKG70" s="467"/>
      <c r="SKH70" s="466"/>
      <c r="SKI70" s="399"/>
      <c r="SKJ70" s="466"/>
      <c r="SKK70" s="252"/>
      <c r="SKL70" s="467"/>
      <c r="SKM70" s="466"/>
      <c r="SKN70" s="399"/>
      <c r="SKO70" s="466"/>
      <c r="SKP70" s="252"/>
      <c r="SKQ70" s="467"/>
      <c r="SKR70" s="466"/>
      <c r="SKS70" s="399"/>
      <c r="SKT70" s="466"/>
      <c r="SKU70" s="252"/>
      <c r="SKV70" s="467"/>
      <c r="SKW70" s="466"/>
      <c r="SKX70" s="399"/>
      <c r="SKY70" s="466"/>
      <c r="SKZ70" s="252"/>
      <c r="SLA70" s="467"/>
      <c r="SLB70" s="466"/>
      <c r="SLC70" s="399"/>
      <c r="SLD70" s="466"/>
      <c r="SLE70" s="252"/>
      <c r="SLF70" s="467"/>
      <c r="SLG70" s="466"/>
      <c r="SLH70" s="399"/>
      <c r="SLI70" s="466"/>
      <c r="SLJ70" s="252"/>
      <c r="SLK70" s="467"/>
      <c r="SLL70" s="466"/>
      <c r="SLM70" s="399"/>
      <c r="SLN70" s="466"/>
      <c r="SLO70" s="252"/>
      <c r="SLP70" s="467"/>
      <c r="SLQ70" s="466"/>
      <c r="SLR70" s="399"/>
      <c r="SLS70" s="466"/>
      <c r="SLT70" s="252"/>
      <c r="SLU70" s="467"/>
      <c r="SLV70" s="466"/>
      <c r="SLW70" s="399"/>
      <c r="SLX70" s="466"/>
      <c r="SLY70" s="252"/>
      <c r="SLZ70" s="467"/>
      <c r="SMA70" s="466"/>
      <c r="SMB70" s="399"/>
      <c r="SMC70" s="466"/>
      <c r="SMD70" s="252"/>
      <c r="SME70" s="467"/>
      <c r="SMF70" s="466"/>
      <c r="SMG70" s="399"/>
      <c r="SMH70" s="466"/>
      <c r="SMI70" s="252"/>
      <c r="SMJ70" s="467"/>
      <c r="SMK70" s="466"/>
      <c r="SML70" s="399"/>
      <c r="SMM70" s="466"/>
      <c r="SMN70" s="252"/>
      <c r="SMO70" s="467"/>
      <c r="SMP70" s="466"/>
      <c r="SMQ70" s="399"/>
      <c r="SMR70" s="466"/>
      <c r="SMS70" s="252"/>
      <c r="SMT70" s="467"/>
      <c r="SMU70" s="466"/>
      <c r="SMV70" s="399"/>
      <c r="SMW70" s="466"/>
      <c r="SMX70" s="252"/>
      <c r="SMY70" s="467"/>
      <c r="SMZ70" s="466"/>
      <c r="SNA70" s="399"/>
      <c r="SNB70" s="466"/>
      <c r="SNC70" s="252"/>
      <c r="SND70" s="467"/>
      <c r="SNE70" s="466"/>
      <c r="SNF70" s="399"/>
      <c r="SNG70" s="466"/>
      <c r="SNH70" s="252"/>
      <c r="SNI70" s="467"/>
      <c r="SNJ70" s="466"/>
      <c r="SNK70" s="399"/>
      <c r="SNL70" s="466"/>
      <c r="SNM70" s="252"/>
      <c r="SNN70" s="467"/>
      <c r="SNO70" s="466"/>
      <c r="SNP70" s="399"/>
      <c r="SNQ70" s="466"/>
      <c r="SNR70" s="252"/>
      <c r="SNS70" s="467"/>
      <c r="SNT70" s="466"/>
      <c r="SNU70" s="399"/>
      <c r="SNV70" s="466"/>
      <c r="SNW70" s="252"/>
      <c r="SNX70" s="467"/>
      <c r="SNY70" s="466"/>
      <c r="SNZ70" s="399"/>
      <c r="SOA70" s="466"/>
      <c r="SOB70" s="252"/>
      <c r="SOC70" s="467"/>
      <c r="SOD70" s="466"/>
      <c r="SOE70" s="399"/>
      <c r="SOF70" s="466"/>
      <c r="SOG70" s="252"/>
      <c r="SOH70" s="467"/>
      <c r="SOI70" s="466"/>
      <c r="SOJ70" s="399"/>
      <c r="SOK70" s="466"/>
      <c r="SOL70" s="252"/>
      <c r="SOM70" s="467"/>
      <c r="SON70" s="466"/>
      <c r="SOO70" s="399"/>
      <c r="SOP70" s="466"/>
      <c r="SOQ70" s="252"/>
      <c r="SOR70" s="467"/>
      <c r="SOS70" s="466"/>
      <c r="SOT70" s="399"/>
      <c r="SOU70" s="466"/>
      <c r="SOV70" s="252"/>
      <c r="SOW70" s="467"/>
      <c r="SOX70" s="466"/>
      <c r="SOY70" s="399"/>
      <c r="SOZ70" s="466"/>
      <c r="SPA70" s="252"/>
      <c r="SPB70" s="467"/>
      <c r="SPC70" s="466"/>
      <c r="SPD70" s="399"/>
      <c r="SPE70" s="466"/>
      <c r="SPF70" s="252"/>
      <c r="SPG70" s="467"/>
      <c r="SPH70" s="466"/>
      <c r="SPI70" s="399"/>
      <c r="SPJ70" s="466"/>
      <c r="SPK70" s="252"/>
      <c r="SPL70" s="467"/>
      <c r="SPM70" s="466"/>
      <c r="SPN70" s="399"/>
      <c r="SPO70" s="466"/>
      <c r="SPP70" s="252"/>
      <c r="SPQ70" s="467"/>
      <c r="SPR70" s="466"/>
      <c r="SPS70" s="399"/>
      <c r="SPT70" s="466"/>
      <c r="SPU70" s="252"/>
      <c r="SPV70" s="467"/>
      <c r="SPW70" s="466"/>
      <c r="SPX70" s="399"/>
      <c r="SPY70" s="466"/>
      <c r="SPZ70" s="252"/>
      <c r="SQA70" s="467"/>
      <c r="SQB70" s="466"/>
      <c r="SQC70" s="399"/>
      <c r="SQD70" s="466"/>
      <c r="SQE70" s="252"/>
      <c r="SQF70" s="467"/>
      <c r="SQG70" s="466"/>
      <c r="SQH70" s="399"/>
      <c r="SQI70" s="466"/>
      <c r="SQJ70" s="252"/>
      <c r="SQK70" s="467"/>
      <c r="SQL70" s="466"/>
      <c r="SQM70" s="399"/>
      <c r="SQN70" s="466"/>
      <c r="SQO70" s="252"/>
      <c r="SQP70" s="467"/>
      <c r="SQQ70" s="466"/>
      <c r="SQR70" s="399"/>
      <c r="SQS70" s="466"/>
      <c r="SQT70" s="252"/>
      <c r="SQU70" s="467"/>
      <c r="SQV70" s="466"/>
      <c r="SQW70" s="399"/>
      <c r="SQX70" s="466"/>
      <c r="SQY70" s="252"/>
      <c r="SQZ70" s="467"/>
      <c r="SRA70" s="466"/>
      <c r="SRB70" s="399"/>
      <c r="SRC70" s="466"/>
      <c r="SRD70" s="252"/>
      <c r="SRE70" s="467"/>
      <c r="SRF70" s="466"/>
      <c r="SRG70" s="399"/>
      <c r="SRH70" s="466"/>
      <c r="SRI70" s="252"/>
      <c r="SRJ70" s="467"/>
      <c r="SRK70" s="466"/>
      <c r="SRL70" s="399"/>
      <c r="SRM70" s="466"/>
      <c r="SRN70" s="252"/>
      <c r="SRO70" s="467"/>
      <c r="SRP70" s="466"/>
      <c r="SRQ70" s="399"/>
      <c r="SRR70" s="466"/>
      <c r="SRS70" s="252"/>
      <c r="SRT70" s="467"/>
      <c r="SRU70" s="466"/>
      <c r="SRV70" s="399"/>
      <c r="SRW70" s="466"/>
      <c r="SRX70" s="252"/>
      <c r="SRY70" s="467"/>
      <c r="SRZ70" s="466"/>
      <c r="SSA70" s="399"/>
      <c r="SSB70" s="466"/>
      <c r="SSC70" s="252"/>
      <c r="SSD70" s="467"/>
      <c r="SSE70" s="466"/>
      <c r="SSF70" s="399"/>
      <c r="SSG70" s="466"/>
      <c r="SSH70" s="252"/>
      <c r="SSI70" s="467"/>
      <c r="SSJ70" s="466"/>
      <c r="SSK70" s="399"/>
      <c r="SSL70" s="466"/>
      <c r="SSM70" s="252"/>
      <c r="SSN70" s="467"/>
      <c r="SSO70" s="466"/>
      <c r="SSP70" s="399"/>
      <c r="SSQ70" s="466"/>
      <c r="SSR70" s="252"/>
      <c r="SSS70" s="467"/>
      <c r="SST70" s="466"/>
      <c r="SSU70" s="399"/>
      <c r="SSV70" s="466"/>
      <c r="SSW70" s="252"/>
      <c r="SSX70" s="467"/>
      <c r="SSY70" s="466"/>
      <c r="SSZ70" s="399"/>
      <c r="STA70" s="466"/>
      <c r="STB70" s="252"/>
      <c r="STC70" s="467"/>
      <c r="STD70" s="466"/>
      <c r="STE70" s="399"/>
      <c r="STF70" s="466"/>
      <c r="STG70" s="252"/>
      <c r="STH70" s="467"/>
      <c r="STI70" s="466"/>
      <c r="STJ70" s="399"/>
      <c r="STK70" s="466"/>
      <c r="STL70" s="252"/>
      <c r="STM70" s="467"/>
      <c r="STN70" s="466"/>
      <c r="STO70" s="399"/>
      <c r="STP70" s="466"/>
      <c r="STQ70" s="252"/>
      <c r="STR70" s="467"/>
      <c r="STS70" s="466"/>
      <c r="STT70" s="399"/>
      <c r="STU70" s="466"/>
      <c r="STV70" s="252"/>
      <c r="STW70" s="467"/>
      <c r="STX70" s="466"/>
      <c r="STY70" s="399"/>
      <c r="STZ70" s="466"/>
      <c r="SUA70" s="252"/>
      <c r="SUB70" s="467"/>
      <c r="SUC70" s="466"/>
      <c r="SUD70" s="399"/>
      <c r="SUE70" s="466"/>
      <c r="SUF70" s="252"/>
      <c r="SUG70" s="467"/>
      <c r="SUH70" s="466"/>
      <c r="SUI70" s="399"/>
      <c r="SUJ70" s="466"/>
      <c r="SUK70" s="252"/>
      <c r="SUL70" s="467"/>
      <c r="SUM70" s="466"/>
      <c r="SUN70" s="399"/>
      <c r="SUO70" s="466"/>
      <c r="SUP70" s="252"/>
      <c r="SUQ70" s="467"/>
      <c r="SUR70" s="466"/>
      <c r="SUS70" s="399"/>
      <c r="SUT70" s="466"/>
      <c r="SUU70" s="252"/>
      <c r="SUV70" s="467"/>
      <c r="SUW70" s="466"/>
      <c r="SUX70" s="399"/>
      <c r="SUY70" s="466"/>
      <c r="SUZ70" s="252"/>
      <c r="SVA70" s="467"/>
      <c r="SVB70" s="466"/>
      <c r="SVC70" s="399"/>
      <c r="SVD70" s="466"/>
      <c r="SVE70" s="252"/>
      <c r="SVF70" s="467"/>
      <c r="SVG70" s="466"/>
      <c r="SVH70" s="399"/>
      <c r="SVI70" s="466"/>
      <c r="SVJ70" s="252"/>
      <c r="SVK70" s="467"/>
      <c r="SVL70" s="466"/>
      <c r="SVM70" s="399"/>
      <c r="SVN70" s="466"/>
      <c r="SVO70" s="252"/>
      <c r="SVP70" s="467"/>
      <c r="SVQ70" s="466"/>
      <c r="SVR70" s="399"/>
      <c r="SVS70" s="466"/>
      <c r="SVT70" s="252"/>
      <c r="SVU70" s="467"/>
      <c r="SVV70" s="466"/>
      <c r="SVW70" s="399"/>
      <c r="SVX70" s="466"/>
      <c r="SVY70" s="252"/>
      <c r="SVZ70" s="467"/>
      <c r="SWA70" s="466"/>
      <c r="SWB70" s="399"/>
      <c r="SWC70" s="466"/>
      <c r="SWD70" s="252"/>
      <c r="SWE70" s="467"/>
      <c r="SWF70" s="466"/>
      <c r="SWG70" s="399"/>
      <c r="SWH70" s="466"/>
      <c r="SWI70" s="252"/>
      <c r="SWJ70" s="467"/>
      <c r="SWK70" s="466"/>
      <c r="SWL70" s="399"/>
      <c r="SWM70" s="466"/>
      <c r="SWN70" s="252"/>
      <c r="SWO70" s="467"/>
      <c r="SWP70" s="466"/>
      <c r="SWQ70" s="399"/>
      <c r="SWR70" s="466"/>
      <c r="SWS70" s="252"/>
      <c r="SWT70" s="467"/>
      <c r="SWU70" s="466"/>
      <c r="SWV70" s="399"/>
      <c r="SWW70" s="466"/>
      <c r="SWX70" s="252"/>
      <c r="SWY70" s="467"/>
      <c r="SWZ70" s="466"/>
      <c r="SXA70" s="399"/>
      <c r="SXB70" s="466"/>
      <c r="SXC70" s="252"/>
      <c r="SXD70" s="467"/>
      <c r="SXE70" s="466"/>
      <c r="SXF70" s="399"/>
      <c r="SXG70" s="466"/>
      <c r="SXH70" s="252"/>
      <c r="SXI70" s="467"/>
      <c r="SXJ70" s="466"/>
      <c r="SXK70" s="399"/>
      <c r="SXL70" s="466"/>
      <c r="SXM70" s="252"/>
      <c r="SXN70" s="467"/>
      <c r="SXO70" s="466"/>
      <c r="SXP70" s="399"/>
      <c r="SXQ70" s="466"/>
      <c r="SXR70" s="252"/>
      <c r="SXS70" s="467"/>
      <c r="SXT70" s="466"/>
      <c r="SXU70" s="399"/>
      <c r="SXV70" s="466"/>
      <c r="SXW70" s="252"/>
      <c r="SXX70" s="467"/>
      <c r="SXY70" s="466"/>
      <c r="SXZ70" s="399"/>
      <c r="SYA70" s="466"/>
      <c r="SYB70" s="252"/>
      <c r="SYC70" s="467"/>
      <c r="SYD70" s="466"/>
      <c r="SYE70" s="399"/>
      <c r="SYF70" s="466"/>
      <c r="SYG70" s="252"/>
      <c r="SYH70" s="467"/>
      <c r="SYI70" s="466"/>
      <c r="SYJ70" s="399"/>
      <c r="SYK70" s="466"/>
      <c r="SYL70" s="252"/>
      <c r="SYM70" s="467"/>
      <c r="SYN70" s="466"/>
      <c r="SYO70" s="399"/>
      <c r="SYP70" s="466"/>
      <c r="SYQ70" s="252"/>
      <c r="SYR70" s="467"/>
      <c r="SYS70" s="466"/>
      <c r="SYT70" s="399"/>
      <c r="SYU70" s="466"/>
      <c r="SYV70" s="252"/>
      <c r="SYW70" s="467"/>
      <c r="SYX70" s="466"/>
      <c r="SYY70" s="399"/>
      <c r="SYZ70" s="466"/>
      <c r="SZA70" s="252"/>
      <c r="SZB70" s="467"/>
      <c r="SZC70" s="466"/>
      <c r="SZD70" s="399"/>
      <c r="SZE70" s="466"/>
      <c r="SZF70" s="252"/>
      <c r="SZG70" s="467"/>
      <c r="SZH70" s="466"/>
      <c r="SZI70" s="399"/>
      <c r="SZJ70" s="466"/>
      <c r="SZK70" s="252"/>
      <c r="SZL70" s="467"/>
      <c r="SZM70" s="466"/>
      <c r="SZN70" s="399"/>
      <c r="SZO70" s="466"/>
      <c r="SZP70" s="252"/>
      <c r="SZQ70" s="467"/>
      <c r="SZR70" s="466"/>
      <c r="SZS70" s="399"/>
      <c r="SZT70" s="466"/>
      <c r="SZU70" s="252"/>
      <c r="SZV70" s="467"/>
      <c r="SZW70" s="466"/>
      <c r="SZX70" s="399"/>
      <c r="SZY70" s="466"/>
      <c r="SZZ70" s="252"/>
      <c r="TAA70" s="467"/>
      <c r="TAB70" s="466"/>
      <c r="TAC70" s="399"/>
      <c r="TAD70" s="466"/>
      <c r="TAE70" s="252"/>
      <c r="TAF70" s="467"/>
      <c r="TAG70" s="466"/>
      <c r="TAH70" s="399"/>
      <c r="TAI70" s="466"/>
      <c r="TAJ70" s="252"/>
      <c r="TAK70" s="467"/>
      <c r="TAL70" s="466"/>
      <c r="TAM70" s="399"/>
      <c r="TAN70" s="466"/>
      <c r="TAO70" s="252"/>
      <c r="TAP70" s="467"/>
      <c r="TAQ70" s="466"/>
      <c r="TAR70" s="399"/>
      <c r="TAS70" s="466"/>
      <c r="TAT70" s="252"/>
      <c r="TAU70" s="467"/>
      <c r="TAV70" s="466"/>
      <c r="TAW70" s="399"/>
      <c r="TAX70" s="466"/>
      <c r="TAY70" s="252"/>
      <c r="TAZ70" s="467"/>
      <c r="TBA70" s="466"/>
      <c r="TBB70" s="399"/>
      <c r="TBC70" s="466"/>
      <c r="TBD70" s="252"/>
      <c r="TBE70" s="467"/>
      <c r="TBF70" s="466"/>
      <c r="TBG70" s="399"/>
      <c r="TBH70" s="466"/>
      <c r="TBI70" s="252"/>
      <c r="TBJ70" s="467"/>
      <c r="TBK70" s="466"/>
      <c r="TBL70" s="399"/>
      <c r="TBM70" s="466"/>
      <c r="TBN70" s="252"/>
      <c r="TBO70" s="467"/>
      <c r="TBP70" s="466"/>
      <c r="TBQ70" s="399"/>
      <c r="TBR70" s="466"/>
      <c r="TBS70" s="252"/>
      <c r="TBT70" s="467"/>
      <c r="TBU70" s="466"/>
      <c r="TBV70" s="399"/>
      <c r="TBW70" s="466"/>
      <c r="TBX70" s="252"/>
      <c r="TBY70" s="467"/>
      <c r="TBZ70" s="466"/>
      <c r="TCA70" s="399"/>
      <c r="TCB70" s="466"/>
      <c r="TCC70" s="252"/>
      <c r="TCD70" s="467"/>
      <c r="TCE70" s="466"/>
      <c r="TCF70" s="399"/>
      <c r="TCG70" s="466"/>
      <c r="TCH70" s="252"/>
      <c r="TCI70" s="467"/>
      <c r="TCJ70" s="466"/>
      <c r="TCK70" s="399"/>
      <c r="TCL70" s="466"/>
      <c r="TCM70" s="252"/>
      <c r="TCN70" s="467"/>
      <c r="TCO70" s="466"/>
      <c r="TCP70" s="399"/>
      <c r="TCQ70" s="466"/>
      <c r="TCR70" s="252"/>
      <c r="TCS70" s="467"/>
      <c r="TCT70" s="466"/>
      <c r="TCU70" s="399"/>
      <c r="TCV70" s="466"/>
      <c r="TCW70" s="252"/>
      <c r="TCX70" s="467"/>
      <c r="TCY70" s="466"/>
      <c r="TCZ70" s="399"/>
      <c r="TDA70" s="466"/>
      <c r="TDB70" s="252"/>
      <c r="TDC70" s="467"/>
      <c r="TDD70" s="466"/>
      <c r="TDE70" s="399"/>
      <c r="TDF70" s="466"/>
      <c r="TDG70" s="252"/>
      <c r="TDH70" s="467"/>
      <c r="TDI70" s="466"/>
      <c r="TDJ70" s="399"/>
      <c r="TDK70" s="466"/>
      <c r="TDL70" s="252"/>
      <c r="TDM70" s="467"/>
      <c r="TDN70" s="466"/>
      <c r="TDO70" s="399"/>
      <c r="TDP70" s="466"/>
      <c r="TDQ70" s="252"/>
      <c r="TDR70" s="467"/>
      <c r="TDS70" s="466"/>
      <c r="TDT70" s="399"/>
      <c r="TDU70" s="466"/>
      <c r="TDV70" s="252"/>
      <c r="TDW70" s="467"/>
      <c r="TDX70" s="466"/>
      <c r="TDY70" s="399"/>
      <c r="TDZ70" s="466"/>
      <c r="TEA70" s="252"/>
      <c r="TEB70" s="467"/>
      <c r="TEC70" s="466"/>
      <c r="TED70" s="399"/>
      <c r="TEE70" s="466"/>
      <c r="TEF70" s="252"/>
      <c r="TEG70" s="467"/>
      <c r="TEH70" s="466"/>
      <c r="TEI70" s="399"/>
      <c r="TEJ70" s="466"/>
      <c r="TEK70" s="252"/>
      <c r="TEL70" s="467"/>
      <c r="TEM70" s="466"/>
      <c r="TEN70" s="399"/>
      <c r="TEO70" s="466"/>
      <c r="TEP70" s="252"/>
      <c r="TEQ70" s="467"/>
      <c r="TER70" s="466"/>
      <c r="TES70" s="399"/>
      <c r="TET70" s="466"/>
      <c r="TEU70" s="252"/>
      <c r="TEV70" s="467"/>
      <c r="TEW70" s="466"/>
      <c r="TEX70" s="399"/>
      <c r="TEY70" s="466"/>
      <c r="TEZ70" s="252"/>
      <c r="TFA70" s="467"/>
      <c r="TFB70" s="466"/>
      <c r="TFC70" s="399"/>
      <c r="TFD70" s="466"/>
      <c r="TFE70" s="252"/>
      <c r="TFF70" s="467"/>
      <c r="TFG70" s="466"/>
      <c r="TFH70" s="399"/>
      <c r="TFI70" s="466"/>
      <c r="TFJ70" s="252"/>
      <c r="TFK70" s="467"/>
      <c r="TFL70" s="466"/>
      <c r="TFM70" s="399"/>
      <c r="TFN70" s="466"/>
      <c r="TFO70" s="252"/>
      <c r="TFP70" s="467"/>
      <c r="TFQ70" s="466"/>
      <c r="TFR70" s="399"/>
      <c r="TFS70" s="466"/>
      <c r="TFT70" s="252"/>
      <c r="TFU70" s="467"/>
      <c r="TFV70" s="466"/>
      <c r="TFW70" s="399"/>
      <c r="TFX70" s="466"/>
      <c r="TFY70" s="252"/>
      <c r="TFZ70" s="467"/>
      <c r="TGA70" s="466"/>
      <c r="TGB70" s="399"/>
      <c r="TGC70" s="466"/>
      <c r="TGD70" s="252"/>
      <c r="TGE70" s="467"/>
      <c r="TGF70" s="466"/>
      <c r="TGG70" s="399"/>
      <c r="TGH70" s="466"/>
      <c r="TGI70" s="252"/>
      <c r="TGJ70" s="467"/>
      <c r="TGK70" s="466"/>
      <c r="TGL70" s="399"/>
      <c r="TGM70" s="466"/>
      <c r="TGN70" s="252"/>
      <c r="TGO70" s="467"/>
      <c r="TGP70" s="466"/>
      <c r="TGQ70" s="399"/>
      <c r="TGR70" s="466"/>
      <c r="TGS70" s="252"/>
      <c r="TGT70" s="467"/>
      <c r="TGU70" s="466"/>
      <c r="TGV70" s="399"/>
      <c r="TGW70" s="466"/>
      <c r="TGX70" s="252"/>
      <c r="TGY70" s="467"/>
      <c r="TGZ70" s="466"/>
      <c r="THA70" s="399"/>
      <c r="THB70" s="466"/>
      <c r="THC70" s="252"/>
      <c r="THD70" s="467"/>
      <c r="THE70" s="466"/>
      <c r="THF70" s="399"/>
      <c r="THG70" s="466"/>
      <c r="THH70" s="252"/>
      <c r="THI70" s="467"/>
      <c r="THJ70" s="466"/>
      <c r="THK70" s="399"/>
      <c r="THL70" s="466"/>
      <c r="THM70" s="252"/>
      <c r="THN70" s="467"/>
      <c r="THO70" s="466"/>
      <c r="THP70" s="399"/>
      <c r="THQ70" s="466"/>
      <c r="THR70" s="252"/>
      <c r="THS70" s="467"/>
      <c r="THT70" s="466"/>
      <c r="THU70" s="399"/>
      <c r="THV70" s="466"/>
      <c r="THW70" s="252"/>
      <c r="THX70" s="467"/>
      <c r="THY70" s="466"/>
      <c r="THZ70" s="399"/>
      <c r="TIA70" s="466"/>
      <c r="TIB70" s="252"/>
      <c r="TIC70" s="467"/>
      <c r="TID70" s="466"/>
      <c r="TIE70" s="399"/>
      <c r="TIF70" s="466"/>
      <c r="TIG70" s="252"/>
      <c r="TIH70" s="467"/>
      <c r="TII70" s="466"/>
      <c r="TIJ70" s="399"/>
      <c r="TIK70" s="466"/>
      <c r="TIL70" s="252"/>
      <c r="TIM70" s="467"/>
      <c r="TIN70" s="466"/>
      <c r="TIO70" s="399"/>
      <c r="TIP70" s="466"/>
      <c r="TIQ70" s="252"/>
      <c r="TIR70" s="467"/>
      <c r="TIS70" s="466"/>
      <c r="TIT70" s="399"/>
      <c r="TIU70" s="466"/>
      <c r="TIV70" s="252"/>
      <c r="TIW70" s="467"/>
      <c r="TIX70" s="466"/>
      <c r="TIY70" s="399"/>
      <c r="TIZ70" s="466"/>
      <c r="TJA70" s="252"/>
      <c r="TJB70" s="467"/>
      <c r="TJC70" s="466"/>
      <c r="TJD70" s="399"/>
      <c r="TJE70" s="466"/>
      <c r="TJF70" s="252"/>
      <c r="TJG70" s="467"/>
      <c r="TJH70" s="466"/>
      <c r="TJI70" s="399"/>
      <c r="TJJ70" s="466"/>
      <c r="TJK70" s="252"/>
      <c r="TJL70" s="467"/>
      <c r="TJM70" s="466"/>
      <c r="TJN70" s="399"/>
      <c r="TJO70" s="466"/>
      <c r="TJP70" s="252"/>
      <c r="TJQ70" s="467"/>
      <c r="TJR70" s="466"/>
      <c r="TJS70" s="399"/>
      <c r="TJT70" s="466"/>
      <c r="TJU70" s="252"/>
      <c r="TJV70" s="467"/>
      <c r="TJW70" s="466"/>
      <c r="TJX70" s="399"/>
      <c r="TJY70" s="466"/>
      <c r="TJZ70" s="252"/>
      <c r="TKA70" s="467"/>
      <c r="TKB70" s="466"/>
      <c r="TKC70" s="399"/>
      <c r="TKD70" s="466"/>
      <c r="TKE70" s="252"/>
      <c r="TKF70" s="467"/>
      <c r="TKG70" s="466"/>
      <c r="TKH70" s="399"/>
      <c r="TKI70" s="466"/>
      <c r="TKJ70" s="252"/>
      <c r="TKK70" s="467"/>
      <c r="TKL70" s="466"/>
      <c r="TKM70" s="399"/>
      <c r="TKN70" s="466"/>
      <c r="TKO70" s="252"/>
      <c r="TKP70" s="467"/>
      <c r="TKQ70" s="466"/>
      <c r="TKR70" s="399"/>
      <c r="TKS70" s="466"/>
      <c r="TKT70" s="252"/>
      <c r="TKU70" s="467"/>
      <c r="TKV70" s="466"/>
      <c r="TKW70" s="399"/>
      <c r="TKX70" s="466"/>
      <c r="TKY70" s="252"/>
      <c r="TKZ70" s="467"/>
      <c r="TLA70" s="466"/>
      <c r="TLB70" s="399"/>
      <c r="TLC70" s="466"/>
      <c r="TLD70" s="252"/>
      <c r="TLE70" s="467"/>
      <c r="TLF70" s="466"/>
      <c r="TLG70" s="399"/>
      <c r="TLH70" s="466"/>
      <c r="TLI70" s="252"/>
      <c r="TLJ70" s="467"/>
      <c r="TLK70" s="466"/>
      <c r="TLL70" s="399"/>
      <c r="TLM70" s="466"/>
      <c r="TLN70" s="252"/>
      <c r="TLO70" s="467"/>
      <c r="TLP70" s="466"/>
      <c r="TLQ70" s="399"/>
      <c r="TLR70" s="466"/>
      <c r="TLS70" s="252"/>
      <c r="TLT70" s="467"/>
      <c r="TLU70" s="466"/>
      <c r="TLV70" s="399"/>
      <c r="TLW70" s="466"/>
      <c r="TLX70" s="252"/>
      <c r="TLY70" s="467"/>
      <c r="TLZ70" s="466"/>
      <c r="TMA70" s="399"/>
      <c r="TMB70" s="466"/>
      <c r="TMC70" s="252"/>
      <c r="TMD70" s="467"/>
      <c r="TME70" s="466"/>
      <c r="TMF70" s="399"/>
      <c r="TMG70" s="466"/>
      <c r="TMH70" s="252"/>
      <c r="TMI70" s="467"/>
      <c r="TMJ70" s="466"/>
      <c r="TMK70" s="399"/>
      <c r="TML70" s="466"/>
      <c r="TMM70" s="252"/>
      <c r="TMN70" s="467"/>
      <c r="TMO70" s="466"/>
      <c r="TMP70" s="399"/>
      <c r="TMQ70" s="466"/>
      <c r="TMR70" s="252"/>
      <c r="TMS70" s="467"/>
      <c r="TMT70" s="466"/>
      <c r="TMU70" s="399"/>
      <c r="TMV70" s="466"/>
      <c r="TMW70" s="252"/>
      <c r="TMX70" s="467"/>
      <c r="TMY70" s="466"/>
      <c r="TMZ70" s="399"/>
      <c r="TNA70" s="466"/>
      <c r="TNB70" s="252"/>
      <c r="TNC70" s="467"/>
      <c r="TND70" s="466"/>
      <c r="TNE70" s="399"/>
      <c r="TNF70" s="466"/>
      <c r="TNG70" s="252"/>
      <c r="TNH70" s="467"/>
      <c r="TNI70" s="466"/>
      <c r="TNJ70" s="399"/>
      <c r="TNK70" s="466"/>
      <c r="TNL70" s="252"/>
      <c r="TNM70" s="467"/>
      <c r="TNN70" s="466"/>
      <c r="TNO70" s="399"/>
      <c r="TNP70" s="466"/>
      <c r="TNQ70" s="252"/>
      <c r="TNR70" s="467"/>
      <c r="TNS70" s="466"/>
      <c r="TNT70" s="399"/>
      <c r="TNU70" s="466"/>
      <c r="TNV70" s="252"/>
      <c r="TNW70" s="467"/>
      <c r="TNX70" s="466"/>
      <c r="TNY70" s="399"/>
      <c r="TNZ70" s="466"/>
      <c r="TOA70" s="252"/>
      <c r="TOB70" s="467"/>
      <c r="TOC70" s="466"/>
      <c r="TOD70" s="399"/>
      <c r="TOE70" s="466"/>
      <c r="TOF70" s="252"/>
      <c r="TOG70" s="467"/>
      <c r="TOH70" s="466"/>
      <c r="TOI70" s="399"/>
      <c r="TOJ70" s="466"/>
      <c r="TOK70" s="252"/>
      <c r="TOL70" s="467"/>
      <c r="TOM70" s="466"/>
      <c r="TON70" s="399"/>
      <c r="TOO70" s="466"/>
      <c r="TOP70" s="252"/>
      <c r="TOQ70" s="467"/>
      <c r="TOR70" s="466"/>
      <c r="TOS70" s="399"/>
      <c r="TOT70" s="466"/>
      <c r="TOU70" s="252"/>
      <c r="TOV70" s="467"/>
      <c r="TOW70" s="466"/>
      <c r="TOX70" s="399"/>
      <c r="TOY70" s="466"/>
      <c r="TOZ70" s="252"/>
      <c r="TPA70" s="467"/>
      <c r="TPB70" s="466"/>
      <c r="TPC70" s="399"/>
      <c r="TPD70" s="466"/>
      <c r="TPE70" s="252"/>
      <c r="TPF70" s="467"/>
      <c r="TPG70" s="466"/>
      <c r="TPH70" s="399"/>
      <c r="TPI70" s="466"/>
      <c r="TPJ70" s="252"/>
      <c r="TPK70" s="467"/>
      <c r="TPL70" s="466"/>
      <c r="TPM70" s="399"/>
      <c r="TPN70" s="466"/>
      <c r="TPO70" s="252"/>
      <c r="TPP70" s="467"/>
      <c r="TPQ70" s="466"/>
      <c r="TPR70" s="399"/>
      <c r="TPS70" s="466"/>
      <c r="TPT70" s="252"/>
      <c r="TPU70" s="467"/>
      <c r="TPV70" s="466"/>
      <c r="TPW70" s="399"/>
      <c r="TPX70" s="466"/>
      <c r="TPY70" s="252"/>
      <c r="TPZ70" s="467"/>
      <c r="TQA70" s="466"/>
      <c r="TQB70" s="399"/>
      <c r="TQC70" s="466"/>
      <c r="TQD70" s="252"/>
      <c r="TQE70" s="467"/>
      <c r="TQF70" s="466"/>
      <c r="TQG70" s="399"/>
      <c r="TQH70" s="466"/>
      <c r="TQI70" s="252"/>
      <c r="TQJ70" s="467"/>
      <c r="TQK70" s="466"/>
      <c r="TQL70" s="399"/>
      <c r="TQM70" s="466"/>
      <c r="TQN70" s="252"/>
      <c r="TQO70" s="467"/>
      <c r="TQP70" s="466"/>
      <c r="TQQ70" s="399"/>
      <c r="TQR70" s="466"/>
      <c r="TQS70" s="252"/>
      <c r="TQT70" s="467"/>
      <c r="TQU70" s="466"/>
      <c r="TQV70" s="399"/>
      <c r="TQW70" s="466"/>
      <c r="TQX70" s="252"/>
      <c r="TQY70" s="467"/>
      <c r="TQZ70" s="466"/>
      <c r="TRA70" s="399"/>
      <c r="TRB70" s="466"/>
      <c r="TRC70" s="252"/>
      <c r="TRD70" s="467"/>
      <c r="TRE70" s="466"/>
      <c r="TRF70" s="399"/>
      <c r="TRG70" s="466"/>
      <c r="TRH70" s="252"/>
      <c r="TRI70" s="467"/>
      <c r="TRJ70" s="466"/>
      <c r="TRK70" s="399"/>
      <c r="TRL70" s="466"/>
      <c r="TRM70" s="252"/>
      <c r="TRN70" s="467"/>
      <c r="TRO70" s="466"/>
      <c r="TRP70" s="399"/>
      <c r="TRQ70" s="466"/>
      <c r="TRR70" s="252"/>
      <c r="TRS70" s="467"/>
      <c r="TRT70" s="466"/>
      <c r="TRU70" s="399"/>
      <c r="TRV70" s="466"/>
      <c r="TRW70" s="252"/>
      <c r="TRX70" s="467"/>
      <c r="TRY70" s="466"/>
      <c r="TRZ70" s="399"/>
      <c r="TSA70" s="466"/>
      <c r="TSB70" s="252"/>
      <c r="TSC70" s="467"/>
      <c r="TSD70" s="466"/>
      <c r="TSE70" s="399"/>
      <c r="TSF70" s="466"/>
      <c r="TSG70" s="252"/>
      <c r="TSH70" s="467"/>
      <c r="TSI70" s="466"/>
      <c r="TSJ70" s="399"/>
      <c r="TSK70" s="466"/>
      <c r="TSL70" s="252"/>
      <c r="TSM70" s="467"/>
      <c r="TSN70" s="466"/>
      <c r="TSO70" s="399"/>
      <c r="TSP70" s="466"/>
      <c r="TSQ70" s="252"/>
      <c r="TSR70" s="467"/>
      <c r="TSS70" s="466"/>
      <c r="TST70" s="399"/>
      <c r="TSU70" s="466"/>
      <c r="TSV70" s="252"/>
      <c r="TSW70" s="467"/>
      <c r="TSX70" s="466"/>
      <c r="TSY70" s="399"/>
      <c r="TSZ70" s="466"/>
      <c r="TTA70" s="252"/>
      <c r="TTB70" s="467"/>
      <c r="TTC70" s="466"/>
      <c r="TTD70" s="399"/>
      <c r="TTE70" s="466"/>
      <c r="TTF70" s="252"/>
      <c r="TTG70" s="467"/>
      <c r="TTH70" s="466"/>
      <c r="TTI70" s="399"/>
      <c r="TTJ70" s="466"/>
      <c r="TTK70" s="252"/>
      <c r="TTL70" s="467"/>
      <c r="TTM70" s="466"/>
      <c r="TTN70" s="399"/>
      <c r="TTO70" s="466"/>
      <c r="TTP70" s="252"/>
      <c r="TTQ70" s="467"/>
      <c r="TTR70" s="466"/>
      <c r="TTS70" s="399"/>
      <c r="TTT70" s="466"/>
      <c r="TTU70" s="252"/>
      <c r="TTV70" s="467"/>
      <c r="TTW70" s="466"/>
      <c r="TTX70" s="399"/>
      <c r="TTY70" s="466"/>
      <c r="TTZ70" s="252"/>
      <c r="TUA70" s="467"/>
      <c r="TUB70" s="466"/>
      <c r="TUC70" s="399"/>
      <c r="TUD70" s="466"/>
      <c r="TUE70" s="252"/>
      <c r="TUF70" s="467"/>
      <c r="TUG70" s="466"/>
      <c r="TUH70" s="399"/>
      <c r="TUI70" s="466"/>
      <c r="TUJ70" s="252"/>
      <c r="TUK70" s="467"/>
      <c r="TUL70" s="466"/>
      <c r="TUM70" s="399"/>
      <c r="TUN70" s="466"/>
      <c r="TUO70" s="252"/>
      <c r="TUP70" s="467"/>
      <c r="TUQ70" s="466"/>
      <c r="TUR70" s="399"/>
      <c r="TUS70" s="466"/>
      <c r="TUT70" s="252"/>
      <c r="TUU70" s="467"/>
      <c r="TUV70" s="466"/>
      <c r="TUW70" s="399"/>
      <c r="TUX70" s="466"/>
      <c r="TUY70" s="252"/>
      <c r="TUZ70" s="467"/>
      <c r="TVA70" s="466"/>
      <c r="TVB70" s="399"/>
      <c r="TVC70" s="466"/>
      <c r="TVD70" s="252"/>
      <c r="TVE70" s="467"/>
      <c r="TVF70" s="466"/>
      <c r="TVG70" s="399"/>
      <c r="TVH70" s="466"/>
      <c r="TVI70" s="252"/>
      <c r="TVJ70" s="467"/>
      <c r="TVK70" s="466"/>
      <c r="TVL70" s="399"/>
      <c r="TVM70" s="466"/>
      <c r="TVN70" s="252"/>
      <c r="TVO70" s="467"/>
      <c r="TVP70" s="466"/>
      <c r="TVQ70" s="399"/>
      <c r="TVR70" s="466"/>
      <c r="TVS70" s="252"/>
      <c r="TVT70" s="467"/>
      <c r="TVU70" s="466"/>
      <c r="TVV70" s="399"/>
      <c r="TVW70" s="466"/>
      <c r="TVX70" s="252"/>
      <c r="TVY70" s="467"/>
      <c r="TVZ70" s="466"/>
      <c r="TWA70" s="399"/>
      <c r="TWB70" s="466"/>
      <c r="TWC70" s="252"/>
      <c r="TWD70" s="467"/>
      <c r="TWE70" s="466"/>
      <c r="TWF70" s="399"/>
      <c r="TWG70" s="466"/>
      <c r="TWH70" s="252"/>
      <c r="TWI70" s="467"/>
      <c r="TWJ70" s="466"/>
      <c r="TWK70" s="399"/>
      <c r="TWL70" s="466"/>
      <c r="TWM70" s="252"/>
      <c r="TWN70" s="467"/>
      <c r="TWO70" s="466"/>
      <c r="TWP70" s="399"/>
      <c r="TWQ70" s="466"/>
      <c r="TWR70" s="252"/>
      <c r="TWS70" s="467"/>
      <c r="TWT70" s="466"/>
      <c r="TWU70" s="399"/>
      <c r="TWV70" s="466"/>
      <c r="TWW70" s="252"/>
      <c r="TWX70" s="467"/>
      <c r="TWY70" s="466"/>
      <c r="TWZ70" s="399"/>
      <c r="TXA70" s="466"/>
      <c r="TXB70" s="252"/>
      <c r="TXC70" s="467"/>
      <c r="TXD70" s="466"/>
      <c r="TXE70" s="399"/>
      <c r="TXF70" s="466"/>
      <c r="TXG70" s="252"/>
      <c r="TXH70" s="467"/>
      <c r="TXI70" s="466"/>
      <c r="TXJ70" s="399"/>
      <c r="TXK70" s="466"/>
      <c r="TXL70" s="252"/>
      <c r="TXM70" s="467"/>
      <c r="TXN70" s="466"/>
      <c r="TXO70" s="399"/>
      <c r="TXP70" s="466"/>
      <c r="TXQ70" s="252"/>
      <c r="TXR70" s="467"/>
      <c r="TXS70" s="466"/>
      <c r="TXT70" s="399"/>
      <c r="TXU70" s="466"/>
      <c r="TXV70" s="252"/>
      <c r="TXW70" s="467"/>
      <c r="TXX70" s="466"/>
      <c r="TXY70" s="399"/>
      <c r="TXZ70" s="466"/>
      <c r="TYA70" s="252"/>
      <c r="TYB70" s="467"/>
      <c r="TYC70" s="466"/>
      <c r="TYD70" s="399"/>
      <c r="TYE70" s="466"/>
      <c r="TYF70" s="252"/>
      <c r="TYG70" s="467"/>
      <c r="TYH70" s="466"/>
      <c r="TYI70" s="399"/>
      <c r="TYJ70" s="466"/>
      <c r="TYK70" s="252"/>
      <c r="TYL70" s="467"/>
      <c r="TYM70" s="466"/>
      <c r="TYN70" s="399"/>
      <c r="TYO70" s="466"/>
      <c r="TYP70" s="252"/>
      <c r="TYQ70" s="467"/>
      <c r="TYR70" s="466"/>
      <c r="TYS70" s="399"/>
      <c r="TYT70" s="466"/>
      <c r="TYU70" s="252"/>
      <c r="TYV70" s="467"/>
      <c r="TYW70" s="466"/>
      <c r="TYX70" s="399"/>
      <c r="TYY70" s="466"/>
      <c r="TYZ70" s="252"/>
      <c r="TZA70" s="467"/>
      <c r="TZB70" s="466"/>
      <c r="TZC70" s="399"/>
      <c r="TZD70" s="466"/>
      <c r="TZE70" s="252"/>
      <c r="TZF70" s="467"/>
      <c r="TZG70" s="466"/>
      <c r="TZH70" s="399"/>
      <c r="TZI70" s="466"/>
      <c r="TZJ70" s="252"/>
      <c r="TZK70" s="467"/>
      <c r="TZL70" s="466"/>
      <c r="TZM70" s="399"/>
      <c r="TZN70" s="466"/>
      <c r="TZO70" s="252"/>
      <c r="TZP70" s="467"/>
      <c r="TZQ70" s="466"/>
      <c r="TZR70" s="399"/>
      <c r="TZS70" s="466"/>
      <c r="TZT70" s="252"/>
      <c r="TZU70" s="467"/>
      <c r="TZV70" s="466"/>
      <c r="TZW70" s="399"/>
      <c r="TZX70" s="466"/>
      <c r="TZY70" s="252"/>
      <c r="TZZ70" s="467"/>
      <c r="UAA70" s="466"/>
      <c r="UAB70" s="399"/>
      <c r="UAC70" s="466"/>
      <c r="UAD70" s="252"/>
      <c r="UAE70" s="467"/>
      <c r="UAF70" s="466"/>
      <c r="UAG70" s="399"/>
      <c r="UAH70" s="466"/>
      <c r="UAI70" s="252"/>
      <c r="UAJ70" s="467"/>
      <c r="UAK70" s="466"/>
      <c r="UAL70" s="399"/>
      <c r="UAM70" s="466"/>
      <c r="UAN70" s="252"/>
      <c r="UAO70" s="467"/>
      <c r="UAP70" s="466"/>
      <c r="UAQ70" s="399"/>
      <c r="UAR70" s="466"/>
      <c r="UAS70" s="252"/>
      <c r="UAT70" s="467"/>
      <c r="UAU70" s="466"/>
      <c r="UAV70" s="399"/>
      <c r="UAW70" s="466"/>
      <c r="UAX70" s="252"/>
      <c r="UAY70" s="467"/>
      <c r="UAZ70" s="466"/>
      <c r="UBA70" s="399"/>
      <c r="UBB70" s="466"/>
      <c r="UBC70" s="252"/>
      <c r="UBD70" s="467"/>
      <c r="UBE70" s="466"/>
      <c r="UBF70" s="399"/>
      <c r="UBG70" s="466"/>
      <c r="UBH70" s="252"/>
      <c r="UBI70" s="467"/>
      <c r="UBJ70" s="466"/>
      <c r="UBK70" s="399"/>
      <c r="UBL70" s="466"/>
      <c r="UBM70" s="252"/>
      <c r="UBN70" s="467"/>
      <c r="UBO70" s="466"/>
      <c r="UBP70" s="399"/>
      <c r="UBQ70" s="466"/>
      <c r="UBR70" s="252"/>
      <c r="UBS70" s="467"/>
      <c r="UBT70" s="466"/>
      <c r="UBU70" s="399"/>
      <c r="UBV70" s="466"/>
      <c r="UBW70" s="252"/>
      <c r="UBX70" s="467"/>
      <c r="UBY70" s="466"/>
      <c r="UBZ70" s="399"/>
      <c r="UCA70" s="466"/>
      <c r="UCB70" s="252"/>
      <c r="UCC70" s="467"/>
      <c r="UCD70" s="466"/>
      <c r="UCE70" s="399"/>
      <c r="UCF70" s="466"/>
      <c r="UCG70" s="252"/>
      <c r="UCH70" s="467"/>
      <c r="UCI70" s="466"/>
      <c r="UCJ70" s="399"/>
      <c r="UCK70" s="466"/>
      <c r="UCL70" s="252"/>
      <c r="UCM70" s="467"/>
      <c r="UCN70" s="466"/>
      <c r="UCO70" s="399"/>
      <c r="UCP70" s="466"/>
      <c r="UCQ70" s="252"/>
      <c r="UCR70" s="467"/>
      <c r="UCS70" s="466"/>
      <c r="UCT70" s="399"/>
      <c r="UCU70" s="466"/>
      <c r="UCV70" s="252"/>
      <c r="UCW70" s="467"/>
      <c r="UCX70" s="466"/>
      <c r="UCY70" s="399"/>
      <c r="UCZ70" s="466"/>
      <c r="UDA70" s="252"/>
      <c r="UDB70" s="467"/>
      <c r="UDC70" s="466"/>
      <c r="UDD70" s="399"/>
      <c r="UDE70" s="466"/>
      <c r="UDF70" s="252"/>
      <c r="UDG70" s="467"/>
      <c r="UDH70" s="466"/>
      <c r="UDI70" s="399"/>
      <c r="UDJ70" s="466"/>
      <c r="UDK70" s="252"/>
      <c r="UDL70" s="467"/>
      <c r="UDM70" s="466"/>
      <c r="UDN70" s="399"/>
      <c r="UDO70" s="466"/>
      <c r="UDP70" s="252"/>
      <c r="UDQ70" s="467"/>
      <c r="UDR70" s="466"/>
      <c r="UDS70" s="399"/>
      <c r="UDT70" s="466"/>
      <c r="UDU70" s="252"/>
      <c r="UDV70" s="467"/>
      <c r="UDW70" s="466"/>
      <c r="UDX70" s="399"/>
      <c r="UDY70" s="466"/>
      <c r="UDZ70" s="252"/>
      <c r="UEA70" s="467"/>
      <c r="UEB70" s="466"/>
      <c r="UEC70" s="399"/>
      <c r="UED70" s="466"/>
      <c r="UEE70" s="252"/>
      <c r="UEF70" s="467"/>
      <c r="UEG70" s="466"/>
      <c r="UEH70" s="399"/>
      <c r="UEI70" s="466"/>
      <c r="UEJ70" s="252"/>
      <c r="UEK70" s="467"/>
      <c r="UEL70" s="466"/>
      <c r="UEM70" s="399"/>
      <c r="UEN70" s="466"/>
      <c r="UEO70" s="252"/>
      <c r="UEP70" s="467"/>
      <c r="UEQ70" s="466"/>
      <c r="UER70" s="399"/>
      <c r="UES70" s="466"/>
      <c r="UET70" s="252"/>
      <c r="UEU70" s="467"/>
      <c r="UEV70" s="466"/>
      <c r="UEW70" s="399"/>
      <c r="UEX70" s="466"/>
      <c r="UEY70" s="252"/>
      <c r="UEZ70" s="467"/>
      <c r="UFA70" s="466"/>
      <c r="UFB70" s="399"/>
      <c r="UFC70" s="466"/>
      <c r="UFD70" s="252"/>
      <c r="UFE70" s="467"/>
      <c r="UFF70" s="466"/>
      <c r="UFG70" s="399"/>
      <c r="UFH70" s="466"/>
      <c r="UFI70" s="252"/>
      <c r="UFJ70" s="467"/>
      <c r="UFK70" s="466"/>
      <c r="UFL70" s="399"/>
      <c r="UFM70" s="466"/>
      <c r="UFN70" s="252"/>
      <c r="UFO70" s="467"/>
      <c r="UFP70" s="466"/>
      <c r="UFQ70" s="399"/>
      <c r="UFR70" s="466"/>
      <c r="UFS70" s="252"/>
      <c r="UFT70" s="467"/>
      <c r="UFU70" s="466"/>
      <c r="UFV70" s="399"/>
      <c r="UFW70" s="466"/>
      <c r="UFX70" s="252"/>
      <c r="UFY70" s="467"/>
      <c r="UFZ70" s="466"/>
      <c r="UGA70" s="399"/>
      <c r="UGB70" s="466"/>
      <c r="UGC70" s="252"/>
      <c r="UGD70" s="467"/>
      <c r="UGE70" s="466"/>
      <c r="UGF70" s="399"/>
      <c r="UGG70" s="466"/>
      <c r="UGH70" s="252"/>
      <c r="UGI70" s="467"/>
      <c r="UGJ70" s="466"/>
      <c r="UGK70" s="399"/>
      <c r="UGL70" s="466"/>
      <c r="UGM70" s="252"/>
      <c r="UGN70" s="467"/>
      <c r="UGO70" s="466"/>
      <c r="UGP70" s="399"/>
      <c r="UGQ70" s="466"/>
      <c r="UGR70" s="252"/>
      <c r="UGS70" s="467"/>
      <c r="UGT70" s="466"/>
      <c r="UGU70" s="399"/>
      <c r="UGV70" s="466"/>
      <c r="UGW70" s="252"/>
      <c r="UGX70" s="467"/>
      <c r="UGY70" s="466"/>
      <c r="UGZ70" s="399"/>
      <c r="UHA70" s="466"/>
      <c r="UHB70" s="252"/>
      <c r="UHC70" s="467"/>
      <c r="UHD70" s="466"/>
      <c r="UHE70" s="399"/>
      <c r="UHF70" s="466"/>
      <c r="UHG70" s="252"/>
      <c r="UHH70" s="467"/>
      <c r="UHI70" s="466"/>
      <c r="UHJ70" s="399"/>
      <c r="UHK70" s="466"/>
      <c r="UHL70" s="252"/>
      <c r="UHM70" s="467"/>
      <c r="UHN70" s="466"/>
      <c r="UHO70" s="399"/>
      <c r="UHP70" s="466"/>
      <c r="UHQ70" s="252"/>
      <c r="UHR70" s="467"/>
      <c r="UHS70" s="466"/>
      <c r="UHT70" s="399"/>
      <c r="UHU70" s="466"/>
      <c r="UHV70" s="252"/>
      <c r="UHW70" s="467"/>
      <c r="UHX70" s="466"/>
      <c r="UHY70" s="399"/>
      <c r="UHZ70" s="466"/>
      <c r="UIA70" s="252"/>
      <c r="UIB70" s="467"/>
      <c r="UIC70" s="466"/>
      <c r="UID70" s="399"/>
      <c r="UIE70" s="466"/>
      <c r="UIF70" s="252"/>
      <c r="UIG70" s="467"/>
      <c r="UIH70" s="466"/>
      <c r="UII70" s="399"/>
      <c r="UIJ70" s="466"/>
      <c r="UIK70" s="252"/>
      <c r="UIL70" s="467"/>
      <c r="UIM70" s="466"/>
      <c r="UIN70" s="399"/>
      <c r="UIO70" s="466"/>
      <c r="UIP70" s="252"/>
      <c r="UIQ70" s="467"/>
      <c r="UIR70" s="466"/>
      <c r="UIS70" s="399"/>
      <c r="UIT70" s="466"/>
      <c r="UIU70" s="252"/>
      <c r="UIV70" s="467"/>
      <c r="UIW70" s="466"/>
      <c r="UIX70" s="399"/>
      <c r="UIY70" s="466"/>
      <c r="UIZ70" s="252"/>
      <c r="UJA70" s="467"/>
      <c r="UJB70" s="466"/>
      <c r="UJC70" s="399"/>
      <c r="UJD70" s="466"/>
      <c r="UJE70" s="252"/>
      <c r="UJF70" s="467"/>
      <c r="UJG70" s="466"/>
      <c r="UJH70" s="399"/>
      <c r="UJI70" s="466"/>
      <c r="UJJ70" s="252"/>
      <c r="UJK70" s="467"/>
      <c r="UJL70" s="466"/>
      <c r="UJM70" s="399"/>
      <c r="UJN70" s="466"/>
      <c r="UJO70" s="252"/>
      <c r="UJP70" s="467"/>
      <c r="UJQ70" s="466"/>
      <c r="UJR70" s="399"/>
      <c r="UJS70" s="466"/>
      <c r="UJT70" s="252"/>
      <c r="UJU70" s="467"/>
      <c r="UJV70" s="466"/>
      <c r="UJW70" s="399"/>
      <c r="UJX70" s="466"/>
      <c r="UJY70" s="252"/>
      <c r="UJZ70" s="467"/>
      <c r="UKA70" s="466"/>
      <c r="UKB70" s="399"/>
      <c r="UKC70" s="466"/>
      <c r="UKD70" s="252"/>
      <c r="UKE70" s="467"/>
      <c r="UKF70" s="466"/>
      <c r="UKG70" s="399"/>
      <c r="UKH70" s="466"/>
      <c r="UKI70" s="252"/>
      <c r="UKJ70" s="467"/>
      <c r="UKK70" s="466"/>
      <c r="UKL70" s="399"/>
      <c r="UKM70" s="466"/>
      <c r="UKN70" s="252"/>
      <c r="UKO70" s="467"/>
      <c r="UKP70" s="466"/>
      <c r="UKQ70" s="399"/>
      <c r="UKR70" s="466"/>
      <c r="UKS70" s="252"/>
      <c r="UKT70" s="467"/>
      <c r="UKU70" s="466"/>
      <c r="UKV70" s="399"/>
      <c r="UKW70" s="466"/>
      <c r="UKX70" s="252"/>
      <c r="UKY70" s="467"/>
      <c r="UKZ70" s="466"/>
      <c r="ULA70" s="399"/>
      <c r="ULB70" s="466"/>
      <c r="ULC70" s="252"/>
      <c r="ULD70" s="467"/>
      <c r="ULE70" s="466"/>
      <c r="ULF70" s="399"/>
      <c r="ULG70" s="466"/>
      <c r="ULH70" s="252"/>
      <c r="ULI70" s="467"/>
      <c r="ULJ70" s="466"/>
      <c r="ULK70" s="399"/>
      <c r="ULL70" s="466"/>
      <c r="ULM70" s="252"/>
      <c r="ULN70" s="467"/>
      <c r="ULO70" s="466"/>
      <c r="ULP70" s="399"/>
      <c r="ULQ70" s="466"/>
      <c r="ULR70" s="252"/>
      <c r="ULS70" s="467"/>
      <c r="ULT70" s="466"/>
      <c r="ULU70" s="399"/>
      <c r="ULV70" s="466"/>
      <c r="ULW70" s="252"/>
      <c r="ULX70" s="467"/>
      <c r="ULY70" s="466"/>
      <c r="ULZ70" s="399"/>
      <c r="UMA70" s="466"/>
      <c r="UMB70" s="252"/>
      <c r="UMC70" s="467"/>
      <c r="UMD70" s="466"/>
      <c r="UME70" s="399"/>
      <c r="UMF70" s="466"/>
      <c r="UMG70" s="252"/>
      <c r="UMH70" s="467"/>
      <c r="UMI70" s="466"/>
      <c r="UMJ70" s="399"/>
      <c r="UMK70" s="466"/>
      <c r="UML70" s="252"/>
      <c r="UMM70" s="467"/>
      <c r="UMN70" s="466"/>
      <c r="UMO70" s="399"/>
      <c r="UMP70" s="466"/>
      <c r="UMQ70" s="252"/>
      <c r="UMR70" s="467"/>
      <c r="UMS70" s="466"/>
      <c r="UMT70" s="399"/>
      <c r="UMU70" s="466"/>
      <c r="UMV70" s="252"/>
      <c r="UMW70" s="467"/>
      <c r="UMX70" s="466"/>
      <c r="UMY70" s="399"/>
      <c r="UMZ70" s="466"/>
      <c r="UNA70" s="252"/>
      <c r="UNB70" s="467"/>
      <c r="UNC70" s="466"/>
      <c r="UND70" s="399"/>
      <c r="UNE70" s="466"/>
      <c r="UNF70" s="252"/>
      <c r="UNG70" s="467"/>
      <c r="UNH70" s="466"/>
      <c r="UNI70" s="399"/>
      <c r="UNJ70" s="466"/>
      <c r="UNK70" s="252"/>
      <c r="UNL70" s="467"/>
      <c r="UNM70" s="466"/>
      <c r="UNN70" s="399"/>
      <c r="UNO70" s="466"/>
      <c r="UNP70" s="252"/>
      <c r="UNQ70" s="467"/>
      <c r="UNR70" s="466"/>
      <c r="UNS70" s="399"/>
      <c r="UNT70" s="466"/>
      <c r="UNU70" s="252"/>
      <c r="UNV70" s="467"/>
      <c r="UNW70" s="466"/>
      <c r="UNX70" s="399"/>
      <c r="UNY70" s="466"/>
      <c r="UNZ70" s="252"/>
      <c r="UOA70" s="467"/>
      <c r="UOB70" s="466"/>
      <c r="UOC70" s="399"/>
      <c r="UOD70" s="466"/>
      <c r="UOE70" s="252"/>
      <c r="UOF70" s="467"/>
      <c r="UOG70" s="466"/>
      <c r="UOH70" s="399"/>
      <c r="UOI70" s="466"/>
      <c r="UOJ70" s="252"/>
      <c r="UOK70" s="467"/>
      <c r="UOL70" s="466"/>
      <c r="UOM70" s="399"/>
      <c r="UON70" s="466"/>
      <c r="UOO70" s="252"/>
      <c r="UOP70" s="467"/>
      <c r="UOQ70" s="466"/>
      <c r="UOR70" s="399"/>
      <c r="UOS70" s="466"/>
      <c r="UOT70" s="252"/>
      <c r="UOU70" s="467"/>
      <c r="UOV70" s="466"/>
      <c r="UOW70" s="399"/>
      <c r="UOX70" s="466"/>
      <c r="UOY70" s="252"/>
      <c r="UOZ70" s="467"/>
      <c r="UPA70" s="466"/>
      <c r="UPB70" s="399"/>
      <c r="UPC70" s="466"/>
      <c r="UPD70" s="252"/>
      <c r="UPE70" s="467"/>
      <c r="UPF70" s="466"/>
      <c r="UPG70" s="399"/>
      <c r="UPH70" s="466"/>
      <c r="UPI70" s="252"/>
      <c r="UPJ70" s="467"/>
      <c r="UPK70" s="466"/>
      <c r="UPL70" s="399"/>
      <c r="UPM70" s="466"/>
      <c r="UPN70" s="252"/>
      <c r="UPO70" s="467"/>
      <c r="UPP70" s="466"/>
      <c r="UPQ70" s="399"/>
      <c r="UPR70" s="466"/>
      <c r="UPS70" s="252"/>
      <c r="UPT70" s="467"/>
      <c r="UPU70" s="466"/>
      <c r="UPV70" s="399"/>
      <c r="UPW70" s="466"/>
      <c r="UPX70" s="252"/>
      <c r="UPY70" s="467"/>
      <c r="UPZ70" s="466"/>
      <c r="UQA70" s="399"/>
      <c r="UQB70" s="466"/>
      <c r="UQC70" s="252"/>
      <c r="UQD70" s="467"/>
      <c r="UQE70" s="466"/>
      <c r="UQF70" s="399"/>
      <c r="UQG70" s="466"/>
      <c r="UQH70" s="252"/>
      <c r="UQI70" s="467"/>
      <c r="UQJ70" s="466"/>
      <c r="UQK70" s="399"/>
      <c r="UQL70" s="466"/>
      <c r="UQM70" s="252"/>
      <c r="UQN70" s="467"/>
      <c r="UQO70" s="466"/>
      <c r="UQP70" s="399"/>
      <c r="UQQ70" s="466"/>
      <c r="UQR70" s="252"/>
      <c r="UQS70" s="467"/>
      <c r="UQT70" s="466"/>
      <c r="UQU70" s="399"/>
      <c r="UQV70" s="466"/>
      <c r="UQW70" s="252"/>
      <c r="UQX70" s="467"/>
      <c r="UQY70" s="466"/>
      <c r="UQZ70" s="399"/>
      <c r="URA70" s="466"/>
      <c r="URB70" s="252"/>
      <c r="URC70" s="467"/>
      <c r="URD70" s="466"/>
      <c r="URE70" s="399"/>
      <c r="URF70" s="466"/>
      <c r="URG70" s="252"/>
      <c r="URH70" s="467"/>
      <c r="URI70" s="466"/>
      <c r="URJ70" s="399"/>
      <c r="URK70" s="466"/>
      <c r="URL70" s="252"/>
      <c r="URM70" s="467"/>
      <c r="URN70" s="466"/>
      <c r="URO70" s="399"/>
      <c r="URP70" s="466"/>
      <c r="URQ70" s="252"/>
      <c r="URR70" s="467"/>
      <c r="URS70" s="466"/>
      <c r="URT70" s="399"/>
      <c r="URU70" s="466"/>
      <c r="URV70" s="252"/>
      <c r="URW70" s="467"/>
      <c r="URX70" s="466"/>
      <c r="URY70" s="399"/>
      <c r="URZ70" s="466"/>
      <c r="USA70" s="252"/>
      <c r="USB70" s="467"/>
      <c r="USC70" s="466"/>
      <c r="USD70" s="399"/>
      <c r="USE70" s="466"/>
      <c r="USF70" s="252"/>
      <c r="USG70" s="467"/>
      <c r="USH70" s="466"/>
      <c r="USI70" s="399"/>
      <c r="USJ70" s="466"/>
      <c r="USK70" s="252"/>
      <c r="USL70" s="467"/>
      <c r="USM70" s="466"/>
      <c r="USN70" s="399"/>
      <c r="USO70" s="466"/>
      <c r="USP70" s="252"/>
      <c r="USQ70" s="467"/>
      <c r="USR70" s="466"/>
      <c r="USS70" s="399"/>
      <c r="UST70" s="466"/>
      <c r="USU70" s="252"/>
      <c r="USV70" s="467"/>
      <c r="USW70" s="466"/>
      <c r="USX70" s="399"/>
      <c r="USY70" s="466"/>
      <c r="USZ70" s="252"/>
      <c r="UTA70" s="467"/>
      <c r="UTB70" s="466"/>
      <c r="UTC70" s="399"/>
      <c r="UTD70" s="466"/>
      <c r="UTE70" s="252"/>
      <c r="UTF70" s="467"/>
      <c r="UTG70" s="466"/>
      <c r="UTH70" s="399"/>
      <c r="UTI70" s="466"/>
      <c r="UTJ70" s="252"/>
      <c r="UTK70" s="467"/>
      <c r="UTL70" s="466"/>
      <c r="UTM70" s="399"/>
      <c r="UTN70" s="466"/>
      <c r="UTO70" s="252"/>
      <c r="UTP70" s="467"/>
      <c r="UTQ70" s="466"/>
      <c r="UTR70" s="399"/>
      <c r="UTS70" s="466"/>
      <c r="UTT70" s="252"/>
      <c r="UTU70" s="467"/>
      <c r="UTV70" s="466"/>
      <c r="UTW70" s="399"/>
      <c r="UTX70" s="466"/>
      <c r="UTY70" s="252"/>
      <c r="UTZ70" s="467"/>
      <c r="UUA70" s="466"/>
      <c r="UUB70" s="399"/>
      <c r="UUC70" s="466"/>
      <c r="UUD70" s="252"/>
      <c r="UUE70" s="467"/>
      <c r="UUF70" s="466"/>
      <c r="UUG70" s="399"/>
      <c r="UUH70" s="466"/>
      <c r="UUI70" s="252"/>
      <c r="UUJ70" s="467"/>
      <c r="UUK70" s="466"/>
      <c r="UUL70" s="399"/>
      <c r="UUM70" s="466"/>
      <c r="UUN70" s="252"/>
      <c r="UUO70" s="467"/>
      <c r="UUP70" s="466"/>
      <c r="UUQ70" s="399"/>
      <c r="UUR70" s="466"/>
      <c r="UUS70" s="252"/>
      <c r="UUT70" s="467"/>
      <c r="UUU70" s="466"/>
      <c r="UUV70" s="399"/>
      <c r="UUW70" s="466"/>
      <c r="UUX70" s="252"/>
      <c r="UUY70" s="467"/>
      <c r="UUZ70" s="466"/>
      <c r="UVA70" s="399"/>
      <c r="UVB70" s="466"/>
      <c r="UVC70" s="252"/>
      <c r="UVD70" s="467"/>
      <c r="UVE70" s="466"/>
      <c r="UVF70" s="399"/>
      <c r="UVG70" s="466"/>
      <c r="UVH70" s="252"/>
      <c r="UVI70" s="467"/>
      <c r="UVJ70" s="466"/>
      <c r="UVK70" s="399"/>
      <c r="UVL70" s="466"/>
      <c r="UVM70" s="252"/>
      <c r="UVN70" s="467"/>
      <c r="UVO70" s="466"/>
      <c r="UVP70" s="399"/>
      <c r="UVQ70" s="466"/>
      <c r="UVR70" s="252"/>
      <c r="UVS70" s="467"/>
      <c r="UVT70" s="466"/>
      <c r="UVU70" s="399"/>
      <c r="UVV70" s="466"/>
      <c r="UVW70" s="252"/>
      <c r="UVX70" s="467"/>
      <c r="UVY70" s="466"/>
      <c r="UVZ70" s="399"/>
      <c r="UWA70" s="466"/>
      <c r="UWB70" s="252"/>
      <c r="UWC70" s="467"/>
      <c r="UWD70" s="466"/>
      <c r="UWE70" s="399"/>
      <c r="UWF70" s="466"/>
      <c r="UWG70" s="252"/>
      <c r="UWH70" s="467"/>
      <c r="UWI70" s="466"/>
      <c r="UWJ70" s="399"/>
      <c r="UWK70" s="466"/>
      <c r="UWL70" s="252"/>
      <c r="UWM70" s="467"/>
      <c r="UWN70" s="466"/>
      <c r="UWO70" s="399"/>
      <c r="UWP70" s="466"/>
      <c r="UWQ70" s="252"/>
      <c r="UWR70" s="467"/>
      <c r="UWS70" s="466"/>
      <c r="UWT70" s="399"/>
      <c r="UWU70" s="466"/>
      <c r="UWV70" s="252"/>
      <c r="UWW70" s="467"/>
      <c r="UWX70" s="466"/>
      <c r="UWY70" s="399"/>
      <c r="UWZ70" s="466"/>
      <c r="UXA70" s="252"/>
      <c r="UXB70" s="467"/>
      <c r="UXC70" s="466"/>
      <c r="UXD70" s="399"/>
      <c r="UXE70" s="466"/>
      <c r="UXF70" s="252"/>
      <c r="UXG70" s="467"/>
      <c r="UXH70" s="466"/>
      <c r="UXI70" s="399"/>
      <c r="UXJ70" s="466"/>
      <c r="UXK70" s="252"/>
      <c r="UXL70" s="467"/>
      <c r="UXM70" s="466"/>
      <c r="UXN70" s="399"/>
      <c r="UXO70" s="466"/>
      <c r="UXP70" s="252"/>
      <c r="UXQ70" s="467"/>
      <c r="UXR70" s="466"/>
      <c r="UXS70" s="399"/>
      <c r="UXT70" s="466"/>
      <c r="UXU70" s="252"/>
      <c r="UXV70" s="467"/>
      <c r="UXW70" s="466"/>
      <c r="UXX70" s="399"/>
      <c r="UXY70" s="466"/>
      <c r="UXZ70" s="252"/>
      <c r="UYA70" s="467"/>
      <c r="UYB70" s="466"/>
      <c r="UYC70" s="399"/>
      <c r="UYD70" s="466"/>
      <c r="UYE70" s="252"/>
      <c r="UYF70" s="467"/>
      <c r="UYG70" s="466"/>
      <c r="UYH70" s="399"/>
      <c r="UYI70" s="466"/>
      <c r="UYJ70" s="252"/>
      <c r="UYK70" s="467"/>
      <c r="UYL70" s="466"/>
      <c r="UYM70" s="399"/>
      <c r="UYN70" s="466"/>
      <c r="UYO70" s="252"/>
      <c r="UYP70" s="467"/>
      <c r="UYQ70" s="466"/>
      <c r="UYR70" s="399"/>
      <c r="UYS70" s="466"/>
      <c r="UYT70" s="252"/>
      <c r="UYU70" s="467"/>
      <c r="UYV70" s="466"/>
      <c r="UYW70" s="399"/>
      <c r="UYX70" s="466"/>
      <c r="UYY70" s="252"/>
      <c r="UYZ70" s="467"/>
      <c r="UZA70" s="466"/>
      <c r="UZB70" s="399"/>
      <c r="UZC70" s="466"/>
      <c r="UZD70" s="252"/>
      <c r="UZE70" s="467"/>
      <c r="UZF70" s="466"/>
      <c r="UZG70" s="399"/>
      <c r="UZH70" s="466"/>
      <c r="UZI70" s="252"/>
      <c r="UZJ70" s="467"/>
      <c r="UZK70" s="466"/>
      <c r="UZL70" s="399"/>
      <c r="UZM70" s="466"/>
      <c r="UZN70" s="252"/>
      <c r="UZO70" s="467"/>
      <c r="UZP70" s="466"/>
      <c r="UZQ70" s="399"/>
      <c r="UZR70" s="466"/>
      <c r="UZS70" s="252"/>
      <c r="UZT70" s="467"/>
      <c r="UZU70" s="466"/>
      <c r="UZV70" s="399"/>
      <c r="UZW70" s="466"/>
      <c r="UZX70" s="252"/>
      <c r="UZY70" s="467"/>
      <c r="UZZ70" s="466"/>
      <c r="VAA70" s="399"/>
      <c r="VAB70" s="466"/>
      <c r="VAC70" s="252"/>
      <c r="VAD70" s="467"/>
      <c r="VAE70" s="466"/>
      <c r="VAF70" s="399"/>
      <c r="VAG70" s="466"/>
      <c r="VAH70" s="252"/>
      <c r="VAI70" s="467"/>
      <c r="VAJ70" s="466"/>
      <c r="VAK70" s="399"/>
      <c r="VAL70" s="466"/>
      <c r="VAM70" s="252"/>
      <c r="VAN70" s="467"/>
      <c r="VAO70" s="466"/>
      <c r="VAP70" s="399"/>
      <c r="VAQ70" s="466"/>
      <c r="VAR70" s="252"/>
      <c r="VAS70" s="467"/>
      <c r="VAT70" s="466"/>
      <c r="VAU70" s="399"/>
      <c r="VAV70" s="466"/>
      <c r="VAW70" s="252"/>
      <c r="VAX70" s="467"/>
      <c r="VAY70" s="466"/>
      <c r="VAZ70" s="399"/>
      <c r="VBA70" s="466"/>
      <c r="VBB70" s="252"/>
      <c r="VBC70" s="467"/>
      <c r="VBD70" s="466"/>
      <c r="VBE70" s="399"/>
      <c r="VBF70" s="466"/>
      <c r="VBG70" s="252"/>
      <c r="VBH70" s="467"/>
      <c r="VBI70" s="466"/>
      <c r="VBJ70" s="399"/>
      <c r="VBK70" s="466"/>
      <c r="VBL70" s="252"/>
      <c r="VBM70" s="467"/>
      <c r="VBN70" s="466"/>
      <c r="VBO70" s="399"/>
      <c r="VBP70" s="466"/>
      <c r="VBQ70" s="252"/>
      <c r="VBR70" s="467"/>
      <c r="VBS70" s="466"/>
      <c r="VBT70" s="399"/>
      <c r="VBU70" s="466"/>
      <c r="VBV70" s="252"/>
      <c r="VBW70" s="467"/>
      <c r="VBX70" s="466"/>
      <c r="VBY70" s="399"/>
      <c r="VBZ70" s="466"/>
      <c r="VCA70" s="252"/>
      <c r="VCB70" s="467"/>
      <c r="VCC70" s="466"/>
      <c r="VCD70" s="399"/>
      <c r="VCE70" s="466"/>
      <c r="VCF70" s="252"/>
      <c r="VCG70" s="467"/>
      <c r="VCH70" s="466"/>
      <c r="VCI70" s="399"/>
      <c r="VCJ70" s="466"/>
      <c r="VCK70" s="252"/>
      <c r="VCL70" s="467"/>
      <c r="VCM70" s="466"/>
      <c r="VCN70" s="399"/>
      <c r="VCO70" s="466"/>
      <c r="VCP70" s="252"/>
      <c r="VCQ70" s="467"/>
      <c r="VCR70" s="466"/>
      <c r="VCS70" s="399"/>
      <c r="VCT70" s="466"/>
      <c r="VCU70" s="252"/>
      <c r="VCV70" s="467"/>
      <c r="VCW70" s="466"/>
      <c r="VCX70" s="399"/>
      <c r="VCY70" s="466"/>
      <c r="VCZ70" s="252"/>
      <c r="VDA70" s="467"/>
      <c r="VDB70" s="466"/>
      <c r="VDC70" s="399"/>
      <c r="VDD70" s="466"/>
      <c r="VDE70" s="252"/>
      <c r="VDF70" s="467"/>
      <c r="VDG70" s="466"/>
      <c r="VDH70" s="399"/>
      <c r="VDI70" s="466"/>
      <c r="VDJ70" s="252"/>
      <c r="VDK70" s="467"/>
      <c r="VDL70" s="466"/>
      <c r="VDM70" s="399"/>
      <c r="VDN70" s="466"/>
      <c r="VDO70" s="252"/>
      <c r="VDP70" s="467"/>
      <c r="VDQ70" s="466"/>
      <c r="VDR70" s="399"/>
      <c r="VDS70" s="466"/>
      <c r="VDT70" s="252"/>
      <c r="VDU70" s="467"/>
      <c r="VDV70" s="466"/>
      <c r="VDW70" s="399"/>
      <c r="VDX70" s="466"/>
      <c r="VDY70" s="252"/>
      <c r="VDZ70" s="467"/>
      <c r="VEA70" s="466"/>
      <c r="VEB70" s="399"/>
      <c r="VEC70" s="466"/>
      <c r="VED70" s="252"/>
      <c r="VEE70" s="467"/>
      <c r="VEF70" s="466"/>
      <c r="VEG70" s="399"/>
      <c r="VEH70" s="466"/>
      <c r="VEI70" s="252"/>
      <c r="VEJ70" s="467"/>
      <c r="VEK70" s="466"/>
      <c r="VEL70" s="399"/>
      <c r="VEM70" s="466"/>
      <c r="VEN70" s="252"/>
      <c r="VEO70" s="467"/>
      <c r="VEP70" s="466"/>
      <c r="VEQ70" s="399"/>
      <c r="VER70" s="466"/>
      <c r="VES70" s="252"/>
      <c r="VET70" s="467"/>
      <c r="VEU70" s="466"/>
      <c r="VEV70" s="399"/>
      <c r="VEW70" s="466"/>
      <c r="VEX70" s="252"/>
      <c r="VEY70" s="467"/>
      <c r="VEZ70" s="466"/>
      <c r="VFA70" s="399"/>
      <c r="VFB70" s="466"/>
      <c r="VFC70" s="252"/>
      <c r="VFD70" s="467"/>
      <c r="VFE70" s="466"/>
      <c r="VFF70" s="399"/>
      <c r="VFG70" s="466"/>
      <c r="VFH70" s="252"/>
      <c r="VFI70" s="467"/>
      <c r="VFJ70" s="466"/>
      <c r="VFK70" s="399"/>
      <c r="VFL70" s="466"/>
      <c r="VFM70" s="252"/>
      <c r="VFN70" s="467"/>
      <c r="VFO70" s="466"/>
      <c r="VFP70" s="399"/>
      <c r="VFQ70" s="466"/>
      <c r="VFR70" s="252"/>
      <c r="VFS70" s="467"/>
      <c r="VFT70" s="466"/>
      <c r="VFU70" s="399"/>
      <c r="VFV70" s="466"/>
      <c r="VFW70" s="252"/>
      <c r="VFX70" s="467"/>
      <c r="VFY70" s="466"/>
      <c r="VFZ70" s="399"/>
      <c r="VGA70" s="466"/>
      <c r="VGB70" s="252"/>
      <c r="VGC70" s="467"/>
      <c r="VGD70" s="466"/>
      <c r="VGE70" s="399"/>
      <c r="VGF70" s="466"/>
      <c r="VGG70" s="252"/>
      <c r="VGH70" s="467"/>
      <c r="VGI70" s="466"/>
      <c r="VGJ70" s="399"/>
      <c r="VGK70" s="466"/>
      <c r="VGL70" s="252"/>
      <c r="VGM70" s="467"/>
      <c r="VGN70" s="466"/>
      <c r="VGO70" s="399"/>
      <c r="VGP70" s="466"/>
      <c r="VGQ70" s="252"/>
      <c r="VGR70" s="467"/>
      <c r="VGS70" s="466"/>
      <c r="VGT70" s="399"/>
      <c r="VGU70" s="466"/>
      <c r="VGV70" s="252"/>
      <c r="VGW70" s="467"/>
      <c r="VGX70" s="466"/>
      <c r="VGY70" s="399"/>
      <c r="VGZ70" s="466"/>
      <c r="VHA70" s="252"/>
      <c r="VHB70" s="467"/>
      <c r="VHC70" s="466"/>
      <c r="VHD70" s="399"/>
      <c r="VHE70" s="466"/>
      <c r="VHF70" s="252"/>
      <c r="VHG70" s="467"/>
      <c r="VHH70" s="466"/>
      <c r="VHI70" s="399"/>
      <c r="VHJ70" s="466"/>
      <c r="VHK70" s="252"/>
      <c r="VHL70" s="467"/>
      <c r="VHM70" s="466"/>
      <c r="VHN70" s="399"/>
      <c r="VHO70" s="466"/>
      <c r="VHP70" s="252"/>
      <c r="VHQ70" s="467"/>
      <c r="VHR70" s="466"/>
      <c r="VHS70" s="399"/>
      <c r="VHT70" s="466"/>
      <c r="VHU70" s="252"/>
      <c r="VHV70" s="467"/>
      <c r="VHW70" s="466"/>
      <c r="VHX70" s="399"/>
      <c r="VHY70" s="466"/>
      <c r="VHZ70" s="252"/>
      <c r="VIA70" s="467"/>
      <c r="VIB70" s="466"/>
      <c r="VIC70" s="399"/>
      <c r="VID70" s="466"/>
      <c r="VIE70" s="252"/>
      <c r="VIF70" s="467"/>
      <c r="VIG70" s="466"/>
      <c r="VIH70" s="399"/>
      <c r="VII70" s="466"/>
      <c r="VIJ70" s="252"/>
      <c r="VIK70" s="467"/>
      <c r="VIL70" s="466"/>
      <c r="VIM70" s="399"/>
      <c r="VIN70" s="466"/>
      <c r="VIO70" s="252"/>
      <c r="VIP70" s="467"/>
      <c r="VIQ70" s="466"/>
      <c r="VIR70" s="399"/>
      <c r="VIS70" s="466"/>
      <c r="VIT70" s="252"/>
      <c r="VIU70" s="467"/>
      <c r="VIV70" s="466"/>
      <c r="VIW70" s="399"/>
      <c r="VIX70" s="466"/>
      <c r="VIY70" s="252"/>
      <c r="VIZ70" s="467"/>
      <c r="VJA70" s="466"/>
      <c r="VJB70" s="399"/>
      <c r="VJC70" s="466"/>
      <c r="VJD70" s="252"/>
      <c r="VJE70" s="467"/>
      <c r="VJF70" s="466"/>
      <c r="VJG70" s="399"/>
      <c r="VJH70" s="466"/>
      <c r="VJI70" s="252"/>
      <c r="VJJ70" s="467"/>
      <c r="VJK70" s="466"/>
      <c r="VJL70" s="399"/>
      <c r="VJM70" s="466"/>
      <c r="VJN70" s="252"/>
      <c r="VJO70" s="467"/>
      <c r="VJP70" s="466"/>
      <c r="VJQ70" s="399"/>
      <c r="VJR70" s="466"/>
      <c r="VJS70" s="252"/>
      <c r="VJT70" s="467"/>
      <c r="VJU70" s="466"/>
      <c r="VJV70" s="399"/>
      <c r="VJW70" s="466"/>
      <c r="VJX70" s="252"/>
      <c r="VJY70" s="467"/>
      <c r="VJZ70" s="466"/>
      <c r="VKA70" s="399"/>
      <c r="VKB70" s="466"/>
      <c r="VKC70" s="252"/>
      <c r="VKD70" s="467"/>
      <c r="VKE70" s="466"/>
      <c r="VKF70" s="399"/>
      <c r="VKG70" s="466"/>
      <c r="VKH70" s="252"/>
      <c r="VKI70" s="467"/>
      <c r="VKJ70" s="466"/>
      <c r="VKK70" s="399"/>
      <c r="VKL70" s="466"/>
      <c r="VKM70" s="252"/>
      <c r="VKN70" s="467"/>
      <c r="VKO70" s="466"/>
      <c r="VKP70" s="399"/>
      <c r="VKQ70" s="466"/>
      <c r="VKR70" s="252"/>
      <c r="VKS70" s="467"/>
      <c r="VKT70" s="466"/>
      <c r="VKU70" s="399"/>
      <c r="VKV70" s="466"/>
      <c r="VKW70" s="252"/>
      <c r="VKX70" s="467"/>
      <c r="VKY70" s="466"/>
      <c r="VKZ70" s="399"/>
      <c r="VLA70" s="466"/>
      <c r="VLB70" s="252"/>
      <c r="VLC70" s="467"/>
      <c r="VLD70" s="466"/>
      <c r="VLE70" s="399"/>
      <c r="VLF70" s="466"/>
      <c r="VLG70" s="252"/>
      <c r="VLH70" s="467"/>
      <c r="VLI70" s="466"/>
      <c r="VLJ70" s="399"/>
      <c r="VLK70" s="466"/>
      <c r="VLL70" s="252"/>
      <c r="VLM70" s="467"/>
      <c r="VLN70" s="466"/>
      <c r="VLO70" s="399"/>
      <c r="VLP70" s="466"/>
      <c r="VLQ70" s="252"/>
      <c r="VLR70" s="467"/>
      <c r="VLS70" s="466"/>
      <c r="VLT70" s="399"/>
      <c r="VLU70" s="466"/>
      <c r="VLV70" s="252"/>
      <c r="VLW70" s="467"/>
      <c r="VLX70" s="466"/>
      <c r="VLY70" s="399"/>
      <c r="VLZ70" s="466"/>
      <c r="VMA70" s="252"/>
      <c r="VMB70" s="467"/>
      <c r="VMC70" s="466"/>
      <c r="VMD70" s="399"/>
      <c r="VME70" s="466"/>
      <c r="VMF70" s="252"/>
      <c r="VMG70" s="467"/>
      <c r="VMH70" s="466"/>
      <c r="VMI70" s="399"/>
      <c r="VMJ70" s="466"/>
      <c r="VMK70" s="252"/>
      <c r="VML70" s="467"/>
      <c r="VMM70" s="466"/>
      <c r="VMN70" s="399"/>
      <c r="VMO70" s="466"/>
      <c r="VMP70" s="252"/>
      <c r="VMQ70" s="467"/>
      <c r="VMR70" s="466"/>
      <c r="VMS70" s="399"/>
      <c r="VMT70" s="466"/>
      <c r="VMU70" s="252"/>
      <c r="VMV70" s="467"/>
      <c r="VMW70" s="466"/>
      <c r="VMX70" s="399"/>
      <c r="VMY70" s="466"/>
      <c r="VMZ70" s="252"/>
      <c r="VNA70" s="467"/>
      <c r="VNB70" s="466"/>
      <c r="VNC70" s="399"/>
      <c r="VND70" s="466"/>
      <c r="VNE70" s="252"/>
      <c r="VNF70" s="467"/>
      <c r="VNG70" s="466"/>
      <c r="VNH70" s="399"/>
      <c r="VNI70" s="466"/>
      <c r="VNJ70" s="252"/>
      <c r="VNK70" s="467"/>
      <c r="VNL70" s="466"/>
      <c r="VNM70" s="399"/>
      <c r="VNN70" s="466"/>
      <c r="VNO70" s="252"/>
      <c r="VNP70" s="467"/>
      <c r="VNQ70" s="466"/>
      <c r="VNR70" s="399"/>
      <c r="VNS70" s="466"/>
      <c r="VNT70" s="252"/>
      <c r="VNU70" s="467"/>
      <c r="VNV70" s="466"/>
      <c r="VNW70" s="399"/>
      <c r="VNX70" s="466"/>
      <c r="VNY70" s="252"/>
      <c r="VNZ70" s="467"/>
      <c r="VOA70" s="466"/>
      <c r="VOB70" s="399"/>
      <c r="VOC70" s="466"/>
      <c r="VOD70" s="252"/>
      <c r="VOE70" s="467"/>
      <c r="VOF70" s="466"/>
      <c r="VOG70" s="399"/>
      <c r="VOH70" s="466"/>
      <c r="VOI70" s="252"/>
      <c r="VOJ70" s="467"/>
      <c r="VOK70" s="466"/>
      <c r="VOL70" s="399"/>
      <c r="VOM70" s="466"/>
      <c r="VON70" s="252"/>
      <c r="VOO70" s="467"/>
      <c r="VOP70" s="466"/>
      <c r="VOQ70" s="399"/>
      <c r="VOR70" s="466"/>
      <c r="VOS70" s="252"/>
      <c r="VOT70" s="467"/>
      <c r="VOU70" s="466"/>
      <c r="VOV70" s="399"/>
      <c r="VOW70" s="466"/>
      <c r="VOX70" s="252"/>
      <c r="VOY70" s="467"/>
      <c r="VOZ70" s="466"/>
      <c r="VPA70" s="399"/>
      <c r="VPB70" s="466"/>
      <c r="VPC70" s="252"/>
      <c r="VPD70" s="467"/>
      <c r="VPE70" s="466"/>
      <c r="VPF70" s="399"/>
      <c r="VPG70" s="466"/>
      <c r="VPH70" s="252"/>
      <c r="VPI70" s="467"/>
      <c r="VPJ70" s="466"/>
      <c r="VPK70" s="399"/>
      <c r="VPL70" s="466"/>
      <c r="VPM70" s="252"/>
      <c r="VPN70" s="467"/>
      <c r="VPO70" s="466"/>
      <c r="VPP70" s="399"/>
      <c r="VPQ70" s="466"/>
      <c r="VPR70" s="252"/>
      <c r="VPS70" s="467"/>
      <c r="VPT70" s="466"/>
      <c r="VPU70" s="399"/>
      <c r="VPV70" s="466"/>
      <c r="VPW70" s="252"/>
      <c r="VPX70" s="467"/>
      <c r="VPY70" s="466"/>
      <c r="VPZ70" s="399"/>
      <c r="VQA70" s="466"/>
      <c r="VQB70" s="252"/>
      <c r="VQC70" s="467"/>
      <c r="VQD70" s="466"/>
      <c r="VQE70" s="399"/>
      <c r="VQF70" s="466"/>
      <c r="VQG70" s="252"/>
      <c r="VQH70" s="467"/>
      <c r="VQI70" s="466"/>
      <c r="VQJ70" s="399"/>
      <c r="VQK70" s="466"/>
      <c r="VQL70" s="252"/>
      <c r="VQM70" s="467"/>
      <c r="VQN70" s="466"/>
      <c r="VQO70" s="399"/>
      <c r="VQP70" s="466"/>
      <c r="VQQ70" s="252"/>
      <c r="VQR70" s="467"/>
      <c r="VQS70" s="466"/>
      <c r="VQT70" s="399"/>
      <c r="VQU70" s="466"/>
      <c r="VQV70" s="252"/>
      <c r="VQW70" s="467"/>
      <c r="VQX70" s="466"/>
      <c r="VQY70" s="399"/>
      <c r="VQZ70" s="466"/>
      <c r="VRA70" s="252"/>
      <c r="VRB70" s="467"/>
      <c r="VRC70" s="466"/>
      <c r="VRD70" s="399"/>
      <c r="VRE70" s="466"/>
      <c r="VRF70" s="252"/>
      <c r="VRG70" s="467"/>
      <c r="VRH70" s="466"/>
      <c r="VRI70" s="399"/>
      <c r="VRJ70" s="466"/>
      <c r="VRK70" s="252"/>
      <c r="VRL70" s="467"/>
      <c r="VRM70" s="466"/>
      <c r="VRN70" s="399"/>
      <c r="VRO70" s="466"/>
      <c r="VRP70" s="252"/>
      <c r="VRQ70" s="467"/>
      <c r="VRR70" s="466"/>
      <c r="VRS70" s="399"/>
      <c r="VRT70" s="466"/>
      <c r="VRU70" s="252"/>
      <c r="VRV70" s="467"/>
      <c r="VRW70" s="466"/>
      <c r="VRX70" s="399"/>
      <c r="VRY70" s="466"/>
      <c r="VRZ70" s="252"/>
      <c r="VSA70" s="467"/>
      <c r="VSB70" s="466"/>
      <c r="VSC70" s="399"/>
      <c r="VSD70" s="466"/>
      <c r="VSE70" s="252"/>
      <c r="VSF70" s="467"/>
      <c r="VSG70" s="466"/>
      <c r="VSH70" s="399"/>
      <c r="VSI70" s="466"/>
      <c r="VSJ70" s="252"/>
      <c r="VSK70" s="467"/>
      <c r="VSL70" s="466"/>
      <c r="VSM70" s="399"/>
      <c r="VSN70" s="466"/>
      <c r="VSO70" s="252"/>
      <c r="VSP70" s="467"/>
      <c r="VSQ70" s="466"/>
      <c r="VSR70" s="399"/>
      <c r="VSS70" s="466"/>
      <c r="VST70" s="252"/>
      <c r="VSU70" s="467"/>
      <c r="VSV70" s="466"/>
      <c r="VSW70" s="399"/>
      <c r="VSX70" s="466"/>
      <c r="VSY70" s="252"/>
      <c r="VSZ70" s="467"/>
      <c r="VTA70" s="466"/>
      <c r="VTB70" s="399"/>
      <c r="VTC70" s="466"/>
      <c r="VTD70" s="252"/>
      <c r="VTE70" s="467"/>
      <c r="VTF70" s="466"/>
      <c r="VTG70" s="399"/>
      <c r="VTH70" s="466"/>
      <c r="VTI70" s="252"/>
      <c r="VTJ70" s="467"/>
      <c r="VTK70" s="466"/>
      <c r="VTL70" s="399"/>
      <c r="VTM70" s="466"/>
      <c r="VTN70" s="252"/>
      <c r="VTO70" s="467"/>
      <c r="VTP70" s="466"/>
      <c r="VTQ70" s="399"/>
      <c r="VTR70" s="466"/>
      <c r="VTS70" s="252"/>
      <c r="VTT70" s="467"/>
      <c r="VTU70" s="466"/>
      <c r="VTV70" s="399"/>
      <c r="VTW70" s="466"/>
      <c r="VTX70" s="252"/>
      <c r="VTY70" s="467"/>
      <c r="VTZ70" s="466"/>
      <c r="VUA70" s="399"/>
      <c r="VUB70" s="466"/>
      <c r="VUC70" s="252"/>
      <c r="VUD70" s="467"/>
      <c r="VUE70" s="466"/>
      <c r="VUF70" s="399"/>
      <c r="VUG70" s="466"/>
      <c r="VUH70" s="252"/>
      <c r="VUI70" s="467"/>
      <c r="VUJ70" s="466"/>
      <c r="VUK70" s="399"/>
      <c r="VUL70" s="466"/>
      <c r="VUM70" s="252"/>
      <c r="VUN70" s="467"/>
      <c r="VUO70" s="466"/>
      <c r="VUP70" s="399"/>
      <c r="VUQ70" s="466"/>
      <c r="VUR70" s="252"/>
      <c r="VUS70" s="467"/>
      <c r="VUT70" s="466"/>
      <c r="VUU70" s="399"/>
      <c r="VUV70" s="466"/>
      <c r="VUW70" s="252"/>
      <c r="VUX70" s="467"/>
      <c r="VUY70" s="466"/>
      <c r="VUZ70" s="399"/>
      <c r="VVA70" s="466"/>
      <c r="VVB70" s="252"/>
      <c r="VVC70" s="467"/>
      <c r="VVD70" s="466"/>
      <c r="VVE70" s="399"/>
      <c r="VVF70" s="466"/>
      <c r="VVG70" s="252"/>
      <c r="VVH70" s="467"/>
      <c r="VVI70" s="466"/>
      <c r="VVJ70" s="399"/>
      <c r="VVK70" s="466"/>
      <c r="VVL70" s="252"/>
      <c r="VVM70" s="467"/>
      <c r="VVN70" s="466"/>
      <c r="VVO70" s="399"/>
      <c r="VVP70" s="466"/>
      <c r="VVQ70" s="252"/>
      <c r="VVR70" s="467"/>
      <c r="VVS70" s="466"/>
      <c r="VVT70" s="399"/>
      <c r="VVU70" s="466"/>
      <c r="VVV70" s="252"/>
      <c r="VVW70" s="467"/>
      <c r="VVX70" s="466"/>
      <c r="VVY70" s="399"/>
      <c r="VVZ70" s="466"/>
      <c r="VWA70" s="252"/>
      <c r="VWB70" s="467"/>
      <c r="VWC70" s="466"/>
      <c r="VWD70" s="399"/>
      <c r="VWE70" s="466"/>
      <c r="VWF70" s="252"/>
      <c r="VWG70" s="467"/>
      <c r="VWH70" s="466"/>
      <c r="VWI70" s="399"/>
      <c r="VWJ70" s="466"/>
      <c r="VWK70" s="252"/>
      <c r="VWL70" s="467"/>
      <c r="VWM70" s="466"/>
      <c r="VWN70" s="399"/>
      <c r="VWO70" s="466"/>
      <c r="VWP70" s="252"/>
      <c r="VWQ70" s="467"/>
      <c r="VWR70" s="466"/>
      <c r="VWS70" s="399"/>
      <c r="VWT70" s="466"/>
      <c r="VWU70" s="252"/>
      <c r="VWV70" s="467"/>
      <c r="VWW70" s="466"/>
      <c r="VWX70" s="399"/>
      <c r="VWY70" s="466"/>
      <c r="VWZ70" s="252"/>
      <c r="VXA70" s="467"/>
      <c r="VXB70" s="466"/>
      <c r="VXC70" s="399"/>
      <c r="VXD70" s="466"/>
      <c r="VXE70" s="252"/>
      <c r="VXF70" s="467"/>
      <c r="VXG70" s="466"/>
      <c r="VXH70" s="399"/>
      <c r="VXI70" s="466"/>
      <c r="VXJ70" s="252"/>
      <c r="VXK70" s="467"/>
      <c r="VXL70" s="466"/>
      <c r="VXM70" s="399"/>
      <c r="VXN70" s="466"/>
      <c r="VXO70" s="252"/>
      <c r="VXP70" s="467"/>
      <c r="VXQ70" s="466"/>
      <c r="VXR70" s="399"/>
      <c r="VXS70" s="466"/>
      <c r="VXT70" s="252"/>
      <c r="VXU70" s="467"/>
      <c r="VXV70" s="466"/>
      <c r="VXW70" s="399"/>
      <c r="VXX70" s="466"/>
      <c r="VXY70" s="252"/>
      <c r="VXZ70" s="467"/>
      <c r="VYA70" s="466"/>
      <c r="VYB70" s="399"/>
      <c r="VYC70" s="466"/>
      <c r="VYD70" s="252"/>
      <c r="VYE70" s="467"/>
      <c r="VYF70" s="466"/>
      <c r="VYG70" s="399"/>
      <c r="VYH70" s="466"/>
      <c r="VYI70" s="252"/>
      <c r="VYJ70" s="467"/>
      <c r="VYK70" s="466"/>
      <c r="VYL70" s="399"/>
      <c r="VYM70" s="466"/>
      <c r="VYN70" s="252"/>
      <c r="VYO70" s="467"/>
      <c r="VYP70" s="466"/>
      <c r="VYQ70" s="399"/>
      <c r="VYR70" s="466"/>
      <c r="VYS70" s="252"/>
      <c r="VYT70" s="467"/>
      <c r="VYU70" s="466"/>
      <c r="VYV70" s="399"/>
      <c r="VYW70" s="466"/>
      <c r="VYX70" s="252"/>
      <c r="VYY70" s="467"/>
      <c r="VYZ70" s="466"/>
      <c r="VZA70" s="399"/>
      <c r="VZB70" s="466"/>
      <c r="VZC70" s="252"/>
      <c r="VZD70" s="467"/>
      <c r="VZE70" s="466"/>
      <c r="VZF70" s="399"/>
      <c r="VZG70" s="466"/>
      <c r="VZH70" s="252"/>
      <c r="VZI70" s="467"/>
      <c r="VZJ70" s="466"/>
      <c r="VZK70" s="399"/>
      <c r="VZL70" s="466"/>
      <c r="VZM70" s="252"/>
      <c r="VZN70" s="467"/>
      <c r="VZO70" s="466"/>
      <c r="VZP70" s="399"/>
      <c r="VZQ70" s="466"/>
      <c r="VZR70" s="252"/>
      <c r="VZS70" s="467"/>
      <c r="VZT70" s="466"/>
      <c r="VZU70" s="399"/>
      <c r="VZV70" s="466"/>
      <c r="VZW70" s="252"/>
      <c r="VZX70" s="467"/>
      <c r="VZY70" s="466"/>
      <c r="VZZ70" s="399"/>
      <c r="WAA70" s="466"/>
      <c r="WAB70" s="252"/>
      <c r="WAC70" s="467"/>
      <c r="WAD70" s="466"/>
      <c r="WAE70" s="399"/>
      <c r="WAF70" s="466"/>
      <c r="WAG70" s="252"/>
      <c r="WAH70" s="467"/>
      <c r="WAI70" s="466"/>
      <c r="WAJ70" s="399"/>
      <c r="WAK70" s="466"/>
      <c r="WAL70" s="252"/>
      <c r="WAM70" s="467"/>
      <c r="WAN70" s="466"/>
      <c r="WAO70" s="399"/>
      <c r="WAP70" s="466"/>
      <c r="WAQ70" s="252"/>
      <c r="WAR70" s="467"/>
      <c r="WAS70" s="466"/>
      <c r="WAT70" s="399"/>
      <c r="WAU70" s="466"/>
      <c r="WAV70" s="252"/>
      <c r="WAW70" s="467"/>
      <c r="WAX70" s="466"/>
      <c r="WAY70" s="399"/>
      <c r="WAZ70" s="466"/>
      <c r="WBA70" s="252"/>
      <c r="WBB70" s="467"/>
      <c r="WBC70" s="466"/>
      <c r="WBD70" s="399"/>
      <c r="WBE70" s="466"/>
      <c r="WBF70" s="252"/>
      <c r="WBG70" s="467"/>
      <c r="WBH70" s="466"/>
      <c r="WBI70" s="399"/>
      <c r="WBJ70" s="466"/>
      <c r="WBK70" s="252"/>
      <c r="WBL70" s="467"/>
      <c r="WBM70" s="466"/>
      <c r="WBN70" s="399"/>
      <c r="WBO70" s="466"/>
      <c r="WBP70" s="252"/>
      <c r="WBQ70" s="467"/>
      <c r="WBR70" s="466"/>
      <c r="WBS70" s="399"/>
      <c r="WBT70" s="466"/>
      <c r="WBU70" s="252"/>
      <c r="WBV70" s="467"/>
      <c r="WBW70" s="466"/>
      <c r="WBX70" s="399"/>
      <c r="WBY70" s="466"/>
      <c r="WBZ70" s="252"/>
      <c r="WCA70" s="467"/>
      <c r="WCB70" s="466"/>
      <c r="WCC70" s="399"/>
      <c r="WCD70" s="466"/>
      <c r="WCE70" s="252"/>
      <c r="WCF70" s="467"/>
      <c r="WCG70" s="466"/>
      <c r="WCH70" s="399"/>
      <c r="WCI70" s="466"/>
      <c r="WCJ70" s="252"/>
      <c r="WCK70" s="467"/>
      <c r="WCL70" s="466"/>
      <c r="WCM70" s="399"/>
      <c r="WCN70" s="466"/>
      <c r="WCO70" s="252"/>
      <c r="WCP70" s="467"/>
      <c r="WCQ70" s="466"/>
      <c r="WCR70" s="399"/>
      <c r="WCS70" s="466"/>
      <c r="WCT70" s="252"/>
      <c r="WCU70" s="467"/>
      <c r="WCV70" s="466"/>
      <c r="WCW70" s="399"/>
      <c r="WCX70" s="466"/>
      <c r="WCY70" s="252"/>
      <c r="WCZ70" s="467"/>
      <c r="WDA70" s="466"/>
      <c r="WDB70" s="399"/>
      <c r="WDC70" s="466"/>
      <c r="WDD70" s="252"/>
      <c r="WDE70" s="467"/>
      <c r="WDF70" s="466"/>
      <c r="WDG70" s="399"/>
      <c r="WDH70" s="466"/>
      <c r="WDI70" s="252"/>
      <c r="WDJ70" s="467"/>
      <c r="WDK70" s="466"/>
      <c r="WDL70" s="399"/>
      <c r="WDM70" s="466"/>
      <c r="WDN70" s="252"/>
      <c r="WDO70" s="467"/>
      <c r="WDP70" s="466"/>
      <c r="WDQ70" s="399"/>
      <c r="WDR70" s="466"/>
      <c r="WDS70" s="252"/>
      <c r="WDT70" s="467"/>
      <c r="WDU70" s="466"/>
      <c r="WDV70" s="399"/>
      <c r="WDW70" s="466"/>
      <c r="WDX70" s="252"/>
      <c r="WDY70" s="467"/>
      <c r="WDZ70" s="466"/>
      <c r="WEA70" s="399"/>
      <c r="WEB70" s="466"/>
      <c r="WEC70" s="252"/>
      <c r="WED70" s="467"/>
      <c r="WEE70" s="466"/>
      <c r="WEF70" s="399"/>
      <c r="WEG70" s="466"/>
      <c r="WEH70" s="252"/>
      <c r="WEI70" s="467"/>
      <c r="WEJ70" s="466"/>
      <c r="WEK70" s="399"/>
      <c r="WEL70" s="466"/>
      <c r="WEM70" s="252"/>
      <c r="WEN70" s="467"/>
      <c r="WEO70" s="466"/>
      <c r="WEP70" s="399"/>
      <c r="WEQ70" s="466"/>
      <c r="WER70" s="252"/>
      <c r="WES70" s="467"/>
      <c r="WET70" s="466"/>
      <c r="WEU70" s="399"/>
      <c r="WEV70" s="466"/>
      <c r="WEW70" s="252"/>
      <c r="WEX70" s="467"/>
      <c r="WEY70" s="466"/>
      <c r="WEZ70" s="399"/>
      <c r="WFA70" s="466"/>
      <c r="WFB70" s="252"/>
      <c r="WFC70" s="467"/>
      <c r="WFD70" s="466"/>
      <c r="WFE70" s="399"/>
      <c r="WFF70" s="466"/>
      <c r="WFG70" s="252"/>
      <c r="WFH70" s="467"/>
      <c r="WFI70" s="466"/>
      <c r="WFJ70" s="399"/>
      <c r="WFK70" s="466"/>
      <c r="WFL70" s="252"/>
      <c r="WFM70" s="467"/>
      <c r="WFN70" s="466"/>
      <c r="WFO70" s="399"/>
      <c r="WFP70" s="466"/>
      <c r="WFQ70" s="252"/>
      <c r="WFR70" s="467"/>
      <c r="WFS70" s="466"/>
      <c r="WFT70" s="399"/>
      <c r="WFU70" s="466"/>
      <c r="WFV70" s="252"/>
      <c r="WFW70" s="467"/>
      <c r="WFX70" s="466"/>
      <c r="WFY70" s="399"/>
      <c r="WFZ70" s="466"/>
      <c r="WGA70" s="252"/>
      <c r="WGB70" s="467"/>
      <c r="WGC70" s="466"/>
      <c r="WGD70" s="399"/>
      <c r="WGE70" s="466"/>
      <c r="WGF70" s="252"/>
      <c r="WGG70" s="467"/>
      <c r="WGH70" s="466"/>
      <c r="WGI70" s="399"/>
      <c r="WGJ70" s="466"/>
      <c r="WGK70" s="252"/>
      <c r="WGL70" s="467"/>
      <c r="WGM70" s="466"/>
      <c r="WGN70" s="399"/>
      <c r="WGO70" s="466"/>
      <c r="WGP70" s="252"/>
      <c r="WGQ70" s="467"/>
      <c r="WGR70" s="466"/>
      <c r="WGS70" s="399"/>
      <c r="WGT70" s="466"/>
      <c r="WGU70" s="252"/>
      <c r="WGV70" s="467"/>
      <c r="WGW70" s="466"/>
      <c r="WGX70" s="399"/>
      <c r="WGY70" s="466"/>
      <c r="WGZ70" s="252"/>
      <c r="WHA70" s="467"/>
      <c r="WHB70" s="466"/>
      <c r="WHC70" s="399"/>
      <c r="WHD70" s="466"/>
      <c r="WHE70" s="252"/>
      <c r="WHF70" s="467"/>
      <c r="WHG70" s="466"/>
      <c r="WHH70" s="399"/>
      <c r="WHI70" s="466"/>
      <c r="WHJ70" s="252"/>
      <c r="WHK70" s="467"/>
      <c r="WHL70" s="466"/>
      <c r="WHM70" s="399"/>
      <c r="WHN70" s="466"/>
      <c r="WHO70" s="252"/>
      <c r="WHP70" s="467"/>
      <c r="WHQ70" s="466"/>
      <c r="WHR70" s="399"/>
      <c r="WHS70" s="466"/>
      <c r="WHT70" s="252"/>
      <c r="WHU70" s="467"/>
      <c r="WHV70" s="466"/>
      <c r="WHW70" s="399"/>
      <c r="WHX70" s="466"/>
      <c r="WHY70" s="252"/>
      <c r="WHZ70" s="467"/>
      <c r="WIA70" s="466"/>
      <c r="WIB70" s="399"/>
      <c r="WIC70" s="466"/>
      <c r="WID70" s="252"/>
      <c r="WIE70" s="467"/>
      <c r="WIF70" s="466"/>
      <c r="WIG70" s="399"/>
      <c r="WIH70" s="466"/>
      <c r="WII70" s="252"/>
      <c r="WIJ70" s="467"/>
      <c r="WIK70" s="466"/>
      <c r="WIL70" s="399"/>
      <c r="WIM70" s="466"/>
      <c r="WIN70" s="252"/>
      <c r="WIO70" s="467"/>
      <c r="WIP70" s="466"/>
      <c r="WIQ70" s="399"/>
      <c r="WIR70" s="466"/>
      <c r="WIS70" s="252"/>
      <c r="WIT70" s="467"/>
      <c r="WIU70" s="466"/>
      <c r="WIV70" s="399"/>
      <c r="WIW70" s="466"/>
      <c r="WIX70" s="252"/>
      <c r="WIY70" s="467"/>
      <c r="WIZ70" s="466"/>
      <c r="WJA70" s="399"/>
      <c r="WJB70" s="466"/>
      <c r="WJC70" s="252"/>
      <c r="WJD70" s="467"/>
      <c r="WJE70" s="466"/>
      <c r="WJF70" s="399"/>
      <c r="WJG70" s="466"/>
      <c r="WJH70" s="252"/>
      <c r="WJI70" s="467"/>
      <c r="WJJ70" s="466"/>
      <c r="WJK70" s="399"/>
      <c r="WJL70" s="466"/>
      <c r="WJM70" s="252"/>
      <c r="WJN70" s="467"/>
      <c r="WJO70" s="466"/>
      <c r="WJP70" s="399"/>
      <c r="WJQ70" s="466"/>
      <c r="WJR70" s="252"/>
      <c r="WJS70" s="467"/>
      <c r="WJT70" s="466"/>
      <c r="WJU70" s="399"/>
      <c r="WJV70" s="466"/>
      <c r="WJW70" s="252"/>
      <c r="WJX70" s="467"/>
      <c r="WJY70" s="466"/>
      <c r="WJZ70" s="399"/>
      <c r="WKA70" s="466"/>
      <c r="WKB70" s="252"/>
      <c r="WKC70" s="467"/>
      <c r="WKD70" s="466"/>
      <c r="WKE70" s="399"/>
      <c r="WKF70" s="466"/>
      <c r="WKG70" s="252"/>
      <c r="WKH70" s="467"/>
      <c r="WKI70" s="466"/>
      <c r="WKJ70" s="399"/>
      <c r="WKK70" s="466"/>
      <c r="WKL70" s="252"/>
      <c r="WKM70" s="467"/>
      <c r="WKN70" s="466"/>
      <c r="WKO70" s="399"/>
      <c r="WKP70" s="466"/>
      <c r="WKQ70" s="252"/>
      <c r="WKR70" s="467"/>
      <c r="WKS70" s="466"/>
      <c r="WKT70" s="399"/>
      <c r="WKU70" s="466"/>
      <c r="WKV70" s="252"/>
      <c r="WKW70" s="467"/>
      <c r="WKX70" s="466"/>
      <c r="WKY70" s="399"/>
      <c r="WKZ70" s="466"/>
      <c r="WLA70" s="252"/>
      <c r="WLB70" s="467"/>
      <c r="WLC70" s="466"/>
      <c r="WLD70" s="399"/>
      <c r="WLE70" s="466"/>
      <c r="WLF70" s="252"/>
      <c r="WLG70" s="467"/>
      <c r="WLH70" s="466"/>
      <c r="WLI70" s="399"/>
      <c r="WLJ70" s="466"/>
      <c r="WLK70" s="252"/>
      <c r="WLL70" s="467"/>
      <c r="WLM70" s="466"/>
      <c r="WLN70" s="399"/>
      <c r="WLO70" s="466"/>
      <c r="WLP70" s="252"/>
      <c r="WLQ70" s="467"/>
      <c r="WLR70" s="466"/>
      <c r="WLS70" s="399"/>
      <c r="WLT70" s="466"/>
      <c r="WLU70" s="252"/>
      <c r="WLV70" s="467"/>
      <c r="WLW70" s="466"/>
      <c r="WLX70" s="399"/>
      <c r="WLY70" s="466"/>
      <c r="WLZ70" s="252"/>
      <c r="WMA70" s="467"/>
      <c r="WMB70" s="466"/>
      <c r="WMC70" s="399"/>
      <c r="WMD70" s="466"/>
      <c r="WME70" s="252"/>
      <c r="WMF70" s="467"/>
      <c r="WMG70" s="466"/>
      <c r="WMH70" s="399"/>
      <c r="WMI70" s="466"/>
      <c r="WMJ70" s="252"/>
      <c r="WMK70" s="467"/>
      <c r="WML70" s="466"/>
      <c r="WMM70" s="399"/>
      <c r="WMN70" s="466"/>
      <c r="WMO70" s="252"/>
      <c r="WMP70" s="467"/>
      <c r="WMQ70" s="466"/>
      <c r="WMR70" s="399"/>
      <c r="WMS70" s="466"/>
      <c r="WMT70" s="252"/>
      <c r="WMU70" s="467"/>
      <c r="WMV70" s="466"/>
      <c r="WMW70" s="399"/>
      <c r="WMX70" s="466"/>
      <c r="WMY70" s="252"/>
      <c r="WMZ70" s="467"/>
      <c r="WNA70" s="466"/>
      <c r="WNB70" s="399"/>
      <c r="WNC70" s="466"/>
      <c r="WND70" s="252"/>
      <c r="WNE70" s="467"/>
      <c r="WNF70" s="466"/>
      <c r="WNG70" s="399"/>
      <c r="WNH70" s="466"/>
      <c r="WNI70" s="252"/>
      <c r="WNJ70" s="467"/>
      <c r="WNK70" s="466"/>
      <c r="WNL70" s="399"/>
      <c r="WNM70" s="466"/>
      <c r="WNN70" s="252"/>
      <c r="WNO70" s="467"/>
      <c r="WNP70" s="466"/>
      <c r="WNQ70" s="399"/>
      <c r="WNR70" s="466"/>
      <c r="WNS70" s="252"/>
      <c r="WNT70" s="467"/>
      <c r="WNU70" s="466"/>
      <c r="WNV70" s="399"/>
      <c r="WNW70" s="466"/>
      <c r="WNX70" s="252"/>
      <c r="WNY70" s="467"/>
      <c r="WNZ70" s="466"/>
      <c r="WOA70" s="399"/>
      <c r="WOB70" s="466"/>
      <c r="WOC70" s="252"/>
      <c r="WOD70" s="467"/>
      <c r="WOE70" s="466"/>
      <c r="WOF70" s="399"/>
      <c r="WOG70" s="466"/>
      <c r="WOH70" s="252"/>
      <c r="WOI70" s="467"/>
      <c r="WOJ70" s="466"/>
      <c r="WOK70" s="399"/>
      <c r="WOL70" s="466"/>
      <c r="WOM70" s="252"/>
      <c r="WON70" s="467"/>
      <c r="WOO70" s="466"/>
      <c r="WOP70" s="399"/>
      <c r="WOQ70" s="466"/>
      <c r="WOR70" s="252"/>
      <c r="WOS70" s="467"/>
      <c r="WOT70" s="466"/>
      <c r="WOU70" s="399"/>
      <c r="WOV70" s="466"/>
      <c r="WOW70" s="252"/>
      <c r="WOX70" s="467"/>
      <c r="WOY70" s="466"/>
      <c r="WOZ70" s="399"/>
      <c r="WPA70" s="466"/>
      <c r="WPB70" s="252"/>
      <c r="WPC70" s="467"/>
      <c r="WPD70" s="466"/>
      <c r="WPE70" s="399"/>
      <c r="WPF70" s="466"/>
      <c r="WPG70" s="252"/>
      <c r="WPH70" s="467"/>
      <c r="WPI70" s="466"/>
      <c r="WPJ70" s="399"/>
      <c r="WPK70" s="466"/>
      <c r="WPL70" s="252"/>
      <c r="WPM70" s="467"/>
      <c r="WPN70" s="466"/>
      <c r="WPO70" s="399"/>
      <c r="WPP70" s="466"/>
      <c r="WPQ70" s="252"/>
      <c r="WPR70" s="467"/>
      <c r="WPS70" s="466"/>
      <c r="WPT70" s="399"/>
      <c r="WPU70" s="466"/>
      <c r="WPV70" s="252"/>
      <c r="WPW70" s="467"/>
      <c r="WPX70" s="466"/>
      <c r="WPY70" s="399"/>
      <c r="WPZ70" s="466"/>
      <c r="WQA70" s="252"/>
      <c r="WQB70" s="467"/>
      <c r="WQC70" s="466"/>
      <c r="WQD70" s="399"/>
      <c r="WQE70" s="466"/>
      <c r="WQF70" s="252"/>
      <c r="WQG70" s="467"/>
      <c r="WQH70" s="466"/>
      <c r="WQI70" s="399"/>
      <c r="WQJ70" s="466"/>
      <c r="WQK70" s="252"/>
      <c r="WQL70" s="467"/>
      <c r="WQM70" s="466"/>
      <c r="WQN70" s="399"/>
      <c r="WQO70" s="466"/>
      <c r="WQP70" s="252"/>
      <c r="WQQ70" s="467"/>
      <c r="WQR70" s="466"/>
      <c r="WQS70" s="399"/>
      <c r="WQT70" s="466"/>
      <c r="WQU70" s="252"/>
      <c r="WQV70" s="467"/>
      <c r="WQW70" s="466"/>
      <c r="WQX70" s="399"/>
      <c r="WQY70" s="466"/>
      <c r="WQZ70" s="252"/>
      <c r="WRA70" s="467"/>
      <c r="WRB70" s="466"/>
      <c r="WRC70" s="399"/>
      <c r="WRD70" s="466"/>
      <c r="WRE70" s="252"/>
      <c r="WRF70" s="467"/>
      <c r="WRG70" s="466"/>
      <c r="WRH70" s="399"/>
      <c r="WRI70" s="466"/>
      <c r="WRJ70" s="252"/>
      <c r="WRK70" s="467"/>
      <c r="WRL70" s="466"/>
      <c r="WRM70" s="399"/>
      <c r="WRN70" s="466"/>
      <c r="WRO70" s="252"/>
      <c r="WRP70" s="467"/>
      <c r="WRQ70" s="466"/>
      <c r="WRR70" s="399"/>
      <c r="WRS70" s="466"/>
      <c r="WRT70" s="252"/>
      <c r="WRU70" s="467"/>
      <c r="WRV70" s="466"/>
      <c r="WRW70" s="399"/>
      <c r="WRX70" s="466"/>
      <c r="WRY70" s="252"/>
      <c r="WRZ70" s="467"/>
      <c r="WSA70" s="466"/>
      <c r="WSB70" s="399"/>
      <c r="WSC70" s="466"/>
      <c r="WSD70" s="252"/>
      <c r="WSE70" s="467"/>
      <c r="WSF70" s="466"/>
      <c r="WSG70" s="399"/>
      <c r="WSH70" s="466"/>
      <c r="WSI70" s="252"/>
      <c r="WSJ70" s="467"/>
      <c r="WSK70" s="466"/>
      <c r="WSL70" s="399"/>
      <c r="WSM70" s="466"/>
      <c r="WSN70" s="252"/>
      <c r="WSO70" s="467"/>
      <c r="WSP70" s="466"/>
      <c r="WSQ70" s="399"/>
      <c r="WSR70" s="466"/>
      <c r="WSS70" s="252"/>
      <c r="WST70" s="467"/>
      <c r="WSU70" s="466"/>
      <c r="WSV70" s="399"/>
      <c r="WSW70" s="466"/>
      <c r="WSX70" s="252"/>
      <c r="WSY70" s="467"/>
      <c r="WSZ70" s="466"/>
      <c r="WTA70" s="399"/>
      <c r="WTB70" s="466"/>
      <c r="WTC70" s="252"/>
      <c r="WTD70" s="467"/>
      <c r="WTE70" s="466"/>
      <c r="WTF70" s="399"/>
      <c r="WTG70" s="466"/>
      <c r="WTH70" s="252"/>
      <c r="WTI70" s="467"/>
      <c r="WTJ70" s="466"/>
      <c r="WTK70" s="399"/>
      <c r="WTL70" s="466"/>
      <c r="WTM70" s="252"/>
      <c r="WTN70" s="467"/>
      <c r="WTO70" s="466"/>
      <c r="WTP70" s="399"/>
      <c r="WTQ70" s="466"/>
      <c r="WTR70" s="252"/>
      <c r="WTS70" s="467"/>
      <c r="WTT70" s="466"/>
      <c r="WTU70" s="399"/>
      <c r="WTV70" s="466"/>
      <c r="WTW70" s="252"/>
      <c r="WTX70" s="467"/>
      <c r="WTY70" s="466"/>
      <c r="WTZ70" s="399"/>
      <c r="WUA70" s="466"/>
      <c r="WUB70" s="252"/>
      <c r="WUC70" s="467"/>
      <c r="WUD70" s="466"/>
      <c r="WUE70" s="399"/>
      <c r="WUF70" s="466"/>
      <c r="WUG70" s="252"/>
      <c r="WUH70" s="467"/>
      <c r="WUI70" s="466"/>
      <c r="WUJ70" s="399"/>
      <c r="WUK70" s="466"/>
      <c r="WUL70" s="252"/>
      <c r="WUM70" s="467"/>
      <c r="WUN70" s="466"/>
      <c r="WUO70" s="399"/>
      <c r="WUP70" s="466"/>
      <c r="WUQ70" s="252"/>
      <c r="WUR70" s="467"/>
      <c r="WUS70" s="466"/>
      <c r="WUT70" s="399"/>
      <c r="WUU70" s="466"/>
      <c r="WUV70" s="252"/>
      <c r="WUW70" s="467"/>
      <c r="WUX70" s="466"/>
      <c r="WUY70" s="399"/>
      <c r="WUZ70" s="466"/>
      <c r="WVA70" s="252"/>
      <c r="WVB70" s="467"/>
      <c r="WVC70" s="466"/>
      <c r="WVD70" s="399"/>
      <c r="WVE70" s="466"/>
      <c r="WVF70" s="252"/>
      <c r="WVG70" s="467"/>
      <c r="WVH70" s="466"/>
      <c r="WVI70" s="399"/>
      <c r="WVJ70" s="466"/>
      <c r="WVK70" s="252"/>
      <c r="WVL70" s="467"/>
      <c r="WVM70" s="466"/>
      <c r="WVN70" s="399"/>
      <c r="WVO70" s="466"/>
      <c r="WVP70" s="252"/>
      <c r="WVQ70" s="467"/>
      <c r="WVR70" s="466"/>
      <c r="WVS70" s="399"/>
      <c r="WVT70" s="466"/>
      <c r="WVU70" s="252"/>
      <c r="WVV70" s="467"/>
      <c r="WVW70" s="466"/>
      <c r="WVX70" s="399"/>
      <c r="WVY70" s="466"/>
      <c r="WVZ70" s="252"/>
      <c r="WWA70" s="467"/>
      <c r="WWB70" s="466"/>
      <c r="WWC70" s="399"/>
      <c r="WWD70" s="466"/>
      <c r="WWE70" s="252"/>
      <c r="WWF70" s="467"/>
      <c r="WWG70" s="466"/>
      <c r="WWH70" s="399"/>
      <c r="WWI70" s="466"/>
      <c r="WWJ70" s="252"/>
      <c r="WWK70" s="467"/>
      <c r="WWL70" s="466"/>
      <c r="WWM70" s="399"/>
      <c r="WWN70" s="466"/>
      <c r="WWO70" s="252"/>
      <c r="WWP70" s="467"/>
      <c r="WWQ70" s="466"/>
      <c r="WWR70" s="399"/>
      <c r="WWS70" s="466"/>
      <c r="WWT70" s="252"/>
      <c r="WWU70" s="467"/>
      <c r="WWV70" s="466"/>
      <c r="WWW70" s="399"/>
      <c r="WWX70" s="466"/>
      <c r="WWY70" s="252"/>
      <c r="WWZ70" s="467"/>
      <c r="WXA70" s="466"/>
      <c r="WXB70" s="399"/>
      <c r="WXC70" s="466"/>
      <c r="WXD70" s="252"/>
      <c r="WXE70" s="467"/>
      <c r="WXF70" s="466"/>
      <c r="WXG70" s="399"/>
      <c r="WXH70" s="466"/>
      <c r="WXI70" s="252"/>
      <c r="WXJ70" s="467"/>
      <c r="WXK70" s="466"/>
      <c r="WXL70" s="399"/>
      <c r="WXM70" s="466"/>
      <c r="WXN70" s="252"/>
      <c r="WXO70" s="467"/>
      <c r="WXP70" s="466"/>
      <c r="WXQ70" s="399"/>
      <c r="WXR70" s="466"/>
      <c r="WXS70" s="252"/>
      <c r="WXT70" s="467"/>
      <c r="WXU70" s="466"/>
      <c r="WXV70" s="399"/>
      <c r="WXW70" s="466"/>
      <c r="WXX70" s="252"/>
      <c r="WXY70" s="467"/>
      <c r="WXZ70" s="466"/>
      <c r="WYA70" s="399"/>
      <c r="WYB70" s="466"/>
      <c r="WYC70" s="252"/>
      <c r="WYD70" s="467"/>
      <c r="WYE70" s="466"/>
      <c r="WYF70" s="399"/>
      <c r="WYG70" s="466"/>
      <c r="WYH70" s="252"/>
      <c r="WYI70" s="467"/>
      <c r="WYJ70" s="466"/>
      <c r="WYK70" s="399"/>
      <c r="WYL70" s="466"/>
      <c r="WYM70" s="252"/>
      <c r="WYN70" s="467"/>
      <c r="WYO70" s="466"/>
      <c r="WYP70" s="399"/>
      <c r="WYQ70" s="466"/>
      <c r="WYR70" s="252"/>
      <c r="WYS70" s="467"/>
      <c r="WYT70" s="466"/>
      <c r="WYU70" s="399"/>
      <c r="WYV70" s="466"/>
      <c r="WYW70" s="252"/>
      <c r="WYX70" s="467"/>
      <c r="WYY70" s="466"/>
      <c r="WYZ70" s="399"/>
      <c r="WZA70" s="466"/>
      <c r="WZB70" s="252"/>
      <c r="WZC70" s="467"/>
      <c r="WZD70" s="466"/>
      <c r="WZE70" s="399"/>
      <c r="WZF70" s="466"/>
      <c r="WZG70" s="252"/>
      <c r="WZH70" s="467"/>
      <c r="WZI70" s="466"/>
      <c r="WZJ70" s="399"/>
      <c r="WZK70" s="466"/>
      <c r="WZL70" s="252"/>
      <c r="WZM70" s="467"/>
      <c r="WZN70" s="466"/>
      <c r="WZO70" s="399"/>
      <c r="WZP70" s="466"/>
      <c r="WZQ70" s="252"/>
      <c r="WZR70" s="467"/>
      <c r="WZS70" s="466"/>
      <c r="WZT70" s="399"/>
      <c r="WZU70" s="466"/>
      <c r="WZV70" s="252"/>
      <c r="WZW70" s="467"/>
      <c r="WZX70" s="466"/>
      <c r="WZY70" s="399"/>
      <c r="WZZ70" s="466"/>
      <c r="XAA70" s="252"/>
      <c r="XAB70" s="467"/>
      <c r="XAC70" s="466"/>
      <c r="XAD70" s="399"/>
      <c r="XAE70" s="466"/>
      <c r="XAF70" s="252"/>
      <c r="XAG70" s="467"/>
      <c r="XAH70" s="466"/>
      <c r="XAI70" s="399"/>
      <c r="XAJ70" s="466"/>
      <c r="XAK70" s="252"/>
      <c r="XAL70" s="467"/>
      <c r="XAM70" s="466"/>
      <c r="XAN70" s="399"/>
      <c r="XAO70" s="466"/>
      <c r="XAP70" s="252"/>
      <c r="XAQ70" s="467"/>
      <c r="XAR70" s="466"/>
      <c r="XAS70" s="399"/>
      <c r="XAT70" s="466"/>
      <c r="XAU70" s="252"/>
      <c r="XAV70" s="467"/>
      <c r="XAW70" s="466"/>
      <c r="XAX70" s="399"/>
      <c r="XAY70" s="466"/>
      <c r="XAZ70" s="252"/>
      <c r="XBA70" s="467"/>
      <c r="XBB70" s="466"/>
      <c r="XBC70" s="399"/>
      <c r="XBD70" s="466"/>
      <c r="XBE70" s="252"/>
      <c r="XBF70" s="467"/>
      <c r="XBG70" s="466"/>
      <c r="XBH70" s="399"/>
      <c r="XBI70" s="466"/>
      <c r="XBJ70" s="252"/>
      <c r="XBK70" s="467"/>
      <c r="XBL70" s="466"/>
      <c r="XBM70" s="399"/>
      <c r="XBN70" s="466"/>
      <c r="XBO70" s="252"/>
      <c r="XBP70" s="467"/>
      <c r="XBQ70" s="466"/>
      <c r="XBR70" s="399"/>
      <c r="XBS70" s="466"/>
      <c r="XBT70" s="252"/>
      <c r="XBU70" s="467"/>
      <c r="XBV70" s="466"/>
      <c r="XBW70" s="399"/>
      <c r="XBX70" s="466"/>
      <c r="XBY70" s="252"/>
      <c r="XBZ70" s="467"/>
      <c r="XCA70" s="466"/>
      <c r="XCB70" s="399"/>
      <c r="XCC70" s="466"/>
      <c r="XCD70" s="252"/>
      <c r="XCE70" s="467"/>
      <c r="XCF70" s="466"/>
      <c r="XCG70" s="399"/>
      <c r="XCH70" s="466"/>
      <c r="XCI70" s="252"/>
      <c r="XCJ70" s="467"/>
      <c r="XCK70" s="466"/>
      <c r="XCL70" s="399"/>
      <c r="XCM70" s="466"/>
      <c r="XCN70" s="252"/>
      <c r="XCO70" s="467"/>
      <c r="XCP70" s="466"/>
      <c r="XCQ70" s="399"/>
      <c r="XCR70" s="466"/>
      <c r="XCS70" s="252"/>
      <c r="XCT70" s="467"/>
      <c r="XCU70" s="466"/>
      <c r="XCV70" s="399"/>
      <c r="XCW70" s="466"/>
      <c r="XCX70" s="252"/>
      <c r="XCY70" s="467"/>
      <c r="XCZ70" s="466"/>
      <c r="XDA70" s="399"/>
      <c r="XDB70" s="466"/>
      <c r="XDC70" s="252"/>
      <c r="XDD70" s="467"/>
      <c r="XDE70" s="466"/>
      <c r="XDF70" s="399"/>
      <c r="XDG70" s="466"/>
      <c r="XDH70" s="252"/>
      <c r="XDI70" s="467"/>
      <c r="XDJ70" s="466"/>
      <c r="XDK70" s="399"/>
      <c r="XDL70" s="466"/>
      <c r="XDM70" s="252"/>
      <c r="XDN70" s="467"/>
      <c r="XDO70" s="466"/>
      <c r="XDP70" s="399"/>
      <c r="XDQ70" s="466"/>
      <c r="XDR70" s="252"/>
      <c r="XDS70" s="467"/>
      <c r="XDT70" s="466"/>
      <c r="XDU70" s="399"/>
      <c r="XDV70" s="466"/>
      <c r="XDW70" s="252"/>
      <c r="XDX70" s="467"/>
      <c r="XDY70" s="466"/>
      <c r="XDZ70" s="399"/>
      <c r="XEA70" s="466"/>
      <c r="XEB70" s="252"/>
      <c r="XEC70" s="467"/>
      <c r="XED70" s="466"/>
      <c r="XEE70" s="399"/>
      <c r="XEF70" s="466"/>
      <c r="XEG70" s="252"/>
      <c r="XEH70" s="467"/>
      <c r="XEI70" s="466"/>
      <c r="XEJ70" s="399"/>
      <c r="XEK70" s="466"/>
      <c r="XEL70" s="252"/>
      <c r="XEM70" s="467"/>
      <c r="XEN70" s="466"/>
      <c r="XEO70" s="399"/>
      <c r="XEP70" s="466"/>
      <c r="XEQ70" s="252"/>
      <c r="XER70" s="467"/>
      <c r="XES70" s="466"/>
      <c r="XET70" s="399"/>
      <c r="XEU70" s="466"/>
      <c r="XEV70" s="252"/>
      <c r="XEW70" s="467"/>
      <c r="XEX70" s="466"/>
      <c r="XEY70" s="399"/>
      <c r="XEZ70" s="466"/>
      <c r="XFA70" s="252"/>
      <c r="XFB70" s="467"/>
      <c r="XFC70" s="466"/>
      <c r="XFD70" s="399"/>
    </row>
    <row r="73" spans="1:16384" x14ac:dyDescent="0.25">
      <c r="A73" s="255"/>
      <c r="B73" s="256" t="s">
        <v>2180</v>
      </c>
      <c r="C73" s="256" t="s">
        <v>2181</v>
      </c>
      <c r="D73" s="257" t="s">
        <v>2182</v>
      </c>
      <c r="E73" s="256" t="s">
        <v>2183</v>
      </c>
    </row>
    <row r="74" spans="1:16384" x14ac:dyDescent="0.25">
      <c r="A74" s="249" t="s">
        <v>2164</v>
      </c>
      <c r="B74" s="250">
        <v>1680017675.5689037</v>
      </c>
      <c r="C74" s="251">
        <v>0.85146195717713336</v>
      </c>
      <c r="D74" s="250">
        <v>863</v>
      </c>
      <c r="E74" s="251">
        <v>0.8427734375</v>
      </c>
    </row>
    <row r="75" spans="1:16384" x14ac:dyDescent="0.25">
      <c r="A75" s="249" t="s">
        <v>2165</v>
      </c>
      <c r="B75" s="250">
        <v>280831402.33031267</v>
      </c>
      <c r="C75" s="251">
        <v>0.1423302022009946</v>
      </c>
      <c r="D75" s="250">
        <v>153</v>
      </c>
      <c r="E75" s="251">
        <v>0.1494140625</v>
      </c>
    </row>
    <row r="76" spans="1:16384" x14ac:dyDescent="0.25">
      <c r="A76" s="249" t="s">
        <v>2166</v>
      </c>
      <c r="B76" s="250">
        <v>12248676.390000001</v>
      </c>
      <c r="C76" s="251">
        <v>6.2078406218714823E-3</v>
      </c>
      <c r="D76" s="250">
        <v>8</v>
      </c>
      <c r="E76" s="251">
        <v>7.8125E-3</v>
      </c>
    </row>
    <row r="78" spans="1:16384" ht="15.75" thickBot="1" x14ac:dyDescent="0.3">
      <c r="A78" s="471" t="s">
        <v>2139</v>
      </c>
      <c r="B78" s="470">
        <f>SUM(B74:B77)</f>
        <v>1973097754.2892165</v>
      </c>
      <c r="C78" s="468">
        <f>SUM(C74:C77)</f>
        <v>0.99999999999999944</v>
      </c>
      <c r="D78" s="470">
        <f>SUM(D74:D77)</f>
        <v>1024</v>
      </c>
      <c r="E78" s="468">
        <f>SUM(E74:E77)</f>
        <v>1</v>
      </c>
      <c r="F78" s="252"/>
      <c r="G78" s="467"/>
      <c r="H78" s="466"/>
      <c r="I78" s="399"/>
      <c r="J78" s="466"/>
      <c r="K78" s="252"/>
      <c r="L78" s="467"/>
      <c r="M78" s="466"/>
      <c r="N78" s="399"/>
      <c r="O78" s="466"/>
      <c r="P78" s="252"/>
      <c r="Q78" s="467"/>
      <c r="R78" s="466"/>
      <c r="S78" s="399"/>
      <c r="T78" s="466"/>
      <c r="U78" s="252"/>
      <c r="V78" s="467"/>
      <c r="W78" s="466"/>
      <c r="X78" s="399"/>
      <c r="Y78" s="466"/>
      <c r="Z78" s="252"/>
      <c r="AA78" s="467"/>
      <c r="AB78" s="466"/>
      <c r="AC78" s="399"/>
      <c r="AD78" s="466"/>
      <c r="AE78" s="252"/>
      <c r="AF78" s="467"/>
      <c r="AG78" s="466"/>
      <c r="AH78" s="399"/>
      <c r="AI78" s="466"/>
      <c r="AJ78" s="252"/>
      <c r="AK78" s="467"/>
      <c r="AL78" s="466"/>
      <c r="AM78" s="399"/>
      <c r="AN78" s="466"/>
      <c r="AO78" s="252"/>
      <c r="AP78" s="467"/>
      <c r="AQ78" s="466"/>
      <c r="AR78" s="399"/>
      <c r="AS78" s="466"/>
      <c r="AT78" s="252"/>
      <c r="AU78" s="467"/>
      <c r="AV78" s="466"/>
      <c r="AW78" s="399"/>
      <c r="AX78" s="466"/>
      <c r="AY78" s="252"/>
      <c r="AZ78" s="467"/>
      <c r="BA78" s="466"/>
      <c r="BB78" s="399"/>
      <c r="BC78" s="466"/>
      <c r="BD78" s="252"/>
      <c r="BE78" s="467"/>
      <c r="BF78" s="466"/>
      <c r="BG78" s="399"/>
      <c r="BH78" s="466"/>
      <c r="BI78" s="252"/>
      <c r="BJ78" s="467"/>
      <c r="BK78" s="466"/>
      <c r="BL78" s="399"/>
      <c r="BM78" s="466"/>
      <c r="BN78" s="252"/>
      <c r="BO78" s="467"/>
      <c r="BP78" s="466"/>
      <c r="BQ78" s="399"/>
      <c r="BR78" s="466"/>
      <c r="BS78" s="252"/>
      <c r="BT78" s="467"/>
      <c r="BU78" s="466"/>
      <c r="BV78" s="399"/>
      <c r="BW78" s="466"/>
      <c r="BX78" s="252"/>
      <c r="BY78" s="467"/>
      <c r="BZ78" s="466"/>
      <c r="CA78" s="399"/>
      <c r="CB78" s="466"/>
      <c r="CC78" s="252"/>
      <c r="CD78" s="467"/>
      <c r="CE78" s="466"/>
      <c r="CF78" s="399"/>
      <c r="CG78" s="466"/>
      <c r="CH78" s="252"/>
      <c r="CI78" s="467"/>
      <c r="CJ78" s="466"/>
      <c r="CK78" s="399"/>
      <c r="CL78" s="466"/>
      <c r="CM78" s="252"/>
      <c r="CN78" s="467"/>
      <c r="CO78" s="466"/>
      <c r="CP78" s="399"/>
      <c r="CQ78" s="466"/>
      <c r="CR78" s="252"/>
      <c r="CS78" s="467"/>
      <c r="CT78" s="466"/>
      <c r="CU78" s="399"/>
      <c r="CV78" s="466"/>
      <c r="CW78" s="252"/>
      <c r="CX78" s="467"/>
      <c r="CY78" s="466"/>
      <c r="CZ78" s="399"/>
      <c r="DA78" s="466"/>
      <c r="DB78" s="252"/>
      <c r="DC78" s="467"/>
      <c r="DD78" s="466"/>
      <c r="DE78" s="399"/>
      <c r="DF78" s="466"/>
      <c r="DG78" s="252"/>
      <c r="DH78" s="467"/>
      <c r="DI78" s="466"/>
      <c r="DJ78" s="399"/>
      <c r="DK78" s="466"/>
      <c r="DL78" s="252"/>
      <c r="DM78" s="467"/>
      <c r="DN78" s="466"/>
      <c r="DO78" s="399"/>
      <c r="DP78" s="466"/>
      <c r="DQ78" s="252"/>
      <c r="DR78" s="467"/>
      <c r="DS78" s="466"/>
      <c r="DT78" s="399"/>
      <c r="DU78" s="466"/>
      <c r="DV78" s="252"/>
      <c r="DW78" s="467"/>
      <c r="DX78" s="466"/>
      <c r="DY78" s="399"/>
      <c r="DZ78" s="466"/>
      <c r="EA78" s="252"/>
      <c r="EB78" s="467"/>
      <c r="EC78" s="466"/>
      <c r="ED78" s="399"/>
      <c r="EE78" s="466"/>
      <c r="EF78" s="252"/>
      <c r="EG78" s="467"/>
      <c r="EH78" s="466"/>
      <c r="EI78" s="399"/>
      <c r="EJ78" s="466"/>
      <c r="EK78" s="252"/>
      <c r="EL78" s="467"/>
      <c r="EM78" s="466"/>
      <c r="EN78" s="399"/>
      <c r="EO78" s="466"/>
      <c r="EP78" s="252"/>
      <c r="EQ78" s="467"/>
      <c r="ER78" s="466"/>
      <c r="ES78" s="399"/>
      <c r="ET78" s="466"/>
      <c r="EU78" s="252"/>
      <c r="EV78" s="467"/>
      <c r="EW78" s="466"/>
      <c r="EX78" s="399"/>
      <c r="EY78" s="466"/>
      <c r="EZ78" s="252"/>
      <c r="FA78" s="467"/>
      <c r="FB78" s="466"/>
      <c r="FC78" s="399"/>
      <c r="FD78" s="466"/>
      <c r="FE78" s="252"/>
      <c r="FF78" s="467"/>
      <c r="FG78" s="466"/>
      <c r="FH78" s="399"/>
      <c r="FI78" s="466"/>
      <c r="FJ78" s="252"/>
      <c r="FK78" s="467"/>
      <c r="FL78" s="466"/>
      <c r="FM78" s="399"/>
      <c r="FN78" s="466"/>
      <c r="FO78" s="252"/>
      <c r="FP78" s="467"/>
      <c r="FQ78" s="466"/>
      <c r="FR78" s="399"/>
      <c r="FS78" s="466"/>
      <c r="FT78" s="252"/>
      <c r="FU78" s="467"/>
      <c r="FV78" s="466"/>
      <c r="FW78" s="399"/>
      <c r="FX78" s="466"/>
      <c r="FY78" s="252"/>
      <c r="FZ78" s="467"/>
      <c r="GA78" s="466"/>
      <c r="GB78" s="399"/>
      <c r="GC78" s="466"/>
      <c r="GD78" s="252"/>
      <c r="GE78" s="467"/>
      <c r="GF78" s="466"/>
      <c r="GG78" s="399"/>
      <c r="GH78" s="466"/>
      <c r="GI78" s="252"/>
      <c r="GJ78" s="467"/>
      <c r="GK78" s="466"/>
      <c r="GL78" s="399"/>
      <c r="GM78" s="466"/>
      <c r="GN78" s="252"/>
      <c r="GO78" s="467"/>
      <c r="GP78" s="466"/>
      <c r="GQ78" s="399"/>
      <c r="GR78" s="466"/>
      <c r="GS78" s="252"/>
      <c r="GT78" s="467"/>
      <c r="GU78" s="466"/>
      <c r="GV78" s="399"/>
      <c r="GW78" s="466"/>
      <c r="GX78" s="252"/>
      <c r="GY78" s="467"/>
      <c r="GZ78" s="466"/>
      <c r="HA78" s="399"/>
      <c r="HB78" s="466"/>
      <c r="HC78" s="252"/>
      <c r="HD78" s="467"/>
      <c r="HE78" s="466"/>
      <c r="HF78" s="399"/>
      <c r="HG78" s="466"/>
      <c r="HH78" s="252"/>
      <c r="HI78" s="467"/>
      <c r="HJ78" s="466"/>
      <c r="HK78" s="399"/>
      <c r="HL78" s="466"/>
      <c r="HM78" s="252"/>
      <c r="HN78" s="467"/>
      <c r="HO78" s="466"/>
      <c r="HP78" s="399"/>
      <c r="HQ78" s="466"/>
      <c r="HR78" s="252"/>
      <c r="HS78" s="467"/>
      <c r="HT78" s="466"/>
      <c r="HU78" s="399"/>
      <c r="HV78" s="466"/>
      <c r="HW78" s="252"/>
      <c r="HX78" s="467"/>
      <c r="HY78" s="466"/>
      <c r="HZ78" s="399"/>
      <c r="IA78" s="466"/>
      <c r="IB78" s="252"/>
      <c r="IC78" s="467"/>
      <c r="ID78" s="466"/>
      <c r="IE78" s="399"/>
      <c r="IF78" s="466"/>
      <c r="IG78" s="252"/>
      <c r="IH78" s="467"/>
      <c r="II78" s="466"/>
      <c r="IJ78" s="399"/>
      <c r="IK78" s="466"/>
      <c r="IL78" s="252"/>
      <c r="IM78" s="467"/>
      <c r="IN78" s="466"/>
      <c r="IO78" s="399"/>
      <c r="IP78" s="466"/>
      <c r="IQ78" s="252"/>
      <c r="IR78" s="467"/>
      <c r="IS78" s="466"/>
      <c r="IT78" s="399"/>
      <c r="IU78" s="466"/>
      <c r="IV78" s="252"/>
      <c r="IW78" s="467"/>
      <c r="IX78" s="466"/>
      <c r="IY78" s="399"/>
      <c r="IZ78" s="466"/>
      <c r="JA78" s="252"/>
      <c r="JB78" s="467"/>
      <c r="JC78" s="466"/>
      <c r="JD78" s="399"/>
      <c r="JE78" s="466"/>
      <c r="JF78" s="252"/>
      <c r="JG78" s="467"/>
      <c r="JH78" s="466"/>
      <c r="JI78" s="399"/>
      <c r="JJ78" s="466"/>
      <c r="JK78" s="252"/>
      <c r="JL78" s="467"/>
      <c r="JM78" s="466"/>
      <c r="JN78" s="399"/>
      <c r="JO78" s="466"/>
      <c r="JP78" s="252"/>
      <c r="JQ78" s="467"/>
      <c r="JR78" s="466"/>
      <c r="JS78" s="399"/>
      <c r="JT78" s="466"/>
      <c r="JU78" s="252"/>
      <c r="JV78" s="467"/>
      <c r="JW78" s="466"/>
      <c r="JX78" s="399"/>
      <c r="JY78" s="466"/>
      <c r="JZ78" s="252"/>
      <c r="KA78" s="467"/>
      <c r="KB78" s="466"/>
      <c r="KC78" s="399"/>
      <c r="KD78" s="466"/>
      <c r="KE78" s="252"/>
      <c r="KF78" s="467"/>
      <c r="KG78" s="466"/>
      <c r="KH78" s="399"/>
      <c r="KI78" s="466"/>
      <c r="KJ78" s="252"/>
      <c r="KK78" s="467"/>
      <c r="KL78" s="466"/>
      <c r="KM78" s="399"/>
      <c r="KN78" s="466"/>
      <c r="KO78" s="252"/>
      <c r="KP78" s="467"/>
      <c r="KQ78" s="466"/>
      <c r="KR78" s="399"/>
      <c r="KS78" s="466"/>
      <c r="KT78" s="252"/>
      <c r="KU78" s="467"/>
      <c r="KV78" s="466"/>
      <c r="KW78" s="399"/>
      <c r="KX78" s="466"/>
      <c r="KY78" s="252"/>
      <c r="KZ78" s="467"/>
      <c r="LA78" s="466"/>
      <c r="LB78" s="399"/>
      <c r="LC78" s="466"/>
      <c r="LD78" s="252"/>
      <c r="LE78" s="467"/>
      <c r="LF78" s="466"/>
      <c r="LG78" s="399"/>
      <c r="LH78" s="466"/>
      <c r="LI78" s="252"/>
      <c r="LJ78" s="467"/>
      <c r="LK78" s="466"/>
      <c r="LL78" s="399"/>
      <c r="LM78" s="466"/>
      <c r="LN78" s="252"/>
      <c r="LO78" s="467"/>
      <c r="LP78" s="466"/>
      <c r="LQ78" s="399"/>
      <c r="LR78" s="466"/>
      <c r="LS78" s="252"/>
      <c r="LT78" s="467"/>
      <c r="LU78" s="466"/>
      <c r="LV78" s="399"/>
      <c r="LW78" s="466"/>
      <c r="LX78" s="252"/>
      <c r="LY78" s="467"/>
      <c r="LZ78" s="466"/>
      <c r="MA78" s="399"/>
      <c r="MB78" s="466"/>
      <c r="MC78" s="252"/>
      <c r="MD78" s="467"/>
      <c r="ME78" s="466"/>
      <c r="MF78" s="399"/>
      <c r="MG78" s="466"/>
      <c r="MH78" s="252"/>
      <c r="MI78" s="467"/>
      <c r="MJ78" s="466"/>
      <c r="MK78" s="399"/>
      <c r="ML78" s="466"/>
      <c r="MM78" s="252"/>
      <c r="MN78" s="467"/>
      <c r="MO78" s="466"/>
      <c r="MP78" s="399"/>
      <c r="MQ78" s="466"/>
      <c r="MR78" s="252"/>
      <c r="MS78" s="467"/>
      <c r="MT78" s="466"/>
      <c r="MU78" s="399"/>
      <c r="MV78" s="466"/>
      <c r="MW78" s="252"/>
      <c r="MX78" s="467"/>
      <c r="MY78" s="466"/>
      <c r="MZ78" s="399"/>
      <c r="NA78" s="466"/>
      <c r="NB78" s="252"/>
      <c r="NC78" s="467"/>
      <c r="ND78" s="466"/>
      <c r="NE78" s="399"/>
      <c r="NF78" s="466"/>
      <c r="NG78" s="252"/>
      <c r="NH78" s="467"/>
      <c r="NI78" s="466"/>
      <c r="NJ78" s="399"/>
      <c r="NK78" s="466"/>
      <c r="NL78" s="252"/>
      <c r="NM78" s="467"/>
      <c r="NN78" s="466"/>
      <c r="NO78" s="399"/>
      <c r="NP78" s="466"/>
      <c r="NQ78" s="252"/>
      <c r="NR78" s="467"/>
      <c r="NS78" s="466"/>
      <c r="NT78" s="399"/>
      <c r="NU78" s="466"/>
      <c r="NV78" s="252"/>
      <c r="NW78" s="467"/>
      <c r="NX78" s="466"/>
      <c r="NY78" s="399"/>
      <c r="NZ78" s="466"/>
      <c r="OA78" s="252"/>
      <c r="OB78" s="467"/>
      <c r="OC78" s="466"/>
      <c r="OD78" s="399"/>
      <c r="OE78" s="466"/>
      <c r="OF78" s="252"/>
      <c r="OG78" s="467"/>
      <c r="OH78" s="466"/>
      <c r="OI78" s="399"/>
      <c r="OJ78" s="466"/>
      <c r="OK78" s="252"/>
      <c r="OL78" s="467"/>
      <c r="OM78" s="466"/>
      <c r="ON78" s="399"/>
      <c r="OO78" s="466"/>
      <c r="OP78" s="252"/>
      <c r="OQ78" s="467"/>
      <c r="OR78" s="466"/>
      <c r="OS78" s="399"/>
      <c r="OT78" s="466"/>
      <c r="OU78" s="252"/>
      <c r="OV78" s="467"/>
      <c r="OW78" s="466"/>
      <c r="OX78" s="399"/>
      <c r="OY78" s="466"/>
      <c r="OZ78" s="252"/>
      <c r="PA78" s="467"/>
      <c r="PB78" s="466"/>
      <c r="PC78" s="399"/>
      <c r="PD78" s="466"/>
      <c r="PE78" s="252"/>
      <c r="PF78" s="467"/>
      <c r="PG78" s="466"/>
      <c r="PH78" s="399"/>
      <c r="PI78" s="466"/>
      <c r="PJ78" s="252"/>
      <c r="PK78" s="467"/>
      <c r="PL78" s="466"/>
      <c r="PM78" s="399"/>
      <c r="PN78" s="466"/>
      <c r="PO78" s="252"/>
      <c r="PP78" s="467"/>
      <c r="PQ78" s="466"/>
      <c r="PR78" s="399"/>
      <c r="PS78" s="466"/>
      <c r="PT78" s="252"/>
      <c r="PU78" s="467"/>
      <c r="PV78" s="466"/>
      <c r="PW78" s="399"/>
      <c r="PX78" s="466"/>
      <c r="PY78" s="252"/>
      <c r="PZ78" s="467"/>
      <c r="QA78" s="466"/>
      <c r="QB78" s="399"/>
      <c r="QC78" s="466"/>
      <c r="QD78" s="252"/>
      <c r="QE78" s="467"/>
      <c r="QF78" s="466"/>
      <c r="QG78" s="399"/>
      <c r="QH78" s="466"/>
      <c r="QI78" s="252"/>
      <c r="QJ78" s="467"/>
      <c r="QK78" s="466"/>
      <c r="QL78" s="399"/>
      <c r="QM78" s="466"/>
      <c r="QN78" s="252"/>
      <c r="QO78" s="467"/>
      <c r="QP78" s="466"/>
      <c r="QQ78" s="399"/>
      <c r="QR78" s="466"/>
      <c r="QS78" s="252"/>
      <c r="QT78" s="467"/>
      <c r="QU78" s="466"/>
      <c r="QV78" s="399"/>
      <c r="QW78" s="466"/>
      <c r="QX78" s="252"/>
      <c r="QY78" s="467"/>
      <c r="QZ78" s="466"/>
      <c r="RA78" s="399"/>
      <c r="RB78" s="466"/>
      <c r="RC78" s="252"/>
      <c r="RD78" s="467"/>
      <c r="RE78" s="466"/>
      <c r="RF78" s="399"/>
      <c r="RG78" s="466"/>
      <c r="RH78" s="252"/>
      <c r="RI78" s="467"/>
      <c r="RJ78" s="466"/>
      <c r="RK78" s="399"/>
      <c r="RL78" s="466"/>
      <c r="RM78" s="252"/>
      <c r="RN78" s="467"/>
      <c r="RO78" s="466"/>
      <c r="RP78" s="399"/>
      <c r="RQ78" s="466"/>
      <c r="RR78" s="252"/>
      <c r="RS78" s="467"/>
      <c r="RT78" s="466"/>
      <c r="RU78" s="399"/>
      <c r="RV78" s="466"/>
      <c r="RW78" s="252"/>
      <c r="RX78" s="467"/>
      <c r="RY78" s="466"/>
      <c r="RZ78" s="399"/>
      <c r="SA78" s="466"/>
      <c r="SB78" s="252"/>
      <c r="SC78" s="467"/>
      <c r="SD78" s="466"/>
      <c r="SE78" s="399"/>
      <c r="SF78" s="466"/>
      <c r="SG78" s="252"/>
      <c r="SH78" s="467"/>
      <c r="SI78" s="466"/>
      <c r="SJ78" s="399"/>
      <c r="SK78" s="466"/>
      <c r="SL78" s="252"/>
      <c r="SM78" s="467"/>
      <c r="SN78" s="466"/>
      <c r="SO78" s="399"/>
      <c r="SP78" s="466"/>
      <c r="SQ78" s="252"/>
      <c r="SR78" s="467"/>
      <c r="SS78" s="466"/>
      <c r="ST78" s="399"/>
      <c r="SU78" s="466"/>
      <c r="SV78" s="252"/>
      <c r="SW78" s="467"/>
      <c r="SX78" s="466"/>
      <c r="SY78" s="399"/>
      <c r="SZ78" s="466"/>
      <c r="TA78" s="252"/>
      <c r="TB78" s="467"/>
      <c r="TC78" s="466"/>
      <c r="TD78" s="399"/>
      <c r="TE78" s="466"/>
      <c r="TF78" s="252"/>
      <c r="TG78" s="467"/>
      <c r="TH78" s="466"/>
      <c r="TI78" s="399"/>
      <c r="TJ78" s="466"/>
      <c r="TK78" s="252"/>
      <c r="TL78" s="467"/>
      <c r="TM78" s="466"/>
      <c r="TN78" s="399"/>
      <c r="TO78" s="466"/>
      <c r="TP78" s="252"/>
      <c r="TQ78" s="467"/>
      <c r="TR78" s="466"/>
      <c r="TS78" s="399"/>
      <c r="TT78" s="466"/>
      <c r="TU78" s="252"/>
      <c r="TV78" s="467"/>
      <c r="TW78" s="466"/>
      <c r="TX78" s="399"/>
      <c r="TY78" s="466"/>
      <c r="TZ78" s="252"/>
      <c r="UA78" s="467"/>
      <c r="UB78" s="466"/>
      <c r="UC78" s="399"/>
      <c r="UD78" s="466"/>
      <c r="UE78" s="252"/>
      <c r="UF78" s="467"/>
      <c r="UG78" s="466"/>
      <c r="UH78" s="399"/>
      <c r="UI78" s="466"/>
      <c r="UJ78" s="252"/>
      <c r="UK78" s="467"/>
      <c r="UL78" s="466"/>
      <c r="UM78" s="399"/>
      <c r="UN78" s="466"/>
      <c r="UO78" s="252"/>
      <c r="UP78" s="467"/>
      <c r="UQ78" s="466"/>
      <c r="UR78" s="399"/>
      <c r="US78" s="466"/>
      <c r="UT78" s="252"/>
      <c r="UU78" s="467"/>
      <c r="UV78" s="466"/>
      <c r="UW78" s="399"/>
      <c r="UX78" s="466"/>
      <c r="UY78" s="252"/>
      <c r="UZ78" s="467"/>
      <c r="VA78" s="466"/>
      <c r="VB78" s="399"/>
      <c r="VC78" s="466"/>
      <c r="VD78" s="252"/>
      <c r="VE78" s="467"/>
      <c r="VF78" s="466"/>
      <c r="VG78" s="399"/>
      <c r="VH78" s="466"/>
      <c r="VI78" s="252"/>
      <c r="VJ78" s="467"/>
      <c r="VK78" s="466"/>
      <c r="VL78" s="399"/>
      <c r="VM78" s="466"/>
      <c r="VN78" s="252"/>
      <c r="VO78" s="467"/>
      <c r="VP78" s="466"/>
      <c r="VQ78" s="399"/>
      <c r="VR78" s="466"/>
      <c r="VS78" s="252"/>
      <c r="VT78" s="467"/>
      <c r="VU78" s="466"/>
      <c r="VV78" s="399"/>
      <c r="VW78" s="466"/>
      <c r="VX78" s="252"/>
      <c r="VY78" s="467"/>
      <c r="VZ78" s="466"/>
      <c r="WA78" s="399"/>
      <c r="WB78" s="466"/>
      <c r="WC78" s="252"/>
      <c r="WD78" s="467"/>
      <c r="WE78" s="466"/>
      <c r="WF78" s="399"/>
      <c r="WG78" s="466"/>
      <c r="WH78" s="252"/>
      <c r="WI78" s="467"/>
      <c r="WJ78" s="466"/>
      <c r="WK78" s="399"/>
      <c r="WL78" s="466"/>
      <c r="WM78" s="252"/>
      <c r="WN78" s="467"/>
      <c r="WO78" s="466"/>
      <c r="WP78" s="399"/>
      <c r="WQ78" s="466"/>
      <c r="WR78" s="252"/>
      <c r="WS78" s="467"/>
      <c r="WT78" s="466"/>
      <c r="WU78" s="399"/>
      <c r="WV78" s="466"/>
      <c r="WW78" s="252"/>
      <c r="WX78" s="467"/>
      <c r="WY78" s="466"/>
      <c r="WZ78" s="399"/>
      <c r="XA78" s="466"/>
      <c r="XB78" s="252"/>
      <c r="XC78" s="467"/>
      <c r="XD78" s="466"/>
      <c r="XE78" s="399"/>
      <c r="XF78" s="466"/>
      <c r="XG78" s="252"/>
      <c r="XH78" s="467"/>
      <c r="XI78" s="466"/>
      <c r="XJ78" s="399"/>
      <c r="XK78" s="466"/>
      <c r="XL78" s="252"/>
      <c r="XM78" s="467"/>
      <c r="XN78" s="466"/>
      <c r="XO78" s="399"/>
      <c r="XP78" s="466"/>
      <c r="XQ78" s="252"/>
      <c r="XR78" s="467"/>
      <c r="XS78" s="466"/>
      <c r="XT78" s="399"/>
      <c r="XU78" s="466"/>
      <c r="XV78" s="252"/>
      <c r="XW78" s="467"/>
      <c r="XX78" s="466"/>
      <c r="XY78" s="399"/>
      <c r="XZ78" s="466"/>
      <c r="YA78" s="252"/>
      <c r="YB78" s="467"/>
      <c r="YC78" s="466"/>
      <c r="YD78" s="399"/>
      <c r="YE78" s="466"/>
      <c r="YF78" s="252"/>
      <c r="YG78" s="467"/>
      <c r="YH78" s="466"/>
      <c r="YI78" s="399"/>
      <c r="YJ78" s="466"/>
      <c r="YK78" s="252"/>
      <c r="YL78" s="467"/>
      <c r="YM78" s="466"/>
      <c r="YN78" s="399"/>
      <c r="YO78" s="466"/>
      <c r="YP78" s="252"/>
      <c r="YQ78" s="467"/>
      <c r="YR78" s="466"/>
      <c r="YS78" s="399"/>
      <c r="YT78" s="466"/>
      <c r="YU78" s="252"/>
      <c r="YV78" s="467"/>
      <c r="YW78" s="466"/>
      <c r="YX78" s="399"/>
      <c r="YY78" s="466"/>
      <c r="YZ78" s="252"/>
      <c r="ZA78" s="467"/>
      <c r="ZB78" s="466"/>
      <c r="ZC78" s="399"/>
      <c r="ZD78" s="466"/>
      <c r="ZE78" s="252"/>
      <c r="ZF78" s="467"/>
      <c r="ZG78" s="466"/>
      <c r="ZH78" s="399"/>
      <c r="ZI78" s="466"/>
      <c r="ZJ78" s="252"/>
      <c r="ZK78" s="467"/>
      <c r="ZL78" s="466"/>
      <c r="ZM78" s="399"/>
      <c r="ZN78" s="466"/>
      <c r="ZO78" s="252"/>
      <c r="ZP78" s="467"/>
      <c r="ZQ78" s="466"/>
      <c r="ZR78" s="399"/>
      <c r="ZS78" s="466"/>
      <c r="ZT78" s="252"/>
      <c r="ZU78" s="467"/>
      <c r="ZV78" s="466"/>
      <c r="ZW78" s="399"/>
      <c r="ZX78" s="466"/>
      <c r="ZY78" s="252"/>
      <c r="ZZ78" s="467"/>
      <c r="AAA78" s="466"/>
      <c r="AAB78" s="399"/>
      <c r="AAC78" s="466"/>
      <c r="AAD78" s="252"/>
      <c r="AAE78" s="467"/>
      <c r="AAF78" s="466"/>
      <c r="AAG78" s="399"/>
      <c r="AAH78" s="466"/>
      <c r="AAI78" s="252"/>
      <c r="AAJ78" s="467"/>
      <c r="AAK78" s="466"/>
      <c r="AAL78" s="399"/>
      <c r="AAM78" s="466"/>
      <c r="AAN78" s="252"/>
      <c r="AAO78" s="467"/>
      <c r="AAP78" s="466"/>
      <c r="AAQ78" s="399"/>
      <c r="AAR78" s="466"/>
      <c r="AAS78" s="252"/>
      <c r="AAT78" s="467"/>
      <c r="AAU78" s="466"/>
      <c r="AAV78" s="399"/>
      <c r="AAW78" s="466"/>
      <c r="AAX78" s="252"/>
      <c r="AAY78" s="467"/>
      <c r="AAZ78" s="466"/>
      <c r="ABA78" s="399"/>
      <c r="ABB78" s="466"/>
      <c r="ABC78" s="252"/>
      <c r="ABD78" s="467"/>
      <c r="ABE78" s="466"/>
      <c r="ABF78" s="399"/>
      <c r="ABG78" s="466"/>
      <c r="ABH78" s="252"/>
      <c r="ABI78" s="467"/>
      <c r="ABJ78" s="466"/>
      <c r="ABK78" s="399"/>
      <c r="ABL78" s="466"/>
      <c r="ABM78" s="252"/>
      <c r="ABN78" s="467"/>
      <c r="ABO78" s="466"/>
      <c r="ABP78" s="399"/>
      <c r="ABQ78" s="466"/>
      <c r="ABR78" s="252"/>
      <c r="ABS78" s="467"/>
      <c r="ABT78" s="466"/>
      <c r="ABU78" s="399"/>
      <c r="ABV78" s="466"/>
      <c r="ABW78" s="252"/>
      <c r="ABX78" s="467"/>
      <c r="ABY78" s="466"/>
      <c r="ABZ78" s="399"/>
      <c r="ACA78" s="466"/>
      <c r="ACB78" s="252"/>
      <c r="ACC78" s="467"/>
      <c r="ACD78" s="466"/>
      <c r="ACE78" s="399"/>
      <c r="ACF78" s="466"/>
      <c r="ACG78" s="252"/>
      <c r="ACH78" s="467"/>
      <c r="ACI78" s="466"/>
      <c r="ACJ78" s="399"/>
      <c r="ACK78" s="466"/>
      <c r="ACL78" s="252"/>
      <c r="ACM78" s="467"/>
      <c r="ACN78" s="466"/>
      <c r="ACO78" s="399"/>
      <c r="ACP78" s="466"/>
      <c r="ACQ78" s="252"/>
      <c r="ACR78" s="467"/>
      <c r="ACS78" s="466"/>
      <c r="ACT78" s="399"/>
      <c r="ACU78" s="466"/>
      <c r="ACV78" s="252"/>
      <c r="ACW78" s="467"/>
      <c r="ACX78" s="466"/>
      <c r="ACY78" s="399"/>
      <c r="ACZ78" s="466"/>
      <c r="ADA78" s="252"/>
      <c r="ADB78" s="467"/>
      <c r="ADC78" s="466"/>
      <c r="ADD78" s="399"/>
      <c r="ADE78" s="466"/>
      <c r="ADF78" s="252"/>
      <c r="ADG78" s="467"/>
      <c r="ADH78" s="466"/>
      <c r="ADI78" s="399"/>
      <c r="ADJ78" s="466"/>
      <c r="ADK78" s="252"/>
      <c r="ADL78" s="467"/>
      <c r="ADM78" s="466"/>
      <c r="ADN78" s="399"/>
      <c r="ADO78" s="466"/>
      <c r="ADP78" s="252"/>
      <c r="ADQ78" s="467"/>
      <c r="ADR78" s="466"/>
      <c r="ADS78" s="399"/>
      <c r="ADT78" s="466"/>
      <c r="ADU78" s="252"/>
      <c r="ADV78" s="467"/>
      <c r="ADW78" s="466"/>
      <c r="ADX78" s="399"/>
      <c r="ADY78" s="466"/>
      <c r="ADZ78" s="252"/>
      <c r="AEA78" s="467"/>
      <c r="AEB78" s="466"/>
      <c r="AEC78" s="399"/>
      <c r="AED78" s="466"/>
      <c r="AEE78" s="252"/>
      <c r="AEF78" s="467"/>
      <c r="AEG78" s="466"/>
      <c r="AEH78" s="399"/>
      <c r="AEI78" s="466"/>
      <c r="AEJ78" s="252"/>
      <c r="AEK78" s="467"/>
      <c r="AEL78" s="466"/>
      <c r="AEM78" s="399"/>
      <c r="AEN78" s="466"/>
      <c r="AEO78" s="252"/>
      <c r="AEP78" s="467"/>
      <c r="AEQ78" s="466"/>
      <c r="AER78" s="399"/>
      <c r="AES78" s="466"/>
      <c r="AET78" s="252"/>
      <c r="AEU78" s="467"/>
      <c r="AEV78" s="466"/>
      <c r="AEW78" s="399"/>
      <c r="AEX78" s="466"/>
      <c r="AEY78" s="252"/>
      <c r="AEZ78" s="467"/>
      <c r="AFA78" s="466"/>
      <c r="AFB78" s="399"/>
      <c r="AFC78" s="466"/>
      <c r="AFD78" s="252"/>
      <c r="AFE78" s="467"/>
      <c r="AFF78" s="466"/>
      <c r="AFG78" s="399"/>
      <c r="AFH78" s="466"/>
      <c r="AFI78" s="252"/>
      <c r="AFJ78" s="467"/>
      <c r="AFK78" s="466"/>
      <c r="AFL78" s="399"/>
      <c r="AFM78" s="466"/>
      <c r="AFN78" s="252"/>
      <c r="AFO78" s="467"/>
      <c r="AFP78" s="466"/>
      <c r="AFQ78" s="399"/>
      <c r="AFR78" s="466"/>
      <c r="AFS78" s="252"/>
      <c r="AFT78" s="467"/>
      <c r="AFU78" s="466"/>
      <c r="AFV78" s="399"/>
      <c r="AFW78" s="466"/>
      <c r="AFX78" s="252"/>
      <c r="AFY78" s="467"/>
      <c r="AFZ78" s="466"/>
      <c r="AGA78" s="399"/>
      <c r="AGB78" s="466"/>
      <c r="AGC78" s="252"/>
      <c r="AGD78" s="467"/>
      <c r="AGE78" s="466"/>
      <c r="AGF78" s="399"/>
      <c r="AGG78" s="466"/>
      <c r="AGH78" s="252"/>
      <c r="AGI78" s="467"/>
      <c r="AGJ78" s="466"/>
      <c r="AGK78" s="399"/>
      <c r="AGL78" s="466"/>
      <c r="AGM78" s="252"/>
      <c r="AGN78" s="467"/>
      <c r="AGO78" s="466"/>
      <c r="AGP78" s="399"/>
      <c r="AGQ78" s="466"/>
      <c r="AGR78" s="252"/>
      <c r="AGS78" s="467"/>
      <c r="AGT78" s="466"/>
      <c r="AGU78" s="399"/>
      <c r="AGV78" s="466"/>
      <c r="AGW78" s="252"/>
      <c r="AGX78" s="467"/>
      <c r="AGY78" s="466"/>
      <c r="AGZ78" s="399"/>
      <c r="AHA78" s="466"/>
      <c r="AHB78" s="252"/>
      <c r="AHC78" s="467"/>
      <c r="AHD78" s="466"/>
      <c r="AHE78" s="399"/>
      <c r="AHF78" s="466"/>
      <c r="AHG78" s="252"/>
      <c r="AHH78" s="467"/>
      <c r="AHI78" s="466"/>
      <c r="AHJ78" s="399"/>
      <c r="AHK78" s="466"/>
      <c r="AHL78" s="252"/>
      <c r="AHM78" s="467"/>
      <c r="AHN78" s="466"/>
      <c r="AHO78" s="399"/>
      <c r="AHP78" s="466"/>
      <c r="AHQ78" s="252"/>
      <c r="AHR78" s="467"/>
      <c r="AHS78" s="466"/>
      <c r="AHT78" s="399"/>
      <c r="AHU78" s="466"/>
      <c r="AHV78" s="252"/>
      <c r="AHW78" s="467"/>
      <c r="AHX78" s="466"/>
      <c r="AHY78" s="399"/>
      <c r="AHZ78" s="466"/>
      <c r="AIA78" s="252"/>
      <c r="AIB78" s="467"/>
      <c r="AIC78" s="466"/>
      <c r="AID78" s="399"/>
      <c r="AIE78" s="466"/>
      <c r="AIF78" s="252"/>
      <c r="AIG78" s="467"/>
      <c r="AIH78" s="466"/>
      <c r="AII78" s="399"/>
      <c r="AIJ78" s="466"/>
      <c r="AIK78" s="252"/>
      <c r="AIL78" s="467"/>
      <c r="AIM78" s="466"/>
      <c r="AIN78" s="399"/>
      <c r="AIO78" s="466"/>
      <c r="AIP78" s="252"/>
      <c r="AIQ78" s="467"/>
      <c r="AIR78" s="466"/>
      <c r="AIS78" s="399"/>
      <c r="AIT78" s="466"/>
      <c r="AIU78" s="252"/>
      <c r="AIV78" s="467"/>
      <c r="AIW78" s="466"/>
      <c r="AIX78" s="399"/>
      <c r="AIY78" s="466"/>
      <c r="AIZ78" s="252"/>
      <c r="AJA78" s="467"/>
      <c r="AJB78" s="466"/>
      <c r="AJC78" s="399"/>
      <c r="AJD78" s="466"/>
      <c r="AJE78" s="252"/>
      <c r="AJF78" s="467"/>
      <c r="AJG78" s="466"/>
      <c r="AJH78" s="399"/>
      <c r="AJI78" s="466"/>
      <c r="AJJ78" s="252"/>
      <c r="AJK78" s="467"/>
      <c r="AJL78" s="466"/>
      <c r="AJM78" s="399"/>
      <c r="AJN78" s="466"/>
      <c r="AJO78" s="252"/>
      <c r="AJP78" s="467"/>
      <c r="AJQ78" s="466"/>
      <c r="AJR78" s="399"/>
      <c r="AJS78" s="466"/>
      <c r="AJT78" s="252"/>
      <c r="AJU78" s="467"/>
      <c r="AJV78" s="466"/>
      <c r="AJW78" s="399"/>
      <c r="AJX78" s="466"/>
      <c r="AJY78" s="252"/>
      <c r="AJZ78" s="467"/>
      <c r="AKA78" s="466"/>
      <c r="AKB78" s="399"/>
      <c r="AKC78" s="466"/>
      <c r="AKD78" s="252"/>
      <c r="AKE78" s="467"/>
      <c r="AKF78" s="466"/>
      <c r="AKG78" s="399"/>
      <c r="AKH78" s="466"/>
      <c r="AKI78" s="252"/>
      <c r="AKJ78" s="467"/>
      <c r="AKK78" s="466"/>
      <c r="AKL78" s="399"/>
      <c r="AKM78" s="466"/>
      <c r="AKN78" s="252"/>
      <c r="AKO78" s="467"/>
      <c r="AKP78" s="466"/>
      <c r="AKQ78" s="399"/>
      <c r="AKR78" s="466"/>
      <c r="AKS78" s="252"/>
      <c r="AKT78" s="467"/>
      <c r="AKU78" s="466"/>
      <c r="AKV78" s="399"/>
      <c r="AKW78" s="466"/>
      <c r="AKX78" s="252"/>
      <c r="AKY78" s="467"/>
      <c r="AKZ78" s="466"/>
      <c r="ALA78" s="399"/>
      <c r="ALB78" s="466"/>
      <c r="ALC78" s="252"/>
      <c r="ALD78" s="467"/>
      <c r="ALE78" s="466"/>
      <c r="ALF78" s="399"/>
      <c r="ALG78" s="466"/>
      <c r="ALH78" s="252"/>
      <c r="ALI78" s="467"/>
      <c r="ALJ78" s="466"/>
      <c r="ALK78" s="399"/>
      <c r="ALL78" s="466"/>
      <c r="ALM78" s="252"/>
      <c r="ALN78" s="467"/>
      <c r="ALO78" s="466"/>
      <c r="ALP78" s="399"/>
      <c r="ALQ78" s="466"/>
      <c r="ALR78" s="252"/>
      <c r="ALS78" s="467"/>
      <c r="ALT78" s="466"/>
      <c r="ALU78" s="399"/>
      <c r="ALV78" s="466"/>
      <c r="ALW78" s="252"/>
      <c r="ALX78" s="467"/>
      <c r="ALY78" s="466"/>
      <c r="ALZ78" s="399"/>
      <c r="AMA78" s="466"/>
      <c r="AMB78" s="252"/>
      <c r="AMC78" s="467"/>
      <c r="AMD78" s="466"/>
      <c r="AME78" s="399"/>
      <c r="AMF78" s="466"/>
      <c r="AMG78" s="252"/>
      <c r="AMH78" s="467"/>
      <c r="AMI78" s="466"/>
      <c r="AMJ78" s="399"/>
      <c r="AMK78" s="466"/>
      <c r="AML78" s="252"/>
      <c r="AMM78" s="467"/>
      <c r="AMN78" s="466"/>
      <c r="AMO78" s="399"/>
      <c r="AMP78" s="466"/>
      <c r="AMQ78" s="252"/>
      <c r="AMR78" s="467"/>
      <c r="AMS78" s="466"/>
      <c r="AMT78" s="399"/>
      <c r="AMU78" s="466"/>
      <c r="AMV78" s="252"/>
      <c r="AMW78" s="467"/>
      <c r="AMX78" s="466"/>
      <c r="AMY78" s="399"/>
      <c r="AMZ78" s="466"/>
      <c r="ANA78" s="252"/>
      <c r="ANB78" s="467"/>
      <c r="ANC78" s="466"/>
      <c r="AND78" s="399"/>
      <c r="ANE78" s="466"/>
      <c r="ANF78" s="252"/>
      <c r="ANG78" s="467"/>
      <c r="ANH78" s="466"/>
      <c r="ANI78" s="399"/>
      <c r="ANJ78" s="466"/>
      <c r="ANK78" s="252"/>
      <c r="ANL78" s="467"/>
      <c r="ANM78" s="466"/>
      <c r="ANN78" s="399"/>
      <c r="ANO78" s="466"/>
      <c r="ANP78" s="252"/>
      <c r="ANQ78" s="467"/>
      <c r="ANR78" s="466"/>
      <c r="ANS78" s="399"/>
      <c r="ANT78" s="466"/>
      <c r="ANU78" s="252"/>
      <c r="ANV78" s="467"/>
      <c r="ANW78" s="466"/>
      <c r="ANX78" s="399"/>
      <c r="ANY78" s="466"/>
      <c r="ANZ78" s="252"/>
      <c r="AOA78" s="467"/>
      <c r="AOB78" s="466"/>
      <c r="AOC78" s="399"/>
      <c r="AOD78" s="466"/>
      <c r="AOE78" s="252"/>
      <c r="AOF78" s="467"/>
      <c r="AOG78" s="466"/>
      <c r="AOH78" s="399"/>
      <c r="AOI78" s="466"/>
      <c r="AOJ78" s="252"/>
      <c r="AOK78" s="467"/>
      <c r="AOL78" s="466"/>
      <c r="AOM78" s="399"/>
      <c r="AON78" s="466"/>
      <c r="AOO78" s="252"/>
      <c r="AOP78" s="467"/>
      <c r="AOQ78" s="466"/>
      <c r="AOR78" s="399"/>
      <c r="AOS78" s="466"/>
      <c r="AOT78" s="252"/>
      <c r="AOU78" s="467"/>
      <c r="AOV78" s="466"/>
      <c r="AOW78" s="399"/>
      <c r="AOX78" s="466"/>
      <c r="AOY78" s="252"/>
      <c r="AOZ78" s="467"/>
      <c r="APA78" s="466"/>
      <c r="APB78" s="399"/>
      <c r="APC78" s="466"/>
      <c r="APD78" s="252"/>
      <c r="APE78" s="467"/>
      <c r="APF78" s="466"/>
      <c r="APG78" s="399"/>
      <c r="APH78" s="466"/>
      <c r="API78" s="252"/>
      <c r="APJ78" s="467"/>
      <c r="APK78" s="466"/>
      <c r="APL78" s="399"/>
      <c r="APM78" s="466"/>
      <c r="APN78" s="252"/>
      <c r="APO78" s="467"/>
      <c r="APP78" s="466"/>
      <c r="APQ78" s="399"/>
      <c r="APR78" s="466"/>
      <c r="APS78" s="252"/>
      <c r="APT78" s="467"/>
      <c r="APU78" s="466"/>
      <c r="APV78" s="399"/>
      <c r="APW78" s="466"/>
      <c r="APX78" s="252"/>
      <c r="APY78" s="467"/>
      <c r="APZ78" s="466"/>
      <c r="AQA78" s="399"/>
      <c r="AQB78" s="466"/>
      <c r="AQC78" s="252"/>
      <c r="AQD78" s="467"/>
      <c r="AQE78" s="466"/>
      <c r="AQF78" s="399"/>
      <c r="AQG78" s="466"/>
      <c r="AQH78" s="252"/>
      <c r="AQI78" s="467"/>
      <c r="AQJ78" s="466"/>
      <c r="AQK78" s="399"/>
      <c r="AQL78" s="466"/>
      <c r="AQM78" s="252"/>
      <c r="AQN78" s="467"/>
      <c r="AQO78" s="466"/>
      <c r="AQP78" s="399"/>
      <c r="AQQ78" s="466"/>
      <c r="AQR78" s="252"/>
      <c r="AQS78" s="467"/>
      <c r="AQT78" s="466"/>
      <c r="AQU78" s="399"/>
      <c r="AQV78" s="466"/>
      <c r="AQW78" s="252"/>
      <c r="AQX78" s="467"/>
      <c r="AQY78" s="466"/>
      <c r="AQZ78" s="399"/>
      <c r="ARA78" s="466"/>
      <c r="ARB78" s="252"/>
      <c r="ARC78" s="467"/>
      <c r="ARD78" s="466"/>
      <c r="ARE78" s="399"/>
      <c r="ARF78" s="466"/>
      <c r="ARG78" s="252"/>
      <c r="ARH78" s="467"/>
      <c r="ARI78" s="466"/>
      <c r="ARJ78" s="399"/>
      <c r="ARK78" s="466"/>
      <c r="ARL78" s="252"/>
      <c r="ARM78" s="467"/>
      <c r="ARN78" s="466"/>
      <c r="ARO78" s="399"/>
      <c r="ARP78" s="466"/>
      <c r="ARQ78" s="252"/>
      <c r="ARR78" s="467"/>
      <c r="ARS78" s="466"/>
      <c r="ART78" s="399"/>
      <c r="ARU78" s="466"/>
      <c r="ARV78" s="252"/>
      <c r="ARW78" s="467"/>
      <c r="ARX78" s="466"/>
      <c r="ARY78" s="399"/>
      <c r="ARZ78" s="466"/>
      <c r="ASA78" s="252"/>
      <c r="ASB78" s="467"/>
      <c r="ASC78" s="466"/>
      <c r="ASD78" s="399"/>
      <c r="ASE78" s="466"/>
      <c r="ASF78" s="252"/>
      <c r="ASG78" s="467"/>
      <c r="ASH78" s="466"/>
      <c r="ASI78" s="399"/>
      <c r="ASJ78" s="466"/>
      <c r="ASK78" s="252"/>
      <c r="ASL78" s="467"/>
      <c r="ASM78" s="466"/>
      <c r="ASN78" s="399"/>
      <c r="ASO78" s="466"/>
      <c r="ASP78" s="252"/>
      <c r="ASQ78" s="467"/>
      <c r="ASR78" s="466"/>
      <c r="ASS78" s="399"/>
      <c r="AST78" s="466"/>
      <c r="ASU78" s="252"/>
      <c r="ASV78" s="467"/>
      <c r="ASW78" s="466"/>
      <c r="ASX78" s="399"/>
      <c r="ASY78" s="466"/>
      <c r="ASZ78" s="252"/>
      <c r="ATA78" s="467"/>
      <c r="ATB78" s="466"/>
      <c r="ATC78" s="399"/>
      <c r="ATD78" s="466"/>
      <c r="ATE78" s="252"/>
      <c r="ATF78" s="467"/>
      <c r="ATG78" s="466"/>
      <c r="ATH78" s="399"/>
      <c r="ATI78" s="466"/>
      <c r="ATJ78" s="252"/>
      <c r="ATK78" s="467"/>
      <c r="ATL78" s="466"/>
      <c r="ATM78" s="399"/>
      <c r="ATN78" s="466"/>
      <c r="ATO78" s="252"/>
      <c r="ATP78" s="467"/>
      <c r="ATQ78" s="466"/>
      <c r="ATR78" s="399"/>
      <c r="ATS78" s="466"/>
      <c r="ATT78" s="252"/>
      <c r="ATU78" s="467"/>
      <c r="ATV78" s="466"/>
      <c r="ATW78" s="399"/>
      <c r="ATX78" s="466"/>
      <c r="ATY78" s="252"/>
      <c r="ATZ78" s="467"/>
      <c r="AUA78" s="466"/>
      <c r="AUB78" s="399"/>
      <c r="AUC78" s="466"/>
      <c r="AUD78" s="252"/>
      <c r="AUE78" s="467"/>
      <c r="AUF78" s="466"/>
      <c r="AUG78" s="399"/>
      <c r="AUH78" s="466"/>
      <c r="AUI78" s="252"/>
      <c r="AUJ78" s="467"/>
      <c r="AUK78" s="466"/>
      <c r="AUL78" s="399"/>
      <c r="AUM78" s="466"/>
      <c r="AUN78" s="252"/>
      <c r="AUO78" s="467"/>
      <c r="AUP78" s="466"/>
      <c r="AUQ78" s="399"/>
      <c r="AUR78" s="466"/>
      <c r="AUS78" s="252"/>
      <c r="AUT78" s="467"/>
      <c r="AUU78" s="466"/>
      <c r="AUV78" s="399"/>
      <c r="AUW78" s="466"/>
      <c r="AUX78" s="252"/>
      <c r="AUY78" s="467"/>
      <c r="AUZ78" s="466"/>
      <c r="AVA78" s="399"/>
      <c r="AVB78" s="466"/>
      <c r="AVC78" s="252"/>
      <c r="AVD78" s="467"/>
      <c r="AVE78" s="466"/>
      <c r="AVF78" s="399"/>
      <c r="AVG78" s="466"/>
      <c r="AVH78" s="252"/>
      <c r="AVI78" s="467"/>
      <c r="AVJ78" s="466"/>
      <c r="AVK78" s="399"/>
      <c r="AVL78" s="466"/>
      <c r="AVM78" s="252"/>
      <c r="AVN78" s="467"/>
      <c r="AVO78" s="466"/>
      <c r="AVP78" s="399"/>
      <c r="AVQ78" s="466"/>
      <c r="AVR78" s="252"/>
      <c r="AVS78" s="467"/>
      <c r="AVT78" s="466"/>
      <c r="AVU78" s="399"/>
      <c r="AVV78" s="466"/>
      <c r="AVW78" s="252"/>
      <c r="AVX78" s="467"/>
      <c r="AVY78" s="466"/>
      <c r="AVZ78" s="399"/>
      <c r="AWA78" s="466"/>
      <c r="AWB78" s="252"/>
      <c r="AWC78" s="467"/>
      <c r="AWD78" s="466"/>
      <c r="AWE78" s="399"/>
      <c r="AWF78" s="466"/>
      <c r="AWG78" s="252"/>
      <c r="AWH78" s="467"/>
      <c r="AWI78" s="466"/>
      <c r="AWJ78" s="399"/>
      <c r="AWK78" s="466"/>
      <c r="AWL78" s="252"/>
      <c r="AWM78" s="467"/>
      <c r="AWN78" s="466"/>
      <c r="AWO78" s="399"/>
      <c r="AWP78" s="466"/>
      <c r="AWQ78" s="252"/>
      <c r="AWR78" s="467"/>
      <c r="AWS78" s="466"/>
      <c r="AWT78" s="399"/>
      <c r="AWU78" s="466"/>
      <c r="AWV78" s="252"/>
      <c r="AWW78" s="467"/>
      <c r="AWX78" s="466"/>
      <c r="AWY78" s="399"/>
      <c r="AWZ78" s="466"/>
      <c r="AXA78" s="252"/>
      <c r="AXB78" s="467"/>
      <c r="AXC78" s="466"/>
      <c r="AXD78" s="399"/>
      <c r="AXE78" s="466"/>
      <c r="AXF78" s="252"/>
      <c r="AXG78" s="467"/>
      <c r="AXH78" s="466"/>
      <c r="AXI78" s="399"/>
      <c r="AXJ78" s="466"/>
      <c r="AXK78" s="252"/>
      <c r="AXL78" s="467"/>
      <c r="AXM78" s="466"/>
      <c r="AXN78" s="399"/>
      <c r="AXO78" s="466"/>
      <c r="AXP78" s="252"/>
      <c r="AXQ78" s="467"/>
      <c r="AXR78" s="466"/>
      <c r="AXS78" s="399"/>
      <c r="AXT78" s="466"/>
      <c r="AXU78" s="252"/>
      <c r="AXV78" s="467"/>
      <c r="AXW78" s="466"/>
      <c r="AXX78" s="399"/>
      <c r="AXY78" s="466"/>
      <c r="AXZ78" s="252"/>
      <c r="AYA78" s="467"/>
      <c r="AYB78" s="466"/>
      <c r="AYC78" s="399"/>
      <c r="AYD78" s="466"/>
      <c r="AYE78" s="252"/>
      <c r="AYF78" s="467"/>
      <c r="AYG78" s="466"/>
      <c r="AYH78" s="399"/>
      <c r="AYI78" s="466"/>
      <c r="AYJ78" s="252"/>
      <c r="AYK78" s="467"/>
      <c r="AYL78" s="466"/>
      <c r="AYM78" s="399"/>
      <c r="AYN78" s="466"/>
      <c r="AYO78" s="252"/>
      <c r="AYP78" s="467"/>
      <c r="AYQ78" s="466"/>
      <c r="AYR78" s="399"/>
      <c r="AYS78" s="466"/>
      <c r="AYT78" s="252"/>
      <c r="AYU78" s="467"/>
      <c r="AYV78" s="466"/>
      <c r="AYW78" s="399"/>
      <c r="AYX78" s="466"/>
      <c r="AYY78" s="252"/>
      <c r="AYZ78" s="467"/>
      <c r="AZA78" s="466"/>
      <c r="AZB78" s="399"/>
      <c r="AZC78" s="466"/>
      <c r="AZD78" s="252"/>
      <c r="AZE78" s="467"/>
      <c r="AZF78" s="466"/>
      <c r="AZG78" s="399"/>
      <c r="AZH78" s="466"/>
      <c r="AZI78" s="252"/>
      <c r="AZJ78" s="467"/>
      <c r="AZK78" s="466"/>
      <c r="AZL78" s="399"/>
      <c r="AZM78" s="466"/>
      <c r="AZN78" s="252"/>
      <c r="AZO78" s="467"/>
      <c r="AZP78" s="466"/>
      <c r="AZQ78" s="399"/>
      <c r="AZR78" s="466"/>
      <c r="AZS78" s="252"/>
      <c r="AZT78" s="467"/>
      <c r="AZU78" s="466"/>
      <c r="AZV78" s="399"/>
      <c r="AZW78" s="466"/>
      <c r="AZX78" s="252"/>
      <c r="AZY78" s="467"/>
      <c r="AZZ78" s="466"/>
      <c r="BAA78" s="399"/>
      <c r="BAB78" s="466"/>
      <c r="BAC78" s="252"/>
      <c r="BAD78" s="467"/>
      <c r="BAE78" s="466"/>
      <c r="BAF78" s="399"/>
      <c r="BAG78" s="466"/>
      <c r="BAH78" s="252"/>
      <c r="BAI78" s="467"/>
      <c r="BAJ78" s="466"/>
      <c r="BAK78" s="399"/>
      <c r="BAL78" s="466"/>
      <c r="BAM78" s="252"/>
      <c r="BAN78" s="467"/>
      <c r="BAO78" s="466"/>
      <c r="BAP78" s="399"/>
      <c r="BAQ78" s="466"/>
      <c r="BAR78" s="252"/>
      <c r="BAS78" s="467"/>
      <c r="BAT78" s="466"/>
      <c r="BAU78" s="399"/>
      <c r="BAV78" s="466"/>
      <c r="BAW78" s="252"/>
      <c r="BAX78" s="467"/>
      <c r="BAY78" s="466"/>
      <c r="BAZ78" s="399"/>
      <c r="BBA78" s="466"/>
      <c r="BBB78" s="252"/>
      <c r="BBC78" s="467"/>
      <c r="BBD78" s="466"/>
      <c r="BBE78" s="399"/>
      <c r="BBF78" s="466"/>
      <c r="BBG78" s="252"/>
      <c r="BBH78" s="467"/>
      <c r="BBI78" s="466"/>
      <c r="BBJ78" s="399"/>
      <c r="BBK78" s="466"/>
      <c r="BBL78" s="252"/>
      <c r="BBM78" s="467"/>
      <c r="BBN78" s="466"/>
      <c r="BBO78" s="399"/>
      <c r="BBP78" s="466"/>
      <c r="BBQ78" s="252"/>
      <c r="BBR78" s="467"/>
      <c r="BBS78" s="466"/>
      <c r="BBT78" s="399"/>
      <c r="BBU78" s="466"/>
      <c r="BBV78" s="252"/>
      <c r="BBW78" s="467"/>
      <c r="BBX78" s="466"/>
      <c r="BBY78" s="399"/>
      <c r="BBZ78" s="466"/>
      <c r="BCA78" s="252"/>
      <c r="BCB78" s="467"/>
      <c r="BCC78" s="466"/>
      <c r="BCD78" s="399"/>
      <c r="BCE78" s="466"/>
      <c r="BCF78" s="252"/>
      <c r="BCG78" s="467"/>
      <c r="BCH78" s="466"/>
      <c r="BCI78" s="399"/>
      <c r="BCJ78" s="466"/>
      <c r="BCK78" s="252"/>
      <c r="BCL78" s="467"/>
      <c r="BCM78" s="466"/>
      <c r="BCN78" s="399"/>
      <c r="BCO78" s="466"/>
      <c r="BCP78" s="252"/>
      <c r="BCQ78" s="467"/>
      <c r="BCR78" s="466"/>
      <c r="BCS78" s="399"/>
      <c r="BCT78" s="466"/>
      <c r="BCU78" s="252"/>
      <c r="BCV78" s="467"/>
      <c r="BCW78" s="466"/>
      <c r="BCX78" s="399"/>
      <c r="BCY78" s="466"/>
      <c r="BCZ78" s="252"/>
      <c r="BDA78" s="467"/>
      <c r="BDB78" s="466"/>
      <c r="BDC78" s="399"/>
      <c r="BDD78" s="466"/>
      <c r="BDE78" s="252"/>
      <c r="BDF78" s="467"/>
      <c r="BDG78" s="466"/>
      <c r="BDH78" s="399"/>
      <c r="BDI78" s="466"/>
      <c r="BDJ78" s="252"/>
      <c r="BDK78" s="467"/>
      <c r="BDL78" s="466"/>
      <c r="BDM78" s="399"/>
      <c r="BDN78" s="466"/>
      <c r="BDO78" s="252"/>
      <c r="BDP78" s="467"/>
      <c r="BDQ78" s="466"/>
      <c r="BDR78" s="399"/>
      <c r="BDS78" s="466"/>
      <c r="BDT78" s="252"/>
      <c r="BDU78" s="467"/>
      <c r="BDV78" s="466"/>
      <c r="BDW78" s="399"/>
      <c r="BDX78" s="466"/>
      <c r="BDY78" s="252"/>
      <c r="BDZ78" s="467"/>
      <c r="BEA78" s="466"/>
      <c r="BEB78" s="399"/>
      <c r="BEC78" s="466"/>
      <c r="BED78" s="252"/>
      <c r="BEE78" s="467"/>
      <c r="BEF78" s="466"/>
      <c r="BEG78" s="399"/>
      <c r="BEH78" s="466"/>
      <c r="BEI78" s="252"/>
      <c r="BEJ78" s="467"/>
      <c r="BEK78" s="466"/>
      <c r="BEL78" s="399"/>
      <c r="BEM78" s="466"/>
      <c r="BEN78" s="252"/>
      <c r="BEO78" s="467"/>
      <c r="BEP78" s="466"/>
      <c r="BEQ78" s="399"/>
      <c r="BER78" s="466"/>
      <c r="BES78" s="252"/>
      <c r="BET78" s="467"/>
      <c r="BEU78" s="466"/>
      <c r="BEV78" s="399"/>
      <c r="BEW78" s="466"/>
      <c r="BEX78" s="252"/>
      <c r="BEY78" s="467"/>
      <c r="BEZ78" s="466"/>
      <c r="BFA78" s="399"/>
      <c r="BFB78" s="466"/>
      <c r="BFC78" s="252"/>
      <c r="BFD78" s="467"/>
      <c r="BFE78" s="466"/>
      <c r="BFF78" s="399"/>
      <c r="BFG78" s="466"/>
      <c r="BFH78" s="252"/>
      <c r="BFI78" s="467"/>
      <c r="BFJ78" s="466"/>
      <c r="BFK78" s="399"/>
      <c r="BFL78" s="466"/>
      <c r="BFM78" s="252"/>
      <c r="BFN78" s="467"/>
      <c r="BFO78" s="466"/>
      <c r="BFP78" s="399"/>
      <c r="BFQ78" s="466"/>
      <c r="BFR78" s="252"/>
      <c r="BFS78" s="467"/>
      <c r="BFT78" s="466"/>
      <c r="BFU78" s="399"/>
      <c r="BFV78" s="466"/>
      <c r="BFW78" s="252"/>
      <c r="BFX78" s="467"/>
      <c r="BFY78" s="466"/>
      <c r="BFZ78" s="399"/>
      <c r="BGA78" s="466"/>
      <c r="BGB78" s="252"/>
      <c r="BGC78" s="467"/>
      <c r="BGD78" s="466"/>
      <c r="BGE78" s="399"/>
      <c r="BGF78" s="466"/>
      <c r="BGG78" s="252"/>
      <c r="BGH78" s="467"/>
      <c r="BGI78" s="466"/>
      <c r="BGJ78" s="399"/>
      <c r="BGK78" s="466"/>
      <c r="BGL78" s="252"/>
      <c r="BGM78" s="467"/>
      <c r="BGN78" s="466"/>
      <c r="BGO78" s="399"/>
      <c r="BGP78" s="466"/>
      <c r="BGQ78" s="252"/>
      <c r="BGR78" s="467"/>
      <c r="BGS78" s="466"/>
      <c r="BGT78" s="399"/>
      <c r="BGU78" s="466"/>
      <c r="BGV78" s="252"/>
      <c r="BGW78" s="467"/>
      <c r="BGX78" s="466"/>
      <c r="BGY78" s="399"/>
      <c r="BGZ78" s="466"/>
      <c r="BHA78" s="252"/>
      <c r="BHB78" s="467"/>
      <c r="BHC78" s="466"/>
      <c r="BHD78" s="399"/>
      <c r="BHE78" s="466"/>
      <c r="BHF78" s="252"/>
      <c r="BHG78" s="467"/>
      <c r="BHH78" s="466"/>
      <c r="BHI78" s="399"/>
      <c r="BHJ78" s="466"/>
      <c r="BHK78" s="252"/>
      <c r="BHL78" s="467"/>
      <c r="BHM78" s="466"/>
      <c r="BHN78" s="399"/>
      <c r="BHO78" s="466"/>
      <c r="BHP78" s="252"/>
      <c r="BHQ78" s="467"/>
      <c r="BHR78" s="466"/>
      <c r="BHS78" s="399"/>
      <c r="BHT78" s="466"/>
      <c r="BHU78" s="252"/>
      <c r="BHV78" s="467"/>
      <c r="BHW78" s="466"/>
      <c r="BHX78" s="399"/>
      <c r="BHY78" s="466"/>
      <c r="BHZ78" s="252"/>
      <c r="BIA78" s="467"/>
      <c r="BIB78" s="466"/>
      <c r="BIC78" s="399"/>
      <c r="BID78" s="466"/>
      <c r="BIE78" s="252"/>
      <c r="BIF78" s="467"/>
      <c r="BIG78" s="466"/>
      <c r="BIH78" s="399"/>
      <c r="BII78" s="466"/>
      <c r="BIJ78" s="252"/>
      <c r="BIK78" s="467"/>
      <c r="BIL78" s="466"/>
      <c r="BIM78" s="399"/>
      <c r="BIN78" s="466"/>
      <c r="BIO78" s="252"/>
      <c r="BIP78" s="467"/>
      <c r="BIQ78" s="466"/>
      <c r="BIR78" s="399"/>
      <c r="BIS78" s="466"/>
      <c r="BIT78" s="252"/>
      <c r="BIU78" s="467"/>
      <c r="BIV78" s="466"/>
      <c r="BIW78" s="399"/>
      <c r="BIX78" s="466"/>
      <c r="BIY78" s="252"/>
      <c r="BIZ78" s="467"/>
      <c r="BJA78" s="466"/>
      <c r="BJB78" s="399"/>
      <c r="BJC78" s="466"/>
      <c r="BJD78" s="252"/>
      <c r="BJE78" s="467"/>
      <c r="BJF78" s="466"/>
      <c r="BJG78" s="399"/>
      <c r="BJH78" s="466"/>
      <c r="BJI78" s="252"/>
      <c r="BJJ78" s="467"/>
      <c r="BJK78" s="466"/>
      <c r="BJL78" s="399"/>
      <c r="BJM78" s="466"/>
      <c r="BJN78" s="252"/>
      <c r="BJO78" s="467"/>
      <c r="BJP78" s="466"/>
      <c r="BJQ78" s="399"/>
      <c r="BJR78" s="466"/>
      <c r="BJS78" s="252"/>
      <c r="BJT78" s="467"/>
      <c r="BJU78" s="466"/>
      <c r="BJV78" s="399"/>
      <c r="BJW78" s="466"/>
      <c r="BJX78" s="252"/>
      <c r="BJY78" s="467"/>
      <c r="BJZ78" s="466"/>
      <c r="BKA78" s="399"/>
      <c r="BKB78" s="466"/>
      <c r="BKC78" s="252"/>
      <c r="BKD78" s="467"/>
      <c r="BKE78" s="466"/>
      <c r="BKF78" s="399"/>
      <c r="BKG78" s="466"/>
      <c r="BKH78" s="252"/>
      <c r="BKI78" s="467"/>
      <c r="BKJ78" s="466"/>
      <c r="BKK78" s="399"/>
      <c r="BKL78" s="466"/>
      <c r="BKM78" s="252"/>
      <c r="BKN78" s="467"/>
      <c r="BKO78" s="466"/>
      <c r="BKP78" s="399"/>
      <c r="BKQ78" s="466"/>
      <c r="BKR78" s="252"/>
      <c r="BKS78" s="467"/>
      <c r="BKT78" s="466"/>
      <c r="BKU78" s="399"/>
      <c r="BKV78" s="466"/>
      <c r="BKW78" s="252"/>
      <c r="BKX78" s="467"/>
      <c r="BKY78" s="466"/>
      <c r="BKZ78" s="399"/>
      <c r="BLA78" s="466"/>
      <c r="BLB78" s="252"/>
      <c r="BLC78" s="467"/>
      <c r="BLD78" s="466"/>
      <c r="BLE78" s="399"/>
      <c r="BLF78" s="466"/>
      <c r="BLG78" s="252"/>
      <c r="BLH78" s="467"/>
      <c r="BLI78" s="466"/>
      <c r="BLJ78" s="399"/>
      <c r="BLK78" s="466"/>
      <c r="BLL78" s="252"/>
      <c r="BLM78" s="467"/>
      <c r="BLN78" s="466"/>
      <c r="BLO78" s="399"/>
      <c r="BLP78" s="466"/>
      <c r="BLQ78" s="252"/>
      <c r="BLR78" s="467"/>
      <c r="BLS78" s="466"/>
      <c r="BLT78" s="399"/>
      <c r="BLU78" s="466"/>
      <c r="BLV78" s="252"/>
      <c r="BLW78" s="467"/>
      <c r="BLX78" s="466"/>
      <c r="BLY78" s="399"/>
      <c r="BLZ78" s="466"/>
      <c r="BMA78" s="252"/>
      <c r="BMB78" s="467"/>
      <c r="BMC78" s="466"/>
      <c r="BMD78" s="399"/>
      <c r="BME78" s="466"/>
      <c r="BMF78" s="252"/>
      <c r="BMG78" s="467"/>
      <c r="BMH78" s="466"/>
      <c r="BMI78" s="399"/>
      <c r="BMJ78" s="466"/>
      <c r="BMK78" s="252"/>
      <c r="BML78" s="467"/>
      <c r="BMM78" s="466"/>
      <c r="BMN78" s="399"/>
      <c r="BMO78" s="466"/>
      <c r="BMP78" s="252"/>
      <c r="BMQ78" s="467"/>
      <c r="BMR78" s="466"/>
      <c r="BMS78" s="399"/>
      <c r="BMT78" s="466"/>
      <c r="BMU78" s="252"/>
      <c r="BMV78" s="467"/>
      <c r="BMW78" s="466"/>
      <c r="BMX78" s="399"/>
      <c r="BMY78" s="466"/>
      <c r="BMZ78" s="252"/>
      <c r="BNA78" s="467"/>
      <c r="BNB78" s="466"/>
      <c r="BNC78" s="399"/>
      <c r="BND78" s="466"/>
      <c r="BNE78" s="252"/>
      <c r="BNF78" s="467"/>
      <c r="BNG78" s="466"/>
      <c r="BNH78" s="399"/>
      <c r="BNI78" s="466"/>
      <c r="BNJ78" s="252"/>
      <c r="BNK78" s="467"/>
      <c r="BNL78" s="466"/>
      <c r="BNM78" s="399"/>
      <c r="BNN78" s="466"/>
      <c r="BNO78" s="252"/>
      <c r="BNP78" s="467"/>
      <c r="BNQ78" s="466"/>
      <c r="BNR78" s="399"/>
      <c r="BNS78" s="466"/>
      <c r="BNT78" s="252"/>
      <c r="BNU78" s="467"/>
      <c r="BNV78" s="466"/>
      <c r="BNW78" s="399"/>
      <c r="BNX78" s="466"/>
      <c r="BNY78" s="252"/>
      <c r="BNZ78" s="467"/>
      <c r="BOA78" s="466"/>
      <c r="BOB78" s="399"/>
      <c r="BOC78" s="466"/>
      <c r="BOD78" s="252"/>
      <c r="BOE78" s="467"/>
      <c r="BOF78" s="466"/>
      <c r="BOG78" s="399"/>
      <c r="BOH78" s="466"/>
      <c r="BOI78" s="252"/>
      <c r="BOJ78" s="467"/>
      <c r="BOK78" s="466"/>
      <c r="BOL78" s="399"/>
      <c r="BOM78" s="466"/>
      <c r="BON78" s="252"/>
      <c r="BOO78" s="467"/>
      <c r="BOP78" s="466"/>
      <c r="BOQ78" s="399"/>
      <c r="BOR78" s="466"/>
      <c r="BOS78" s="252"/>
      <c r="BOT78" s="467"/>
      <c r="BOU78" s="466"/>
      <c r="BOV78" s="399"/>
      <c r="BOW78" s="466"/>
      <c r="BOX78" s="252"/>
      <c r="BOY78" s="467"/>
      <c r="BOZ78" s="466"/>
      <c r="BPA78" s="399"/>
      <c r="BPB78" s="466"/>
      <c r="BPC78" s="252"/>
      <c r="BPD78" s="467"/>
      <c r="BPE78" s="466"/>
      <c r="BPF78" s="399"/>
      <c r="BPG78" s="466"/>
      <c r="BPH78" s="252"/>
      <c r="BPI78" s="467"/>
      <c r="BPJ78" s="466"/>
      <c r="BPK78" s="399"/>
      <c r="BPL78" s="466"/>
      <c r="BPM78" s="252"/>
      <c r="BPN78" s="467"/>
      <c r="BPO78" s="466"/>
      <c r="BPP78" s="399"/>
      <c r="BPQ78" s="466"/>
      <c r="BPR78" s="252"/>
      <c r="BPS78" s="467"/>
      <c r="BPT78" s="466"/>
      <c r="BPU78" s="399"/>
      <c r="BPV78" s="466"/>
      <c r="BPW78" s="252"/>
      <c r="BPX78" s="467"/>
      <c r="BPY78" s="466"/>
      <c r="BPZ78" s="399"/>
      <c r="BQA78" s="466"/>
      <c r="BQB78" s="252"/>
      <c r="BQC78" s="467"/>
      <c r="BQD78" s="466"/>
      <c r="BQE78" s="399"/>
      <c r="BQF78" s="466"/>
      <c r="BQG78" s="252"/>
      <c r="BQH78" s="467"/>
      <c r="BQI78" s="466"/>
      <c r="BQJ78" s="399"/>
      <c r="BQK78" s="466"/>
      <c r="BQL78" s="252"/>
      <c r="BQM78" s="467"/>
      <c r="BQN78" s="466"/>
      <c r="BQO78" s="399"/>
      <c r="BQP78" s="466"/>
      <c r="BQQ78" s="252"/>
      <c r="BQR78" s="467"/>
      <c r="BQS78" s="466"/>
      <c r="BQT78" s="399"/>
      <c r="BQU78" s="466"/>
      <c r="BQV78" s="252"/>
      <c r="BQW78" s="467"/>
      <c r="BQX78" s="466"/>
      <c r="BQY78" s="399"/>
      <c r="BQZ78" s="466"/>
      <c r="BRA78" s="252"/>
      <c r="BRB78" s="467"/>
      <c r="BRC78" s="466"/>
      <c r="BRD78" s="399"/>
      <c r="BRE78" s="466"/>
      <c r="BRF78" s="252"/>
      <c r="BRG78" s="467"/>
      <c r="BRH78" s="466"/>
      <c r="BRI78" s="399"/>
      <c r="BRJ78" s="466"/>
      <c r="BRK78" s="252"/>
      <c r="BRL78" s="467"/>
      <c r="BRM78" s="466"/>
      <c r="BRN78" s="399"/>
      <c r="BRO78" s="466"/>
      <c r="BRP78" s="252"/>
      <c r="BRQ78" s="467"/>
      <c r="BRR78" s="466"/>
      <c r="BRS78" s="399"/>
      <c r="BRT78" s="466"/>
      <c r="BRU78" s="252"/>
      <c r="BRV78" s="467"/>
      <c r="BRW78" s="466"/>
      <c r="BRX78" s="399"/>
      <c r="BRY78" s="466"/>
      <c r="BRZ78" s="252"/>
      <c r="BSA78" s="467"/>
      <c r="BSB78" s="466"/>
      <c r="BSC78" s="399"/>
      <c r="BSD78" s="466"/>
      <c r="BSE78" s="252"/>
      <c r="BSF78" s="467"/>
      <c r="BSG78" s="466"/>
      <c r="BSH78" s="399"/>
      <c r="BSI78" s="466"/>
      <c r="BSJ78" s="252"/>
      <c r="BSK78" s="467"/>
      <c r="BSL78" s="466"/>
      <c r="BSM78" s="399"/>
      <c r="BSN78" s="466"/>
      <c r="BSO78" s="252"/>
      <c r="BSP78" s="467"/>
      <c r="BSQ78" s="466"/>
      <c r="BSR78" s="399"/>
      <c r="BSS78" s="466"/>
      <c r="BST78" s="252"/>
      <c r="BSU78" s="467"/>
      <c r="BSV78" s="466"/>
      <c r="BSW78" s="399"/>
      <c r="BSX78" s="466"/>
      <c r="BSY78" s="252"/>
      <c r="BSZ78" s="467"/>
      <c r="BTA78" s="466"/>
      <c r="BTB78" s="399"/>
      <c r="BTC78" s="466"/>
      <c r="BTD78" s="252"/>
      <c r="BTE78" s="467"/>
      <c r="BTF78" s="466"/>
      <c r="BTG78" s="399"/>
      <c r="BTH78" s="466"/>
      <c r="BTI78" s="252"/>
      <c r="BTJ78" s="467"/>
      <c r="BTK78" s="466"/>
      <c r="BTL78" s="399"/>
      <c r="BTM78" s="466"/>
      <c r="BTN78" s="252"/>
      <c r="BTO78" s="467"/>
      <c r="BTP78" s="466"/>
      <c r="BTQ78" s="399"/>
      <c r="BTR78" s="466"/>
      <c r="BTS78" s="252"/>
      <c r="BTT78" s="467"/>
      <c r="BTU78" s="466"/>
      <c r="BTV78" s="399"/>
      <c r="BTW78" s="466"/>
      <c r="BTX78" s="252"/>
      <c r="BTY78" s="467"/>
      <c r="BTZ78" s="466"/>
      <c r="BUA78" s="399"/>
      <c r="BUB78" s="466"/>
      <c r="BUC78" s="252"/>
      <c r="BUD78" s="467"/>
      <c r="BUE78" s="466"/>
      <c r="BUF78" s="399"/>
      <c r="BUG78" s="466"/>
      <c r="BUH78" s="252"/>
      <c r="BUI78" s="467"/>
      <c r="BUJ78" s="466"/>
      <c r="BUK78" s="399"/>
      <c r="BUL78" s="466"/>
      <c r="BUM78" s="252"/>
      <c r="BUN78" s="467"/>
      <c r="BUO78" s="466"/>
      <c r="BUP78" s="399"/>
      <c r="BUQ78" s="466"/>
      <c r="BUR78" s="252"/>
      <c r="BUS78" s="467"/>
      <c r="BUT78" s="466"/>
      <c r="BUU78" s="399"/>
      <c r="BUV78" s="466"/>
      <c r="BUW78" s="252"/>
      <c r="BUX78" s="467"/>
      <c r="BUY78" s="466"/>
      <c r="BUZ78" s="399"/>
      <c r="BVA78" s="466"/>
      <c r="BVB78" s="252"/>
      <c r="BVC78" s="467"/>
      <c r="BVD78" s="466"/>
      <c r="BVE78" s="399"/>
      <c r="BVF78" s="466"/>
      <c r="BVG78" s="252"/>
      <c r="BVH78" s="467"/>
      <c r="BVI78" s="466"/>
      <c r="BVJ78" s="399"/>
      <c r="BVK78" s="466"/>
      <c r="BVL78" s="252"/>
      <c r="BVM78" s="467"/>
      <c r="BVN78" s="466"/>
      <c r="BVO78" s="399"/>
      <c r="BVP78" s="466"/>
      <c r="BVQ78" s="252"/>
      <c r="BVR78" s="467"/>
      <c r="BVS78" s="466"/>
      <c r="BVT78" s="399"/>
      <c r="BVU78" s="466"/>
      <c r="BVV78" s="252"/>
      <c r="BVW78" s="467"/>
      <c r="BVX78" s="466"/>
      <c r="BVY78" s="399"/>
      <c r="BVZ78" s="466"/>
      <c r="BWA78" s="252"/>
      <c r="BWB78" s="467"/>
      <c r="BWC78" s="466"/>
      <c r="BWD78" s="399"/>
      <c r="BWE78" s="466"/>
      <c r="BWF78" s="252"/>
      <c r="BWG78" s="467"/>
      <c r="BWH78" s="466"/>
      <c r="BWI78" s="399"/>
      <c r="BWJ78" s="466"/>
      <c r="BWK78" s="252"/>
      <c r="BWL78" s="467"/>
      <c r="BWM78" s="466"/>
      <c r="BWN78" s="399"/>
      <c r="BWO78" s="466"/>
      <c r="BWP78" s="252"/>
      <c r="BWQ78" s="467"/>
      <c r="BWR78" s="466"/>
      <c r="BWS78" s="399"/>
      <c r="BWT78" s="466"/>
      <c r="BWU78" s="252"/>
      <c r="BWV78" s="467"/>
      <c r="BWW78" s="466"/>
      <c r="BWX78" s="399"/>
      <c r="BWY78" s="466"/>
      <c r="BWZ78" s="252"/>
      <c r="BXA78" s="467"/>
      <c r="BXB78" s="466"/>
      <c r="BXC78" s="399"/>
      <c r="BXD78" s="466"/>
      <c r="BXE78" s="252"/>
      <c r="BXF78" s="467"/>
      <c r="BXG78" s="466"/>
      <c r="BXH78" s="399"/>
      <c r="BXI78" s="466"/>
      <c r="BXJ78" s="252"/>
      <c r="BXK78" s="467"/>
      <c r="BXL78" s="466"/>
      <c r="BXM78" s="399"/>
      <c r="BXN78" s="466"/>
      <c r="BXO78" s="252"/>
      <c r="BXP78" s="467"/>
      <c r="BXQ78" s="466"/>
      <c r="BXR78" s="399"/>
      <c r="BXS78" s="466"/>
      <c r="BXT78" s="252"/>
      <c r="BXU78" s="467"/>
      <c r="BXV78" s="466"/>
      <c r="BXW78" s="399"/>
      <c r="BXX78" s="466"/>
      <c r="BXY78" s="252"/>
      <c r="BXZ78" s="467"/>
      <c r="BYA78" s="466"/>
      <c r="BYB78" s="399"/>
      <c r="BYC78" s="466"/>
      <c r="BYD78" s="252"/>
      <c r="BYE78" s="467"/>
      <c r="BYF78" s="466"/>
      <c r="BYG78" s="399"/>
      <c r="BYH78" s="466"/>
      <c r="BYI78" s="252"/>
      <c r="BYJ78" s="467"/>
      <c r="BYK78" s="466"/>
      <c r="BYL78" s="399"/>
      <c r="BYM78" s="466"/>
      <c r="BYN78" s="252"/>
      <c r="BYO78" s="467"/>
      <c r="BYP78" s="466"/>
      <c r="BYQ78" s="399"/>
      <c r="BYR78" s="466"/>
      <c r="BYS78" s="252"/>
      <c r="BYT78" s="467"/>
      <c r="BYU78" s="466"/>
      <c r="BYV78" s="399"/>
      <c r="BYW78" s="466"/>
      <c r="BYX78" s="252"/>
      <c r="BYY78" s="467"/>
      <c r="BYZ78" s="466"/>
      <c r="BZA78" s="399"/>
      <c r="BZB78" s="466"/>
      <c r="BZC78" s="252"/>
      <c r="BZD78" s="467"/>
      <c r="BZE78" s="466"/>
      <c r="BZF78" s="399"/>
      <c r="BZG78" s="466"/>
      <c r="BZH78" s="252"/>
      <c r="BZI78" s="467"/>
      <c r="BZJ78" s="466"/>
      <c r="BZK78" s="399"/>
      <c r="BZL78" s="466"/>
      <c r="BZM78" s="252"/>
      <c r="BZN78" s="467"/>
      <c r="BZO78" s="466"/>
      <c r="BZP78" s="399"/>
      <c r="BZQ78" s="466"/>
      <c r="BZR78" s="252"/>
      <c r="BZS78" s="467"/>
      <c r="BZT78" s="466"/>
      <c r="BZU78" s="399"/>
      <c r="BZV78" s="466"/>
      <c r="BZW78" s="252"/>
      <c r="BZX78" s="467"/>
      <c r="BZY78" s="466"/>
      <c r="BZZ78" s="399"/>
      <c r="CAA78" s="466"/>
      <c r="CAB78" s="252"/>
      <c r="CAC78" s="467"/>
      <c r="CAD78" s="466"/>
      <c r="CAE78" s="399"/>
      <c r="CAF78" s="466"/>
      <c r="CAG78" s="252"/>
      <c r="CAH78" s="467"/>
      <c r="CAI78" s="466"/>
      <c r="CAJ78" s="399"/>
      <c r="CAK78" s="466"/>
      <c r="CAL78" s="252"/>
      <c r="CAM78" s="467"/>
      <c r="CAN78" s="466"/>
      <c r="CAO78" s="399"/>
      <c r="CAP78" s="466"/>
      <c r="CAQ78" s="252"/>
      <c r="CAR78" s="467"/>
      <c r="CAS78" s="466"/>
      <c r="CAT78" s="399"/>
      <c r="CAU78" s="466"/>
      <c r="CAV78" s="252"/>
      <c r="CAW78" s="467"/>
      <c r="CAX78" s="466"/>
      <c r="CAY78" s="399"/>
      <c r="CAZ78" s="466"/>
      <c r="CBA78" s="252"/>
      <c r="CBB78" s="467"/>
      <c r="CBC78" s="466"/>
      <c r="CBD78" s="399"/>
      <c r="CBE78" s="466"/>
      <c r="CBF78" s="252"/>
      <c r="CBG78" s="467"/>
      <c r="CBH78" s="466"/>
      <c r="CBI78" s="399"/>
      <c r="CBJ78" s="466"/>
      <c r="CBK78" s="252"/>
      <c r="CBL78" s="467"/>
      <c r="CBM78" s="466"/>
      <c r="CBN78" s="399"/>
      <c r="CBO78" s="466"/>
      <c r="CBP78" s="252"/>
      <c r="CBQ78" s="467"/>
      <c r="CBR78" s="466"/>
      <c r="CBS78" s="399"/>
      <c r="CBT78" s="466"/>
      <c r="CBU78" s="252"/>
      <c r="CBV78" s="467"/>
      <c r="CBW78" s="466"/>
      <c r="CBX78" s="399"/>
      <c r="CBY78" s="466"/>
      <c r="CBZ78" s="252"/>
      <c r="CCA78" s="467"/>
      <c r="CCB78" s="466"/>
      <c r="CCC78" s="399"/>
      <c r="CCD78" s="466"/>
      <c r="CCE78" s="252"/>
      <c r="CCF78" s="467"/>
      <c r="CCG78" s="466"/>
      <c r="CCH78" s="399"/>
      <c r="CCI78" s="466"/>
      <c r="CCJ78" s="252"/>
      <c r="CCK78" s="467"/>
      <c r="CCL78" s="466"/>
      <c r="CCM78" s="399"/>
      <c r="CCN78" s="466"/>
      <c r="CCO78" s="252"/>
      <c r="CCP78" s="467"/>
      <c r="CCQ78" s="466"/>
      <c r="CCR78" s="399"/>
      <c r="CCS78" s="466"/>
      <c r="CCT78" s="252"/>
      <c r="CCU78" s="467"/>
      <c r="CCV78" s="466"/>
      <c r="CCW78" s="399"/>
      <c r="CCX78" s="466"/>
      <c r="CCY78" s="252"/>
      <c r="CCZ78" s="467"/>
      <c r="CDA78" s="466"/>
      <c r="CDB78" s="399"/>
      <c r="CDC78" s="466"/>
      <c r="CDD78" s="252"/>
      <c r="CDE78" s="467"/>
      <c r="CDF78" s="466"/>
      <c r="CDG78" s="399"/>
      <c r="CDH78" s="466"/>
      <c r="CDI78" s="252"/>
      <c r="CDJ78" s="467"/>
      <c r="CDK78" s="466"/>
      <c r="CDL78" s="399"/>
      <c r="CDM78" s="466"/>
      <c r="CDN78" s="252"/>
      <c r="CDO78" s="467"/>
      <c r="CDP78" s="466"/>
      <c r="CDQ78" s="399"/>
      <c r="CDR78" s="466"/>
      <c r="CDS78" s="252"/>
      <c r="CDT78" s="467"/>
      <c r="CDU78" s="466"/>
      <c r="CDV78" s="399"/>
      <c r="CDW78" s="466"/>
      <c r="CDX78" s="252"/>
      <c r="CDY78" s="467"/>
      <c r="CDZ78" s="466"/>
      <c r="CEA78" s="399"/>
      <c r="CEB78" s="466"/>
      <c r="CEC78" s="252"/>
      <c r="CED78" s="467"/>
      <c r="CEE78" s="466"/>
      <c r="CEF78" s="399"/>
      <c r="CEG78" s="466"/>
      <c r="CEH78" s="252"/>
      <c r="CEI78" s="467"/>
      <c r="CEJ78" s="466"/>
      <c r="CEK78" s="399"/>
      <c r="CEL78" s="466"/>
      <c r="CEM78" s="252"/>
      <c r="CEN78" s="467"/>
      <c r="CEO78" s="466"/>
      <c r="CEP78" s="399"/>
      <c r="CEQ78" s="466"/>
      <c r="CER78" s="252"/>
      <c r="CES78" s="467"/>
      <c r="CET78" s="466"/>
      <c r="CEU78" s="399"/>
      <c r="CEV78" s="466"/>
      <c r="CEW78" s="252"/>
      <c r="CEX78" s="467"/>
      <c r="CEY78" s="466"/>
      <c r="CEZ78" s="399"/>
      <c r="CFA78" s="466"/>
      <c r="CFB78" s="252"/>
      <c r="CFC78" s="467"/>
      <c r="CFD78" s="466"/>
      <c r="CFE78" s="399"/>
      <c r="CFF78" s="466"/>
      <c r="CFG78" s="252"/>
      <c r="CFH78" s="467"/>
      <c r="CFI78" s="466"/>
      <c r="CFJ78" s="399"/>
      <c r="CFK78" s="466"/>
      <c r="CFL78" s="252"/>
      <c r="CFM78" s="467"/>
      <c r="CFN78" s="466"/>
      <c r="CFO78" s="399"/>
      <c r="CFP78" s="466"/>
      <c r="CFQ78" s="252"/>
      <c r="CFR78" s="467"/>
      <c r="CFS78" s="466"/>
      <c r="CFT78" s="399"/>
      <c r="CFU78" s="466"/>
      <c r="CFV78" s="252"/>
      <c r="CFW78" s="467"/>
      <c r="CFX78" s="466"/>
      <c r="CFY78" s="399"/>
      <c r="CFZ78" s="466"/>
      <c r="CGA78" s="252"/>
      <c r="CGB78" s="467"/>
      <c r="CGC78" s="466"/>
      <c r="CGD78" s="399"/>
      <c r="CGE78" s="466"/>
      <c r="CGF78" s="252"/>
      <c r="CGG78" s="467"/>
      <c r="CGH78" s="466"/>
      <c r="CGI78" s="399"/>
      <c r="CGJ78" s="466"/>
      <c r="CGK78" s="252"/>
      <c r="CGL78" s="467"/>
      <c r="CGM78" s="466"/>
      <c r="CGN78" s="399"/>
      <c r="CGO78" s="466"/>
      <c r="CGP78" s="252"/>
      <c r="CGQ78" s="467"/>
      <c r="CGR78" s="466"/>
      <c r="CGS78" s="399"/>
      <c r="CGT78" s="466"/>
      <c r="CGU78" s="252"/>
      <c r="CGV78" s="467"/>
      <c r="CGW78" s="466"/>
      <c r="CGX78" s="399"/>
      <c r="CGY78" s="466"/>
      <c r="CGZ78" s="252"/>
      <c r="CHA78" s="467"/>
      <c r="CHB78" s="466"/>
      <c r="CHC78" s="399"/>
      <c r="CHD78" s="466"/>
      <c r="CHE78" s="252"/>
      <c r="CHF78" s="467"/>
      <c r="CHG78" s="466"/>
      <c r="CHH78" s="399"/>
      <c r="CHI78" s="466"/>
      <c r="CHJ78" s="252"/>
      <c r="CHK78" s="467"/>
      <c r="CHL78" s="466"/>
      <c r="CHM78" s="399"/>
      <c r="CHN78" s="466"/>
      <c r="CHO78" s="252"/>
      <c r="CHP78" s="467"/>
      <c r="CHQ78" s="466"/>
      <c r="CHR78" s="399"/>
      <c r="CHS78" s="466"/>
      <c r="CHT78" s="252"/>
      <c r="CHU78" s="467"/>
      <c r="CHV78" s="466"/>
      <c r="CHW78" s="399"/>
      <c r="CHX78" s="466"/>
      <c r="CHY78" s="252"/>
      <c r="CHZ78" s="467"/>
      <c r="CIA78" s="466"/>
      <c r="CIB78" s="399"/>
      <c r="CIC78" s="466"/>
      <c r="CID78" s="252"/>
      <c r="CIE78" s="467"/>
      <c r="CIF78" s="466"/>
      <c r="CIG78" s="399"/>
      <c r="CIH78" s="466"/>
      <c r="CII78" s="252"/>
      <c r="CIJ78" s="467"/>
      <c r="CIK78" s="466"/>
      <c r="CIL78" s="399"/>
      <c r="CIM78" s="466"/>
      <c r="CIN78" s="252"/>
      <c r="CIO78" s="467"/>
      <c r="CIP78" s="466"/>
      <c r="CIQ78" s="399"/>
      <c r="CIR78" s="466"/>
      <c r="CIS78" s="252"/>
      <c r="CIT78" s="467"/>
      <c r="CIU78" s="466"/>
      <c r="CIV78" s="399"/>
      <c r="CIW78" s="466"/>
      <c r="CIX78" s="252"/>
      <c r="CIY78" s="467"/>
      <c r="CIZ78" s="466"/>
      <c r="CJA78" s="399"/>
      <c r="CJB78" s="466"/>
      <c r="CJC78" s="252"/>
      <c r="CJD78" s="467"/>
      <c r="CJE78" s="466"/>
      <c r="CJF78" s="399"/>
      <c r="CJG78" s="466"/>
      <c r="CJH78" s="252"/>
      <c r="CJI78" s="467"/>
      <c r="CJJ78" s="466"/>
      <c r="CJK78" s="399"/>
      <c r="CJL78" s="466"/>
      <c r="CJM78" s="252"/>
      <c r="CJN78" s="467"/>
      <c r="CJO78" s="466"/>
      <c r="CJP78" s="399"/>
      <c r="CJQ78" s="466"/>
      <c r="CJR78" s="252"/>
      <c r="CJS78" s="467"/>
      <c r="CJT78" s="466"/>
      <c r="CJU78" s="399"/>
      <c r="CJV78" s="466"/>
      <c r="CJW78" s="252"/>
      <c r="CJX78" s="467"/>
      <c r="CJY78" s="466"/>
      <c r="CJZ78" s="399"/>
      <c r="CKA78" s="466"/>
      <c r="CKB78" s="252"/>
      <c r="CKC78" s="467"/>
      <c r="CKD78" s="466"/>
      <c r="CKE78" s="399"/>
      <c r="CKF78" s="466"/>
      <c r="CKG78" s="252"/>
      <c r="CKH78" s="467"/>
      <c r="CKI78" s="466"/>
      <c r="CKJ78" s="399"/>
      <c r="CKK78" s="466"/>
      <c r="CKL78" s="252"/>
      <c r="CKM78" s="467"/>
      <c r="CKN78" s="466"/>
      <c r="CKO78" s="399"/>
      <c r="CKP78" s="466"/>
      <c r="CKQ78" s="252"/>
      <c r="CKR78" s="467"/>
      <c r="CKS78" s="466"/>
      <c r="CKT78" s="399"/>
      <c r="CKU78" s="466"/>
      <c r="CKV78" s="252"/>
      <c r="CKW78" s="467"/>
      <c r="CKX78" s="466"/>
      <c r="CKY78" s="399"/>
      <c r="CKZ78" s="466"/>
      <c r="CLA78" s="252"/>
      <c r="CLB78" s="467"/>
      <c r="CLC78" s="466"/>
      <c r="CLD78" s="399"/>
      <c r="CLE78" s="466"/>
      <c r="CLF78" s="252"/>
      <c r="CLG78" s="467"/>
      <c r="CLH78" s="466"/>
      <c r="CLI78" s="399"/>
      <c r="CLJ78" s="466"/>
      <c r="CLK78" s="252"/>
      <c r="CLL78" s="467"/>
      <c r="CLM78" s="466"/>
      <c r="CLN78" s="399"/>
      <c r="CLO78" s="466"/>
      <c r="CLP78" s="252"/>
      <c r="CLQ78" s="467"/>
      <c r="CLR78" s="466"/>
      <c r="CLS78" s="399"/>
      <c r="CLT78" s="466"/>
      <c r="CLU78" s="252"/>
      <c r="CLV78" s="467"/>
      <c r="CLW78" s="466"/>
      <c r="CLX78" s="399"/>
      <c r="CLY78" s="466"/>
      <c r="CLZ78" s="252"/>
      <c r="CMA78" s="467"/>
      <c r="CMB78" s="466"/>
      <c r="CMC78" s="399"/>
      <c r="CMD78" s="466"/>
      <c r="CME78" s="252"/>
      <c r="CMF78" s="467"/>
      <c r="CMG78" s="466"/>
      <c r="CMH78" s="399"/>
      <c r="CMI78" s="466"/>
      <c r="CMJ78" s="252"/>
      <c r="CMK78" s="467"/>
      <c r="CML78" s="466"/>
      <c r="CMM78" s="399"/>
      <c r="CMN78" s="466"/>
      <c r="CMO78" s="252"/>
      <c r="CMP78" s="467"/>
      <c r="CMQ78" s="466"/>
      <c r="CMR78" s="399"/>
      <c r="CMS78" s="466"/>
      <c r="CMT78" s="252"/>
      <c r="CMU78" s="467"/>
      <c r="CMV78" s="466"/>
      <c r="CMW78" s="399"/>
      <c r="CMX78" s="466"/>
      <c r="CMY78" s="252"/>
      <c r="CMZ78" s="467"/>
      <c r="CNA78" s="466"/>
      <c r="CNB78" s="399"/>
      <c r="CNC78" s="466"/>
      <c r="CND78" s="252"/>
      <c r="CNE78" s="467"/>
      <c r="CNF78" s="466"/>
      <c r="CNG78" s="399"/>
      <c r="CNH78" s="466"/>
      <c r="CNI78" s="252"/>
      <c r="CNJ78" s="467"/>
      <c r="CNK78" s="466"/>
      <c r="CNL78" s="399"/>
      <c r="CNM78" s="466"/>
      <c r="CNN78" s="252"/>
      <c r="CNO78" s="467"/>
      <c r="CNP78" s="466"/>
      <c r="CNQ78" s="399"/>
      <c r="CNR78" s="466"/>
      <c r="CNS78" s="252"/>
      <c r="CNT78" s="467"/>
      <c r="CNU78" s="466"/>
      <c r="CNV78" s="399"/>
      <c r="CNW78" s="466"/>
      <c r="CNX78" s="252"/>
      <c r="CNY78" s="467"/>
      <c r="CNZ78" s="466"/>
      <c r="COA78" s="399"/>
      <c r="COB78" s="466"/>
      <c r="COC78" s="252"/>
      <c r="COD78" s="467"/>
      <c r="COE78" s="466"/>
      <c r="COF78" s="399"/>
      <c r="COG78" s="466"/>
      <c r="COH78" s="252"/>
      <c r="COI78" s="467"/>
      <c r="COJ78" s="466"/>
      <c r="COK78" s="399"/>
      <c r="COL78" s="466"/>
      <c r="COM78" s="252"/>
      <c r="CON78" s="467"/>
      <c r="COO78" s="466"/>
      <c r="COP78" s="399"/>
      <c r="COQ78" s="466"/>
      <c r="COR78" s="252"/>
      <c r="COS78" s="467"/>
      <c r="COT78" s="466"/>
      <c r="COU78" s="399"/>
      <c r="COV78" s="466"/>
      <c r="COW78" s="252"/>
      <c r="COX78" s="467"/>
      <c r="COY78" s="466"/>
      <c r="COZ78" s="399"/>
      <c r="CPA78" s="466"/>
      <c r="CPB78" s="252"/>
      <c r="CPC78" s="467"/>
      <c r="CPD78" s="466"/>
      <c r="CPE78" s="399"/>
      <c r="CPF78" s="466"/>
      <c r="CPG78" s="252"/>
      <c r="CPH78" s="467"/>
      <c r="CPI78" s="466"/>
      <c r="CPJ78" s="399"/>
      <c r="CPK78" s="466"/>
      <c r="CPL78" s="252"/>
      <c r="CPM78" s="467"/>
      <c r="CPN78" s="466"/>
      <c r="CPO78" s="399"/>
      <c r="CPP78" s="466"/>
      <c r="CPQ78" s="252"/>
      <c r="CPR78" s="467"/>
      <c r="CPS78" s="466"/>
      <c r="CPT78" s="399"/>
      <c r="CPU78" s="466"/>
      <c r="CPV78" s="252"/>
      <c r="CPW78" s="467"/>
      <c r="CPX78" s="466"/>
      <c r="CPY78" s="399"/>
      <c r="CPZ78" s="466"/>
      <c r="CQA78" s="252"/>
      <c r="CQB78" s="467"/>
      <c r="CQC78" s="466"/>
      <c r="CQD78" s="399"/>
      <c r="CQE78" s="466"/>
      <c r="CQF78" s="252"/>
      <c r="CQG78" s="467"/>
      <c r="CQH78" s="466"/>
      <c r="CQI78" s="399"/>
      <c r="CQJ78" s="466"/>
      <c r="CQK78" s="252"/>
      <c r="CQL78" s="467"/>
      <c r="CQM78" s="466"/>
      <c r="CQN78" s="399"/>
      <c r="CQO78" s="466"/>
      <c r="CQP78" s="252"/>
      <c r="CQQ78" s="467"/>
      <c r="CQR78" s="466"/>
      <c r="CQS78" s="399"/>
      <c r="CQT78" s="466"/>
      <c r="CQU78" s="252"/>
      <c r="CQV78" s="467"/>
      <c r="CQW78" s="466"/>
      <c r="CQX78" s="399"/>
      <c r="CQY78" s="466"/>
      <c r="CQZ78" s="252"/>
      <c r="CRA78" s="467"/>
      <c r="CRB78" s="466"/>
      <c r="CRC78" s="399"/>
      <c r="CRD78" s="466"/>
      <c r="CRE78" s="252"/>
      <c r="CRF78" s="467"/>
      <c r="CRG78" s="466"/>
      <c r="CRH78" s="399"/>
      <c r="CRI78" s="466"/>
      <c r="CRJ78" s="252"/>
      <c r="CRK78" s="467"/>
      <c r="CRL78" s="466"/>
      <c r="CRM78" s="399"/>
      <c r="CRN78" s="466"/>
      <c r="CRO78" s="252"/>
      <c r="CRP78" s="467"/>
      <c r="CRQ78" s="466"/>
      <c r="CRR78" s="399"/>
      <c r="CRS78" s="466"/>
      <c r="CRT78" s="252"/>
      <c r="CRU78" s="467"/>
      <c r="CRV78" s="466"/>
      <c r="CRW78" s="399"/>
      <c r="CRX78" s="466"/>
      <c r="CRY78" s="252"/>
      <c r="CRZ78" s="467"/>
      <c r="CSA78" s="466"/>
      <c r="CSB78" s="399"/>
      <c r="CSC78" s="466"/>
      <c r="CSD78" s="252"/>
      <c r="CSE78" s="467"/>
      <c r="CSF78" s="466"/>
      <c r="CSG78" s="399"/>
      <c r="CSH78" s="466"/>
      <c r="CSI78" s="252"/>
      <c r="CSJ78" s="467"/>
      <c r="CSK78" s="466"/>
      <c r="CSL78" s="399"/>
      <c r="CSM78" s="466"/>
      <c r="CSN78" s="252"/>
      <c r="CSO78" s="467"/>
      <c r="CSP78" s="466"/>
      <c r="CSQ78" s="399"/>
      <c r="CSR78" s="466"/>
      <c r="CSS78" s="252"/>
      <c r="CST78" s="467"/>
      <c r="CSU78" s="466"/>
      <c r="CSV78" s="399"/>
      <c r="CSW78" s="466"/>
      <c r="CSX78" s="252"/>
      <c r="CSY78" s="467"/>
      <c r="CSZ78" s="466"/>
      <c r="CTA78" s="399"/>
      <c r="CTB78" s="466"/>
      <c r="CTC78" s="252"/>
      <c r="CTD78" s="467"/>
      <c r="CTE78" s="466"/>
      <c r="CTF78" s="399"/>
      <c r="CTG78" s="466"/>
      <c r="CTH78" s="252"/>
      <c r="CTI78" s="467"/>
      <c r="CTJ78" s="466"/>
      <c r="CTK78" s="399"/>
      <c r="CTL78" s="466"/>
      <c r="CTM78" s="252"/>
      <c r="CTN78" s="467"/>
      <c r="CTO78" s="466"/>
      <c r="CTP78" s="399"/>
      <c r="CTQ78" s="466"/>
      <c r="CTR78" s="252"/>
      <c r="CTS78" s="467"/>
      <c r="CTT78" s="466"/>
      <c r="CTU78" s="399"/>
      <c r="CTV78" s="466"/>
      <c r="CTW78" s="252"/>
      <c r="CTX78" s="467"/>
      <c r="CTY78" s="466"/>
      <c r="CTZ78" s="399"/>
      <c r="CUA78" s="466"/>
      <c r="CUB78" s="252"/>
      <c r="CUC78" s="467"/>
      <c r="CUD78" s="466"/>
      <c r="CUE78" s="399"/>
      <c r="CUF78" s="466"/>
      <c r="CUG78" s="252"/>
      <c r="CUH78" s="467"/>
      <c r="CUI78" s="466"/>
      <c r="CUJ78" s="399"/>
      <c r="CUK78" s="466"/>
      <c r="CUL78" s="252"/>
      <c r="CUM78" s="467"/>
      <c r="CUN78" s="466"/>
      <c r="CUO78" s="399"/>
      <c r="CUP78" s="466"/>
      <c r="CUQ78" s="252"/>
      <c r="CUR78" s="467"/>
      <c r="CUS78" s="466"/>
      <c r="CUT78" s="399"/>
      <c r="CUU78" s="466"/>
      <c r="CUV78" s="252"/>
      <c r="CUW78" s="467"/>
      <c r="CUX78" s="466"/>
      <c r="CUY78" s="399"/>
      <c r="CUZ78" s="466"/>
      <c r="CVA78" s="252"/>
      <c r="CVB78" s="467"/>
      <c r="CVC78" s="466"/>
      <c r="CVD78" s="399"/>
      <c r="CVE78" s="466"/>
      <c r="CVF78" s="252"/>
      <c r="CVG78" s="467"/>
      <c r="CVH78" s="466"/>
      <c r="CVI78" s="399"/>
      <c r="CVJ78" s="466"/>
      <c r="CVK78" s="252"/>
      <c r="CVL78" s="467"/>
      <c r="CVM78" s="466"/>
      <c r="CVN78" s="399"/>
      <c r="CVO78" s="466"/>
      <c r="CVP78" s="252"/>
      <c r="CVQ78" s="467"/>
      <c r="CVR78" s="466"/>
      <c r="CVS78" s="399"/>
      <c r="CVT78" s="466"/>
      <c r="CVU78" s="252"/>
      <c r="CVV78" s="467"/>
      <c r="CVW78" s="466"/>
      <c r="CVX78" s="399"/>
      <c r="CVY78" s="466"/>
      <c r="CVZ78" s="252"/>
      <c r="CWA78" s="467"/>
      <c r="CWB78" s="466"/>
      <c r="CWC78" s="399"/>
      <c r="CWD78" s="466"/>
      <c r="CWE78" s="252"/>
      <c r="CWF78" s="467"/>
      <c r="CWG78" s="466"/>
      <c r="CWH78" s="399"/>
      <c r="CWI78" s="466"/>
      <c r="CWJ78" s="252"/>
      <c r="CWK78" s="467"/>
      <c r="CWL78" s="466"/>
      <c r="CWM78" s="399"/>
      <c r="CWN78" s="466"/>
      <c r="CWO78" s="252"/>
      <c r="CWP78" s="467"/>
      <c r="CWQ78" s="466"/>
      <c r="CWR78" s="399"/>
      <c r="CWS78" s="466"/>
      <c r="CWT78" s="252"/>
      <c r="CWU78" s="467"/>
      <c r="CWV78" s="466"/>
      <c r="CWW78" s="399"/>
      <c r="CWX78" s="466"/>
      <c r="CWY78" s="252"/>
      <c r="CWZ78" s="467"/>
      <c r="CXA78" s="466"/>
      <c r="CXB78" s="399"/>
      <c r="CXC78" s="466"/>
      <c r="CXD78" s="252"/>
      <c r="CXE78" s="467"/>
      <c r="CXF78" s="466"/>
      <c r="CXG78" s="399"/>
      <c r="CXH78" s="466"/>
      <c r="CXI78" s="252"/>
      <c r="CXJ78" s="467"/>
      <c r="CXK78" s="466"/>
      <c r="CXL78" s="399"/>
      <c r="CXM78" s="466"/>
      <c r="CXN78" s="252"/>
      <c r="CXO78" s="467"/>
      <c r="CXP78" s="466"/>
      <c r="CXQ78" s="399"/>
      <c r="CXR78" s="466"/>
      <c r="CXS78" s="252"/>
      <c r="CXT78" s="467"/>
      <c r="CXU78" s="466"/>
      <c r="CXV78" s="399"/>
      <c r="CXW78" s="466"/>
      <c r="CXX78" s="252"/>
      <c r="CXY78" s="467"/>
      <c r="CXZ78" s="466"/>
      <c r="CYA78" s="399"/>
      <c r="CYB78" s="466"/>
      <c r="CYC78" s="252"/>
      <c r="CYD78" s="467"/>
      <c r="CYE78" s="466"/>
      <c r="CYF78" s="399"/>
      <c r="CYG78" s="466"/>
      <c r="CYH78" s="252"/>
      <c r="CYI78" s="467"/>
      <c r="CYJ78" s="466"/>
      <c r="CYK78" s="399"/>
      <c r="CYL78" s="466"/>
      <c r="CYM78" s="252"/>
      <c r="CYN78" s="467"/>
      <c r="CYO78" s="466"/>
      <c r="CYP78" s="399"/>
      <c r="CYQ78" s="466"/>
      <c r="CYR78" s="252"/>
      <c r="CYS78" s="467"/>
      <c r="CYT78" s="466"/>
      <c r="CYU78" s="399"/>
      <c r="CYV78" s="466"/>
      <c r="CYW78" s="252"/>
      <c r="CYX78" s="467"/>
      <c r="CYY78" s="466"/>
      <c r="CYZ78" s="399"/>
      <c r="CZA78" s="466"/>
      <c r="CZB78" s="252"/>
      <c r="CZC78" s="467"/>
      <c r="CZD78" s="466"/>
      <c r="CZE78" s="399"/>
      <c r="CZF78" s="466"/>
      <c r="CZG78" s="252"/>
      <c r="CZH78" s="467"/>
      <c r="CZI78" s="466"/>
      <c r="CZJ78" s="399"/>
      <c r="CZK78" s="466"/>
      <c r="CZL78" s="252"/>
      <c r="CZM78" s="467"/>
      <c r="CZN78" s="466"/>
      <c r="CZO78" s="399"/>
      <c r="CZP78" s="466"/>
      <c r="CZQ78" s="252"/>
      <c r="CZR78" s="467"/>
      <c r="CZS78" s="466"/>
      <c r="CZT78" s="399"/>
      <c r="CZU78" s="466"/>
      <c r="CZV78" s="252"/>
      <c r="CZW78" s="467"/>
      <c r="CZX78" s="466"/>
      <c r="CZY78" s="399"/>
      <c r="CZZ78" s="466"/>
      <c r="DAA78" s="252"/>
      <c r="DAB78" s="467"/>
      <c r="DAC78" s="466"/>
      <c r="DAD78" s="399"/>
      <c r="DAE78" s="466"/>
      <c r="DAF78" s="252"/>
      <c r="DAG78" s="467"/>
      <c r="DAH78" s="466"/>
      <c r="DAI78" s="399"/>
      <c r="DAJ78" s="466"/>
      <c r="DAK78" s="252"/>
      <c r="DAL78" s="467"/>
      <c r="DAM78" s="466"/>
      <c r="DAN78" s="399"/>
      <c r="DAO78" s="466"/>
      <c r="DAP78" s="252"/>
      <c r="DAQ78" s="467"/>
      <c r="DAR78" s="466"/>
      <c r="DAS78" s="399"/>
      <c r="DAT78" s="466"/>
      <c r="DAU78" s="252"/>
      <c r="DAV78" s="467"/>
      <c r="DAW78" s="466"/>
      <c r="DAX78" s="399"/>
      <c r="DAY78" s="466"/>
      <c r="DAZ78" s="252"/>
      <c r="DBA78" s="467"/>
      <c r="DBB78" s="466"/>
      <c r="DBC78" s="399"/>
      <c r="DBD78" s="466"/>
      <c r="DBE78" s="252"/>
      <c r="DBF78" s="467"/>
      <c r="DBG78" s="466"/>
      <c r="DBH78" s="399"/>
      <c r="DBI78" s="466"/>
      <c r="DBJ78" s="252"/>
      <c r="DBK78" s="467"/>
      <c r="DBL78" s="466"/>
      <c r="DBM78" s="399"/>
      <c r="DBN78" s="466"/>
      <c r="DBO78" s="252"/>
      <c r="DBP78" s="467"/>
      <c r="DBQ78" s="466"/>
      <c r="DBR78" s="399"/>
      <c r="DBS78" s="466"/>
      <c r="DBT78" s="252"/>
      <c r="DBU78" s="467"/>
      <c r="DBV78" s="466"/>
      <c r="DBW78" s="399"/>
      <c r="DBX78" s="466"/>
      <c r="DBY78" s="252"/>
      <c r="DBZ78" s="467"/>
      <c r="DCA78" s="466"/>
      <c r="DCB78" s="399"/>
      <c r="DCC78" s="466"/>
      <c r="DCD78" s="252"/>
      <c r="DCE78" s="467"/>
      <c r="DCF78" s="466"/>
      <c r="DCG78" s="399"/>
      <c r="DCH78" s="466"/>
      <c r="DCI78" s="252"/>
      <c r="DCJ78" s="467"/>
      <c r="DCK78" s="466"/>
      <c r="DCL78" s="399"/>
      <c r="DCM78" s="466"/>
      <c r="DCN78" s="252"/>
      <c r="DCO78" s="467"/>
      <c r="DCP78" s="466"/>
      <c r="DCQ78" s="399"/>
      <c r="DCR78" s="466"/>
      <c r="DCS78" s="252"/>
      <c r="DCT78" s="467"/>
      <c r="DCU78" s="466"/>
      <c r="DCV78" s="399"/>
      <c r="DCW78" s="466"/>
      <c r="DCX78" s="252"/>
      <c r="DCY78" s="467"/>
      <c r="DCZ78" s="466"/>
      <c r="DDA78" s="399"/>
      <c r="DDB78" s="466"/>
      <c r="DDC78" s="252"/>
      <c r="DDD78" s="467"/>
      <c r="DDE78" s="466"/>
      <c r="DDF78" s="399"/>
      <c r="DDG78" s="466"/>
      <c r="DDH78" s="252"/>
      <c r="DDI78" s="467"/>
      <c r="DDJ78" s="466"/>
      <c r="DDK78" s="399"/>
      <c r="DDL78" s="466"/>
      <c r="DDM78" s="252"/>
      <c r="DDN78" s="467"/>
      <c r="DDO78" s="466"/>
      <c r="DDP78" s="399"/>
      <c r="DDQ78" s="466"/>
      <c r="DDR78" s="252"/>
      <c r="DDS78" s="467"/>
      <c r="DDT78" s="466"/>
      <c r="DDU78" s="399"/>
      <c r="DDV78" s="466"/>
      <c r="DDW78" s="252"/>
      <c r="DDX78" s="467"/>
      <c r="DDY78" s="466"/>
      <c r="DDZ78" s="399"/>
      <c r="DEA78" s="466"/>
      <c r="DEB78" s="252"/>
      <c r="DEC78" s="467"/>
      <c r="DED78" s="466"/>
      <c r="DEE78" s="399"/>
      <c r="DEF78" s="466"/>
      <c r="DEG78" s="252"/>
      <c r="DEH78" s="467"/>
      <c r="DEI78" s="466"/>
      <c r="DEJ78" s="399"/>
      <c r="DEK78" s="466"/>
      <c r="DEL78" s="252"/>
      <c r="DEM78" s="467"/>
      <c r="DEN78" s="466"/>
      <c r="DEO78" s="399"/>
      <c r="DEP78" s="466"/>
      <c r="DEQ78" s="252"/>
      <c r="DER78" s="467"/>
      <c r="DES78" s="466"/>
      <c r="DET78" s="399"/>
      <c r="DEU78" s="466"/>
      <c r="DEV78" s="252"/>
      <c r="DEW78" s="467"/>
      <c r="DEX78" s="466"/>
      <c r="DEY78" s="399"/>
      <c r="DEZ78" s="466"/>
      <c r="DFA78" s="252"/>
      <c r="DFB78" s="467"/>
      <c r="DFC78" s="466"/>
      <c r="DFD78" s="399"/>
      <c r="DFE78" s="466"/>
      <c r="DFF78" s="252"/>
      <c r="DFG78" s="467"/>
      <c r="DFH78" s="466"/>
      <c r="DFI78" s="399"/>
      <c r="DFJ78" s="466"/>
      <c r="DFK78" s="252"/>
      <c r="DFL78" s="467"/>
      <c r="DFM78" s="466"/>
      <c r="DFN78" s="399"/>
      <c r="DFO78" s="466"/>
      <c r="DFP78" s="252"/>
      <c r="DFQ78" s="467"/>
      <c r="DFR78" s="466"/>
      <c r="DFS78" s="399"/>
      <c r="DFT78" s="466"/>
      <c r="DFU78" s="252"/>
      <c r="DFV78" s="467"/>
      <c r="DFW78" s="466"/>
      <c r="DFX78" s="399"/>
      <c r="DFY78" s="466"/>
      <c r="DFZ78" s="252"/>
      <c r="DGA78" s="467"/>
      <c r="DGB78" s="466"/>
      <c r="DGC78" s="399"/>
      <c r="DGD78" s="466"/>
      <c r="DGE78" s="252"/>
      <c r="DGF78" s="467"/>
      <c r="DGG78" s="466"/>
      <c r="DGH78" s="399"/>
      <c r="DGI78" s="466"/>
      <c r="DGJ78" s="252"/>
      <c r="DGK78" s="467"/>
      <c r="DGL78" s="466"/>
      <c r="DGM78" s="399"/>
      <c r="DGN78" s="466"/>
      <c r="DGO78" s="252"/>
      <c r="DGP78" s="467"/>
      <c r="DGQ78" s="466"/>
      <c r="DGR78" s="399"/>
      <c r="DGS78" s="466"/>
      <c r="DGT78" s="252"/>
      <c r="DGU78" s="467"/>
      <c r="DGV78" s="466"/>
      <c r="DGW78" s="399"/>
      <c r="DGX78" s="466"/>
      <c r="DGY78" s="252"/>
      <c r="DGZ78" s="467"/>
      <c r="DHA78" s="466"/>
      <c r="DHB78" s="399"/>
      <c r="DHC78" s="466"/>
      <c r="DHD78" s="252"/>
      <c r="DHE78" s="467"/>
      <c r="DHF78" s="466"/>
      <c r="DHG78" s="399"/>
      <c r="DHH78" s="466"/>
      <c r="DHI78" s="252"/>
      <c r="DHJ78" s="467"/>
      <c r="DHK78" s="466"/>
      <c r="DHL78" s="399"/>
      <c r="DHM78" s="466"/>
      <c r="DHN78" s="252"/>
      <c r="DHO78" s="467"/>
      <c r="DHP78" s="466"/>
      <c r="DHQ78" s="399"/>
      <c r="DHR78" s="466"/>
      <c r="DHS78" s="252"/>
      <c r="DHT78" s="467"/>
      <c r="DHU78" s="466"/>
      <c r="DHV78" s="399"/>
      <c r="DHW78" s="466"/>
      <c r="DHX78" s="252"/>
      <c r="DHY78" s="467"/>
      <c r="DHZ78" s="466"/>
      <c r="DIA78" s="399"/>
      <c r="DIB78" s="466"/>
      <c r="DIC78" s="252"/>
      <c r="DID78" s="467"/>
      <c r="DIE78" s="466"/>
      <c r="DIF78" s="399"/>
      <c r="DIG78" s="466"/>
      <c r="DIH78" s="252"/>
      <c r="DII78" s="467"/>
      <c r="DIJ78" s="466"/>
      <c r="DIK78" s="399"/>
      <c r="DIL78" s="466"/>
      <c r="DIM78" s="252"/>
      <c r="DIN78" s="467"/>
      <c r="DIO78" s="466"/>
      <c r="DIP78" s="399"/>
      <c r="DIQ78" s="466"/>
      <c r="DIR78" s="252"/>
      <c r="DIS78" s="467"/>
      <c r="DIT78" s="466"/>
      <c r="DIU78" s="399"/>
      <c r="DIV78" s="466"/>
      <c r="DIW78" s="252"/>
      <c r="DIX78" s="467"/>
      <c r="DIY78" s="466"/>
      <c r="DIZ78" s="399"/>
      <c r="DJA78" s="466"/>
      <c r="DJB78" s="252"/>
      <c r="DJC78" s="467"/>
      <c r="DJD78" s="466"/>
      <c r="DJE78" s="399"/>
      <c r="DJF78" s="466"/>
      <c r="DJG78" s="252"/>
      <c r="DJH78" s="467"/>
      <c r="DJI78" s="466"/>
      <c r="DJJ78" s="399"/>
      <c r="DJK78" s="466"/>
      <c r="DJL78" s="252"/>
      <c r="DJM78" s="467"/>
      <c r="DJN78" s="466"/>
      <c r="DJO78" s="399"/>
      <c r="DJP78" s="466"/>
      <c r="DJQ78" s="252"/>
      <c r="DJR78" s="467"/>
      <c r="DJS78" s="466"/>
      <c r="DJT78" s="399"/>
      <c r="DJU78" s="466"/>
      <c r="DJV78" s="252"/>
      <c r="DJW78" s="467"/>
      <c r="DJX78" s="466"/>
      <c r="DJY78" s="399"/>
      <c r="DJZ78" s="466"/>
      <c r="DKA78" s="252"/>
      <c r="DKB78" s="467"/>
      <c r="DKC78" s="466"/>
      <c r="DKD78" s="399"/>
      <c r="DKE78" s="466"/>
      <c r="DKF78" s="252"/>
      <c r="DKG78" s="467"/>
      <c r="DKH78" s="466"/>
      <c r="DKI78" s="399"/>
      <c r="DKJ78" s="466"/>
      <c r="DKK78" s="252"/>
      <c r="DKL78" s="467"/>
      <c r="DKM78" s="466"/>
      <c r="DKN78" s="399"/>
      <c r="DKO78" s="466"/>
      <c r="DKP78" s="252"/>
      <c r="DKQ78" s="467"/>
      <c r="DKR78" s="466"/>
      <c r="DKS78" s="399"/>
      <c r="DKT78" s="466"/>
      <c r="DKU78" s="252"/>
      <c r="DKV78" s="467"/>
      <c r="DKW78" s="466"/>
      <c r="DKX78" s="399"/>
      <c r="DKY78" s="466"/>
      <c r="DKZ78" s="252"/>
      <c r="DLA78" s="467"/>
      <c r="DLB78" s="466"/>
      <c r="DLC78" s="399"/>
      <c r="DLD78" s="466"/>
      <c r="DLE78" s="252"/>
      <c r="DLF78" s="467"/>
      <c r="DLG78" s="466"/>
      <c r="DLH78" s="399"/>
      <c r="DLI78" s="466"/>
      <c r="DLJ78" s="252"/>
      <c r="DLK78" s="467"/>
      <c r="DLL78" s="466"/>
      <c r="DLM78" s="399"/>
      <c r="DLN78" s="466"/>
      <c r="DLO78" s="252"/>
      <c r="DLP78" s="467"/>
      <c r="DLQ78" s="466"/>
      <c r="DLR78" s="399"/>
      <c r="DLS78" s="466"/>
      <c r="DLT78" s="252"/>
      <c r="DLU78" s="467"/>
      <c r="DLV78" s="466"/>
      <c r="DLW78" s="399"/>
      <c r="DLX78" s="466"/>
      <c r="DLY78" s="252"/>
      <c r="DLZ78" s="467"/>
      <c r="DMA78" s="466"/>
      <c r="DMB78" s="399"/>
      <c r="DMC78" s="466"/>
      <c r="DMD78" s="252"/>
      <c r="DME78" s="467"/>
      <c r="DMF78" s="466"/>
      <c r="DMG78" s="399"/>
      <c r="DMH78" s="466"/>
      <c r="DMI78" s="252"/>
      <c r="DMJ78" s="467"/>
      <c r="DMK78" s="466"/>
      <c r="DML78" s="399"/>
      <c r="DMM78" s="466"/>
      <c r="DMN78" s="252"/>
      <c r="DMO78" s="467"/>
      <c r="DMP78" s="466"/>
      <c r="DMQ78" s="399"/>
      <c r="DMR78" s="466"/>
      <c r="DMS78" s="252"/>
      <c r="DMT78" s="467"/>
      <c r="DMU78" s="466"/>
      <c r="DMV78" s="399"/>
      <c r="DMW78" s="466"/>
      <c r="DMX78" s="252"/>
      <c r="DMY78" s="467"/>
      <c r="DMZ78" s="466"/>
      <c r="DNA78" s="399"/>
      <c r="DNB78" s="466"/>
      <c r="DNC78" s="252"/>
      <c r="DND78" s="467"/>
      <c r="DNE78" s="466"/>
      <c r="DNF78" s="399"/>
      <c r="DNG78" s="466"/>
      <c r="DNH78" s="252"/>
      <c r="DNI78" s="467"/>
      <c r="DNJ78" s="466"/>
      <c r="DNK78" s="399"/>
      <c r="DNL78" s="466"/>
      <c r="DNM78" s="252"/>
      <c r="DNN78" s="467"/>
      <c r="DNO78" s="466"/>
      <c r="DNP78" s="399"/>
      <c r="DNQ78" s="466"/>
      <c r="DNR78" s="252"/>
      <c r="DNS78" s="467"/>
      <c r="DNT78" s="466"/>
      <c r="DNU78" s="399"/>
      <c r="DNV78" s="466"/>
      <c r="DNW78" s="252"/>
      <c r="DNX78" s="467"/>
      <c r="DNY78" s="466"/>
      <c r="DNZ78" s="399"/>
      <c r="DOA78" s="466"/>
      <c r="DOB78" s="252"/>
      <c r="DOC78" s="467"/>
      <c r="DOD78" s="466"/>
      <c r="DOE78" s="399"/>
      <c r="DOF78" s="466"/>
      <c r="DOG78" s="252"/>
      <c r="DOH78" s="467"/>
      <c r="DOI78" s="466"/>
      <c r="DOJ78" s="399"/>
      <c r="DOK78" s="466"/>
      <c r="DOL78" s="252"/>
      <c r="DOM78" s="467"/>
      <c r="DON78" s="466"/>
      <c r="DOO78" s="399"/>
      <c r="DOP78" s="466"/>
      <c r="DOQ78" s="252"/>
      <c r="DOR78" s="467"/>
      <c r="DOS78" s="466"/>
      <c r="DOT78" s="399"/>
      <c r="DOU78" s="466"/>
      <c r="DOV78" s="252"/>
      <c r="DOW78" s="467"/>
      <c r="DOX78" s="466"/>
      <c r="DOY78" s="399"/>
      <c r="DOZ78" s="466"/>
      <c r="DPA78" s="252"/>
      <c r="DPB78" s="467"/>
      <c r="DPC78" s="466"/>
      <c r="DPD78" s="399"/>
      <c r="DPE78" s="466"/>
      <c r="DPF78" s="252"/>
      <c r="DPG78" s="467"/>
      <c r="DPH78" s="466"/>
      <c r="DPI78" s="399"/>
      <c r="DPJ78" s="466"/>
      <c r="DPK78" s="252"/>
      <c r="DPL78" s="467"/>
      <c r="DPM78" s="466"/>
      <c r="DPN78" s="399"/>
      <c r="DPO78" s="466"/>
      <c r="DPP78" s="252"/>
      <c r="DPQ78" s="467"/>
      <c r="DPR78" s="466"/>
      <c r="DPS78" s="399"/>
      <c r="DPT78" s="466"/>
      <c r="DPU78" s="252"/>
      <c r="DPV78" s="467"/>
      <c r="DPW78" s="466"/>
      <c r="DPX78" s="399"/>
      <c r="DPY78" s="466"/>
      <c r="DPZ78" s="252"/>
      <c r="DQA78" s="467"/>
      <c r="DQB78" s="466"/>
      <c r="DQC78" s="399"/>
      <c r="DQD78" s="466"/>
      <c r="DQE78" s="252"/>
      <c r="DQF78" s="467"/>
      <c r="DQG78" s="466"/>
      <c r="DQH78" s="399"/>
      <c r="DQI78" s="466"/>
      <c r="DQJ78" s="252"/>
      <c r="DQK78" s="467"/>
      <c r="DQL78" s="466"/>
      <c r="DQM78" s="399"/>
      <c r="DQN78" s="466"/>
      <c r="DQO78" s="252"/>
      <c r="DQP78" s="467"/>
      <c r="DQQ78" s="466"/>
      <c r="DQR78" s="399"/>
      <c r="DQS78" s="466"/>
      <c r="DQT78" s="252"/>
      <c r="DQU78" s="467"/>
      <c r="DQV78" s="466"/>
      <c r="DQW78" s="399"/>
      <c r="DQX78" s="466"/>
      <c r="DQY78" s="252"/>
      <c r="DQZ78" s="467"/>
      <c r="DRA78" s="466"/>
      <c r="DRB78" s="399"/>
      <c r="DRC78" s="466"/>
      <c r="DRD78" s="252"/>
      <c r="DRE78" s="467"/>
      <c r="DRF78" s="466"/>
      <c r="DRG78" s="399"/>
      <c r="DRH78" s="466"/>
      <c r="DRI78" s="252"/>
      <c r="DRJ78" s="467"/>
      <c r="DRK78" s="466"/>
      <c r="DRL78" s="399"/>
      <c r="DRM78" s="466"/>
      <c r="DRN78" s="252"/>
      <c r="DRO78" s="467"/>
      <c r="DRP78" s="466"/>
      <c r="DRQ78" s="399"/>
      <c r="DRR78" s="466"/>
      <c r="DRS78" s="252"/>
      <c r="DRT78" s="467"/>
      <c r="DRU78" s="466"/>
      <c r="DRV78" s="399"/>
      <c r="DRW78" s="466"/>
      <c r="DRX78" s="252"/>
      <c r="DRY78" s="467"/>
      <c r="DRZ78" s="466"/>
      <c r="DSA78" s="399"/>
      <c r="DSB78" s="466"/>
      <c r="DSC78" s="252"/>
      <c r="DSD78" s="467"/>
      <c r="DSE78" s="466"/>
      <c r="DSF78" s="399"/>
      <c r="DSG78" s="466"/>
      <c r="DSH78" s="252"/>
      <c r="DSI78" s="467"/>
      <c r="DSJ78" s="466"/>
      <c r="DSK78" s="399"/>
      <c r="DSL78" s="466"/>
      <c r="DSM78" s="252"/>
      <c r="DSN78" s="467"/>
      <c r="DSO78" s="466"/>
      <c r="DSP78" s="399"/>
      <c r="DSQ78" s="466"/>
      <c r="DSR78" s="252"/>
      <c r="DSS78" s="467"/>
      <c r="DST78" s="466"/>
      <c r="DSU78" s="399"/>
      <c r="DSV78" s="466"/>
      <c r="DSW78" s="252"/>
      <c r="DSX78" s="467"/>
      <c r="DSY78" s="466"/>
      <c r="DSZ78" s="399"/>
      <c r="DTA78" s="466"/>
      <c r="DTB78" s="252"/>
      <c r="DTC78" s="467"/>
      <c r="DTD78" s="466"/>
      <c r="DTE78" s="399"/>
      <c r="DTF78" s="466"/>
      <c r="DTG78" s="252"/>
      <c r="DTH78" s="467"/>
      <c r="DTI78" s="466"/>
      <c r="DTJ78" s="399"/>
      <c r="DTK78" s="466"/>
      <c r="DTL78" s="252"/>
      <c r="DTM78" s="467"/>
      <c r="DTN78" s="466"/>
      <c r="DTO78" s="399"/>
      <c r="DTP78" s="466"/>
      <c r="DTQ78" s="252"/>
      <c r="DTR78" s="467"/>
      <c r="DTS78" s="466"/>
      <c r="DTT78" s="399"/>
      <c r="DTU78" s="466"/>
      <c r="DTV78" s="252"/>
      <c r="DTW78" s="467"/>
      <c r="DTX78" s="466"/>
      <c r="DTY78" s="399"/>
      <c r="DTZ78" s="466"/>
      <c r="DUA78" s="252"/>
      <c r="DUB78" s="467"/>
      <c r="DUC78" s="466"/>
      <c r="DUD78" s="399"/>
      <c r="DUE78" s="466"/>
      <c r="DUF78" s="252"/>
      <c r="DUG78" s="467"/>
      <c r="DUH78" s="466"/>
      <c r="DUI78" s="399"/>
      <c r="DUJ78" s="466"/>
      <c r="DUK78" s="252"/>
      <c r="DUL78" s="467"/>
      <c r="DUM78" s="466"/>
      <c r="DUN78" s="399"/>
      <c r="DUO78" s="466"/>
      <c r="DUP78" s="252"/>
      <c r="DUQ78" s="467"/>
      <c r="DUR78" s="466"/>
      <c r="DUS78" s="399"/>
      <c r="DUT78" s="466"/>
      <c r="DUU78" s="252"/>
      <c r="DUV78" s="467"/>
      <c r="DUW78" s="466"/>
      <c r="DUX78" s="399"/>
      <c r="DUY78" s="466"/>
      <c r="DUZ78" s="252"/>
      <c r="DVA78" s="467"/>
      <c r="DVB78" s="466"/>
      <c r="DVC78" s="399"/>
      <c r="DVD78" s="466"/>
      <c r="DVE78" s="252"/>
      <c r="DVF78" s="467"/>
      <c r="DVG78" s="466"/>
      <c r="DVH78" s="399"/>
      <c r="DVI78" s="466"/>
      <c r="DVJ78" s="252"/>
      <c r="DVK78" s="467"/>
      <c r="DVL78" s="466"/>
      <c r="DVM78" s="399"/>
      <c r="DVN78" s="466"/>
      <c r="DVO78" s="252"/>
      <c r="DVP78" s="467"/>
      <c r="DVQ78" s="466"/>
      <c r="DVR78" s="399"/>
      <c r="DVS78" s="466"/>
      <c r="DVT78" s="252"/>
      <c r="DVU78" s="467"/>
      <c r="DVV78" s="466"/>
      <c r="DVW78" s="399"/>
      <c r="DVX78" s="466"/>
      <c r="DVY78" s="252"/>
      <c r="DVZ78" s="467"/>
      <c r="DWA78" s="466"/>
      <c r="DWB78" s="399"/>
      <c r="DWC78" s="466"/>
      <c r="DWD78" s="252"/>
      <c r="DWE78" s="467"/>
      <c r="DWF78" s="466"/>
      <c r="DWG78" s="399"/>
      <c r="DWH78" s="466"/>
      <c r="DWI78" s="252"/>
      <c r="DWJ78" s="467"/>
      <c r="DWK78" s="466"/>
      <c r="DWL78" s="399"/>
      <c r="DWM78" s="466"/>
      <c r="DWN78" s="252"/>
      <c r="DWO78" s="467"/>
      <c r="DWP78" s="466"/>
      <c r="DWQ78" s="399"/>
      <c r="DWR78" s="466"/>
      <c r="DWS78" s="252"/>
      <c r="DWT78" s="467"/>
      <c r="DWU78" s="466"/>
      <c r="DWV78" s="399"/>
      <c r="DWW78" s="466"/>
      <c r="DWX78" s="252"/>
      <c r="DWY78" s="467"/>
      <c r="DWZ78" s="466"/>
      <c r="DXA78" s="399"/>
      <c r="DXB78" s="466"/>
      <c r="DXC78" s="252"/>
      <c r="DXD78" s="467"/>
      <c r="DXE78" s="466"/>
      <c r="DXF78" s="399"/>
      <c r="DXG78" s="466"/>
      <c r="DXH78" s="252"/>
      <c r="DXI78" s="467"/>
      <c r="DXJ78" s="466"/>
      <c r="DXK78" s="399"/>
      <c r="DXL78" s="466"/>
      <c r="DXM78" s="252"/>
      <c r="DXN78" s="467"/>
      <c r="DXO78" s="466"/>
      <c r="DXP78" s="399"/>
      <c r="DXQ78" s="466"/>
      <c r="DXR78" s="252"/>
      <c r="DXS78" s="467"/>
      <c r="DXT78" s="466"/>
      <c r="DXU78" s="399"/>
      <c r="DXV78" s="466"/>
      <c r="DXW78" s="252"/>
      <c r="DXX78" s="467"/>
      <c r="DXY78" s="466"/>
      <c r="DXZ78" s="399"/>
      <c r="DYA78" s="466"/>
      <c r="DYB78" s="252"/>
      <c r="DYC78" s="467"/>
      <c r="DYD78" s="466"/>
      <c r="DYE78" s="399"/>
      <c r="DYF78" s="466"/>
      <c r="DYG78" s="252"/>
      <c r="DYH78" s="467"/>
      <c r="DYI78" s="466"/>
      <c r="DYJ78" s="399"/>
      <c r="DYK78" s="466"/>
      <c r="DYL78" s="252"/>
      <c r="DYM78" s="467"/>
      <c r="DYN78" s="466"/>
      <c r="DYO78" s="399"/>
      <c r="DYP78" s="466"/>
      <c r="DYQ78" s="252"/>
      <c r="DYR78" s="467"/>
      <c r="DYS78" s="466"/>
      <c r="DYT78" s="399"/>
      <c r="DYU78" s="466"/>
      <c r="DYV78" s="252"/>
      <c r="DYW78" s="467"/>
      <c r="DYX78" s="466"/>
      <c r="DYY78" s="399"/>
      <c r="DYZ78" s="466"/>
      <c r="DZA78" s="252"/>
      <c r="DZB78" s="467"/>
      <c r="DZC78" s="466"/>
      <c r="DZD78" s="399"/>
      <c r="DZE78" s="466"/>
      <c r="DZF78" s="252"/>
      <c r="DZG78" s="467"/>
      <c r="DZH78" s="466"/>
      <c r="DZI78" s="399"/>
      <c r="DZJ78" s="466"/>
      <c r="DZK78" s="252"/>
      <c r="DZL78" s="467"/>
      <c r="DZM78" s="466"/>
      <c r="DZN78" s="399"/>
      <c r="DZO78" s="466"/>
      <c r="DZP78" s="252"/>
      <c r="DZQ78" s="467"/>
      <c r="DZR78" s="466"/>
      <c r="DZS78" s="399"/>
      <c r="DZT78" s="466"/>
      <c r="DZU78" s="252"/>
      <c r="DZV78" s="467"/>
      <c r="DZW78" s="466"/>
      <c r="DZX78" s="399"/>
      <c r="DZY78" s="466"/>
      <c r="DZZ78" s="252"/>
      <c r="EAA78" s="467"/>
      <c r="EAB78" s="466"/>
      <c r="EAC78" s="399"/>
      <c r="EAD78" s="466"/>
      <c r="EAE78" s="252"/>
      <c r="EAF78" s="467"/>
      <c r="EAG78" s="466"/>
      <c r="EAH78" s="399"/>
      <c r="EAI78" s="466"/>
      <c r="EAJ78" s="252"/>
      <c r="EAK78" s="467"/>
      <c r="EAL78" s="466"/>
      <c r="EAM78" s="399"/>
      <c r="EAN78" s="466"/>
      <c r="EAO78" s="252"/>
      <c r="EAP78" s="467"/>
      <c r="EAQ78" s="466"/>
      <c r="EAR78" s="399"/>
      <c r="EAS78" s="466"/>
      <c r="EAT78" s="252"/>
      <c r="EAU78" s="467"/>
      <c r="EAV78" s="466"/>
      <c r="EAW78" s="399"/>
      <c r="EAX78" s="466"/>
      <c r="EAY78" s="252"/>
      <c r="EAZ78" s="467"/>
      <c r="EBA78" s="466"/>
      <c r="EBB78" s="399"/>
      <c r="EBC78" s="466"/>
      <c r="EBD78" s="252"/>
      <c r="EBE78" s="467"/>
      <c r="EBF78" s="466"/>
      <c r="EBG78" s="399"/>
      <c r="EBH78" s="466"/>
      <c r="EBI78" s="252"/>
      <c r="EBJ78" s="467"/>
      <c r="EBK78" s="466"/>
      <c r="EBL78" s="399"/>
      <c r="EBM78" s="466"/>
      <c r="EBN78" s="252"/>
      <c r="EBO78" s="467"/>
      <c r="EBP78" s="466"/>
      <c r="EBQ78" s="399"/>
      <c r="EBR78" s="466"/>
      <c r="EBS78" s="252"/>
      <c r="EBT78" s="467"/>
      <c r="EBU78" s="466"/>
      <c r="EBV78" s="399"/>
      <c r="EBW78" s="466"/>
      <c r="EBX78" s="252"/>
      <c r="EBY78" s="467"/>
      <c r="EBZ78" s="466"/>
      <c r="ECA78" s="399"/>
      <c r="ECB78" s="466"/>
      <c r="ECC78" s="252"/>
      <c r="ECD78" s="467"/>
      <c r="ECE78" s="466"/>
      <c r="ECF78" s="399"/>
      <c r="ECG78" s="466"/>
      <c r="ECH78" s="252"/>
      <c r="ECI78" s="467"/>
      <c r="ECJ78" s="466"/>
      <c r="ECK78" s="399"/>
      <c r="ECL78" s="466"/>
      <c r="ECM78" s="252"/>
      <c r="ECN78" s="467"/>
      <c r="ECO78" s="466"/>
      <c r="ECP78" s="399"/>
      <c r="ECQ78" s="466"/>
      <c r="ECR78" s="252"/>
      <c r="ECS78" s="467"/>
      <c r="ECT78" s="466"/>
      <c r="ECU78" s="399"/>
      <c r="ECV78" s="466"/>
      <c r="ECW78" s="252"/>
      <c r="ECX78" s="467"/>
      <c r="ECY78" s="466"/>
      <c r="ECZ78" s="399"/>
      <c r="EDA78" s="466"/>
      <c r="EDB78" s="252"/>
      <c r="EDC78" s="467"/>
      <c r="EDD78" s="466"/>
      <c r="EDE78" s="399"/>
      <c r="EDF78" s="466"/>
      <c r="EDG78" s="252"/>
      <c r="EDH78" s="467"/>
      <c r="EDI78" s="466"/>
      <c r="EDJ78" s="399"/>
      <c r="EDK78" s="466"/>
      <c r="EDL78" s="252"/>
      <c r="EDM78" s="467"/>
      <c r="EDN78" s="466"/>
      <c r="EDO78" s="399"/>
      <c r="EDP78" s="466"/>
      <c r="EDQ78" s="252"/>
      <c r="EDR78" s="467"/>
      <c r="EDS78" s="466"/>
      <c r="EDT78" s="399"/>
      <c r="EDU78" s="466"/>
      <c r="EDV78" s="252"/>
      <c r="EDW78" s="467"/>
      <c r="EDX78" s="466"/>
      <c r="EDY78" s="399"/>
      <c r="EDZ78" s="466"/>
      <c r="EEA78" s="252"/>
      <c r="EEB78" s="467"/>
      <c r="EEC78" s="466"/>
      <c r="EED78" s="399"/>
      <c r="EEE78" s="466"/>
      <c r="EEF78" s="252"/>
      <c r="EEG78" s="467"/>
      <c r="EEH78" s="466"/>
      <c r="EEI78" s="399"/>
      <c r="EEJ78" s="466"/>
      <c r="EEK78" s="252"/>
      <c r="EEL78" s="467"/>
      <c r="EEM78" s="466"/>
      <c r="EEN78" s="399"/>
      <c r="EEO78" s="466"/>
      <c r="EEP78" s="252"/>
      <c r="EEQ78" s="467"/>
      <c r="EER78" s="466"/>
      <c r="EES78" s="399"/>
      <c r="EET78" s="466"/>
      <c r="EEU78" s="252"/>
      <c r="EEV78" s="467"/>
      <c r="EEW78" s="466"/>
      <c r="EEX78" s="399"/>
      <c r="EEY78" s="466"/>
      <c r="EEZ78" s="252"/>
      <c r="EFA78" s="467"/>
      <c r="EFB78" s="466"/>
      <c r="EFC78" s="399"/>
      <c r="EFD78" s="466"/>
      <c r="EFE78" s="252"/>
      <c r="EFF78" s="467"/>
      <c r="EFG78" s="466"/>
      <c r="EFH78" s="399"/>
      <c r="EFI78" s="466"/>
      <c r="EFJ78" s="252"/>
      <c r="EFK78" s="467"/>
      <c r="EFL78" s="466"/>
      <c r="EFM78" s="399"/>
      <c r="EFN78" s="466"/>
      <c r="EFO78" s="252"/>
      <c r="EFP78" s="467"/>
      <c r="EFQ78" s="466"/>
      <c r="EFR78" s="399"/>
      <c r="EFS78" s="466"/>
      <c r="EFT78" s="252"/>
      <c r="EFU78" s="467"/>
      <c r="EFV78" s="466"/>
      <c r="EFW78" s="399"/>
      <c r="EFX78" s="466"/>
      <c r="EFY78" s="252"/>
      <c r="EFZ78" s="467"/>
      <c r="EGA78" s="466"/>
      <c r="EGB78" s="399"/>
      <c r="EGC78" s="466"/>
      <c r="EGD78" s="252"/>
      <c r="EGE78" s="467"/>
      <c r="EGF78" s="466"/>
      <c r="EGG78" s="399"/>
      <c r="EGH78" s="466"/>
      <c r="EGI78" s="252"/>
      <c r="EGJ78" s="467"/>
      <c r="EGK78" s="466"/>
      <c r="EGL78" s="399"/>
      <c r="EGM78" s="466"/>
      <c r="EGN78" s="252"/>
      <c r="EGO78" s="467"/>
      <c r="EGP78" s="466"/>
      <c r="EGQ78" s="399"/>
      <c r="EGR78" s="466"/>
      <c r="EGS78" s="252"/>
      <c r="EGT78" s="467"/>
      <c r="EGU78" s="466"/>
      <c r="EGV78" s="399"/>
      <c r="EGW78" s="466"/>
      <c r="EGX78" s="252"/>
      <c r="EGY78" s="467"/>
      <c r="EGZ78" s="466"/>
      <c r="EHA78" s="399"/>
      <c r="EHB78" s="466"/>
      <c r="EHC78" s="252"/>
      <c r="EHD78" s="467"/>
      <c r="EHE78" s="466"/>
      <c r="EHF78" s="399"/>
      <c r="EHG78" s="466"/>
      <c r="EHH78" s="252"/>
      <c r="EHI78" s="467"/>
      <c r="EHJ78" s="466"/>
      <c r="EHK78" s="399"/>
      <c r="EHL78" s="466"/>
      <c r="EHM78" s="252"/>
      <c r="EHN78" s="467"/>
      <c r="EHO78" s="466"/>
      <c r="EHP78" s="399"/>
      <c r="EHQ78" s="466"/>
      <c r="EHR78" s="252"/>
      <c r="EHS78" s="467"/>
      <c r="EHT78" s="466"/>
      <c r="EHU78" s="399"/>
      <c r="EHV78" s="466"/>
      <c r="EHW78" s="252"/>
      <c r="EHX78" s="467"/>
      <c r="EHY78" s="466"/>
      <c r="EHZ78" s="399"/>
      <c r="EIA78" s="466"/>
      <c r="EIB78" s="252"/>
      <c r="EIC78" s="467"/>
      <c r="EID78" s="466"/>
      <c r="EIE78" s="399"/>
      <c r="EIF78" s="466"/>
      <c r="EIG78" s="252"/>
      <c r="EIH78" s="467"/>
      <c r="EII78" s="466"/>
      <c r="EIJ78" s="399"/>
      <c r="EIK78" s="466"/>
      <c r="EIL78" s="252"/>
      <c r="EIM78" s="467"/>
      <c r="EIN78" s="466"/>
      <c r="EIO78" s="399"/>
      <c r="EIP78" s="466"/>
      <c r="EIQ78" s="252"/>
      <c r="EIR78" s="467"/>
      <c r="EIS78" s="466"/>
      <c r="EIT78" s="399"/>
      <c r="EIU78" s="466"/>
      <c r="EIV78" s="252"/>
      <c r="EIW78" s="467"/>
      <c r="EIX78" s="466"/>
      <c r="EIY78" s="399"/>
      <c r="EIZ78" s="466"/>
      <c r="EJA78" s="252"/>
      <c r="EJB78" s="467"/>
      <c r="EJC78" s="466"/>
      <c r="EJD78" s="399"/>
      <c r="EJE78" s="466"/>
      <c r="EJF78" s="252"/>
      <c r="EJG78" s="467"/>
      <c r="EJH78" s="466"/>
      <c r="EJI78" s="399"/>
      <c r="EJJ78" s="466"/>
      <c r="EJK78" s="252"/>
      <c r="EJL78" s="467"/>
      <c r="EJM78" s="466"/>
      <c r="EJN78" s="399"/>
      <c r="EJO78" s="466"/>
      <c r="EJP78" s="252"/>
      <c r="EJQ78" s="467"/>
      <c r="EJR78" s="466"/>
      <c r="EJS78" s="399"/>
      <c r="EJT78" s="466"/>
      <c r="EJU78" s="252"/>
      <c r="EJV78" s="467"/>
      <c r="EJW78" s="466"/>
      <c r="EJX78" s="399"/>
      <c r="EJY78" s="466"/>
      <c r="EJZ78" s="252"/>
      <c r="EKA78" s="467"/>
      <c r="EKB78" s="466"/>
      <c r="EKC78" s="399"/>
      <c r="EKD78" s="466"/>
      <c r="EKE78" s="252"/>
      <c r="EKF78" s="467"/>
      <c r="EKG78" s="466"/>
      <c r="EKH78" s="399"/>
      <c r="EKI78" s="466"/>
      <c r="EKJ78" s="252"/>
      <c r="EKK78" s="467"/>
      <c r="EKL78" s="466"/>
      <c r="EKM78" s="399"/>
      <c r="EKN78" s="466"/>
      <c r="EKO78" s="252"/>
      <c r="EKP78" s="467"/>
      <c r="EKQ78" s="466"/>
      <c r="EKR78" s="399"/>
      <c r="EKS78" s="466"/>
      <c r="EKT78" s="252"/>
      <c r="EKU78" s="467"/>
      <c r="EKV78" s="466"/>
      <c r="EKW78" s="399"/>
      <c r="EKX78" s="466"/>
      <c r="EKY78" s="252"/>
      <c r="EKZ78" s="467"/>
      <c r="ELA78" s="466"/>
      <c r="ELB78" s="399"/>
      <c r="ELC78" s="466"/>
      <c r="ELD78" s="252"/>
      <c r="ELE78" s="467"/>
      <c r="ELF78" s="466"/>
      <c r="ELG78" s="399"/>
      <c r="ELH78" s="466"/>
      <c r="ELI78" s="252"/>
      <c r="ELJ78" s="467"/>
      <c r="ELK78" s="466"/>
      <c r="ELL78" s="399"/>
      <c r="ELM78" s="466"/>
      <c r="ELN78" s="252"/>
      <c r="ELO78" s="467"/>
      <c r="ELP78" s="466"/>
      <c r="ELQ78" s="399"/>
      <c r="ELR78" s="466"/>
      <c r="ELS78" s="252"/>
      <c r="ELT78" s="467"/>
      <c r="ELU78" s="466"/>
      <c r="ELV78" s="399"/>
      <c r="ELW78" s="466"/>
      <c r="ELX78" s="252"/>
      <c r="ELY78" s="467"/>
      <c r="ELZ78" s="466"/>
      <c r="EMA78" s="399"/>
      <c r="EMB78" s="466"/>
      <c r="EMC78" s="252"/>
      <c r="EMD78" s="467"/>
      <c r="EME78" s="466"/>
      <c r="EMF78" s="399"/>
      <c r="EMG78" s="466"/>
      <c r="EMH78" s="252"/>
      <c r="EMI78" s="467"/>
      <c r="EMJ78" s="466"/>
      <c r="EMK78" s="399"/>
      <c r="EML78" s="466"/>
      <c r="EMM78" s="252"/>
      <c r="EMN78" s="467"/>
      <c r="EMO78" s="466"/>
      <c r="EMP78" s="399"/>
      <c r="EMQ78" s="466"/>
      <c r="EMR78" s="252"/>
      <c r="EMS78" s="467"/>
      <c r="EMT78" s="466"/>
      <c r="EMU78" s="399"/>
      <c r="EMV78" s="466"/>
      <c r="EMW78" s="252"/>
      <c r="EMX78" s="467"/>
      <c r="EMY78" s="466"/>
      <c r="EMZ78" s="399"/>
      <c r="ENA78" s="466"/>
      <c r="ENB78" s="252"/>
      <c r="ENC78" s="467"/>
      <c r="END78" s="466"/>
      <c r="ENE78" s="399"/>
      <c r="ENF78" s="466"/>
      <c r="ENG78" s="252"/>
      <c r="ENH78" s="467"/>
      <c r="ENI78" s="466"/>
      <c r="ENJ78" s="399"/>
      <c r="ENK78" s="466"/>
      <c r="ENL78" s="252"/>
      <c r="ENM78" s="467"/>
      <c r="ENN78" s="466"/>
      <c r="ENO78" s="399"/>
      <c r="ENP78" s="466"/>
      <c r="ENQ78" s="252"/>
      <c r="ENR78" s="467"/>
      <c r="ENS78" s="466"/>
      <c r="ENT78" s="399"/>
      <c r="ENU78" s="466"/>
      <c r="ENV78" s="252"/>
      <c r="ENW78" s="467"/>
      <c r="ENX78" s="466"/>
      <c r="ENY78" s="399"/>
      <c r="ENZ78" s="466"/>
      <c r="EOA78" s="252"/>
      <c r="EOB78" s="467"/>
      <c r="EOC78" s="466"/>
      <c r="EOD78" s="399"/>
      <c r="EOE78" s="466"/>
      <c r="EOF78" s="252"/>
      <c r="EOG78" s="467"/>
      <c r="EOH78" s="466"/>
      <c r="EOI78" s="399"/>
      <c r="EOJ78" s="466"/>
      <c r="EOK78" s="252"/>
      <c r="EOL78" s="467"/>
      <c r="EOM78" s="466"/>
      <c r="EON78" s="399"/>
      <c r="EOO78" s="466"/>
      <c r="EOP78" s="252"/>
      <c r="EOQ78" s="467"/>
      <c r="EOR78" s="466"/>
      <c r="EOS78" s="399"/>
      <c r="EOT78" s="466"/>
      <c r="EOU78" s="252"/>
      <c r="EOV78" s="467"/>
      <c r="EOW78" s="466"/>
      <c r="EOX78" s="399"/>
      <c r="EOY78" s="466"/>
      <c r="EOZ78" s="252"/>
      <c r="EPA78" s="467"/>
      <c r="EPB78" s="466"/>
      <c r="EPC78" s="399"/>
      <c r="EPD78" s="466"/>
      <c r="EPE78" s="252"/>
      <c r="EPF78" s="467"/>
      <c r="EPG78" s="466"/>
      <c r="EPH78" s="399"/>
      <c r="EPI78" s="466"/>
      <c r="EPJ78" s="252"/>
      <c r="EPK78" s="467"/>
      <c r="EPL78" s="466"/>
      <c r="EPM78" s="399"/>
      <c r="EPN78" s="466"/>
      <c r="EPO78" s="252"/>
      <c r="EPP78" s="467"/>
      <c r="EPQ78" s="466"/>
      <c r="EPR78" s="399"/>
      <c r="EPS78" s="466"/>
      <c r="EPT78" s="252"/>
      <c r="EPU78" s="467"/>
      <c r="EPV78" s="466"/>
      <c r="EPW78" s="399"/>
      <c r="EPX78" s="466"/>
      <c r="EPY78" s="252"/>
      <c r="EPZ78" s="467"/>
      <c r="EQA78" s="466"/>
      <c r="EQB78" s="399"/>
      <c r="EQC78" s="466"/>
      <c r="EQD78" s="252"/>
      <c r="EQE78" s="467"/>
      <c r="EQF78" s="466"/>
      <c r="EQG78" s="399"/>
      <c r="EQH78" s="466"/>
      <c r="EQI78" s="252"/>
      <c r="EQJ78" s="467"/>
      <c r="EQK78" s="466"/>
      <c r="EQL78" s="399"/>
      <c r="EQM78" s="466"/>
      <c r="EQN78" s="252"/>
      <c r="EQO78" s="467"/>
      <c r="EQP78" s="466"/>
      <c r="EQQ78" s="399"/>
      <c r="EQR78" s="466"/>
      <c r="EQS78" s="252"/>
      <c r="EQT78" s="467"/>
      <c r="EQU78" s="466"/>
      <c r="EQV78" s="399"/>
      <c r="EQW78" s="466"/>
      <c r="EQX78" s="252"/>
      <c r="EQY78" s="467"/>
      <c r="EQZ78" s="466"/>
      <c r="ERA78" s="399"/>
      <c r="ERB78" s="466"/>
      <c r="ERC78" s="252"/>
      <c r="ERD78" s="467"/>
      <c r="ERE78" s="466"/>
      <c r="ERF78" s="399"/>
      <c r="ERG78" s="466"/>
      <c r="ERH78" s="252"/>
      <c r="ERI78" s="467"/>
      <c r="ERJ78" s="466"/>
      <c r="ERK78" s="399"/>
      <c r="ERL78" s="466"/>
      <c r="ERM78" s="252"/>
      <c r="ERN78" s="467"/>
      <c r="ERO78" s="466"/>
      <c r="ERP78" s="399"/>
      <c r="ERQ78" s="466"/>
      <c r="ERR78" s="252"/>
      <c r="ERS78" s="467"/>
      <c r="ERT78" s="466"/>
      <c r="ERU78" s="399"/>
      <c r="ERV78" s="466"/>
      <c r="ERW78" s="252"/>
      <c r="ERX78" s="467"/>
      <c r="ERY78" s="466"/>
      <c r="ERZ78" s="399"/>
      <c r="ESA78" s="466"/>
      <c r="ESB78" s="252"/>
      <c r="ESC78" s="467"/>
      <c r="ESD78" s="466"/>
      <c r="ESE78" s="399"/>
      <c r="ESF78" s="466"/>
      <c r="ESG78" s="252"/>
      <c r="ESH78" s="467"/>
      <c r="ESI78" s="466"/>
      <c r="ESJ78" s="399"/>
      <c r="ESK78" s="466"/>
      <c r="ESL78" s="252"/>
      <c r="ESM78" s="467"/>
      <c r="ESN78" s="466"/>
      <c r="ESO78" s="399"/>
      <c r="ESP78" s="466"/>
      <c r="ESQ78" s="252"/>
      <c r="ESR78" s="467"/>
      <c r="ESS78" s="466"/>
      <c r="EST78" s="399"/>
      <c r="ESU78" s="466"/>
      <c r="ESV78" s="252"/>
      <c r="ESW78" s="467"/>
      <c r="ESX78" s="466"/>
      <c r="ESY78" s="399"/>
      <c r="ESZ78" s="466"/>
      <c r="ETA78" s="252"/>
      <c r="ETB78" s="467"/>
      <c r="ETC78" s="466"/>
      <c r="ETD78" s="399"/>
      <c r="ETE78" s="466"/>
      <c r="ETF78" s="252"/>
      <c r="ETG78" s="467"/>
      <c r="ETH78" s="466"/>
      <c r="ETI78" s="399"/>
      <c r="ETJ78" s="466"/>
      <c r="ETK78" s="252"/>
      <c r="ETL78" s="467"/>
      <c r="ETM78" s="466"/>
      <c r="ETN78" s="399"/>
      <c r="ETO78" s="466"/>
      <c r="ETP78" s="252"/>
      <c r="ETQ78" s="467"/>
      <c r="ETR78" s="466"/>
      <c r="ETS78" s="399"/>
      <c r="ETT78" s="466"/>
      <c r="ETU78" s="252"/>
      <c r="ETV78" s="467"/>
      <c r="ETW78" s="466"/>
      <c r="ETX78" s="399"/>
      <c r="ETY78" s="466"/>
      <c r="ETZ78" s="252"/>
      <c r="EUA78" s="467"/>
      <c r="EUB78" s="466"/>
      <c r="EUC78" s="399"/>
      <c r="EUD78" s="466"/>
      <c r="EUE78" s="252"/>
      <c r="EUF78" s="467"/>
      <c r="EUG78" s="466"/>
      <c r="EUH78" s="399"/>
      <c r="EUI78" s="466"/>
      <c r="EUJ78" s="252"/>
      <c r="EUK78" s="467"/>
      <c r="EUL78" s="466"/>
      <c r="EUM78" s="399"/>
      <c r="EUN78" s="466"/>
      <c r="EUO78" s="252"/>
      <c r="EUP78" s="467"/>
      <c r="EUQ78" s="466"/>
      <c r="EUR78" s="399"/>
      <c r="EUS78" s="466"/>
      <c r="EUT78" s="252"/>
      <c r="EUU78" s="467"/>
      <c r="EUV78" s="466"/>
      <c r="EUW78" s="399"/>
      <c r="EUX78" s="466"/>
      <c r="EUY78" s="252"/>
      <c r="EUZ78" s="467"/>
      <c r="EVA78" s="466"/>
      <c r="EVB78" s="399"/>
      <c r="EVC78" s="466"/>
      <c r="EVD78" s="252"/>
      <c r="EVE78" s="467"/>
      <c r="EVF78" s="466"/>
      <c r="EVG78" s="399"/>
      <c r="EVH78" s="466"/>
      <c r="EVI78" s="252"/>
      <c r="EVJ78" s="467"/>
      <c r="EVK78" s="466"/>
      <c r="EVL78" s="399"/>
      <c r="EVM78" s="466"/>
      <c r="EVN78" s="252"/>
      <c r="EVO78" s="467"/>
      <c r="EVP78" s="466"/>
      <c r="EVQ78" s="399"/>
      <c r="EVR78" s="466"/>
      <c r="EVS78" s="252"/>
      <c r="EVT78" s="467"/>
      <c r="EVU78" s="466"/>
      <c r="EVV78" s="399"/>
      <c r="EVW78" s="466"/>
      <c r="EVX78" s="252"/>
      <c r="EVY78" s="467"/>
      <c r="EVZ78" s="466"/>
      <c r="EWA78" s="399"/>
      <c r="EWB78" s="466"/>
      <c r="EWC78" s="252"/>
      <c r="EWD78" s="467"/>
      <c r="EWE78" s="466"/>
      <c r="EWF78" s="399"/>
      <c r="EWG78" s="466"/>
      <c r="EWH78" s="252"/>
      <c r="EWI78" s="467"/>
      <c r="EWJ78" s="466"/>
      <c r="EWK78" s="399"/>
      <c r="EWL78" s="466"/>
      <c r="EWM78" s="252"/>
      <c r="EWN78" s="467"/>
      <c r="EWO78" s="466"/>
      <c r="EWP78" s="399"/>
      <c r="EWQ78" s="466"/>
      <c r="EWR78" s="252"/>
      <c r="EWS78" s="467"/>
      <c r="EWT78" s="466"/>
      <c r="EWU78" s="399"/>
      <c r="EWV78" s="466"/>
      <c r="EWW78" s="252"/>
      <c r="EWX78" s="467"/>
      <c r="EWY78" s="466"/>
      <c r="EWZ78" s="399"/>
      <c r="EXA78" s="466"/>
      <c r="EXB78" s="252"/>
      <c r="EXC78" s="467"/>
      <c r="EXD78" s="466"/>
      <c r="EXE78" s="399"/>
      <c r="EXF78" s="466"/>
      <c r="EXG78" s="252"/>
      <c r="EXH78" s="467"/>
      <c r="EXI78" s="466"/>
      <c r="EXJ78" s="399"/>
      <c r="EXK78" s="466"/>
      <c r="EXL78" s="252"/>
      <c r="EXM78" s="467"/>
      <c r="EXN78" s="466"/>
      <c r="EXO78" s="399"/>
      <c r="EXP78" s="466"/>
      <c r="EXQ78" s="252"/>
      <c r="EXR78" s="467"/>
      <c r="EXS78" s="466"/>
      <c r="EXT78" s="399"/>
      <c r="EXU78" s="466"/>
      <c r="EXV78" s="252"/>
      <c r="EXW78" s="467"/>
      <c r="EXX78" s="466"/>
      <c r="EXY78" s="399"/>
      <c r="EXZ78" s="466"/>
      <c r="EYA78" s="252"/>
      <c r="EYB78" s="467"/>
      <c r="EYC78" s="466"/>
      <c r="EYD78" s="399"/>
      <c r="EYE78" s="466"/>
      <c r="EYF78" s="252"/>
      <c r="EYG78" s="467"/>
      <c r="EYH78" s="466"/>
      <c r="EYI78" s="399"/>
      <c r="EYJ78" s="466"/>
      <c r="EYK78" s="252"/>
      <c r="EYL78" s="467"/>
      <c r="EYM78" s="466"/>
      <c r="EYN78" s="399"/>
      <c r="EYO78" s="466"/>
      <c r="EYP78" s="252"/>
      <c r="EYQ78" s="467"/>
      <c r="EYR78" s="466"/>
      <c r="EYS78" s="399"/>
      <c r="EYT78" s="466"/>
      <c r="EYU78" s="252"/>
      <c r="EYV78" s="467"/>
      <c r="EYW78" s="466"/>
      <c r="EYX78" s="399"/>
      <c r="EYY78" s="466"/>
      <c r="EYZ78" s="252"/>
      <c r="EZA78" s="467"/>
      <c r="EZB78" s="466"/>
      <c r="EZC78" s="399"/>
      <c r="EZD78" s="466"/>
      <c r="EZE78" s="252"/>
      <c r="EZF78" s="467"/>
      <c r="EZG78" s="466"/>
      <c r="EZH78" s="399"/>
      <c r="EZI78" s="466"/>
      <c r="EZJ78" s="252"/>
      <c r="EZK78" s="467"/>
      <c r="EZL78" s="466"/>
      <c r="EZM78" s="399"/>
      <c r="EZN78" s="466"/>
      <c r="EZO78" s="252"/>
      <c r="EZP78" s="467"/>
      <c r="EZQ78" s="466"/>
      <c r="EZR78" s="399"/>
      <c r="EZS78" s="466"/>
      <c r="EZT78" s="252"/>
      <c r="EZU78" s="467"/>
      <c r="EZV78" s="466"/>
      <c r="EZW78" s="399"/>
      <c r="EZX78" s="466"/>
      <c r="EZY78" s="252"/>
      <c r="EZZ78" s="467"/>
      <c r="FAA78" s="466"/>
      <c r="FAB78" s="399"/>
      <c r="FAC78" s="466"/>
      <c r="FAD78" s="252"/>
      <c r="FAE78" s="467"/>
      <c r="FAF78" s="466"/>
      <c r="FAG78" s="399"/>
      <c r="FAH78" s="466"/>
      <c r="FAI78" s="252"/>
      <c r="FAJ78" s="467"/>
      <c r="FAK78" s="466"/>
      <c r="FAL78" s="399"/>
      <c r="FAM78" s="466"/>
      <c r="FAN78" s="252"/>
      <c r="FAO78" s="467"/>
      <c r="FAP78" s="466"/>
      <c r="FAQ78" s="399"/>
      <c r="FAR78" s="466"/>
      <c r="FAS78" s="252"/>
      <c r="FAT78" s="467"/>
      <c r="FAU78" s="466"/>
      <c r="FAV78" s="399"/>
      <c r="FAW78" s="466"/>
      <c r="FAX78" s="252"/>
      <c r="FAY78" s="467"/>
      <c r="FAZ78" s="466"/>
      <c r="FBA78" s="399"/>
      <c r="FBB78" s="466"/>
      <c r="FBC78" s="252"/>
      <c r="FBD78" s="467"/>
      <c r="FBE78" s="466"/>
      <c r="FBF78" s="399"/>
      <c r="FBG78" s="466"/>
      <c r="FBH78" s="252"/>
      <c r="FBI78" s="467"/>
      <c r="FBJ78" s="466"/>
      <c r="FBK78" s="399"/>
      <c r="FBL78" s="466"/>
      <c r="FBM78" s="252"/>
      <c r="FBN78" s="467"/>
      <c r="FBO78" s="466"/>
      <c r="FBP78" s="399"/>
      <c r="FBQ78" s="466"/>
      <c r="FBR78" s="252"/>
      <c r="FBS78" s="467"/>
      <c r="FBT78" s="466"/>
      <c r="FBU78" s="399"/>
      <c r="FBV78" s="466"/>
      <c r="FBW78" s="252"/>
      <c r="FBX78" s="467"/>
      <c r="FBY78" s="466"/>
      <c r="FBZ78" s="399"/>
      <c r="FCA78" s="466"/>
      <c r="FCB78" s="252"/>
      <c r="FCC78" s="467"/>
      <c r="FCD78" s="466"/>
      <c r="FCE78" s="399"/>
      <c r="FCF78" s="466"/>
      <c r="FCG78" s="252"/>
      <c r="FCH78" s="467"/>
      <c r="FCI78" s="466"/>
      <c r="FCJ78" s="399"/>
      <c r="FCK78" s="466"/>
      <c r="FCL78" s="252"/>
      <c r="FCM78" s="467"/>
      <c r="FCN78" s="466"/>
      <c r="FCO78" s="399"/>
      <c r="FCP78" s="466"/>
      <c r="FCQ78" s="252"/>
      <c r="FCR78" s="467"/>
      <c r="FCS78" s="466"/>
      <c r="FCT78" s="399"/>
      <c r="FCU78" s="466"/>
      <c r="FCV78" s="252"/>
      <c r="FCW78" s="467"/>
      <c r="FCX78" s="466"/>
      <c r="FCY78" s="399"/>
      <c r="FCZ78" s="466"/>
      <c r="FDA78" s="252"/>
      <c r="FDB78" s="467"/>
      <c r="FDC78" s="466"/>
      <c r="FDD78" s="399"/>
      <c r="FDE78" s="466"/>
      <c r="FDF78" s="252"/>
      <c r="FDG78" s="467"/>
      <c r="FDH78" s="466"/>
      <c r="FDI78" s="399"/>
      <c r="FDJ78" s="466"/>
      <c r="FDK78" s="252"/>
      <c r="FDL78" s="467"/>
      <c r="FDM78" s="466"/>
      <c r="FDN78" s="399"/>
      <c r="FDO78" s="466"/>
      <c r="FDP78" s="252"/>
      <c r="FDQ78" s="467"/>
      <c r="FDR78" s="466"/>
      <c r="FDS78" s="399"/>
      <c r="FDT78" s="466"/>
      <c r="FDU78" s="252"/>
      <c r="FDV78" s="467"/>
      <c r="FDW78" s="466"/>
      <c r="FDX78" s="399"/>
      <c r="FDY78" s="466"/>
      <c r="FDZ78" s="252"/>
      <c r="FEA78" s="467"/>
      <c r="FEB78" s="466"/>
      <c r="FEC78" s="399"/>
      <c r="FED78" s="466"/>
      <c r="FEE78" s="252"/>
      <c r="FEF78" s="467"/>
      <c r="FEG78" s="466"/>
      <c r="FEH78" s="399"/>
      <c r="FEI78" s="466"/>
      <c r="FEJ78" s="252"/>
      <c r="FEK78" s="467"/>
      <c r="FEL78" s="466"/>
      <c r="FEM78" s="399"/>
      <c r="FEN78" s="466"/>
      <c r="FEO78" s="252"/>
      <c r="FEP78" s="467"/>
      <c r="FEQ78" s="466"/>
      <c r="FER78" s="399"/>
      <c r="FES78" s="466"/>
      <c r="FET78" s="252"/>
      <c r="FEU78" s="467"/>
      <c r="FEV78" s="466"/>
      <c r="FEW78" s="399"/>
      <c r="FEX78" s="466"/>
      <c r="FEY78" s="252"/>
      <c r="FEZ78" s="467"/>
      <c r="FFA78" s="466"/>
      <c r="FFB78" s="399"/>
      <c r="FFC78" s="466"/>
      <c r="FFD78" s="252"/>
      <c r="FFE78" s="467"/>
      <c r="FFF78" s="466"/>
      <c r="FFG78" s="399"/>
      <c r="FFH78" s="466"/>
      <c r="FFI78" s="252"/>
      <c r="FFJ78" s="467"/>
      <c r="FFK78" s="466"/>
      <c r="FFL78" s="399"/>
      <c r="FFM78" s="466"/>
      <c r="FFN78" s="252"/>
      <c r="FFO78" s="467"/>
      <c r="FFP78" s="466"/>
      <c r="FFQ78" s="399"/>
      <c r="FFR78" s="466"/>
      <c r="FFS78" s="252"/>
      <c r="FFT78" s="467"/>
      <c r="FFU78" s="466"/>
      <c r="FFV78" s="399"/>
      <c r="FFW78" s="466"/>
      <c r="FFX78" s="252"/>
      <c r="FFY78" s="467"/>
      <c r="FFZ78" s="466"/>
      <c r="FGA78" s="399"/>
      <c r="FGB78" s="466"/>
      <c r="FGC78" s="252"/>
      <c r="FGD78" s="467"/>
      <c r="FGE78" s="466"/>
      <c r="FGF78" s="399"/>
      <c r="FGG78" s="466"/>
      <c r="FGH78" s="252"/>
      <c r="FGI78" s="467"/>
      <c r="FGJ78" s="466"/>
      <c r="FGK78" s="399"/>
      <c r="FGL78" s="466"/>
      <c r="FGM78" s="252"/>
      <c r="FGN78" s="467"/>
      <c r="FGO78" s="466"/>
      <c r="FGP78" s="399"/>
      <c r="FGQ78" s="466"/>
      <c r="FGR78" s="252"/>
      <c r="FGS78" s="467"/>
      <c r="FGT78" s="466"/>
      <c r="FGU78" s="399"/>
      <c r="FGV78" s="466"/>
      <c r="FGW78" s="252"/>
      <c r="FGX78" s="467"/>
      <c r="FGY78" s="466"/>
      <c r="FGZ78" s="399"/>
      <c r="FHA78" s="466"/>
      <c r="FHB78" s="252"/>
      <c r="FHC78" s="467"/>
      <c r="FHD78" s="466"/>
      <c r="FHE78" s="399"/>
      <c r="FHF78" s="466"/>
      <c r="FHG78" s="252"/>
      <c r="FHH78" s="467"/>
      <c r="FHI78" s="466"/>
      <c r="FHJ78" s="399"/>
      <c r="FHK78" s="466"/>
      <c r="FHL78" s="252"/>
      <c r="FHM78" s="467"/>
      <c r="FHN78" s="466"/>
      <c r="FHO78" s="399"/>
      <c r="FHP78" s="466"/>
      <c r="FHQ78" s="252"/>
      <c r="FHR78" s="467"/>
      <c r="FHS78" s="466"/>
      <c r="FHT78" s="399"/>
      <c r="FHU78" s="466"/>
      <c r="FHV78" s="252"/>
      <c r="FHW78" s="467"/>
      <c r="FHX78" s="466"/>
      <c r="FHY78" s="399"/>
      <c r="FHZ78" s="466"/>
      <c r="FIA78" s="252"/>
      <c r="FIB78" s="467"/>
      <c r="FIC78" s="466"/>
      <c r="FID78" s="399"/>
      <c r="FIE78" s="466"/>
      <c r="FIF78" s="252"/>
      <c r="FIG78" s="467"/>
      <c r="FIH78" s="466"/>
      <c r="FII78" s="399"/>
      <c r="FIJ78" s="466"/>
      <c r="FIK78" s="252"/>
      <c r="FIL78" s="467"/>
      <c r="FIM78" s="466"/>
      <c r="FIN78" s="399"/>
      <c r="FIO78" s="466"/>
      <c r="FIP78" s="252"/>
      <c r="FIQ78" s="467"/>
      <c r="FIR78" s="466"/>
      <c r="FIS78" s="399"/>
      <c r="FIT78" s="466"/>
      <c r="FIU78" s="252"/>
      <c r="FIV78" s="467"/>
      <c r="FIW78" s="466"/>
      <c r="FIX78" s="399"/>
      <c r="FIY78" s="466"/>
      <c r="FIZ78" s="252"/>
      <c r="FJA78" s="467"/>
      <c r="FJB78" s="466"/>
      <c r="FJC78" s="399"/>
      <c r="FJD78" s="466"/>
      <c r="FJE78" s="252"/>
      <c r="FJF78" s="467"/>
      <c r="FJG78" s="466"/>
      <c r="FJH78" s="399"/>
      <c r="FJI78" s="466"/>
      <c r="FJJ78" s="252"/>
      <c r="FJK78" s="467"/>
      <c r="FJL78" s="466"/>
      <c r="FJM78" s="399"/>
      <c r="FJN78" s="466"/>
      <c r="FJO78" s="252"/>
      <c r="FJP78" s="467"/>
      <c r="FJQ78" s="466"/>
      <c r="FJR78" s="399"/>
      <c r="FJS78" s="466"/>
      <c r="FJT78" s="252"/>
      <c r="FJU78" s="467"/>
      <c r="FJV78" s="466"/>
      <c r="FJW78" s="399"/>
      <c r="FJX78" s="466"/>
      <c r="FJY78" s="252"/>
      <c r="FJZ78" s="467"/>
      <c r="FKA78" s="466"/>
      <c r="FKB78" s="399"/>
      <c r="FKC78" s="466"/>
      <c r="FKD78" s="252"/>
      <c r="FKE78" s="467"/>
      <c r="FKF78" s="466"/>
      <c r="FKG78" s="399"/>
      <c r="FKH78" s="466"/>
      <c r="FKI78" s="252"/>
      <c r="FKJ78" s="467"/>
      <c r="FKK78" s="466"/>
      <c r="FKL78" s="399"/>
      <c r="FKM78" s="466"/>
      <c r="FKN78" s="252"/>
      <c r="FKO78" s="467"/>
      <c r="FKP78" s="466"/>
      <c r="FKQ78" s="399"/>
      <c r="FKR78" s="466"/>
      <c r="FKS78" s="252"/>
      <c r="FKT78" s="467"/>
      <c r="FKU78" s="466"/>
      <c r="FKV78" s="399"/>
      <c r="FKW78" s="466"/>
      <c r="FKX78" s="252"/>
      <c r="FKY78" s="467"/>
      <c r="FKZ78" s="466"/>
      <c r="FLA78" s="399"/>
      <c r="FLB78" s="466"/>
      <c r="FLC78" s="252"/>
      <c r="FLD78" s="467"/>
      <c r="FLE78" s="466"/>
      <c r="FLF78" s="399"/>
      <c r="FLG78" s="466"/>
      <c r="FLH78" s="252"/>
      <c r="FLI78" s="467"/>
      <c r="FLJ78" s="466"/>
      <c r="FLK78" s="399"/>
      <c r="FLL78" s="466"/>
      <c r="FLM78" s="252"/>
      <c r="FLN78" s="467"/>
      <c r="FLO78" s="466"/>
      <c r="FLP78" s="399"/>
      <c r="FLQ78" s="466"/>
      <c r="FLR78" s="252"/>
      <c r="FLS78" s="467"/>
      <c r="FLT78" s="466"/>
      <c r="FLU78" s="399"/>
      <c r="FLV78" s="466"/>
      <c r="FLW78" s="252"/>
      <c r="FLX78" s="467"/>
      <c r="FLY78" s="466"/>
      <c r="FLZ78" s="399"/>
      <c r="FMA78" s="466"/>
      <c r="FMB78" s="252"/>
      <c r="FMC78" s="467"/>
      <c r="FMD78" s="466"/>
      <c r="FME78" s="399"/>
      <c r="FMF78" s="466"/>
      <c r="FMG78" s="252"/>
      <c r="FMH78" s="467"/>
      <c r="FMI78" s="466"/>
      <c r="FMJ78" s="399"/>
      <c r="FMK78" s="466"/>
      <c r="FML78" s="252"/>
      <c r="FMM78" s="467"/>
      <c r="FMN78" s="466"/>
      <c r="FMO78" s="399"/>
      <c r="FMP78" s="466"/>
      <c r="FMQ78" s="252"/>
      <c r="FMR78" s="467"/>
      <c r="FMS78" s="466"/>
      <c r="FMT78" s="399"/>
      <c r="FMU78" s="466"/>
      <c r="FMV78" s="252"/>
      <c r="FMW78" s="467"/>
      <c r="FMX78" s="466"/>
      <c r="FMY78" s="399"/>
      <c r="FMZ78" s="466"/>
      <c r="FNA78" s="252"/>
      <c r="FNB78" s="467"/>
      <c r="FNC78" s="466"/>
      <c r="FND78" s="399"/>
      <c r="FNE78" s="466"/>
      <c r="FNF78" s="252"/>
      <c r="FNG78" s="467"/>
      <c r="FNH78" s="466"/>
      <c r="FNI78" s="399"/>
      <c r="FNJ78" s="466"/>
      <c r="FNK78" s="252"/>
      <c r="FNL78" s="467"/>
      <c r="FNM78" s="466"/>
      <c r="FNN78" s="399"/>
      <c r="FNO78" s="466"/>
      <c r="FNP78" s="252"/>
      <c r="FNQ78" s="467"/>
      <c r="FNR78" s="466"/>
      <c r="FNS78" s="399"/>
      <c r="FNT78" s="466"/>
      <c r="FNU78" s="252"/>
      <c r="FNV78" s="467"/>
      <c r="FNW78" s="466"/>
      <c r="FNX78" s="399"/>
      <c r="FNY78" s="466"/>
      <c r="FNZ78" s="252"/>
      <c r="FOA78" s="467"/>
      <c r="FOB78" s="466"/>
      <c r="FOC78" s="399"/>
      <c r="FOD78" s="466"/>
      <c r="FOE78" s="252"/>
      <c r="FOF78" s="467"/>
      <c r="FOG78" s="466"/>
      <c r="FOH78" s="399"/>
      <c r="FOI78" s="466"/>
      <c r="FOJ78" s="252"/>
      <c r="FOK78" s="467"/>
      <c r="FOL78" s="466"/>
      <c r="FOM78" s="399"/>
      <c r="FON78" s="466"/>
      <c r="FOO78" s="252"/>
      <c r="FOP78" s="467"/>
      <c r="FOQ78" s="466"/>
      <c r="FOR78" s="399"/>
      <c r="FOS78" s="466"/>
      <c r="FOT78" s="252"/>
      <c r="FOU78" s="467"/>
      <c r="FOV78" s="466"/>
      <c r="FOW78" s="399"/>
      <c r="FOX78" s="466"/>
      <c r="FOY78" s="252"/>
      <c r="FOZ78" s="467"/>
      <c r="FPA78" s="466"/>
      <c r="FPB78" s="399"/>
      <c r="FPC78" s="466"/>
      <c r="FPD78" s="252"/>
      <c r="FPE78" s="467"/>
      <c r="FPF78" s="466"/>
      <c r="FPG78" s="399"/>
      <c r="FPH78" s="466"/>
      <c r="FPI78" s="252"/>
      <c r="FPJ78" s="467"/>
      <c r="FPK78" s="466"/>
      <c r="FPL78" s="399"/>
      <c r="FPM78" s="466"/>
      <c r="FPN78" s="252"/>
      <c r="FPO78" s="467"/>
      <c r="FPP78" s="466"/>
      <c r="FPQ78" s="399"/>
      <c r="FPR78" s="466"/>
      <c r="FPS78" s="252"/>
      <c r="FPT78" s="467"/>
      <c r="FPU78" s="466"/>
      <c r="FPV78" s="399"/>
      <c r="FPW78" s="466"/>
      <c r="FPX78" s="252"/>
      <c r="FPY78" s="467"/>
      <c r="FPZ78" s="466"/>
      <c r="FQA78" s="399"/>
      <c r="FQB78" s="466"/>
      <c r="FQC78" s="252"/>
      <c r="FQD78" s="467"/>
      <c r="FQE78" s="466"/>
      <c r="FQF78" s="399"/>
      <c r="FQG78" s="466"/>
      <c r="FQH78" s="252"/>
      <c r="FQI78" s="467"/>
      <c r="FQJ78" s="466"/>
      <c r="FQK78" s="399"/>
      <c r="FQL78" s="466"/>
      <c r="FQM78" s="252"/>
      <c r="FQN78" s="467"/>
      <c r="FQO78" s="466"/>
      <c r="FQP78" s="399"/>
      <c r="FQQ78" s="466"/>
      <c r="FQR78" s="252"/>
      <c r="FQS78" s="467"/>
      <c r="FQT78" s="466"/>
      <c r="FQU78" s="399"/>
      <c r="FQV78" s="466"/>
      <c r="FQW78" s="252"/>
      <c r="FQX78" s="467"/>
      <c r="FQY78" s="466"/>
      <c r="FQZ78" s="399"/>
      <c r="FRA78" s="466"/>
      <c r="FRB78" s="252"/>
      <c r="FRC78" s="467"/>
      <c r="FRD78" s="466"/>
      <c r="FRE78" s="399"/>
      <c r="FRF78" s="466"/>
      <c r="FRG78" s="252"/>
      <c r="FRH78" s="467"/>
      <c r="FRI78" s="466"/>
      <c r="FRJ78" s="399"/>
      <c r="FRK78" s="466"/>
      <c r="FRL78" s="252"/>
      <c r="FRM78" s="467"/>
      <c r="FRN78" s="466"/>
      <c r="FRO78" s="399"/>
      <c r="FRP78" s="466"/>
      <c r="FRQ78" s="252"/>
      <c r="FRR78" s="467"/>
      <c r="FRS78" s="466"/>
      <c r="FRT78" s="399"/>
      <c r="FRU78" s="466"/>
      <c r="FRV78" s="252"/>
      <c r="FRW78" s="467"/>
      <c r="FRX78" s="466"/>
      <c r="FRY78" s="399"/>
      <c r="FRZ78" s="466"/>
      <c r="FSA78" s="252"/>
      <c r="FSB78" s="467"/>
      <c r="FSC78" s="466"/>
      <c r="FSD78" s="399"/>
      <c r="FSE78" s="466"/>
      <c r="FSF78" s="252"/>
      <c r="FSG78" s="467"/>
      <c r="FSH78" s="466"/>
      <c r="FSI78" s="399"/>
      <c r="FSJ78" s="466"/>
      <c r="FSK78" s="252"/>
      <c r="FSL78" s="467"/>
      <c r="FSM78" s="466"/>
      <c r="FSN78" s="399"/>
      <c r="FSO78" s="466"/>
      <c r="FSP78" s="252"/>
      <c r="FSQ78" s="467"/>
      <c r="FSR78" s="466"/>
      <c r="FSS78" s="399"/>
      <c r="FST78" s="466"/>
      <c r="FSU78" s="252"/>
      <c r="FSV78" s="467"/>
      <c r="FSW78" s="466"/>
      <c r="FSX78" s="399"/>
      <c r="FSY78" s="466"/>
      <c r="FSZ78" s="252"/>
      <c r="FTA78" s="467"/>
      <c r="FTB78" s="466"/>
      <c r="FTC78" s="399"/>
      <c r="FTD78" s="466"/>
      <c r="FTE78" s="252"/>
      <c r="FTF78" s="467"/>
      <c r="FTG78" s="466"/>
      <c r="FTH78" s="399"/>
      <c r="FTI78" s="466"/>
      <c r="FTJ78" s="252"/>
      <c r="FTK78" s="467"/>
      <c r="FTL78" s="466"/>
      <c r="FTM78" s="399"/>
      <c r="FTN78" s="466"/>
      <c r="FTO78" s="252"/>
      <c r="FTP78" s="467"/>
      <c r="FTQ78" s="466"/>
      <c r="FTR78" s="399"/>
      <c r="FTS78" s="466"/>
      <c r="FTT78" s="252"/>
      <c r="FTU78" s="467"/>
      <c r="FTV78" s="466"/>
      <c r="FTW78" s="399"/>
      <c r="FTX78" s="466"/>
      <c r="FTY78" s="252"/>
      <c r="FTZ78" s="467"/>
      <c r="FUA78" s="466"/>
      <c r="FUB78" s="399"/>
      <c r="FUC78" s="466"/>
      <c r="FUD78" s="252"/>
      <c r="FUE78" s="467"/>
      <c r="FUF78" s="466"/>
      <c r="FUG78" s="399"/>
      <c r="FUH78" s="466"/>
      <c r="FUI78" s="252"/>
      <c r="FUJ78" s="467"/>
      <c r="FUK78" s="466"/>
      <c r="FUL78" s="399"/>
      <c r="FUM78" s="466"/>
      <c r="FUN78" s="252"/>
      <c r="FUO78" s="467"/>
      <c r="FUP78" s="466"/>
      <c r="FUQ78" s="399"/>
      <c r="FUR78" s="466"/>
      <c r="FUS78" s="252"/>
      <c r="FUT78" s="467"/>
      <c r="FUU78" s="466"/>
      <c r="FUV78" s="399"/>
      <c r="FUW78" s="466"/>
      <c r="FUX78" s="252"/>
      <c r="FUY78" s="467"/>
      <c r="FUZ78" s="466"/>
      <c r="FVA78" s="399"/>
      <c r="FVB78" s="466"/>
      <c r="FVC78" s="252"/>
      <c r="FVD78" s="467"/>
      <c r="FVE78" s="466"/>
      <c r="FVF78" s="399"/>
      <c r="FVG78" s="466"/>
      <c r="FVH78" s="252"/>
      <c r="FVI78" s="467"/>
      <c r="FVJ78" s="466"/>
      <c r="FVK78" s="399"/>
      <c r="FVL78" s="466"/>
      <c r="FVM78" s="252"/>
      <c r="FVN78" s="467"/>
      <c r="FVO78" s="466"/>
      <c r="FVP78" s="399"/>
      <c r="FVQ78" s="466"/>
      <c r="FVR78" s="252"/>
      <c r="FVS78" s="467"/>
      <c r="FVT78" s="466"/>
      <c r="FVU78" s="399"/>
      <c r="FVV78" s="466"/>
      <c r="FVW78" s="252"/>
      <c r="FVX78" s="467"/>
      <c r="FVY78" s="466"/>
      <c r="FVZ78" s="399"/>
      <c r="FWA78" s="466"/>
      <c r="FWB78" s="252"/>
      <c r="FWC78" s="467"/>
      <c r="FWD78" s="466"/>
      <c r="FWE78" s="399"/>
      <c r="FWF78" s="466"/>
      <c r="FWG78" s="252"/>
      <c r="FWH78" s="467"/>
      <c r="FWI78" s="466"/>
      <c r="FWJ78" s="399"/>
      <c r="FWK78" s="466"/>
      <c r="FWL78" s="252"/>
      <c r="FWM78" s="467"/>
      <c r="FWN78" s="466"/>
      <c r="FWO78" s="399"/>
      <c r="FWP78" s="466"/>
      <c r="FWQ78" s="252"/>
      <c r="FWR78" s="467"/>
      <c r="FWS78" s="466"/>
      <c r="FWT78" s="399"/>
      <c r="FWU78" s="466"/>
      <c r="FWV78" s="252"/>
      <c r="FWW78" s="467"/>
      <c r="FWX78" s="466"/>
      <c r="FWY78" s="399"/>
      <c r="FWZ78" s="466"/>
      <c r="FXA78" s="252"/>
      <c r="FXB78" s="467"/>
      <c r="FXC78" s="466"/>
      <c r="FXD78" s="399"/>
      <c r="FXE78" s="466"/>
      <c r="FXF78" s="252"/>
      <c r="FXG78" s="467"/>
      <c r="FXH78" s="466"/>
      <c r="FXI78" s="399"/>
      <c r="FXJ78" s="466"/>
      <c r="FXK78" s="252"/>
      <c r="FXL78" s="467"/>
      <c r="FXM78" s="466"/>
      <c r="FXN78" s="399"/>
      <c r="FXO78" s="466"/>
      <c r="FXP78" s="252"/>
      <c r="FXQ78" s="467"/>
      <c r="FXR78" s="466"/>
      <c r="FXS78" s="399"/>
      <c r="FXT78" s="466"/>
      <c r="FXU78" s="252"/>
      <c r="FXV78" s="467"/>
      <c r="FXW78" s="466"/>
      <c r="FXX78" s="399"/>
      <c r="FXY78" s="466"/>
      <c r="FXZ78" s="252"/>
      <c r="FYA78" s="467"/>
      <c r="FYB78" s="466"/>
      <c r="FYC78" s="399"/>
      <c r="FYD78" s="466"/>
      <c r="FYE78" s="252"/>
      <c r="FYF78" s="467"/>
      <c r="FYG78" s="466"/>
      <c r="FYH78" s="399"/>
      <c r="FYI78" s="466"/>
      <c r="FYJ78" s="252"/>
      <c r="FYK78" s="467"/>
      <c r="FYL78" s="466"/>
      <c r="FYM78" s="399"/>
      <c r="FYN78" s="466"/>
      <c r="FYO78" s="252"/>
      <c r="FYP78" s="467"/>
      <c r="FYQ78" s="466"/>
      <c r="FYR78" s="399"/>
      <c r="FYS78" s="466"/>
      <c r="FYT78" s="252"/>
      <c r="FYU78" s="467"/>
      <c r="FYV78" s="466"/>
      <c r="FYW78" s="399"/>
      <c r="FYX78" s="466"/>
      <c r="FYY78" s="252"/>
      <c r="FYZ78" s="467"/>
      <c r="FZA78" s="466"/>
      <c r="FZB78" s="399"/>
      <c r="FZC78" s="466"/>
      <c r="FZD78" s="252"/>
      <c r="FZE78" s="467"/>
      <c r="FZF78" s="466"/>
      <c r="FZG78" s="399"/>
      <c r="FZH78" s="466"/>
      <c r="FZI78" s="252"/>
      <c r="FZJ78" s="467"/>
      <c r="FZK78" s="466"/>
      <c r="FZL78" s="399"/>
      <c r="FZM78" s="466"/>
      <c r="FZN78" s="252"/>
      <c r="FZO78" s="467"/>
      <c r="FZP78" s="466"/>
      <c r="FZQ78" s="399"/>
      <c r="FZR78" s="466"/>
      <c r="FZS78" s="252"/>
      <c r="FZT78" s="467"/>
      <c r="FZU78" s="466"/>
      <c r="FZV78" s="399"/>
      <c r="FZW78" s="466"/>
      <c r="FZX78" s="252"/>
      <c r="FZY78" s="467"/>
      <c r="FZZ78" s="466"/>
      <c r="GAA78" s="399"/>
      <c r="GAB78" s="466"/>
      <c r="GAC78" s="252"/>
      <c r="GAD78" s="467"/>
      <c r="GAE78" s="466"/>
      <c r="GAF78" s="399"/>
      <c r="GAG78" s="466"/>
      <c r="GAH78" s="252"/>
      <c r="GAI78" s="467"/>
      <c r="GAJ78" s="466"/>
      <c r="GAK78" s="399"/>
      <c r="GAL78" s="466"/>
      <c r="GAM78" s="252"/>
      <c r="GAN78" s="467"/>
      <c r="GAO78" s="466"/>
      <c r="GAP78" s="399"/>
      <c r="GAQ78" s="466"/>
      <c r="GAR78" s="252"/>
      <c r="GAS78" s="467"/>
      <c r="GAT78" s="466"/>
      <c r="GAU78" s="399"/>
      <c r="GAV78" s="466"/>
      <c r="GAW78" s="252"/>
      <c r="GAX78" s="467"/>
      <c r="GAY78" s="466"/>
      <c r="GAZ78" s="399"/>
      <c r="GBA78" s="466"/>
      <c r="GBB78" s="252"/>
      <c r="GBC78" s="467"/>
      <c r="GBD78" s="466"/>
      <c r="GBE78" s="399"/>
      <c r="GBF78" s="466"/>
      <c r="GBG78" s="252"/>
      <c r="GBH78" s="467"/>
      <c r="GBI78" s="466"/>
      <c r="GBJ78" s="399"/>
      <c r="GBK78" s="466"/>
      <c r="GBL78" s="252"/>
      <c r="GBM78" s="467"/>
      <c r="GBN78" s="466"/>
      <c r="GBO78" s="399"/>
      <c r="GBP78" s="466"/>
      <c r="GBQ78" s="252"/>
      <c r="GBR78" s="467"/>
      <c r="GBS78" s="466"/>
      <c r="GBT78" s="399"/>
      <c r="GBU78" s="466"/>
      <c r="GBV78" s="252"/>
      <c r="GBW78" s="467"/>
      <c r="GBX78" s="466"/>
      <c r="GBY78" s="399"/>
      <c r="GBZ78" s="466"/>
      <c r="GCA78" s="252"/>
      <c r="GCB78" s="467"/>
      <c r="GCC78" s="466"/>
      <c r="GCD78" s="399"/>
      <c r="GCE78" s="466"/>
      <c r="GCF78" s="252"/>
      <c r="GCG78" s="467"/>
      <c r="GCH78" s="466"/>
      <c r="GCI78" s="399"/>
      <c r="GCJ78" s="466"/>
      <c r="GCK78" s="252"/>
      <c r="GCL78" s="467"/>
      <c r="GCM78" s="466"/>
      <c r="GCN78" s="399"/>
      <c r="GCO78" s="466"/>
      <c r="GCP78" s="252"/>
      <c r="GCQ78" s="467"/>
      <c r="GCR78" s="466"/>
      <c r="GCS78" s="399"/>
      <c r="GCT78" s="466"/>
      <c r="GCU78" s="252"/>
      <c r="GCV78" s="467"/>
      <c r="GCW78" s="466"/>
      <c r="GCX78" s="399"/>
      <c r="GCY78" s="466"/>
      <c r="GCZ78" s="252"/>
      <c r="GDA78" s="467"/>
      <c r="GDB78" s="466"/>
      <c r="GDC78" s="399"/>
      <c r="GDD78" s="466"/>
      <c r="GDE78" s="252"/>
      <c r="GDF78" s="467"/>
      <c r="GDG78" s="466"/>
      <c r="GDH78" s="399"/>
      <c r="GDI78" s="466"/>
      <c r="GDJ78" s="252"/>
      <c r="GDK78" s="467"/>
      <c r="GDL78" s="466"/>
      <c r="GDM78" s="399"/>
      <c r="GDN78" s="466"/>
      <c r="GDO78" s="252"/>
      <c r="GDP78" s="467"/>
      <c r="GDQ78" s="466"/>
      <c r="GDR78" s="399"/>
      <c r="GDS78" s="466"/>
      <c r="GDT78" s="252"/>
      <c r="GDU78" s="467"/>
      <c r="GDV78" s="466"/>
      <c r="GDW78" s="399"/>
      <c r="GDX78" s="466"/>
      <c r="GDY78" s="252"/>
      <c r="GDZ78" s="467"/>
      <c r="GEA78" s="466"/>
      <c r="GEB78" s="399"/>
      <c r="GEC78" s="466"/>
      <c r="GED78" s="252"/>
      <c r="GEE78" s="467"/>
      <c r="GEF78" s="466"/>
      <c r="GEG78" s="399"/>
      <c r="GEH78" s="466"/>
      <c r="GEI78" s="252"/>
      <c r="GEJ78" s="467"/>
      <c r="GEK78" s="466"/>
      <c r="GEL78" s="399"/>
      <c r="GEM78" s="466"/>
      <c r="GEN78" s="252"/>
      <c r="GEO78" s="467"/>
      <c r="GEP78" s="466"/>
      <c r="GEQ78" s="399"/>
      <c r="GER78" s="466"/>
      <c r="GES78" s="252"/>
      <c r="GET78" s="467"/>
      <c r="GEU78" s="466"/>
      <c r="GEV78" s="399"/>
      <c r="GEW78" s="466"/>
      <c r="GEX78" s="252"/>
      <c r="GEY78" s="467"/>
      <c r="GEZ78" s="466"/>
      <c r="GFA78" s="399"/>
      <c r="GFB78" s="466"/>
      <c r="GFC78" s="252"/>
      <c r="GFD78" s="467"/>
      <c r="GFE78" s="466"/>
      <c r="GFF78" s="399"/>
      <c r="GFG78" s="466"/>
      <c r="GFH78" s="252"/>
      <c r="GFI78" s="467"/>
      <c r="GFJ78" s="466"/>
      <c r="GFK78" s="399"/>
      <c r="GFL78" s="466"/>
      <c r="GFM78" s="252"/>
      <c r="GFN78" s="467"/>
      <c r="GFO78" s="466"/>
      <c r="GFP78" s="399"/>
      <c r="GFQ78" s="466"/>
      <c r="GFR78" s="252"/>
      <c r="GFS78" s="467"/>
      <c r="GFT78" s="466"/>
      <c r="GFU78" s="399"/>
      <c r="GFV78" s="466"/>
      <c r="GFW78" s="252"/>
      <c r="GFX78" s="467"/>
      <c r="GFY78" s="466"/>
      <c r="GFZ78" s="399"/>
      <c r="GGA78" s="466"/>
      <c r="GGB78" s="252"/>
      <c r="GGC78" s="467"/>
      <c r="GGD78" s="466"/>
      <c r="GGE78" s="399"/>
      <c r="GGF78" s="466"/>
      <c r="GGG78" s="252"/>
      <c r="GGH78" s="467"/>
      <c r="GGI78" s="466"/>
      <c r="GGJ78" s="399"/>
      <c r="GGK78" s="466"/>
      <c r="GGL78" s="252"/>
      <c r="GGM78" s="467"/>
      <c r="GGN78" s="466"/>
      <c r="GGO78" s="399"/>
      <c r="GGP78" s="466"/>
      <c r="GGQ78" s="252"/>
      <c r="GGR78" s="467"/>
      <c r="GGS78" s="466"/>
      <c r="GGT78" s="399"/>
      <c r="GGU78" s="466"/>
      <c r="GGV78" s="252"/>
      <c r="GGW78" s="467"/>
      <c r="GGX78" s="466"/>
      <c r="GGY78" s="399"/>
      <c r="GGZ78" s="466"/>
      <c r="GHA78" s="252"/>
      <c r="GHB78" s="467"/>
      <c r="GHC78" s="466"/>
      <c r="GHD78" s="399"/>
      <c r="GHE78" s="466"/>
      <c r="GHF78" s="252"/>
      <c r="GHG78" s="467"/>
      <c r="GHH78" s="466"/>
      <c r="GHI78" s="399"/>
      <c r="GHJ78" s="466"/>
      <c r="GHK78" s="252"/>
      <c r="GHL78" s="467"/>
      <c r="GHM78" s="466"/>
      <c r="GHN78" s="399"/>
      <c r="GHO78" s="466"/>
      <c r="GHP78" s="252"/>
      <c r="GHQ78" s="467"/>
      <c r="GHR78" s="466"/>
      <c r="GHS78" s="399"/>
      <c r="GHT78" s="466"/>
      <c r="GHU78" s="252"/>
      <c r="GHV78" s="467"/>
      <c r="GHW78" s="466"/>
      <c r="GHX78" s="399"/>
      <c r="GHY78" s="466"/>
      <c r="GHZ78" s="252"/>
      <c r="GIA78" s="467"/>
      <c r="GIB78" s="466"/>
      <c r="GIC78" s="399"/>
      <c r="GID78" s="466"/>
      <c r="GIE78" s="252"/>
      <c r="GIF78" s="467"/>
      <c r="GIG78" s="466"/>
      <c r="GIH78" s="399"/>
      <c r="GII78" s="466"/>
      <c r="GIJ78" s="252"/>
      <c r="GIK78" s="467"/>
      <c r="GIL78" s="466"/>
      <c r="GIM78" s="399"/>
      <c r="GIN78" s="466"/>
      <c r="GIO78" s="252"/>
      <c r="GIP78" s="467"/>
      <c r="GIQ78" s="466"/>
      <c r="GIR78" s="399"/>
      <c r="GIS78" s="466"/>
      <c r="GIT78" s="252"/>
      <c r="GIU78" s="467"/>
      <c r="GIV78" s="466"/>
      <c r="GIW78" s="399"/>
      <c r="GIX78" s="466"/>
      <c r="GIY78" s="252"/>
      <c r="GIZ78" s="467"/>
      <c r="GJA78" s="466"/>
      <c r="GJB78" s="399"/>
      <c r="GJC78" s="466"/>
      <c r="GJD78" s="252"/>
      <c r="GJE78" s="467"/>
      <c r="GJF78" s="466"/>
      <c r="GJG78" s="399"/>
      <c r="GJH78" s="466"/>
      <c r="GJI78" s="252"/>
      <c r="GJJ78" s="467"/>
      <c r="GJK78" s="466"/>
      <c r="GJL78" s="399"/>
      <c r="GJM78" s="466"/>
      <c r="GJN78" s="252"/>
      <c r="GJO78" s="467"/>
      <c r="GJP78" s="466"/>
      <c r="GJQ78" s="399"/>
      <c r="GJR78" s="466"/>
      <c r="GJS78" s="252"/>
      <c r="GJT78" s="467"/>
      <c r="GJU78" s="466"/>
      <c r="GJV78" s="399"/>
      <c r="GJW78" s="466"/>
      <c r="GJX78" s="252"/>
      <c r="GJY78" s="467"/>
      <c r="GJZ78" s="466"/>
      <c r="GKA78" s="399"/>
      <c r="GKB78" s="466"/>
      <c r="GKC78" s="252"/>
      <c r="GKD78" s="467"/>
      <c r="GKE78" s="466"/>
      <c r="GKF78" s="399"/>
      <c r="GKG78" s="466"/>
      <c r="GKH78" s="252"/>
      <c r="GKI78" s="467"/>
      <c r="GKJ78" s="466"/>
      <c r="GKK78" s="399"/>
      <c r="GKL78" s="466"/>
      <c r="GKM78" s="252"/>
      <c r="GKN78" s="467"/>
      <c r="GKO78" s="466"/>
      <c r="GKP78" s="399"/>
      <c r="GKQ78" s="466"/>
      <c r="GKR78" s="252"/>
      <c r="GKS78" s="467"/>
      <c r="GKT78" s="466"/>
      <c r="GKU78" s="399"/>
      <c r="GKV78" s="466"/>
      <c r="GKW78" s="252"/>
      <c r="GKX78" s="467"/>
      <c r="GKY78" s="466"/>
      <c r="GKZ78" s="399"/>
      <c r="GLA78" s="466"/>
      <c r="GLB78" s="252"/>
      <c r="GLC78" s="467"/>
      <c r="GLD78" s="466"/>
      <c r="GLE78" s="399"/>
      <c r="GLF78" s="466"/>
      <c r="GLG78" s="252"/>
      <c r="GLH78" s="467"/>
      <c r="GLI78" s="466"/>
      <c r="GLJ78" s="399"/>
      <c r="GLK78" s="466"/>
      <c r="GLL78" s="252"/>
      <c r="GLM78" s="467"/>
      <c r="GLN78" s="466"/>
      <c r="GLO78" s="399"/>
      <c r="GLP78" s="466"/>
      <c r="GLQ78" s="252"/>
      <c r="GLR78" s="467"/>
      <c r="GLS78" s="466"/>
      <c r="GLT78" s="399"/>
      <c r="GLU78" s="466"/>
      <c r="GLV78" s="252"/>
      <c r="GLW78" s="467"/>
      <c r="GLX78" s="466"/>
      <c r="GLY78" s="399"/>
      <c r="GLZ78" s="466"/>
      <c r="GMA78" s="252"/>
      <c r="GMB78" s="467"/>
      <c r="GMC78" s="466"/>
      <c r="GMD78" s="399"/>
      <c r="GME78" s="466"/>
      <c r="GMF78" s="252"/>
      <c r="GMG78" s="467"/>
      <c r="GMH78" s="466"/>
      <c r="GMI78" s="399"/>
      <c r="GMJ78" s="466"/>
      <c r="GMK78" s="252"/>
      <c r="GML78" s="467"/>
      <c r="GMM78" s="466"/>
      <c r="GMN78" s="399"/>
      <c r="GMO78" s="466"/>
      <c r="GMP78" s="252"/>
      <c r="GMQ78" s="467"/>
      <c r="GMR78" s="466"/>
      <c r="GMS78" s="399"/>
      <c r="GMT78" s="466"/>
      <c r="GMU78" s="252"/>
      <c r="GMV78" s="467"/>
      <c r="GMW78" s="466"/>
      <c r="GMX78" s="399"/>
      <c r="GMY78" s="466"/>
      <c r="GMZ78" s="252"/>
      <c r="GNA78" s="467"/>
      <c r="GNB78" s="466"/>
      <c r="GNC78" s="399"/>
      <c r="GND78" s="466"/>
      <c r="GNE78" s="252"/>
      <c r="GNF78" s="467"/>
      <c r="GNG78" s="466"/>
      <c r="GNH78" s="399"/>
      <c r="GNI78" s="466"/>
      <c r="GNJ78" s="252"/>
      <c r="GNK78" s="467"/>
      <c r="GNL78" s="466"/>
      <c r="GNM78" s="399"/>
      <c r="GNN78" s="466"/>
      <c r="GNO78" s="252"/>
      <c r="GNP78" s="467"/>
      <c r="GNQ78" s="466"/>
      <c r="GNR78" s="399"/>
      <c r="GNS78" s="466"/>
      <c r="GNT78" s="252"/>
      <c r="GNU78" s="467"/>
      <c r="GNV78" s="466"/>
      <c r="GNW78" s="399"/>
      <c r="GNX78" s="466"/>
      <c r="GNY78" s="252"/>
      <c r="GNZ78" s="467"/>
      <c r="GOA78" s="466"/>
      <c r="GOB78" s="399"/>
      <c r="GOC78" s="466"/>
      <c r="GOD78" s="252"/>
      <c r="GOE78" s="467"/>
      <c r="GOF78" s="466"/>
      <c r="GOG78" s="399"/>
      <c r="GOH78" s="466"/>
      <c r="GOI78" s="252"/>
      <c r="GOJ78" s="467"/>
      <c r="GOK78" s="466"/>
      <c r="GOL78" s="399"/>
      <c r="GOM78" s="466"/>
      <c r="GON78" s="252"/>
      <c r="GOO78" s="467"/>
      <c r="GOP78" s="466"/>
      <c r="GOQ78" s="399"/>
      <c r="GOR78" s="466"/>
      <c r="GOS78" s="252"/>
      <c r="GOT78" s="467"/>
      <c r="GOU78" s="466"/>
      <c r="GOV78" s="399"/>
      <c r="GOW78" s="466"/>
      <c r="GOX78" s="252"/>
      <c r="GOY78" s="467"/>
      <c r="GOZ78" s="466"/>
      <c r="GPA78" s="399"/>
      <c r="GPB78" s="466"/>
      <c r="GPC78" s="252"/>
      <c r="GPD78" s="467"/>
      <c r="GPE78" s="466"/>
      <c r="GPF78" s="399"/>
      <c r="GPG78" s="466"/>
      <c r="GPH78" s="252"/>
      <c r="GPI78" s="467"/>
      <c r="GPJ78" s="466"/>
      <c r="GPK78" s="399"/>
      <c r="GPL78" s="466"/>
      <c r="GPM78" s="252"/>
      <c r="GPN78" s="467"/>
      <c r="GPO78" s="466"/>
      <c r="GPP78" s="399"/>
      <c r="GPQ78" s="466"/>
      <c r="GPR78" s="252"/>
      <c r="GPS78" s="467"/>
      <c r="GPT78" s="466"/>
      <c r="GPU78" s="399"/>
      <c r="GPV78" s="466"/>
      <c r="GPW78" s="252"/>
      <c r="GPX78" s="467"/>
      <c r="GPY78" s="466"/>
      <c r="GPZ78" s="399"/>
      <c r="GQA78" s="466"/>
      <c r="GQB78" s="252"/>
      <c r="GQC78" s="467"/>
      <c r="GQD78" s="466"/>
      <c r="GQE78" s="399"/>
      <c r="GQF78" s="466"/>
      <c r="GQG78" s="252"/>
      <c r="GQH78" s="467"/>
      <c r="GQI78" s="466"/>
      <c r="GQJ78" s="399"/>
      <c r="GQK78" s="466"/>
      <c r="GQL78" s="252"/>
      <c r="GQM78" s="467"/>
      <c r="GQN78" s="466"/>
      <c r="GQO78" s="399"/>
      <c r="GQP78" s="466"/>
      <c r="GQQ78" s="252"/>
      <c r="GQR78" s="467"/>
      <c r="GQS78" s="466"/>
      <c r="GQT78" s="399"/>
      <c r="GQU78" s="466"/>
      <c r="GQV78" s="252"/>
      <c r="GQW78" s="467"/>
      <c r="GQX78" s="466"/>
      <c r="GQY78" s="399"/>
      <c r="GQZ78" s="466"/>
      <c r="GRA78" s="252"/>
      <c r="GRB78" s="467"/>
      <c r="GRC78" s="466"/>
      <c r="GRD78" s="399"/>
      <c r="GRE78" s="466"/>
      <c r="GRF78" s="252"/>
      <c r="GRG78" s="467"/>
      <c r="GRH78" s="466"/>
      <c r="GRI78" s="399"/>
      <c r="GRJ78" s="466"/>
      <c r="GRK78" s="252"/>
      <c r="GRL78" s="467"/>
      <c r="GRM78" s="466"/>
      <c r="GRN78" s="399"/>
      <c r="GRO78" s="466"/>
      <c r="GRP78" s="252"/>
      <c r="GRQ78" s="467"/>
      <c r="GRR78" s="466"/>
      <c r="GRS78" s="399"/>
      <c r="GRT78" s="466"/>
      <c r="GRU78" s="252"/>
      <c r="GRV78" s="467"/>
      <c r="GRW78" s="466"/>
      <c r="GRX78" s="399"/>
      <c r="GRY78" s="466"/>
      <c r="GRZ78" s="252"/>
      <c r="GSA78" s="467"/>
      <c r="GSB78" s="466"/>
      <c r="GSC78" s="399"/>
      <c r="GSD78" s="466"/>
      <c r="GSE78" s="252"/>
      <c r="GSF78" s="467"/>
      <c r="GSG78" s="466"/>
      <c r="GSH78" s="399"/>
      <c r="GSI78" s="466"/>
      <c r="GSJ78" s="252"/>
      <c r="GSK78" s="467"/>
      <c r="GSL78" s="466"/>
      <c r="GSM78" s="399"/>
      <c r="GSN78" s="466"/>
      <c r="GSO78" s="252"/>
      <c r="GSP78" s="467"/>
      <c r="GSQ78" s="466"/>
      <c r="GSR78" s="399"/>
      <c r="GSS78" s="466"/>
      <c r="GST78" s="252"/>
      <c r="GSU78" s="467"/>
      <c r="GSV78" s="466"/>
      <c r="GSW78" s="399"/>
      <c r="GSX78" s="466"/>
      <c r="GSY78" s="252"/>
      <c r="GSZ78" s="467"/>
      <c r="GTA78" s="466"/>
      <c r="GTB78" s="399"/>
      <c r="GTC78" s="466"/>
      <c r="GTD78" s="252"/>
      <c r="GTE78" s="467"/>
      <c r="GTF78" s="466"/>
      <c r="GTG78" s="399"/>
      <c r="GTH78" s="466"/>
      <c r="GTI78" s="252"/>
      <c r="GTJ78" s="467"/>
      <c r="GTK78" s="466"/>
      <c r="GTL78" s="399"/>
      <c r="GTM78" s="466"/>
      <c r="GTN78" s="252"/>
      <c r="GTO78" s="467"/>
      <c r="GTP78" s="466"/>
      <c r="GTQ78" s="399"/>
      <c r="GTR78" s="466"/>
      <c r="GTS78" s="252"/>
      <c r="GTT78" s="467"/>
      <c r="GTU78" s="466"/>
      <c r="GTV78" s="399"/>
      <c r="GTW78" s="466"/>
      <c r="GTX78" s="252"/>
      <c r="GTY78" s="467"/>
      <c r="GTZ78" s="466"/>
      <c r="GUA78" s="399"/>
      <c r="GUB78" s="466"/>
      <c r="GUC78" s="252"/>
      <c r="GUD78" s="467"/>
      <c r="GUE78" s="466"/>
      <c r="GUF78" s="399"/>
      <c r="GUG78" s="466"/>
      <c r="GUH78" s="252"/>
      <c r="GUI78" s="467"/>
      <c r="GUJ78" s="466"/>
      <c r="GUK78" s="399"/>
      <c r="GUL78" s="466"/>
      <c r="GUM78" s="252"/>
      <c r="GUN78" s="467"/>
      <c r="GUO78" s="466"/>
      <c r="GUP78" s="399"/>
      <c r="GUQ78" s="466"/>
      <c r="GUR78" s="252"/>
      <c r="GUS78" s="467"/>
      <c r="GUT78" s="466"/>
      <c r="GUU78" s="399"/>
      <c r="GUV78" s="466"/>
      <c r="GUW78" s="252"/>
      <c r="GUX78" s="467"/>
      <c r="GUY78" s="466"/>
      <c r="GUZ78" s="399"/>
      <c r="GVA78" s="466"/>
      <c r="GVB78" s="252"/>
      <c r="GVC78" s="467"/>
      <c r="GVD78" s="466"/>
      <c r="GVE78" s="399"/>
      <c r="GVF78" s="466"/>
      <c r="GVG78" s="252"/>
      <c r="GVH78" s="467"/>
      <c r="GVI78" s="466"/>
      <c r="GVJ78" s="399"/>
      <c r="GVK78" s="466"/>
      <c r="GVL78" s="252"/>
      <c r="GVM78" s="467"/>
      <c r="GVN78" s="466"/>
      <c r="GVO78" s="399"/>
      <c r="GVP78" s="466"/>
      <c r="GVQ78" s="252"/>
      <c r="GVR78" s="467"/>
      <c r="GVS78" s="466"/>
      <c r="GVT78" s="399"/>
      <c r="GVU78" s="466"/>
      <c r="GVV78" s="252"/>
      <c r="GVW78" s="467"/>
      <c r="GVX78" s="466"/>
      <c r="GVY78" s="399"/>
      <c r="GVZ78" s="466"/>
      <c r="GWA78" s="252"/>
      <c r="GWB78" s="467"/>
      <c r="GWC78" s="466"/>
      <c r="GWD78" s="399"/>
      <c r="GWE78" s="466"/>
      <c r="GWF78" s="252"/>
      <c r="GWG78" s="467"/>
      <c r="GWH78" s="466"/>
      <c r="GWI78" s="399"/>
      <c r="GWJ78" s="466"/>
      <c r="GWK78" s="252"/>
      <c r="GWL78" s="467"/>
      <c r="GWM78" s="466"/>
      <c r="GWN78" s="399"/>
      <c r="GWO78" s="466"/>
      <c r="GWP78" s="252"/>
      <c r="GWQ78" s="467"/>
      <c r="GWR78" s="466"/>
      <c r="GWS78" s="399"/>
      <c r="GWT78" s="466"/>
      <c r="GWU78" s="252"/>
      <c r="GWV78" s="467"/>
      <c r="GWW78" s="466"/>
      <c r="GWX78" s="399"/>
      <c r="GWY78" s="466"/>
      <c r="GWZ78" s="252"/>
      <c r="GXA78" s="467"/>
      <c r="GXB78" s="466"/>
      <c r="GXC78" s="399"/>
      <c r="GXD78" s="466"/>
      <c r="GXE78" s="252"/>
      <c r="GXF78" s="467"/>
      <c r="GXG78" s="466"/>
      <c r="GXH78" s="399"/>
      <c r="GXI78" s="466"/>
      <c r="GXJ78" s="252"/>
      <c r="GXK78" s="467"/>
      <c r="GXL78" s="466"/>
      <c r="GXM78" s="399"/>
      <c r="GXN78" s="466"/>
      <c r="GXO78" s="252"/>
      <c r="GXP78" s="467"/>
      <c r="GXQ78" s="466"/>
      <c r="GXR78" s="399"/>
      <c r="GXS78" s="466"/>
      <c r="GXT78" s="252"/>
      <c r="GXU78" s="467"/>
      <c r="GXV78" s="466"/>
      <c r="GXW78" s="399"/>
      <c r="GXX78" s="466"/>
      <c r="GXY78" s="252"/>
      <c r="GXZ78" s="467"/>
      <c r="GYA78" s="466"/>
      <c r="GYB78" s="399"/>
      <c r="GYC78" s="466"/>
      <c r="GYD78" s="252"/>
      <c r="GYE78" s="467"/>
      <c r="GYF78" s="466"/>
      <c r="GYG78" s="399"/>
      <c r="GYH78" s="466"/>
      <c r="GYI78" s="252"/>
      <c r="GYJ78" s="467"/>
      <c r="GYK78" s="466"/>
      <c r="GYL78" s="399"/>
      <c r="GYM78" s="466"/>
      <c r="GYN78" s="252"/>
      <c r="GYO78" s="467"/>
      <c r="GYP78" s="466"/>
      <c r="GYQ78" s="399"/>
      <c r="GYR78" s="466"/>
      <c r="GYS78" s="252"/>
      <c r="GYT78" s="467"/>
      <c r="GYU78" s="466"/>
      <c r="GYV78" s="399"/>
      <c r="GYW78" s="466"/>
      <c r="GYX78" s="252"/>
      <c r="GYY78" s="467"/>
      <c r="GYZ78" s="466"/>
      <c r="GZA78" s="399"/>
      <c r="GZB78" s="466"/>
      <c r="GZC78" s="252"/>
      <c r="GZD78" s="467"/>
      <c r="GZE78" s="466"/>
      <c r="GZF78" s="399"/>
      <c r="GZG78" s="466"/>
      <c r="GZH78" s="252"/>
      <c r="GZI78" s="467"/>
      <c r="GZJ78" s="466"/>
      <c r="GZK78" s="399"/>
      <c r="GZL78" s="466"/>
      <c r="GZM78" s="252"/>
      <c r="GZN78" s="467"/>
      <c r="GZO78" s="466"/>
      <c r="GZP78" s="399"/>
      <c r="GZQ78" s="466"/>
      <c r="GZR78" s="252"/>
      <c r="GZS78" s="467"/>
      <c r="GZT78" s="466"/>
      <c r="GZU78" s="399"/>
      <c r="GZV78" s="466"/>
      <c r="GZW78" s="252"/>
      <c r="GZX78" s="467"/>
      <c r="GZY78" s="466"/>
      <c r="GZZ78" s="399"/>
      <c r="HAA78" s="466"/>
      <c r="HAB78" s="252"/>
      <c r="HAC78" s="467"/>
      <c r="HAD78" s="466"/>
      <c r="HAE78" s="399"/>
      <c r="HAF78" s="466"/>
      <c r="HAG78" s="252"/>
      <c r="HAH78" s="467"/>
      <c r="HAI78" s="466"/>
      <c r="HAJ78" s="399"/>
      <c r="HAK78" s="466"/>
      <c r="HAL78" s="252"/>
      <c r="HAM78" s="467"/>
      <c r="HAN78" s="466"/>
      <c r="HAO78" s="399"/>
      <c r="HAP78" s="466"/>
      <c r="HAQ78" s="252"/>
      <c r="HAR78" s="467"/>
      <c r="HAS78" s="466"/>
      <c r="HAT78" s="399"/>
      <c r="HAU78" s="466"/>
      <c r="HAV78" s="252"/>
      <c r="HAW78" s="467"/>
      <c r="HAX78" s="466"/>
      <c r="HAY78" s="399"/>
      <c r="HAZ78" s="466"/>
      <c r="HBA78" s="252"/>
      <c r="HBB78" s="467"/>
      <c r="HBC78" s="466"/>
      <c r="HBD78" s="399"/>
      <c r="HBE78" s="466"/>
      <c r="HBF78" s="252"/>
      <c r="HBG78" s="467"/>
      <c r="HBH78" s="466"/>
      <c r="HBI78" s="399"/>
      <c r="HBJ78" s="466"/>
      <c r="HBK78" s="252"/>
      <c r="HBL78" s="467"/>
      <c r="HBM78" s="466"/>
      <c r="HBN78" s="399"/>
      <c r="HBO78" s="466"/>
      <c r="HBP78" s="252"/>
      <c r="HBQ78" s="467"/>
      <c r="HBR78" s="466"/>
      <c r="HBS78" s="399"/>
      <c r="HBT78" s="466"/>
      <c r="HBU78" s="252"/>
      <c r="HBV78" s="467"/>
      <c r="HBW78" s="466"/>
      <c r="HBX78" s="399"/>
      <c r="HBY78" s="466"/>
      <c r="HBZ78" s="252"/>
      <c r="HCA78" s="467"/>
      <c r="HCB78" s="466"/>
      <c r="HCC78" s="399"/>
      <c r="HCD78" s="466"/>
      <c r="HCE78" s="252"/>
      <c r="HCF78" s="467"/>
      <c r="HCG78" s="466"/>
      <c r="HCH78" s="399"/>
      <c r="HCI78" s="466"/>
      <c r="HCJ78" s="252"/>
      <c r="HCK78" s="467"/>
      <c r="HCL78" s="466"/>
      <c r="HCM78" s="399"/>
      <c r="HCN78" s="466"/>
      <c r="HCO78" s="252"/>
      <c r="HCP78" s="467"/>
      <c r="HCQ78" s="466"/>
      <c r="HCR78" s="399"/>
      <c r="HCS78" s="466"/>
      <c r="HCT78" s="252"/>
      <c r="HCU78" s="467"/>
      <c r="HCV78" s="466"/>
      <c r="HCW78" s="399"/>
      <c r="HCX78" s="466"/>
      <c r="HCY78" s="252"/>
      <c r="HCZ78" s="467"/>
      <c r="HDA78" s="466"/>
      <c r="HDB78" s="399"/>
      <c r="HDC78" s="466"/>
      <c r="HDD78" s="252"/>
      <c r="HDE78" s="467"/>
      <c r="HDF78" s="466"/>
      <c r="HDG78" s="399"/>
      <c r="HDH78" s="466"/>
      <c r="HDI78" s="252"/>
      <c r="HDJ78" s="467"/>
      <c r="HDK78" s="466"/>
      <c r="HDL78" s="399"/>
      <c r="HDM78" s="466"/>
      <c r="HDN78" s="252"/>
      <c r="HDO78" s="467"/>
      <c r="HDP78" s="466"/>
      <c r="HDQ78" s="399"/>
      <c r="HDR78" s="466"/>
      <c r="HDS78" s="252"/>
      <c r="HDT78" s="467"/>
      <c r="HDU78" s="466"/>
      <c r="HDV78" s="399"/>
      <c r="HDW78" s="466"/>
      <c r="HDX78" s="252"/>
      <c r="HDY78" s="467"/>
      <c r="HDZ78" s="466"/>
      <c r="HEA78" s="399"/>
      <c r="HEB78" s="466"/>
      <c r="HEC78" s="252"/>
      <c r="HED78" s="467"/>
      <c r="HEE78" s="466"/>
      <c r="HEF78" s="399"/>
      <c r="HEG78" s="466"/>
      <c r="HEH78" s="252"/>
      <c r="HEI78" s="467"/>
      <c r="HEJ78" s="466"/>
      <c r="HEK78" s="399"/>
      <c r="HEL78" s="466"/>
      <c r="HEM78" s="252"/>
      <c r="HEN78" s="467"/>
      <c r="HEO78" s="466"/>
      <c r="HEP78" s="399"/>
      <c r="HEQ78" s="466"/>
      <c r="HER78" s="252"/>
      <c r="HES78" s="467"/>
      <c r="HET78" s="466"/>
      <c r="HEU78" s="399"/>
      <c r="HEV78" s="466"/>
      <c r="HEW78" s="252"/>
      <c r="HEX78" s="467"/>
      <c r="HEY78" s="466"/>
      <c r="HEZ78" s="399"/>
      <c r="HFA78" s="466"/>
      <c r="HFB78" s="252"/>
      <c r="HFC78" s="467"/>
      <c r="HFD78" s="466"/>
      <c r="HFE78" s="399"/>
      <c r="HFF78" s="466"/>
      <c r="HFG78" s="252"/>
      <c r="HFH78" s="467"/>
      <c r="HFI78" s="466"/>
      <c r="HFJ78" s="399"/>
      <c r="HFK78" s="466"/>
      <c r="HFL78" s="252"/>
      <c r="HFM78" s="467"/>
      <c r="HFN78" s="466"/>
      <c r="HFO78" s="399"/>
      <c r="HFP78" s="466"/>
      <c r="HFQ78" s="252"/>
      <c r="HFR78" s="467"/>
      <c r="HFS78" s="466"/>
      <c r="HFT78" s="399"/>
      <c r="HFU78" s="466"/>
      <c r="HFV78" s="252"/>
      <c r="HFW78" s="467"/>
      <c r="HFX78" s="466"/>
      <c r="HFY78" s="399"/>
      <c r="HFZ78" s="466"/>
      <c r="HGA78" s="252"/>
      <c r="HGB78" s="467"/>
      <c r="HGC78" s="466"/>
      <c r="HGD78" s="399"/>
      <c r="HGE78" s="466"/>
      <c r="HGF78" s="252"/>
      <c r="HGG78" s="467"/>
      <c r="HGH78" s="466"/>
      <c r="HGI78" s="399"/>
      <c r="HGJ78" s="466"/>
      <c r="HGK78" s="252"/>
      <c r="HGL78" s="467"/>
      <c r="HGM78" s="466"/>
      <c r="HGN78" s="399"/>
      <c r="HGO78" s="466"/>
      <c r="HGP78" s="252"/>
      <c r="HGQ78" s="467"/>
      <c r="HGR78" s="466"/>
      <c r="HGS78" s="399"/>
      <c r="HGT78" s="466"/>
      <c r="HGU78" s="252"/>
      <c r="HGV78" s="467"/>
      <c r="HGW78" s="466"/>
      <c r="HGX78" s="399"/>
      <c r="HGY78" s="466"/>
      <c r="HGZ78" s="252"/>
      <c r="HHA78" s="467"/>
      <c r="HHB78" s="466"/>
      <c r="HHC78" s="399"/>
      <c r="HHD78" s="466"/>
      <c r="HHE78" s="252"/>
      <c r="HHF78" s="467"/>
      <c r="HHG78" s="466"/>
      <c r="HHH78" s="399"/>
      <c r="HHI78" s="466"/>
      <c r="HHJ78" s="252"/>
      <c r="HHK78" s="467"/>
      <c r="HHL78" s="466"/>
      <c r="HHM78" s="399"/>
      <c r="HHN78" s="466"/>
      <c r="HHO78" s="252"/>
      <c r="HHP78" s="467"/>
      <c r="HHQ78" s="466"/>
      <c r="HHR78" s="399"/>
      <c r="HHS78" s="466"/>
      <c r="HHT78" s="252"/>
      <c r="HHU78" s="467"/>
      <c r="HHV78" s="466"/>
      <c r="HHW78" s="399"/>
      <c r="HHX78" s="466"/>
      <c r="HHY78" s="252"/>
      <c r="HHZ78" s="467"/>
      <c r="HIA78" s="466"/>
      <c r="HIB78" s="399"/>
      <c r="HIC78" s="466"/>
      <c r="HID78" s="252"/>
      <c r="HIE78" s="467"/>
      <c r="HIF78" s="466"/>
      <c r="HIG78" s="399"/>
      <c r="HIH78" s="466"/>
      <c r="HII78" s="252"/>
      <c r="HIJ78" s="467"/>
      <c r="HIK78" s="466"/>
      <c r="HIL78" s="399"/>
      <c r="HIM78" s="466"/>
      <c r="HIN78" s="252"/>
      <c r="HIO78" s="467"/>
      <c r="HIP78" s="466"/>
      <c r="HIQ78" s="399"/>
      <c r="HIR78" s="466"/>
      <c r="HIS78" s="252"/>
      <c r="HIT78" s="467"/>
      <c r="HIU78" s="466"/>
      <c r="HIV78" s="399"/>
      <c r="HIW78" s="466"/>
      <c r="HIX78" s="252"/>
      <c r="HIY78" s="467"/>
      <c r="HIZ78" s="466"/>
      <c r="HJA78" s="399"/>
      <c r="HJB78" s="466"/>
      <c r="HJC78" s="252"/>
      <c r="HJD78" s="467"/>
      <c r="HJE78" s="466"/>
      <c r="HJF78" s="399"/>
      <c r="HJG78" s="466"/>
      <c r="HJH78" s="252"/>
      <c r="HJI78" s="467"/>
      <c r="HJJ78" s="466"/>
      <c r="HJK78" s="399"/>
      <c r="HJL78" s="466"/>
      <c r="HJM78" s="252"/>
      <c r="HJN78" s="467"/>
      <c r="HJO78" s="466"/>
      <c r="HJP78" s="399"/>
      <c r="HJQ78" s="466"/>
      <c r="HJR78" s="252"/>
      <c r="HJS78" s="467"/>
      <c r="HJT78" s="466"/>
      <c r="HJU78" s="399"/>
      <c r="HJV78" s="466"/>
      <c r="HJW78" s="252"/>
      <c r="HJX78" s="467"/>
      <c r="HJY78" s="466"/>
      <c r="HJZ78" s="399"/>
      <c r="HKA78" s="466"/>
      <c r="HKB78" s="252"/>
      <c r="HKC78" s="467"/>
      <c r="HKD78" s="466"/>
      <c r="HKE78" s="399"/>
      <c r="HKF78" s="466"/>
      <c r="HKG78" s="252"/>
      <c r="HKH78" s="467"/>
      <c r="HKI78" s="466"/>
      <c r="HKJ78" s="399"/>
      <c r="HKK78" s="466"/>
      <c r="HKL78" s="252"/>
      <c r="HKM78" s="467"/>
      <c r="HKN78" s="466"/>
      <c r="HKO78" s="399"/>
      <c r="HKP78" s="466"/>
      <c r="HKQ78" s="252"/>
      <c r="HKR78" s="467"/>
      <c r="HKS78" s="466"/>
      <c r="HKT78" s="399"/>
      <c r="HKU78" s="466"/>
      <c r="HKV78" s="252"/>
      <c r="HKW78" s="467"/>
      <c r="HKX78" s="466"/>
      <c r="HKY78" s="399"/>
      <c r="HKZ78" s="466"/>
      <c r="HLA78" s="252"/>
      <c r="HLB78" s="467"/>
      <c r="HLC78" s="466"/>
      <c r="HLD78" s="399"/>
      <c r="HLE78" s="466"/>
      <c r="HLF78" s="252"/>
      <c r="HLG78" s="467"/>
      <c r="HLH78" s="466"/>
      <c r="HLI78" s="399"/>
      <c r="HLJ78" s="466"/>
      <c r="HLK78" s="252"/>
      <c r="HLL78" s="467"/>
      <c r="HLM78" s="466"/>
      <c r="HLN78" s="399"/>
      <c r="HLO78" s="466"/>
      <c r="HLP78" s="252"/>
      <c r="HLQ78" s="467"/>
      <c r="HLR78" s="466"/>
      <c r="HLS78" s="399"/>
      <c r="HLT78" s="466"/>
      <c r="HLU78" s="252"/>
      <c r="HLV78" s="467"/>
      <c r="HLW78" s="466"/>
      <c r="HLX78" s="399"/>
      <c r="HLY78" s="466"/>
      <c r="HLZ78" s="252"/>
      <c r="HMA78" s="467"/>
      <c r="HMB78" s="466"/>
      <c r="HMC78" s="399"/>
      <c r="HMD78" s="466"/>
      <c r="HME78" s="252"/>
      <c r="HMF78" s="467"/>
      <c r="HMG78" s="466"/>
      <c r="HMH78" s="399"/>
      <c r="HMI78" s="466"/>
      <c r="HMJ78" s="252"/>
      <c r="HMK78" s="467"/>
      <c r="HML78" s="466"/>
      <c r="HMM78" s="399"/>
      <c r="HMN78" s="466"/>
      <c r="HMO78" s="252"/>
      <c r="HMP78" s="467"/>
      <c r="HMQ78" s="466"/>
      <c r="HMR78" s="399"/>
      <c r="HMS78" s="466"/>
      <c r="HMT78" s="252"/>
      <c r="HMU78" s="467"/>
      <c r="HMV78" s="466"/>
      <c r="HMW78" s="399"/>
      <c r="HMX78" s="466"/>
      <c r="HMY78" s="252"/>
      <c r="HMZ78" s="467"/>
      <c r="HNA78" s="466"/>
      <c r="HNB78" s="399"/>
      <c r="HNC78" s="466"/>
      <c r="HND78" s="252"/>
      <c r="HNE78" s="467"/>
      <c r="HNF78" s="466"/>
      <c r="HNG78" s="399"/>
      <c r="HNH78" s="466"/>
      <c r="HNI78" s="252"/>
      <c r="HNJ78" s="467"/>
      <c r="HNK78" s="466"/>
      <c r="HNL78" s="399"/>
      <c r="HNM78" s="466"/>
      <c r="HNN78" s="252"/>
      <c r="HNO78" s="467"/>
      <c r="HNP78" s="466"/>
      <c r="HNQ78" s="399"/>
      <c r="HNR78" s="466"/>
      <c r="HNS78" s="252"/>
      <c r="HNT78" s="467"/>
      <c r="HNU78" s="466"/>
      <c r="HNV78" s="399"/>
      <c r="HNW78" s="466"/>
      <c r="HNX78" s="252"/>
      <c r="HNY78" s="467"/>
      <c r="HNZ78" s="466"/>
      <c r="HOA78" s="399"/>
      <c r="HOB78" s="466"/>
      <c r="HOC78" s="252"/>
      <c r="HOD78" s="467"/>
      <c r="HOE78" s="466"/>
      <c r="HOF78" s="399"/>
      <c r="HOG78" s="466"/>
      <c r="HOH78" s="252"/>
      <c r="HOI78" s="467"/>
      <c r="HOJ78" s="466"/>
      <c r="HOK78" s="399"/>
      <c r="HOL78" s="466"/>
      <c r="HOM78" s="252"/>
      <c r="HON78" s="467"/>
      <c r="HOO78" s="466"/>
      <c r="HOP78" s="399"/>
      <c r="HOQ78" s="466"/>
      <c r="HOR78" s="252"/>
      <c r="HOS78" s="467"/>
      <c r="HOT78" s="466"/>
      <c r="HOU78" s="399"/>
      <c r="HOV78" s="466"/>
      <c r="HOW78" s="252"/>
      <c r="HOX78" s="467"/>
      <c r="HOY78" s="466"/>
      <c r="HOZ78" s="399"/>
      <c r="HPA78" s="466"/>
      <c r="HPB78" s="252"/>
      <c r="HPC78" s="467"/>
      <c r="HPD78" s="466"/>
      <c r="HPE78" s="399"/>
      <c r="HPF78" s="466"/>
      <c r="HPG78" s="252"/>
      <c r="HPH78" s="467"/>
      <c r="HPI78" s="466"/>
      <c r="HPJ78" s="399"/>
      <c r="HPK78" s="466"/>
      <c r="HPL78" s="252"/>
      <c r="HPM78" s="467"/>
      <c r="HPN78" s="466"/>
      <c r="HPO78" s="399"/>
      <c r="HPP78" s="466"/>
      <c r="HPQ78" s="252"/>
      <c r="HPR78" s="467"/>
      <c r="HPS78" s="466"/>
      <c r="HPT78" s="399"/>
      <c r="HPU78" s="466"/>
      <c r="HPV78" s="252"/>
      <c r="HPW78" s="467"/>
      <c r="HPX78" s="466"/>
      <c r="HPY78" s="399"/>
      <c r="HPZ78" s="466"/>
      <c r="HQA78" s="252"/>
      <c r="HQB78" s="467"/>
      <c r="HQC78" s="466"/>
      <c r="HQD78" s="399"/>
      <c r="HQE78" s="466"/>
      <c r="HQF78" s="252"/>
      <c r="HQG78" s="467"/>
      <c r="HQH78" s="466"/>
      <c r="HQI78" s="399"/>
      <c r="HQJ78" s="466"/>
      <c r="HQK78" s="252"/>
      <c r="HQL78" s="467"/>
      <c r="HQM78" s="466"/>
      <c r="HQN78" s="399"/>
      <c r="HQO78" s="466"/>
      <c r="HQP78" s="252"/>
      <c r="HQQ78" s="467"/>
      <c r="HQR78" s="466"/>
      <c r="HQS78" s="399"/>
      <c r="HQT78" s="466"/>
      <c r="HQU78" s="252"/>
      <c r="HQV78" s="467"/>
      <c r="HQW78" s="466"/>
      <c r="HQX78" s="399"/>
      <c r="HQY78" s="466"/>
      <c r="HQZ78" s="252"/>
      <c r="HRA78" s="467"/>
      <c r="HRB78" s="466"/>
      <c r="HRC78" s="399"/>
      <c r="HRD78" s="466"/>
      <c r="HRE78" s="252"/>
      <c r="HRF78" s="467"/>
      <c r="HRG78" s="466"/>
      <c r="HRH78" s="399"/>
      <c r="HRI78" s="466"/>
      <c r="HRJ78" s="252"/>
      <c r="HRK78" s="467"/>
      <c r="HRL78" s="466"/>
      <c r="HRM78" s="399"/>
      <c r="HRN78" s="466"/>
      <c r="HRO78" s="252"/>
      <c r="HRP78" s="467"/>
      <c r="HRQ78" s="466"/>
      <c r="HRR78" s="399"/>
      <c r="HRS78" s="466"/>
      <c r="HRT78" s="252"/>
      <c r="HRU78" s="467"/>
      <c r="HRV78" s="466"/>
      <c r="HRW78" s="399"/>
      <c r="HRX78" s="466"/>
      <c r="HRY78" s="252"/>
      <c r="HRZ78" s="467"/>
      <c r="HSA78" s="466"/>
      <c r="HSB78" s="399"/>
      <c r="HSC78" s="466"/>
      <c r="HSD78" s="252"/>
      <c r="HSE78" s="467"/>
      <c r="HSF78" s="466"/>
      <c r="HSG78" s="399"/>
      <c r="HSH78" s="466"/>
      <c r="HSI78" s="252"/>
      <c r="HSJ78" s="467"/>
      <c r="HSK78" s="466"/>
      <c r="HSL78" s="399"/>
      <c r="HSM78" s="466"/>
      <c r="HSN78" s="252"/>
      <c r="HSO78" s="467"/>
      <c r="HSP78" s="466"/>
      <c r="HSQ78" s="399"/>
      <c r="HSR78" s="466"/>
      <c r="HSS78" s="252"/>
      <c r="HST78" s="467"/>
      <c r="HSU78" s="466"/>
      <c r="HSV78" s="399"/>
      <c r="HSW78" s="466"/>
      <c r="HSX78" s="252"/>
      <c r="HSY78" s="467"/>
      <c r="HSZ78" s="466"/>
      <c r="HTA78" s="399"/>
      <c r="HTB78" s="466"/>
      <c r="HTC78" s="252"/>
      <c r="HTD78" s="467"/>
      <c r="HTE78" s="466"/>
      <c r="HTF78" s="399"/>
      <c r="HTG78" s="466"/>
      <c r="HTH78" s="252"/>
      <c r="HTI78" s="467"/>
      <c r="HTJ78" s="466"/>
      <c r="HTK78" s="399"/>
      <c r="HTL78" s="466"/>
      <c r="HTM78" s="252"/>
      <c r="HTN78" s="467"/>
      <c r="HTO78" s="466"/>
      <c r="HTP78" s="399"/>
      <c r="HTQ78" s="466"/>
      <c r="HTR78" s="252"/>
      <c r="HTS78" s="467"/>
      <c r="HTT78" s="466"/>
      <c r="HTU78" s="399"/>
      <c r="HTV78" s="466"/>
      <c r="HTW78" s="252"/>
      <c r="HTX78" s="467"/>
      <c r="HTY78" s="466"/>
      <c r="HTZ78" s="399"/>
      <c r="HUA78" s="466"/>
      <c r="HUB78" s="252"/>
      <c r="HUC78" s="467"/>
      <c r="HUD78" s="466"/>
      <c r="HUE78" s="399"/>
      <c r="HUF78" s="466"/>
      <c r="HUG78" s="252"/>
      <c r="HUH78" s="467"/>
      <c r="HUI78" s="466"/>
      <c r="HUJ78" s="399"/>
      <c r="HUK78" s="466"/>
      <c r="HUL78" s="252"/>
      <c r="HUM78" s="467"/>
      <c r="HUN78" s="466"/>
      <c r="HUO78" s="399"/>
      <c r="HUP78" s="466"/>
      <c r="HUQ78" s="252"/>
      <c r="HUR78" s="467"/>
      <c r="HUS78" s="466"/>
      <c r="HUT78" s="399"/>
      <c r="HUU78" s="466"/>
      <c r="HUV78" s="252"/>
      <c r="HUW78" s="467"/>
      <c r="HUX78" s="466"/>
      <c r="HUY78" s="399"/>
      <c r="HUZ78" s="466"/>
      <c r="HVA78" s="252"/>
      <c r="HVB78" s="467"/>
      <c r="HVC78" s="466"/>
      <c r="HVD78" s="399"/>
      <c r="HVE78" s="466"/>
      <c r="HVF78" s="252"/>
      <c r="HVG78" s="467"/>
      <c r="HVH78" s="466"/>
      <c r="HVI78" s="399"/>
      <c r="HVJ78" s="466"/>
      <c r="HVK78" s="252"/>
      <c r="HVL78" s="467"/>
      <c r="HVM78" s="466"/>
      <c r="HVN78" s="399"/>
      <c r="HVO78" s="466"/>
      <c r="HVP78" s="252"/>
      <c r="HVQ78" s="467"/>
      <c r="HVR78" s="466"/>
      <c r="HVS78" s="399"/>
      <c r="HVT78" s="466"/>
      <c r="HVU78" s="252"/>
      <c r="HVV78" s="467"/>
      <c r="HVW78" s="466"/>
      <c r="HVX78" s="399"/>
      <c r="HVY78" s="466"/>
      <c r="HVZ78" s="252"/>
      <c r="HWA78" s="467"/>
      <c r="HWB78" s="466"/>
      <c r="HWC78" s="399"/>
      <c r="HWD78" s="466"/>
      <c r="HWE78" s="252"/>
      <c r="HWF78" s="467"/>
      <c r="HWG78" s="466"/>
      <c r="HWH78" s="399"/>
      <c r="HWI78" s="466"/>
      <c r="HWJ78" s="252"/>
      <c r="HWK78" s="467"/>
      <c r="HWL78" s="466"/>
      <c r="HWM78" s="399"/>
      <c r="HWN78" s="466"/>
      <c r="HWO78" s="252"/>
      <c r="HWP78" s="467"/>
      <c r="HWQ78" s="466"/>
      <c r="HWR78" s="399"/>
      <c r="HWS78" s="466"/>
      <c r="HWT78" s="252"/>
      <c r="HWU78" s="467"/>
      <c r="HWV78" s="466"/>
      <c r="HWW78" s="399"/>
      <c r="HWX78" s="466"/>
      <c r="HWY78" s="252"/>
      <c r="HWZ78" s="467"/>
      <c r="HXA78" s="466"/>
      <c r="HXB78" s="399"/>
      <c r="HXC78" s="466"/>
      <c r="HXD78" s="252"/>
      <c r="HXE78" s="467"/>
      <c r="HXF78" s="466"/>
      <c r="HXG78" s="399"/>
      <c r="HXH78" s="466"/>
      <c r="HXI78" s="252"/>
      <c r="HXJ78" s="467"/>
      <c r="HXK78" s="466"/>
      <c r="HXL78" s="399"/>
      <c r="HXM78" s="466"/>
      <c r="HXN78" s="252"/>
      <c r="HXO78" s="467"/>
      <c r="HXP78" s="466"/>
      <c r="HXQ78" s="399"/>
      <c r="HXR78" s="466"/>
      <c r="HXS78" s="252"/>
      <c r="HXT78" s="467"/>
      <c r="HXU78" s="466"/>
      <c r="HXV78" s="399"/>
      <c r="HXW78" s="466"/>
      <c r="HXX78" s="252"/>
      <c r="HXY78" s="467"/>
      <c r="HXZ78" s="466"/>
      <c r="HYA78" s="399"/>
      <c r="HYB78" s="466"/>
      <c r="HYC78" s="252"/>
      <c r="HYD78" s="467"/>
      <c r="HYE78" s="466"/>
      <c r="HYF78" s="399"/>
      <c r="HYG78" s="466"/>
      <c r="HYH78" s="252"/>
      <c r="HYI78" s="467"/>
      <c r="HYJ78" s="466"/>
      <c r="HYK78" s="399"/>
      <c r="HYL78" s="466"/>
      <c r="HYM78" s="252"/>
      <c r="HYN78" s="467"/>
      <c r="HYO78" s="466"/>
      <c r="HYP78" s="399"/>
      <c r="HYQ78" s="466"/>
      <c r="HYR78" s="252"/>
      <c r="HYS78" s="467"/>
      <c r="HYT78" s="466"/>
      <c r="HYU78" s="399"/>
      <c r="HYV78" s="466"/>
      <c r="HYW78" s="252"/>
      <c r="HYX78" s="467"/>
      <c r="HYY78" s="466"/>
      <c r="HYZ78" s="399"/>
      <c r="HZA78" s="466"/>
      <c r="HZB78" s="252"/>
      <c r="HZC78" s="467"/>
      <c r="HZD78" s="466"/>
      <c r="HZE78" s="399"/>
      <c r="HZF78" s="466"/>
      <c r="HZG78" s="252"/>
      <c r="HZH78" s="467"/>
      <c r="HZI78" s="466"/>
      <c r="HZJ78" s="399"/>
      <c r="HZK78" s="466"/>
      <c r="HZL78" s="252"/>
      <c r="HZM78" s="467"/>
      <c r="HZN78" s="466"/>
      <c r="HZO78" s="399"/>
      <c r="HZP78" s="466"/>
      <c r="HZQ78" s="252"/>
      <c r="HZR78" s="467"/>
      <c r="HZS78" s="466"/>
      <c r="HZT78" s="399"/>
      <c r="HZU78" s="466"/>
      <c r="HZV78" s="252"/>
      <c r="HZW78" s="467"/>
      <c r="HZX78" s="466"/>
      <c r="HZY78" s="399"/>
      <c r="HZZ78" s="466"/>
      <c r="IAA78" s="252"/>
      <c r="IAB78" s="467"/>
      <c r="IAC78" s="466"/>
      <c r="IAD78" s="399"/>
      <c r="IAE78" s="466"/>
      <c r="IAF78" s="252"/>
      <c r="IAG78" s="467"/>
      <c r="IAH78" s="466"/>
      <c r="IAI78" s="399"/>
      <c r="IAJ78" s="466"/>
      <c r="IAK78" s="252"/>
      <c r="IAL78" s="467"/>
      <c r="IAM78" s="466"/>
      <c r="IAN78" s="399"/>
      <c r="IAO78" s="466"/>
      <c r="IAP78" s="252"/>
      <c r="IAQ78" s="467"/>
      <c r="IAR78" s="466"/>
      <c r="IAS78" s="399"/>
      <c r="IAT78" s="466"/>
      <c r="IAU78" s="252"/>
      <c r="IAV78" s="467"/>
      <c r="IAW78" s="466"/>
      <c r="IAX78" s="399"/>
      <c r="IAY78" s="466"/>
      <c r="IAZ78" s="252"/>
      <c r="IBA78" s="467"/>
      <c r="IBB78" s="466"/>
      <c r="IBC78" s="399"/>
      <c r="IBD78" s="466"/>
      <c r="IBE78" s="252"/>
      <c r="IBF78" s="467"/>
      <c r="IBG78" s="466"/>
      <c r="IBH78" s="399"/>
      <c r="IBI78" s="466"/>
      <c r="IBJ78" s="252"/>
      <c r="IBK78" s="467"/>
      <c r="IBL78" s="466"/>
      <c r="IBM78" s="399"/>
      <c r="IBN78" s="466"/>
      <c r="IBO78" s="252"/>
      <c r="IBP78" s="467"/>
      <c r="IBQ78" s="466"/>
      <c r="IBR78" s="399"/>
      <c r="IBS78" s="466"/>
      <c r="IBT78" s="252"/>
      <c r="IBU78" s="467"/>
      <c r="IBV78" s="466"/>
      <c r="IBW78" s="399"/>
      <c r="IBX78" s="466"/>
      <c r="IBY78" s="252"/>
      <c r="IBZ78" s="467"/>
      <c r="ICA78" s="466"/>
      <c r="ICB78" s="399"/>
      <c r="ICC78" s="466"/>
      <c r="ICD78" s="252"/>
      <c r="ICE78" s="467"/>
      <c r="ICF78" s="466"/>
      <c r="ICG78" s="399"/>
      <c r="ICH78" s="466"/>
      <c r="ICI78" s="252"/>
      <c r="ICJ78" s="467"/>
      <c r="ICK78" s="466"/>
      <c r="ICL78" s="399"/>
      <c r="ICM78" s="466"/>
      <c r="ICN78" s="252"/>
      <c r="ICO78" s="467"/>
      <c r="ICP78" s="466"/>
      <c r="ICQ78" s="399"/>
      <c r="ICR78" s="466"/>
      <c r="ICS78" s="252"/>
      <c r="ICT78" s="467"/>
      <c r="ICU78" s="466"/>
      <c r="ICV78" s="399"/>
      <c r="ICW78" s="466"/>
      <c r="ICX78" s="252"/>
      <c r="ICY78" s="467"/>
      <c r="ICZ78" s="466"/>
      <c r="IDA78" s="399"/>
      <c r="IDB78" s="466"/>
      <c r="IDC78" s="252"/>
      <c r="IDD78" s="467"/>
      <c r="IDE78" s="466"/>
      <c r="IDF78" s="399"/>
      <c r="IDG78" s="466"/>
      <c r="IDH78" s="252"/>
      <c r="IDI78" s="467"/>
      <c r="IDJ78" s="466"/>
      <c r="IDK78" s="399"/>
      <c r="IDL78" s="466"/>
      <c r="IDM78" s="252"/>
      <c r="IDN78" s="467"/>
      <c r="IDO78" s="466"/>
      <c r="IDP78" s="399"/>
      <c r="IDQ78" s="466"/>
      <c r="IDR78" s="252"/>
      <c r="IDS78" s="467"/>
      <c r="IDT78" s="466"/>
      <c r="IDU78" s="399"/>
      <c r="IDV78" s="466"/>
      <c r="IDW78" s="252"/>
      <c r="IDX78" s="467"/>
      <c r="IDY78" s="466"/>
      <c r="IDZ78" s="399"/>
      <c r="IEA78" s="466"/>
      <c r="IEB78" s="252"/>
      <c r="IEC78" s="467"/>
      <c r="IED78" s="466"/>
      <c r="IEE78" s="399"/>
      <c r="IEF78" s="466"/>
      <c r="IEG78" s="252"/>
      <c r="IEH78" s="467"/>
      <c r="IEI78" s="466"/>
      <c r="IEJ78" s="399"/>
      <c r="IEK78" s="466"/>
      <c r="IEL78" s="252"/>
      <c r="IEM78" s="467"/>
      <c r="IEN78" s="466"/>
      <c r="IEO78" s="399"/>
      <c r="IEP78" s="466"/>
      <c r="IEQ78" s="252"/>
      <c r="IER78" s="467"/>
      <c r="IES78" s="466"/>
      <c r="IET78" s="399"/>
      <c r="IEU78" s="466"/>
      <c r="IEV78" s="252"/>
      <c r="IEW78" s="467"/>
      <c r="IEX78" s="466"/>
      <c r="IEY78" s="399"/>
      <c r="IEZ78" s="466"/>
      <c r="IFA78" s="252"/>
      <c r="IFB78" s="467"/>
      <c r="IFC78" s="466"/>
      <c r="IFD78" s="399"/>
      <c r="IFE78" s="466"/>
      <c r="IFF78" s="252"/>
      <c r="IFG78" s="467"/>
      <c r="IFH78" s="466"/>
      <c r="IFI78" s="399"/>
      <c r="IFJ78" s="466"/>
      <c r="IFK78" s="252"/>
      <c r="IFL78" s="467"/>
      <c r="IFM78" s="466"/>
      <c r="IFN78" s="399"/>
      <c r="IFO78" s="466"/>
      <c r="IFP78" s="252"/>
      <c r="IFQ78" s="467"/>
      <c r="IFR78" s="466"/>
      <c r="IFS78" s="399"/>
      <c r="IFT78" s="466"/>
      <c r="IFU78" s="252"/>
      <c r="IFV78" s="467"/>
      <c r="IFW78" s="466"/>
      <c r="IFX78" s="399"/>
      <c r="IFY78" s="466"/>
      <c r="IFZ78" s="252"/>
      <c r="IGA78" s="467"/>
      <c r="IGB78" s="466"/>
      <c r="IGC78" s="399"/>
      <c r="IGD78" s="466"/>
      <c r="IGE78" s="252"/>
      <c r="IGF78" s="467"/>
      <c r="IGG78" s="466"/>
      <c r="IGH78" s="399"/>
      <c r="IGI78" s="466"/>
      <c r="IGJ78" s="252"/>
      <c r="IGK78" s="467"/>
      <c r="IGL78" s="466"/>
      <c r="IGM78" s="399"/>
      <c r="IGN78" s="466"/>
      <c r="IGO78" s="252"/>
      <c r="IGP78" s="467"/>
      <c r="IGQ78" s="466"/>
      <c r="IGR78" s="399"/>
      <c r="IGS78" s="466"/>
      <c r="IGT78" s="252"/>
      <c r="IGU78" s="467"/>
      <c r="IGV78" s="466"/>
      <c r="IGW78" s="399"/>
      <c r="IGX78" s="466"/>
      <c r="IGY78" s="252"/>
      <c r="IGZ78" s="467"/>
      <c r="IHA78" s="466"/>
      <c r="IHB78" s="399"/>
      <c r="IHC78" s="466"/>
      <c r="IHD78" s="252"/>
      <c r="IHE78" s="467"/>
      <c r="IHF78" s="466"/>
      <c r="IHG78" s="399"/>
      <c r="IHH78" s="466"/>
      <c r="IHI78" s="252"/>
      <c r="IHJ78" s="467"/>
      <c r="IHK78" s="466"/>
      <c r="IHL78" s="399"/>
      <c r="IHM78" s="466"/>
      <c r="IHN78" s="252"/>
      <c r="IHO78" s="467"/>
      <c r="IHP78" s="466"/>
      <c r="IHQ78" s="399"/>
      <c r="IHR78" s="466"/>
      <c r="IHS78" s="252"/>
      <c r="IHT78" s="467"/>
      <c r="IHU78" s="466"/>
      <c r="IHV78" s="399"/>
      <c r="IHW78" s="466"/>
      <c r="IHX78" s="252"/>
      <c r="IHY78" s="467"/>
      <c r="IHZ78" s="466"/>
      <c r="IIA78" s="399"/>
      <c r="IIB78" s="466"/>
      <c r="IIC78" s="252"/>
      <c r="IID78" s="467"/>
      <c r="IIE78" s="466"/>
      <c r="IIF78" s="399"/>
      <c r="IIG78" s="466"/>
      <c r="IIH78" s="252"/>
      <c r="III78" s="467"/>
      <c r="IIJ78" s="466"/>
      <c r="IIK78" s="399"/>
      <c r="IIL78" s="466"/>
      <c r="IIM78" s="252"/>
      <c r="IIN78" s="467"/>
      <c r="IIO78" s="466"/>
      <c r="IIP78" s="399"/>
      <c r="IIQ78" s="466"/>
      <c r="IIR78" s="252"/>
      <c r="IIS78" s="467"/>
      <c r="IIT78" s="466"/>
      <c r="IIU78" s="399"/>
      <c r="IIV78" s="466"/>
      <c r="IIW78" s="252"/>
      <c r="IIX78" s="467"/>
      <c r="IIY78" s="466"/>
      <c r="IIZ78" s="399"/>
      <c r="IJA78" s="466"/>
      <c r="IJB78" s="252"/>
      <c r="IJC78" s="467"/>
      <c r="IJD78" s="466"/>
      <c r="IJE78" s="399"/>
      <c r="IJF78" s="466"/>
      <c r="IJG78" s="252"/>
      <c r="IJH78" s="467"/>
      <c r="IJI78" s="466"/>
      <c r="IJJ78" s="399"/>
      <c r="IJK78" s="466"/>
      <c r="IJL78" s="252"/>
      <c r="IJM78" s="467"/>
      <c r="IJN78" s="466"/>
      <c r="IJO78" s="399"/>
      <c r="IJP78" s="466"/>
      <c r="IJQ78" s="252"/>
      <c r="IJR78" s="467"/>
      <c r="IJS78" s="466"/>
      <c r="IJT78" s="399"/>
      <c r="IJU78" s="466"/>
      <c r="IJV78" s="252"/>
      <c r="IJW78" s="467"/>
      <c r="IJX78" s="466"/>
      <c r="IJY78" s="399"/>
      <c r="IJZ78" s="466"/>
      <c r="IKA78" s="252"/>
      <c r="IKB78" s="467"/>
      <c r="IKC78" s="466"/>
      <c r="IKD78" s="399"/>
      <c r="IKE78" s="466"/>
      <c r="IKF78" s="252"/>
      <c r="IKG78" s="467"/>
      <c r="IKH78" s="466"/>
      <c r="IKI78" s="399"/>
      <c r="IKJ78" s="466"/>
      <c r="IKK78" s="252"/>
      <c r="IKL78" s="467"/>
      <c r="IKM78" s="466"/>
      <c r="IKN78" s="399"/>
      <c r="IKO78" s="466"/>
      <c r="IKP78" s="252"/>
      <c r="IKQ78" s="467"/>
      <c r="IKR78" s="466"/>
      <c r="IKS78" s="399"/>
      <c r="IKT78" s="466"/>
      <c r="IKU78" s="252"/>
      <c r="IKV78" s="467"/>
      <c r="IKW78" s="466"/>
      <c r="IKX78" s="399"/>
      <c r="IKY78" s="466"/>
      <c r="IKZ78" s="252"/>
      <c r="ILA78" s="467"/>
      <c r="ILB78" s="466"/>
      <c r="ILC78" s="399"/>
      <c r="ILD78" s="466"/>
      <c r="ILE78" s="252"/>
      <c r="ILF78" s="467"/>
      <c r="ILG78" s="466"/>
      <c r="ILH78" s="399"/>
      <c r="ILI78" s="466"/>
      <c r="ILJ78" s="252"/>
      <c r="ILK78" s="467"/>
      <c r="ILL78" s="466"/>
      <c r="ILM78" s="399"/>
      <c r="ILN78" s="466"/>
      <c r="ILO78" s="252"/>
      <c r="ILP78" s="467"/>
      <c r="ILQ78" s="466"/>
      <c r="ILR78" s="399"/>
      <c r="ILS78" s="466"/>
      <c r="ILT78" s="252"/>
      <c r="ILU78" s="467"/>
      <c r="ILV78" s="466"/>
      <c r="ILW78" s="399"/>
      <c r="ILX78" s="466"/>
      <c r="ILY78" s="252"/>
      <c r="ILZ78" s="467"/>
      <c r="IMA78" s="466"/>
      <c r="IMB78" s="399"/>
      <c r="IMC78" s="466"/>
      <c r="IMD78" s="252"/>
      <c r="IME78" s="467"/>
      <c r="IMF78" s="466"/>
      <c r="IMG78" s="399"/>
      <c r="IMH78" s="466"/>
      <c r="IMI78" s="252"/>
      <c r="IMJ78" s="467"/>
      <c r="IMK78" s="466"/>
      <c r="IML78" s="399"/>
      <c r="IMM78" s="466"/>
      <c r="IMN78" s="252"/>
      <c r="IMO78" s="467"/>
      <c r="IMP78" s="466"/>
      <c r="IMQ78" s="399"/>
      <c r="IMR78" s="466"/>
      <c r="IMS78" s="252"/>
      <c r="IMT78" s="467"/>
      <c r="IMU78" s="466"/>
      <c r="IMV78" s="399"/>
      <c r="IMW78" s="466"/>
      <c r="IMX78" s="252"/>
      <c r="IMY78" s="467"/>
      <c r="IMZ78" s="466"/>
      <c r="INA78" s="399"/>
      <c r="INB78" s="466"/>
      <c r="INC78" s="252"/>
      <c r="IND78" s="467"/>
      <c r="INE78" s="466"/>
      <c r="INF78" s="399"/>
      <c r="ING78" s="466"/>
      <c r="INH78" s="252"/>
      <c r="INI78" s="467"/>
      <c r="INJ78" s="466"/>
      <c r="INK78" s="399"/>
      <c r="INL78" s="466"/>
      <c r="INM78" s="252"/>
      <c r="INN78" s="467"/>
      <c r="INO78" s="466"/>
      <c r="INP78" s="399"/>
      <c r="INQ78" s="466"/>
      <c r="INR78" s="252"/>
      <c r="INS78" s="467"/>
      <c r="INT78" s="466"/>
      <c r="INU78" s="399"/>
      <c r="INV78" s="466"/>
      <c r="INW78" s="252"/>
      <c r="INX78" s="467"/>
      <c r="INY78" s="466"/>
      <c r="INZ78" s="399"/>
      <c r="IOA78" s="466"/>
      <c r="IOB78" s="252"/>
      <c r="IOC78" s="467"/>
      <c r="IOD78" s="466"/>
      <c r="IOE78" s="399"/>
      <c r="IOF78" s="466"/>
      <c r="IOG78" s="252"/>
      <c r="IOH78" s="467"/>
      <c r="IOI78" s="466"/>
      <c r="IOJ78" s="399"/>
      <c r="IOK78" s="466"/>
      <c r="IOL78" s="252"/>
      <c r="IOM78" s="467"/>
      <c r="ION78" s="466"/>
      <c r="IOO78" s="399"/>
      <c r="IOP78" s="466"/>
      <c r="IOQ78" s="252"/>
      <c r="IOR78" s="467"/>
      <c r="IOS78" s="466"/>
      <c r="IOT78" s="399"/>
      <c r="IOU78" s="466"/>
      <c r="IOV78" s="252"/>
      <c r="IOW78" s="467"/>
      <c r="IOX78" s="466"/>
      <c r="IOY78" s="399"/>
      <c r="IOZ78" s="466"/>
      <c r="IPA78" s="252"/>
      <c r="IPB78" s="467"/>
      <c r="IPC78" s="466"/>
      <c r="IPD78" s="399"/>
      <c r="IPE78" s="466"/>
      <c r="IPF78" s="252"/>
      <c r="IPG78" s="467"/>
      <c r="IPH78" s="466"/>
      <c r="IPI78" s="399"/>
      <c r="IPJ78" s="466"/>
      <c r="IPK78" s="252"/>
      <c r="IPL78" s="467"/>
      <c r="IPM78" s="466"/>
      <c r="IPN78" s="399"/>
      <c r="IPO78" s="466"/>
      <c r="IPP78" s="252"/>
      <c r="IPQ78" s="467"/>
      <c r="IPR78" s="466"/>
      <c r="IPS78" s="399"/>
      <c r="IPT78" s="466"/>
      <c r="IPU78" s="252"/>
      <c r="IPV78" s="467"/>
      <c r="IPW78" s="466"/>
      <c r="IPX78" s="399"/>
      <c r="IPY78" s="466"/>
      <c r="IPZ78" s="252"/>
      <c r="IQA78" s="467"/>
      <c r="IQB78" s="466"/>
      <c r="IQC78" s="399"/>
      <c r="IQD78" s="466"/>
      <c r="IQE78" s="252"/>
      <c r="IQF78" s="467"/>
      <c r="IQG78" s="466"/>
      <c r="IQH78" s="399"/>
      <c r="IQI78" s="466"/>
      <c r="IQJ78" s="252"/>
      <c r="IQK78" s="467"/>
      <c r="IQL78" s="466"/>
      <c r="IQM78" s="399"/>
      <c r="IQN78" s="466"/>
      <c r="IQO78" s="252"/>
      <c r="IQP78" s="467"/>
      <c r="IQQ78" s="466"/>
      <c r="IQR78" s="399"/>
      <c r="IQS78" s="466"/>
      <c r="IQT78" s="252"/>
      <c r="IQU78" s="467"/>
      <c r="IQV78" s="466"/>
      <c r="IQW78" s="399"/>
      <c r="IQX78" s="466"/>
      <c r="IQY78" s="252"/>
      <c r="IQZ78" s="467"/>
      <c r="IRA78" s="466"/>
      <c r="IRB78" s="399"/>
      <c r="IRC78" s="466"/>
      <c r="IRD78" s="252"/>
      <c r="IRE78" s="467"/>
      <c r="IRF78" s="466"/>
      <c r="IRG78" s="399"/>
      <c r="IRH78" s="466"/>
      <c r="IRI78" s="252"/>
      <c r="IRJ78" s="467"/>
      <c r="IRK78" s="466"/>
      <c r="IRL78" s="399"/>
      <c r="IRM78" s="466"/>
      <c r="IRN78" s="252"/>
      <c r="IRO78" s="467"/>
      <c r="IRP78" s="466"/>
      <c r="IRQ78" s="399"/>
      <c r="IRR78" s="466"/>
      <c r="IRS78" s="252"/>
      <c r="IRT78" s="467"/>
      <c r="IRU78" s="466"/>
      <c r="IRV78" s="399"/>
      <c r="IRW78" s="466"/>
      <c r="IRX78" s="252"/>
      <c r="IRY78" s="467"/>
      <c r="IRZ78" s="466"/>
      <c r="ISA78" s="399"/>
      <c r="ISB78" s="466"/>
      <c r="ISC78" s="252"/>
      <c r="ISD78" s="467"/>
      <c r="ISE78" s="466"/>
      <c r="ISF78" s="399"/>
      <c r="ISG78" s="466"/>
      <c r="ISH78" s="252"/>
      <c r="ISI78" s="467"/>
      <c r="ISJ78" s="466"/>
      <c r="ISK78" s="399"/>
      <c r="ISL78" s="466"/>
      <c r="ISM78" s="252"/>
      <c r="ISN78" s="467"/>
      <c r="ISO78" s="466"/>
      <c r="ISP78" s="399"/>
      <c r="ISQ78" s="466"/>
      <c r="ISR78" s="252"/>
      <c r="ISS78" s="467"/>
      <c r="IST78" s="466"/>
      <c r="ISU78" s="399"/>
      <c r="ISV78" s="466"/>
      <c r="ISW78" s="252"/>
      <c r="ISX78" s="467"/>
      <c r="ISY78" s="466"/>
      <c r="ISZ78" s="399"/>
      <c r="ITA78" s="466"/>
      <c r="ITB78" s="252"/>
      <c r="ITC78" s="467"/>
      <c r="ITD78" s="466"/>
      <c r="ITE78" s="399"/>
      <c r="ITF78" s="466"/>
      <c r="ITG78" s="252"/>
      <c r="ITH78" s="467"/>
      <c r="ITI78" s="466"/>
      <c r="ITJ78" s="399"/>
      <c r="ITK78" s="466"/>
      <c r="ITL78" s="252"/>
      <c r="ITM78" s="467"/>
      <c r="ITN78" s="466"/>
      <c r="ITO78" s="399"/>
      <c r="ITP78" s="466"/>
      <c r="ITQ78" s="252"/>
      <c r="ITR78" s="467"/>
      <c r="ITS78" s="466"/>
      <c r="ITT78" s="399"/>
      <c r="ITU78" s="466"/>
      <c r="ITV78" s="252"/>
      <c r="ITW78" s="467"/>
      <c r="ITX78" s="466"/>
      <c r="ITY78" s="399"/>
      <c r="ITZ78" s="466"/>
      <c r="IUA78" s="252"/>
      <c r="IUB78" s="467"/>
      <c r="IUC78" s="466"/>
      <c r="IUD78" s="399"/>
      <c r="IUE78" s="466"/>
      <c r="IUF78" s="252"/>
      <c r="IUG78" s="467"/>
      <c r="IUH78" s="466"/>
      <c r="IUI78" s="399"/>
      <c r="IUJ78" s="466"/>
      <c r="IUK78" s="252"/>
      <c r="IUL78" s="467"/>
      <c r="IUM78" s="466"/>
      <c r="IUN78" s="399"/>
      <c r="IUO78" s="466"/>
      <c r="IUP78" s="252"/>
      <c r="IUQ78" s="467"/>
      <c r="IUR78" s="466"/>
      <c r="IUS78" s="399"/>
      <c r="IUT78" s="466"/>
      <c r="IUU78" s="252"/>
      <c r="IUV78" s="467"/>
      <c r="IUW78" s="466"/>
      <c r="IUX78" s="399"/>
      <c r="IUY78" s="466"/>
      <c r="IUZ78" s="252"/>
      <c r="IVA78" s="467"/>
      <c r="IVB78" s="466"/>
      <c r="IVC78" s="399"/>
      <c r="IVD78" s="466"/>
      <c r="IVE78" s="252"/>
      <c r="IVF78" s="467"/>
      <c r="IVG78" s="466"/>
      <c r="IVH78" s="399"/>
      <c r="IVI78" s="466"/>
      <c r="IVJ78" s="252"/>
      <c r="IVK78" s="467"/>
      <c r="IVL78" s="466"/>
      <c r="IVM78" s="399"/>
      <c r="IVN78" s="466"/>
      <c r="IVO78" s="252"/>
      <c r="IVP78" s="467"/>
      <c r="IVQ78" s="466"/>
      <c r="IVR78" s="399"/>
      <c r="IVS78" s="466"/>
      <c r="IVT78" s="252"/>
      <c r="IVU78" s="467"/>
      <c r="IVV78" s="466"/>
      <c r="IVW78" s="399"/>
      <c r="IVX78" s="466"/>
      <c r="IVY78" s="252"/>
      <c r="IVZ78" s="467"/>
      <c r="IWA78" s="466"/>
      <c r="IWB78" s="399"/>
      <c r="IWC78" s="466"/>
      <c r="IWD78" s="252"/>
      <c r="IWE78" s="467"/>
      <c r="IWF78" s="466"/>
      <c r="IWG78" s="399"/>
      <c r="IWH78" s="466"/>
      <c r="IWI78" s="252"/>
      <c r="IWJ78" s="467"/>
      <c r="IWK78" s="466"/>
      <c r="IWL78" s="399"/>
      <c r="IWM78" s="466"/>
      <c r="IWN78" s="252"/>
      <c r="IWO78" s="467"/>
      <c r="IWP78" s="466"/>
      <c r="IWQ78" s="399"/>
      <c r="IWR78" s="466"/>
      <c r="IWS78" s="252"/>
      <c r="IWT78" s="467"/>
      <c r="IWU78" s="466"/>
      <c r="IWV78" s="399"/>
      <c r="IWW78" s="466"/>
      <c r="IWX78" s="252"/>
      <c r="IWY78" s="467"/>
      <c r="IWZ78" s="466"/>
      <c r="IXA78" s="399"/>
      <c r="IXB78" s="466"/>
      <c r="IXC78" s="252"/>
      <c r="IXD78" s="467"/>
      <c r="IXE78" s="466"/>
      <c r="IXF78" s="399"/>
      <c r="IXG78" s="466"/>
      <c r="IXH78" s="252"/>
      <c r="IXI78" s="467"/>
      <c r="IXJ78" s="466"/>
      <c r="IXK78" s="399"/>
      <c r="IXL78" s="466"/>
      <c r="IXM78" s="252"/>
      <c r="IXN78" s="467"/>
      <c r="IXO78" s="466"/>
      <c r="IXP78" s="399"/>
      <c r="IXQ78" s="466"/>
      <c r="IXR78" s="252"/>
      <c r="IXS78" s="467"/>
      <c r="IXT78" s="466"/>
      <c r="IXU78" s="399"/>
      <c r="IXV78" s="466"/>
      <c r="IXW78" s="252"/>
      <c r="IXX78" s="467"/>
      <c r="IXY78" s="466"/>
      <c r="IXZ78" s="399"/>
      <c r="IYA78" s="466"/>
      <c r="IYB78" s="252"/>
      <c r="IYC78" s="467"/>
      <c r="IYD78" s="466"/>
      <c r="IYE78" s="399"/>
      <c r="IYF78" s="466"/>
      <c r="IYG78" s="252"/>
      <c r="IYH78" s="467"/>
      <c r="IYI78" s="466"/>
      <c r="IYJ78" s="399"/>
      <c r="IYK78" s="466"/>
      <c r="IYL78" s="252"/>
      <c r="IYM78" s="467"/>
      <c r="IYN78" s="466"/>
      <c r="IYO78" s="399"/>
      <c r="IYP78" s="466"/>
      <c r="IYQ78" s="252"/>
      <c r="IYR78" s="467"/>
      <c r="IYS78" s="466"/>
      <c r="IYT78" s="399"/>
      <c r="IYU78" s="466"/>
      <c r="IYV78" s="252"/>
      <c r="IYW78" s="467"/>
      <c r="IYX78" s="466"/>
      <c r="IYY78" s="399"/>
      <c r="IYZ78" s="466"/>
      <c r="IZA78" s="252"/>
      <c r="IZB78" s="467"/>
      <c r="IZC78" s="466"/>
      <c r="IZD78" s="399"/>
      <c r="IZE78" s="466"/>
      <c r="IZF78" s="252"/>
      <c r="IZG78" s="467"/>
      <c r="IZH78" s="466"/>
      <c r="IZI78" s="399"/>
      <c r="IZJ78" s="466"/>
      <c r="IZK78" s="252"/>
      <c r="IZL78" s="467"/>
      <c r="IZM78" s="466"/>
      <c r="IZN78" s="399"/>
      <c r="IZO78" s="466"/>
      <c r="IZP78" s="252"/>
      <c r="IZQ78" s="467"/>
      <c r="IZR78" s="466"/>
      <c r="IZS78" s="399"/>
      <c r="IZT78" s="466"/>
      <c r="IZU78" s="252"/>
      <c r="IZV78" s="467"/>
      <c r="IZW78" s="466"/>
      <c r="IZX78" s="399"/>
      <c r="IZY78" s="466"/>
      <c r="IZZ78" s="252"/>
      <c r="JAA78" s="467"/>
      <c r="JAB78" s="466"/>
      <c r="JAC78" s="399"/>
      <c r="JAD78" s="466"/>
      <c r="JAE78" s="252"/>
      <c r="JAF78" s="467"/>
      <c r="JAG78" s="466"/>
      <c r="JAH78" s="399"/>
      <c r="JAI78" s="466"/>
      <c r="JAJ78" s="252"/>
      <c r="JAK78" s="467"/>
      <c r="JAL78" s="466"/>
      <c r="JAM78" s="399"/>
      <c r="JAN78" s="466"/>
      <c r="JAO78" s="252"/>
      <c r="JAP78" s="467"/>
      <c r="JAQ78" s="466"/>
      <c r="JAR78" s="399"/>
      <c r="JAS78" s="466"/>
      <c r="JAT78" s="252"/>
      <c r="JAU78" s="467"/>
      <c r="JAV78" s="466"/>
      <c r="JAW78" s="399"/>
      <c r="JAX78" s="466"/>
      <c r="JAY78" s="252"/>
      <c r="JAZ78" s="467"/>
      <c r="JBA78" s="466"/>
      <c r="JBB78" s="399"/>
      <c r="JBC78" s="466"/>
      <c r="JBD78" s="252"/>
      <c r="JBE78" s="467"/>
      <c r="JBF78" s="466"/>
      <c r="JBG78" s="399"/>
      <c r="JBH78" s="466"/>
      <c r="JBI78" s="252"/>
      <c r="JBJ78" s="467"/>
      <c r="JBK78" s="466"/>
      <c r="JBL78" s="399"/>
      <c r="JBM78" s="466"/>
      <c r="JBN78" s="252"/>
      <c r="JBO78" s="467"/>
      <c r="JBP78" s="466"/>
      <c r="JBQ78" s="399"/>
      <c r="JBR78" s="466"/>
      <c r="JBS78" s="252"/>
      <c r="JBT78" s="467"/>
      <c r="JBU78" s="466"/>
      <c r="JBV78" s="399"/>
      <c r="JBW78" s="466"/>
      <c r="JBX78" s="252"/>
      <c r="JBY78" s="467"/>
      <c r="JBZ78" s="466"/>
      <c r="JCA78" s="399"/>
      <c r="JCB78" s="466"/>
      <c r="JCC78" s="252"/>
      <c r="JCD78" s="467"/>
      <c r="JCE78" s="466"/>
      <c r="JCF78" s="399"/>
      <c r="JCG78" s="466"/>
      <c r="JCH78" s="252"/>
      <c r="JCI78" s="467"/>
      <c r="JCJ78" s="466"/>
      <c r="JCK78" s="399"/>
      <c r="JCL78" s="466"/>
      <c r="JCM78" s="252"/>
      <c r="JCN78" s="467"/>
      <c r="JCO78" s="466"/>
      <c r="JCP78" s="399"/>
      <c r="JCQ78" s="466"/>
      <c r="JCR78" s="252"/>
      <c r="JCS78" s="467"/>
      <c r="JCT78" s="466"/>
      <c r="JCU78" s="399"/>
      <c r="JCV78" s="466"/>
      <c r="JCW78" s="252"/>
      <c r="JCX78" s="467"/>
      <c r="JCY78" s="466"/>
      <c r="JCZ78" s="399"/>
      <c r="JDA78" s="466"/>
      <c r="JDB78" s="252"/>
      <c r="JDC78" s="467"/>
      <c r="JDD78" s="466"/>
      <c r="JDE78" s="399"/>
      <c r="JDF78" s="466"/>
      <c r="JDG78" s="252"/>
      <c r="JDH78" s="467"/>
      <c r="JDI78" s="466"/>
      <c r="JDJ78" s="399"/>
      <c r="JDK78" s="466"/>
      <c r="JDL78" s="252"/>
      <c r="JDM78" s="467"/>
      <c r="JDN78" s="466"/>
      <c r="JDO78" s="399"/>
      <c r="JDP78" s="466"/>
      <c r="JDQ78" s="252"/>
      <c r="JDR78" s="467"/>
      <c r="JDS78" s="466"/>
      <c r="JDT78" s="399"/>
      <c r="JDU78" s="466"/>
      <c r="JDV78" s="252"/>
      <c r="JDW78" s="467"/>
      <c r="JDX78" s="466"/>
      <c r="JDY78" s="399"/>
      <c r="JDZ78" s="466"/>
      <c r="JEA78" s="252"/>
      <c r="JEB78" s="467"/>
      <c r="JEC78" s="466"/>
      <c r="JED78" s="399"/>
      <c r="JEE78" s="466"/>
      <c r="JEF78" s="252"/>
      <c r="JEG78" s="467"/>
      <c r="JEH78" s="466"/>
      <c r="JEI78" s="399"/>
      <c r="JEJ78" s="466"/>
      <c r="JEK78" s="252"/>
      <c r="JEL78" s="467"/>
      <c r="JEM78" s="466"/>
      <c r="JEN78" s="399"/>
      <c r="JEO78" s="466"/>
      <c r="JEP78" s="252"/>
      <c r="JEQ78" s="467"/>
      <c r="JER78" s="466"/>
      <c r="JES78" s="399"/>
      <c r="JET78" s="466"/>
      <c r="JEU78" s="252"/>
      <c r="JEV78" s="467"/>
      <c r="JEW78" s="466"/>
      <c r="JEX78" s="399"/>
      <c r="JEY78" s="466"/>
      <c r="JEZ78" s="252"/>
      <c r="JFA78" s="467"/>
      <c r="JFB78" s="466"/>
      <c r="JFC78" s="399"/>
      <c r="JFD78" s="466"/>
      <c r="JFE78" s="252"/>
      <c r="JFF78" s="467"/>
      <c r="JFG78" s="466"/>
      <c r="JFH78" s="399"/>
      <c r="JFI78" s="466"/>
      <c r="JFJ78" s="252"/>
      <c r="JFK78" s="467"/>
      <c r="JFL78" s="466"/>
      <c r="JFM78" s="399"/>
      <c r="JFN78" s="466"/>
      <c r="JFO78" s="252"/>
      <c r="JFP78" s="467"/>
      <c r="JFQ78" s="466"/>
      <c r="JFR78" s="399"/>
      <c r="JFS78" s="466"/>
      <c r="JFT78" s="252"/>
      <c r="JFU78" s="467"/>
      <c r="JFV78" s="466"/>
      <c r="JFW78" s="399"/>
      <c r="JFX78" s="466"/>
      <c r="JFY78" s="252"/>
      <c r="JFZ78" s="467"/>
      <c r="JGA78" s="466"/>
      <c r="JGB78" s="399"/>
      <c r="JGC78" s="466"/>
      <c r="JGD78" s="252"/>
      <c r="JGE78" s="467"/>
      <c r="JGF78" s="466"/>
      <c r="JGG78" s="399"/>
      <c r="JGH78" s="466"/>
      <c r="JGI78" s="252"/>
      <c r="JGJ78" s="467"/>
      <c r="JGK78" s="466"/>
      <c r="JGL78" s="399"/>
      <c r="JGM78" s="466"/>
      <c r="JGN78" s="252"/>
      <c r="JGO78" s="467"/>
      <c r="JGP78" s="466"/>
      <c r="JGQ78" s="399"/>
      <c r="JGR78" s="466"/>
      <c r="JGS78" s="252"/>
      <c r="JGT78" s="467"/>
      <c r="JGU78" s="466"/>
      <c r="JGV78" s="399"/>
      <c r="JGW78" s="466"/>
      <c r="JGX78" s="252"/>
      <c r="JGY78" s="467"/>
      <c r="JGZ78" s="466"/>
      <c r="JHA78" s="399"/>
      <c r="JHB78" s="466"/>
      <c r="JHC78" s="252"/>
      <c r="JHD78" s="467"/>
      <c r="JHE78" s="466"/>
      <c r="JHF78" s="399"/>
      <c r="JHG78" s="466"/>
      <c r="JHH78" s="252"/>
      <c r="JHI78" s="467"/>
      <c r="JHJ78" s="466"/>
      <c r="JHK78" s="399"/>
      <c r="JHL78" s="466"/>
      <c r="JHM78" s="252"/>
      <c r="JHN78" s="467"/>
      <c r="JHO78" s="466"/>
      <c r="JHP78" s="399"/>
      <c r="JHQ78" s="466"/>
      <c r="JHR78" s="252"/>
      <c r="JHS78" s="467"/>
      <c r="JHT78" s="466"/>
      <c r="JHU78" s="399"/>
      <c r="JHV78" s="466"/>
      <c r="JHW78" s="252"/>
      <c r="JHX78" s="467"/>
      <c r="JHY78" s="466"/>
      <c r="JHZ78" s="399"/>
      <c r="JIA78" s="466"/>
      <c r="JIB78" s="252"/>
      <c r="JIC78" s="467"/>
      <c r="JID78" s="466"/>
      <c r="JIE78" s="399"/>
      <c r="JIF78" s="466"/>
      <c r="JIG78" s="252"/>
      <c r="JIH78" s="467"/>
      <c r="JII78" s="466"/>
      <c r="JIJ78" s="399"/>
      <c r="JIK78" s="466"/>
      <c r="JIL78" s="252"/>
      <c r="JIM78" s="467"/>
      <c r="JIN78" s="466"/>
      <c r="JIO78" s="399"/>
      <c r="JIP78" s="466"/>
      <c r="JIQ78" s="252"/>
      <c r="JIR78" s="467"/>
      <c r="JIS78" s="466"/>
      <c r="JIT78" s="399"/>
      <c r="JIU78" s="466"/>
      <c r="JIV78" s="252"/>
      <c r="JIW78" s="467"/>
      <c r="JIX78" s="466"/>
      <c r="JIY78" s="399"/>
      <c r="JIZ78" s="466"/>
      <c r="JJA78" s="252"/>
      <c r="JJB78" s="467"/>
      <c r="JJC78" s="466"/>
      <c r="JJD78" s="399"/>
      <c r="JJE78" s="466"/>
      <c r="JJF78" s="252"/>
      <c r="JJG78" s="467"/>
      <c r="JJH78" s="466"/>
      <c r="JJI78" s="399"/>
      <c r="JJJ78" s="466"/>
      <c r="JJK78" s="252"/>
      <c r="JJL78" s="467"/>
      <c r="JJM78" s="466"/>
      <c r="JJN78" s="399"/>
      <c r="JJO78" s="466"/>
      <c r="JJP78" s="252"/>
      <c r="JJQ78" s="467"/>
      <c r="JJR78" s="466"/>
      <c r="JJS78" s="399"/>
      <c r="JJT78" s="466"/>
      <c r="JJU78" s="252"/>
      <c r="JJV78" s="467"/>
      <c r="JJW78" s="466"/>
      <c r="JJX78" s="399"/>
      <c r="JJY78" s="466"/>
      <c r="JJZ78" s="252"/>
      <c r="JKA78" s="467"/>
      <c r="JKB78" s="466"/>
      <c r="JKC78" s="399"/>
      <c r="JKD78" s="466"/>
      <c r="JKE78" s="252"/>
      <c r="JKF78" s="467"/>
      <c r="JKG78" s="466"/>
      <c r="JKH78" s="399"/>
      <c r="JKI78" s="466"/>
      <c r="JKJ78" s="252"/>
      <c r="JKK78" s="467"/>
      <c r="JKL78" s="466"/>
      <c r="JKM78" s="399"/>
      <c r="JKN78" s="466"/>
      <c r="JKO78" s="252"/>
      <c r="JKP78" s="467"/>
      <c r="JKQ78" s="466"/>
      <c r="JKR78" s="399"/>
      <c r="JKS78" s="466"/>
      <c r="JKT78" s="252"/>
      <c r="JKU78" s="467"/>
      <c r="JKV78" s="466"/>
      <c r="JKW78" s="399"/>
      <c r="JKX78" s="466"/>
      <c r="JKY78" s="252"/>
      <c r="JKZ78" s="467"/>
      <c r="JLA78" s="466"/>
      <c r="JLB78" s="399"/>
      <c r="JLC78" s="466"/>
      <c r="JLD78" s="252"/>
      <c r="JLE78" s="467"/>
      <c r="JLF78" s="466"/>
      <c r="JLG78" s="399"/>
      <c r="JLH78" s="466"/>
      <c r="JLI78" s="252"/>
      <c r="JLJ78" s="467"/>
      <c r="JLK78" s="466"/>
      <c r="JLL78" s="399"/>
      <c r="JLM78" s="466"/>
      <c r="JLN78" s="252"/>
      <c r="JLO78" s="467"/>
      <c r="JLP78" s="466"/>
      <c r="JLQ78" s="399"/>
      <c r="JLR78" s="466"/>
      <c r="JLS78" s="252"/>
      <c r="JLT78" s="467"/>
      <c r="JLU78" s="466"/>
      <c r="JLV78" s="399"/>
      <c r="JLW78" s="466"/>
      <c r="JLX78" s="252"/>
      <c r="JLY78" s="467"/>
      <c r="JLZ78" s="466"/>
      <c r="JMA78" s="399"/>
      <c r="JMB78" s="466"/>
      <c r="JMC78" s="252"/>
      <c r="JMD78" s="467"/>
      <c r="JME78" s="466"/>
      <c r="JMF78" s="399"/>
      <c r="JMG78" s="466"/>
      <c r="JMH78" s="252"/>
      <c r="JMI78" s="467"/>
      <c r="JMJ78" s="466"/>
      <c r="JMK78" s="399"/>
      <c r="JML78" s="466"/>
      <c r="JMM78" s="252"/>
      <c r="JMN78" s="467"/>
      <c r="JMO78" s="466"/>
      <c r="JMP78" s="399"/>
      <c r="JMQ78" s="466"/>
      <c r="JMR78" s="252"/>
      <c r="JMS78" s="467"/>
      <c r="JMT78" s="466"/>
      <c r="JMU78" s="399"/>
      <c r="JMV78" s="466"/>
      <c r="JMW78" s="252"/>
      <c r="JMX78" s="467"/>
      <c r="JMY78" s="466"/>
      <c r="JMZ78" s="399"/>
      <c r="JNA78" s="466"/>
      <c r="JNB78" s="252"/>
      <c r="JNC78" s="467"/>
      <c r="JND78" s="466"/>
      <c r="JNE78" s="399"/>
      <c r="JNF78" s="466"/>
      <c r="JNG78" s="252"/>
      <c r="JNH78" s="467"/>
      <c r="JNI78" s="466"/>
      <c r="JNJ78" s="399"/>
      <c r="JNK78" s="466"/>
      <c r="JNL78" s="252"/>
      <c r="JNM78" s="467"/>
      <c r="JNN78" s="466"/>
      <c r="JNO78" s="399"/>
      <c r="JNP78" s="466"/>
      <c r="JNQ78" s="252"/>
      <c r="JNR78" s="467"/>
      <c r="JNS78" s="466"/>
      <c r="JNT78" s="399"/>
      <c r="JNU78" s="466"/>
      <c r="JNV78" s="252"/>
      <c r="JNW78" s="467"/>
      <c r="JNX78" s="466"/>
      <c r="JNY78" s="399"/>
      <c r="JNZ78" s="466"/>
      <c r="JOA78" s="252"/>
      <c r="JOB78" s="467"/>
      <c r="JOC78" s="466"/>
      <c r="JOD78" s="399"/>
      <c r="JOE78" s="466"/>
      <c r="JOF78" s="252"/>
      <c r="JOG78" s="467"/>
      <c r="JOH78" s="466"/>
      <c r="JOI78" s="399"/>
      <c r="JOJ78" s="466"/>
      <c r="JOK78" s="252"/>
      <c r="JOL78" s="467"/>
      <c r="JOM78" s="466"/>
      <c r="JON78" s="399"/>
      <c r="JOO78" s="466"/>
      <c r="JOP78" s="252"/>
      <c r="JOQ78" s="467"/>
      <c r="JOR78" s="466"/>
      <c r="JOS78" s="399"/>
      <c r="JOT78" s="466"/>
      <c r="JOU78" s="252"/>
      <c r="JOV78" s="467"/>
      <c r="JOW78" s="466"/>
      <c r="JOX78" s="399"/>
      <c r="JOY78" s="466"/>
      <c r="JOZ78" s="252"/>
      <c r="JPA78" s="467"/>
      <c r="JPB78" s="466"/>
      <c r="JPC78" s="399"/>
      <c r="JPD78" s="466"/>
      <c r="JPE78" s="252"/>
      <c r="JPF78" s="467"/>
      <c r="JPG78" s="466"/>
      <c r="JPH78" s="399"/>
      <c r="JPI78" s="466"/>
      <c r="JPJ78" s="252"/>
      <c r="JPK78" s="467"/>
      <c r="JPL78" s="466"/>
      <c r="JPM78" s="399"/>
      <c r="JPN78" s="466"/>
      <c r="JPO78" s="252"/>
      <c r="JPP78" s="467"/>
      <c r="JPQ78" s="466"/>
      <c r="JPR78" s="399"/>
      <c r="JPS78" s="466"/>
      <c r="JPT78" s="252"/>
      <c r="JPU78" s="467"/>
      <c r="JPV78" s="466"/>
      <c r="JPW78" s="399"/>
      <c r="JPX78" s="466"/>
      <c r="JPY78" s="252"/>
      <c r="JPZ78" s="467"/>
      <c r="JQA78" s="466"/>
      <c r="JQB78" s="399"/>
      <c r="JQC78" s="466"/>
      <c r="JQD78" s="252"/>
      <c r="JQE78" s="467"/>
      <c r="JQF78" s="466"/>
      <c r="JQG78" s="399"/>
      <c r="JQH78" s="466"/>
      <c r="JQI78" s="252"/>
      <c r="JQJ78" s="467"/>
      <c r="JQK78" s="466"/>
      <c r="JQL78" s="399"/>
      <c r="JQM78" s="466"/>
      <c r="JQN78" s="252"/>
      <c r="JQO78" s="467"/>
      <c r="JQP78" s="466"/>
      <c r="JQQ78" s="399"/>
      <c r="JQR78" s="466"/>
      <c r="JQS78" s="252"/>
      <c r="JQT78" s="467"/>
      <c r="JQU78" s="466"/>
      <c r="JQV78" s="399"/>
      <c r="JQW78" s="466"/>
      <c r="JQX78" s="252"/>
      <c r="JQY78" s="467"/>
      <c r="JQZ78" s="466"/>
      <c r="JRA78" s="399"/>
      <c r="JRB78" s="466"/>
      <c r="JRC78" s="252"/>
      <c r="JRD78" s="467"/>
      <c r="JRE78" s="466"/>
      <c r="JRF78" s="399"/>
      <c r="JRG78" s="466"/>
      <c r="JRH78" s="252"/>
      <c r="JRI78" s="467"/>
      <c r="JRJ78" s="466"/>
      <c r="JRK78" s="399"/>
      <c r="JRL78" s="466"/>
      <c r="JRM78" s="252"/>
      <c r="JRN78" s="467"/>
      <c r="JRO78" s="466"/>
      <c r="JRP78" s="399"/>
      <c r="JRQ78" s="466"/>
      <c r="JRR78" s="252"/>
      <c r="JRS78" s="467"/>
      <c r="JRT78" s="466"/>
      <c r="JRU78" s="399"/>
      <c r="JRV78" s="466"/>
      <c r="JRW78" s="252"/>
      <c r="JRX78" s="467"/>
      <c r="JRY78" s="466"/>
      <c r="JRZ78" s="399"/>
      <c r="JSA78" s="466"/>
      <c r="JSB78" s="252"/>
      <c r="JSC78" s="467"/>
      <c r="JSD78" s="466"/>
      <c r="JSE78" s="399"/>
      <c r="JSF78" s="466"/>
      <c r="JSG78" s="252"/>
      <c r="JSH78" s="467"/>
      <c r="JSI78" s="466"/>
      <c r="JSJ78" s="399"/>
      <c r="JSK78" s="466"/>
      <c r="JSL78" s="252"/>
      <c r="JSM78" s="467"/>
      <c r="JSN78" s="466"/>
      <c r="JSO78" s="399"/>
      <c r="JSP78" s="466"/>
      <c r="JSQ78" s="252"/>
      <c r="JSR78" s="467"/>
      <c r="JSS78" s="466"/>
      <c r="JST78" s="399"/>
      <c r="JSU78" s="466"/>
      <c r="JSV78" s="252"/>
      <c r="JSW78" s="467"/>
      <c r="JSX78" s="466"/>
      <c r="JSY78" s="399"/>
      <c r="JSZ78" s="466"/>
      <c r="JTA78" s="252"/>
      <c r="JTB78" s="467"/>
      <c r="JTC78" s="466"/>
      <c r="JTD78" s="399"/>
      <c r="JTE78" s="466"/>
      <c r="JTF78" s="252"/>
      <c r="JTG78" s="467"/>
      <c r="JTH78" s="466"/>
      <c r="JTI78" s="399"/>
      <c r="JTJ78" s="466"/>
      <c r="JTK78" s="252"/>
      <c r="JTL78" s="467"/>
      <c r="JTM78" s="466"/>
      <c r="JTN78" s="399"/>
      <c r="JTO78" s="466"/>
      <c r="JTP78" s="252"/>
      <c r="JTQ78" s="467"/>
      <c r="JTR78" s="466"/>
      <c r="JTS78" s="399"/>
      <c r="JTT78" s="466"/>
      <c r="JTU78" s="252"/>
      <c r="JTV78" s="467"/>
      <c r="JTW78" s="466"/>
      <c r="JTX78" s="399"/>
      <c r="JTY78" s="466"/>
      <c r="JTZ78" s="252"/>
      <c r="JUA78" s="467"/>
      <c r="JUB78" s="466"/>
      <c r="JUC78" s="399"/>
      <c r="JUD78" s="466"/>
      <c r="JUE78" s="252"/>
      <c r="JUF78" s="467"/>
      <c r="JUG78" s="466"/>
      <c r="JUH78" s="399"/>
      <c r="JUI78" s="466"/>
      <c r="JUJ78" s="252"/>
      <c r="JUK78" s="467"/>
      <c r="JUL78" s="466"/>
      <c r="JUM78" s="399"/>
      <c r="JUN78" s="466"/>
      <c r="JUO78" s="252"/>
      <c r="JUP78" s="467"/>
      <c r="JUQ78" s="466"/>
      <c r="JUR78" s="399"/>
      <c r="JUS78" s="466"/>
      <c r="JUT78" s="252"/>
      <c r="JUU78" s="467"/>
      <c r="JUV78" s="466"/>
      <c r="JUW78" s="399"/>
      <c r="JUX78" s="466"/>
      <c r="JUY78" s="252"/>
      <c r="JUZ78" s="467"/>
      <c r="JVA78" s="466"/>
      <c r="JVB78" s="399"/>
      <c r="JVC78" s="466"/>
      <c r="JVD78" s="252"/>
      <c r="JVE78" s="467"/>
      <c r="JVF78" s="466"/>
      <c r="JVG78" s="399"/>
      <c r="JVH78" s="466"/>
      <c r="JVI78" s="252"/>
      <c r="JVJ78" s="467"/>
      <c r="JVK78" s="466"/>
      <c r="JVL78" s="399"/>
      <c r="JVM78" s="466"/>
      <c r="JVN78" s="252"/>
      <c r="JVO78" s="467"/>
      <c r="JVP78" s="466"/>
      <c r="JVQ78" s="399"/>
      <c r="JVR78" s="466"/>
      <c r="JVS78" s="252"/>
      <c r="JVT78" s="467"/>
      <c r="JVU78" s="466"/>
      <c r="JVV78" s="399"/>
      <c r="JVW78" s="466"/>
      <c r="JVX78" s="252"/>
      <c r="JVY78" s="467"/>
      <c r="JVZ78" s="466"/>
      <c r="JWA78" s="399"/>
      <c r="JWB78" s="466"/>
      <c r="JWC78" s="252"/>
      <c r="JWD78" s="467"/>
      <c r="JWE78" s="466"/>
      <c r="JWF78" s="399"/>
      <c r="JWG78" s="466"/>
      <c r="JWH78" s="252"/>
      <c r="JWI78" s="467"/>
      <c r="JWJ78" s="466"/>
      <c r="JWK78" s="399"/>
      <c r="JWL78" s="466"/>
      <c r="JWM78" s="252"/>
      <c r="JWN78" s="467"/>
      <c r="JWO78" s="466"/>
      <c r="JWP78" s="399"/>
      <c r="JWQ78" s="466"/>
      <c r="JWR78" s="252"/>
      <c r="JWS78" s="467"/>
      <c r="JWT78" s="466"/>
      <c r="JWU78" s="399"/>
      <c r="JWV78" s="466"/>
      <c r="JWW78" s="252"/>
      <c r="JWX78" s="467"/>
      <c r="JWY78" s="466"/>
      <c r="JWZ78" s="399"/>
      <c r="JXA78" s="466"/>
      <c r="JXB78" s="252"/>
      <c r="JXC78" s="467"/>
      <c r="JXD78" s="466"/>
      <c r="JXE78" s="399"/>
      <c r="JXF78" s="466"/>
      <c r="JXG78" s="252"/>
      <c r="JXH78" s="467"/>
      <c r="JXI78" s="466"/>
      <c r="JXJ78" s="399"/>
      <c r="JXK78" s="466"/>
      <c r="JXL78" s="252"/>
      <c r="JXM78" s="467"/>
      <c r="JXN78" s="466"/>
      <c r="JXO78" s="399"/>
      <c r="JXP78" s="466"/>
      <c r="JXQ78" s="252"/>
      <c r="JXR78" s="467"/>
      <c r="JXS78" s="466"/>
      <c r="JXT78" s="399"/>
      <c r="JXU78" s="466"/>
      <c r="JXV78" s="252"/>
      <c r="JXW78" s="467"/>
      <c r="JXX78" s="466"/>
      <c r="JXY78" s="399"/>
      <c r="JXZ78" s="466"/>
      <c r="JYA78" s="252"/>
      <c r="JYB78" s="467"/>
      <c r="JYC78" s="466"/>
      <c r="JYD78" s="399"/>
      <c r="JYE78" s="466"/>
      <c r="JYF78" s="252"/>
      <c r="JYG78" s="467"/>
      <c r="JYH78" s="466"/>
      <c r="JYI78" s="399"/>
      <c r="JYJ78" s="466"/>
      <c r="JYK78" s="252"/>
      <c r="JYL78" s="467"/>
      <c r="JYM78" s="466"/>
      <c r="JYN78" s="399"/>
      <c r="JYO78" s="466"/>
      <c r="JYP78" s="252"/>
      <c r="JYQ78" s="467"/>
      <c r="JYR78" s="466"/>
      <c r="JYS78" s="399"/>
      <c r="JYT78" s="466"/>
      <c r="JYU78" s="252"/>
      <c r="JYV78" s="467"/>
      <c r="JYW78" s="466"/>
      <c r="JYX78" s="399"/>
      <c r="JYY78" s="466"/>
      <c r="JYZ78" s="252"/>
      <c r="JZA78" s="467"/>
      <c r="JZB78" s="466"/>
      <c r="JZC78" s="399"/>
      <c r="JZD78" s="466"/>
      <c r="JZE78" s="252"/>
      <c r="JZF78" s="467"/>
      <c r="JZG78" s="466"/>
      <c r="JZH78" s="399"/>
      <c r="JZI78" s="466"/>
      <c r="JZJ78" s="252"/>
      <c r="JZK78" s="467"/>
      <c r="JZL78" s="466"/>
      <c r="JZM78" s="399"/>
      <c r="JZN78" s="466"/>
      <c r="JZO78" s="252"/>
      <c r="JZP78" s="467"/>
      <c r="JZQ78" s="466"/>
      <c r="JZR78" s="399"/>
      <c r="JZS78" s="466"/>
      <c r="JZT78" s="252"/>
      <c r="JZU78" s="467"/>
      <c r="JZV78" s="466"/>
      <c r="JZW78" s="399"/>
      <c r="JZX78" s="466"/>
      <c r="JZY78" s="252"/>
      <c r="JZZ78" s="467"/>
      <c r="KAA78" s="466"/>
      <c r="KAB78" s="399"/>
      <c r="KAC78" s="466"/>
      <c r="KAD78" s="252"/>
      <c r="KAE78" s="467"/>
      <c r="KAF78" s="466"/>
      <c r="KAG78" s="399"/>
      <c r="KAH78" s="466"/>
      <c r="KAI78" s="252"/>
      <c r="KAJ78" s="467"/>
      <c r="KAK78" s="466"/>
      <c r="KAL78" s="399"/>
      <c r="KAM78" s="466"/>
      <c r="KAN78" s="252"/>
      <c r="KAO78" s="467"/>
      <c r="KAP78" s="466"/>
      <c r="KAQ78" s="399"/>
      <c r="KAR78" s="466"/>
      <c r="KAS78" s="252"/>
      <c r="KAT78" s="467"/>
      <c r="KAU78" s="466"/>
      <c r="KAV78" s="399"/>
      <c r="KAW78" s="466"/>
      <c r="KAX78" s="252"/>
      <c r="KAY78" s="467"/>
      <c r="KAZ78" s="466"/>
      <c r="KBA78" s="399"/>
      <c r="KBB78" s="466"/>
      <c r="KBC78" s="252"/>
      <c r="KBD78" s="467"/>
      <c r="KBE78" s="466"/>
      <c r="KBF78" s="399"/>
      <c r="KBG78" s="466"/>
      <c r="KBH78" s="252"/>
      <c r="KBI78" s="467"/>
      <c r="KBJ78" s="466"/>
      <c r="KBK78" s="399"/>
      <c r="KBL78" s="466"/>
      <c r="KBM78" s="252"/>
      <c r="KBN78" s="467"/>
      <c r="KBO78" s="466"/>
      <c r="KBP78" s="399"/>
      <c r="KBQ78" s="466"/>
      <c r="KBR78" s="252"/>
      <c r="KBS78" s="467"/>
      <c r="KBT78" s="466"/>
      <c r="KBU78" s="399"/>
      <c r="KBV78" s="466"/>
      <c r="KBW78" s="252"/>
      <c r="KBX78" s="467"/>
      <c r="KBY78" s="466"/>
      <c r="KBZ78" s="399"/>
      <c r="KCA78" s="466"/>
      <c r="KCB78" s="252"/>
      <c r="KCC78" s="467"/>
      <c r="KCD78" s="466"/>
      <c r="KCE78" s="399"/>
      <c r="KCF78" s="466"/>
      <c r="KCG78" s="252"/>
      <c r="KCH78" s="467"/>
      <c r="KCI78" s="466"/>
      <c r="KCJ78" s="399"/>
      <c r="KCK78" s="466"/>
      <c r="KCL78" s="252"/>
      <c r="KCM78" s="467"/>
      <c r="KCN78" s="466"/>
      <c r="KCO78" s="399"/>
      <c r="KCP78" s="466"/>
      <c r="KCQ78" s="252"/>
      <c r="KCR78" s="467"/>
      <c r="KCS78" s="466"/>
      <c r="KCT78" s="399"/>
      <c r="KCU78" s="466"/>
      <c r="KCV78" s="252"/>
      <c r="KCW78" s="467"/>
      <c r="KCX78" s="466"/>
      <c r="KCY78" s="399"/>
      <c r="KCZ78" s="466"/>
      <c r="KDA78" s="252"/>
      <c r="KDB78" s="467"/>
      <c r="KDC78" s="466"/>
      <c r="KDD78" s="399"/>
      <c r="KDE78" s="466"/>
      <c r="KDF78" s="252"/>
      <c r="KDG78" s="467"/>
      <c r="KDH78" s="466"/>
      <c r="KDI78" s="399"/>
      <c r="KDJ78" s="466"/>
      <c r="KDK78" s="252"/>
      <c r="KDL78" s="467"/>
      <c r="KDM78" s="466"/>
      <c r="KDN78" s="399"/>
      <c r="KDO78" s="466"/>
      <c r="KDP78" s="252"/>
      <c r="KDQ78" s="467"/>
      <c r="KDR78" s="466"/>
      <c r="KDS78" s="399"/>
      <c r="KDT78" s="466"/>
      <c r="KDU78" s="252"/>
      <c r="KDV78" s="467"/>
      <c r="KDW78" s="466"/>
      <c r="KDX78" s="399"/>
      <c r="KDY78" s="466"/>
      <c r="KDZ78" s="252"/>
      <c r="KEA78" s="467"/>
      <c r="KEB78" s="466"/>
      <c r="KEC78" s="399"/>
      <c r="KED78" s="466"/>
      <c r="KEE78" s="252"/>
      <c r="KEF78" s="467"/>
      <c r="KEG78" s="466"/>
      <c r="KEH78" s="399"/>
      <c r="KEI78" s="466"/>
      <c r="KEJ78" s="252"/>
      <c r="KEK78" s="467"/>
      <c r="KEL78" s="466"/>
      <c r="KEM78" s="399"/>
      <c r="KEN78" s="466"/>
      <c r="KEO78" s="252"/>
      <c r="KEP78" s="467"/>
      <c r="KEQ78" s="466"/>
      <c r="KER78" s="399"/>
      <c r="KES78" s="466"/>
      <c r="KET78" s="252"/>
      <c r="KEU78" s="467"/>
      <c r="KEV78" s="466"/>
      <c r="KEW78" s="399"/>
      <c r="KEX78" s="466"/>
      <c r="KEY78" s="252"/>
      <c r="KEZ78" s="467"/>
      <c r="KFA78" s="466"/>
      <c r="KFB78" s="399"/>
      <c r="KFC78" s="466"/>
      <c r="KFD78" s="252"/>
      <c r="KFE78" s="467"/>
      <c r="KFF78" s="466"/>
      <c r="KFG78" s="399"/>
      <c r="KFH78" s="466"/>
      <c r="KFI78" s="252"/>
      <c r="KFJ78" s="467"/>
      <c r="KFK78" s="466"/>
      <c r="KFL78" s="399"/>
      <c r="KFM78" s="466"/>
      <c r="KFN78" s="252"/>
      <c r="KFO78" s="467"/>
      <c r="KFP78" s="466"/>
      <c r="KFQ78" s="399"/>
      <c r="KFR78" s="466"/>
      <c r="KFS78" s="252"/>
      <c r="KFT78" s="467"/>
      <c r="KFU78" s="466"/>
      <c r="KFV78" s="399"/>
      <c r="KFW78" s="466"/>
      <c r="KFX78" s="252"/>
      <c r="KFY78" s="467"/>
      <c r="KFZ78" s="466"/>
      <c r="KGA78" s="399"/>
      <c r="KGB78" s="466"/>
      <c r="KGC78" s="252"/>
      <c r="KGD78" s="467"/>
      <c r="KGE78" s="466"/>
      <c r="KGF78" s="399"/>
      <c r="KGG78" s="466"/>
      <c r="KGH78" s="252"/>
      <c r="KGI78" s="467"/>
      <c r="KGJ78" s="466"/>
      <c r="KGK78" s="399"/>
      <c r="KGL78" s="466"/>
      <c r="KGM78" s="252"/>
      <c r="KGN78" s="467"/>
      <c r="KGO78" s="466"/>
      <c r="KGP78" s="399"/>
      <c r="KGQ78" s="466"/>
      <c r="KGR78" s="252"/>
      <c r="KGS78" s="467"/>
      <c r="KGT78" s="466"/>
      <c r="KGU78" s="399"/>
      <c r="KGV78" s="466"/>
      <c r="KGW78" s="252"/>
      <c r="KGX78" s="467"/>
      <c r="KGY78" s="466"/>
      <c r="KGZ78" s="399"/>
      <c r="KHA78" s="466"/>
      <c r="KHB78" s="252"/>
      <c r="KHC78" s="467"/>
      <c r="KHD78" s="466"/>
      <c r="KHE78" s="399"/>
      <c r="KHF78" s="466"/>
      <c r="KHG78" s="252"/>
      <c r="KHH78" s="467"/>
      <c r="KHI78" s="466"/>
      <c r="KHJ78" s="399"/>
      <c r="KHK78" s="466"/>
      <c r="KHL78" s="252"/>
      <c r="KHM78" s="467"/>
      <c r="KHN78" s="466"/>
      <c r="KHO78" s="399"/>
      <c r="KHP78" s="466"/>
      <c r="KHQ78" s="252"/>
      <c r="KHR78" s="467"/>
      <c r="KHS78" s="466"/>
      <c r="KHT78" s="399"/>
      <c r="KHU78" s="466"/>
      <c r="KHV78" s="252"/>
      <c r="KHW78" s="467"/>
      <c r="KHX78" s="466"/>
      <c r="KHY78" s="399"/>
      <c r="KHZ78" s="466"/>
      <c r="KIA78" s="252"/>
      <c r="KIB78" s="467"/>
      <c r="KIC78" s="466"/>
      <c r="KID78" s="399"/>
      <c r="KIE78" s="466"/>
      <c r="KIF78" s="252"/>
      <c r="KIG78" s="467"/>
      <c r="KIH78" s="466"/>
      <c r="KII78" s="399"/>
      <c r="KIJ78" s="466"/>
      <c r="KIK78" s="252"/>
      <c r="KIL78" s="467"/>
      <c r="KIM78" s="466"/>
      <c r="KIN78" s="399"/>
      <c r="KIO78" s="466"/>
      <c r="KIP78" s="252"/>
      <c r="KIQ78" s="467"/>
      <c r="KIR78" s="466"/>
      <c r="KIS78" s="399"/>
      <c r="KIT78" s="466"/>
      <c r="KIU78" s="252"/>
      <c r="KIV78" s="467"/>
      <c r="KIW78" s="466"/>
      <c r="KIX78" s="399"/>
      <c r="KIY78" s="466"/>
      <c r="KIZ78" s="252"/>
      <c r="KJA78" s="467"/>
      <c r="KJB78" s="466"/>
      <c r="KJC78" s="399"/>
      <c r="KJD78" s="466"/>
      <c r="KJE78" s="252"/>
      <c r="KJF78" s="467"/>
      <c r="KJG78" s="466"/>
      <c r="KJH78" s="399"/>
      <c r="KJI78" s="466"/>
      <c r="KJJ78" s="252"/>
      <c r="KJK78" s="467"/>
      <c r="KJL78" s="466"/>
      <c r="KJM78" s="399"/>
      <c r="KJN78" s="466"/>
      <c r="KJO78" s="252"/>
      <c r="KJP78" s="467"/>
      <c r="KJQ78" s="466"/>
      <c r="KJR78" s="399"/>
      <c r="KJS78" s="466"/>
      <c r="KJT78" s="252"/>
      <c r="KJU78" s="467"/>
      <c r="KJV78" s="466"/>
      <c r="KJW78" s="399"/>
      <c r="KJX78" s="466"/>
      <c r="KJY78" s="252"/>
      <c r="KJZ78" s="467"/>
      <c r="KKA78" s="466"/>
      <c r="KKB78" s="399"/>
      <c r="KKC78" s="466"/>
      <c r="KKD78" s="252"/>
      <c r="KKE78" s="467"/>
      <c r="KKF78" s="466"/>
      <c r="KKG78" s="399"/>
      <c r="KKH78" s="466"/>
      <c r="KKI78" s="252"/>
      <c r="KKJ78" s="467"/>
      <c r="KKK78" s="466"/>
      <c r="KKL78" s="399"/>
      <c r="KKM78" s="466"/>
      <c r="KKN78" s="252"/>
      <c r="KKO78" s="467"/>
      <c r="KKP78" s="466"/>
      <c r="KKQ78" s="399"/>
      <c r="KKR78" s="466"/>
      <c r="KKS78" s="252"/>
      <c r="KKT78" s="467"/>
      <c r="KKU78" s="466"/>
      <c r="KKV78" s="399"/>
      <c r="KKW78" s="466"/>
      <c r="KKX78" s="252"/>
      <c r="KKY78" s="467"/>
      <c r="KKZ78" s="466"/>
      <c r="KLA78" s="399"/>
      <c r="KLB78" s="466"/>
      <c r="KLC78" s="252"/>
      <c r="KLD78" s="467"/>
      <c r="KLE78" s="466"/>
      <c r="KLF78" s="399"/>
      <c r="KLG78" s="466"/>
      <c r="KLH78" s="252"/>
      <c r="KLI78" s="467"/>
      <c r="KLJ78" s="466"/>
      <c r="KLK78" s="399"/>
      <c r="KLL78" s="466"/>
      <c r="KLM78" s="252"/>
      <c r="KLN78" s="467"/>
      <c r="KLO78" s="466"/>
      <c r="KLP78" s="399"/>
      <c r="KLQ78" s="466"/>
      <c r="KLR78" s="252"/>
      <c r="KLS78" s="467"/>
      <c r="KLT78" s="466"/>
      <c r="KLU78" s="399"/>
      <c r="KLV78" s="466"/>
      <c r="KLW78" s="252"/>
      <c r="KLX78" s="467"/>
      <c r="KLY78" s="466"/>
      <c r="KLZ78" s="399"/>
      <c r="KMA78" s="466"/>
      <c r="KMB78" s="252"/>
      <c r="KMC78" s="467"/>
      <c r="KMD78" s="466"/>
      <c r="KME78" s="399"/>
      <c r="KMF78" s="466"/>
      <c r="KMG78" s="252"/>
      <c r="KMH78" s="467"/>
      <c r="KMI78" s="466"/>
      <c r="KMJ78" s="399"/>
      <c r="KMK78" s="466"/>
      <c r="KML78" s="252"/>
      <c r="KMM78" s="467"/>
      <c r="KMN78" s="466"/>
      <c r="KMO78" s="399"/>
      <c r="KMP78" s="466"/>
      <c r="KMQ78" s="252"/>
      <c r="KMR78" s="467"/>
      <c r="KMS78" s="466"/>
      <c r="KMT78" s="399"/>
      <c r="KMU78" s="466"/>
      <c r="KMV78" s="252"/>
      <c r="KMW78" s="467"/>
      <c r="KMX78" s="466"/>
      <c r="KMY78" s="399"/>
      <c r="KMZ78" s="466"/>
      <c r="KNA78" s="252"/>
      <c r="KNB78" s="467"/>
      <c r="KNC78" s="466"/>
      <c r="KND78" s="399"/>
      <c r="KNE78" s="466"/>
      <c r="KNF78" s="252"/>
      <c r="KNG78" s="467"/>
      <c r="KNH78" s="466"/>
      <c r="KNI78" s="399"/>
      <c r="KNJ78" s="466"/>
      <c r="KNK78" s="252"/>
      <c r="KNL78" s="467"/>
      <c r="KNM78" s="466"/>
      <c r="KNN78" s="399"/>
      <c r="KNO78" s="466"/>
      <c r="KNP78" s="252"/>
      <c r="KNQ78" s="467"/>
      <c r="KNR78" s="466"/>
      <c r="KNS78" s="399"/>
      <c r="KNT78" s="466"/>
      <c r="KNU78" s="252"/>
      <c r="KNV78" s="467"/>
      <c r="KNW78" s="466"/>
      <c r="KNX78" s="399"/>
      <c r="KNY78" s="466"/>
      <c r="KNZ78" s="252"/>
      <c r="KOA78" s="467"/>
      <c r="KOB78" s="466"/>
      <c r="KOC78" s="399"/>
      <c r="KOD78" s="466"/>
      <c r="KOE78" s="252"/>
      <c r="KOF78" s="467"/>
      <c r="KOG78" s="466"/>
      <c r="KOH78" s="399"/>
      <c r="KOI78" s="466"/>
      <c r="KOJ78" s="252"/>
      <c r="KOK78" s="467"/>
      <c r="KOL78" s="466"/>
      <c r="KOM78" s="399"/>
      <c r="KON78" s="466"/>
      <c r="KOO78" s="252"/>
      <c r="KOP78" s="467"/>
      <c r="KOQ78" s="466"/>
      <c r="KOR78" s="399"/>
      <c r="KOS78" s="466"/>
      <c r="KOT78" s="252"/>
      <c r="KOU78" s="467"/>
      <c r="KOV78" s="466"/>
      <c r="KOW78" s="399"/>
      <c r="KOX78" s="466"/>
      <c r="KOY78" s="252"/>
      <c r="KOZ78" s="467"/>
      <c r="KPA78" s="466"/>
      <c r="KPB78" s="399"/>
      <c r="KPC78" s="466"/>
      <c r="KPD78" s="252"/>
      <c r="KPE78" s="467"/>
      <c r="KPF78" s="466"/>
      <c r="KPG78" s="399"/>
      <c r="KPH78" s="466"/>
      <c r="KPI78" s="252"/>
      <c r="KPJ78" s="467"/>
      <c r="KPK78" s="466"/>
      <c r="KPL78" s="399"/>
      <c r="KPM78" s="466"/>
      <c r="KPN78" s="252"/>
      <c r="KPO78" s="467"/>
      <c r="KPP78" s="466"/>
      <c r="KPQ78" s="399"/>
      <c r="KPR78" s="466"/>
      <c r="KPS78" s="252"/>
      <c r="KPT78" s="467"/>
      <c r="KPU78" s="466"/>
      <c r="KPV78" s="399"/>
      <c r="KPW78" s="466"/>
      <c r="KPX78" s="252"/>
      <c r="KPY78" s="467"/>
      <c r="KPZ78" s="466"/>
      <c r="KQA78" s="399"/>
      <c r="KQB78" s="466"/>
      <c r="KQC78" s="252"/>
      <c r="KQD78" s="467"/>
      <c r="KQE78" s="466"/>
      <c r="KQF78" s="399"/>
      <c r="KQG78" s="466"/>
      <c r="KQH78" s="252"/>
      <c r="KQI78" s="467"/>
      <c r="KQJ78" s="466"/>
      <c r="KQK78" s="399"/>
      <c r="KQL78" s="466"/>
      <c r="KQM78" s="252"/>
      <c r="KQN78" s="467"/>
      <c r="KQO78" s="466"/>
      <c r="KQP78" s="399"/>
      <c r="KQQ78" s="466"/>
      <c r="KQR78" s="252"/>
      <c r="KQS78" s="467"/>
      <c r="KQT78" s="466"/>
      <c r="KQU78" s="399"/>
      <c r="KQV78" s="466"/>
      <c r="KQW78" s="252"/>
      <c r="KQX78" s="467"/>
      <c r="KQY78" s="466"/>
      <c r="KQZ78" s="399"/>
      <c r="KRA78" s="466"/>
      <c r="KRB78" s="252"/>
      <c r="KRC78" s="467"/>
      <c r="KRD78" s="466"/>
      <c r="KRE78" s="399"/>
      <c r="KRF78" s="466"/>
      <c r="KRG78" s="252"/>
      <c r="KRH78" s="467"/>
      <c r="KRI78" s="466"/>
      <c r="KRJ78" s="399"/>
      <c r="KRK78" s="466"/>
      <c r="KRL78" s="252"/>
      <c r="KRM78" s="467"/>
      <c r="KRN78" s="466"/>
      <c r="KRO78" s="399"/>
      <c r="KRP78" s="466"/>
      <c r="KRQ78" s="252"/>
      <c r="KRR78" s="467"/>
      <c r="KRS78" s="466"/>
      <c r="KRT78" s="399"/>
      <c r="KRU78" s="466"/>
      <c r="KRV78" s="252"/>
      <c r="KRW78" s="467"/>
      <c r="KRX78" s="466"/>
      <c r="KRY78" s="399"/>
      <c r="KRZ78" s="466"/>
      <c r="KSA78" s="252"/>
      <c r="KSB78" s="467"/>
      <c r="KSC78" s="466"/>
      <c r="KSD78" s="399"/>
      <c r="KSE78" s="466"/>
      <c r="KSF78" s="252"/>
      <c r="KSG78" s="467"/>
      <c r="KSH78" s="466"/>
      <c r="KSI78" s="399"/>
      <c r="KSJ78" s="466"/>
      <c r="KSK78" s="252"/>
      <c r="KSL78" s="467"/>
      <c r="KSM78" s="466"/>
      <c r="KSN78" s="399"/>
      <c r="KSO78" s="466"/>
      <c r="KSP78" s="252"/>
      <c r="KSQ78" s="467"/>
      <c r="KSR78" s="466"/>
      <c r="KSS78" s="399"/>
      <c r="KST78" s="466"/>
      <c r="KSU78" s="252"/>
      <c r="KSV78" s="467"/>
      <c r="KSW78" s="466"/>
      <c r="KSX78" s="399"/>
      <c r="KSY78" s="466"/>
      <c r="KSZ78" s="252"/>
      <c r="KTA78" s="467"/>
      <c r="KTB78" s="466"/>
      <c r="KTC78" s="399"/>
      <c r="KTD78" s="466"/>
      <c r="KTE78" s="252"/>
      <c r="KTF78" s="467"/>
      <c r="KTG78" s="466"/>
      <c r="KTH78" s="399"/>
      <c r="KTI78" s="466"/>
      <c r="KTJ78" s="252"/>
      <c r="KTK78" s="467"/>
      <c r="KTL78" s="466"/>
      <c r="KTM78" s="399"/>
      <c r="KTN78" s="466"/>
      <c r="KTO78" s="252"/>
      <c r="KTP78" s="467"/>
      <c r="KTQ78" s="466"/>
      <c r="KTR78" s="399"/>
      <c r="KTS78" s="466"/>
      <c r="KTT78" s="252"/>
      <c r="KTU78" s="467"/>
      <c r="KTV78" s="466"/>
      <c r="KTW78" s="399"/>
      <c r="KTX78" s="466"/>
      <c r="KTY78" s="252"/>
      <c r="KTZ78" s="467"/>
      <c r="KUA78" s="466"/>
      <c r="KUB78" s="399"/>
      <c r="KUC78" s="466"/>
      <c r="KUD78" s="252"/>
      <c r="KUE78" s="467"/>
      <c r="KUF78" s="466"/>
      <c r="KUG78" s="399"/>
      <c r="KUH78" s="466"/>
      <c r="KUI78" s="252"/>
      <c r="KUJ78" s="467"/>
      <c r="KUK78" s="466"/>
      <c r="KUL78" s="399"/>
      <c r="KUM78" s="466"/>
      <c r="KUN78" s="252"/>
      <c r="KUO78" s="467"/>
      <c r="KUP78" s="466"/>
      <c r="KUQ78" s="399"/>
      <c r="KUR78" s="466"/>
      <c r="KUS78" s="252"/>
      <c r="KUT78" s="467"/>
      <c r="KUU78" s="466"/>
      <c r="KUV78" s="399"/>
      <c r="KUW78" s="466"/>
      <c r="KUX78" s="252"/>
      <c r="KUY78" s="467"/>
      <c r="KUZ78" s="466"/>
      <c r="KVA78" s="399"/>
      <c r="KVB78" s="466"/>
      <c r="KVC78" s="252"/>
      <c r="KVD78" s="467"/>
      <c r="KVE78" s="466"/>
      <c r="KVF78" s="399"/>
      <c r="KVG78" s="466"/>
      <c r="KVH78" s="252"/>
      <c r="KVI78" s="467"/>
      <c r="KVJ78" s="466"/>
      <c r="KVK78" s="399"/>
      <c r="KVL78" s="466"/>
      <c r="KVM78" s="252"/>
      <c r="KVN78" s="467"/>
      <c r="KVO78" s="466"/>
      <c r="KVP78" s="399"/>
      <c r="KVQ78" s="466"/>
      <c r="KVR78" s="252"/>
      <c r="KVS78" s="467"/>
      <c r="KVT78" s="466"/>
      <c r="KVU78" s="399"/>
      <c r="KVV78" s="466"/>
      <c r="KVW78" s="252"/>
      <c r="KVX78" s="467"/>
      <c r="KVY78" s="466"/>
      <c r="KVZ78" s="399"/>
      <c r="KWA78" s="466"/>
      <c r="KWB78" s="252"/>
      <c r="KWC78" s="467"/>
      <c r="KWD78" s="466"/>
      <c r="KWE78" s="399"/>
      <c r="KWF78" s="466"/>
      <c r="KWG78" s="252"/>
      <c r="KWH78" s="467"/>
      <c r="KWI78" s="466"/>
      <c r="KWJ78" s="399"/>
      <c r="KWK78" s="466"/>
      <c r="KWL78" s="252"/>
      <c r="KWM78" s="467"/>
      <c r="KWN78" s="466"/>
      <c r="KWO78" s="399"/>
      <c r="KWP78" s="466"/>
      <c r="KWQ78" s="252"/>
      <c r="KWR78" s="467"/>
      <c r="KWS78" s="466"/>
      <c r="KWT78" s="399"/>
      <c r="KWU78" s="466"/>
      <c r="KWV78" s="252"/>
      <c r="KWW78" s="467"/>
      <c r="KWX78" s="466"/>
      <c r="KWY78" s="399"/>
      <c r="KWZ78" s="466"/>
      <c r="KXA78" s="252"/>
      <c r="KXB78" s="467"/>
      <c r="KXC78" s="466"/>
      <c r="KXD78" s="399"/>
      <c r="KXE78" s="466"/>
      <c r="KXF78" s="252"/>
      <c r="KXG78" s="467"/>
      <c r="KXH78" s="466"/>
      <c r="KXI78" s="399"/>
      <c r="KXJ78" s="466"/>
      <c r="KXK78" s="252"/>
      <c r="KXL78" s="467"/>
      <c r="KXM78" s="466"/>
      <c r="KXN78" s="399"/>
      <c r="KXO78" s="466"/>
      <c r="KXP78" s="252"/>
      <c r="KXQ78" s="467"/>
      <c r="KXR78" s="466"/>
      <c r="KXS78" s="399"/>
      <c r="KXT78" s="466"/>
      <c r="KXU78" s="252"/>
      <c r="KXV78" s="467"/>
      <c r="KXW78" s="466"/>
      <c r="KXX78" s="399"/>
      <c r="KXY78" s="466"/>
      <c r="KXZ78" s="252"/>
      <c r="KYA78" s="467"/>
      <c r="KYB78" s="466"/>
      <c r="KYC78" s="399"/>
      <c r="KYD78" s="466"/>
      <c r="KYE78" s="252"/>
      <c r="KYF78" s="467"/>
      <c r="KYG78" s="466"/>
      <c r="KYH78" s="399"/>
      <c r="KYI78" s="466"/>
      <c r="KYJ78" s="252"/>
      <c r="KYK78" s="467"/>
      <c r="KYL78" s="466"/>
      <c r="KYM78" s="399"/>
      <c r="KYN78" s="466"/>
      <c r="KYO78" s="252"/>
      <c r="KYP78" s="467"/>
      <c r="KYQ78" s="466"/>
      <c r="KYR78" s="399"/>
      <c r="KYS78" s="466"/>
      <c r="KYT78" s="252"/>
      <c r="KYU78" s="467"/>
      <c r="KYV78" s="466"/>
      <c r="KYW78" s="399"/>
      <c r="KYX78" s="466"/>
      <c r="KYY78" s="252"/>
      <c r="KYZ78" s="467"/>
      <c r="KZA78" s="466"/>
      <c r="KZB78" s="399"/>
      <c r="KZC78" s="466"/>
      <c r="KZD78" s="252"/>
      <c r="KZE78" s="467"/>
      <c r="KZF78" s="466"/>
      <c r="KZG78" s="399"/>
      <c r="KZH78" s="466"/>
      <c r="KZI78" s="252"/>
      <c r="KZJ78" s="467"/>
      <c r="KZK78" s="466"/>
      <c r="KZL78" s="399"/>
      <c r="KZM78" s="466"/>
      <c r="KZN78" s="252"/>
      <c r="KZO78" s="467"/>
      <c r="KZP78" s="466"/>
      <c r="KZQ78" s="399"/>
      <c r="KZR78" s="466"/>
      <c r="KZS78" s="252"/>
      <c r="KZT78" s="467"/>
      <c r="KZU78" s="466"/>
      <c r="KZV78" s="399"/>
      <c r="KZW78" s="466"/>
      <c r="KZX78" s="252"/>
      <c r="KZY78" s="467"/>
      <c r="KZZ78" s="466"/>
      <c r="LAA78" s="399"/>
      <c r="LAB78" s="466"/>
      <c r="LAC78" s="252"/>
      <c r="LAD78" s="467"/>
      <c r="LAE78" s="466"/>
      <c r="LAF78" s="399"/>
      <c r="LAG78" s="466"/>
      <c r="LAH78" s="252"/>
      <c r="LAI78" s="467"/>
      <c r="LAJ78" s="466"/>
      <c r="LAK78" s="399"/>
      <c r="LAL78" s="466"/>
      <c r="LAM78" s="252"/>
      <c r="LAN78" s="467"/>
      <c r="LAO78" s="466"/>
      <c r="LAP78" s="399"/>
      <c r="LAQ78" s="466"/>
      <c r="LAR78" s="252"/>
      <c r="LAS78" s="467"/>
      <c r="LAT78" s="466"/>
      <c r="LAU78" s="399"/>
      <c r="LAV78" s="466"/>
      <c r="LAW78" s="252"/>
      <c r="LAX78" s="467"/>
      <c r="LAY78" s="466"/>
      <c r="LAZ78" s="399"/>
      <c r="LBA78" s="466"/>
      <c r="LBB78" s="252"/>
      <c r="LBC78" s="467"/>
      <c r="LBD78" s="466"/>
      <c r="LBE78" s="399"/>
      <c r="LBF78" s="466"/>
      <c r="LBG78" s="252"/>
      <c r="LBH78" s="467"/>
      <c r="LBI78" s="466"/>
      <c r="LBJ78" s="399"/>
      <c r="LBK78" s="466"/>
      <c r="LBL78" s="252"/>
      <c r="LBM78" s="467"/>
      <c r="LBN78" s="466"/>
      <c r="LBO78" s="399"/>
      <c r="LBP78" s="466"/>
      <c r="LBQ78" s="252"/>
      <c r="LBR78" s="467"/>
      <c r="LBS78" s="466"/>
      <c r="LBT78" s="399"/>
      <c r="LBU78" s="466"/>
      <c r="LBV78" s="252"/>
      <c r="LBW78" s="467"/>
      <c r="LBX78" s="466"/>
      <c r="LBY78" s="399"/>
      <c r="LBZ78" s="466"/>
      <c r="LCA78" s="252"/>
      <c r="LCB78" s="467"/>
      <c r="LCC78" s="466"/>
      <c r="LCD78" s="399"/>
      <c r="LCE78" s="466"/>
      <c r="LCF78" s="252"/>
      <c r="LCG78" s="467"/>
      <c r="LCH78" s="466"/>
      <c r="LCI78" s="399"/>
      <c r="LCJ78" s="466"/>
      <c r="LCK78" s="252"/>
      <c r="LCL78" s="467"/>
      <c r="LCM78" s="466"/>
      <c r="LCN78" s="399"/>
      <c r="LCO78" s="466"/>
      <c r="LCP78" s="252"/>
      <c r="LCQ78" s="467"/>
      <c r="LCR78" s="466"/>
      <c r="LCS78" s="399"/>
      <c r="LCT78" s="466"/>
      <c r="LCU78" s="252"/>
      <c r="LCV78" s="467"/>
      <c r="LCW78" s="466"/>
      <c r="LCX78" s="399"/>
      <c r="LCY78" s="466"/>
      <c r="LCZ78" s="252"/>
      <c r="LDA78" s="467"/>
      <c r="LDB78" s="466"/>
      <c r="LDC78" s="399"/>
      <c r="LDD78" s="466"/>
      <c r="LDE78" s="252"/>
      <c r="LDF78" s="467"/>
      <c r="LDG78" s="466"/>
      <c r="LDH78" s="399"/>
      <c r="LDI78" s="466"/>
      <c r="LDJ78" s="252"/>
      <c r="LDK78" s="467"/>
      <c r="LDL78" s="466"/>
      <c r="LDM78" s="399"/>
      <c r="LDN78" s="466"/>
      <c r="LDO78" s="252"/>
      <c r="LDP78" s="467"/>
      <c r="LDQ78" s="466"/>
      <c r="LDR78" s="399"/>
      <c r="LDS78" s="466"/>
      <c r="LDT78" s="252"/>
      <c r="LDU78" s="467"/>
      <c r="LDV78" s="466"/>
      <c r="LDW78" s="399"/>
      <c r="LDX78" s="466"/>
      <c r="LDY78" s="252"/>
      <c r="LDZ78" s="467"/>
      <c r="LEA78" s="466"/>
      <c r="LEB78" s="399"/>
      <c r="LEC78" s="466"/>
      <c r="LED78" s="252"/>
      <c r="LEE78" s="467"/>
      <c r="LEF78" s="466"/>
      <c r="LEG78" s="399"/>
      <c r="LEH78" s="466"/>
      <c r="LEI78" s="252"/>
      <c r="LEJ78" s="467"/>
      <c r="LEK78" s="466"/>
      <c r="LEL78" s="399"/>
      <c r="LEM78" s="466"/>
      <c r="LEN78" s="252"/>
      <c r="LEO78" s="467"/>
      <c r="LEP78" s="466"/>
      <c r="LEQ78" s="399"/>
      <c r="LER78" s="466"/>
      <c r="LES78" s="252"/>
      <c r="LET78" s="467"/>
      <c r="LEU78" s="466"/>
      <c r="LEV78" s="399"/>
      <c r="LEW78" s="466"/>
      <c r="LEX78" s="252"/>
      <c r="LEY78" s="467"/>
      <c r="LEZ78" s="466"/>
      <c r="LFA78" s="399"/>
      <c r="LFB78" s="466"/>
      <c r="LFC78" s="252"/>
      <c r="LFD78" s="467"/>
      <c r="LFE78" s="466"/>
      <c r="LFF78" s="399"/>
      <c r="LFG78" s="466"/>
      <c r="LFH78" s="252"/>
      <c r="LFI78" s="467"/>
      <c r="LFJ78" s="466"/>
      <c r="LFK78" s="399"/>
      <c r="LFL78" s="466"/>
      <c r="LFM78" s="252"/>
      <c r="LFN78" s="467"/>
      <c r="LFO78" s="466"/>
      <c r="LFP78" s="399"/>
      <c r="LFQ78" s="466"/>
      <c r="LFR78" s="252"/>
      <c r="LFS78" s="467"/>
      <c r="LFT78" s="466"/>
      <c r="LFU78" s="399"/>
      <c r="LFV78" s="466"/>
      <c r="LFW78" s="252"/>
      <c r="LFX78" s="467"/>
      <c r="LFY78" s="466"/>
      <c r="LFZ78" s="399"/>
      <c r="LGA78" s="466"/>
      <c r="LGB78" s="252"/>
      <c r="LGC78" s="467"/>
      <c r="LGD78" s="466"/>
      <c r="LGE78" s="399"/>
      <c r="LGF78" s="466"/>
      <c r="LGG78" s="252"/>
      <c r="LGH78" s="467"/>
      <c r="LGI78" s="466"/>
      <c r="LGJ78" s="399"/>
      <c r="LGK78" s="466"/>
      <c r="LGL78" s="252"/>
      <c r="LGM78" s="467"/>
      <c r="LGN78" s="466"/>
      <c r="LGO78" s="399"/>
      <c r="LGP78" s="466"/>
      <c r="LGQ78" s="252"/>
      <c r="LGR78" s="467"/>
      <c r="LGS78" s="466"/>
      <c r="LGT78" s="399"/>
      <c r="LGU78" s="466"/>
      <c r="LGV78" s="252"/>
      <c r="LGW78" s="467"/>
      <c r="LGX78" s="466"/>
      <c r="LGY78" s="399"/>
      <c r="LGZ78" s="466"/>
      <c r="LHA78" s="252"/>
      <c r="LHB78" s="467"/>
      <c r="LHC78" s="466"/>
      <c r="LHD78" s="399"/>
      <c r="LHE78" s="466"/>
      <c r="LHF78" s="252"/>
      <c r="LHG78" s="467"/>
      <c r="LHH78" s="466"/>
      <c r="LHI78" s="399"/>
      <c r="LHJ78" s="466"/>
      <c r="LHK78" s="252"/>
      <c r="LHL78" s="467"/>
      <c r="LHM78" s="466"/>
      <c r="LHN78" s="399"/>
      <c r="LHO78" s="466"/>
      <c r="LHP78" s="252"/>
      <c r="LHQ78" s="467"/>
      <c r="LHR78" s="466"/>
      <c r="LHS78" s="399"/>
      <c r="LHT78" s="466"/>
      <c r="LHU78" s="252"/>
      <c r="LHV78" s="467"/>
      <c r="LHW78" s="466"/>
      <c r="LHX78" s="399"/>
      <c r="LHY78" s="466"/>
      <c r="LHZ78" s="252"/>
      <c r="LIA78" s="467"/>
      <c r="LIB78" s="466"/>
      <c r="LIC78" s="399"/>
      <c r="LID78" s="466"/>
      <c r="LIE78" s="252"/>
      <c r="LIF78" s="467"/>
      <c r="LIG78" s="466"/>
      <c r="LIH78" s="399"/>
      <c r="LII78" s="466"/>
      <c r="LIJ78" s="252"/>
      <c r="LIK78" s="467"/>
      <c r="LIL78" s="466"/>
      <c r="LIM78" s="399"/>
      <c r="LIN78" s="466"/>
      <c r="LIO78" s="252"/>
      <c r="LIP78" s="467"/>
      <c r="LIQ78" s="466"/>
      <c r="LIR78" s="399"/>
      <c r="LIS78" s="466"/>
      <c r="LIT78" s="252"/>
      <c r="LIU78" s="467"/>
      <c r="LIV78" s="466"/>
      <c r="LIW78" s="399"/>
      <c r="LIX78" s="466"/>
      <c r="LIY78" s="252"/>
      <c r="LIZ78" s="467"/>
      <c r="LJA78" s="466"/>
      <c r="LJB78" s="399"/>
      <c r="LJC78" s="466"/>
      <c r="LJD78" s="252"/>
      <c r="LJE78" s="467"/>
      <c r="LJF78" s="466"/>
      <c r="LJG78" s="399"/>
      <c r="LJH78" s="466"/>
      <c r="LJI78" s="252"/>
      <c r="LJJ78" s="467"/>
      <c r="LJK78" s="466"/>
      <c r="LJL78" s="399"/>
      <c r="LJM78" s="466"/>
      <c r="LJN78" s="252"/>
      <c r="LJO78" s="467"/>
      <c r="LJP78" s="466"/>
      <c r="LJQ78" s="399"/>
      <c r="LJR78" s="466"/>
      <c r="LJS78" s="252"/>
      <c r="LJT78" s="467"/>
      <c r="LJU78" s="466"/>
      <c r="LJV78" s="399"/>
      <c r="LJW78" s="466"/>
      <c r="LJX78" s="252"/>
      <c r="LJY78" s="467"/>
      <c r="LJZ78" s="466"/>
      <c r="LKA78" s="399"/>
      <c r="LKB78" s="466"/>
      <c r="LKC78" s="252"/>
      <c r="LKD78" s="467"/>
      <c r="LKE78" s="466"/>
      <c r="LKF78" s="399"/>
      <c r="LKG78" s="466"/>
      <c r="LKH78" s="252"/>
      <c r="LKI78" s="467"/>
      <c r="LKJ78" s="466"/>
      <c r="LKK78" s="399"/>
      <c r="LKL78" s="466"/>
      <c r="LKM78" s="252"/>
      <c r="LKN78" s="467"/>
      <c r="LKO78" s="466"/>
      <c r="LKP78" s="399"/>
      <c r="LKQ78" s="466"/>
      <c r="LKR78" s="252"/>
      <c r="LKS78" s="467"/>
      <c r="LKT78" s="466"/>
      <c r="LKU78" s="399"/>
      <c r="LKV78" s="466"/>
      <c r="LKW78" s="252"/>
      <c r="LKX78" s="467"/>
      <c r="LKY78" s="466"/>
      <c r="LKZ78" s="399"/>
      <c r="LLA78" s="466"/>
      <c r="LLB78" s="252"/>
      <c r="LLC78" s="467"/>
      <c r="LLD78" s="466"/>
      <c r="LLE78" s="399"/>
      <c r="LLF78" s="466"/>
      <c r="LLG78" s="252"/>
      <c r="LLH78" s="467"/>
      <c r="LLI78" s="466"/>
      <c r="LLJ78" s="399"/>
      <c r="LLK78" s="466"/>
      <c r="LLL78" s="252"/>
      <c r="LLM78" s="467"/>
      <c r="LLN78" s="466"/>
      <c r="LLO78" s="399"/>
      <c r="LLP78" s="466"/>
      <c r="LLQ78" s="252"/>
      <c r="LLR78" s="467"/>
      <c r="LLS78" s="466"/>
      <c r="LLT78" s="399"/>
      <c r="LLU78" s="466"/>
      <c r="LLV78" s="252"/>
      <c r="LLW78" s="467"/>
      <c r="LLX78" s="466"/>
      <c r="LLY78" s="399"/>
      <c r="LLZ78" s="466"/>
      <c r="LMA78" s="252"/>
      <c r="LMB78" s="467"/>
      <c r="LMC78" s="466"/>
      <c r="LMD78" s="399"/>
      <c r="LME78" s="466"/>
      <c r="LMF78" s="252"/>
      <c r="LMG78" s="467"/>
      <c r="LMH78" s="466"/>
      <c r="LMI78" s="399"/>
      <c r="LMJ78" s="466"/>
      <c r="LMK78" s="252"/>
      <c r="LML78" s="467"/>
      <c r="LMM78" s="466"/>
      <c r="LMN78" s="399"/>
      <c r="LMO78" s="466"/>
      <c r="LMP78" s="252"/>
      <c r="LMQ78" s="467"/>
      <c r="LMR78" s="466"/>
      <c r="LMS78" s="399"/>
      <c r="LMT78" s="466"/>
      <c r="LMU78" s="252"/>
      <c r="LMV78" s="467"/>
      <c r="LMW78" s="466"/>
      <c r="LMX78" s="399"/>
      <c r="LMY78" s="466"/>
      <c r="LMZ78" s="252"/>
      <c r="LNA78" s="467"/>
      <c r="LNB78" s="466"/>
      <c r="LNC78" s="399"/>
      <c r="LND78" s="466"/>
      <c r="LNE78" s="252"/>
      <c r="LNF78" s="467"/>
      <c r="LNG78" s="466"/>
      <c r="LNH78" s="399"/>
      <c r="LNI78" s="466"/>
      <c r="LNJ78" s="252"/>
      <c r="LNK78" s="467"/>
      <c r="LNL78" s="466"/>
      <c r="LNM78" s="399"/>
      <c r="LNN78" s="466"/>
      <c r="LNO78" s="252"/>
      <c r="LNP78" s="467"/>
      <c r="LNQ78" s="466"/>
      <c r="LNR78" s="399"/>
      <c r="LNS78" s="466"/>
      <c r="LNT78" s="252"/>
      <c r="LNU78" s="467"/>
      <c r="LNV78" s="466"/>
      <c r="LNW78" s="399"/>
      <c r="LNX78" s="466"/>
      <c r="LNY78" s="252"/>
      <c r="LNZ78" s="467"/>
      <c r="LOA78" s="466"/>
      <c r="LOB78" s="399"/>
      <c r="LOC78" s="466"/>
      <c r="LOD78" s="252"/>
      <c r="LOE78" s="467"/>
      <c r="LOF78" s="466"/>
      <c r="LOG78" s="399"/>
      <c r="LOH78" s="466"/>
      <c r="LOI78" s="252"/>
      <c r="LOJ78" s="467"/>
      <c r="LOK78" s="466"/>
      <c r="LOL78" s="399"/>
      <c r="LOM78" s="466"/>
      <c r="LON78" s="252"/>
      <c r="LOO78" s="467"/>
      <c r="LOP78" s="466"/>
      <c r="LOQ78" s="399"/>
      <c r="LOR78" s="466"/>
      <c r="LOS78" s="252"/>
      <c r="LOT78" s="467"/>
      <c r="LOU78" s="466"/>
      <c r="LOV78" s="399"/>
      <c r="LOW78" s="466"/>
      <c r="LOX78" s="252"/>
      <c r="LOY78" s="467"/>
      <c r="LOZ78" s="466"/>
      <c r="LPA78" s="399"/>
      <c r="LPB78" s="466"/>
      <c r="LPC78" s="252"/>
      <c r="LPD78" s="467"/>
      <c r="LPE78" s="466"/>
      <c r="LPF78" s="399"/>
      <c r="LPG78" s="466"/>
      <c r="LPH78" s="252"/>
      <c r="LPI78" s="467"/>
      <c r="LPJ78" s="466"/>
      <c r="LPK78" s="399"/>
      <c r="LPL78" s="466"/>
      <c r="LPM78" s="252"/>
      <c r="LPN78" s="467"/>
      <c r="LPO78" s="466"/>
      <c r="LPP78" s="399"/>
      <c r="LPQ78" s="466"/>
      <c r="LPR78" s="252"/>
      <c r="LPS78" s="467"/>
      <c r="LPT78" s="466"/>
      <c r="LPU78" s="399"/>
      <c r="LPV78" s="466"/>
      <c r="LPW78" s="252"/>
      <c r="LPX78" s="467"/>
      <c r="LPY78" s="466"/>
      <c r="LPZ78" s="399"/>
      <c r="LQA78" s="466"/>
      <c r="LQB78" s="252"/>
      <c r="LQC78" s="467"/>
      <c r="LQD78" s="466"/>
      <c r="LQE78" s="399"/>
      <c r="LQF78" s="466"/>
      <c r="LQG78" s="252"/>
      <c r="LQH78" s="467"/>
      <c r="LQI78" s="466"/>
      <c r="LQJ78" s="399"/>
      <c r="LQK78" s="466"/>
      <c r="LQL78" s="252"/>
      <c r="LQM78" s="467"/>
      <c r="LQN78" s="466"/>
      <c r="LQO78" s="399"/>
      <c r="LQP78" s="466"/>
      <c r="LQQ78" s="252"/>
      <c r="LQR78" s="467"/>
      <c r="LQS78" s="466"/>
      <c r="LQT78" s="399"/>
      <c r="LQU78" s="466"/>
      <c r="LQV78" s="252"/>
      <c r="LQW78" s="467"/>
      <c r="LQX78" s="466"/>
      <c r="LQY78" s="399"/>
      <c r="LQZ78" s="466"/>
      <c r="LRA78" s="252"/>
      <c r="LRB78" s="467"/>
      <c r="LRC78" s="466"/>
      <c r="LRD78" s="399"/>
      <c r="LRE78" s="466"/>
      <c r="LRF78" s="252"/>
      <c r="LRG78" s="467"/>
      <c r="LRH78" s="466"/>
      <c r="LRI78" s="399"/>
      <c r="LRJ78" s="466"/>
      <c r="LRK78" s="252"/>
      <c r="LRL78" s="467"/>
      <c r="LRM78" s="466"/>
      <c r="LRN78" s="399"/>
      <c r="LRO78" s="466"/>
      <c r="LRP78" s="252"/>
      <c r="LRQ78" s="467"/>
      <c r="LRR78" s="466"/>
      <c r="LRS78" s="399"/>
      <c r="LRT78" s="466"/>
      <c r="LRU78" s="252"/>
      <c r="LRV78" s="467"/>
      <c r="LRW78" s="466"/>
      <c r="LRX78" s="399"/>
      <c r="LRY78" s="466"/>
      <c r="LRZ78" s="252"/>
      <c r="LSA78" s="467"/>
      <c r="LSB78" s="466"/>
      <c r="LSC78" s="399"/>
      <c r="LSD78" s="466"/>
      <c r="LSE78" s="252"/>
      <c r="LSF78" s="467"/>
      <c r="LSG78" s="466"/>
      <c r="LSH78" s="399"/>
      <c r="LSI78" s="466"/>
      <c r="LSJ78" s="252"/>
      <c r="LSK78" s="467"/>
      <c r="LSL78" s="466"/>
      <c r="LSM78" s="399"/>
      <c r="LSN78" s="466"/>
      <c r="LSO78" s="252"/>
      <c r="LSP78" s="467"/>
      <c r="LSQ78" s="466"/>
      <c r="LSR78" s="399"/>
      <c r="LSS78" s="466"/>
      <c r="LST78" s="252"/>
      <c r="LSU78" s="467"/>
      <c r="LSV78" s="466"/>
      <c r="LSW78" s="399"/>
      <c r="LSX78" s="466"/>
      <c r="LSY78" s="252"/>
      <c r="LSZ78" s="467"/>
      <c r="LTA78" s="466"/>
      <c r="LTB78" s="399"/>
      <c r="LTC78" s="466"/>
      <c r="LTD78" s="252"/>
      <c r="LTE78" s="467"/>
      <c r="LTF78" s="466"/>
      <c r="LTG78" s="399"/>
      <c r="LTH78" s="466"/>
      <c r="LTI78" s="252"/>
      <c r="LTJ78" s="467"/>
      <c r="LTK78" s="466"/>
      <c r="LTL78" s="399"/>
      <c r="LTM78" s="466"/>
      <c r="LTN78" s="252"/>
      <c r="LTO78" s="467"/>
      <c r="LTP78" s="466"/>
      <c r="LTQ78" s="399"/>
      <c r="LTR78" s="466"/>
      <c r="LTS78" s="252"/>
      <c r="LTT78" s="467"/>
      <c r="LTU78" s="466"/>
      <c r="LTV78" s="399"/>
      <c r="LTW78" s="466"/>
      <c r="LTX78" s="252"/>
      <c r="LTY78" s="467"/>
      <c r="LTZ78" s="466"/>
      <c r="LUA78" s="399"/>
      <c r="LUB78" s="466"/>
      <c r="LUC78" s="252"/>
      <c r="LUD78" s="467"/>
      <c r="LUE78" s="466"/>
      <c r="LUF78" s="399"/>
      <c r="LUG78" s="466"/>
      <c r="LUH78" s="252"/>
      <c r="LUI78" s="467"/>
      <c r="LUJ78" s="466"/>
      <c r="LUK78" s="399"/>
      <c r="LUL78" s="466"/>
      <c r="LUM78" s="252"/>
      <c r="LUN78" s="467"/>
      <c r="LUO78" s="466"/>
      <c r="LUP78" s="399"/>
      <c r="LUQ78" s="466"/>
      <c r="LUR78" s="252"/>
      <c r="LUS78" s="467"/>
      <c r="LUT78" s="466"/>
      <c r="LUU78" s="399"/>
      <c r="LUV78" s="466"/>
      <c r="LUW78" s="252"/>
      <c r="LUX78" s="467"/>
      <c r="LUY78" s="466"/>
      <c r="LUZ78" s="399"/>
      <c r="LVA78" s="466"/>
      <c r="LVB78" s="252"/>
      <c r="LVC78" s="467"/>
      <c r="LVD78" s="466"/>
      <c r="LVE78" s="399"/>
      <c r="LVF78" s="466"/>
      <c r="LVG78" s="252"/>
      <c r="LVH78" s="467"/>
      <c r="LVI78" s="466"/>
      <c r="LVJ78" s="399"/>
      <c r="LVK78" s="466"/>
      <c r="LVL78" s="252"/>
      <c r="LVM78" s="467"/>
      <c r="LVN78" s="466"/>
      <c r="LVO78" s="399"/>
      <c r="LVP78" s="466"/>
      <c r="LVQ78" s="252"/>
      <c r="LVR78" s="467"/>
      <c r="LVS78" s="466"/>
      <c r="LVT78" s="399"/>
      <c r="LVU78" s="466"/>
      <c r="LVV78" s="252"/>
      <c r="LVW78" s="467"/>
      <c r="LVX78" s="466"/>
      <c r="LVY78" s="399"/>
      <c r="LVZ78" s="466"/>
      <c r="LWA78" s="252"/>
      <c r="LWB78" s="467"/>
      <c r="LWC78" s="466"/>
      <c r="LWD78" s="399"/>
      <c r="LWE78" s="466"/>
      <c r="LWF78" s="252"/>
      <c r="LWG78" s="467"/>
      <c r="LWH78" s="466"/>
      <c r="LWI78" s="399"/>
      <c r="LWJ78" s="466"/>
      <c r="LWK78" s="252"/>
      <c r="LWL78" s="467"/>
      <c r="LWM78" s="466"/>
      <c r="LWN78" s="399"/>
      <c r="LWO78" s="466"/>
      <c r="LWP78" s="252"/>
      <c r="LWQ78" s="467"/>
      <c r="LWR78" s="466"/>
      <c r="LWS78" s="399"/>
      <c r="LWT78" s="466"/>
      <c r="LWU78" s="252"/>
      <c r="LWV78" s="467"/>
      <c r="LWW78" s="466"/>
      <c r="LWX78" s="399"/>
      <c r="LWY78" s="466"/>
      <c r="LWZ78" s="252"/>
      <c r="LXA78" s="467"/>
      <c r="LXB78" s="466"/>
      <c r="LXC78" s="399"/>
      <c r="LXD78" s="466"/>
      <c r="LXE78" s="252"/>
      <c r="LXF78" s="467"/>
      <c r="LXG78" s="466"/>
      <c r="LXH78" s="399"/>
      <c r="LXI78" s="466"/>
      <c r="LXJ78" s="252"/>
      <c r="LXK78" s="467"/>
      <c r="LXL78" s="466"/>
      <c r="LXM78" s="399"/>
      <c r="LXN78" s="466"/>
      <c r="LXO78" s="252"/>
      <c r="LXP78" s="467"/>
      <c r="LXQ78" s="466"/>
      <c r="LXR78" s="399"/>
      <c r="LXS78" s="466"/>
      <c r="LXT78" s="252"/>
      <c r="LXU78" s="467"/>
      <c r="LXV78" s="466"/>
      <c r="LXW78" s="399"/>
      <c r="LXX78" s="466"/>
      <c r="LXY78" s="252"/>
      <c r="LXZ78" s="467"/>
      <c r="LYA78" s="466"/>
      <c r="LYB78" s="399"/>
      <c r="LYC78" s="466"/>
      <c r="LYD78" s="252"/>
      <c r="LYE78" s="467"/>
      <c r="LYF78" s="466"/>
      <c r="LYG78" s="399"/>
      <c r="LYH78" s="466"/>
      <c r="LYI78" s="252"/>
      <c r="LYJ78" s="467"/>
      <c r="LYK78" s="466"/>
      <c r="LYL78" s="399"/>
      <c r="LYM78" s="466"/>
      <c r="LYN78" s="252"/>
      <c r="LYO78" s="467"/>
      <c r="LYP78" s="466"/>
      <c r="LYQ78" s="399"/>
      <c r="LYR78" s="466"/>
      <c r="LYS78" s="252"/>
      <c r="LYT78" s="467"/>
      <c r="LYU78" s="466"/>
      <c r="LYV78" s="399"/>
      <c r="LYW78" s="466"/>
      <c r="LYX78" s="252"/>
      <c r="LYY78" s="467"/>
      <c r="LYZ78" s="466"/>
      <c r="LZA78" s="399"/>
      <c r="LZB78" s="466"/>
      <c r="LZC78" s="252"/>
      <c r="LZD78" s="467"/>
      <c r="LZE78" s="466"/>
      <c r="LZF78" s="399"/>
      <c r="LZG78" s="466"/>
      <c r="LZH78" s="252"/>
      <c r="LZI78" s="467"/>
      <c r="LZJ78" s="466"/>
      <c r="LZK78" s="399"/>
      <c r="LZL78" s="466"/>
      <c r="LZM78" s="252"/>
      <c r="LZN78" s="467"/>
      <c r="LZO78" s="466"/>
      <c r="LZP78" s="399"/>
      <c r="LZQ78" s="466"/>
      <c r="LZR78" s="252"/>
      <c r="LZS78" s="467"/>
      <c r="LZT78" s="466"/>
      <c r="LZU78" s="399"/>
      <c r="LZV78" s="466"/>
      <c r="LZW78" s="252"/>
      <c r="LZX78" s="467"/>
      <c r="LZY78" s="466"/>
      <c r="LZZ78" s="399"/>
      <c r="MAA78" s="466"/>
      <c r="MAB78" s="252"/>
      <c r="MAC78" s="467"/>
      <c r="MAD78" s="466"/>
      <c r="MAE78" s="399"/>
      <c r="MAF78" s="466"/>
      <c r="MAG78" s="252"/>
      <c r="MAH78" s="467"/>
      <c r="MAI78" s="466"/>
      <c r="MAJ78" s="399"/>
      <c r="MAK78" s="466"/>
      <c r="MAL78" s="252"/>
      <c r="MAM78" s="467"/>
      <c r="MAN78" s="466"/>
      <c r="MAO78" s="399"/>
      <c r="MAP78" s="466"/>
      <c r="MAQ78" s="252"/>
      <c r="MAR78" s="467"/>
      <c r="MAS78" s="466"/>
      <c r="MAT78" s="399"/>
      <c r="MAU78" s="466"/>
      <c r="MAV78" s="252"/>
      <c r="MAW78" s="467"/>
      <c r="MAX78" s="466"/>
      <c r="MAY78" s="399"/>
      <c r="MAZ78" s="466"/>
      <c r="MBA78" s="252"/>
      <c r="MBB78" s="467"/>
      <c r="MBC78" s="466"/>
      <c r="MBD78" s="399"/>
      <c r="MBE78" s="466"/>
      <c r="MBF78" s="252"/>
      <c r="MBG78" s="467"/>
      <c r="MBH78" s="466"/>
      <c r="MBI78" s="399"/>
      <c r="MBJ78" s="466"/>
      <c r="MBK78" s="252"/>
      <c r="MBL78" s="467"/>
      <c r="MBM78" s="466"/>
      <c r="MBN78" s="399"/>
      <c r="MBO78" s="466"/>
      <c r="MBP78" s="252"/>
      <c r="MBQ78" s="467"/>
      <c r="MBR78" s="466"/>
      <c r="MBS78" s="399"/>
      <c r="MBT78" s="466"/>
      <c r="MBU78" s="252"/>
      <c r="MBV78" s="467"/>
      <c r="MBW78" s="466"/>
      <c r="MBX78" s="399"/>
      <c r="MBY78" s="466"/>
      <c r="MBZ78" s="252"/>
      <c r="MCA78" s="467"/>
      <c r="MCB78" s="466"/>
      <c r="MCC78" s="399"/>
      <c r="MCD78" s="466"/>
      <c r="MCE78" s="252"/>
      <c r="MCF78" s="467"/>
      <c r="MCG78" s="466"/>
      <c r="MCH78" s="399"/>
      <c r="MCI78" s="466"/>
      <c r="MCJ78" s="252"/>
      <c r="MCK78" s="467"/>
      <c r="MCL78" s="466"/>
      <c r="MCM78" s="399"/>
      <c r="MCN78" s="466"/>
      <c r="MCO78" s="252"/>
      <c r="MCP78" s="467"/>
      <c r="MCQ78" s="466"/>
      <c r="MCR78" s="399"/>
      <c r="MCS78" s="466"/>
      <c r="MCT78" s="252"/>
      <c r="MCU78" s="467"/>
      <c r="MCV78" s="466"/>
      <c r="MCW78" s="399"/>
      <c r="MCX78" s="466"/>
      <c r="MCY78" s="252"/>
      <c r="MCZ78" s="467"/>
      <c r="MDA78" s="466"/>
      <c r="MDB78" s="399"/>
      <c r="MDC78" s="466"/>
      <c r="MDD78" s="252"/>
      <c r="MDE78" s="467"/>
      <c r="MDF78" s="466"/>
      <c r="MDG78" s="399"/>
      <c r="MDH78" s="466"/>
      <c r="MDI78" s="252"/>
      <c r="MDJ78" s="467"/>
      <c r="MDK78" s="466"/>
      <c r="MDL78" s="399"/>
      <c r="MDM78" s="466"/>
      <c r="MDN78" s="252"/>
      <c r="MDO78" s="467"/>
      <c r="MDP78" s="466"/>
      <c r="MDQ78" s="399"/>
      <c r="MDR78" s="466"/>
      <c r="MDS78" s="252"/>
      <c r="MDT78" s="467"/>
      <c r="MDU78" s="466"/>
      <c r="MDV78" s="399"/>
      <c r="MDW78" s="466"/>
      <c r="MDX78" s="252"/>
      <c r="MDY78" s="467"/>
      <c r="MDZ78" s="466"/>
      <c r="MEA78" s="399"/>
      <c r="MEB78" s="466"/>
      <c r="MEC78" s="252"/>
      <c r="MED78" s="467"/>
      <c r="MEE78" s="466"/>
      <c r="MEF78" s="399"/>
      <c r="MEG78" s="466"/>
      <c r="MEH78" s="252"/>
      <c r="MEI78" s="467"/>
      <c r="MEJ78" s="466"/>
      <c r="MEK78" s="399"/>
      <c r="MEL78" s="466"/>
      <c r="MEM78" s="252"/>
      <c r="MEN78" s="467"/>
      <c r="MEO78" s="466"/>
      <c r="MEP78" s="399"/>
      <c r="MEQ78" s="466"/>
      <c r="MER78" s="252"/>
      <c r="MES78" s="467"/>
      <c r="MET78" s="466"/>
      <c r="MEU78" s="399"/>
      <c r="MEV78" s="466"/>
      <c r="MEW78" s="252"/>
      <c r="MEX78" s="467"/>
      <c r="MEY78" s="466"/>
      <c r="MEZ78" s="399"/>
      <c r="MFA78" s="466"/>
      <c r="MFB78" s="252"/>
      <c r="MFC78" s="467"/>
      <c r="MFD78" s="466"/>
      <c r="MFE78" s="399"/>
      <c r="MFF78" s="466"/>
      <c r="MFG78" s="252"/>
      <c r="MFH78" s="467"/>
      <c r="MFI78" s="466"/>
      <c r="MFJ78" s="399"/>
      <c r="MFK78" s="466"/>
      <c r="MFL78" s="252"/>
      <c r="MFM78" s="467"/>
      <c r="MFN78" s="466"/>
      <c r="MFO78" s="399"/>
      <c r="MFP78" s="466"/>
      <c r="MFQ78" s="252"/>
      <c r="MFR78" s="467"/>
      <c r="MFS78" s="466"/>
      <c r="MFT78" s="399"/>
      <c r="MFU78" s="466"/>
      <c r="MFV78" s="252"/>
      <c r="MFW78" s="467"/>
      <c r="MFX78" s="466"/>
      <c r="MFY78" s="399"/>
      <c r="MFZ78" s="466"/>
      <c r="MGA78" s="252"/>
      <c r="MGB78" s="467"/>
      <c r="MGC78" s="466"/>
      <c r="MGD78" s="399"/>
      <c r="MGE78" s="466"/>
      <c r="MGF78" s="252"/>
      <c r="MGG78" s="467"/>
      <c r="MGH78" s="466"/>
      <c r="MGI78" s="399"/>
      <c r="MGJ78" s="466"/>
      <c r="MGK78" s="252"/>
      <c r="MGL78" s="467"/>
      <c r="MGM78" s="466"/>
      <c r="MGN78" s="399"/>
      <c r="MGO78" s="466"/>
      <c r="MGP78" s="252"/>
      <c r="MGQ78" s="467"/>
      <c r="MGR78" s="466"/>
      <c r="MGS78" s="399"/>
      <c r="MGT78" s="466"/>
      <c r="MGU78" s="252"/>
      <c r="MGV78" s="467"/>
      <c r="MGW78" s="466"/>
      <c r="MGX78" s="399"/>
      <c r="MGY78" s="466"/>
      <c r="MGZ78" s="252"/>
      <c r="MHA78" s="467"/>
      <c r="MHB78" s="466"/>
      <c r="MHC78" s="399"/>
      <c r="MHD78" s="466"/>
      <c r="MHE78" s="252"/>
      <c r="MHF78" s="467"/>
      <c r="MHG78" s="466"/>
      <c r="MHH78" s="399"/>
      <c r="MHI78" s="466"/>
      <c r="MHJ78" s="252"/>
      <c r="MHK78" s="467"/>
      <c r="MHL78" s="466"/>
      <c r="MHM78" s="399"/>
      <c r="MHN78" s="466"/>
      <c r="MHO78" s="252"/>
      <c r="MHP78" s="467"/>
      <c r="MHQ78" s="466"/>
      <c r="MHR78" s="399"/>
      <c r="MHS78" s="466"/>
      <c r="MHT78" s="252"/>
      <c r="MHU78" s="467"/>
      <c r="MHV78" s="466"/>
      <c r="MHW78" s="399"/>
      <c r="MHX78" s="466"/>
      <c r="MHY78" s="252"/>
      <c r="MHZ78" s="467"/>
      <c r="MIA78" s="466"/>
      <c r="MIB78" s="399"/>
      <c r="MIC78" s="466"/>
      <c r="MID78" s="252"/>
      <c r="MIE78" s="467"/>
      <c r="MIF78" s="466"/>
      <c r="MIG78" s="399"/>
      <c r="MIH78" s="466"/>
      <c r="MII78" s="252"/>
      <c r="MIJ78" s="467"/>
      <c r="MIK78" s="466"/>
      <c r="MIL78" s="399"/>
      <c r="MIM78" s="466"/>
      <c r="MIN78" s="252"/>
      <c r="MIO78" s="467"/>
      <c r="MIP78" s="466"/>
      <c r="MIQ78" s="399"/>
      <c r="MIR78" s="466"/>
      <c r="MIS78" s="252"/>
      <c r="MIT78" s="467"/>
      <c r="MIU78" s="466"/>
      <c r="MIV78" s="399"/>
      <c r="MIW78" s="466"/>
      <c r="MIX78" s="252"/>
      <c r="MIY78" s="467"/>
      <c r="MIZ78" s="466"/>
      <c r="MJA78" s="399"/>
      <c r="MJB78" s="466"/>
      <c r="MJC78" s="252"/>
      <c r="MJD78" s="467"/>
      <c r="MJE78" s="466"/>
      <c r="MJF78" s="399"/>
      <c r="MJG78" s="466"/>
      <c r="MJH78" s="252"/>
      <c r="MJI78" s="467"/>
      <c r="MJJ78" s="466"/>
      <c r="MJK78" s="399"/>
      <c r="MJL78" s="466"/>
      <c r="MJM78" s="252"/>
      <c r="MJN78" s="467"/>
      <c r="MJO78" s="466"/>
      <c r="MJP78" s="399"/>
      <c r="MJQ78" s="466"/>
      <c r="MJR78" s="252"/>
      <c r="MJS78" s="467"/>
      <c r="MJT78" s="466"/>
      <c r="MJU78" s="399"/>
      <c r="MJV78" s="466"/>
      <c r="MJW78" s="252"/>
      <c r="MJX78" s="467"/>
      <c r="MJY78" s="466"/>
      <c r="MJZ78" s="399"/>
      <c r="MKA78" s="466"/>
      <c r="MKB78" s="252"/>
      <c r="MKC78" s="467"/>
      <c r="MKD78" s="466"/>
      <c r="MKE78" s="399"/>
      <c r="MKF78" s="466"/>
      <c r="MKG78" s="252"/>
      <c r="MKH78" s="467"/>
      <c r="MKI78" s="466"/>
      <c r="MKJ78" s="399"/>
      <c r="MKK78" s="466"/>
      <c r="MKL78" s="252"/>
      <c r="MKM78" s="467"/>
      <c r="MKN78" s="466"/>
      <c r="MKO78" s="399"/>
      <c r="MKP78" s="466"/>
      <c r="MKQ78" s="252"/>
      <c r="MKR78" s="467"/>
      <c r="MKS78" s="466"/>
      <c r="MKT78" s="399"/>
      <c r="MKU78" s="466"/>
      <c r="MKV78" s="252"/>
      <c r="MKW78" s="467"/>
      <c r="MKX78" s="466"/>
      <c r="MKY78" s="399"/>
      <c r="MKZ78" s="466"/>
      <c r="MLA78" s="252"/>
      <c r="MLB78" s="467"/>
      <c r="MLC78" s="466"/>
      <c r="MLD78" s="399"/>
      <c r="MLE78" s="466"/>
      <c r="MLF78" s="252"/>
      <c r="MLG78" s="467"/>
      <c r="MLH78" s="466"/>
      <c r="MLI78" s="399"/>
      <c r="MLJ78" s="466"/>
      <c r="MLK78" s="252"/>
      <c r="MLL78" s="467"/>
      <c r="MLM78" s="466"/>
      <c r="MLN78" s="399"/>
      <c r="MLO78" s="466"/>
      <c r="MLP78" s="252"/>
      <c r="MLQ78" s="467"/>
      <c r="MLR78" s="466"/>
      <c r="MLS78" s="399"/>
      <c r="MLT78" s="466"/>
      <c r="MLU78" s="252"/>
      <c r="MLV78" s="467"/>
      <c r="MLW78" s="466"/>
      <c r="MLX78" s="399"/>
      <c r="MLY78" s="466"/>
      <c r="MLZ78" s="252"/>
      <c r="MMA78" s="467"/>
      <c r="MMB78" s="466"/>
      <c r="MMC78" s="399"/>
      <c r="MMD78" s="466"/>
      <c r="MME78" s="252"/>
      <c r="MMF78" s="467"/>
      <c r="MMG78" s="466"/>
      <c r="MMH78" s="399"/>
      <c r="MMI78" s="466"/>
      <c r="MMJ78" s="252"/>
      <c r="MMK78" s="467"/>
      <c r="MML78" s="466"/>
      <c r="MMM78" s="399"/>
      <c r="MMN78" s="466"/>
      <c r="MMO78" s="252"/>
      <c r="MMP78" s="467"/>
      <c r="MMQ78" s="466"/>
      <c r="MMR78" s="399"/>
      <c r="MMS78" s="466"/>
      <c r="MMT78" s="252"/>
      <c r="MMU78" s="467"/>
      <c r="MMV78" s="466"/>
      <c r="MMW78" s="399"/>
      <c r="MMX78" s="466"/>
      <c r="MMY78" s="252"/>
      <c r="MMZ78" s="467"/>
      <c r="MNA78" s="466"/>
      <c r="MNB78" s="399"/>
      <c r="MNC78" s="466"/>
      <c r="MND78" s="252"/>
      <c r="MNE78" s="467"/>
      <c r="MNF78" s="466"/>
      <c r="MNG78" s="399"/>
      <c r="MNH78" s="466"/>
      <c r="MNI78" s="252"/>
      <c r="MNJ78" s="467"/>
      <c r="MNK78" s="466"/>
      <c r="MNL78" s="399"/>
      <c r="MNM78" s="466"/>
      <c r="MNN78" s="252"/>
      <c r="MNO78" s="467"/>
      <c r="MNP78" s="466"/>
      <c r="MNQ78" s="399"/>
      <c r="MNR78" s="466"/>
      <c r="MNS78" s="252"/>
      <c r="MNT78" s="467"/>
      <c r="MNU78" s="466"/>
      <c r="MNV78" s="399"/>
      <c r="MNW78" s="466"/>
      <c r="MNX78" s="252"/>
      <c r="MNY78" s="467"/>
      <c r="MNZ78" s="466"/>
      <c r="MOA78" s="399"/>
      <c r="MOB78" s="466"/>
      <c r="MOC78" s="252"/>
      <c r="MOD78" s="467"/>
      <c r="MOE78" s="466"/>
      <c r="MOF78" s="399"/>
      <c r="MOG78" s="466"/>
      <c r="MOH78" s="252"/>
      <c r="MOI78" s="467"/>
      <c r="MOJ78" s="466"/>
      <c r="MOK78" s="399"/>
      <c r="MOL78" s="466"/>
      <c r="MOM78" s="252"/>
      <c r="MON78" s="467"/>
      <c r="MOO78" s="466"/>
      <c r="MOP78" s="399"/>
      <c r="MOQ78" s="466"/>
      <c r="MOR78" s="252"/>
      <c r="MOS78" s="467"/>
      <c r="MOT78" s="466"/>
      <c r="MOU78" s="399"/>
      <c r="MOV78" s="466"/>
      <c r="MOW78" s="252"/>
      <c r="MOX78" s="467"/>
      <c r="MOY78" s="466"/>
      <c r="MOZ78" s="399"/>
      <c r="MPA78" s="466"/>
      <c r="MPB78" s="252"/>
      <c r="MPC78" s="467"/>
      <c r="MPD78" s="466"/>
      <c r="MPE78" s="399"/>
      <c r="MPF78" s="466"/>
      <c r="MPG78" s="252"/>
      <c r="MPH78" s="467"/>
      <c r="MPI78" s="466"/>
      <c r="MPJ78" s="399"/>
      <c r="MPK78" s="466"/>
      <c r="MPL78" s="252"/>
      <c r="MPM78" s="467"/>
      <c r="MPN78" s="466"/>
      <c r="MPO78" s="399"/>
      <c r="MPP78" s="466"/>
      <c r="MPQ78" s="252"/>
      <c r="MPR78" s="467"/>
      <c r="MPS78" s="466"/>
      <c r="MPT78" s="399"/>
      <c r="MPU78" s="466"/>
      <c r="MPV78" s="252"/>
      <c r="MPW78" s="467"/>
      <c r="MPX78" s="466"/>
      <c r="MPY78" s="399"/>
      <c r="MPZ78" s="466"/>
      <c r="MQA78" s="252"/>
      <c r="MQB78" s="467"/>
      <c r="MQC78" s="466"/>
      <c r="MQD78" s="399"/>
      <c r="MQE78" s="466"/>
      <c r="MQF78" s="252"/>
      <c r="MQG78" s="467"/>
      <c r="MQH78" s="466"/>
      <c r="MQI78" s="399"/>
      <c r="MQJ78" s="466"/>
      <c r="MQK78" s="252"/>
      <c r="MQL78" s="467"/>
      <c r="MQM78" s="466"/>
      <c r="MQN78" s="399"/>
      <c r="MQO78" s="466"/>
      <c r="MQP78" s="252"/>
      <c r="MQQ78" s="467"/>
      <c r="MQR78" s="466"/>
      <c r="MQS78" s="399"/>
      <c r="MQT78" s="466"/>
      <c r="MQU78" s="252"/>
      <c r="MQV78" s="467"/>
      <c r="MQW78" s="466"/>
      <c r="MQX78" s="399"/>
      <c r="MQY78" s="466"/>
      <c r="MQZ78" s="252"/>
      <c r="MRA78" s="467"/>
      <c r="MRB78" s="466"/>
      <c r="MRC78" s="399"/>
      <c r="MRD78" s="466"/>
      <c r="MRE78" s="252"/>
      <c r="MRF78" s="467"/>
      <c r="MRG78" s="466"/>
      <c r="MRH78" s="399"/>
      <c r="MRI78" s="466"/>
      <c r="MRJ78" s="252"/>
      <c r="MRK78" s="467"/>
      <c r="MRL78" s="466"/>
      <c r="MRM78" s="399"/>
      <c r="MRN78" s="466"/>
      <c r="MRO78" s="252"/>
      <c r="MRP78" s="467"/>
      <c r="MRQ78" s="466"/>
      <c r="MRR78" s="399"/>
      <c r="MRS78" s="466"/>
      <c r="MRT78" s="252"/>
      <c r="MRU78" s="467"/>
      <c r="MRV78" s="466"/>
      <c r="MRW78" s="399"/>
      <c r="MRX78" s="466"/>
      <c r="MRY78" s="252"/>
      <c r="MRZ78" s="467"/>
      <c r="MSA78" s="466"/>
      <c r="MSB78" s="399"/>
      <c r="MSC78" s="466"/>
      <c r="MSD78" s="252"/>
      <c r="MSE78" s="467"/>
      <c r="MSF78" s="466"/>
      <c r="MSG78" s="399"/>
      <c r="MSH78" s="466"/>
      <c r="MSI78" s="252"/>
      <c r="MSJ78" s="467"/>
      <c r="MSK78" s="466"/>
      <c r="MSL78" s="399"/>
      <c r="MSM78" s="466"/>
      <c r="MSN78" s="252"/>
      <c r="MSO78" s="467"/>
      <c r="MSP78" s="466"/>
      <c r="MSQ78" s="399"/>
      <c r="MSR78" s="466"/>
      <c r="MSS78" s="252"/>
      <c r="MST78" s="467"/>
      <c r="MSU78" s="466"/>
      <c r="MSV78" s="399"/>
      <c r="MSW78" s="466"/>
      <c r="MSX78" s="252"/>
      <c r="MSY78" s="467"/>
      <c r="MSZ78" s="466"/>
      <c r="MTA78" s="399"/>
      <c r="MTB78" s="466"/>
      <c r="MTC78" s="252"/>
      <c r="MTD78" s="467"/>
      <c r="MTE78" s="466"/>
      <c r="MTF78" s="399"/>
      <c r="MTG78" s="466"/>
      <c r="MTH78" s="252"/>
      <c r="MTI78" s="467"/>
      <c r="MTJ78" s="466"/>
      <c r="MTK78" s="399"/>
      <c r="MTL78" s="466"/>
      <c r="MTM78" s="252"/>
      <c r="MTN78" s="467"/>
      <c r="MTO78" s="466"/>
      <c r="MTP78" s="399"/>
      <c r="MTQ78" s="466"/>
      <c r="MTR78" s="252"/>
      <c r="MTS78" s="467"/>
      <c r="MTT78" s="466"/>
      <c r="MTU78" s="399"/>
      <c r="MTV78" s="466"/>
      <c r="MTW78" s="252"/>
      <c r="MTX78" s="467"/>
      <c r="MTY78" s="466"/>
      <c r="MTZ78" s="399"/>
      <c r="MUA78" s="466"/>
      <c r="MUB78" s="252"/>
      <c r="MUC78" s="467"/>
      <c r="MUD78" s="466"/>
      <c r="MUE78" s="399"/>
      <c r="MUF78" s="466"/>
      <c r="MUG78" s="252"/>
      <c r="MUH78" s="467"/>
      <c r="MUI78" s="466"/>
      <c r="MUJ78" s="399"/>
      <c r="MUK78" s="466"/>
      <c r="MUL78" s="252"/>
      <c r="MUM78" s="467"/>
      <c r="MUN78" s="466"/>
      <c r="MUO78" s="399"/>
      <c r="MUP78" s="466"/>
      <c r="MUQ78" s="252"/>
      <c r="MUR78" s="467"/>
      <c r="MUS78" s="466"/>
      <c r="MUT78" s="399"/>
      <c r="MUU78" s="466"/>
      <c r="MUV78" s="252"/>
      <c r="MUW78" s="467"/>
      <c r="MUX78" s="466"/>
      <c r="MUY78" s="399"/>
      <c r="MUZ78" s="466"/>
      <c r="MVA78" s="252"/>
      <c r="MVB78" s="467"/>
      <c r="MVC78" s="466"/>
      <c r="MVD78" s="399"/>
      <c r="MVE78" s="466"/>
      <c r="MVF78" s="252"/>
      <c r="MVG78" s="467"/>
      <c r="MVH78" s="466"/>
      <c r="MVI78" s="399"/>
      <c r="MVJ78" s="466"/>
      <c r="MVK78" s="252"/>
      <c r="MVL78" s="467"/>
      <c r="MVM78" s="466"/>
      <c r="MVN78" s="399"/>
      <c r="MVO78" s="466"/>
      <c r="MVP78" s="252"/>
      <c r="MVQ78" s="467"/>
      <c r="MVR78" s="466"/>
      <c r="MVS78" s="399"/>
      <c r="MVT78" s="466"/>
      <c r="MVU78" s="252"/>
      <c r="MVV78" s="467"/>
      <c r="MVW78" s="466"/>
      <c r="MVX78" s="399"/>
      <c r="MVY78" s="466"/>
      <c r="MVZ78" s="252"/>
      <c r="MWA78" s="467"/>
      <c r="MWB78" s="466"/>
      <c r="MWC78" s="399"/>
      <c r="MWD78" s="466"/>
      <c r="MWE78" s="252"/>
      <c r="MWF78" s="467"/>
      <c r="MWG78" s="466"/>
      <c r="MWH78" s="399"/>
      <c r="MWI78" s="466"/>
      <c r="MWJ78" s="252"/>
      <c r="MWK78" s="467"/>
      <c r="MWL78" s="466"/>
      <c r="MWM78" s="399"/>
      <c r="MWN78" s="466"/>
      <c r="MWO78" s="252"/>
      <c r="MWP78" s="467"/>
      <c r="MWQ78" s="466"/>
      <c r="MWR78" s="399"/>
      <c r="MWS78" s="466"/>
      <c r="MWT78" s="252"/>
      <c r="MWU78" s="467"/>
      <c r="MWV78" s="466"/>
      <c r="MWW78" s="399"/>
      <c r="MWX78" s="466"/>
      <c r="MWY78" s="252"/>
      <c r="MWZ78" s="467"/>
      <c r="MXA78" s="466"/>
      <c r="MXB78" s="399"/>
      <c r="MXC78" s="466"/>
      <c r="MXD78" s="252"/>
      <c r="MXE78" s="467"/>
      <c r="MXF78" s="466"/>
      <c r="MXG78" s="399"/>
      <c r="MXH78" s="466"/>
      <c r="MXI78" s="252"/>
      <c r="MXJ78" s="467"/>
      <c r="MXK78" s="466"/>
      <c r="MXL78" s="399"/>
      <c r="MXM78" s="466"/>
      <c r="MXN78" s="252"/>
      <c r="MXO78" s="467"/>
      <c r="MXP78" s="466"/>
      <c r="MXQ78" s="399"/>
      <c r="MXR78" s="466"/>
      <c r="MXS78" s="252"/>
      <c r="MXT78" s="467"/>
      <c r="MXU78" s="466"/>
      <c r="MXV78" s="399"/>
      <c r="MXW78" s="466"/>
      <c r="MXX78" s="252"/>
      <c r="MXY78" s="467"/>
      <c r="MXZ78" s="466"/>
      <c r="MYA78" s="399"/>
      <c r="MYB78" s="466"/>
      <c r="MYC78" s="252"/>
      <c r="MYD78" s="467"/>
      <c r="MYE78" s="466"/>
      <c r="MYF78" s="399"/>
      <c r="MYG78" s="466"/>
      <c r="MYH78" s="252"/>
      <c r="MYI78" s="467"/>
      <c r="MYJ78" s="466"/>
      <c r="MYK78" s="399"/>
      <c r="MYL78" s="466"/>
      <c r="MYM78" s="252"/>
      <c r="MYN78" s="467"/>
      <c r="MYO78" s="466"/>
      <c r="MYP78" s="399"/>
      <c r="MYQ78" s="466"/>
      <c r="MYR78" s="252"/>
      <c r="MYS78" s="467"/>
      <c r="MYT78" s="466"/>
      <c r="MYU78" s="399"/>
      <c r="MYV78" s="466"/>
      <c r="MYW78" s="252"/>
      <c r="MYX78" s="467"/>
      <c r="MYY78" s="466"/>
      <c r="MYZ78" s="399"/>
      <c r="MZA78" s="466"/>
      <c r="MZB78" s="252"/>
      <c r="MZC78" s="467"/>
      <c r="MZD78" s="466"/>
      <c r="MZE78" s="399"/>
      <c r="MZF78" s="466"/>
      <c r="MZG78" s="252"/>
      <c r="MZH78" s="467"/>
      <c r="MZI78" s="466"/>
      <c r="MZJ78" s="399"/>
      <c r="MZK78" s="466"/>
      <c r="MZL78" s="252"/>
      <c r="MZM78" s="467"/>
      <c r="MZN78" s="466"/>
      <c r="MZO78" s="399"/>
      <c r="MZP78" s="466"/>
      <c r="MZQ78" s="252"/>
      <c r="MZR78" s="467"/>
      <c r="MZS78" s="466"/>
      <c r="MZT78" s="399"/>
      <c r="MZU78" s="466"/>
      <c r="MZV78" s="252"/>
      <c r="MZW78" s="467"/>
      <c r="MZX78" s="466"/>
      <c r="MZY78" s="399"/>
      <c r="MZZ78" s="466"/>
      <c r="NAA78" s="252"/>
      <c r="NAB78" s="467"/>
      <c r="NAC78" s="466"/>
      <c r="NAD78" s="399"/>
      <c r="NAE78" s="466"/>
      <c r="NAF78" s="252"/>
      <c r="NAG78" s="467"/>
      <c r="NAH78" s="466"/>
      <c r="NAI78" s="399"/>
      <c r="NAJ78" s="466"/>
      <c r="NAK78" s="252"/>
      <c r="NAL78" s="467"/>
      <c r="NAM78" s="466"/>
      <c r="NAN78" s="399"/>
      <c r="NAO78" s="466"/>
      <c r="NAP78" s="252"/>
      <c r="NAQ78" s="467"/>
      <c r="NAR78" s="466"/>
      <c r="NAS78" s="399"/>
      <c r="NAT78" s="466"/>
      <c r="NAU78" s="252"/>
      <c r="NAV78" s="467"/>
      <c r="NAW78" s="466"/>
      <c r="NAX78" s="399"/>
      <c r="NAY78" s="466"/>
      <c r="NAZ78" s="252"/>
      <c r="NBA78" s="467"/>
      <c r="NBB78" s="466"/>
      <c r="NBC78" s="399"/>
      <c r="NBD78" s="466"/>
      <c r="NBE78" s="252"/>
      <c r="NBF78" s="467"/>
      <c r="NBG78" s="466"/>
      <c r="NBH78" s="399"/>
      <c r="NBI78" s="466"/>
      <c r="NBJ78" s="252"/>
      <c r="NBK78" s="467"/>
      <c r="NBL78" s="466"/>
      <c r="NBM78" s="399"/>
      <c r="NBN78" s="466"/>
      <c r="NBO78" s="252"/>
      <c r="NBP78" s="467"/>
      <c r="NBQ78" s="466"/>
      <c r="NBR78" s="399"/>
      <c r="NBS78" s="466"/>
      <c r="NBT78" s="252"/>
      <c r="NBU78" s="467"/>
      <c r="NBV78" s="466"/>
      <c r="NBW78" s="399"/>
      <c r="NBX78" s="466"/>
      <c r="NBY78" s="252"/>
      <c r="NBZ78" s="467"/>
      <c r="NCA78" s="466"/>
      <c r="NCB78" s="399"/>
      <c r="NCC78" s="466"/>
      <c r="NCD78" s="252"/>
      <c r="NCE78" s="467"/>
      <c r="NCF78" s="466"/>
      <c r="NCG78" s="399"/>
      <c r="NCH78" s="466"/>
      <c r="NCI78" s="252"/>
      <c r="NCJ78" s="467"/>
      <c r="NCK78" s="466"/>
      <c r="NCL78" s="399"/>
      <c r="NCM78" s="466"/>
      <c r="NCN78" s="252"/>
      <c r="NCO78" s="467"/>
      <c r="NCP78" s="466"/>
      <c r="NCQ78" s="399"/>
      <c r="NCR78" s="466"/>
      <c r="NCS78" s="252"/>
      <c r="NCT78" s="467"/>
      <c r="NCU78" s="466"/>
      <c r="NCV78" s="399"/>
      <c r="NCW78" s="466"/>
      <c r="NCX78" s="252"/>
      <c r="NCY78" s="467"/>
      <c r="NCZ78" s="466"/>
      <c r="NDA78" s="399"/>
      <c r="NDB78" s="466"/>
      <c r="NDC78" s="252"/>
      <c r="NDD78" s="467"/>
      <c r="NDE78" s="466"/>
      <c r="NDF78" s="399"/>
      <c r="NDG78" s="466"/>
      <c r="NDH78" s="252"/>
      <c r="NDI78" s="467"/>
      <c r="NDJ78" s="466"/>
      <c r="NDK78" s="399"/>
      <c r="NDL78" s="466"/>
      <c r="NDM78" s="252"/>
      <c r="NDN78" s="467"/>
      <c r="NDO78" s="466"/>
      <c r="NDP78" s="399"/>
      <c r="NDQ78" s="466"/>
      <c r="NDR78" s="252"/>
      <c r="NDS78" s="467"/>
      <c r="NDT78" s="466"/>
      <c r="NDU78" s="399"/>
      <c r="NDV78" s="466"/>
      <c r="NDW78" s="252"/>
      <c r="NDX78" s="467"/>
      <c r="NDY78" s="466"/>
      <c r="NDZ78" s="399"/>
      <c r="NEA78" s="466"/>
      <c r="NEB78" s="252"/>
      <c r="NEC78" s="467"/>
      <c r="NED78" s="466"/>
      <c r="NEE78" s="399"/>
      <c r="NEF78" s="466"/>
      <c r="NEG78" s="252"/>
      <c r="NEH78" s="467"/>
      <c r="NEI78" s="466"/>
      <c r="NEJ78" s="399"/>
      <c r="NEK78" s="466"/>
      <c r="NEL78" s="252"/>
      <c r="NEM78" s="467"/>
      <c r="NEN78" s="466"/>
      <c r="NEO78" s="399"/>
      <c r="NEP78" s="466"/>
      <c r="NEQ78" s="252"/>
      <c r="NER78" s="467"/>
      <c r="NES78" s="466"/>
      <c r="NET78" s="399"/>
      <c r="NEU78" s="466"/>
      <c r="NEV78" s="252"/>
      <c r="NEW78" s="467"/>
      <c r="NEX78" s="466"/>
      <c r="NEY78" s="399"/>
      <c r="NEZ78" s="466"/>
      <c r="NFA78" s="252"/>
      <c r="NFB78" s="467"/>
      <c r="NFC78" s="466"/>
      <c r="NFD78" s="399"/>
      <c r="NFE78" s="466"/>
      <c r="NFF78" s="252"/>
      <c r="NFG78" s="467"/>
      <c r="NFH78" s="466"/>
      <c r="NFI78" s="399"/>
      <c r="NFJ78" s="466"/>
      <c r="NFK78" s="252"/>
      <c r="NFL78" s="467"/>
      <c r="NFM78" s="466"/>
      <c r="NFN78" s="399"/>
      <c r="NFO78" s="466"/>
      <c r="NFP78" s="252"/>
      <c r="NFQ78" s="467"/>
      <c r="NFR78" s="466"/>
      <c r="NFS78" s="399"/>
      <c r="NFT78" s="466"/>
      <c r="NFU78" s="252"/>
      <c r="NFV78" s="467"/>
      <c r="NFW78" s="466"/>
      <c r="NFX78" s="399"/>
      <c r="NFY78" s="466"/>
      <c r="NFZ78" s="252"/>
      <c r="NGA78" s="467"/>
      <c r="NGB78" s="466"/>
      <c r="NGC78" s="399"/>
      <c r="NGD78" s="466"/>
      <c r="NGE78" s="252"/>
      <c r="NGF78" s="467"/>
      <c r="NGG78" s="466"/>
      <c r="NGH78" s="399"/>
      <c r="NGI78" s="466"/>
      <c r="NGJ78" s="252"/>
      <c r="NGK78" s="467"/>
      <c r="NGL78" s="466"/>
      <c r="NGM78" s="399"/>
      <c r="NGN78" s="466"/>
      <c r="NGO78" s="252"/>
      <c r="NGP78" s="467"/>
      <c r="NGQ78" s="466"/>
      <c r="NGR78" s="399"/>
      <c r="NGS78" s="466"/>
      <c r="NGT78" s="252"/>
      <c r="NGU78" s="467"/>
      <c r="NGV78" s="466"/>
      <c r="NGW78" s="399"/>
      <c r="NGX78" s="466"/>
      <c r="NGY78" s="252"/>
      <c r="NGZ78" s="467"/>
      <c r="NHA78" s="466"/>
      <c r="NHB78" s="399"/>
      <c r="NHC78" s="466"/>
      <c r="NHD78" s="252"/>
      <c r="NHE78" s="467"/>
      <c r="NHF78" s="466"/>
      <c r="NHG78" s="399"/>
      <c r="NHH78" s="466"/>
      <c r="NHI78" s="252"/>
      <c r="NHJ78" s="467"/>
      <c r="NHK78" s="466"/>
      <c r="NHL78" s="399"/>
      <c r="NHM78" s="466"/>
      <c r="NHN78" s="252"/>
      <c r="NHO78" s="467"/>
      <c r="NHP78" s="466"/>
      <c r="NHQ78" s="399"/>
      <c r="NHR78" s="466"/>
      <c r="NHS78" s="252"/>
      <c r="NHT78" s="467"/>
      <c r="NHU78" s="466"/>
      <c r="NHV78" s="399"/>
      <c r="NHW78" s="466"/>
      <c r="NHX78" s="252"/>
      <c r="NHY78" s="467"/>
      <c r="NHZ78" s="466"/>
      <c r="NIA78" s="399"/>
      <c r="NIB78" s="466"/>
      <c r="NIC78" s="252"/>
      <c r="NID78" s="467"/>
      <c r="NIE78" s="466"/>
      <c r="NIF78" s="399"/>
      <c r="NIG78" s="466"/>
      <c r="NIH78" s="252"/>
      <c r="NII78" s="467"/>
      <c r="NIJ78" s="466"/>
      <c r="NIK78" s="399"/>
      <c r="NIL78" s="466"/>
      <c r="NIM78" s="252"/>
      <c r="NIN78" s="467"/>
      <c r="NIO78" s="466"/>
      <c r="NIP78" s="399"/>
      <c r="NIQ78" s="466"/>
      <c r="NIR78" s="252"/>
      <c r="NIS78" s="467"/>
      <c r="NIT78" s="466"/>
      <c r="NIU78" s="399"/>
      <c r="NIV78" s="466"/>
      <c r="NIW78" s="252"/>
      <c r="NIX78" s="467"/>
      <c r="NIY78" s="466"/>
      <c r="NIZ78" s="399"/>
      <c r="NJA78" s="466"/>
      <c r="NJB78" s="252"/>
      <c r="NJC78" s="467"/>
      <c r="NJD78" s="466"/>
      <c r="NJE78" s="399"/>
      <c r="NJF78" s="466"/>
      <c r="NJG78" s="252"/>
      <c r="NJH78" s="467"/>
      <c r="NJI78" s="466"/>
      <c r="NJJ78" s="399"/>
      <c r="NJK78" s="466"/>
      <c r="NJL78" s="252"/>
      <c r="NJM78" s="467"/>
      <c r="NJN78" s="466"/>
      <c r="NJO78" s="399"/>
      <c r="NJP78" s="466"/>
      <c r="NJQ78" s="252"/>
      <c r="NJR78" s="467"/>
      <c r="NJS78" s="466"/>
      <c r="NJT78" s="399"/>
      <c r="NJU78" s="466"/>
      <c r="NJV78" s="252"/>
      <c r="NJW78" s="467"/>
      <c r="NJX78" s="466"/>
      <c r="NJY78" s="399"/>
      <c r="NJZ78" s="466"/>
      <c r="NKA78" s="252"/>
      <c r="NKB78" s="467"/>
      <c r="NKC78" s="466"/>
      <c r="NKD78" s="399"/>
      <c r="NKE78" s="466"/>
      <c r="NKF78" s="252"/>
      <c r="NKG78" s="467"/>
      <c r="NKH78" s="466"/>
      <c r="NKI78" s="399"/>
      <c r="NKJ78" s="466"/>
      <c r="NKK78" s="252"/>
      <c r="NKL78" s="467"/>
      <c r="NKM78" s="466"/>
      <c r="NKN78" s="399"/>
      <c r="NKO78" s="466"/>
      <c r="NKP78" s="252"/>
      <c r="NKQ78" s="467"/>
      <c r="NKR78" s="466"/>
      <c r="NKS78" s="399"/>
      <c r="NKT78" s="466"/>
      <c r="NKU78" s="252"/>
      <c r="NKV78" s="467"/>
      <c r="NKW78" s="466"/>
      <c r="NKX78" s="399"/>
      <c r="NKY78" s="466"/>
      <c r="NKZ78" s="252"/>
      <c r="NLA78" s="467"/>
      <c r="NLB78" s="466"/>
      <c r="NLC78" s="399"/>
      <c r="NLD78" s="466"/>
      <c r="NLE78" s="252"/>
      <c r="NLF78" s="467"/>
      <c r="NLG78" s="466"/>
      <c r="NLH78" s="399"/>
      <c r="NLI78" s="466"/>
      <c r="NLJ78" s="252"/>
      <c r="NLK78" s="467"/>
      <c r="NLL78" s="466"/>
      <c r="NLM78" s="399"/>
      <c r="NLN78" s="466"/>
      <c r="NLO78" s="252"/>
      <c r="NLP78" s="467"/>
      <c r="NLQ78" s="466"/>
      <c r="NLR78" s="399"/>
      <c r="NLS78" s="466"/>
      <c r="NLT78" s="252"/>
      <c r="NLU78" s="467"/>
      <c r="NLV78" s="466"/>
      <c r="NLW78" s="399"/>
      <c r="NLX78" s="466"/>
      <c r="NLY78" s="252"/>
      <c r="NLZ78" s="467"/>
      <c r="NMA78" s="466"/>
      <c r="NMB78" s="399"/>
      <c r="NMC78" s="466"/>
      <c r="NMD78" s="252"/>
      <c r="NME78" s="467"/>
      <c r="NMF78" s="466"/>
      <c r="NMG78" s="399"/>
      <c r="NMH78" s="466"/>
      <c r="NMI78" s="252"/>
      <c r="NMJ78" s="467"/>
      <c r="NMK78" s="466"/>
      <c r="NML78" s="399"/>
      <c r="NMM78" s="466"/>
      <c r="NMN78" s="252"/>
      <c r="NMO78" s="467"/>
      <c r="NMP78" s="466"/>
      <c r="NMQ78" s="399"/>
      <c r="NMR78" s="466"/>
      <c r="NMS78" s="252"/>
      <c r="NMT78" s="467"/>
      <c r="NMU78" s="466"/>
      <c r="NMV78" s="399"/>
      <c r="NMW78" s="466"/>
      <c r="NMX78" s="252"/>
      <c r="NMY78" s="467"/>
      <c r="NMZ78" s="466"/>
      <c r="NNA78" s="399"/>
      <c r="NNB78" s="466"/>
      <c r="NNC78" s="252"/>
      <c r="NND78" s="467"/>
      <c r="NNE78" s="466"/>
      <c r="NNF78" s="399"/>
      <c r="NNG78" s="466"/>
      <c r="NNH78" s="252"/>
      <c r="NNI78" s="467"/>
      <c r="NNJ78" s="466"/>
      <c r="NNK78" s="399"/>
      <c r="NNL78" s="466"/>
      <c r="NNM78" s="252"/>
      <c r="NNN78" s="467"/>
      <c r="NNO78" s="466"/>
      <c r="NNP78" s="399"/>
      <c r="NNQ78" s="466"/>
      <c r="NNR78" s="252"/>
      <c r="NNS78" s="467"/>
      <c r="NNT78" s="466"/>
      <c r="NNU78" s="399"/>
      <c r="NNV78" s="466"/>
      <c r="NNW78" s="252"/>
      <c r="NNX78" s="467"/>
      <c r="NNY78" s="466"/>
      <c r="NNZ78" s="399"/>
      <c r="NOA78" s="466"/>
      <c r="NOB78" s="252"/>
      <c r="NOC78" s="467"/>
      <c r="NOD78" s="466"/>
      <c r="NOE78" s="399"/>
      <c r="NOF78" s="466"/>
      <c r="NOG78" s="252"/>
      <c r="NOH78" s="467"/>
      <c r="NOI78" s="466"/>
      <c r="NOJ78" s="399"/>
      <c r="NOK78" s="466"/>
      <c r="NOL78" s="252"/>
      <c r="NOM78" s="467"/>
      <c r="NON78" s="466"/>
      <c r="NOO78" s="399"/>
      <c r="NOP78" s="466"/>
      <c r="NOQ78" s="252"/>
      <c r="NOR78" s="467"/>
      <c r="NOS78" s="466"/>
      <c r="NOT78" s="399"/>
      <c r="NOU78" s="466"/>
      <c r="NOV78" s="252"/>
      <c r="NOW78" s="467"/>
      <c r="NOX78" s="466"/>
      <c r="NOY78" s="399"/>
      <c r="NOZ78" s="466"/>
      <c r="NPA78" s="252"/>
      <c r="NPB78" s="467"/>
      <c r="NPC78" s="466"/>
      <c r="NPD78" s="399"/>
      <c r="NPE78" s="466"/>
      <c r="NPF78" s="252"/>
      <c r="NPG78" s="467"/>
      <c r="NPH78" s="466"/>
      <c r="NPI78" s="399"/>
      <c r="NPJ78" s="466"/>
      <c r="NPK78" s="252"/>
      <c r="NPL78" s="467"/>
      <c r="NPM78" s="466"/>
      <c r="NPN78" s="399"/>
      <c r="NPO78" s="466"/>
      <c r="NPP78" s="252"/>
      <c r="NPQ78" s="467"/>
      <c r="NPR78" s="466"/>
      <c r="NPS78" s="399"/>
      <c r="NPT78" s="466"/>
      <c r="NPU78" s="252"/>
      <c r="NPV78" s="467"/>
      <c r="NPW78" s="466"/>
      <c r="NPX78" s="399"/>
      <c r="NPY78" s="466"/>
      <c r="NPZ78" s="252"/>
      <c r="NQA78" s="467"/>
      <c r="NQB78" s="466"/>
      <c r="NQC78" s="399"/>
      <c r="NQD78" s="466"/>
      <c r="NQE78" s="252"/>
      <c r="NQF78" s="467"/>
      <c r="NQG78" s="466"/>
      <c r="NQH78" s="399"/>
      <c r="NQI78" s="466"/>
      <c r="NQJ78" s="252"/>
      <c r="NQK78" s="467"/>
      <c r="NQL78" s="466"/>
      <c r="NQM78" s="399"/>
      <c r="NQN78" s="466"/>
      <c r="NQO78" s="252"/>
      <c r="NQP78" s="467"/>
      <c r="NQQ78" s="466"/>
      <c r="NQR78" s="399"/>
      <c r="NQS78" s="466"/>
      <c r="NQT78" s="252"/>
      <c r="NQU78" s="467"/>
      <c r="NQV78" s="466"/>
      <c r="NQW78" s="399"/>
      <c r="NQX78" s="466"/>
      <c r="NQY78" s="252"/>
      <c r="NQZ78" s="467"/>
      <c r="NRA78" s="466"/>
      <c r="NRB78" s="399"/>
      <c r="NRC78" s="466"/>
      <c r="NRD78" s="252"/>
      <c r="NRE78" s="467"/>
      <c r="NRF78" s="466"/>
      <c r="NRG78" s="399"/>
      <c r="NRH78" s="466"/>
      <c r="NRI78" s="252"/>
      <c r="NRJ78" s="467"/>
      <c r="NRK78" s="466"/>
      <c r="NRL78" s="399"/>
      <c r="NRM78" s="466"/>
      <c r="NRN78" s="252"/>
      <c r="NRO78" s="467"/>
      <c r="NRP78" s="466"/>
      <c r="NRQ78" s="399"/>
      <c r="NRR78" s="466"/>
      <c r="NRS78" s="252"/>
      <c r="NRT78" s="467"/>
      <c r="NRU78" s="466"/>
      <c r="NRV78" s="399"/>
      <c r="NRW78" s="466"/>
      <c r="NRX78" s="252"/>
      <c r="NRY78" s="467"/>
      <c r="NRZ78" s="466"/>
      <c r="NSA78" s="399"/>
      <c r="NSB78" s="466"/>
      <c r="NSC78" s="252"/>
      <c r="NSD78" s="467"/>
      <c r="NSE78" s="466"/>
      <c r="NSF78" s="399"/>
      <c r="NSG78" s="466"/>
      <c r="NSH78" s="252"/>
      <c r="NSI78" s="467"/>
      <c r="NSJ78" s="466"/>
      <c r="NSK78" s="399"/>
      <c r="NSL78" s="466"/>
      <c r="NSM78" s="252"/>
      <c r="NSN78" s="467"/>
      <c r="NSO78" s="466"/>
      <c r="NSP78" s="399"/>
      <c r="NSQ78" s="466"/>
      <c r="NSR78" s="252"/>
      <c r="NSS78" s="467"/>
      <c r="NST78" s="466"/>
      <c r="NSU78" s="399"/>
      <c r="NSV78" s="466"/>
      <c r="NSW78" s="252"/>
      <c r="NSX78" s="467"/>
      <c r="NSY78" s="466"/>
      <c r="NSZ78" s="399"/>
      <c r="NTA78" s="466"/>
      <c r="NTB78" s="252"/>
      <c r="NTC78" s="467"/>
      <c r="NTD78" s="466"/>
      <c r="NTE78" s="399"/>
      <c r="NTF78" s="466"/>
      <c r="NTG78" s="252"/>
      <c r="NTH78" s="467"/>
      <c r="NTI78" s="466"/>
      <c r="NTJ78" s="399"/>
      <c r="NTK78" s="466"/>
      <c r="NTL78" s="252"/>
      <c r="NTM78" s="467"/>
      <c r="NTN78" s="466"/>
      <c r="NTO78" s="399"/>
      <c r="NTP78" s="466"/>
      <c r="NTQ78" s="252"/>
      <c r="NTR78" s="467"/>
      <c r="NTS78" s="466"/>
      <c r="NTT78" s="399"/>
      <c r="NTU78" s="466"/>
      <c r="NTV78" s="252"/>
      <c r="NTW78" s="467"/>
      <c r="NTX78" s="466"/>
      <c r="NTY78" s="399"/>
      <c r="NTZ78" s="466"/>
      <c r="NUA78" s="252"/>
      <c r="NUB78" s="467"/>
      <c r="NUC78" s="466"/>
      <c r="NUD78" s="399"/>
      <c r="NUE78" s="466"/>
      <c r="NUF78" s="252"/>
      <c r="NUG78" s="467"/>
      <c r="NUH78" s="466"/>
      <c r="NUI78" s="399"/>
      <c r="NUJ78" s="466"/>
      <c r="NUK78" s="252"/>
      <c r="NUL78" s="467"/>
      <c r="NUM78" s="466"/>
      <c r="NUN78" s="399"/>
      <c r="NUO78" s="466"/>
      <c r="NUP78" s="252"/>
      <c r="NUQ78" s="467"/>
      <c r="NUR78" s="466"/>
      <c r="NUS78" s="399"/>
      <c r="NUT78" s="466"/>
      <c r="NUU78" s="252"/>
      <c r="NUV78" s="467"/>
      <c r="NUW78" s="466"/>
      <c r="NUX78" s="399"/>
      <c r="NUY78" s="466"/>
      <c r="NUZ78" s="252"/>
      <c r="NVA78" s="467"/>
      <c r="NVB78" s="466"/>
      <c r="NVC78" s="399"/>
      <c r="NVD78" s="466"/>
      <c r="NVE78" s="252"/>
      <c r="NVF78" s="467"/>
      <c r="NVG78" s="466"/>
      <c r="NVH78" s="399"/>
      <c r="NVI78" s="466"/>
      <c r="NVJ78" s="252"/>
      <c r="NVK78" s="467"/>
      <c r="NVL78" s="466"/>
      <c r="NVM78" s="399"/>
      <c r="NVN78" s="466"/>
      <c r="NVO78" s="252"/>
      <c r="NVP78" s="467"/>
      <c r="NVQ78" s="466"/>
      <c r="NVR78" s="399"/>
      <c r="NVS78" s="466"/>
      <c r="NVT78" s="252"/>
      <c r="NVU78" s="467"/>
      <c r="NVV78" s="466"/>
      <c r="NVW78" s="399"/>
      <c r="NVX78" s="466"/>
      <c r="NVY78" s="252"/>
      <c r="NVZ78" s="467"/>
      <c r="NWA78" s="466"/>
      <c r="NWB78" s="399"/>
      <c r="NWC78" s="466"/>
      <c r="NWD78" s="252"/>
      <c r="NWE78" s="467"/>
      <c r="NWF78" s="466"/>
      <c r="NWG78" s="399"/>
      <c r="NWH78" s="466"/>
      <c r="NWI78" s="252"/>
      <c r="NWJ78" s="467"/>
      <c r="NWK78" s="466"/>
      <c r="NWL78" s="399"/>
      <c r="NWM78" s="466"/>
      <c r="NWN78" s="252"/>
      <c r="NWO78" s="467"/>
      <c r="NWP78" s="466"/>
      <c r="NWQ78" s="399"/>
      <c r="NWR78" s="466"/>
      <c r="NWS78" s="252"/>
      <c r="NWT78" s="467"/>
      <c r="NWU78" s="466"/>
      <c r="NWV78" s="399"/>
      <c r="NWW78" s="466"/>
      <c r="NWX78" s="252"/>
      <c r="NWY78" s="467"/>
      <c r="NWZ78" s="466"/>
      <c r="NXA78" s="399"/>
      <c r="NXB78" s="466"/>
      <c r="NXC78" s="252"/>
      <c r="NXD78" s="467"/>
      <c r="NXE78" s="466"/>
      <c r="NXF78" s="399"/>
      <c r="NXG78" s="466"/>
      <c r="NXH78" s="252"/>
      <c r="NXI78" s="467"/>
      <c r="NXJ78" s="466"/>
      <c r="NXK78" s="399"/>
      <c r="NXL78" s="466"/>
      <c r="NXM78" s="252"/>
      <c r="NXN78" s="467"/>
      <c r="NXO78" s="466"/>
      <c r="NXP78" s="399"/>
      <c r="NXQ78" s="466"/>
      <c r="NXR78" s="252"/>
      <c r="NXS78" s="467"/>
      <c r="NXT78" s="466"/>
      <c r="NXU78" s="399"/>
      <c r="NXV78" s="466"/>
      <c r="NXW78" s="252"/>
      <c r="NXX78" s="467"/>
      <c r="NXY78" s="466"/>
      <c r="NXZ78" s="399"/>
      <c r="NYA78" s="466"/>
      <c r="NYB78" s="252"/>
      <c r="NYC78" s="467"/>
      <c r="NYD78" s="466"/>
      <c r="NYE78" s="399"/>
      <c r="NYF78" s="466"/>
      <c r="NYG78" s="252"/>
      <c r="NYH78" s="467"/>
      <c r="NYI78" s="466"/>
      <c r="NYJ78" s="399"/>
      <c r="NYK78" s="466"/>
      <c r="NYL78" s="252"/>
      <c r="NYM78" s="467"/>
      <c r="NYN78" s="466"/>
      <c r="NYO78" s="399"/>
      <c r="NYP78" s="466"/>
      <c r="NYQ78" s="252"/>
      <c r="NYR78" s="467"/>
      <c r="NYS78" s="466"/>
      <c r="NYT78" s="399"/>
      <c r="NYU78" s="466"/>
      <c r="NYV78" s="252"/>
      <c r="NYW78" s="467"/>
      <c r="NYX78" s="466"/>
      <c r="NYY78" s="399"/>
      <c r="NYZ78" s="466"/>
      <c r="NZA78" s="252"/>
      <c r="NZB78" s="467"/>
      <c r="NZC78" s="466"/>
      <c r="NZD78" s="399"/>
      <c r="NZE78" s="466"/>
      <c r="NZF78" s="252"/>
      <c r="NZG78" s="467"/>
      <c r="NZH78" s="466"/>
      <c r="NZI78" s="399"/>
      <c r="NZJ78" s="466"/>
      <c r="NZK78" s="252"/>
      <c r="NZL78" s="467"/>
      <c r="NZM78" s="466"/>
      <c r="NZN78" s="399"/>
      <c r="NZO78" s="466"/>
      <c r="NZP78" s="252"/>
      <c r="NZQ78" s="467"/>
      <c r="NZR78" s="466"/>
      <c r="NZS78" s="399"/>
      <c r="NZT78" s="466"/>
      <c r="NZU78" s="252"/>
      <c r="NZV78" s="467"/>
      <c r="NZW78" s="466"/>
      <c r="NZX78" s="399"/>
      <c r="NZY78" s="466"/>
      <c r="NZZ78" s="252"/>
      <c r="OAA78" s="467"/>
      <c r="OAB78" s="466"/>
      <c r="OAC78" s="399"/>
      <c r="OAD78" s="466"/>
      <c r="OAE78" s="252"/>
      <c r="OAF78" s="467"/>
      <c r="OAG78" s="466"/>
      <c r="OAH78" s="399"/>
      <c r="OAI78" s="466"/>
      <c r="OAJ78" s="252"/>
      <c r="OAK78" s="467"/>
      <c r="OAL78" s="466"/>
      <c r="OAM78" s="399"/>
      <c r="OAN78" s="466"/>
      <c r="OAO78" s="252"/>
      <c r="OAP78" s="467"/>
      <c r="OAQ78" s="466"/>
      <c r="OAR78" s="399"/>
      <c r="OAS78" s="466"/>
      <c r="OAT78" s="252"/>
      <c r="OAU78" s="467"/>
      <c r="OAV78" s="466"/>
      <c r="OAW78" s="399"/>
      <c r="OAX78" s="466"/>
      <c r="OAY78" s="252"/>
      <c r="OAZ78" s="467"/>
      <c r="OBA78" s="466"/>
      <c r="OBB78" s="399"/>
      <c r="OBC78" s="466"/>
      <c r="OBD78" s="252"/>
      <c r="OBE78" s="467"/>
      <c r="OBF78" s="466"/>
      <c r="OBG78" s="399"/>
      <c r="OBH78" s="466"/>
      <c r="OBI78" s="252"/>
      <c r="OBJ78" s="467"/>
      <c r="OBK78" s="466"/>
      <c r="OBL78" s="399"/>
      <c r="OBM78" s="466"/>
      <c r="OBN78" s="252"/>
      <c r="OBO78" s="467"/>
      <c r="OBP78" s="466"/>
      <c r="OBQ78" s="399"/>
      <c r="OBR78" s="466"/>
      <c r="OBS78" s="252"/>
      <c r="OBT78" s="467"/>
      <c r="OBU78" s="466"/>
      <c r="OBV78" s="399"/>
      <c r="OBW78" s="466"/>
      <c r="OBX78" s="252"/>
      <c r="OBY78" s="467"/>
      <c r="OBZ78" s="466"/>
      <c r="OCA78" s="399"/>
      <c r="OCB78" s="466"/>
      <c r="OCC78" s="252"/>
      <c r="OCD78" s="467"/>
      <c r="OCE78" s="466"/>
      <c r="OCF78" s="399"/>
      <c r="OCG78" s="466"/>
      <c r="OCH78" s="252"/>
      <c r="OCI78" s="467"/>
      <c r="OCJ78" s="466"/>
      <c r="OCK78" s="399"/>
      <c r="OCL78" s="466"/>
      <c r="OCM78" s="252"/>
      <c r="OCN78" s="467"/>
      <c r="OCO78" s="466"/>
      <c r="OCP78" s="399"/>
      <c r="OCQ78" s="466"/>
      <c r="OCR78" s="252"/>
      <c r="OCS78" s="467"/>
      <c r="OCT78" s="466"/>
      <c r="OCU78" s="399"/>
      <c r="OCV78" s="466"/>
      <c r="OCW78" s="252"/>
      <c r="OCX78" s="467"/>
      <c r="OCY78" s="466"/>
      <c r="OCZ78" s="399"/>
      <c r="ODA78" s="466"/>
      <c r="ODB78" s="252"/>
      <c r="ODC78" s="467"/>
      <c r="ODD78" s="466"/>
      <c r="ODE78" s="399"/>
      <c r="ODF78" s="466"/>
      <c r="ODG78" s="252"/>
      <c r="ODH78" s="467"/>
      <c r="ODI78" s="466"/>
      <c r="ODJ78" s="399"/>
      <c r="ODK78" s="466"/>
      <c r="ODL78" s="252"/>
      <c r="ODM78" s="467"/>
      <c r="ODN78" s="466"/>
      <c r="ODO78" s="399"/>
      <c r="ODP78" s="466"/>
      <c r="ODQ78" s="252"/>
      <c r="ODR78" s="467"/>
      <c r="ODS78" s="466"/>
      <c r="ODT78" s="399"/>
      <c r="ODU78" s="466"/>
      <c r="ODV78" s="252"/>
      <c r="ODW78" s="467"/>
      <c r="ODX78" s="466"/>
      <c r="ODY78" s="399"/>
      <c r="ODZ78" s="466"/>
      <c r="OEA78" s="252"/>
      <c r="OEB78" s="467"/>
      <c r="OEC78" s="466"/>
      <c r="OED78" s="399"/>
      <c r="OEE78" s="466"/>
      <c r="OEF78" s="252"/>
      <c r="OEG78" s="467"/>
      <c r="OEH78" s="466"/>
      <c r="OEI78" s="399"/>
      <c r="OEJ78" s="466"/>
      <c r="OEK78" s="252"/>
      <c r="OEL78" s="467"/>
      <c r="OEM78" s="466"/>
      <c r="OEN78" s="399"/>
      <c r="OEO78" s="466"/>
      <c r="OEP78" s="252"/>
      <c r="OEQ78" s="467"/>
      <c r="OER78" s="466"/>
      <c r="OES78" s="399"/>
      <c r="OET78" s="466"/>
      <c r="OEU78" s="252"/>
      <c r="OEV78" s="467"/>
      <c r="OEW78" s="466"/>
      <c r="OEX78" s="399"/>
      <c r="OEY78" s="466"/>
      <c r="OEZ78" s="252"/>
      <c r="OFA78" s="467"/>
      <c r="OFB78" s="466"/>
      <c r="OFC78" s="399"/>
      <c r="OFD78" s="466"/>
      <c r="OFE78" s="252"/>
      <c r="OFF78" s="467"/>
      <c r="OFG78" s="466"/>
      <c r="OFH78" s="399"/>
      <c r="OFI78" s="466"/>
      <c r="OFJ78" s="252"/>
      <c r="OFK78" s="467"/>
      <c r="OFL78" s="466"/>
      <c r="OFM78" s="399"/>
      <c r="OFN78" s="466"/>
      <c r="OFO78" s="252"/>
      <c r="OFP78" s="467"/>
      <c r="OFQ78" s="466"/>
      <c r="OFR78" s="399"/>
      <c r="OFS78" s="466"/>
      <c r="OFT78" s="252"/>
      <c r="OFU78" s="467"/>
      <c r="OFV78" s="466"/>
      <c r="OFW78" s="399"/>
      <c r="OFX78" s="466"/>
      <c r="OFY78" s="252"/>
      <c r="OFZ78" s="467"/>
      <c r="OGA78" s="466"/>
      <c r="OGB78" s="399"/>
      <c r="OGC78" s="466"/>
      <c r="OGD78" s="252"/>
      <c r="OGE78" s="467"/>
      <c r="OGF78" s="466"/>
      <c r="OGG78" s="399"/>
      <c r="OGH78" s="466"/>
      <c r="OGI78" s="252"/>
      <c r="OGJ78" s="467"/>
      <c r="OGK78" s="466"/>
      <c r="OGL78" s="399"/>
      <c r="OGM78" s="466"/>
      <c r="OGN78" s="252"/>
      <c r="OGO78" s="467"/>
      <c r="OGP78" s="466"/>
      <c r="OGQ78" s="399"/>
      <c r="OGR78" s="466"/>
      <c r="OGS78" s="252"/>
      <c r="OGT78" s="467"/>
      <c r="OGU78" s="466"/>
      <c r="OGV78" s="399"/>
      <c r="OGW78" s="466"/>
      <c r="OGX78" s="252"/>
      <c r="OGY78" s="467"/>
      <c r="OGZ78" s="466"/>
      <c r="OHA78" s="399"/>
      <c r="OHB78" s="466"/>
      <c r="OHC78" s="252"/>
      <c r="OHD78" s="467"/>
      <c r="OHE78" s="466"/>
      <c r="OHF78" s="399"/>
      <c r="OHG78" s="466"/>
      <c r="OHH78" s="252"/>
      <c r="OHI78" s="467"/>
      <c r="OHJ78" s="466"/>
      <c r="OHK78" s="399"/>
      <c r="OHL78" s="466"/>
      <c r="OHM78" s="252"/>
      <c r="OHN78" s="467"/>
      <c r="OHO78" s="466"/>
      <c r="OHP78" s="399"/>
      <c r="OHQ78" s="466"/>
      <c r="OHR78" s="252"/>
      <c r="OHS78" s="467"/>
      <c r="OHT78" s="466"/>
      <c r="OHU78" s="399"/>
      <c r="OHV78" s="466"/>
      <c r="OHW78" s="252"/>
      <c r="OHX78" s="467"/>
      <c r="OHY78" s="466"/>
      <c r="OHZ78" s="399"/>
      <c r="OIA78" s="466"/>
      <c r="OIB78" s="252"/>
      <c r="OIC78" s="467"/>
      <c r="OID78" s="466"/>
      <c r="OIE78" s="399"/>
      <c r="OIF78" s="466"/>
      <c r="OIG78" s="252"/>
      <c r="OIH78" s="467"/>
      <c r="OII78" s="466"/>
      <c r="OIJ78" s="399"/>
      <c r="OIK78" s="466"/>
      <c r="OIL78" s="252"/>
      <c r="OIM78" s="467"/>
      <c r="OIN78" s="466"/>
      <c r="OIO78" s="399"/>
      <c r="OIP78" s="466"/>
      <c r="OIQ78" s="252"/>
      <c r="OIR78" s="467"/>
      <c r="OIS78" s="466"/>
      <c r="OIT78" s="399"/>
      <c r="OIU78" s="466"/>
      <c r="OIV78" s="252"/>
      <c r="OIW78" s="467"/>
      <c r="OIX78" s="466"/>
      <c r="OIY78" s="399"/>
      <c r="OIZ78" s="466"/>
      <c r="OJA78" s="252"/>
      <c r="OJB78" s="467"/>
      <c r="OJC78" s="466"/>
      <c r="OJD78" s="399"/>
      <c r="OJE78" s="466"/>
      <c r="OJF78" s="252"/>
      <c r="OJG78" s="467"/>
      <c r="OJH78" s="466"/>
      <c r="OJI78" s="399"/>
      <c r="OJJ78" s="466"/>
      <c r="OJK78" s="252"/>
      <c r="OJL78" s="467"/>
      <c r="OJM78" s="466"/>
      <c r="OJN78" s="399"/>
      <c r="OJO78" s="466"/>
      <c r="OJP78" s="252"/>
      <c r="OJQ78" s="467"/>
      <c r="OJR78" s="466"/>
      <c r="OJS78" s="399"/>
      <c r="OJT78" s="466"/>
      <c r="OJU78" s="252"/>
      <c r="OJV78" s="467"/>
      <c r="OJW78" s="466"/>
      <c r="OJX78" s="399"/>
      <c r="OJY78" s="466"/>
      <c r="OJZ78" s="252"/>
      <c r="OKA78" s="467"/>
      <c r="OKB78" s="466"/>
      <c r="OKC78" s="399"/>
      <c r="OKD78" s="466"/>
      <c r="OKE78" s="252"/>
      <c r="OKF78" s="467"/>
      <c r="OKG78" s="466"/>
      <c r="OKH78" s="399"/>
      <c r="OKI78" s="466"/>
      <c r="OKJ78" s="252"/>
      <c r="OKK78" s="467"/>
      <c r="OKL78" s="466"/>
      <c r="OKM78" s="399"/>
      <c r="OKN78" s="466"/>
      <c r="OKO78" s="252"/>
      <c r="OKP78" s="467"/>
      <c r="OKQ78" s="466"/>
      <c r="OKR78" s="399"/>
      <c r="OKS78" s="466"/>
      <c r="OKT78" s="252"/>
      <c r="OKU78" s="467"/>
      <c r="OKV78" s="466"/>
      <c r="OKW78" s="399"/>
      <c r="OKX78" s="466"/>
      <c r="OKY78" s="252"/>
      <c r="OKZ78" s="467"/>
      <c r="OLA78" s="466"/>
      <c r="OLB78" s="399"/>
      <c r="OLC78" s="466"/>
      <c r="OLD78" s="252"/>
      <c r="OLE78" s="467"/>
      <c r="OLF78" s="466"/>
      <c r="OLG78" s="399"/>
      <c r="OLH78" s="466"/>
      <c r="OLI78" s="252"/>
      <c r="OLJ78" s="467"/>
      <c r="OLK78" s="466"/>
      <c r="OLL78" s="399"/>
      <c r="OLM78" s="466"/>
      <c r="OLN78" s="252"/>
      <c r="OLO78" s="467"/>
      <c r="OLP78" s="466"/>
      <c r="OLQ78" s="399"/>
      <c r="OLR78" s="466"/>
      <c r="OLS78" s="252"/>
      <c r="OLT78" s="467"/>
      <c r="OLU78" s="466"/>
      <c r="OLV78" s="399"/>
      <c r="OLW78" s="466"/>
      <c r="OLX78" s="252"/>
      <c r="OLY78" s="467"/>
      <c r="OLZ78" s="466"/>
      <c r="OMA78" s="399"/>
      <c r="OMB78" s="466"/>
      <c r="OMC78" s="252"/>
      <c r="OMD78" s="467"/>
      <c r="OME78" s="466"/>
      <c r="OMF78" s="399"/>
      <c r="OMG78" s="466"/>
      <c r="OMH78" s="252"/>
      <c r="OMI78" s="467"/>
      <c r="OMJ78" s="466"/>
      <c r="OMK78" s="399"/>
      <c r="OML78" s="466"/>
      <c r="OMM78" s="252"/>
      <c r="OMN78" s="467"/>
      <c r="OMO78" s="466"/>
      <c r="OMP78" s="399"/>
      <c r="OMQ78" s="466"/>
      <c r="OMR78" s="252"/>
      <c r="OMS78" s="467"/>
      <c r="OMT78" s="466"/>
      <c r="OMU78" s="399"/>
      <c r="OMV78" s="466"/>
      <c r="OMW78" s="252"/>
      <c r="OMX78" s="467"/>
      <c r="OMY78" s="466"/>
      <c r="OMZ78" s="399"/>
      <c r="ONA78" s="466"/>
      <c r="ONB78" s="252"/>
      <c r="ONC78" s="467"/>
      <c r="OND78" s="466"/>
      <c r="ONE78" s="399"/>
      <c r="ONF78" s="466"/>
      <c r="ONG78" s="252"/>
      <c r="ONH78" s="467"/>
      <c r="ONI78" s="466"/>
      <c r="ONJ78" s="399"/>
      <c r="ONK78" s="466"/>
      <c r="ONL78" s="252"/>
      <c r="ONM78" s="467"/>
      <c r="ONN78" s="466"/>
      <c r="ONO78" s="399"/>
      <c r="ONP78" s="466"/>
      <c r="ONQ78" s="252"/>
      <c r="ONR78" s="467"/>
      <c r="ONS78" s="466"/>
      <c r="ONT78" s="399"/>
      <c r="ONU78" s="466"/>
      <c r="ONV78" s="252"/>
      <c r="ONW78" s="467"/>
      <c r="ONX78" s="466"/>
      <c r="ONY78" s="399"/>
      <c r="ONZ78" s="466"/>
      <c r="OOA78" s="252"/>
      <c r="OOB78" s="467"/>
      <c r="OOC78" s="466"/>
      <c r="OOD78" s="399"/>
      <c r="OOE78" s="466"/>
      <c r="OOF78" s="252"/>
      <c r="OOG78" s="467"/>
      <c r="OOH78" s="466"/>
      <c r="OOI78" s="399"/>
      <c r="OOJ78" s="466"/>
      <c r="OOK78" s="252"/>
      <c r="OOL78" s="467"/>
      <c r="OOM78" s="466"/>
      <c r="OON78" s="399"/>
      <c r="OOO78" s="466"/>
      <c r="OOP78" s="252"/>
      <c r="OOQ78" s="467"/>
      <c r="OOR78" s="466"/>
      <c r="OOS78" s="399"/>
      <c r="OOT78" s="466"/>
      <c r="OOU78" s="252"/>
      <c r="OOV78" s="467"/>
      <c r="OOW78" s="466"/>
      <c r="OOX78" s="399"/>
      <c r="OOY78" s="466"/>
      <c r="OOZ78" s="252"/>
      <c r="OPA78" s="467"/>
      <c r="OPB78" s="466"/>
      <c r="OPC78" s="399"/>
      <c r="OPD78" s="466"/>
      <c r="OPE78" s="252"/>
      <c r="OPF78" s="467"/>
      <c r="OPG78" s="466"/>
      <c r="OPH78" s="399"/>
      <c r="OPI78" s="466"/>
      <c r="OPJ78" s="252"/>
      <c r="OPK78" s="467"/>
      <c r="OPL78" s="466"/>
      <c r="OPM78" s="399"/>
      <c r="OPN78" s="466"/>
      <c r="OPO78" s="252"/>
      <c r="OPP78" s="467"/>
      <c r="OPQ78" s="466"/>
      <c r="OPR78" s="399"/>
      <c r="OPS78" s="466"/>
      <c r="OPT78" s="252"/>
      <c r="OPU78" s="467"/>
      <c r="OPV78" s="466"/>
      <c r="OPW78" s="399"/>
      <c r="OPX78" s="466"/>
      <c r="OPY78" s="252"/>
      <c r="OPZ78" s="467"/>
      <c r="OQA78" s="466"/>
      <c r="OQB78" s="399"/>
      <c r="OQC78" s="466"/>
      <c r="OQD78" s="252"/>
      <c r="OQE78" s="467"/>
      <c r="OQF78" s="466"/>
      <c r="OQG78" s="399"/>
      <c r="OQH78" s="466"/>
      <c r="OQI78" s="252"/>
      <c r="OQJ78" s="467"/>
      <c r="OQK78" s="466"/>
      <c r="OQL78" s="399"/>
      <c r="OQM78" s="466"/>
      <c r="OQN78" s="252"/>
      <c r="OQO78" s="467"/>
      <c r="OQP78" s="466"/>
      <c r="OQQ78" s="399"/>
      <c r="OQR78" s="466"/>
      <c r="OQS78" s="252"/>
      <c r="OQT78" s="467"/>
      <c r="OQU78" s="466"/>
      <c r="OQV78" s="399"/>
      <c r="OQW78" s="466"/>
      <c r="OQX78" s="252"/>
      <c r="OQY78" s="467"/>
      <c r="OQZ78" s="466"/>
      <c r="ORA78" s="399"/>
      <c r="ORB78" s="466"/>
      <c r="ORC78" s="252"/>
      <c r="ORD78" s="467"/>
      <c r="ORE78" s="466"/>
      <c r="ORF78" s="399"/>
      <c r="ORG78" s="466"/>
      <c r="ORH78" s="252"/>
      <c r="ORI78" s="467"/>
      <c r="ORJ78" s="466"/>
      <c r="ORK78" s="399"/>
      <c r="ORL78" s="466"/>
      <c r="ORM78" s="252"/>
      <c r="ORN78" s="467"/>
      <c r="ORO78" s="466"/>
      <c r="ORP78" s="399"/>
      <c r="ORQ78" s="466"/>
      <c r="ORR78" s="252"/>
      <c r="ORS78" s="467"/>
      <c r="ORT78" s="466"/>
      <c r="ORU78" s="399"/>
      <c r="ORV78" s="466"/>
      <c r="ORW78" s="252"/>
      <c r="ORX78" s="467"/>
      <c r="ORY78" s="466"/>
      <c r="ORZ78" s="399"/>
      <c r="OSA78" s="466"/>
      <c r="OSB78" s="252"/>
      <c r="OSC78" s="467"/>
      <c r="OSD78" s="466"/>
      <c r="OSE78" s="399"/>
      <c r="OSF78" s="466"/>
      <c r="OSG78" s="252"/>
      <c r="OSH78" s="467"/>
      <c r="OSI78" s="466"/>
      <c r="OSJ78" s="399"/>
      <c r="OSK78" s="466"/>
      <c r="OSL78" s="252"/>
      <c r="OSM78" s="467"/>
      <c r="OSN78" s="466"/>
      <c r="OSO78" s="399"/>
      <c r="OSP78" s="466"/>
      <c r="OSQ78" s="252"/>
      <c r="OSR78" s="467"/>
      <c r="OSS78" s="466"/>
      <c r="OST78" s="399"/>
      <c r="OSU78" s="466"/>
      <c r="OSV78" s="252"/>
      <c r="OSW78" s="467"/>
      <c r="OSX78" s="466"/>
      <c r="OSY78" s="399"/>
      <c r="OSZ78" s="466"/>
      <c r="OTA78" s="252"/>
      <c r="OTB78" s="467"/>
      <c r="OTC78" s="466"/>
      <c r="OTD78" s="399"/>
      <c r="OTE78" s="466"/>
      <c r="OTF78" s="252"/>
      <c r="OTG78" s="467"/>
      <c r="OTH78" s="466"/>
      <c r="OTI78" s="399"/>
      <c r="OTJ78" s="466"/>
      <c r="OTK78" s="252"/>
      <c r="OTL78" s="467"/>
      <c r="OTM78" s="466"/>
      <c r="OTN78" s="399"/>
      <c r="OTO78" s="466"/>
      <c r="OTP78" s="252"/>
      <c r="OTQ78" s="467"/>
      <c r="OTR78" s="466"/>
      <c r="OTS78" s="399"/>
      <c r="OTT78" s="466"/>
      <c r="OTU78" s="252"/>
      <c r="OTV78" s="467"/>
      <c r="OTW78" s="466"/>
      <c r="OTX78" s="399"/>
      <c r="OTY78" s="466"/>
      <c r="OTZ78" s="252"/>
      <c r="OUA78" s="467"/>
      <c r="OUB78" s="466"/>
      <c r="OUC78" s="399"/>
      <c r="OUD78" s="466"/>
      <c r="OUE78" s="252"/>
      <c r="OUF78" s="467"/>
      <c r="OUG78" s="466"/>
      <c r="OUH78" s="399"/>
      <c r="OUI78" s="466"/>
      <c r="OUJ78" s="252"/>
      <c r="OUK78" s="467"/>
      <c r="OUL78" s="466"/>
      <c r="OUM78" s="399"/>
      <c r="OUN78" s="466"/>
      <c r="OUO78" s="252"/>
      <c r="OUP78" s="467"/>
      <c r="OUQ78" s="466"/>
      <c r="OUR78" s="399"/>
      <c r="OUS78" s="466"/>
      <c r="OUT78" s="252"/>
      <c r="OUU78" s="467"/>
      <c r="OUV78" s="466"/>
      <c r="OUW78" s="399"/>
      <c r="OUX78" s="466"/>
      <c r="OUY78" s="252"/>
      <c r="OUZ78" s="467"/>
      <c r="OVA78" s="466"/>
      <c r="OVB78" s="399"/>
      <c r="OVC78" s="466"/>
      <c r="OVD78" s="252"/>
      <c r="OVE78" s="467"/>
      <c r="OVF78" s="466"/>
      <c r="OVG78" s="399"/>
      <c r="OVH78" s="466"/>
      <c r="OVI78" s="252"/>
      <c r="OVJ78" s="467"/>
      <c r="OVK78" s="466"/>
      <c r="OVL78" s="399"/>
      <c r="OVM78" s="466"/>
      <c r="OVN78" s="252"/>
      <c r="OVO78" s="467"/>
      <c r="OVP78" s="466"/>
      <c r="OVQ78" s="399"/>
      <c r="OVR78" s="466"/>
      <c r="OVS78" s="252"/>
      <c r="OVT78" s="467"/>
      <c r="OVU78" s="466"/>
      <c r="OVV78" s="399"/>
      <c r="OVW78" s="466"/>
      <c r="OVX78" s="252"/>
      <c r="OVY78" s="467"/>
      <c r="OVZ78" s="466"/>
      <c r="OWA78" s="399"/>
      <c r="OWB78" s="466"/>
      <c r="OWC78" s="252"/>
      <c r="OWD78" s="467"/>
      <c r="OWE78" s="466"/>
      <c r="OWF78" s="399"/>
      <c r="OWG78" s="466"/>
      <c r="OWH78" s="252"/>
      <c r="OWI78" s="467"/>
      <c r="OWJ78" s="466"/>
      <c r="OWK78" s="399"/>
      <c r="OWL78" s="466"/>
      <c r="OWM78" s="252"/>
      <c r="OWN78" s="467"/>
      <c r="OWO78" s="466"/>
      <c r="OWP78" s="399"/>
      <c r="OWQ78" s="466"/>
      <c r="OWR78" s="252"/>
      <c r="OWS78" s="467"/>
      <c r="OWT78" s="466"/>
      <c r="OWU78" s="399"/>
      <c r="OWV78" s="466"/>
      <c r="OWW78" s="252"/>
      <c r="OWX78" s="467"/>
      <c r="OWY78" s="466"/>
      <c r="OWZ78" s="399"/>
      <c r="OXA78" s="466"/>
      <c r="OXB78" s="252"/>
      <c r="OXC78" s="467"/>
      <c r="OXD78" s="466"/>
      <c r="OXE78" s="399"/>
      <c r="OXF78" s="466"/>
      <c r="OXG78" s="252"/>
      <c r="OXH78" s="467"/>
      <c r="OXI78" s="466"/>
      <c r="OXJ78" s="399"/>
      <c r="OXK78" s="466"/>
      <c r="OXL78" s="252"/>
      <c r="OXM78" s="467"/>
      <c r="OXN78" s="466"/>
      <c r="OXO78" s="399"/>
      <c r="OXP78" s="466"/>
      <c r="OXQ78" s="252"/>
      <c r="OXR78" s="467"/>
      <c r="OXS78" s="466"/>
      <c r="OXT78" s="399"/>
      <c r="OXU78" s="466"/>
      <c r="OXV78" s="252"/>
      <c r="OXW78" s="467"/>
      <c r="OXX78" s="466"/>
      <c r="OXY78" s="399"/>
      <c r="OXZ78" s="466"/>
      <c r="OYA78" s="252"/>
      <c r="OYB78" s="467"/>
      <c r="OYC78" s="466"/>
      <c r="OYD78" s="399"/>
      <c r="OYE78" s="466"/>
      <c r="OYF78" s="252"/>
      <c r="OYG78" s="467"/>
      <c r="OYH78" s="466"/>
      <c r="OYI78" s="399"/>
      <c r="OYJ78" s="466"/>
      <c r="OYK78" s="252"/>
      <c r="OYL78" s="467"/>
      <c r="OYM78" s="466"/>
      <c r="OYN78" s="399"/>
      <c r="OYO78" s="466"/>
      <c r="OYP78" s="252"/>
      <c r="OYQ78" s="467"/>
      <c r="OYR78" s="466"/>
      <c r="OYS78" s="399"/>
      <c r="OYT78" s="466"/>
      <c r="OYU78" s="252"/>
      <c r="OYV78" s="467"/>
      <c r="OYW78" s="466"/>
      <c r="OYX78" s="399"/>
      <c r="OYY78" s="466"/>
      <c r="OYZ78" s="252"/>
      <c r="OZA78" s="467"/>
      <c r="OZB78" s="466"/>
      <c r="OZC78" s="399"/>
      <c r="OZD78" s="466"/>
      <c r="OZE78" s="252"/>
      <c r="OZF78" s="467"/>
      <c r="OZG78" s="466"/>
      <c r="OZH78" s="399"/>
      <c r="OZI78" s="466"/>
      <c r="OZJ78" s="252"/>
      <c r="OZK78" s="467"/>
      <c r="OZL78" s="466"/>
      <c r="OZM78" s="399"/>
      <c r="OZN78" s="466"/>
      <c r="OZO78" s="252"/>
      <c r="OZP78" s="467"/>
      <c r="OZQ78" s="466"/>
      <c r="OZR78" s="399"/>
      <c r="OZS78" s="466"/>
      <c r="OZT78" s="252"/>
      <c r="OZU78" s="467"/>
      <c r="OZV78" s="466"/>
      <c r="OZW78" s="399"/>
      <c r="OZX78" s="466"/>
      <c r="OZY78" s="252"/>
      <c r="OZZ78" s="467"/>
      <c r="PAA78" s="466"/>
      <c r="PAB78" s="399"/>
      <c r="PAC78" s="466"/>
      <c r="PAD78" s="252"/>
      <c r="PAE78" s="467"/>
      <c r="PAF78" s="466"/>
      <c r="PAG78" s="399"/>
      <c r="PAH78" s="466"/>
      <c r="PAI78" s="252"/>
      <c r="PAJ78" s="467"/>
      <c r="PAK78" s="466"/>
      <c r="PAL78" s="399"/>
      <c r="PAM78" s="466"/>
      <c r="PAN78" s="252"/>
      <c r="PAO78" s="467"/>
      <c r="PAP78" s="466"/>
      <c r="PAQ78" s="399"/>
      <c r="PAR78" s="466"/>
      <c r="PAS78" s="252"/>
      <c r="PAT78" s="467"/>
      <c r="PAU78" s="466"/>
      <c r="PAV78" s="399"/>
      <c r="PAW78" s="466"/>
      <c r="PAX78" s="252"/>
      <c r="PAY78" s="467"/>
      <c r="PAZ78" s="466"/>
      <c r="PBA78" s="399"/>
      <c r="PBB78" s="466"/>
      <c r="PBC78" s="252"/>
      <c r="PBD78" s="467"/>
      <c r="PBE78" s="466"/>
      <c r="PBF78" s="399"/>
      <c r="PBG78" s="466"/>
      <c r="PBH78" s="252"/>
      <c r="PBI78" s="467"/>
      <c r="PBJ78" s="466"/>
      <c r="PBK78" s="399"/>
      <c r="PBL78" s="466"/>
      <c r="PBM78" s="252"/>
      <c r="PBN78" s="467"/>
      <c r="PBO78" s="466"/>
      <c r="PBP78" s="399"/>
      <c r="PBQ78" s="466"/>
      <c r="PBR78" s="252"/>
      <c r="PBS78" s="467"/>
      <c r="PBT78" s="466"/>
      <c r="PBU78" s="399"/>
      <c r="PBV78" s="466"/>
      <c r="PBW78" s="252"/>
      <c r="PBX78" s="467"/>
      <c r="PBY78" s="466"/>
      <c r="PBZ78" s="399"/>
      <c r="PCA78" s="466"/>
      <c r="PCB78" s="252"/>
      <c r="PCC78" s="467"/>
      <c r="PCD78" s="466"/>
      <c r="PCE78" s="399"/>
      <c r="PCF78" s="466"/>
      <c r="PCG78" s="252"/>
      <c r="PCH78" s="467"/>
      <c r="PCI78" s="466"/>
      <c r="PCJ78" s="399"/>
      <c r="PCK78" s="466"/>
      <c r="PCL78" s="252"/>
      <c r="PCM78" s="467"/>
      <c r="PCN78" s="466"/>
      <c r="PCO78" s="399"/>
      <c r="PCP78" s="466"/>
      <c r="PCQ78" s="252"/>
      <c r="PCR78" s="467"/>
      <c r="PCS78" s="466"/>
      <c r="PCT78" s="399"/>
      <c r="PCU78" s="466"/>
      <c r="PCV78" s="252"/>
      <c r="PCW78" s="467"/>
      <c r="PCX78" s="466"/>
      <c r="PCY78" s="399"/>
      <c r="PCZ78" s="466"/>
      <c r="PDA78" s="252"/>
      <c r="PDB78" s="467"/>
      <c r="PDC78" s="466"/>
      <c r="PDD78" s="399"/>
      <c r="PDE78" s="466"/>
      <c r="PDF78" s="252"/>
      <c r="PDG78" s="467"/>
      <c r="PDH78" s="466"/>
      <c r="PDI78" s="399"/>
      <c r="PDJ78" s="466"/>
      <c r="PDK78" s="252"/>
      <c r="PDL78" s="467"/>
      <c r="PDM78" s="466"/>
      <c r="PDN78" s="399"/>
      <c r="PDO78" s="466"/>
      <c r="PDP78" s="252"/>
      <c r="PDQ78" s="467"/>
      <c r="PDR78" s="466"/>
      <c r="PDS78" s="399"/>
      <c r="PDT78" s="466"/>
      <c r="PDU78" s="252"/>
      <c r="PDV78" s="467"/>
      <c r="PDW78" s="466"/>
      <c r="PDX78" s="399"/>
      <c r="PDY78" s="466"/>
      <c r="PDZ78" s="252"/>
      <c r="PEA78" s="467"/>
      <c r="PEB78" s="466"/>
      <c r="PEC78" s="399"/>
      <c r="PED78" s="466"/>
      <c r="PEE78" s="252"/>
      <c r="PEF78" s="467"/>
      <c r="PEG78" s="466"/>
      <c r="PEH78" s="399"/>
      <c r="PEI78" s="466"/>
      <c r="PEJ78" s="252"/>
      <c r="PEK78" s="467"/>
      <c r="PEL78" s="466"/>
      <c r="PEM78" s="399"/>
      <c r="PEN78" s="466"/>
      <c r="PEO78" s="252"/>
      <c r="PEP78" s="467"/>
      <c r="PEQ78" s="466"/>
      <c r="PER78" s="399"/>
      <c r="PES78" s="466"/>
      <c r="PET78" s="252"/>
      <c r="PEU78" s="467"/>
      <c r="PEV78" s="466"/>
      <c r="PEW78" s="399"/>
      <c r="PEX78" s="466"/>
      <c r="PEY78" s="252"/>
      <c r="PEZ78" s="467"/>
      <c r="PFA78" s="466"/>
      <c r="PFB78" s="399"/>
      <c r="PFC78" s="466"/>
      <c r="PFD78" s="252"/>
      <c r="PFE78" s="467"/>
      <c r="PFF78" s="466"/>
      <c r="PFG78" s="399"/>
      <c r="PFH78" s="466"/>
      <c r="PFI78" s="252"/>
      <c r="PFJ78" s="467"/>
      <c r="PFK78" s="466"/>
      <c r="PFL78" s="399"/>
      <c r="PFM78" s="466"/>
      <c r="PFN78" s="252"/>
      <c r="PFO78" s="467"/>
      <c r="PFP78" s="466"/>
      <c r="PFQ78" s="399"/>
      <c r="PFR78" s="466"/>
      <c r="PFS78" s="252"/>
      <c r="PFT78" s="467"/>
      <c r="PFU78" s="466"/>
      <c r="PFV78" s="399"/>
      <c r="PFW78" s="466"/>
      <c r="PFX78" s="252"/>
      <c r="PFY78" s="467"/>
      <c r="PFZ78" s="466"/>
      <c r="PGA78" s="399"/>
      <c r="PGB78" s="466"/>
      <c r="PGC78" s="252"/>
      <c r="PGD78" s="467"/>
      <c r="PGE78" s="466"/>
      <c r="PGF78" s="399"/>
      <c r="PGG78" s="466"/>
      <c r="PGH78" s="252"/>
      <c r="PGI78" s="467"/>
      <c r="PGJ78" s="466"/>
      <c r="PGK78" s="399"/>
      <c r="PGL78" s="466"/>
      <c r="PGM78" s="252"/>
      <c r="PGN78" s="467"/>
      <c r="PGO78" s="466"/>
      <c r="PGP78" s="399"/>
      <c r="PGQ78" s="466"/>
      <c r="PGR78" s="252"/>
      <c r="PGS78" s="467"/>
      <c r="PGT78" s="466"/>
      <c r="PGU78" s="399"/>
      <c r="PGV78" s="466"/>
      <c r="PGW78" s="252"/>
      <c r="PGX78" s="467"/>
      <c r="PGY78" s="466"/>
      <c r="PGZ78" s="399"/>
      <c r="PHA78" s="466"/>
      <c r="PHB78" s="252"/>
      <c r="PHC78" s="467"/>
      <c r="PHD78" s="466"/>
      <c r="PHE78" s="399"/>
      <c r="PHF78" s="466"/>
      <c r="PHG78" s="252"/>
      <c r="PHH78" s="467"/>
      <c r="PHI78" s="466"/>
      <c r="PHJ78" s="399"/>
      <c r="PHK78" s="466"/>
      <c r="PHL78" s="252"/>
      <c r="PHM78" s="467"/>
      <c r="PHN78" s="466"/>
      <c r="PHO78" s="399"/>
      <c r="PHP78" s="466"/>
      <c r="PHQ78" s="252"/>
      <c r="PHR78" s="467"/>
      <c r="PHS78" s="466"/>
      <c r="PHT78" s="399"/>
      <c r="PHU78" s="466"/>
      <c r="PHV78" s="252"/>
      <c r="PHW78" s="467"/>
      <c r="PHX78" s="466"/>
      <c r="PHY78" s="399"/>
      <c r="PHZ78" s="466"/>
      <c r="PIA78" s="252"/>
      <c r="PIB78" s="467"/>
      <c r="PIC78" s="466"/>
      <c r="PID78" s="399"/>
      <c r="PIE78" s="466"/>
      <c r="PIF78" s="252"/>
      <c r="PIG78" s="467"/>
      <c r="PIH78" s="466"/>
      <c r="PII78" s="399"/>
      <c r="PIJ78" s="466"/>
      <c r="PIK78" s="252"/>
      <c r="PIL78" s="467"/>
      <c r="PIM78" s="466"/>
      <c r="PIN78" s="399"/>
      <c r="PIO78" s="466"/>
      <c r="PIP78" s="252"/>
      <c r="PIQ78" s="467"/>
      <c r="PIR78" s="466"/>
      <c r="PIS78" s="399"/>
      <c r="PIT78" s="466"/>
      <c r="PIU78" s="252"/>
      <c r="PIV78" s="467"/>
      <c r="PIW78" s="466"/>
      <c r="PIX78" s="399"/>
      <c r="PIY78" s="466"/>
      <c r="PIZ78" s="252"/>
      <c r="PJA78" s="467"/>
      <c r="PJB78" s="466"/>
      <c r="PJC78" s="399"/>
      <c r="PJD78" s="466"/>
      <c r="PJE78" s="252"/>
      <c r="PJF78" s="467"/>
      <c r="PJG78" s="466"/>
      <c r="PJH78" s="399"/>
      <c r="PJI78" s="466"/>
      <c r="PJJ78" s="252"/>
      <c r="PJK78" s="467"/>
      <c r="PJL78" s="466"/>
      <c r="PJM78" s="399"/>
      <c r="PJN78" s="466"/>
      <c r="PJO78" s="252"/>
      <c r="PJP78" s="467"/>
      <c r="PJQ78" s="466"/>
      <c r="PJR78" s="399"/>
      <c r="PJS78" s="466"/>
      <c r="PJT78" s="252"/>
      <c r="PJU78" s="467"/>
      <c r="PJV78" s="466"/>
      <c r="PJW78" s="399"/>
      <c r="PJX78" s="466"/>
      <c r="PJY78" s="252"/>
      <c r="PJZ78" s="467"/>
      <c r="PKA78" s="466"/>
      <c r="PKB78" s="399"/>
      <c r="PKC78" s="466"/>
      <c r="PKD78" s="252"/>
      <c r="PKE78" s="467"/>
      <c r="PKF78" s="466"/>
      <c r="PKG78" s="399"/>
      <c r="PKH78" s="466"/>
      <c r="PKI78" s="252"/>
      <c r="PKJ78" s="467"/>
      <c r="PKK78" s="466"/>
      <c r="PKL78" s="399"/>
      <c r="PKM78" s="466"/>
      <c r="PKN78" s="252"/>
      <c r="PKO78" s="467"/>
      <c r="PKP78" s="466"/>
      <c r="PKQ78" s="399"/>
      <c r="PKR78" s="466"/>
      <c r="PKS78" s="252"/>
      <c r="PKT78" s="467"/>
      <c r="PKU78" s="466"/>
      <c r="PKV78" s="399"/>
      <c r="PKW78" s="466"/>
      <c r="PKX78" s="252"/>
      <c r="PKY78" s="467"/>
      <c r="PKZ78" s="466"/>
      <c r="PLA78" s="399"/>
      <c r="PLB78" s="466"/>
      <c r="PLC78" s="252"/>
      <c r="PLD78" s="467"/>
      <c r="PLE78" s="466"/>
      <c r="PLF78" s="399"/>
      <c r="PLG78" s="466"/>
      <c r="PLH78" s="252"/>
      <c r="PLI78" s="467"/>
      <c r="PLJ78" s="466"/>
      <c r="PLK78" s="399"/>
      <c r="PLL78" s="466"/>
      <c r="PLM78" s="252"/>
      <c r="PLN78" s="467"/>
      <c r="PLO78" s="466"/>
      <c r="PLP78" s="399"/>
      <c r="PLQ78" s="466"/>
      <c r="PLR78" s="252"/>
      <c r="PLS78" s="467"/>
      <c r="PLT78" s="466"/>
      <c r="PLU78" s="399"/>
      <c r="PLV78" s="466"/>
      <c r="PLW78" s="252"/>
      <c r="PLX78" s="467"/>
      <c r="PLY78" s="466"/>
      <c r="PLZ78" s="399"/>
      <c r="PMA78" s="466"/>
      <c r="PMB78" s="252"/>
      <c r="PMC78" s="467"/>
      <c r="PMD78" s="466"/>
      <c r="PME78" s="399"/>
      <c r="PMF78" s="466"/>
      <c r="PMG78" s="252"/>
      <c r="PMH78" s="467"/>
      <c r="PMI78" s="466"/>
      <c r="PMJ78" s="399"/>
      <c r="PMK78" s="466"/>
      <c r="PML78" s="252"/>
      <c r="PMM78" s="467"/>
      <c r="PMN78" s="466"/>
      <c r="PMO78" s="399"/>
      <c r="PMP78" s="466"/>
      <c r="PMQ78" s="252"/>
      <c r="PMR78" s="467"/>
      <c r="PMS78" s="466"/>
      <c r="PMT78" s="399"/>
      <c r="PMU78" s="466"/>
      <c r="PMV78" s="252"/>
      <c r="PMW78" s="467"/>
      <c r="PMX78" s="466"/>
      <c r="PMY78" s="399"/>
      <c r="PMZ78" s="466"/>
      <c r="PNA78" s="252"/>
      <c r="PNB78" s="467"/>
      <c r="PNC78" s="466"/>
      <c r="PND78" s="399"/>
      <c r="PNE78" s="466"/>
      <c r="PNF78" s="252"/>
      <c r="PNG78" s="467"/>
      <c r="PNH78" s="466"/>
      <c r="PNI78" s="399"/>
      <c r="PNJ78" s="466"/>
      <c r="PNK78" s="252"/>
      <c r="PNL78" s="467"/>
      <c r="PNM78" s="466"/>
      <c r="PNN78" s="399"/>
      <c r="PNO78" s="466"/>
      <c r="PNP78" s="252"/>
      <c r="PNQ78" s="467"/>
      <c r="PNR78" s="466"/>
      <c r="PNS78" s="399"/>
      <c r="PNT78" s="466"/>
      <c r="PNU78" s="252"/>
      <c r="PNV78" s="467"/>
      <c r="PNW78" s="466"/>
      <c r="PNX78" s="399"/>
      <c r="PNY78" s="466"/>
      <c r="PNZ78" s="252"/>
      <c r="POA78" s="467"/>
      <c r="POB78" s="466"/>
      <c r="POC78" s="399"/>
      <c r="POD78" s="466"/>
      <c r="POE78" s="252"/>
      <c r="POF78" s="467"/>
      <c r="POG78" s="466"/>
      <c r="POH78" s="399"/>
      <c r="POI78" s="466"/>
      <c r="POJ78" s="252"/>
      <c r="POK78" s="467"/>
      <c r="POL78" s="466"/>
      <c r="POM78" s="399"/>
      <c r="PON78" s="466"/>
      <c r="POO78" s="252"/>
      <c r="POP78" s="467"/>
      <c r="POQ78" s="466"/>
      <c r="POR78" s="399"/>
      <c r="POS78" s="466"/>
      <c r="POT78" s="252"/>
      <c r="POU78" s="467"/>
      <c r="POV78" s="466"/>
      <c r="POW78" s="399"/>
      <c r="POX78" s="466"/>
      <c r="POY78" s="252"/>
      <c r="POZ78" s="467"/>
      <c r="PPA78" s="466"/>
      <c r="PPB78" s="399"/>
      <c r="PPC78" s="466"/>
      <c r="PPD78" s="252"/>
      <c r="PPE78" s="467"/>
      <c r="PPF78" s="466"/>
      <c r="PPG78" s="399"/>
      <c r="PPH78" s="466"/>
      <c r="PPI78" s="252"/>
      <c r="PPJ78" s="467"/>
      <c r="PPK78" s="466"/>
      <c r="PPL78" s="399"/>
      <c r="PPM78" s="466"/>
      <c r="PPN78" s="252"/>
      <c r="PPO78" s="467"/>
      <c r="PPP78" s="466"/>
      <c r="PPQ78" s="399"/>
      <c r="PPR78" s="466"/>
      <c r="PPS78" s="252"/>
      <c r="PPT78" s="467"/>
      <c r="PPU78" s="466"/>
      <c r="PPV78" s="399"/>
      <c r="PPW78" s="466"/>
      <c r="PPX78" s="252"/>
      <c r="PPY78" s="467"/>
      <c r="PPZ78" s="466"/>
      <c r="PQA78" s="399"/>
      <c r="PQB78" s="466"/>
      <c r="PQC78" s="252"/>
      <c r="PQD78" s="467"/>
      <c r="PQE78" s="466"/>
      <c r="PQF78" s="399"/>
      <c r="PQG78" s="466"/>
      <c r="PQH78" s="252"/>
      <c r="PQI78" s="467"/>
      <c r="PQJ78" s="466"/>
      <c r="PQK78" s="399"/>
      <c r="PQL78" s="466"/>
      <c r="PQM78" s="252"/>
      <c r="PQN78" s="467"/>
      <c r="PQO78" s="466"/>
      <c r="PQP78" s="399"/>
      <c r="PQQ78" s="466"/>
      <c r="PQR78" s="252"/>
      <c r="PQS78" s="467"/>
      <c r="PQT78" s="466"/>
      <c r="PQU78" s="399"/>
      <c r="PQV78" s="466"/>
      <c r="PQW78" s="252"/>
      <c r="PQX78" s="467"/>
      <c r="PQY78" s="466"/>
      <c r="PQZ78" s="399"/>
      <c r="PRA78" s="466"/>
      <c r="PRB78" s="252"/>
      <c r="PRC78" s="467"/>
      <c r="PRD78" s="466"/>
      <c r="PRE78" s="399"/>
      <c r="PRF78" s="466"/>
      <c r="PRG78" s="252"/>
      <c r="PRH78" s="467"/>
      <c r="PRI78" s="466"/>
      <c r="PRJ78" s="399"/>
      <c r="PRK78" s="466"/>
      <c r="PRL78" s="252"/>
      <c r="PRM78" s="467"/>
      <c r="PRN78" s="466"/>
      <c r="PRO78" s="399"/>
      <c r="PRP78" s="466"/>
      <c r="PRQ78" s="252"/>
      <c r="PRR78" s="467"/>
      <c r="PRS78" s="466"/>
      <c r="PRT78" s="399"/>
      <c r="PRU78" s="466"/>
      <c r="PRV78" s="252"/>
      <c r="PRW78" s="467"/>
      <c r="PRX78" s="466"/>
      <c r="PRY78" s="399"/>
      <c r="PRZ78" s="466"/>
      <c r="PSA78" s="252"/>
      <c r="PSB78" s="467"/>
      <c r="PSC78" s="466"/>
      <c r="PSD78" s="399"/>
      <c r="PSE78" s="466"/>
      <c r="PSF78" s="252"/>
      <c r="PSG78" s="467"/>
      <c r="PSH78" s="466"/>
      <c r="PSI78" s="399"/>
      <c r="PSJ78" s="466"/>
      <c r="PSK78" s="252"/>
      <c r="PSL78" s="467"/>
      <c r="PSM78" s="466"/>
      <c r="PSN78" s="399"/>
      <c r="PSO78" s="466"/>
      <c r="PSP78" s="252"/>
      <c r="PSQ78" s="467"/>
      <c r="PSR78" s="466"/>
      <c r="PSS78" s="399"/>
      <c r="PST78" s="466"/>
      <c r="PSU78" s="252"/>
      <c r="PSV78" s="467"/>
      <c r="PSW78" s="466"/>
      <c r="PSX78" s="399"/>
      <c r="PSY78" s="466"/>
      <c r="PSZ78" s="252"/>
      <c r="PTA78" s="467"/>
      <c r="PTB78" s="466"/>
      <c r="PTC78" s="399"/>
      <c r="PTD78" s="466"/>
      <c r="PTE78" s="252"/>
      <c r="PTF78" s="467"/>
      <c r="PTG78" s="466"/>
      <c r="PTH78" s="399"/>
      <c r="PTI78" s="466"/>
      <c r="PTJ78" s="252"/>
      <c r="PTK78" s="467"/>
      <c r="PTL78" s="466"/>
      <c r="PTM78" s="399"/>
      <c r="PTN78" s="466"/>
      <c r="PTO78" s="252"/>
      <c r="PTP78" s="467"/>
      <c r="PTQ78" s="466"/>
      <c r="PTR78" s="399"/>
      <c r="PTS78" s="466"/>
      <c r="PTT78" s="252"/>
      <c r="PTU78" s="467"/>
      <c r="PTV78" s="466"/>
      <c r="PTW78" s="399"/>
      <c r="PTX78" s="466"/>
      <c r="PTY78" s="252"/>
      <c r="PTZ78" s="467"/>
      <c r="PUA78" s="466"/>
      <c r="PUB78" s="399"/>
      <c r="PUC78" s="466"/>
      <c r="PUD78" s="252"/>
      <c r="PUE78" s="467"/>
      <c r="PUF78" s="466"/>
      <c r="PUG78" s="399"/>
      <c r="PUH78" s="466"/>
      <c r="PUI78" s="252"/>
      <c r="PUJ78" s="467"/>
      <c r="PUK78" s="466"/>
      <c r="PUL78" s="399"/>
      <c r="PUM78" s="466"/>
      <c r="PUN78" s="252"/>
      <c r="PUO78" s="467"/>
      <c r="PUP78" s="466"/>
      <c r="PUQ78" s="399"/>
      <c r="PUR78" s="466"/>
      <c r="PUS78" s="252"/>
      <c r="PUT78" s="467"/>
      <c r="PUU78" s="466"/>
      <c r="PUV78" s="399"/>
      <c r="PUW78" s="466"/>
      <c r="PUX78" s="252"/>
      <c r="PUY78" s="467"/>
      <c r="PUZ78" s="466"/>
      <c r="PVA78" s="399"/>
      <c r="PVB78" s="466"/>
      <c r="PVC78" s="252"/>
      <c r="PVD78" s="467"/>
      <c r="PVE78" s="466"/>
      <c r="PVF78" s="399"/>
      <c r="PVG78" s="466"/>
      <c r="PVH78" s="252"/>
      <c r="PVI78" s="467"/>
      <c r="PVJ78" s="466"/>
      <c r="PVK78" s="399"/>
      <c r="PVL78" s="466"/>
      <c r="PVM78" s="252"/>
      <c r="PVN78" s="467"/>
      <c r="PVO78" s="466"/>
      <c r="PVP78" s="399"/>
      <c r="PVQ78" s="466"/>
      <c r="PVR78" s="252"/>
      <c r="PVS78" s="467"/>
      <c r="PVT78" s="466"/>
      <c r="PVU78" s="399"/>
      <c r="PVV78" s="466"/>
      <c r="PVW78" s="252"/>
      <c r="PVX78" s="467"/>
      <c r="PVY78" s="466"/>
      <c r="PVZ78" s="399"/>
      <c r="PWA78" s="466"/>
      <c r="PWB78" s="252"/>
      <c r="PWC78" s="467"/>
      <c r="PWD78" s="466"/>
      <c r="PWE78" s="399"/>
      <c r="PWF78" s="466"/>
      <c r="PWG78" s="252"/>
      <c r="PWH78" s="467"/>
      <c r="PWI78" s="466"/>
      <c r="PWJ78" s="399"/>
      <c r="PWK78" s="466"/>
      <c r="PWL78" s="252"/>
      <c r="PWM78" s="467"/>
      <c r="PWN78" s="466"/>
      <c r="PWO78" s="399"/>
      <c r="PWP78" s="466"/>
      <c r="PWQ78" s="252"/>
      <c r="PWR78" s="467"/>
      <c r="PWS78" s="466"/>
      <c r="PWT78" s="399"/>
      <c r="PWU78" s="466"/>
      <c r="PWV78" s="252"/>
      <c r="PWW78" s="467"/>
      <c r="PWX78" s="466"/>
      <c r="PWY78" s="399"/>
      <c r="PWZ78" s="466"/>
      <c r="PXA78" s="252"/>
      <c r="PXB78" s="467"/>
      <c r="PXC78" s="466"/>
      <c r="PXD78" s="399"/>
      <c r="PXE78" s="466"/>
      <c r="PXF78" s="252"/>
      <c r="PXG78" s="467"/>
      <c r="PXH78" s="466"/>
      <c r="PXI78" s="399"/>
      <c r="PXJ78" s="466"/>
      <c r="PXK78" s="252"/>
      <c r="PXL78" s="467"/>
      <c r="PXM78" s="466"/>
      <c r="PXN78" s="399"/>
      <c r="PXO78" s="466"/>
      <c r="PXP78" s="252"/>
      <c r="PXQ78" s="467"/>
      <c r="PXR78" s="466"/>
      <c r="PXS78" s="399"/>
      <c r="PXT78" s="466"/>
      <c r="PXU78" s="252"/>
      <c r="PXV78" s="467"/>
      <c r="PXW78" s="466"/>
      <c r="PXX78" s="399"/>
      <c r="PXY78" s="466"/>
      <c r="PXZ78" s="252"/>
      <c r="PYA78" s="467"/>
      <c r="PYB78" s="466"/>
      <c r="PYC78" s="399"/>
      <c r="PYD78" s="466"/>
      <c r="PYE78" s="252"/>
      <c r="PYF78" s="467"/>
      <c r="PYG78" s="466"/>
      <c r="PYH78" s="399"/>
      <c r="PYI78" s="466"/>
      <c r="PYJ78" s="252"/>
      <c r="PYK78" s="467"/>
      <c r="PYL78" s="466"/>
      <c r="PYM78" s="399"/>
      <c r="PYN78" s="466"/>
      <c r="PYO78" s="252"/>
      <c r="PYP78" s="467"/>
      <c r="PYQ78" s="466"/>
      <c r="PYR78" s="399"/>
      <c r="PYS78" s="466"/>
      <c r="PYT78" s="252"/>
      <c r="PYU78" s="467"/>
      <c r="PYV78" s="466"/>
      <c r="PYW78" s="399"/>
      <c r="PYX78" s="466"/>
      <c r="PYY78" s="252"/>
      <c r="PYZ78" s="467"/>
      <c r="PZA78" s="466"/>
      <c r="PZB78" s="399"/>
      <c r="PZC78" s="466"/>
      <c r="PZD78" s="252"/>
      <c r="PZE78" s="467"/>
      <c r="PZF78" s="466"/>
      <c r="PZG78" s="399"/>
      <c r="PZH78" s="466"/>
      <c r="PZI78" s="252"/>
      <c r="PZJ78" s="467"/>
      <c r="PZK78" s="466"/>
      <c r="PZL78" s="399"/>
      <c r="PZM78" s="466"/>
      <c r="PZN78" s="252"/>
      <c r="PZO78" s="467"/>
      <c r="PZP78" s="466"/>
      <c r="PZQ78" s="399"/>
      <c r="PZR78" s="466"/>
      <c r="PZS78" s="252"/>
      <c r="PZT78" s="467"/>
      <c r="PZU78" s="466"/>
      <c r="PZV78" s="399"/>
      <c r="PZW78" s="466"/>
      <c r="PZX78" s="252"/>
      <c r="PZY78" s="467"/>
      <c r="PZZ78" s="466"/>
      <c r="QAA78" s="399"/>
      <c r="QAB78" s="466"/>
      <c r="QAC78" s="252"/>
      <c r="QAD78" s="467"/>
      <c r="QAE78" s="466"/>
      <c r="QAF78" s="399"/>
      <c r="QAG78" s="466"/>
      <c r="QAH78" s="252"/>
      <c r="QAI78" s="467"/>
      <c r="QAJ78" s="466"/>
      <c r="QAK78" s="399"/>
      <c r="QAL78" s="466"/>
      <c r="QAM78" s="252"/>
      <c r="QAN78" s="467"/>
      <c r="QAO78" s="466"/>
      <c r="QAP78" s="399"/>
      <c r="QAQ78" s="466"/>
      <c r="QAR78" s="252"/>
      <c r="QAS78" s="467"/>
      <c r="QAT78" s="466"/>
      <c r="QAU78" s="399"/>
      <c r="QAV78" s="466"/>
      <c r="QAW78" s="252"/>
      <c r="QAX78" s="467"/>
      <c r="QAY78" s="466"/>
      <c r="QAZ78" s="399"/>
      <c r="QBA78" s="466"/>
      <c r="QBB78" s="252"/>
      <c r="QBC78" s="467"/>
      <c r="QBD78" s="466"/>
      <c r="QBE78" s="399"/>
      <c r="QBF78" s="466"/>
      <c r="QBG78" s="252"/>
      <c r="QBH78" s="467"/>
      <c r="QBI78" s="466"/>
      <c r="QBJ78" s="399"/>
      <c r="QBK78" s="466"/>
      <c r="QBL78" s="252"/>
      <c r="QBM78" s="467"/>
      <c r="QBN78" s="466"/>
      <c r="QBO78" s="399"/>
      <c r="QBP78" s="466"/>
      <c r="QBQ78" s="252"/>
      <c r="QBR78" s="467"/>
      <c r="QBS78" s="466"/>
      <c r="QBT78" s="399"/>
      <c r="QBU78" s="466"/>
      <c r="QBV78" s="252"/>
      <c r="QBW78" s="467"/>
      <c r="QBX78" s="466"/>
      <c r="QBY78" s="399"/>
      <c r="QBZ78" s="466"/>
      <c r="QCA78" s="252"/>
      <c r="QCB78" s="467"/>
      <c r="QCC78" s="466"/>
      <c r="QCD78" s="399"/>
      <c r="QCE78" s="466"/>
      <c r="QCF78" s="252"/>
      <c r="QCG78" s="467"/>
      <c r="QCH78" s="466"/>
      <c r="QCI78" s="399"/>
      <c r="QCJ78" s="466"/>
      <c r="QCK78" s="252"/>
      <c r="QCL78" s="467"/>
      <c r="QCM78" s="466"/>
      <c r="QCN78" s="399"/>
      <c r="QCO78" s="466"/>
      <c r="QCP78" s="252"/>
      <c r="QCQ78" s="467"/>
      <c r="QCR78" s="466"/>
      <c r="QCS78" s="399"/>
      <c r="QCT78" s="466"/>
      <c r="QCU78" s="252"/>
      <c r="QCV78" s="467"/>
      <c r="QCW78" s="466"/>
      <c r="QCX78" s="399"/>
      <c r="QCY78" s="466"/>
      <c r="QCZ78" s="252"/>
      <c r="QDA78" s="467"/>
      <c r="QDB78" s="466"/>
      <c r="QDC78" s="399"/>
      <c r="QDD78" s="466"/>
      <c r="QDE78" s="252"/>
      <c r="QDF78" s="467"/>
      <c r="QDG78" s="466"/>
      <c r="QDH78" s="399"/>
      <c r="QDI78" s="466"/>
      <c r="QDJ78" s="252"/>
      <c r="QDK78" s="467"/>
      <c r="QDL78" s="466"/>
      <c r="QDM78" s="399"/>
      <c r="QDN78" s="466"/>
      <c r="QDO78" s="252"/>
      <c r="QDP78" s="467"/>
      <c r="QDQ78" s="466"/>
      <c r="QDR78" s="399"/>
      <c r="QDS78" s="466"/>
      <c r="QDT78" s="252"/>
      <c r="QDU78" s="467"/>
      <c r="QDV78" s="466"/>
      <c r="QDW78" s="399"/>
      <c r="QDX78" s="466"/>
      <c r="QDY78" s="252"/>
      <c r="QDZ78" s="467"/>
      <c r="QEA78" s="466"/>
      <c r="QEB78" s="399"/>
      <c r="QEC78" s="466"/>
      <c r="QED78" s="252"/>
      <c r="QEE78" s="467"/>
      <c r="QEF78" s="466"/>
      <c r="QEG78" s="399"/>
      <c r="QEH78" s="466"/>
      <c r="QEI78" s="252"/>
      <c r="QEJ78" s="467"/>
      <c r="QEK78" s="466"/>
      <c r="QEL78" s="399"/>
      <c r="QEM78" s="466"/>
      <c r="QEN78" s="252"/>
      <c r="QEO78" s="467"/>
      <c r="QEP78" s="466"/>
      <c r="QEQ78" s="399"/>
      <c r="QER78" s="466"/>
      <c r="QES78" s="252"/>
      <c r="QET78" s="467"/>
      <c r="QEU78" s="466"/>
      <c r="QEV78" s="399"/>
      <c r="QEW78" s="466"/>
      <c r="QEX78" s="252"/>
      <c r="QEY78" s="467"/>
      <c r="QEZ78" s="466"/>
      <c r="QFA78" s="399"/>
      <c r="QFB78" s="466"/>
      <c r="QFC78" s="252"/>
      <c r="QFD78" s="467"/>
      <c r="QFE78" s="466"/>
      <c r="QFF78" s="399"/>
      <c r="QFG78" s="466"/>
      <c r="QFH78" s="252"/>
      <c r="QFI78" s="467"/>
      <c r="QFJ78" s="466"/>
      <c r="QFK78" s="399"/>
      <c r="QFL78" s="466"/>
      <c r="QFM78" s="252"/>
      <c r="QFN78" s="467"/>
      <c r="QFO78" s="466"/>
      <c r="QFP78" s="399"/>
      <c r="QFQ78" s="466"/>
      <c r="QFR78" s="252"/>
      <c r="QFS78" s="467"/>
      <c r="QFT78" s="466"/>
      <c r="QFU78" s="399"/>
      <c r="QFV78" s="466"/>
      <c r="QFW78" s="252"/>
      <c r="QFX78" s="467"/>
      <c r="QFY78" s="466"/>
      <c r="QFZ78" s="399"/>
      <c r="QGA78" s="466"/>
      <c r="QGB78" s="252"/>
      <c r="QGC78" s="467"/>
      <c r="QGD78" s="466"/>
      <c r="QGE78" s="399"/>
      <c r="QGF78" s="466"/>
      <c r="QGG78" s="252"/>
      <c r="QGH78" s="467"/>
      <c r="QGI78" s="466"/>
      <c r="QGJ78" s="399"/>
      <c r="QGK78" s="466"/>
      <c r="QGL78" s="252"/>
      <c r="QGM78" s="467"/>
      <c r="QGN78" s="466"/>
      <c r="QGO78" s="399"/>
      <c r="QGP78" s="466"/>
      <c r="QGQ78" s="252"/>
      <c r="QGR78" s="467"/>
      <c r="QGS78" s="466"/>
      <c r="QGT78" s="399"/>
      <c r="QGU78" s="466"/>
      <c r="QGV78" s="252"/>
      <c r="QGW78" s="467"/>
      <c r="QGX78" s="466"/>
      <c r="QGY78" s="399"/>
      <c r="QGZ78" s="466"/>
      <c r="QHA78" s="252"/>
      <c r="QHB78" s="467"/>
      <c r="QHC78" s="466"/>
      <c r="QHD78" s="399"/>
      <c r="QHE78" s="466"/>
      <c r="QHF78" s="252"/>
      <c r="QHG78" s="467"/>
      <c r="QHH78" s="466"/>
      <c r="QHI78" s="399"/>
      <c r="QHJ78" s="466"/>
      <c r="QHK78" s="252"/>
      <c r="QHL78" s="467"/>
      <c r="QHM78" s="466"/>
      <c r="QHN78" s="399"/>
      <c r="QHO78" s="466"/>
      <c r="QHP78" s="252"/>
      <c r="QHQ78" s="467"/>
      <c r="QHR78" s="466"/>
      <c r="QHS78" s="399"/>
      <c r="QHT78" s="466"/>
      <c r="QHU78" s="252"/>
      <c r="QHV78" s="467"/>
      <c r="QHW78" s="466"/>
      <c r="QHX78" s="399"/>
      <c r="QHY78" s="466"/>
      <c r="QHZ78" s="252"/>
      <c r="QIA78" s="467"/>
      <c r="QIB78" s="466"/>
      <c r="QIC78" s="399"/>
      <c r="QID78" s="466"/>
      <c r="QIE78" s="252"/>
      <c r="QIF78" s="467"/>
      <c r="QIG78" s="466"/>
      <c r="QIH78" s="399"/>
      <c r="QII78" s="466"/>
      <c r="QIJ78" s="252"/>
      <c r="QIK78" s="467"/>
      <c r="QIL78" s="466"/>
      <c r="QIM78" s="399"/>
      <c r="QIN78" s="466"/>
      <c r="QIO78" s="252"/>
      <c r="QIP78" s="467"/>
      <c r="QIQ78" s="466"/>
      <c r="QIR78" s="399"/>
      <c r="QIS78" s="466"/>
      <c r="QIT78" s="252"/>
      <c r="QIU78" s="467"/>
      <c r="QIV78" s="466"/>
      <c r="QIW78" s="399"/>
      <c r="QIX78" s="466"/>
      <c r="QIY78" s="252"/>
      <c r="QIZ78" s="467"/>
      <c r="QJA78" s="466"/>
      <c r="QJB78" s="399"/>
      <c r="QJC78" s="466"/>
      <c r="QJD78" s="252"/>
      <c r="QJE78" s="467"/>
      <c r="QJF78" s="466"/>
      <c r="QJG78" s="399"/>
      <c r="QJH78" s="466"/>
      <c r="QJI78" s="252"/>
      <c r="QJJ78" s="467"/>
      <c r="QJK78" s="466"/>
      <c r="QJL78" s="399"/>
      <c r="QJM78" s="466"/>
      <c r="QJN78" s="252"/>
      <c r="QJO78" s="467"/>
      <c r="QJP78" s="466"/>
      <c r="QJQ78" s="399"/>
      <c r="QJR78" s="466"/>
      <c r="QJS78" s="252"/>
      <c r="QJT78" s="467"/>
      <c r="QJU78" s="466"/>
      <c r="QJV78" s="399"/>
      <c r="QJW78" s="466"/>
      <c r="QJX78" s="252"/>
      <c r="QJY78" s="467"/>
      <c r="QJZ78" s="466"/>
      <c r="QKA78" s="399"/>
      <c r="QKB78" s="466"/>
      <c r="QKC78" s="252"/>
      <c r="QKD78" s="467"/>
      <c r="QKE78" s="466"/>
      <c r="QKF78" s="399"/>
      <c r="QKG78" s="466"/>
      <c r="QKH78" s="252"/>
      <c r="QKI78" s="467"/>
      <c r="QKJ78" s="466"/>
      <c r="QKK78" s="399"/>
      <c r="QKL78" s="466"/>
      <c r="QKM78" s="252"/>
      <c r="QKN78" s="467"/>
      <c r="QKO78" s="466"/>
      <c r="QKP78" s="399"/>
      <c r="QKQ78" s="466"/>
      <c r="QKR78" s="252"/>
      <c r="QKS78" s="467"/>
      <c r="QKT78" s="466"/>
      <c r="QKU78" s="399"/>
      <c r="QKV78" s="466"/>
      <c r="QKW78" s="252"/>
      <c r="QKX78" s="467"/>
      <c r="QKY78" s="466"/>
      <c r="QKZ78" s="399"/>
      <c r="QLA78" s="466"/>
      <c r="QLB78" s="252"/>
      <c r="QLC78" s="467"/>
      <c r="QLD78" s="466"/>
      <c r="QLE78" s="399"/>
      <c r="QLF78" s="466"/>
      <c r="QLG78" s="252"/>
      <c r="QLH78" s="467"/>
      <c r="QLI78" s="466"/>
      <c r="QLJ78" s="399"/>
      <c r="QLK78" s="466"/>
      <c r="QLL78" s="252"/>
      <c r="QLM78" s="467"/>
      <c r="QLN78" s="466"/>
      <c r="QLO78" s="399"/>
      <c r="QLP78" s="466"/>
      <c r="QLQ78" s="252"/>
      <c r="QLR78" s="467"/>
      <c r="QLS78" s="466"/>
      <c r="QLT78" s="399"/>
      <c r="QLU78" s="466"/>
      <c r="QLV78" s="252"/>
      <c r="QLW78" s="467"/>
      <c r="QLX78" s="466"/>
      <c r="QLY78" s="399"/>
      <c r="QLZ78" s="466"/>
      <c r="QMA78" s="252"/>
      <c r="QMB78" s="467"/>
      <c r="QMC78" s="466"/>
      <c r="QMD78" s="399"/>
      <c r="QME78" s="466"/>
      <c r="QMF78" s="252"/>
      <c r="QMG78" s="467"/>
      <c r="QMH78" s="466"/>
      <c r="QMI78" s="399"/>
      <c r="QMJ78" s="466"/>
      <c r="QMK78" s="252"/>
      <c r="QML78" s="467"/>
      <c r="QMM78" s="466"/>
      <c r="QMN78" s="399"/>
      <c r="QMO78" s="466"/>
      <c r="QMP78" s="252"/>
      <c r="QMQ78" s="467"/>
      <c r="QMR78" s="466"/>
      <c r="QMS78" s="399"/>
      <c r="QMT78" s="466"/>
      <c r="QMU78" s="252"/>
      <c r="QMV78" s="467"/>
      <c r="QMW78" s="466"/>
      <c r="QMX78" s="399"/>
      <c r="QMY78" s="466"/>
      <c r="QMZ78" s="252"/>
      <c r="QNA78" s="467"/>
      <c r="QNB78" s="466"/>
      <c r="QNC78" s="399"/>
      <c r="QND78" s="466"/>
      <c r="QNE78" s="252"/>
      <c r="QNF78" s="467"/>
      <c r="QNG78" s="466"/>
      <c r="QNH78" s="399"/>
      <c r="QNI78" s="466"/>
      <c r="QNJ78" s="252"/>
      <c r="QNK78" s="467"/>
      <c r="QNL78" s="466"/>
      <c r="QNM78" s="399"/>
      <c r="QNN78" s="466"/>
      <c r="QNO78" s="252"/>
      <c r="QNP78" s="467"/>
      <c r="QNQ78" s="466"/>
      <c r="QNR78" s="399"/>
      <c r="QNS78" s="466"/>
      <c r="QNT78" s="252"/>
      <c r="QNU78" s="467"/>
      <c r="QNV78" s="466"/>
      <c r="QNW78" s="399"/>
      <c r="QNX78" s="466"/>
      <c r="QNY78" s="252"/>
      <c r="QNZ78" s="467"/>
      <c r="QOA78" s="466"/>
      <c r="QOB78" s="399"/>
      <c r="QOC78" s="466"/>
      <c r="QOD78" s="252"/>
      <c r="QOE78" s="467"/>
      <c r="QOF78" s="466"/>
      <c r="QOG78" s="399"/>
      <c r="QOH78" s="466"/>
      <c r="QOI78" s="252"/>
      <c r="QOJ78" s="467"/>
      <c r="QOK78" s="466"/>
      <c r="QOL78" s="399"/>
      <c r="QOM78" s="466"/>
      <c r="QON78" s="252"/>
      <c r="QOO78" s="467"/>
      <c r="QOP78" s="466"/>
      <c r="QOQ78" s="399"/>
      <c r="QOR78" s="466"/>
      <c r="QOS78" s="252"/>
      <c r="QOT78" s="467"/>
      <c r="QOU78" s="466"/>
      <c r="QOV78" s="399"/>
      <c r="QOW78" s="466"/>
      <c r="QOX78" s="252"/>
      <c r="QOY78" s="467"/>
      <c r="QOZ78" s="466"/>
      <c r="QPA78" s="399"/>
      <c r="QPB78" s="466"/>
      <c r="QPC78" s="252"/>
      <c r="QPD78" s="467"/>
      <c r="QPE78" s="466"/>
      <c r="QPF78" s="399"/>
      <c r="QPG78" s="466"/>
      <c r="QPH78" s="252"/>
      <c r="QPI78" s="467"/>
      <c r="QPJ78" s="466"/>
      <c r="QPK78" s="399"/>
      <c r="QPL78" s="466"/>
      <c r="QPM78" s="252"/>
      <c r="QPN78" s="467"/>
      <c r="QPO78" s="466"/>
      <c r="QPP78" s="399"/>
      <c r="QPQ78" s="466"/>
      <c r="QPR78" s="252"/>
      <c r="QPS78" s="467"/>
      <c r="QPT78" s="466"/>
      <c r="QPU78" s="399"/>
      <c r="QPV78" s="466"/>
      <c r="QPW78" s="252"/>
      <c r="QPX78" s="467"/>
      <c r="QPY78" s="466"/>
      <c r="QPZ78" s="399"/>
      <c r="QQA78" s="466"/>
      <c r="QQB78" s="252"/>
      <c r="QQC78" s="467"/>
      <c r="QQD78" s="466"/>
      <c r="QQE78" s="399"/>
      <c r="QQF78" s="466"/>
      <c r="QQG78" s="252"/>
      <c r="QQH78" s="467"/>
      <c r="QQI78" s="466"/>
      <c r="QQJ78" s="399"/>
      <c r="QQK78" s="466"/>
      <c r="QQL78" s="252"/>
      <c r="QQM78" s="467"/>
      <c r="QQN78" s="466"/>
      <c r="QQO78" s="399"/>
      <c r="QQP78" s="466"/>
      <c r="QQQ78" s="252"/>
      <c r="QQR78" s="467"/>
      <c r="QQS78" s="466"/>
      <c r="QQT78" s="399"/>
      <c r="QQU78" s="466"/>
      <c r="QQV78" s="252"/>
      <c r="QQW78" s="467"/>
      <c r="QQX78" s="466"/>
      <c r="QQY78" s="399"/>
      <c r="QQZ78" s="466"/>
      <c r="QRA78" s="252"/>
      <c r="QRB78" s="467"/>
      <c r="QRC78" s="466"/>
      <c r="QRD78" s="399"/>
      <c r="QRE78" s="466"/>
      <c r="QRF78" s="252"/>
      <c r="QRG78" s="467"/>
      <c r="QRH78" s="466"/>
      <c r="QRI78" s="399"/>
      <c r="QRJ78" s="466"/>
      <c r="QRK78" s="252"/>
      <c r="QRL78" s="467"/>
      <c r="QRM78" s="466"/>
      <c r="QRN78" s="399"/>
      <c r="QRO78" s="466"/>
      <c r="QRP78" s="252"/>
      <c r="QRQ78" s="467"/>
      <c r="QRR78" s="466"/>
      <c r="QRS78" s="399"/>
      <c r="QRT78" s="466"/>
      <c r="QRU78" s="252"/>
      <c r="QRV78" s="467"/>
      <c r="QRW78" s="466"/>
      <c r="QRX78" s="399"/>
      <c r="QRY78" s="466"/>
      <c r="QRZ78" s="252"/>
      <c r="QSA78" s="467"/>
      <c r="QSB78" s="466"/>
      <c r="QSC78" s="399"/>
      <c r="QSD78" s="466"/>
      <c r="QSE78" s="252"/>
      <c r="QSF78" s="467"/>
      <c r="QSG78" s="466"/>
      <c r="QSH78" s="399"/>
      <c r="QSI78" s="466"/>
      <c r="QSJ78" s="252"/>
      <c r="QSK78" s="467"/>
      <c r="QSL78" s="466"/>
      <c r="QSM78" s="399"/>
      <c r="QSN78" s="466"/>
      <c r="QSO78" s="252"/>
      <c r="QSP78" s="467"/>
      <c r="QSQ78" s="466"/>
      <c r="QSR78" s="399"/>
      <c r="QSS78" s="466"/>
      <c r="QST78" s="252"/>
      <c r="QSU78" s="467"/>
      <c r="QSV78" s="466"/>
      <c r="QSW78" s="399"/>
      <c r="QSX78" s="466"/>
      <c r="QSY78" s="252"/>
      <c r="QSZ78" s="467"/>
      <c r="QTA78" s="466"/>
      <c r="QTB78" s="399"/>
      <c r="QTC78" s="466"/>
      <c r="QTD78" s="252"/>
      <c r="QTE78" s="467"/>
      <c r="QTF78" s="466"/>
      <c r="QTG78" s="399"/>
      <c r="QTH78" s="466"/>
      <c r="QTI78" s="252"/>
      <c r="QTJ78" s="467"/>
      <c r="QTK78" s="466"/>
      <c r="QTL78" s="399"/>
      <c r="QTM78" s="466"/>
      <c r="QTN78" s="252"/>
      <c r="QTO78" s="467"/>
      <c r="QTP78" s="466"/>
      <c r="QTQ78" s="399"/>
      <c r="QTR78" s="466"/>
      <c r="QTS78" s="252"/>
      <c r="QTT78" s="467"/>
      <c r="QTU78" s="466"/>
      <c r="QTV78" s="399"/>
      <c r="QTW78" s="466"/>
      <c r="QTX78" s="252"/>
      <c r="QTY78" s="467"/>
      <c r="QTZ78" s="466"/>
      <c r="QUA78" s="399"/>
      <c r="QUB78" s="466"/>
      <c r="QUC78" s="252"/>
      <c r="QUD78" s="467"/>
      <c r="QUE78" s="466"/>
      <c r="QUF78" s="399"/>
      <c r="QUG78" s="466"/>
      <c r="QUH78" s="252"/>
      <c r="QUI78" s="467"/>
      <c r="QUJ78" s="466"/>
      <c r="QUK78" s="399"/>
      <c r="QUL78" s="466"/>
      <c r="QUM78" s="252"/>
      <c r="QUN78" s="467"/>
      <c r="QUO78" s="466"/>
      <c r="QUP78" s="399"/>
      <c r="QUQ78" s="466"/>
      <c r="QUR78" s="252"/>
      <c r="QUS78" s="467"/>
      <c r="QUT78" s="466"/>
      <c r="QUU78" s="399"/>
      <c r="QUV78" s="466"/>
      <c r="QUW78" s="252"/>
      <c r="QUX78" s="467"/>
      <c r="QUY78" s="466"/>
      <c r="QUZ78" s="399"/>
      <c r="QVA78" s="466"/>
      <c r="QVB78" s="252"/>
      <c r="QVC78" s="467"/>
      <c r="QVD78" s="466"/>
      <c r="QVE78" s="399"/>
      <c r="QVF78" s="466"/>
      <c r="QVG78" s="252"/>
      <c r="QVH78" s="467"/>
      <c r="QVI78" s="466"/>
      <c r="QVJ78" s="399"/>
      <c r="QVK78" s="466"/>
      <c r="QVL78" s="252"/>
      <c r="QVM78" s="467"/>
      <c r="QVN78" s="466"/>
      <c r="QVO78" s="399"/>
      <c r="QVP78" s="466"/>
      <c r="QVQ78" s="252"/>
      <c r="QVR78" s="467"/>
      <c r="QVS78" s="466"/>
      <c r="QVT78" s="399"/>
      <c r="QVU78" s="466"/>
      <c r="QVV78" s="252"/>
      <c r="QVW78" s="467"/>
      <c r="QVX78" s="466"/>
      <c r="QVY78" s="399"/>
      <c r="QVZ78" s="466"/>
      <c r="QWA78" s="252"/>
      <c r="QWB78" s="467"/>
      <c r="QWC78" s="466"/>
      <c r="QWD78" s="399"/>
      <c r="QWE78" s="466"/>
      <c r="QWF78" s="252"/>
      <c r="QWG78" s="467"/>
      <c r="QWH78" s="466"/>
      <c r="QWI78" s="399"/>
      <c r="QWJ78" s="466"/>
      <c r="QWK78" s="252"/>
      <c r="QWL78" s="467"/>
      <c r="QWM78" s="466"/>
      <c r="QWN78" s="399"/>
      <c r="QWO78" s="466"/>
      <c r="QWP78" s="252"/>
      <c r="QWQ78" s="467"/>
      <c r="QWR78" s="466"/>
      <c r="QWS78" s="399"/>
      <c r="QWT78" s="466"/>
      <c r="QWU78" s="252"/>
      <c r="QWV78" s="467"/>
      <c r="QWW78" s="466"/>
      <c r="QWX78" s="399"/>
      <c r="QWY78" s="466"/>
      <c r="QWZ78" s="252"/>
      <c r="QXA78" s="467"/>
      <c r="QXB78" s="466"/>
      <c r="QXC78" s="399"/>
      <c r="QXD78" s="466"/>
      <c r="QXE78" s="252"/>
      <c r="QXF78" s="467"/>
      <c r="QXG78" s="466"/>
      <c r="QXH78" s="399"/>
      <c r="QXI78" s="466"/>
      <c r="QXJ78" s="252"/>
      <c r="QXK78" s="467"/>
      <c r="QXL78" s="466"/>
      <c r="QXM78" s="399"/>
      <c r="QXN78" s="466"/>
      <c r="QXO78" s="252"/>
      <c r="QXP78" s="467"/>
      <c r="QXQ78" s="466"/>
      <c r="QXR78" s="399"/>
      <c r="QXS78" s="466"/>
      <c r="QXT78" s="252"/>
      <c r="QXU78" s="467"/>
      <c r="QXV78" s="466"/>
      <c r="QXW78" s="399"/>
      <c r="QXX78" s="466"/>
      <c r="QXY78" s="252"/>
      <c r="QXZ78" s="467"/>
      <c r="QYA78" s="466"/>
      <c r="QYB78" s="399"/>
      <c r="QYC78" s="466"/>
      <c r="QYD78" s="252"/>
      <c r="QYE78" s="467"/>
      <c r="QYF78" s="466"/>
      <c r="QYG78" s="399"/>
      <c r="QYH78" s="466"/>
      <c r="QYI78" s="252"/>
      <c r="QYJ78" s="467"/>
      <c r="QYK78" s="466"/>
      <c r="QYL78" s="399"/>
      <c r="QYM78" s="466"/>
      <c r="QYN78" s="252"/>
      <c r="QYO78" s="467"/>
      <c r="QYP78" s="466"/>
      <c r="QYQ78" s="399"/>
      <c r="QYR78" s="466"/>
      <c r="QYS78" s="252"/>
      <c r="QYT78" s="467"/>
      <c r="QYU78" s="466"/>
      <c r="QYV78" s="399"/>
      <c r="QYW78" s="466"/>
      <c r="QYX78" s="252"/>
      <c r="QYY78" s="467"/>
      <c r="QYZ78" s="466"/>
      <c r="QZA78" s="399"/>
      <c r="QZB78" s="466"/>
      <c r="QZC78" s="252"/>
      <c r="QZD78" s="467"/>
      <c r="QZE78" s="466"/>
      <c r="QZF78" s="399"/>
      <c r="QZG78" s="466"/>
      <c r="QZH78" s="252"/>
      <c r="QZI78" s="467"/>
      <c r="QZJ78" s="466"/>
      <c r="QZK78" s="399"/>
      <c r="QZL78" s="466"/>
      <c r="QZM78" s="252"/>
      <c r="QZN78" s="467"/>
      <c r="QZO78" s="466"/>
      <c r="QZP78" s="399"/>
      <c r="QZQ78" s="466"/>
      <c r="QZR78" s="252"/>
      <c r="QZS78" s="467"/>
      <c r="QZT78" s="466"/>
      <c r="QZU78" s="399"/>
      <c r="QZV78" s="466"/>
      <c r="QZW78" s="252"/>
      <c r="QZX78" s="467"/>
      <c r="QZY78" s="466"/>
      <c r="QZZ78" s="399"/>
      <c r="RAA78" s="466"/>
      <c r="RAB78" s="252"/>
      <c r="RAC78" s="467"/>
      <c r="RAD78" s="466"/>
      <c r="RAE78" s="399"/>
      <c r="RAF78" s="466"/>
      <c r="RAG78" s="252"/>
      <c r="RAH78" s="467"/>
      <c r="RAI78" s="466"/>
      <c r="RAJ78" s="399"/>
      <c r="RAK78" s="466"/>
      <c r="RAL78" s="252"/>
      <c r="RAM78" s="467"/>
      <c r="RAN78" s="466"/>
      <c r="RAO78" s="399"/>
      <c r="RAP78" s="466"/>
      <c r="RAQ78" s="252"/>
      <c r="RAR78" s="467"/>
      <c r="RAS78" s="466"/>
      <c r="RAT78" s="399"/>
      <c r="RAU78" s="466"/>
      <c r="RAV78" s="252"/>
      <c r="RAW78" s="467"/>
      <c r="RAX78" s="466"/>
      <c r="RAY78" s="399"/>
      <c r="RAZ78" s="466"/>
      <c r="RBA78" s="252"/>
      <c r="RBB78" s="467"/>
      <c r="RBC78" s="466"/>
      <c r="RBD78" s="399"/>
      <c r="RBE78" s="466"/>
      <c r="RBF78" s="252"/>
      <c r="RBG78" s="467"/>
      <c r="RBH78" s="466"/>
      <c r="RBI78" s="399"/>
      <c r="RBJ78" s="466"/>
      <c r="RBK78" s="252"/>
      <c r="RBL78" s="467"/>
      <c r="RBM78" s="466"/>
      <c r="RBN78" s="399"/>
      <c r="RBO78" s="466"/>
      <c r="RBP78" s="252"/>
      <c r="RBQ78" s="467"/>
      <c r="RBR78" s="466"/>
      <c r="RBS78" s="399"/>
      <c r="RBT78" s="466"/>
      <c r="RBU78" s="252"/>
      <c r="RBV78" s="467"/>
      <c r="RBW78" s="466"/>
      <c r="RBX78" s="399"/>
      <c r="RBY78" s="466"/>
      <c r="RBZ78" s="252"/>
      <c r="RCA78" s="467"/>
      <c r="RCB78" s="466"/>
      <c r="RCC78" s="399"/>
      <c r="RCD78" s="466"/>
      <c r="RCE78" s="252"/>
      <c r="RCF78" s="467"/>
      <c r="RCG78" s="466"/>
      <c r="RCH78" s="399"/>
      <c r="RCI78" s="466"/>
      <c r="RCJ78" s="252"/>
      <c r="RCK78" s="467"/>
      <c r="RCL78" s="466"/>
      <c r="RCM78" s="399"/>
      <c r="RCN78" s="466"/>
      <c r="RCO78" s="252"/>
      <c r="RCP78" s="467"/>
      <c r="RCQ78" s="466"/>
      <c r="RCR78" s="399"/>
      <c r="RCS78" s="466"/>
      <c r="RCT78" s="252"/>
      <c r="RCU78" s="467"/>
      <c r="RCV78" s="466"/>
      <c r="RCW78" s="399"/>
      <c r="RCX78" s="466"/>
      <c r="RCY78" s="252"/>
      <c r="RCZ78" s="467"/>
      <c r="RDA78" s="466"/>
      <c r="RDB78" s="399"/>
      <c r="RDC78" s="466"/>
      <c r="RDD78" s="252"/>
      <c r="RDE78" s="467"/>
      <c r="RDF78" s="466"/>
      <c r="RDG78" s="399"/>
      <c r="RDH78" s="466"/>
      <c r="RDI78" s="252"/>
      <c r="RDJ78" s="467"/>
      <c r="RDK78" s="466"/>
      <c r="RDL78" s="399"/>
      <c r="RDM78" s="466"/>
      <c r="RDN78" s="252"/>
      <c r="RDO78" s="467"/>
      <c r="RDP78" s="466"/>
      <c r="RDQ78" s="399"/>
      <c r="RDR78" s="466"/>
      <c r="RDS78" s="252"/>
      <c r="RDT78" s="467"/>
      <c r="RDU78" s="466"/>
      <c r="RDV78" s="399"/>
      <c r="RDW78" s="466"/>
      <c r="RDX78" s="252"/>
      <c r="RDY78" s="467"/>
      <c r="RDZ78" s="466"/>
      <c r="REA78" s="399"/>
      <c r="REB78" s="466"/>
      <c r="REC78" s="252"/>
      <c r="RED78" s="467"/>
      <c r="REE78" s="466"/>
      <c r="REF78" s="399"/>
      <c r="REG78" s="466"/>
      <c r="REH78" s="252"/>
      <c r="REI78" s="467"/>
      <c r="REJ78" s="466"/>
      <c r="REK78" s="399"/>
      <c r="REL78" s="466"/>
      <c r="REM78" s="252"/>
      <c r="REN78" s="467"/>
      <c r="REO78" s="466"/>
      <c r="REP78" s="399"/>
      <c r="REQ78" s="466"/>
      <c r="RER78" s="252"/>
      <c r="RES78" s="467"/>
      <c r="RET78" s="466"/>
      <c r="REU78" s="399"/>
      <c r="REV78" s="466"/>
      <c r="REW78" s="252"/>
      <c r="REX78" s="467"/>
      <c r="REY78" s="466"/>
      <c r="REZ78" s="399"/>
      <c r="RFA78" s="466"/>
      <c r="RFB78" s="252"/>
      <c r="RFC78" s="467"/>
      <c r="RFD78" s="466"/>
      <c r="RFE78" s="399"/>
      <c r="RFF78" s="466"/>
      <c r="RFG78" s="252"/>
      <c r="RFH78" s="467"/>
      <c r="RFI78" s="466"/>
      <c r="RFJ78" s="399"/>
      <c r="RFK78" s="466"/>
      <c r="RFL78" s="252"/>
      <c r="RFM78" s="467"/>
      <c r="RFN78" s="466"/>
      <c r="RFO78" s="399"/>
      <c r="RFP78" s="466"/>
      <c r="RFQ78" s="252"/>
      <c r="RFR78" s="467"/>
      <c r="RFS78" s="466"/>
      <c r="RFT78" s="399"/>
      <c r="RFU78" s="466"/>
      <c r="RFV78" s="252"/>
      <c r="RFW78" s="467"/>
      <c r="RFX78" s="466"/>
      <c r="RFY78" s="399"/>
      <c r="RFZ78" s="466"/>
      <c r="RGA78" s="252"/>
      <c r="RGB78" s="467"/>
      <c r="RGC78" s="466"/>
      <c r="RGD78" s="399"/>
      <c r="RGE78" s="466"/>
      <c r="RGF78" s="252"/>
      <c r="RGG78" s="467"/>
      <c r="RGH78" s="466"/>
      <c r="RGI78" s="399"/>
      <c r="RGJ78" s="466"/>
      <c r="RGK78" s="252"/>
      <c r="RGL78" s="467"/>
      <c r="RGM78" s="466"/>
      <c r="RGN78" s="399"/>
      <c r="RGO78" s="466"/>
      <c r="RGP78" s="252"/>
      <c r="RGQ78" s="467"/>
      <c r="RGR78" s="466"/>
      <c r="RGS78" s="399"/>
      <c r="RGT78" s="466"/>
      <c r="RGU78" s="252"/>
      <c r="RGV78" s="467"/>
      <c r="RGW78" s="466"/>
      <c r="RGX78" s="399"/>
      <c r="RGY78" s="466"/>
      <c r="RGZ78" s="252"/>
      <c r="RHA78" s="467"/>
      <c r="RHB78" s="466"/>
      <c r="RHC78" s="399"/>
      <c r="RHD78" s="466"/>
      <c r="RHE78" s="252"/>
      <c r="RHF78" s="467"/>
      <c r="RHG78" s="466"/>
      <c r="RHH78" s="399"/>
      <c r="RHI78" s="466"/>
      <c r="RHJ78" s="252"/>
      <c r="RHK78" s="467"/>
      <c r="RHL78" s="466"/>
      <c r="RHM78" s="399"/>
      <c r="RHN78" s="466"/>
      <c r="RHO78" s="252"/>
      <c r="RHP78" s="467"/>
      <c r="RHQ78" s="466"/>
      <c r="RHR78" s="399"/>
      <c r="RHS78" s="466"/>
      <c r="RHT78" s="252"/>
      <c r="RHU78" s="467"/>
      <c r="RHV78" s="466"/>
      <c r="RHW78" s="399"/>
      <c r="RHX78" s="466"/>
      <c r="RHY78" s="252"/>
      <c r="RHZ78" s="467"/>
      <c r="RIA78" s="466"/>
      <c r="RIB78" s="399"/>
      <c r="RIC78" s="466"/>
      <c r="RID78" s="252"/>
      <c r="RIE78" s="467"/>
      <c r="RIF78" s="466"/>
      <c r="RIG78" s="399"/>
      <c r="RIH78" s="466"/>
      <c r="RII78" s="252"/>
      <c r="RIJ78" s="467"/>
      <c r="RIK78" s="466"/>
      <c r="RIL78" s="399"/>
      <c r="RIM78" s="466"/>
      <c r="RIN78" s="252"/>
      <c r="RIO78" s="467"/>
      <c r="RIP78" s="466"/>
      <c r="RIQ78" s="399"/>
      <c r="RIR78" s="466"/>
      <c r="RIS78" s="252"/>
      <c r="RIT78" s="467"/>
      <c r="RIU78" s="466"/>
      <c r="RIV78" s="399"/>
      <c r="RIW78" s="466"/>
      <c r="RIX78" s="252"/>
      <c r="RIY78" s="467"/>
      <c r="RIZ78" s="466"/>
      <c r="RJA78" s="399"/>
      <c r="RJB78" s="466"/>
      <c r="RJC78" s="252"/>
      <c r="RJD78" s="467"/>
      <c r="RJE78" s="466"/>
      <c r="RJF78" s="399"/>
      <c r="RJG78" s="466"/>
      <c r="RJH78" s="252"/>
      <c r="RJI78" s="467"/>
      <c r="RJJ78" s="466"/>
      <c r="RJK78" s="399"/>
      <c r="RJL78" s="466"/>
      <c r="RJM78" s="252"/>
      <c r="RJN78" s="467"/>
      <c r="RJO78" s="466"/>
      <c r="RJP78" s="399"/>
      <c r="RJQ78" s="466"/>
      <c r="RJR78" s="252"/>
      <c r="RJS78" s="467"/>
      <c r="RJT78" s="466"/>
      <c r="RJU78" s="399"/>
      <c r="RJV78" s="466"/>
      <c r="RJW78" s="252"/>
      <c r="RJX78" s="467"/>
      <c r="RJY78" s="466"/>
      <c r="RJZ78" s="399"/>
      <c r="RKA78" s="466"/>
      <c r="RKB78" s="252"/>
      <c r="RKC78" s="467"/>
      <c r="RKD78" s="466"/>
      <c r="RKE78" s="399"/>
      <c r="RKF78" s="466"/>
      <c r="RKG78" s="252"/>
      <c r="RKH78" s="467"/>
      <c r="RKI78" s="466"/>
      <c r="RKJ78" s="399"/>
      <c r="RKK78" s="466"/>
      <c r="RKL78" s="252"/>
      <c r="RKM78" s="467"/>
      <c r="RKN78" s="466"/>
      <c r="RKO78" s="399"/>
      <c r="RKP78" s="466"/>
      <c r="RKQ78" s="252"/>
      <c r="RKR78" s="467"/>
      <c r="RKS78" s="466"/>
      <c r="RKT78" s="399"/>
      <c r="RKU78" s="466"/>
      <c r="RKV78" s="252"/>
      <c r="RKW78" s="467"/>
      <c r="RKX78" s="466"/>
      <c r="RKY78" s="399"/>
      <c r="RKZ78" s="466"/>
      <c r="RLA78" s="252"/>
      <c r="RLB78" s="467"/>
      <c r="RLC78" s="466"/>
      <c r="RLD78" s="399"/>
      <c r="RLE78" s="466"/>
      <c r="RLF78" s="252"/>
      <c r="RLG78" s="467"/>
      <c r="RLH78" s="466"/>
      <c r="RLI78" s="399"/>
      <c r="RLJ78" s="466"/>
      <c r="RLK78" s="252"/>
      <c r="RLL78" s="467"/>
      <c r="RLM78" s="466"/>
      <c r="RLN78" s="399"/>
      <c r="RLO78" s="466"/>
      <c r="RLP78" s="252"/>
      <c r="RLQ78" s="467"/>
      <c r="RLR78" s="466"/>
      <c r="RLS78" s="399"/>
      <c r="RLT78" s="466"/>
      <c r="RLU78" s="252"/>
      <c r="RLV78" s="467"/>
      <c r="RLW78" s="466"/>
      <c r="RLX78" s="399"/>
      <c r="RLY78" s="466"/>
      <c r="RLZ78" s="252"/>
      <c r="RMA78" s="467"/>
      <c r="RMB78" s="466"/>
      <c r="RMC78" s="399"/>
      <c r="RMD78" s="466"/>
      <c r="RME78" s="252"/>
      <c r="RMF78" s="467"/>
      <c r="RMG78" s="466"/>
      <c r="RMH78" s="399"/>
      <c r="RMI78" s="466"/>
      <c r="RMJ78" s="252"/>
      <c r="RMK78" s="467"/>
      <c r="RML78" s="466"/>
      <c r="RMM78" s="399"/>
      <c r="RMN78" s="466"/>
      <c r="RMO78" s="252"/>
      <c r="RMP78" s="467"/>
      <c r="RMQ78" s="466"/>
      <c r="RMR78" s="399"/>
      <c r="RMS78" s="466"/>
      <c r="RMT78" s="252"/>
      <c r="RMU78" s="467"/>
      <c r="RMV78" s="466"/>
      <c r="RMW78" s="399"/>
      <c r="RMX78" s="466"/>
      <c r="RMY78" s="252"/>
      <c r="RMZ78" s="467"/>
      <c r="RNA78" s="466"/>
      <c r="RNB78" s="399"/>
      <c r="RNC78" s="466"/>
      <c r="RND78" s="252"/>
      <c r="RNE78" s="467"/>
      <c r="RNF78" s="466"/>
      <c r="RNG78" s="399"/>
      <c r="RNH78" s="466"/>
      <c r="RNI78" s="252"/>
      <c r="RNJ78" s="467"/>
      <c r="RNK78" s="466"/>
      <c r="RNL78" s="399"/>
      <c r="RNM78" s="466"/>
      <c r="RNN78" s="252"/>
      <c r="RNO78" s="467"/>
      <c r="RNP78" s="466"/>
      <c r="RNQ78" s="399"/>
      <c r="RNR78" s="466"/>
      <c r="RNS78" s="252"/>
      <c r="RNT78" s="467"/>
      <c r="RNU78" s="466"/>
      <c r="RNV78" s="399"/>
      <c r="RNW78" s="466"/>
      <c r="RNX78" s="252"/>
      <c r="RNY78" s="467"/>
      <c r="RNZ78" s="466"/>
      <c r="ROA78" s="399"/>
      <c r="ROB78" s="466"/>
      <c r="ROC78" s="252"/>
      <c r="ROD78" s="467"/>
      <c r="ROE78" s="466"/>
      <c r="ROF78" s="399"/>
      <c r="ROG78" s="466"/>
      <c r="ROH78" s="252"/>
      <c r="ROI78" s="467"/>
      <c r="ROJ78" s="466"/>
      <c r="ROK78" s="399"/>
      <c r="ROL78" s="466"/>
      <c r="ROM78" s="252"/>
      <c r="RON78" s="467"/>
      <c r="ROO78" s="466"/>
      <c r="ROP78" s="399"/>
      <c r="ROQ78" s="466"/>
      <c r="ROR78" s="252"/>
      <c r="ROS78" s="467"/>
      <c r="ROT78" s="466"/>
      <c r="ROU78" s="399"/>
      <c r="ROV78" s="466"/>
      <c r="ROW78" s="252"/>
      <c r="ROX78" s="467"/>
      <c r="ROY78" s="466"/>
      <c r="ROZ78" s="399"/>
      <c r="RPA78" s="466"/>
      <c r="RPB78" s="252"/>
      <c r="RPC78" s="467"/>
      <c r="RPD78" s="466"/>
      <c r="RPE78" s="399"/>
      <c r="RPF78" s="466"/>
      <c r="RPG78" s="252"/>
      <c r="RPH78" s="467"/>
      <c r="RPI78" s="466"/>
      <c r="RPJ78" s="399"/>
      <c r="RPK78" s="466"/>
      <c r="RPL78" s="252"/>
      <c r="RPM78" s="467"/>
      <c r="RPN78" s="466"/>
      <c r="RPO78" s="399"/>
      <c r="RPP78" s="466"/>
      <c r="RPQ78" s="252"/>
      <c r="RPR78" s="467"/>
      <c r="RPS78" s="466"/>
      <c r="RPT78" s="399"/>
      <c r="RPU78" s="466"/>
      <c r="RPV78" s="252"/>
      <c r="RPW78" s="467"/>
      <c r="RPX78" s="466"/>
      <c r="RPY78" s="399"/>
      <c r="RPZ78" s="466"/>
      <c r="RQA78" s="252"/>
      <c r="RQB78" s="467"/>
      <c r="RQC78" s="466"/>
      <c r="RQD78" s="399"/>
      <c r="RQE78" s="466"/>
      <c r="RQF78" s="252"/>
      <c r="RQG78" s="467"/>
      <c r="RQH78" s="466"/>
      <c r="RQI78" s="399"/>
      <c r="RQJ78" s="466"/>
      <c r="RQK78" s="252"/>
      <c r="RQL78" s="467"/>
      <c r="RQM78" s="466"/>
      <c r="RQN78" s="399"/>
      <c r="RQO78" s="466"/>
      <c r="RQP78" s="252"/>
      <c r="RQQ78" s="467"/>
      <c r="RQR78" s="466"/>
      <c r="RQS78" s="399"/>
      <c r="RQT78" s="466"/>
      <c r="RQU78" s="252"/>
      <c r="RQV78" s="467"/>
      <c r="RQW78" s="466"/>
      <c r="RQX78" s="399"/>
      <c r="RQY78" s="466"/>
      <c r="RQZ78" s="252"/>
      <c r="RRA78" s="467"/>
      <c r="RRB78" s="466"/>
      <c r="RRC78" s="399"/>
      <c r="RRD78" s="466"/>
      <c r="RRE78" s="252"/>
      <c r="RRF78" s="467"/>
      <c r="RRG78" s="466"/>
      <c r="RRH78" s="399"/>
      <c r="RRI78" s="466"/>
      <c r="RRJ78" s="252"/>
      <c r="RRK78" s="467"/>
      <c r="RRL78" s="466"/>
      <c r="RRM78" s="399"/>
      <c r="RRN78" s="466"/>
      <c r="RRO78" s="252"/>
      <c r="RRP78" s="467"/>
      <c r="RRQ78" s="466"/>
      <c r="RRR78" s="399"/>
      <c r="RRS78" s="466"/>
      <c r="RRT78" s="252"/>
      <c r="RRU78" s="467"/>
      <c r="RRV78" s="466"/>
      <c r="RRW78" s="399"/>
      <c r="RRX78" s="466"/>
      <c r="RRY78" s="252"/>
      <c r="RRZ78" s="467"/>
      <c r="RSA78" s="466"/>
      <c r="RSB78" s="399"/>
      <c r="RSC78" s="466"/>
      <c r="RSD78" s="252"/>
      <c r="RSE78" s="467"/>
      <c r="RSF78" s="466"/>
      <c r="RSG78" s="399"/>
      <c r="RSH78" s="466"/>
      <c r="RSI78" s="252"/>
      <c r="RSJ78" s="467"/>
      <c r="RSK78" s="466"/>
      <c r="RSL78" s="399"/>
      <c r="RSM78" s="466"/>
      <c r="RSN78" s="252"/>
      <c r="RSO78" s="467"/>
      <c r="RSP78" s="466"/>
      <c r="RSQ78" s="399"/>
      <c r="RSR78" s="466"/>
      <c r="RSS78" s="252"/>
      <c r="RST78" s="467"/>
      <c r="RSU78" s="466"/>
      <c r="RSV78" s="399"/>
      <c r="RSW78" s="466"/>
      <c r="RSX78" s="252"/>
      <c r="RSY78" s="467"/>
      <c r="RSZ78" s="466"/>
      <c r="RTA78" s="399"/>
      <c r="RTB78" s="466"/>
      <c r="RTC78" s="252"/>
      <c r="RTD78" s="467"/>
      <c r="RTE78" s="466"/>
      <c r="RTF78" s="399"/>
      <c r="RTG78" s="466"/>
      <c r="RTH78" s="252"/>
      <c r="RTI78" s="467"/>
      <c r="RTJ78" s="466"/>
      <c r="RTK78" s="399"/>
      <c r="RTL78" s="466"/>
      <c r="RTM78" s="252"/>
      <c r="RTN78" s="467"/>
      <c r="RTO78" s="466"/>
      <c r="RTP78" s="399"/>
      <c r="RTQ78" s="466"/>
      <c r="RTR78" s="252"/>
      <c r="RTS78" s="467"/>
      <c r="RTT78" s="466"/>
      <c r="RTU78" s="399"/>
      <c r="RTV78" s="466"/>
      <c r="RTW78" s="252"/>
      <c r="RTX78" s="467"/>
      <c r="RTY78" s="466"/>
      <c r="RTZ78" s="399"/>
      <c r="RUA78" s="466"/>
      <c r="RUB78" s="252"/>
      <c r="RUC78" s="467"/>
      <c r="RUD78" s="466"/>
      <c r="RUE78" s="399"/>
      <c r="RUF78" s="466"/>
      <c r="RUG78" s="252"/>
      <c r="RUH78" s="467"/>
      <c r="RUI78" s="466"/>
      <c r="RUJ78" s="399"/>
      <c r="RUK78" s="466"/>
      <c r="RUL78" s="252"/>
      <c r="RUM78" s="467"/>
      <c r="RUN78" s="466"/>
      <c r="RUO78" s="399"/>
      <c r="RUP78" s="466"/>
      <c r="RUQ78" s="252"/>
      <c r="RUR78" s="467"/>
      <c r="RUS78" s="466"/>
      <c r="RUT78" s="399"/>
      <c r="RUU78" s="466"/>
      <c r="RUV78" s="252"/>
      <c r="RUW78" s="467"/>
      <c r="RUX78" s="466"/>
      <c r="RUY78" s="399"/>
      <c r="RUZ78" s="466"/>
      <c r="RVA78" s="252"/>
      <c r="RVB78" s="467"/>
      <c r="RVC78" s="466"/>
      <c r="RVD78" s="399"/>
      <c r="RVE78" s="466"/>
      <c r="RVF78" s="252"/>
      <c r="RVG78" s="467"/>
      <c r="RVH78" s="466"/>
      <c r="RVI78" s="399"/>
      <c r="RVJ78" s="466"/>
      <c r="RVK78" s="252"/>
      <c r="RVL78" s="467"/>
      <c r="RVM78" s="466"/>
      <c r="RVN78" s="399"/>
      <c r="RVO78" s="466"/>
      <c r="RVP78" s="252"/>
      <c r="RVQ78" s="467"/>
      <c r="RVR78" s="466"/>
      <c r="RVS78" s="399"/>
      <c r="RVT78" s="466"/>
      <c r="RVU78" s="252"/>
      <c r="RVV78" s="467"/>
      <c r="RVW78" s="466"/>
      <c r="RVX78" s="399"/>
      <c r="RVY78" s="466"/>
      <c r="RVZ78" s="252"/>
      <c r="RWA78" s="467"/>
      <c r="RWB78" s="466"/>
      <c r="RWC78" s="399"/>
      <c r="RWD78" s="466"/>
      <c r="RWE78" s="252"/>
      <c r="RWF78" s="467"/>
      <c r="RWG78" s="466"/>
      <c r="RWH78" s="399"/>
      <c r="RWI78" s="466"/>
      <c r="RWJ78" s="252"/>
      <c r="RWK78" s="467"/>
      <c r="RWL78" s="466"/>
      <c r="RWM78" s="399"/>
      <c r="RWN78" s="466"/>
      <c r="RWO78" s="252"/>
      <c r="RWP78" s="467"/>
      <c r="RWQ78" s="466"/>
      <c r="RWR78" s="399"/>
      <c r="RWS78" s="466"/>
      <c r="RWT78" s="252"/>
      <c r="RWU78" s="467"/>
      <c r="RWV78" s="466"/>
      <c r="RWW78" s="399"/>
      <c r="RWX78" s="466"/>
      <c r="RWY78" s="252"/>
      <c r="RWZ78" s="467"/>
      <c r="RXA78" s="466"/>
      <c r="RXB78" s="399"/>
      <c r="RXC78" s="466"/>
      <c r="RXD78" s="252"/>
      <c r="RXE78" s="467"/>
      <c r="RXF78" s="466"/>
      <c r="RXG78" s="399"/>
      <c r="RXH78" s="466"/>
      <c r="RXI78" s="252"/>
      <c r="RXJ78" s="467"/>
      <c r="RXK78" s="466"/>
      <c r="RXL78" s="399"/>
      <c r="RXM78" s="466"/>
      <c r="RXN78" s="252"/>
      <c r="RXO78" s="467"/>
      <c r="RXP78" s="466"/>
      <c r="RXQ78" s="399"/>
      <c r="RXR78" s="466"/>
      <c r="RXS78" s="252"/>
      <c r="RXT78" s="467"/>
      <c r="RXU78" s="466"/>
      <c r="RXV78" s="399"/>
      <c r="RXW78" s="466"/>
      <c r="RXX78" s="252"/>
      <c r="RXY78" s="467"/>
      <c r="RXZ78" s="466"/>
      <c r="RYA78" s="399"/>
      <c r="RYB78" s="466"/>
      <c r="RYC78" s="252"/>
      <c r="RYD78" s="467"/>
      <c r="RYE78" s="466"/>
      <c r="RYF78" s="399"/>
      <c r="RYG78" s="466"/>
      <c r="RYH78" s="252"/>
      <c r="RYI78" s="467"/>
      <c r="RYJ78" s="466"/>
      <c r="RYK78" s="399"/>
      <c r="RYL78" s="466"/>
      <c r="RYM78" s="252"/>
      <c r="RYN78" s="467"/>
      <c r="RYO78" s="466"/>
      <c r="RYP78" s="399"/>
      <c r="RYQ78" s="466"/>
      <c r="RYR78" s="252"/>
      <c r="RYS78" s="467"/>
      <c r="RYT78" s="466"/>
      <c r="RYU78" s="399"/>
      <c r="RYV78" s="466"/>
      <c r="RYW78" s="252"/>
      <c r="RYX78" s="467"/>
      <c r="RYY78" s="466"/>
      <c r="RYZ78" s="399"/>
      <c r="RZA78" s="466"/>
      <c r="RZB78" s="252"/>
      <c r="RZC78" s="467"/>
      <c r="RZD78" s="466"/>
      <c r="RZE78" s="399"/>
      <c r="RZF78" s="466"/>
      <c r="RZG78" s="252"/>
      <c r="RZH78" s="467"/>
      <c r="RZI78" s="466"/>
      <c r="RZJ78" s="399"/>
      <c r="RZK78" s="466"/>
      <c r="RZL78" s="252"/>
      <c r="RZM78" s="467"/>
      <c r="RZN78" s="466"/>
      <c r="RZO78" s="399"/>
      <c r="RZP78" s="466"/>
      <c r="RZQ78" s="252"/>
      <c r="RZR78" s="467"/>
      <c r="RZS78" s="466"/>
      <c r="RZT78" s="399"/>
      <c r="RZU78" s="466"/>
      <c r="RZV78" s="252"/>
      <c r="RZW78" s="467"/>
      <c r="RZX78" s="466"/>
      <c r="RZY78" s="399"/>
      <c r="RZZ78" s="466"/>
      <c r="SAA78" s="252"/>
      <c r="SAB78" s="467"/>
      <c r="SAC78" s="466"/>
      <c r="SAD78" s="399"/>
      <c r="SAE78" s="466"/>
      <c r="SAF78" s="252"/>
      <c r="SAG78" s="467"/>
      <c r="SAH78" s="466"/>
      <c r="SAI78" s="399"/>
      <c r="SAJ78" s="466"/>
      <c r="SAK78" s="252"/>
      <c r="SAL78" s="467"/>
      <c r="SAM78" s="466"/>
      <c r="SAN78" s="399"/>
      <c r="SAO78" s="466"/>
      <c r="SAP78" s="252"/>
      <c r="SAQ78" s="467"/>
      <c r="SAR78" s="466"/>
      <c r="SAS78" s="399"/>
      <c r="SAT78" s="466"/>
      <c r="SAU78" s="252"/>
      <c r="SAV78" s="467"/>
      <c r="SAW78" s="466"/>
      <c r="SAX78" s="399"/>
      <c r="SAY78" s="466"/>
      <c r="SAZ78" s="252"/>
      <c r="SBA78" s="467"/>
      <c r="SBB78" s="466"/>
      <c r="SBC78" s="399"/>
      <c r="SBD78" s="466"/>
      <c r="SBE78" s="252"/>
      <c r="SBF78" s="467"/>
      <c r="SBG78" s="466"/>
      <c r="SBH78" s="399"/>
      <c r="SBI78" s="466"/>
      <c r="SBJ78" s="252"/>
      <c r="SBK78" s="467"/>
      <c r="SBL78" s="466"/>
      <c r="SBM78" s="399"/>
      <c r="SBN78" s="466"/>
      <c r="SBO78" s="252"/>
      <c r="SBP78" s="467"/>
      <c r="SBQ78" s="466"/>
      <c r="SBR78" s="399"/>
      <c r="SBS78" s="466"/>
      <c r="SBT78" s="252"/>
      <c r="SBU78" s="467"/>
      <c r="SBV78" s="466"/>
      <c r="SBW78" s="399"/>
      <c r="SBX78" s="466"/>
      <c r="SBY78" s="252"/>
      <c r="SBZ78" s="467"/>
      <c r="SCA78" s="466"/>
      <c r="SCB78" s="399"/>
      <c r="SCC78" s="466"/>
      <c r="SCD78" s="252"/>
      <c r="SCE78" s="467"/>
      <c r="SCF78" s="466"/>
      <c r="SCG78" s="399"/>
      <c r="SCH78" s="466"/>
      <c r="SCI78" s="252"/>
      <c r="SCJ78" s="467"/>
      <c r="SCK78" s="466"/>
      <c r="SCL78" s="399"/>
      <c r="SCM78" s="466"/>
      <c r="SCN78" s="252"/>
      <c r="SCO78" s="467"/>
      <c r="SCP78" s="466"/>
      <c r="SCQ78" s="399"/>
      <c r="SCR78" s="466"/>
      <c r="SCS78" s="252"/>
      <c r="SCT78" s="467"/>
      <c r="SCU78" s="466"/>
      <c r="SCV78" s="399"/>
      <c r="SCW78" s="466"/>
      <c r="SCX78" s="252"/>
      <c r="SCY78" s="467"/>
      <c r="SCZ78" s="466"/>
      <c r="SDA78" s="399"/>
      <c r="SDB78" s="466"/>
      <c r="SDC78" s="252"/>
      <c r="SDD78" s="467"/>
      <c r="SDE78" s="466"/>
      <c r="SDF78" s="399"/>
      <c r="SDG78" s="466"/>
      <c r="SDH78" s="252"/>
      <c r="SDI78" s="467"/>
      <c r="SDJ78" s="466"/>
      <c r="SDK78" s="399"/>
      <c r="SDL78" s="466"/>
      <c r="SDM78" s="252"/>
      <c r="SDN78" s="467"/>
      <c r="SDO78" s="466"/>
      <c r="SDP78" s="399"/>
      <c r="SDQ78" s="466"/>
      <c r="SDR78" s="252"/>
      <c r="SDS78" s="467"/>
      <c r="SDT78" s="466"/>
      <c r="SDU78" s="399"/>
      <c r="SDV78" s="466"/>
      <c r="SDW78" s="252"/>
      <c r="SDX78" s="467"/>
      <c r="SDY78" s="466"/>
      <c r="SDZ78" s="399"/>
      <c r="SEA78" s="466"/>
      <c r="SEB78" s="252"/>
      <c r="SEC78" s="467"/>
      <c r="SED78" s="466"/>
      <c r="SEE78" s="399"/>
      <c r="SEF78" s="466"/>
      <c r="SEG78" s="252"/>
      <c r="SEH78" s="467"/>
      <c r="SEI78" s="466"/>
      <c r="SEJ78" s="399"/>
      <c r="SEK78" s="466"/>
      <c r="SEL78" s="252"/>
      <c r="SEM78" s="467"/>
      <c r="SEN78" s="466"/>
      <c r="SEO78" s="399"/>
      <c r="SEP78" s="466"/>
      <c r="SEQ78" s="252"/>
      <c r="SER78" s="467"/>
      <c r="SES78" s="466"/>
      <c r="SET78" s="399"/>
      <c r="SEU78" s="466"/>
      <c r="SEV78" s="252"/>
      <c r="SEW78" s="467"/>
      <c r="SEX78" s="466"/>
      <c r="SEY78" s="399"/>
      <c r="SEZ78" s="466"/>
      <c r="SFA78" s="252"/>
      <c r="SFB78" s="467"/>
      <c r="SFC78" s="466"/>
      <c r="SFD78" s="399"/>
      <c r="SFE78" s="466"/>
      <c r="SFF78" s="252"/>
      <c r="SFG78" s="467"/>
      <c r="SFH78" s="466"/>
      <c r="SFI78" s="399"/>
      <c r="SFJ78" s="466"/>
      <c r="SFK78" s="252"/>
      <c r="SFL78" s="467"/>
      <c r="SFM78" s="466"/>
      <c r="SFN78" s="399"/>
      <c r="SFO78" s="466"/>
      <c r="SFP78" s="252"/>
      <c r="SFQ78" s="467"/>
      <c r="SFR78" s="466"/>
      <c r="SFS78" s="399"/>
      <c r="SFT78" s="466"/>
      <c r="SFU78" s="252"/>
      <c r="SFV78" s="467"/>
      <c r="SFW78" s="466"/>
      <c r="SFX78" s="399"/>
      <c r="SFY78" s="466"/>
      <c r="SFZ78" s="252"/>
      <c r="SGA78" s="467"/>
      <c r="SGB78" s="466"/>
      <c r="SGC78" s="399"/>
      <c r="SGD78" s="466"/>
      <c r="SGE78" s="252"/>
      <c r="SGF78" s="467"/>
      <c r="SGG78" s="466"/>
      <c r="SGH78" s="399"/>
      <c r="SGI78" s="466"/>
      <c r="SGJ78" s="252"/>
      <c r="SGK78" s="467"/>
      <c r="SGL78" s="466"/>
      <c r="SGM78" s="399"/>
      <c r="SGN78" s="466"/>
      <c r="SGO78" s="252"/>
      <c r="SGP78" s="467"/>
      <c r="SGQ78" s="466"/>
      <c r="SGR78" s="399"/>
      <c r="SGS78" s="466"/>
      <c r="SGT78" s="252"/>
      <c r="SGU78" s="467"/>
      <c r="SGV78" s="466"/>
      <c r="SGW78" s="399"/>
      <c r="SGX78" s="466"/>
      <c r="SGY78" s="252"/>
      <c r="SGZ78" s="467"/>
      <c r="SHA78" s="466"/>
      <c r="SHB78" s="399"/>
      <c r="SHC78" s="466"/>
      <c r="SHD78" s="252"/>
      <c r="SHE78" s="467"/>
      <c r="SHF78" s="466"/>
      <c r="SHG78" s="399"/>
      <c r="SHH78" s="466"/>
      <c r="SHI78" s="252"/>
      <c r="SHJ78" s="467"/>
      <c r="SHK78" s="466"/>
      <c r="SHL78" s="399"/>
      <c r="SHM78" s="466"/>
      <c r="SHN78" s="252"/>
      <c r="SHO78" s="467"/>
      <c r="SHP78" s="466"/>
      <c r="SHQ78" s="399"/>
      <c r="SHR78" s="466"/>
      <c r="SHS78" s="252"/>
      <c r="SHT78" s="467"/>
      <c r="SHU78" s="466"/>
      <c r="SHV78" s="399"/>
      <c r="SHW78" s="466"/>
      <c r="SHX78" s="252"/>
      <c r="SHY78" s="467"/>
      <c r="SHZ78" s="466"/>
      <c r="SIA78" s="399"/>
      <c r="SIB78" s="466"/>
      <c r="SIC78" s="252"/>
      <c r="SID78" s="467"/>
      <c r="SIE78" s="466"/>
      <c r="SIF78" s="399"/>
      <c r="SIG78" s="466"/>
      <c r="SIH78" s="252"/>
      <c r="SII78" s="467"/>
      <c r="SIJ78" s="466"/>
      <c r="SIK78" s="399"/>
      <c r="SIL78" s="466"/>
      <c r="SIM78" s="252"/>
      <c r="SIN78" s="467"/>
      <c r="SIO78" s="466"/>
      <c r="SIP78" s="399"/>
      <c r="SIQ78" s="466"/>
      <c r="SIR78" s="252"/>
      <c r="SIS78" s="467"/>
      <c r="SIT78" s="466"/>
      <c r="SIU78" s="399"/>
      <c r="SIV78" s="466"/>
      <c r="SIW78" s="252"/>
      <c r="SIX78" s="467"/>
      <c r="SIY78" s="466"/>
      <c r="SIZ78" s="399"/>
      <c r="SJA78" s="466"/>
      <c r="SJB78" s="252"/>
      <c r="SJC78" s="467"/>
      <c r="SJD78" s="466"/>
      <c r="SJE78" s="399"/>
      <c r="SJF78" s="466"/>
      <c r="SJG78" s="252"/>
      <c r="SJH78" s="467"/>
      <c r="SJI78" s="466"/>
      <c r="SJJ78" s="399"/>
      <c r="SJK78" s="466"/>
      <c r="SJL78" s="252"/>
      <c r="SJM78" s="467"/>
      <c r="SJN78" s="466"/>
      <c r="SJO78" s="399"/>
      <c r="SJP78" s="466"/>
      <c r="SJQ78" s="252"/>
      <c r="SJR78" s="467"/>
      <c r="SJS78" s="466"/>
      <c r="SJT78" s="399"/>
      <c r="SJU78" s="466"/>
      <c r="SJV78" s="252"/>
      <c r="SJW78" s="467"/>
      <c r="SJX78" s="466"/>
      <c r="SJY78" s="399"/>
      <c r="SJZ78" s="466"/>
      <c r="SKA78" s="252"/>
      <c r="SKB78" s="467"/>
      <c r="SKC78" s="466"/>
      <c r="SKD78" s="399"/>
      <c r="SKE78" s="466"/>
      <c r="SKF78" s="252"/>
      <c r="SKG78" s="467"/>
      <c r="SKH78" s="466"/>
      <c r="SKI78" s="399"/>
      <c r="SKJ78" s="466"/>
      <c r="SKK78" s="252"/>
      <c r="SKL78" s="467"/>
      <c r="SKM78" s="466"/>
      <c r="SKN78" s="399"/>
      <c r="SKO78" s="466"/>
      <c r="SKP78" s="252"/>
      <c r="SKQ78" s="467"/>
      <c r="SKR78" s="466"/>
      <c r="SKS78" s="399"/>
      <c r="SKT78" s="466"/>
      <c r="SKU78" s="252"/>
      <c r="SKV78" s="467"/>
      <c r="SKW78" s="466"/>
      <c r="SKX78" s="399"/>
      <c r="SKY78" s="466"/>
      <c r="SKZ78" s="252"/>
      <c r="SLA78" s="467"/>
      <c r="SLB78" s="466"/>
      <c r="SLC78" s="399"/>
      <c r="SLD78" s="466"/>
      <c r="SLE78" s="252"/>
      <c r="SLF78" s="467"/>
      <c r="SLG78" s="466"/>
      <c r="SLH78" s="399"/>
      <c r="SLI78" s="466"/>
      <c r="SLJ78" s="252"/>
      <c r="SLK78" s="467"/>
      <c r="SLL78" s="466"/>
      <c r="SLM78" s="399"/>
      <c r="SLN78" s="466"/>
      <c r="SLO78" s="252"/>
      <c r="SLP78" s="467"/>
      <c r="SLQ78" s="466"/>
      <c r="SLR78" s="399"/>
      <c r="SLS78" s="466"/>
      <c r="SLT78" s="252"/>
      <c r="SLU78" s="467"/>
      <c r="SLV78" s="466"/>
      <c r="SLW78" s="399"/>
      <c r="SLX78" s="466"/>
      <c r="SLY78" s="252"/>
      <c r="SLZ78" s="467"/>
      <c r="SMA78" s="466"/>
      <c r="SMB78" s="399"/>
      <c r="SMC78" s="466"/>
      <c r="SMD78" s="252"/>
      <c r="SME78" s="467"/>
      <c r="SMF78" s="466"/>
      <c r="SMG78" s="399"/>
      <c r="SMH78" s="466"/>
      <c r="SMI78" s="252"/>
      <c r="SMJ78" s="467"/>
      <c r="SMK78" s="466"/>
      <c r="SML78" s="399"/>
      <c r="SMM78" s="466"/>
      <c r="SMN78" s="252"/>
      <c r="SMO78" s="467"/>
      <c r="SMP78" s="466"/>
      <c r="SMQ78" s="399"/>
      <c r="SMR78" s="466"/>
      <c r="SMS78" s="252"/>
      <c r="SMT78" s="467"/>
      <c r="SMU78" s="466"/>
      <c r="SMV78" s="399"/>
      <c r="SMW78" s="466"/>
      <c r="SMX78" s="252"/>
      <c r="SMY78" s="467"/>
      <c r="SMZ78" s="466"/>
      <c r="SNA78" s="399"/>
      <c r="SNB78" s="466"/>
      <c r="SNC78" s="252"/>
      <c r="SND78" s="467"/>
      <c r="SNE78" s="466"/>
      <c r="SNF78" s="399"/>
      <c r="SNG78" s="466"/>
      <c r="SNH78" s="252"/>
      <c r="SNI78" s="467"/>
      <c r="SNJ78" s="466"/>
      <c r="SNK78" s="399"/>
      <c r="SNL78" s="466"/>
      <c r="SNM78" s="252"/>
      <c r="SNN78" s="467"/>
      <c r="SNO78" s="466"/>
      <c r="SNP78" s="399"/>
      <c r="SNQ78" s="466"/>
      <c r="SNR78" s="252"/>
      <c r="SNS78" s="467"/>
      <c r="SNT78" s="466"/>
      <c r="SNU78" s="399"/>
      <c r="SNV78" s="466"/>
      <c r="SNW78" s="252"/>
      <c r="SNX78" s="467"/>
      <c r="SNY78" s="466"/>
      <c r="SNZ78" s="399"/>
      <c r="SOA78" s="466"/>
      <c r="SOB78" s="252"/>
      <c r="SOC78" s="467"/>
      <c r="SOD78" s="466"/>
      <c r="SOE78" s="399"/>
      <c r="SOF78" s="466"/>
      <c r="SOG78" s="252"/>
      <c r="SOH78" s="467"/>
      <c r="SOI78" s="466"/>
      <c r="SOJ78" s="399"/>
      <c r="SOK78" s="466"/>
      <c r="SOL78" s="252"/>
      <c r="SOM78" s="467"/>
      <c r="SON78" s="466"/>
      <c r="SOO78" s="399"/>
      <c r="SOP78" s="466"/>
      <c r="SOQ78" s="252"/>
      <c r="SOR78" s="467"/>
      <c r="SOS78" s="466"/>
      <c r="SOT78" s="399"/>
      <c r="SOU78" s="466"/>
      <c r="SOV78" s="252"/>
      <c r="SOW78" s="467"/>
      <c r="SOX78" s="466"/>
      <c r="SOY78" s="399"/>
      <c r="SOZ78" s="466"/>
      <c r="SPA78" s="252"/>
      <c r="SPB78" s="467"/>
      <c r="SPC78" s="466"/>
      <c r="SPD78" s="399"/>
      <c r="SPE78" s="466"/>
      <c r="SPF78" s="252"/>
      <c r="SPG78" s="467"/>
      <c r="SPH78" s="466"/>
      <c r="SPI78" s="399"/>
      <c r="SPJ78" s="466"/>
      <c r="SPK78" s="252"/>
      <c r="SPL78" s="467"/>
      <c r="SPM78" s="466"/>
      <c r="SPN78" s="399"/>
      <c r="SPO78" s="466"/>
      <c r="SPP78" s="252"/>
      <c r="SPQ78" s="467"/>
      <c r="SPR78" s="466"/>
      <c r="SPS78" s="399"/>
      <c r="SPT78" s="466"/>
      <c r="SPU78" s="252"/>
      <c r="SPV78" s="467"/>
      <c r="SPW78" s="466"/>
      <c r="SPX78" s="399"/>
      <c r="SPY78" s="466"/>
      <c r="SPZ78" s="252"/>
      <c r="SQA78" s="467"/>
      <c r="SQB78" s="466"/>
      <c r="SQC78" s="399"/>
      <c r="SQD78" s="466"/>
      <c r="SQE78" s="252"/>
      <c r="SQF78" s="467"/>
      <c r="SQG78" s="466"/>
      <c r="SQH78" s="399"/>
      <c r="SQI78" s="466"/>
      <c r="SQJ78" s="252"/>
      <c r="SQK78" s="467"/>
      <c r="SQL78" s="466"/>
      <c r="SQM78" s="399"/>
      <c r="SQN78" s="466"/>
      <c r="SQO78" s="252"/>
      <c r="SQP78" s="467"/>
      <c r="SQQ78" s="466"/>
      <c r="SQR78" s="399"/>
      <c r="SQS78" s="466"/>
      <c r="SQT78" s="252"/>
      <c r="SQU78" s="467"/>
      <c r="SQV78" s="466"/>
      <c r="SQW78" s="399"/>
      <c r="SQX78" s="466"/>
      <c r="SQY78" s="252"/>
      <c r="SQZ78" s="467"/>
      <c r="SRA78" s="466"/>
      <c r="SRB78" s="399"/>
      <c r="SRC78" s="466"/>
      <c r="SRD78" s="252"/>
      <c r="SRE78" s="467"/>
      <c r="SRF78" s="466"/>
      <c r="SRG78" s="399"/>
      <c r="SRH78" s="466"/>
      <c r="SRI78" s="252"/>
      <c r="SRJ78" s="467"/>
      <c r="SRK78" s="466"/>
      <c r="SRL78" s="399"/>
      <c r="SRM78" s="466"/>
      <c r="SRN78" s="252"/>
      <c r="SRO78" s="467"/>
      <c r="SRP78" s="466"/>
      <c r="SRQ78" s="399"/>
      <c r="SRR78" s="466"/>
      <c r="SRS78" s="252"/>
      <c r="SRT78" s="467"/>
      <c r="SRU78" s="466"/>
      <c r="SRV78" s="399"/>
      <c r="SRW78" s="466"/>
      <c r="SRX78" s="252"/>
      <c r="SRY78" s="467"/>
      <c r="SRZ78" s="466"/>
      <c r="SSA78" s="399"/>
      <c r="SSB78" s="466"/>
      <c r="SSC78" s="252"/>
      <c r="SSD78" s="467"/>
      <c r="SSE78" s="466"/>
      <c r="SSF78" s="399"/>
      <c r="SSG78" s="466"/>
      <c r="SSH78" s="252"/>
      <c r="SSI78" s="467"/>
      <c r="SSJ78" s="466"/>
      <c r="SSK78" s="399"/>
      <c r="SSL78" s="466"/>
      <c r="SSM78" s="252"/>
      <c r="SSN78" s="467"/>
      <c r="SSO78" s="466"/>
      <c r="SSP78" s="399"/>
      <c r="SSQ78" s="466"/>
      <c r="SSR78" s="252"/>
      <c r="SSS78" s="467"/>
      <c r="SST78" s="466"/>
      <c r="SSU78" s="399"/>
      <c r="SSV78" s="466"/>
      <c r="SSW78" s="252"/>
      <c r="SSX78" s="467"/>
      <c r="SSY78" s="466"/>
      <c r="SSZ78" s="399"/>
      <c r="STA78" s="466"/>
      <c r="STB78" s="252"/>
      <c r="STC78" s="467"/>
      <c r="STD78" s="466"/>
      <c r="STE78" s="399"/>
      <c r="STF78" s="466"/>
      <c r="STG78" s="252"/>
      <c r="STH78" s="467"/>
      <c r="STI78" s="466"/>
      <c r="STJ78" s="399"/>
      <c r="STK78" s="466"/>
      <c r="STL78" s="252"/>
      <c r="STM78" s="467"/>
      <c r="STN78" s="466"/>
      <c r="STO78" s="399"/>
      <c r="STP78" s="466"/>
      <c r="STQ78" s="252"/>
      <c r="STR78" s="467"/>
      <c r="STS78" s="466"/>
      <c r="STT78" s="399"/>
      <c r="STU78" s="466"/>
      <c r="STV78" s="252"/>
      <c r="STW78" s="467"/>
      <c r="STX78" s="466"/>
      <c r="STY78" s="399"/>
      <c r="STZ78" s="466"/>
      <c r="SUA78" s="252"/>
      <c r="SUB78" s="467"/>
      <c r="SUC78" s="466"/>
      <c r="SUD78" s="399"/>
      <c r="SUE78" s="466"/>
      <c r="SUF78" s="252"/>
      <c r="SUG78" s="467"/>
      <c r="SUH78" s="466"/>
      <c r="SUI78" s="399"/>
      <c r="SUJ78" s="466"/>
      <c r="SUK78" s="252"/>
      <c r="SUL78" s="467"/>
      <c r="SUM78" s="466"/>
      <c r="SUN78" s="399"/>
      <c r="SUO78" s="466"/>
      <c r="SUP78" s="252"/>
      <c r="SUQ78" s="467"/>
      <c r="SUR78" s="466"/>
      <c r="SUS78" s="399"/>
      <c r="SUT78" s="466"/>
      <c r="SUU78" s="252"/>
      <c r="SUV78" s="467"/>
      <c r="SUW78" s="466"/>
      <c r="SUX78" s="399"/>
      <c r="SUY78" s="466"/>
      <c r="SUZ78" s="252"/>
      <c r="SVA78" s="467"/>
      <c r="SVB78" s="466"/>
      <c r="SVC78" s="399"/>
      <c r="SVD78" s="466"/>
      <c r="SVE78" s="252"/>
      <c r="SVF78" s="467"/>
      <c r="SVG78" s="466"/>
      <c r="SVH78" s="399"/>
      <c r="SVI78" s="466"/>
      <c r="SVJ78" s="252"/>
      <c r="SVK78" s="467"/>
      <c r="SVL78" s="466"/>
      <c r="SVM78" s="399"/>
      <c r="SVN78" s="466"/>
      <c r="SVO78" s="252"/>
      <c r="SVP78" s="467"/>
      <c r="SVQ78" s="466"/>
      <c r="SVR78" s="399"/>
      <c r="SVS78" s="466"/>
      <c r="SVT78" s="252"/>
      <c r="SVU78" s="467"/>
      <c r="SVV78" s="466"/>
      <c r="SVW78" s="399"/>
      <c r="SVX78" s="466"/>
      <c r="SVY78" s="252"/>
      <c r="SVZ78" s="467"/>
      <c r="SWA78" s="466"/>
      <c r="SWB78" s="399"/>
      <c r="SWC78" s="466"/>
      <c r="SWD78" s="252"/>
      <c r="SWE78" s="467"/>
      <c r="SWF78" s="466"/>
      <c r="SWG78" s="399"/>
      <c r="SWH78" s="466"/>
      <c r="SWI78" s="252"/>
      <c r="SWJ78" s="467"/>
      <c r="SWK78" s="466"/>
      <c r="SWL78" s="399"/>
      <c r="SWM78" s="466"/>
      <c r="SWN78" s="252"/>
      <c r="SWO78" s="467"/>
      <c r="SWP78" s="466"/>
      <c r="SWQ78" s="399"/>
      <c r="SWR78" s="466"/>
      <c r="SWS78" s="252"/>
      <c r="SWT78" s="467"/>
      <c r="SWU78" s="466"/>
      <c r="SWV78" s="399"/>
      <c r="SWW78" s="466"/>
      <c r="SWX78" s="252"/>
      <c r="SWY78" s="467"/>
      <c r="SWZ78" s="466"/>
      <c r="SXA78" s="399"/>
      <c r="SXB78" s="466"/>
      <c r="SXC78" s="252"/>
      <c r="SXD78" s="467"/>
      <c r="SXE78" s="466"/>
      <c r="SXF78" s="399"/>
      <c r="SXG78" s="466"/>
      <c r="SXH78" s="252"/>
      <c r="SXI78" s="467"/>
      <c r="SXJ78" s="466"/>
      <c r="SXK78" s="399"/>
      <c r="SXL78" s="466"/>
      <c r="SXM78" s="252"/>
      <c r="SXN78" s="467"/>
      <c r="SXO78" s="466"/>
      <c r="SXP78" s="399"/>
      <c r="SXQ78" s="466"/>
      <c r="SXR78" s="252"/>
      <c r="SXS78" s="467"/>
      <c r="SXT78" s="466"/>
      <c r="SXU78" s="399"/>
      <c r="SXV78" s="466"/>
      <c r="SXW78" s="252"/>
      <c r="SXX78" s="467"/>
      <c r="SXY78" s="466"/>
      <c r="SXZ78" s="399"/>
      <c r="SYA78" s="466"/>
      <c r="SYB78" s="252"/>
      <c r="SYC78" s="467"/>
      <c r="SYD78" s="466"/>
      <c r="SYE78" s="399"/>
      <c r="SYF78" s="466"/>
      <c r="SYG78" s="252"/>
      <c r="SYH78" s="467"/>
      <c r="SYI78" s="466"/>
      <c r="SYJ78" s="399"/>
      <c r="SYK78" s="466"/>
      <c r="SYL78" s="252"/>
      <c r="SYM78" s="467"/>
      <c r="SYN78" s="466"/>
      <c r="SYO78" s="399"/>
      <c r="SYP78" s="466"/>
      <c r="SYQ78" s="252"/>
      <c r="SYR78" s="467"/>
      <c r="SYS78" s="466"/>
      <c r="SYT78" s="399"/>
      <c r="SYU78" s="466"/>
      <c r="SYV78" s="252"/>
      <c r="SYW78" s="467"/>
      <c r="SYX78" s="466"/>
      <c r="SYY78" s="399"/>
      <c r="SYZ78" s="466"/>
      <c r="SZA78" s="252"/>
      <c r="SZB78" s="467"/>
      <c r="SZC78" s="466"/>
      <c r="SZD78" s="399"/>
      <c r="SZE78" s="466"/>
      <c r="SZF78" s="252"/>
      <c r="SZG78" s="467"/>
      <c r="SZH78" s="466"/>
      <c r="SZI78" s="399"/>
      <c r="SZJ78" s="466"/>
      <c r="SZK78" s="252"/>
      <c r="SZL78" s="467"/>
      <c r="SZM78" s="466"/>
      <c r="SZN78" s="399"/>
      <c r="SZO78" s="466"/>
      <c r="SZP78" s="252"/>
      <c r="SZQ78" s="467"/>
      <c r="SZR78" s="466"/>
      <c r="SZS78" s="399"/>
      <c r="SZT78" s="466"/>
      <c r="SZU78" s="252"/>
      <c r="SZV78" s="467"/>
      <c r="SZW78" s="466"/>
      <c r="SZX78" s="399"/>
      <c r="SZY78" s="466"/>
      <c r="SZZ78" s="252"/>
      <c r="TAA78" s="467"/>
      <c r="TAB78" s="466"/>
      <c r="TAC78" s="399"/>
      <c r="TAD78" s="466"/>
      <c r="TAE78" s="252"/>
      <c r="TAF78" s="467"/>
      <c r="TAG78" s="466"/>
      <c r="TAH78" s="399"/>
      <c r="TAI78" s="466"/>
      <c r="TAJ78" s="252"/>
      <c r="TAK78" s="467"/>
      <c r="TAL78" s="466"/>
      <c r="TAM78" s="399"/>
      <c r="TAN78" s="466"/>
      <c r="TAO78" s="252"/>
      <c r="TAP78" s="467"/>
      <c r="TAQ78" s="466"/>
      <c r="TAR78" s="399"/>
      <c r="TAS78" s="466"/>
      <c r="TAT78" s="252"/>
      <c r="TAU78" s="467"/>
      <c r="TAV78" s="466"/>
      <c r="TAW78" s="399"/>
      <c r="TAX78" s="466"/>
      <c r="TAY78" s="252"/>
      <c r="TAZ78" s="467"/>
      <c r="TBA78" s="466"/>
      <c r="TBB78" s="399"/>
      <c r="TBC78" s="466"/>
      <c r="TBD78" s="252"/>
      <c r="TBE78" s="467"/>
      <c r="TBF78" s="466"/>
      <c r="TBG78" s="399"/>
      <c r="TBH78" s="466"/>
      <c r="TBI78" s="252"/>
      <c r="TBJ78" s="467"/>
      <c r="TBK78" s="466"/>
      <c r="TBL78" s="399"/>
      <c r="TBM78" s="466"/>
      <c r="TBN78" s="252"/>
      <c r="TBO78" s="467"/>
      <c r="TBP78" s="466"/>
      <c r="TBQ78" s="399"/>
      <c r="TBR78" s="466"/>
      <c r="TBS78" s="252"/>
      <c r="TBT78" s="467"/>
      <c r="TBU78" s="466"/>
      <c r="TBV78" s="399"/>
      <c r="TBW78" s="466"/>
      <c r="TBX78" s="252"/>
      <c r="TBY78" s="467"/>
      <c r="TBZ78" s="466"/>
      <c r="TCA78" s="399"/>
      <c r="TCB78" s="466"/>
      <c r="TCC78" s="252"/>
      <c r="TCD78" s="467"/>
      <c r="TCE78" s="466"/>
      <c r="TCF78" s="399"/>
      <c r="TCG78" s="466"/>
      <c r="TCH78" s="252"/>
      <c r="TCI78" s="467"/>
      <c r="TCJ78" s="466"/>
      <c r="TCK78" s="399"/>
      <c r="TCL78" s="466"/>
      <c r="TCM78" s="252"/>
      <c r="TCN78" s="467"/>
      <c r="TCO78" s="466"/>
      <c r="TCP78" s="399"/>
      <c r="TCQ78" s="466"/>
      <c r="TCR78" s="252"/>
      <c r="TCS78" s="467"/>
      <c r="TCT78" s="466"/>
      <c r="TCU78" s="399"/>
      <c r="TCV78" s="466"/>
      <c r="TCW78" s="252"/>
      <c r="TCX78" s="467"/>
      <c r="TCY78" s="466"/>
      <c r="TCZ78" s="399"/>
      <c r="TDA78" s="466"/>
      <c r="TDB78" s="252"/>
      <c r="TDC78" s="467"/>
      <c r="TDD78" s="466"/>
      <c r="TDE78" s="399"/>
      <c r="TDF78" s="466"/>
      <c r="TDG78" s="252"/>
      <c r="TDH78" s="467"/>
      <c r="TDI78" s="466"/>
      <c r="TDJ78" s="399"/>
      <c r="TDK78" s="466"/>
      <c r="TDL78" s="252"/>
      <c r="TDM78" s="467"/>
      <c r="TDN78" s="466"/>
      <c r="TDO78" s="399"/>
      <c r="TDP78" s="466"/>
      <c r="TDQ78" s="252"/>
      <c r="TDR78" s="467"/>
      <c r="TDS78" s="466"/>
      <c r="TDT78" s="399"/>
      <c r="TDU78" s="466"/>
      <c r="TDV78" s="252"/>
      <c r="TDW78" s="467"/>
      <c r="TDX78" s="466"/>
      <c r="TDY78" s="399"/>
      <c r="TDZ78" s="466"/>
      <c r="TEA78" s="252"/>
      <c r="TEB78" s="467"/>
      <c r="TEC78" s="466"/>
      <c r="TED78" s="399"/>
      <c r="TEE78" s="466"/>
      <c r="TEF78" s="252"/>
      <c r="TEG78" s="467"/>
      <c r="TEH78" s="466"/>
      <c r="TEI78" s="399"/>
      <c r="TEJ78" s="466"/>
      <c r="TEK78" s="252"/>
      <c r="TEL78" s="467"/>
      <c r="TEM78" s="466"/>
      <c r="TEN78" s="399"/>
      <c r="TEO78" s="466"/>
      <c r="TEP78" s="252"/>
      <c r="TEQ78" s="467"/>
      <c r="TER78" s="466"/>
      <c r="TES78" s="399"/>
      <c r="TET78" s="466"/>
      <c r="TEU78" s="252"/>
      <c r="TEV78" s="467"/>
      <c r="TEW78" s="466"/>
      <c r="TEX78" s="399"/>
      <c r="TEY78" s="466"/>
      <c r="TEZ78" s="252"/>
      <c r="TFA78" s="467"/>
      <c r="TFB78" s="466"/>
      <c r="TFC78" s="399"/>
      <c r="TFD78" s="466"/>
      <c r="TFE78" s="252"/>
      <c r="TFF78" s="467"/>
      <c r="TFG78" s="466"/>
      <c r="TFH78" s="399"/>
      <c r="TFI78" s="466"/>
      <c r="TFJ78" s="252"/>
      <c r="TFK78" s="467"/>
      <c r="TFL78" s="466"/>
      <c r="TFM78" s="399"/>
      <c r="TFN78" s="466"/>
      <c r="TFO78" s="252"/>
      <c r="TFP78" s="467"/>
      <c r="TFQ78" s="466"/>
      <c r="TFR78" s="399"/>
      <c r="TFS78" s="466"/>
      <c r="TFT78" s="252"/>
      <c r="TFU78" s="467"/>
      <c r="TFV78" s="466"/>
      <c r="TFW78" s="399"/>
      <c r="TFX78" s="466"/>
      <c r="TFY78" s="252"/>
      <c r="TFZ78" s="467"/>
      <c r="TGA78" s="466"/>
      <c r="TGB78" s="399"/>
      <c r="TGC78" s="466"/>
      <c r="TGD78" s="252"/>
      <c r="TGE78" s="467"/>
      <c r="TGF78" s="466"/>
      <c r="TGG78" s="399"/>
      <c r="TGH78" s="466"/>
      <c r="TGI78" s="252"/>
      <c r="TGJ78" s="467"/>
      <c r="TGK78" s="466"/>
      <c r="TGL78" s="399"/>
      <c r="TGM78" s="466"/>
      <c r="TGN78" s="252"/>
      <c r="TGO78" s="467"/>
      <c r="TGP78" s="466"/>
      <c r="TGQ78" s="399"/>
      <c r="TGR78" s="466"/>
      <c r="TGS78" s="252"/>
      <c r="TGT78" s="467"/>
      <c r="TGU78" s="466"/>
      <c r="TGV78" s="399"/>
      <c r="TGW78" s="466"/>
      <c r="TGX78" s="252"/>
      <c r="TGY78" s="467"/>
      <c r="TGZ78" s="466"/>
      <c r="THA78" s="399"/>
      <c r="THB78" s="466"/>
      <c r="THC78" s="252"/>
      <c r="THD78" s="467"/>
      <c r="THE78" s="466"/>
      <c r="THF78" s="399"/>
      <c r="THG78" s="466"/>
      <c r="THH78" s="252"/>
      <c r="THI78" s="467"/>
      <c r="THJ78" s="466"/>
      <c r="THK78" s="399"/>
      <c r="THL78" s="466"/>
      <c r="THM78" s="252"/>
      <c r="THN78" s="467"/>
      <c r="THO78" s="466"/>
      <c r="THP78" s="399"/>
      <c r="THQ78" s="466"/>
      <c r="THR78" s="252"/>
      <c r="THS78" s="467"/>
      <c r="THT78" s="466"/>
      <c r="THU78" s="399"/>
      <c r="THV78" s="466"/>
      <c r="THW78" s="252"/>
      <c r="THX78" s="467"/>
      <c r="THY78" s="466"/>
      <c r="THZ78" s="399"/>
      <c r="TIA78" s="466"/>
      <c r="TIB78" s="252"/>
      <c r="TIC78" s="467"/>
      <c r="TID78" s="466"/>
      <c r="TIE78" s="399"/>
      <c r="TIF78" s="466"/>
      <c r="TIG78" s="252"/>
      <c r="TIH78" s="467"/>
      <c r="TII78" s="466"/>
      <c r="TIJ78" s="399"/>
      <c r="TIK78" s="466"/>
      <c r="TIL78" s="252"/>
      <c r="TIM78" s="467"/>
      <c r="TIN78" s="466"/>
      <c r="TIO78" s="399"/>
      <c r="TIP78" s="466"/>
      <c r="TIQ78" s="252"/>
      <c r="TIR78" s="467"/>
      <c r="TIS78" s="466"/>
      <c r="TIT78" s="399"/>
      <c r="TIU78" s="466"/>
      <c r="TIV78" s="252"/>
      <c r="TIW78" s="467"/>
      <c r="TIX78" s="466"/>
      <c r="TIY78" s="399"/>
      <c r="TIZ78" s="466"/>
      <c r="TJA78" s="252"/>
      <c r="TJB78" s="467"/>
      <c r="TJC78" s="466"/>
      <c r="TJD78" s="399"/>
      <c r="TJE78" s="466"/>
      <c r="TJF78" s="252"/>
      <c r="TJG78" s="467"/>
      <c r="TJH78" s="466"/>
      <c r="TJI78" s="399"/>
      <c r="TJJ78" s="466"/>
      <c r="TJK78" s="252"/>
      <c r="TJL78" s="467"/>
      <c r="TJM78" s="466"/>
      <c r="TJN78" s="399"/>
      <c r="TJO78" s="466"/>
      <c r="TJP78" s="252"/>
      <c r="TJQ78" s="467"/>
      <c r="TJR78" s="466"/>
      <c r="TJS78" s="399"/>
      <c r="TJT78" s="466"/>
      <c r="TJU78" s="252"/>
      <c r="TJV78" s="467"/>
      <c r="TJW78" s="466"/>
      <c r="TJX78" s="399"/>
      <c r="TJY78" s="466"/>
      <c r="TJZ78" s="252"/>
      <c r="TKA78" s="467"/>
      <c r="TKB78" s="466"/>
      <c r="TKC78" s="399"/>
      <c r="TKD78" s="466"/>
      <c r="TKE78" s="252"/>
      <c r="TKF78" s="467"/>
      <c r="TKG78" s="466"/>
      <c r="TKH78" s="399"/>
      <c r="TKI78" s="466"/>
      <c r="TKJ78" s="252"/>
      <c r="TKK78" s="467"/>
      <c r="TKL78" s="466"/>
      <c r="TKM78" s="399"/>
      <c r="TKN78" s="466"/>
      <c r="TKO78" s="252"/>
      <c r="TKP78" s="467"/>
      <c r="TKQ78" s="466"/>
      <c r="TKR78" s="399"/>
      <c r="TKS78" s="466"/>
      <c r="TKT78" s="252"/>
      <c r="TKU78" s="467"/>
      <c r="TKV78" s="466"/>
      <c r="TKW78" s="399"/>
      <c r="TKX78" s="466"/>
      <c r="TKY78" s="252"/>
      <c r="TKZ78" s="467"/>
      <c r="TLA78" s="466"/>
      <c r="TLB78" s="399"/>
      <c r="TLC78" s="466"/>
      <c r="TLD78" s="252"/>
      <c r="TLE78" s="467"/>
      <c r="TLF78" s="466"/>
      <c r="TLG78" s="399"/>
      <c r="TLH78" s="466"/>
      <c r="TLI78" s="252"/>
      <c r="TLJ78" s="467"/>
      <c r="TLK78" s="466"/>
      <c r="TLL78" s="399"/>
      <c r="TLM78" s="466"/>
      <c r="TLN78" s="252"/>
      <c r="TLO78" s="467"/>
      <c r="TLP78" s="466"/>
      <c r="TLQ78" s="399"/>
      <c r="TLR78" s="466"/>
      <c r="TLS78" s="252"/>
      <c r="TLT78" s="467"/>
      <c r="TLU78" s="466"/>
      <c r="TLV78" s="399"/>
      <c r="TLW78" s="466"/>
      <c r="TLX78" s="252"/>
      <c r="TLY78" s="467"/>
      <c r="TLZ78" s="466"/>
      <c r="TMA78" s="399"/>
      <c r="TMB78" s="466"/>
      <c r="TMC78" s="252"/>
      <c r="TMD78" s="467"/>
      <c r="TME78" s="466"/>
      <c r="TMF78" s="399"/>
      <c r="TMG78" s="466"/>
      <c r="TMH78" s="252"/>
      <c r="TMI78" s="467"/>
      <c r="TMJ78" s="466"/>
      <c r="TMK78" s="399"/>
      <c r="TML78" s="466"/>
      <c r="TMM78" s="252"/>
      <c r="TMN78" s="467"/>
      <c r="TMO78" s="466"/>
      <c r="TMP78" s="399"/>
      <c r="TMQ78" s="466"/>
      <c r="TMR78" s="252"/>
      <c r="TMS78" s="467"/>
      <c r="TMT78" s="466"/>
      <c r="TMU78" s="399"/>
      <c r="TMV78" s="466"/>
      <c r="TMW78" s="252"/>
      <c r="TMX78" s="467"/>
      <c r="TMY78" s="466"/>
      <c r="TMZ78" s="399"/>
      <c r="TNA78" s="466"/>
      <c r="TNB78" s="252"/>
      <c r="TNC78" s="467"/>
      <c r="TND78" s="466"/>
      <c r="TNE78" s="399"/>
      <c r="TNF78" s="466"/>
      <c r="TNG78" s="252"/>
      <c r="TNH78" s="467"/>
      <c r="TNI78" s="466"/>
      <c r="TNJ78" s="399"/>
      <c r="TNK78" s="466"/>
      <c r="TNL78" s="252"/>
      <c r="TNM78" s="467"/>
      <c r="TNN78" s="466"/>
      <c r="TNO78" s="399"/>
      <c r="TNP78" s="466"/>
      <c r="TNQ78" s="252"/>
      <c r="TNR78" s="467"/>
      <c r="TNS78" s="466"/>
      <c r="TNT78" s="399"/>
      <c r="TNU78" s="466"/>
      <c r="TNV78" s="252"/>
      <c r="TNW78" s="467"/>
      <c r="TNX78" s="466"/>
      <c r="TNY78" s="399"/>
      <c r="TNZ78" s="466"/>
      <c r="TOA78" s="252"/>
      <c r="TOB78" s="467"/>
      <c r="TOC78" s="466"/>
      <c r="TOD78" s="399"/>
      <c r="TOE78" s="466"/>
      <c r="TOF78" s="252"/>
      <c r="TOG78" s="467"/>
      <c r="TOH78" s="466"/>
      <c r="TOI78" s="399"/>
      <c r="TOJ78" s="466"/>
      <c r="TOK78" s="252"/>
      <c r="TOL78" s="467"/>
      <c r="TOM78" s="466"/>
      <c r="TON78" s="399"/>
      <c r="TOO78" s="466"/>
      <c r="TOP78" s="252"/>
      <c r="TOQ78" s="467"/>
      <c r="TOR78" s="466"/>
      <c r="TOS78" s="399"/>
      <c r="TOT78" s="466"/>
      <c r="TOU78" s="252"/>
      <c r="TOV78" s="467"/>
      <c r="TOW78" s="466"/>
      <c r="TOX78" s="399"/>
      <c r="TOY78" s="466"/>
      <c r="TOZ78" s="252"/>
      <c r="TPA78" s="467"/>
      <c r="TPB78" s="466"/>
      <c r="TPC78" s="399"/>
      <c r="TPD78" s="466"/>
      <c r="TPE78" s="252"/>
      <c r="TPF78" s="467"/>
      <c r="TPG78" s="466"/>
      <c r="TPH78" s="399"/>
      <c r="TPI78" s="466"/>
      <c r="TPJ78" s="252"/>
      <c r="TPK78" s="467"/>
      <c r="TPL78" s="466"/>
      <c r="TPM78" s="399"/>
      <c r="TPN78" s="466"/>
      <c r="TPO78" s="252"/>
      <c r="TPP78" s="467"/>
      <c r="TPQ78" s="466"/>
      <c r="TPR78" s="399"/>
      <c r="TPS78" s="466"/>
      <c r="TPT78" s="252"/>
      <c r="TPU78" s="467"/>
      <c r="TPV78" s="466"/>
      <c r="TPW78" s="399"/>
      <c r="TPX78" s="466"/>
      <c r="TPY78" s="252"/>
      <c r="TPZ78" s="467"/>
      <c r="TQA78" s="466"/>
      <c r="TQB78" s="399"/>
      <c r="TQC78" s="466"/>
      <c r="TQD78" s="252"/>
      <c r="TQE78" s="467"/>
      <c r="TQF78" s="466"/>
      <c r="TQG78" s="399"/>
      <c r="TQH78" s="466"/>
      <c r="TQI78" s="252"/>
      <c r="TQJ78" s="467"/>
      <c r="TQK78" s="466"/>
      <c r="TQL78" s="399"/>
      <c r="TQM78" s="466"/>
      <c r="TQN78" s="252"/>
      <c r="TQO78" s="467"/>
      <c r="TQP78" s="466"/>
      <c r="TQQ78" s="399"/>
      <c r="TQR78" s="466"/>
      <c r="TQS78" s="252"/>
      <c r="TQT78" s="467"/>
      <c r="TQU78" s="466"/>
      <c r="TQV78" s="399"/>
      <c r="TQW78" s="466"/>
      <c r="TQX78" s="252"/>
      <c r="TQY78" s="467"/>
      <c r="TQZ78" s="466"/>
      <c r="TRA78" s="399"/>
      <c r="TRB78" s="466"/>
      <c r="TRC78" s="252"/>
      <c r="TRD78" s="467"/>
      <c r="TRE78" s="466"/>
      <c r="TRF78" s="399"/>
      <c r="TRG78" s="466"/>
      <c r="TRH78" s="252"/>
      <c r="TRI78" s="467"/>
      <c r="TRJ78" s="466"/>
      <c r="TRK78" s="399"/>
      <c r="TRL78" s="466"/>
      <c r="TRM78" s="252"/>
      <c r="TRN78" s="467"/>
      <c r="TRO78" s="466"/>
      <c r="TRP78" s="399"/>
      <c r="TRQ78" s="466"/>
      <c r="TRR78" s="252"/>
      <c r="TRS78" s="467"/>
      <c r="TRT78" s="466"/>
      <c r="TRU78" s="399"/>
      <c r="TRV78" s="466"/>
      <c r="TRW78" s="252"/>
      <c r="TRX78" s="467"/>
      <c r="TRY78" s="466"/>
      <c r="TRZ78" s="399"/>
      <c r="TSA78" s="466"/>
      <c r="TSB78" s="252"/>
      <c r="TSC78" s="467"/>
      <c r="TSD78" s="466"/>
      <c r="TSE78" s="399"/>
      <c r="TSF78" s="466"/>
      <c r="TSG78" s="252"/>
      <c r="TSH78" s="467"/>
      <c r="TSI78" s="466"/>
      <c r="TSJ78" s="399"/>
      <c r="TSK78" s="466"/>
      <c r="TSL78" s="252"/>
      <c r="TSM78" s="467"/>
      <c r="TSN78" s="466"/>
      <c r="TSO78" s="399"/>
      <c r="TSP78" s="466"/>
      <c r="TSQ78" s="252"/>
      <c r="TSR78" s="467"/>
      <c r="TSS78" s="466"/>
      <c r="TST78" s="399"/>
      <c r="TSU78" s="466"/>
      <c r="TSV78" s="252"/>
      <c r="TSW78" s="467"/>
      <c r="TSX78" s="466"/>
      <c r="TSY78" s="399"/>
      <c r="TSZ78" s="466"/>
      <c r="TTA78" s="252"/>
      <c r="TTB78" s="467"/>
      <c r="TTC78" s="466"/>
      <c r="TTD78" s="399"/>
      <c r="TTE78" s="466"/>
      <c r="TTF78" s="252"/>
      <c r="TTG78" s="467"/>
      <c r="TTH78" s="466"/>
      <c r="TTI78" s="399"/>
      <c r="TTJ78" s="466"/>
      <c r="TTK78" s="252"/>
      <c r="TTL78" s="467"/>
      <c r="TTM78" s="466"/>
      <c r="TTN78" s="399"/>
      <c r="TTO78" s="466"/>
      <c r="TTP78" s="252"/>
      <c r="TTQ78" s="467"/>
      <c r="TTR78" s="466"/>
      <c r="TTS78" s="399"/>
      <c r="TTT78" s="466"/>
      <c r="TTU78" s="252"/>
      <c r="TTV78" s="467"/>
      <c r="TTW78" s="466"/>
      <c r="TTX78" s="399"/>
      <c r="TTY78" s="466"/>
      <c r="TTZ78" s="252"/>
      <c r="TUA78" s="467"/>
      <c r="TUB78" s="466"/>
      <c r="TUC78" s="399"/>
      <c r="TUD78" s="466"/>
      <c r="TUE78" s="252"/>
      <c r="TUF78" s="467"/>
      <c r="TUG78" s="466"/>
      <c r="TUH78" s="399"/>
      <c r="TUI78" s="466"/>
      <c r="TUJ78" s="252"/>
      <c r="TUK78" s="467"/>
      <c r="TUL78" s="466"/>
      <c r="TUM78" s="399"/>
      <c r="TUN78" s="466"/>
      <c r="TUO78" s="252"/>
      <c r="TUP78" s="467"/>
      <c r="TUQ78" s="466"/>
      <c r="TUR78" s="399"/>
      <c r="TUS78" s="466"/>
      <c r="TUT78" s="252"/>
      <c r="TUU78" s="467"/>
      <c r="TUV78" s="466"/>
      <c r="TUW78" s="399"/>
      <c r="TUX78" s="466"/>
      <c r="TUY78" s="252"/>
      <c r="TUZ78" s="467"/>
      <c r="TVA78" s="466"/>
      <c r="TVB78" s="399"/>
      <c r="TVC78" s="466"/>
      <c r="TVD78" s="252"/>
      <c r="TVE78" s="467"/>
      <c r="TVF78" s="466"/>
      <c r="TVG78" s="399"/>
      <c r="TVH78" s="466"/>
      <c r="TVI78" s="252"/>
      <c r="TVJ78" s="467"/>
      <c r="TVK78" s="466"/>
      <c r="TVL78" s="399"/>
      <c r="TVM78" s="466"/>
      <c r="TVN78" s="252"/>
      <c r="TVO78" s="467"/>
      <c r="TVP78" s="466"/>
      <c r="TVQ78" s="399"/>
      <c r="TVR78" s="466"/>
      <c r="TVS78" s="252"/>
      <c r="TVT78" s="467"/>
      <c r="TVU78" s="466"/>
      <c r="TVV78" s="399"/>
      <c r="TVW78" s="466"/>
      <c r="TVX78" s="252"/>
      <c r="TVY78" s="467"/>
      <c r="TVZ78" s="466"/>
      <c r="TWA78" s="399"/>
      <c r="TWB78" s="466"/>
      <c r="TWC78" s="252"/>
      <c r="TWD78" s="467"/>
      <c r="TWE78" s="466"/>
      <c r="TWF78" s="399"/>
      <c r="TWG78" s="466"/>
      <c r="TWH78" s="252"/>
      <c r="TWI78" s="467"/>
      <c r="TWJ78" s="466"/>
      <c r="TWK78" s="399"/>
      <c r="TWL78" s="466"/>
      <c r="TWM78" s="252"/>
      <c r="TWN78" s="467"/>
      <c r="TWO78" s="466"/>
      <c r="TWP78" s="399"/>
      <c r="TWQ78" s="466"/>
      <c r="TWR78" s="252"/>
      <c r="TWS78" s="467"/>
      <c r="TWT78" s="466"/>
      <c r="TWU78" s="399"/>
      <c r="TWV78" s="466"/>
      <c r="TWW78" s="252"/>
      <c r="TWX78" s="467"/>
      <c r="TWY78" s="466"/>
      <c r="TWZ78" s="399"/>
      <c r="TXA78" s="466"/>
      <c r="TXB78" s="252"/>
      <c r="TXC78" s="467"/>
      <c r="TXD78" s="466"/>
      <c r="TXE78" s="399"/>
      <c r="TXF78" s="466"/>
      <c r="TXG78" s="252"/>
      <c r="TXH78" s="467"/>
      <c r="TXI78" s="466"/>
      <c r="TXJ78" s="399"/>
      <c r="TXK78" s="466"/>
      <c r="TXL78" s="252"/>
      <c r="TXM78" s="467"/>
      <c r="TXN78" s="466"/>
      <c r="TXO78" s="399"/>
      <c r="TXP78" s="466"/>
      <c r="TXQ78" s="252"/>
      <c r="TXR78" s="467"/>
      <c r="TXS78" s="466"/>
      <c r="TXT78" s="399"/>
      <c r="TXU78" s="466"/>
      <c r="TXV78" s="252"/>
      <c r="TXW78" s="467"/>
      <c r="TXX78" s="466"/>
      <c r="TXY78" s="399"/>
      <c r="TXZ78" s="466"/>
      <c r="TYA78" s="252"/>
      <c r="TYB78" s="467"/>
      <c r="TYC78" s="466"/>
      <c r="TYD78" s="399"/>
      <c r="TYE78" s="466"/>
      <c r="TYF78" s="252"/>
      <c r="TYG78" s="467"/>
      <c r="TYH78" s="466"/>
      <c r="TYI78" s="399"/>
      <c r="TYJ78" s="466"/>
      <c r="TYK78" s="252"/>
      <c r="TYL78" s="467"/>
      <c r="TYM78" s="466"/>
      <c r="TYN78" s="399"/>
      <c r="TYO78" s="466"/>
      <c r="TYP78" s="252"/>
      <c r="TYQ78" s="467"/>
      <c r="TYR78" s="466"/>
      <c r="TYS78" s="399"/>
      <c r="TYT78" s="466"/>
      <c r="TYU78" s="252"/>
      <c r="TYV78" s="467"/>
      <c r="TYW78" s="466"/>
      <c r="TYX78" s="399"/>
      <c r="TYY78" s="466"/>
      <c r="TYZ78" s="252"/>
      <c r="TZA78" s="467"/>
      <c r="TZB78" s="466"/>
      <c r="TZC78" s="399"/>
      <c r="TZD78" s="466"/>
      <c r="TZE78" s="252"/>
      <c r="TZF78" s="467"/>
      <c r="TZG78" s="466"/>
      <c r="TZH78" s="399"/>
      <c r="TZI78" s="466"/>
      <c r="TZJ78" s="252"/>
      <c r="TZK78" s="467"/>
      <c r="TZL78" s="466"/>
      <c r="TZM78" s="399"/>
      <c r="TZN78" s="466"/>
      <c r="TZO78" s="252"/>
      <c r="TZP78" s="467"/>
      <c r="TZQ78" s="466"/>
      <c r="TZR78" s="399"/>
      <c r="TZS78" s="466"/>
      <c r="TZT78" s="252"/>
      <c r="TZU78" s="467"/>
      <c r="TZV78" s="466"/>
      <c r="TZW78" s="399"/>
      <c r="TZX78" s="466"/>
      <c r="TZY78" s="252"/>
      <c r="TZZ78" s="467"/>
      <c r="UAA78" s="466"/>
      <c r="UAB78" s="399"/>
      <c r="UAC78" s="466"/>
      <c r="UAD78" s="252"/>
      <c r="UAE78" s="467"/>
      <c r="UAF78" s="466"/>
      <c r="UAG78" s="399"/>
      <c r="UAH78" s="466"/>
      <c r="UAI78" s="252"/>
      <c r="UAJ78" s="467"/>
      <c r="UAK78" s="466"/>
      <c r="UAL78" s="399"/>
      <c r="UAM78" s="466"/>
      <c r="UAN78" s="252"/>
      <c r="UAO78" s="467"/>
      <c r="UAP78" s="466"/>
      <c r="UAQ78" s="399"/>
      <c r="UAR78" s="466"/>
      <c r="UAS78" s="252"/>
      <c r="UAT78" s="467"/>
      <c r="UAU78" s="466"/>
      <c r="UAV78" s="399"/>
      <c r="UAW78" s="466"/>
      <c r="UAX78" s="252"/>
      <c r="UAY78" s="467"/>
      <c r="UAZ78" s="466"/>
      <c r="UBA78" s="399"/>
      <c r="UBB78" s="466"/>
      <c r="UBC78" s="252"/>
      <c r="UBD78" s="467"/>
      <c r="UBE78" s="466"/>
      <c r="UBF78" s="399"/>
      <c r="UBG78" s="466"/>
      <c r="UBH78" s="252"/>
      <c r="UBI78" s="467"/>
      <c r="UBJ78" s="466"/>
      <c r="UBK78" s="399"/>
      <c r="UBL78" s="466"/>
      <c r="UBM78" s="252"/>
      <c r="UBN78" s="467"/>
      <c r="UBO78" s="466"/>
      <c r="UBP78" s="399"/>
      <c r="UBQ78" s="466"/>
      <c r="UBR78" s="252"/>
      <c r="UBS78" s="467"/>
      <c r="UBT78" s="466"/>
      <c r="UBU78" s="399"/>
      <c r="UBV78" s="466"/>
      <c r="UBW78" s="252"/>
      <c r="UBX78" s="467"/>
      <c r="UBY78" s="466"/>
      <c r="UBZ78" s="399"/>
      <c r="UCA78" s="466"/>
      <c r="UCB78" s="252"/>
      <c r="UCC78" s="467"/>
      <c r="UCD78" s="466"/>
      <c r="UCE78" s="399"/>
      <c r="UCF78" s="466"/>
      <c r="UCG78" s="252"/>
      <c r="UCH78" s="467"/>
      <c r="UCI78" s="466"/>
      <c r="UCJ78" s="399"/>
      <c r="UCK78" s="466"/>
      <c r="UCL78" s="252"/>
      <c r="UCM78" s="467"/>
      <c r="UCN78" s="466"/>
      <c r="UCO78" s="399"/>
      <c r="UCP78" s="466"/>
      <c r="UCQ78" s="252"/>
      <c r="UCR78" s="467"/>
      <c r="UCS78" s="466"/>
      <c r="UCT78" s="399"/>
      <c r="UCU78" s="466"/>
      <c r="UCV78" s="252"/>
      <c r="UCW78" s="467"/>
      <c r="UCX78" s="466"/>
      <c r="UCY78" s="399"/>
      <c r="UCZ78" s="466"/>
      <c r="UDA78" s="252"/>
      <c r="UDB78" s="467"/>
      <c r="UDC78" s="466"/>
      <c r="UDD78" s="399"/>
      <c r="UDE78" s="466"/>
      <c r="UDF78" s="252"/>
      <c r="UDG78" s="467"/>
      <c r="UDH78" s="466"/>
      <c r="UDI78" s="399"/>
      <c r="UDJ78" s="466"/>
      <c r="UDK78" s="252"/>
      <c r="UDL78" s="467"/>
      <c r="UDM78" s="466"/>
      <c r="UDN78" s="399"/>
      <c r="UDO78" s="466"/>
      <c r="UDP78" s="252"/>
      <c r="UDQ78" s="467"/>
      <c r="UDR78" s="466"/>
      <c r="UDS78" s="399"/>
      <c r="UDT78" s="466"/>
      <c r="UDU78" s="252"/>
      <c r="UDV78" s="467"/>
      <c r="UDW78" s="466"/>
      <c r="UDX78" s="399"/>
      <c r="UDY78" s="466"/>
      <c r="UDZ78" s="252"/>
      <c r="UEA78" s="467"/>
      <c r="UEB78" s="466"/>
      <c r="UEC78" s="399"/>
      <c r="UED78" s="466"/>
      <c r="UEE78" s="252"/>
      <c r="UEF78" s="467"/>
      <c r="UEG78" s="466"/>
      <c r="UEH78" s="399"/>
      <c r="UEI78" s="466"/>
      <c r="UEJ78" s="252"/>
      <c r="UEK78" s="467"/>
      <c r="UEL78" s="466"/>
      <c r="UEM78" s="399"/>
      <c r="UEN78" s="466"/>
      <c r="UEO78" s="252"/>
      <c r="UEP78" s="467"/>
      <c r="UEQ78" s="466"/>
      <c r="UER78" s="399"/>
      <c r="UES78" s="466"/>
      <c r="UET78" s="252"/>
      <c r="UEU78" s="467"/>
      <c r="UEV78" s="466"/>
      <c r="UEW78" s="399"/>
      <c r="UEX78" s="466"/>
      <c r="UEY78" s="252"/>
      <c r="UEZ78" s="467"/>
      <c r="UFA78" s="466"/>
      <c r="UFB78" s="399"/>
      <c r="UFC78" s="466"/>
      <c r="UFD78" s="252"/>
      <c r="UFE78" s="467"/>
      <c r="UFF78" s="466"/>
      <c r="UFG78" s="399"/>
      <c r="UFH78" s="466"/>
      <c r="UFI78" s="252"/>
      <c r="UFJ78" s="467"/>
      <c r="UFK78" s="466"/>
      <c r="UFL78" s="399"/>
      <c r="UFM78" s="466"/>
      <c r="UFN78" s="252"/>
      <c r="UFO78" s="467"/>
      <c r="UFP78" s="466"/>
      <c r="UFQ78" s="399"/>
      <c r="UFR78" s="466"/>
      <c r="UFS78" s="252"/>
      <c r="UFT78" s="467"/>
      <c r="UFU78" s="466"/>
      <c r="UFV78" s="399"/>
      <c r="UFW78" s="466"/>
      <c r="UFX78" s="252"/>
      <c r="UFY78" s="467"/>
      <c r="UFZ78" s="466"/>
      <c r="UGA78" s="399"/>
      <c r="UGB78" s="466"/>
      <c r="UGC78" s="252"/>
      <c r="UGD78" s="467"/>
      <c r="UGE78" s="466"/>
      <c r="UGF78" s="399"/>
      <c r="UGG78" s="466"/>
      <c r="UGH78" s="252"/>
      <c r="UGI78" s="467"/>
      <c r="UGJ78" s="466"/>
      <c r="UGK78" s="399"/>
      <c r="UGL78" s="466"/>
      <c r="UGM78" s="252"/>
      <c r="UGN78" s="467"/>
      <c r="UGO78" s="466"/>
      <c r="UGP78" s="399"/>
      <c r="UGQ78" s="466"/>
      <c r="UGR78" s="252"/>
      <c r="UGS78" s="467"/>
      <c r="UGT78" s="466"/>
      <c r="UGU78" s="399"/>
      <c r="UGV78" s="466"/>
      <c r="UGW78" s="252"/>
      <c r="UGX78" s="467"/>
      <c r="UGY78" s="466"/>
      <c r="UGZ78" s="399"/>
      <c r="UHA78" s="466"/>
      <c r="UHB78" s="252"/>
      <c r="UHC78" s="467"/>
      <c r="UHD78" s="466"/>
      <c r="UHE78" s="399"/>
      <c r="UHF78" s="466"/>
      <c r="UHG78" s="252"/>
      <c r="UHH78" s="467"/>
      <c r="UHI78" s="466"/>
      <c r="UHJ78" s="399"/>
      <c r="UHK78" s="466"/>
      <c r="UHL78" s="252"/>
      <c r="UHM78" s="467"/>
      <c r="UHN78" s="466"/>
      <c r="UHO78" s="399"/>
      <c r="UHP78" s="466"/>
      <c r="UHQ78" s="252"/>
      <c r="UHR78" s="467"/>
      <c r="UHS78" s="466"/>
      <c r="UHT78" s="399"/>
      <c r="UHU78" s="466"/>
      <c r="UHV78" s="252"/>
      <c r="UHW78" s="467"/>
      <c r="UHX78" s="466"/>
      <c r="UHY78" s="399"/>
      <c r="UHZ78" s="466"/>
      <c r="UIA78" s="252"/>
      <c r="UIB78" s="467"/>
      <c r="UIC78" s="466"/>
      <c r="UID78" s="399"/>
      <c r="UIE78" s="466"/>
      <c r="UIF78" s="252"/>
      <c r="UIG78" s="467"/>
      <c r="UIH78" s="466"/>
      <c r="UII78" s="399"/>
      <c r="UIJ78" s="466"/>
      <c r="UIK78" s="252"/>
      <c r="UIL78" s="467"/>
      <c r="UIM78" s="466"/>
      <c r="UIN78" s="399"/>
      <c r="UIO78" s="466"/>
      <c r="UIP78" s="252"/>
      <c r="UIQ78" s="467"/>
      <c r="UIR78" s="466"/>
      <c r="UIS78" s="399"/>
      <c r="UIT78" s="466"/>
      <c r="UIU78" s="252"/>
      <c r="UIV78" s="467"/>
      <c r="UIW78" s="466"/>
      <c r="UIX78" s="399"/>
      <c r="UIY78" s="466"/>
      <c r="UIZ78" s="252"/>
      <c r="UJA78" s="467"/>
      <c r="UJB78" s="466"/>
      <c r="UJC78" s="399"/>
      <c r="UJD78" s="466"/>
      <c r="UJE78" s="252"/>
      <c r="UJF78" s="467"/>
      <c r="UJG78" s="466"/>
      <c r="UJH78" s="399"/>
      <c r="UJI78" s="466"/>
      <c r="UJJ78" s="252"/>
      <c r="UJK78" s="467"/>
      <c r="UJL78" s="466"/>
      <c r="UJM78" s="399"/>
      <c r="UJN78" s="466"/>
      <c r="UJO78" s="252"/>
      <c r="UJP78" s="467"/>
      <c r="UJQ78" s="466"/>
      <c r="UJR78" s="399"/>
      <c r="UJS78" s="466"/>
      <c r="UJT78" s="252"/>
      <c r="UJU78" s="467"/>
      <c r="UJV78" s="466"/>
      <c r="UJW78" s="399"/>
      <c r="UJX78" s="466"/>
      <c r="UJY78" s="252"/>
      <c r="UJZ78" s="467"/>
      <c r="UKA78" s="466"/>
      <c r="UKB78" s="399"/>
      <c r="UKC78" s="466"/>
      <c r="UKD78" s="252"/>
      <c r="UKE78" s="467"/>
      <c r="UKF78" s="466"/>
      <c r="UKG78" s="399"/>
      <c r="UKH78" s="466"/>
      <c r="UKI78" s="252"/>
      <c r="UKJ78" s="467"/>
      <c r="UKK78" s="466"/>
      <c r="UKL78" s="399"/>
      <c r="UKM78" s="466"/>
      <c r="UKN78" s="252"/>
      <c r="UKO78" s="467"/>
      <c r="UKP78" s="466"/>
      <c r="UKQ78" s="399"/>
      <c r="UKR78" s="466"/>
      <c r="UKS78" s="252"/>
      <c r="UKT78" s="467"/>
      <c r="UKU78" s="466"/>
      <c r="UKV78" s="399"/>
      <c r="UKW78" s="466"/>
      <c r="UKX78" s="252"/>
      <c r="UKY78" s="467"/>
      <c r="UKZ78" s="466"/>
      <c r="ULA78" s="399"/>
      <c r="ULB78" s="466"/>
      <c r="ULC78" s="252"/>
      <c r="ULD78" s="467"/>
      <c r="ULE78" s="466"/>
      <c r="ULF78" s="399"/>
      <c r="ULG78" s="466"/>
      <c r="ULH78" s="252"/>
      <c r="ULI78" s="467"/>
      <c r="ULJ78" s="466"/>
      <c r="ULK78" s="399"/>
      <c r="ULL78" s="466"/>
      <c r="ULM78" s="252"/>
      <c r="ULN78" s="467"/>
      <c r="ULO78" s="466"/>
      <c r="ULP78" s="399"/>
      <c r="ULQ78" s="466"/>
      <c r="ULR78" s="252"/>
      <c r="ULS78" s="467"/>
      <c r="ULT78" s="466"/>
      <c r="ULU78" s="399"/>
      <c r="ULV78" s="466"/>
      <c r="ULW78" s="252"/>
      <c r="ULX78" s="467"/>
      <c r="ULY78" s="466"/>
      <c r="ULZ78" s="399"/>
      <c r="UMA78" s="466"/>
      <c r="UMB78" s="252"/>
      <c r="UMC78" s="467"/>
      <c r="UMD78" s="466"/>
      <c r="UME78" s="399"/>
      <c r="UMF78" s="466"/>
      <c r="UMG78" s="252"/>
      <c r="UMH78" s="467"/>
      <c r="UMI78" s="466"/>
      <c r="UMJ78" s="399"/>
      <c r="UMK78" s="466"/>
      <c r="UML78" s="252"/>
      <c r="UMM78" s="467"/>
      <c r="UMN78" s="466"/>
      <c r="UMO78" s="399"/>
      <c r="UMP78" s="466"/>
      <c r="UMQ78" s="252"/>
      <c r="UMR78" s="467"/>
      <c r="UMS78" s="466"/>
      <c r="UMT78" s="399"/>
      <c r="UMU78" s="466"/>
      <c r="UMV78" s="252"/>
      <c r="UMW78" s="467"/>
      <c r="UMX78" s="466"/>
      <c r="UMY78" s="399"/>
      <c r="UMZ78" s="466"/>
      <c r="UNA78" s="252"/>
      <c r="UNB78" s="467"/>
      <c r="UNC78" s="466"/>
      <c r="UND78" s="399"/>
      <c r="UNE78" s="466"/>
      <c r="UNF78" s="252"/>
      <c r="UNG78" s="467"/>
      <c r="UNH78" s="466"/>
      <c r="UNI78" s="399"/>
      <c r="UNJ78" s="466"/>
      <c r="UNK78" s="252"/>
      <c r="UNL78" s="467"/>
      <c r="UNM78" s="466"/>
      <c r="UNN78" s="399"/>
      <c r="UNO78" s="466"/>
      <c r="UNP78" s="252"/>
      <c r="UNQ78" s="467"/>
      <c r="UNR78" s="466"/>
      <c r="UNS78" s="399"/>
      <c r="UNT78" s="466"/>
      <c r="UNU78" s="252"/>
      <c r="UNV78" s="467"/>
      <c r="UNW78" s="466"/>
      <c r="UNX78" s="399"/>
      <c r="UNY78" s="466"/>
      <c r="UNZ78" s="252"/>
      <c r="UOA78" s="467"/>
      <c r="UOB78" s="466"/>
      <c r="UOC78" s="399"/>
      <c r="UOD78" s="466"/>
      <c r="UOE78" s="252"/>
      <c r="UOF78" s="467"/>
      <c r="UOG78" s="466"/>
      <c r="UOH78" s="399"/>
      <c r="UOI78" s="466"/>
      <c r="UOJ78" s="252"/>
      <c r="UOK78" s="467"/>
      <c r="UOL78" s="466"/>
      <c r="UOM78" s="399"/>
      <c r="UON78" s="466"/>
      <c r="UOO78" s="252"/>
      <c r="UOP78" s="467"/>
      <c r="UOQ78" s="466"/>
      <c r="UOR78" s="399"/>
      <c r="UOS78" s="466"/>
      <c r="UOT78" s="252"/>
      <c r="UOU78" s="467"/>
      <c r="UOV78" s="466"/>
      <c r="UOW78" s="399"/>
      <c r="UOX78" s="466"/>
      <c r="UOY78" s="252"/>
      <c r="UOZ78" s="467"/>
      <c r="UPA78" s="466"/>
      <c r="UPB78" s="399"/>
      <c r="UPC78" s="466"/>
      <c r="UPD78" s="252"/>
      <c r="UPE78" s="467"/>
      <c r="UPF78" s="466"/>
      <c r="UPG78" s="399"/>
      <c r="UPH78" s="466"/>
      <c r="UPI78" s="252"/>
      <c r="UPJ78" s="467"/>
      <c r="UPK78" s="466"/>
      <c r="UPL78" s="399"/>
      <c r="UPM78" s="466"/>
      <c r="UPN78" s="252"/>
      <c r="UPO78" s="467"/>
      <c r="UPP78" s="466"/>
      <c r="UPQ78" s="399"/>
      <c r="UPR78" s="466"/>
      <c r="UPS78" s="252"/>
      <c r="UPT78" s="467"/>
      <c r="UPU78" s="466"/>
      <c r="UPV78" s="399"/>
      <c r="UPW78" s="466"/>
      <c r="UPX78" s="252"/>
      <c r="UPY78" s="467"/>
      <c r="UPZ78" s="466"/>
      <c r="UQA78" s="399"/>
      <c r="UQB78" s="466"/>
      <c r="UQC78" s="252"/>
      <c r="UQD78" s="467"/>
      <c r="UQE78" s="466"/>
      <c r="UQF78" s="399"/>
      <c r="UQG78" s="466"/>
      <c r="UQH78" s="252"/>
      <c r="UQI78" s="467"/>
      <c r="UQJ78" s="466"/>
      <c r="UQK78" s="399"/>
      <c r="UQL78" s="466"/>
      <c r="UQM78" s="252"/>
      <c r="UQN78" s="467"/>
      <c r="UQO78" s="466"/>
      <c r="UQP78" s="399"/>
      <c r="UQQ78" s="466"/>
      <c r="UQR78" s="252"/>
      <c r="UQS78" s="467"/>
      <c r="UQT78" s="466"/>
      <c r="UQU78" s="399"/>
      <c r="UQV78" s="466"/>
      <c r="UQW78" s="252"/>
      <c r="UQX78" s="467"/>
      <c r="UQY78" s="466"/>
      <c r="UQZ78" s="399"/>
      <c r="URA78" s="466"/>
      <c r="URB78" s="252"/>
      <c r="URC78" s="467"/>
      <c r="URD78" s="466"/>
      <c r="URE78" s="399"/>
      <c r="URF78" s="466"/>
      <c r="URG78" s="252"/>
      <c r="URH78" s="467"/>
      <c r="URI78" s="466"/>
      <c r="URJ78" s="399"/>
      <c r="URK78" s="466"/>
      <c r="URL78" s="252"/>
      <c r="URM78" s="467"/>
      <c r="URN78" s="466"/>
      <c r="URO78" s="399"/>
      <c r="URP78" s="466"/>
      <c r="URQ78" s="252"/>
      <c r="URR78" s="467"/>
      <c r="URS78" s="466"/>
      <c r="URT78" s="399"/>
      <c r="URU78" s="466"/>
      <c r="URV78" s="252"/>
      <c r="URW78" s="467"/>
      <c r="URX78" s="466"/>
      <c r="URY78" s="399"/>
      <c r="URZ78" s="466"/>
      <c r="USA78" s="252"/>
      <c r="USB78" s="467"/>
      <c r="USC78" s="466"/>
      <c r="USD78" s="399"/>
      <c r="USE78" s="466"/>
      <c r="USF78" s="252"/>
      <c r="USG78" s="467"/>
      <c r="USH78" s="466"/>
      <c r="USI78" s="399"/>
      <c r="USJ78" s="466"/>
      <c r="USK78" s="252"/>
      <c r="USL78" s="467"/>
      <c r="USM78" s="466"/>
      <c r="USN78" s="399"/>
      <c r="USO78" s="466"/>
      <c r="USP78" s="252"/>
      <c r="USQ78" s="467"/>
      <c r="USR78" s="466"/>
      <c r="USS78" s="399"/>
      <c r="UST78" s="466"/>
      <c r="USU78" s="252"/>
      <c r="USV78" s="467"/>
      <c r="USW78" s="466"/>
      <c r="USX78" s="399"/>
      <c r="USY78" s="466"/>
      <c r="USZ78" s="252"/>
      <c r="UTA78" s="467"/>
      <c r="UTB78" s="466"/>
      <c r="UTC78" s="399"/>
      <c r="UTD78" s="466"/>
      <c r="UTE78" s="252"/>
      <c r="UTF78" s="467"/>
      <c r="UTG78" s="466"/>
      <c r="UTH78" s="399"/>
      <c r="UTI78" s="466"/>
      <c r="UTJ78" s="252"/>
      <c r="UTK78" s="467"/>
      <c r="UTL78" s="466"/>
      <c r="UTM78" s="399"/>
      <c r="UTN78" s="466"/>
      <c r="UTO78" s="252"/>
      <c r="UTP78" s="467"/>
      <c r="UTQ78" s="466"/>
      <c r="UTR78" s="399"/>
      <c r="UTS78" s="466"/>
      <c r="UTT78" s="252"/>
      <c r="UTU78" s="467"/>
      <c r="UTV78" s="466"/>
      <c r="UTW78" s="399"/>
      <c r="UTX78" s="466"/>
      <c r="UTY78" s="252"/>
      <c r="UTZ78" s="467"/>
      <c r="UUA78" s="466"/>
      <c r="UUB78" s="399"/>
      <c r="UUC78" s="466"/>
      <c r="UUD78" s="252"/>
      <c r="UUE78" s="467"/>
      <c r="UUF78" s="466"/>
      <c r="UUG78" s="399"/>
      <c r="UUH78" s="466"/>
      <c r="UUI78" s="252"/>
      <c r="UUJ78" s="467"/>
      <c r="UUK78" s="466"/>
      <c r="UUL78" s="399"/>
      <c r="UUM78" s="466"/>
      <c r="UUN78" s="252"/>
      <c r="UUO78" s="467"/>
      <c r="UUP78" s="466"/>
      <c r="UUQ78" s="399"/>
      <c r="UUR78" s="466"/>
      <c r="UUS78" s="252"/>
      <c r="UUT78" s="467"/>
      <c r="UUU78" s="466"/>
      <c r="UUV78" s="399"/>
      <c r="UUW78" s="466"/>
      <c r="UUX78" s="252"/>
      <c r="UUY78" s="467"/>
      <c r="UUZ78" s="466"/>
      <c r="UVA78" s="399"/>
      <c r="UVB78" s="466"/>
      <c r="UVC78" s="252"/>
      <c r="UVD78" s="467"/>
      <c r="UVE78" s="466"/>
      <c r="UVF78" s="399"/>
      <c r="UVG78" s="466"/>
      <c r="UVH78" s="252"/>
      <c r="UVI78" s="467"/>
      <c r="UVJ78" s="466"/>
      <c r="UVK78" s="399"/>
      <c r="UVL78" s="466"/>
      <c r="UVM78" s="252"/>
      <c r="UVN78" s="467"/>
      <c r="UVO78" s="466"/>
      <c r="UVP78" s="399"/>
      <c r="UVQ78" s="466"/>
      <c r="UVR78" s="252"/>
      <c r="UVS78" s="467"/>
      <c r="UVT78" s="466"/>
      <c r="UVU78" s="399"/>
      <c r="UVV78" s="466"/>
      <c r="UVW78" s="252"/>
      <c r="UVX78" s="467"/>
      <c r="UVY78" s="466"/>
      <c r="UVZ78" s="399"/>
      <c r="UWA78" s="466"/>
      <c r="UWB78" s="252"/>
      <c r="UWC78" s="467"/>
      <c r="UWD78" s="466"/>
      <c r="UWE78" s="399"/>
      <c r="UWF78" s="466"/>
      <c r="UWG78" s="252"/>
      <c r="UWH78" s="467"/>
      <c r="UWI78" s="466"/>
      <c r="UWJ78" s="399"/>
      <c r="UWK78" s="466"/>
      <c r="UWL78" s="252"/>
      <c r="UWM78" s="467"/>
      <c r="UWN78" s="466"/>
      <c r="UWO78" s="399"/>
      <c r="UWP78" s="466"/>
      <c r="UWQ78" s="252"/>
      <c r="UWR78" s="467"/>
      <c r="UWS78" s="466"/>
      <c r="UWT78" s="399"/>
      <c r="UWU78" s="466"/>
      <c r="UWV78" s="252"/>
      <c r="UWW78" s="467"/>
      <c r="UWX78" s="466"/>
      <c r="UWY78" s="399"/>
      <c r="UWZ78" s="466"/>
      <c r="UXA78" s="252"/>
      <c r="UXB78" s="467"/>
      <c r="UXC78" s="466"/>
      <c r="UXD78" s="399"/>
      <c r="UXE78" s="466"/>
      <c r="UXF78" s="252"/>
      <c r="UXG78" s="467"/>
      <c r="UXH78" s="466"/>
      <c r="UXI78" s="399"/>
      <c r="UXJ78" s="466"/>
      <c r="UXK78" s="252"/>
      <c r="UXL78" s="467"/>
      <c r="UXM78" s="466"/>
      <c r="UXN78" s="399"/>
      <c r="UXO78" s="466"/>
      <c r="UXP78" s="252"/>
      <c r="UXQ78" s="467"/>
      <c r="UXR78" s="466"/>
      <c r="UXS78" s="399"/>
      <c r="UXT78" s="466"/>
      <c r="UXU78" s="252"/>
      <c r="UXV78" s="467"/>
      <c r="UXW78" s="466"/>
      <c r="UXX78" s="399"/>
      <c r="UXY78" s="466"/>
      <c r="UXZ78" s="252"/>
      <c r="UYA78" s="467"/>
      <c r="UYB78" s="466"/>
      <c r="UYC78" s="399"/>
      <c r="UYD78" s="466"/>
      <c r="UYE78" s="252"/>
      <c r="UYF78" s="467"/>
      <c r="UYG78" s="466"/>
      <c r="UYH78" s="399"/>
      <c r="UYI78" s="466"/>
      <c r="UYJ78" s="252"/>
      <c r="UYK78" s="467"/>
      <c r="UYL78" s="466"/>
      <c r="UYM78" s="399"/>
      <c r="UYN78" s="466"/>
      <c r="UYO78" s="252"/>
      <c r="UYP78" s="467"/>
      <c r="UYQ78" s="466"/>
      <c r="UYR78" s="399"/>
      <c r="UYS78" s="466"/>
      <c r="UYT78" s="252"/>
      <c r="UYU78" s="467"/>
      <c r="UYV78" s="466"/>
      <c r="UYW78" s="399"/>
      <c r="UYX78" s="466"/>
      <c r="UYY78" s="252"/>
      <c r="UYZ78" s="467"/>
      <c r="UZA78" s="466"/>
      <c r="UZB78" s="399"/>
      <c r="UZC78" s="466"/>
      <c r="UZD78" s="252"/>
      <c r="UZE78" s="467"/>
      <c r="UZF78" s="466"/>
      <c r="UZG78" s="399"/>
      <c r="UZH78" s="466"/>
      <c r="UZI78" s="252"/>
      <c r="UZJ78" s="467"/>
      <c r="UZK78" s="466"/>
      <c r="UZL78" s="399"/>
      <c r="UZM78" s="466"/>
      <c r="UZN78" s="252"/>
      <c r="UZO78" s="467"/>
      <c r="UZP78" s="466"/>
      <c r="UZQ78" s="399"/>
      <c r="UZR78" s="466"/>
      <c r="UZS78" s="252"/>
      <c r="UZT78" s="467"/>
      <c r="UZU78" s="466"/>
      <c r="UZV78" s="399"/>
      <c r="UZW78" s="466"/>
      <c r="UZX78" s="252"/>
      <c r="UZY78" s="467"/>
      <c r="UZZ78" s="466"/>
      <c r="VAA78" s="399"/>
      <c r="VAB78" s="466"/>
      <c r="VAC78" s="252"/>
      <c r="VAD78" s="467"/>
      <c r="VAE78" s="466"/>
      <c r="VAF78" s="399"/>
      <c r="VAG78" s="466"/>
      <c r="VAH78" s="252"/>
      <c r="VAI78" s="467"/>
      <c r="VAJ78" s="466"/>
      <c r="VAK78" s="399"/>
      <c r="VAL78" s="466"/>
      <c r="VAM78" s="252"/>
      <c r="VAN78" s="467"/>
      <c r="VAO78" s="466"/>
      <c r="VAP78" s="399"/>
      <c r="VAQ78" s="466"/>
      <c r="VAR78" s="252"/>
      <c r="VAS78" s="467"/>
      <c r="VAT78" s="466"/>
      <c r="VAU78" s="399"/>
      <c r="VAV78" s="466"/>
      <c r="VAW78" s="252"/>
      <c r="VAX78" s="467"/>
      <c r="VAY78" s="466"/>
      <c r="VAZ78" s="399"/>
      <c r="VBA78" s="466"/>
      <c r="VBB78" s="252"/>
      <c r="VBC78" s="467"/>
      <c r="VBD78" s="466"/>
      <c r="VBE78" s="399"/>
      <c r="VBF78" s="466"/>
      <c r="VBG78" s="252"/>
      <c r="VBH78" s="467"/>
      <c r="VBI78" s="466"/>
      <c r="VBJ78" s="399"/>
      <c r="VBK78" s="466"/>
      <c r="VBL78" s="252"/>
      <c r="VBM78" s="467"/>
      <c r="VBN78" s="466"/>
      <c r="VBO78" s="399"/>
      <c r="VBP78" s="466"/>
      <c r="VBQ78" s="252"/>
      <c r="VBR78" s="467"/>
      <c r="VBS78" s="466"/>
      <c r="VBT78" s="399"/>
      <c r="VBU78" s="466"/>
      <c r="VBV78" s="252"/>
      <c r="VBW78" s="467"/>
      <c r="VBX78" s="466"/>
      <c r="VBY78" s="399"/>
      <c r="VBZ78" s="466"/>
      <c r="VCA78" s="252"/>
      <c r="VCB78" s="467"/>
      <c r="VCC78" s="466"/>
      <c r="VCD78" s="399"/>
      <c r="VCE78" s="466"/>
      <c r="VCF78" s="252"/>
      <c r="VCG78" s="467"/>
      <c r="VCH78" s="466"/>
      <c r="VCI78" s="399"/>
      <c r="VCJ78" s="466"/>
      <c r="VCK78" s="252"/>
      <c r="VCL78" s="467"/>
      <c r="VCM78" s="466"/>
      <c r="VCN78" s="399"/>
      <c r="VCO78" s="466"/>
      <c r="VCP78" s="252"/>
      <c r="VCQ78" s="467"/>
      <c r="VCR78" s="466"/>
      <c r="VCS78" s="399"/>
      <c r="VCT78" s="466"/>
      <c r="VCU78" s="252"/>
      <c r="VCV78" s="467"/>
      <c r="VCW78" s="466"/>
      <c r="VCX78" s="399"/>
      <c r="VCY78" s="466"/>
      <c r="VCZ78" s="252"/>
      <c r="VDA78" s="467"/>
      <c r="VDB78" s="466"/>
      <c r="VDC78" s="399"/>
      <c r="VDD78" s="466"/>
      <c r="VDE78" s="252"/>
      <c r="VDF78" s="467"/>
      <c r="VDG78" s="466"/>
      <c r="VDH78" s="399"/>
      <c r="VDI78" s="466"/>
      <c r="VDJ78" s="252"/>
      <c r="VDK78" s="467"/>
      <c r="VDL78" s="466"/>
      <c r="VDM78" s="399"/>
      <c r="VDN78" s="466"/>
      <c r="VDO78" s="252"/>
      <c r="VDP78" s="467"/>
      <c r="VDQ78" s="466"/>
      <c r="VDR78" s="399"/>
      <c r="VDS78" s="466"/>
      <c r="VDT78" s="252"/>
      <c r="VDU78" s="467"/>
      <c r="VDV78" s="466"/>
      <c r="VDW78" s="399"/>
      <c r="VDX78" s="466"/>
      <c r="VDY78" s="252"/>
      <c r="VDZ78" s="467"/>
      <c r="VEA78" s="466"/>
      <c r="VEB78" s="399"/>
      <c r="VEC78" s="466"/>
      <c r="VED78" s="252"/>
      <c r="VEE78" s="467"/>
      <c r="VEF78" s="466"/>
      <c r="VEG78" s="399"/>
      <c r="VEH78" s="466"/>
      <c r="VEI78" s="252"/>
      <c r="VEJ78" s="467"/>
      <c r="VEK78" s="466"/>
      <c r="VEL78" s="399"/>
      <c r="VEM78" s="466"/>
      <c r="VEN78" s="252"/>
      <c r="VEO78" s="467"/>
      <c r="VEP78" s="466"/>
      <c r="VEQ78" s="399"/>
      <c r="VER78" s="466"/>
      <c r="VES78" s="252"/>
      <c r="VET78" s="467"/>
      <c r="VEU78" s="466"/>
      <c r="VEV78" s="399"/>
      <c r="VEW78" s="466"/>
      <c r="VEX78" s="252"/>
      <c r="VEY78" s="467"/>
      <c r="VEZ78" s="466"/>
      <c r="VFA78" s="399"/>
      <c r="VFB78" s="466"/>
      <c r="VFC78" s="252"/>
      <c r="VFD78" s="467"/>
      <c r="VFE78" s="466"/>
      <c r="VFF78" s="399"/>
      <c r="VFG78" s="466"/>
      <c r="VFH78" s="252"/>
      <c r="VFI78" s="467"/>
      <c r="VFJ78" s="466"/>
      <c r="VFK78" s="399"/>
      <c r="VFL78" s="466"/>
      <c r="VFM78" s="252"/>
      <c r="VFN78" s="467"/>
      <c r="VFO78" s="466"/>
      <c r="VFP78" s="399"/>
      <c r="VFQ78" s="466"/>
      <c r="VFR78" s="252"/>
      <c r="VFS78" s="467"/>
      <c r="VFT78" s="466"/>
      <c r="VFU78" s="399"/>
      <c r="VFV78" s="466"/>
      <c r="VFW78" s="252"/>
      <c r="VFX78" s="467"/>
      <c r="VFY78" s="466"/>
      <c r="VFZ78" s="399"/>
      <c r="VGA78" s="466"/>
      <c r="VGB78" s="252"/>
      <c r="VGC78" s="467"/>
      <c r="VGD78" s="466"/>
      <c r="VGE78" s="399"/>
      <c r="VGF78" s="466"/>
      <c r="VGG78" s="252"/>
      <c r="VGH78" s="467"/>
      <c r="VGI78" s="466"/>
      <c r="VGJ78" s="399"/>
      <c r="VGK78" s="466"/>
      <c r="VGL78" s="252"/>
      <c r="VGM78" s="467"/>
      <c r="VGN78" s="466"/>
      <c r="VGO78" s="399"/>
      <c r="VGP78" s="466"/>
      <c r="VGQ78" s="252"/>
      <c r="VGR78" s="467"/>
      <c r="VGS78" s="466"/>
      <c r="VGT78" s="399"/>
      <c r="VGU78" s="466"/>
      <c r="VGV78" s="252"/>
      <c r="VGW78" s="467"/>
      <c r="VGX78" s="466"/>
      <c r="VGY78" s="399"/>
      <c r="VGZ78" s="466"/>
      <c r="VHA78" s="252"/>
      <c r="VHB78" s="467"/>
      <c r="VHC78" s="466"/>
      <c r="VHD78" s="399"/>
      <c r="VHE78" s="466"/>
      <c r="VHF78" s="252"/>
      <c r="VHG78" s="467"/>
      <c r="VHH78" s="466"/>
      <c r="VHI78" s="399"/>
      <c r="VHJ78" s="466"/>
      <c r="VHK78" s="252"/>
      <c r="VHL78" s="467"/>
      <c r="VHM78" s="466"/>
      <c r="VHN78" s="399"/>
      <c r="VHO78" s="466"/>
      <c r="VHP78" s="252"/>
      <c r="VHQ78" s="467"/>
      <c r="VHR78" s="466"/>
      <c r="VHS78" s="399"/>
      <c r="VHT78" s="466"/>
      <c r="VHU78" s="252"/>
      <c r="VHV78" s="467"/>
      <c r="VHW78" s="466"/>
      <c r="VHX78" s="399"/>
      <c r="VHY78" s="466"/>
      <c r="VHZ78" s="252"/>
      <c r="VIA78" s="467"/>
      <c r="VIB78" s="466"/>
      <c r="VIC78" s="399"/>
      <c r="VID78" s="466"/>
      <c r="VIE78" s="252"/>
      <c r="VIF78" s="467"/>
      <c r="VIG78" s="466"/>
      <c r="VIH78" s="399"/>
      <c r="VII78" s="466"/>
      <c r="VIJ78" s="252"/>
      <c r="VIK78" s="467"/>
      <c r="VIL78" s="466"/>
      <c r="VIM78" s="399"/>
      <c r="VIN78" s="466"/>
      <c r="VIO78" s="252"/>
      <c r="VIP78" s="467"/>
      <c r="VIQ78" s="466"/>
      <c r="VIR78" s="399"/>
      <c r="VIS78" s="466"/>
      <c r="VIT78" s="252"/>
      <c r="VIU78" s="467"/>
      <c r="VIV78" s="466"/>
      <c r="VIW78" s="399"/>
      <c r="VIX78" s="466"/>
      <c r="VIY78" s="252"/>
      <c r="VIZ78" s="467"/>
      <c r="VJA78" s="466"/>
      <c r="VJB78" s="399"/>
      <c r="VJC78" s="466"/>
      <c r="VJD78" s="252"/>
      <c r="VJE78" s="467"/>
      <c r="VJF78" s="466"/>
      <c r="VJG78" s="399"/>
      <c r="VJH78" s="466"/>
      <c r="VJI78" s="252"/>
      <c r="VJJ78" s="467"/>
      <c r="VJK78" s="466"/>
      <c r="VJL78" s="399"/>
      <c r="VJM78" s="466"/>
      <c r="VJN78" s="252"/>
      <c r="VJO78" s="467"/>
      <c r="VJP78" s="466"/>
      <c r="VJQ78" s="399"/>
      <c r="VJR78" s="466"/>
      <c r="VJS78" s="252"/>
      <c r="VJT78" s="467"/>
      <c r="VJU78" s="466"/>
      <c r="VJV78" s="399"/>
      <c r="VJW78" s="466"/>
      <c r="VJX78" s="252"/>
      <c r="VJY78" s="467"/>
      <c r="VJZ78" s="466"/>
      <c r="VKA78" s="399"/>
      <c r="VKB78" s="466"/>
      <c r="VKC78" s="252"/>
      <c r="VKD78" s="467"/>
      <c r="VKE78" s="466"/>
      <c r="VKF78" s="399"/>
      <c r="VKG78" s="466"/>
      <c r="VKH78" s="252"/>
      <c r="VKI78" s="467"/>
      <c r="VKJ78" s="466"/>
      <c r="VKK78" s="399"/>
      <c r="VKL78" s="466"/>
      <c r="VKM78" s="252"/>
      <c r="VKN78" s="467"/>
      <c r="VKO78" s="466"/>
      <c r="VKP78" s="399"/>
      <c r="VKQ78" s="466"/>
      <c r="VKR78" s="252"/>
      <c r="VKS78" s="467"/>
      <c r="VKT78" s="466"/>
      <c r="VKU78" s="399"/>
      <c r="VKV78" s="466"/>
      <c r="VKW78" s="252"/>
      <c r="VKX78" s="467"/>
      <c r="VKY78" s="466"/>
      <c r="VKZ78" s="399"/>
      <c r="VLA78" s="466"/>
      <c r="VLB78" s="252"/>
      <c r="VLC78" s="467"/>
      <c r="VLD78" s="466"/>
      <c r="VLE78" s="399"/>
      <c r="VLF78" s="466"/>
      <c r="VLG78" s="252"/>
      <c r="VLH78" s="467"/>
      <c r="VLI78" s="466"/>
      <c r="VLJ78" s="399"/>
      <c r="VLK78" s="466"/>
      <c r="VLL78" s="252"/>
      <c r="VLM78" s="467"/>
      <c r="VLN78" s="466"/>
      <c r="VLO78" s="399"/>
      <c r="VLP78" s="466"/>
      <c r="VLQ78" s="252"/>
      <c r="VLR78" s="467"/>
      <c r="VLS78" s="466"/>
      <c r="VLT78" s="399"/>
      <c r="VLU78" s="466"/>
      <c r="VLV78" s="252"/>
      <c r="VLW78" s="467"/>
      <c r="VLX78" s="466"/>
      <c r="VLY78" s="399"/>
      <c r="VLZ78" s="466"/>
      <c r="VMA78" s="252"/>
      <c r="VMB78" s="467"/>
      <c r="VMC78" s="466"/>
      <c r="VMD78" s="399"/>
      <c r="VME78" s="466"/>
      <c r="VMF78" s="252"/>
      <c r="VMG78" s="467"/>
      <c r="VMH78" s="466"/>
      <c r="VMI78" s="399"/>
      <c r="VMJ78" s="466"/>
      <c r="VMK78" s="252"/>
      <c r="VML78" s="467"/>
      <c r="VMM78" s="466"/>
      <c r="VMN78" s="399"/>
      <c r="VMO78" s="466"/>
      <c r="VMP78" s="252"/>
      <c r="VMQ78" s="467"/>
      <c r="VMR78" s="466"/>
      <c r="VMS78" s="399"/>
      <c r="VMT78" s="466"/>
      <c r="VMU78" s="252"/>
      <c r="VMV78" s="467"/>
      <c r="VMW78" s="466"/>
      <c r="VMX78" s="399"/>
      <c r="VMY78" s="466"/>
      <c r="VMZ78" s="252"/>
      <c r="VNA78" s="467"/>
      <c r="VNB78" s="466"/>
      <c r="VNC78" s="399"/>
      <c r="VND78" s="466"/>
      <c r="VNE78" s="252"/>
      <c r="VNF78" s="467"/>
      <c r="VNG78" s="466"/>
      <c r="VNH78" s="399"/>
      <c r="VNI78" s="466"/>
      <c r="VNJ78" s="252"/>
      <c r="VNK78" s="467"/>
      <c r="VNL78" s="466"/>
      <c r="VNM78" s="399"/>
      <c r="VNN78" s="466"/>
      <c r="VNO78" s="252"/>
      <c r="VNP78" s="467"/>
      <c r="VNQ78" s="466"/>
      <c r="VNR78" s="399"/>
      <c r="VNS78" s="466"/>
      <c r="VNT78" s="252"/>
      <c r="VNU78" s="467"/>
      <c r="VNV78" s="466"/>
      <c r="VNW78" s="399"/>
      <c r="VNX78" s="466"/>
      <c r="VNY78" s="252"/>
      <c r="VNZ78" s="467"/>
      <c r="VOA78" s="466"/>
      <c r="VOB78" s="399"/>
      <c r="VOC78" s="466"/>
      <c r="VOD78" s="252"/>
      <c r="VOE78" s="467"/>
      <c r="VOF78" s="466"/>
      <c r="VOG78" s="399"/>
      <c r="VOH78" s="466"/>
      <c r="VOI78" s="252"/>
      <c r="VOJ78" s="467"/>
      <c r="VOK78" s="466"/>
      <c r="VOL78" s="399"/>
      <c r="VOM78" s="466"/>
      <c r="VON78" s="252"/>
      <c r="VOO78" s="467"/>
      <c r="VOP78" s="466"/>
      <c r="VOQ78" s="399"/>
      <c r="VOR78" s="466"/>
      <c r="VOS78" s="252"/>
      <c r="VOT78" s="467"/>
      <c r="VOU78" s="466"/>
      <c r="VOV78" s="399"/>
      <c r="VOW78" s="466"/>
      <c r="VOX78" s="252"/>
      <c r="VOY78" s="467"/>
      <c r="VOZ78" s="466"/>
      <c r="VPA78" s="399"/>
      <c r="VPB78" s="466"/>
      <c r="VPC78" s="252"/>
      <c r="VPD78" s="467"/>
      <c r="VPE78" s="466"/>
      <c r="VPF78" s="399"/>
      <c r="VPG78" s="466"/>
      <c r="VPH78" s="252"/>
      <c r="VPI78" s="467"/>
      <c r="VPJ78" s="466"/>
      <c r="VPK78" s="399"/>
      <c r="VPL78" s="466"/>
      <c r="VPM78" s="252"/>
      <c r="VPN78" s="467"/>
      <c r="VPO78" s="466"/>
      <c r="VPP78" s="399"/>
      <c r="VPQ78" s="466"/>
      <c r="VPR78" s="252"/>
      <c r="VPS78" s="467"/>
      <c r="VPT78" s="466"/>
      <c r="VPU78" s="399"/>
      <c r="VPV78" s="466"/>
      <c r="VPW78" s="252"/>
      <c r="VPX78" s="467"/>
      <c r="VPY78" s="466"/>
      <c r="VPZ78" s="399"/>
      <c r="VQA78" s="466"/>
      <c r="VQB78" s="252"/>
      <c r="VQC78" s="467"/>
      <c r="VQD78" s="466"/>
      <c r="VQE78" s="399"/>
      <c r="VQF78" s="466"/>
      <c r="VQG78" s="252"/>
      <c r="VQH78" s="467"/>
      <c r="VQI78" s="466"/>
      <c r="VQJ78" s="399"/>
      <c r="VQK78" s="466"/>
      <c r="VQL78" s="252"/>
      <c r="VQM78" s="467"/>
      <c r="VQN78" s="466"/>
      <c r="VQO78" s="399"/>
      <c r="VQP78" s="466"/>
      <c r="VQQ78" s="252"/>
      <c r="VQR78" s="467"/>
      <c r="VQS78" s="466"/>
      <c r="VQT78" s="399"/>
      <c r="VQU78" s="466"/>
      <c r="VQV78" s="252"/>
      <c r="VQW78" s="467"/>
      <c r="VQX78" s="466"/>
      <c r="VQY78" s="399"/>
      <c r="VQZ78" s="466"/>
      <c r="VRA78" s="252"/>
      <c r="VRB78" s="467"/>
      <c r="VRC78" s="466"/>
      <c r="VRD78" s="399"/>
      <c r="VRE78" s="466"/>
      <c r="VRF78" s="252"/>
      <c r="VRG78" s="467"/>
      <c r="VRH78" s="466"/>
      <c r="VRI78" s="399"/>
      <c r="VRJ78" s="466"/>
      <c r="VRK78" s="252"/>
      <c r="VRL78" s="467"/>
      <c r="VRM78" s="466"/>
      <c r="VRN78" s="399"/>
      <c r="VRO78" s="466"/>
      <c r="VRP78" s="252"/>
      <c r="VRQ78" s="467"/>
      <c r="VRR78" s="466"/>
      <c r="VRS78" s="399"/>
      <c r="VRT78" s="466"/>
      <c r="VRU78" s="252"/>
      <c r="VRV78" s="467"/>
      <c r="VRW78" s="466"/>
      <c r="VRX78" s="399"/>
      <c r="VRY78" s="466"/>
      <c r="VRZ78" s="252"/>
      <c r="VSA78" s="467"/>
      <c r="VSB78" s="466"/>
      <c r="VSC78" s="399"/>
      <c r="VSD78" s="466"/>
      <c r="VSE78" s="252"/>
      <c r="VSF78" s="467"/>
      <c r="VSG78" s="466"/>
      <c r="VSH78" s="399"/>
      <c r="VSI78" s="466"/>
      <c r="VSJ78" s="252"/>
      <c r="VSK78" s="467"/>
      <c r="VSL78" s="466"/>
      <c r="VSM78" s="399"/>
      <c r="VSN78" s="466"/>
      <c r="VSO78" s="252"/>
      <c r="VSP78" s="467"/>
      <c r="VSQ78" s="466"/>
      <c r="VSR78" s="399"/>
      <c r="VSS78" s="466"/>
      <c r="VST78" s="252"/>
      <c r="VSU78" s="467"/>
      <c r="VSV78" s="466"/>
      <c r="VSW78" s="399"/>
      <c r="VSX78" s="466"/>
      <c r="VSY78" s="252"/>
      <c r="VSZ78" s="467"/>
      <c r="VTA78" s="466"/>
      <c r="VTB78" s="399"/>
      <c r="VTC78" s="466"/>
      <c r="VTD78" s="252"/>
      <c r="VTE78" s="467"/>
      <c r="VTF78" s="466"/>
      <c r="VTG78" s="399"/>
      <c r="VTH78" s="466"/>
      <c r="VTI78" s="252"/>
      <c r="VTJ78" s="467"/>
      <c r="VTK78" s="466"/>
      <c r="VTL78" s="399"/>
      <c r="VTM78" s="466"/>
      <c r="VTN78" s="252"/>
      <c r="VTO78" s="467"/>
      <c r="VTP78" s="466"/>
      <c r="VTQ78" s="399"/>
      <c r="VTR78" s="466"/>
      <c r="VTS78" s="252"/>
      <c r="VTT78" s="467"/>
      <c r="VTU78" s="466"/>
      <c r="VTV78" s="399"/>
      <c r="VTW78" s="466"/>
      <c r="VTX78" s="252"/>
      <c r="VTY78" s="467"/>
      <c r="VTZ78" s="466"/>
      <c r="VUA78" s="399"/>
      <c r="VUB78" s="466"/>
      <c r="VUC78" s="252"/>
      <c r="VUD78" s="467"/>
      <c r="VUE78" s="466"/>
      <c r="VUF78" s="399"/>
      <c r="VUG78" s="466"/>
      <c r="VUH78" s="252"/>
      <c r="VUI78" s="467"/>
      <c r="VUJ78" s="466"/>
      <c r="VUK78" s="399"/>
      <c r="VUL78" s="466"/>
      <c r="VUM78" s="252"/>
      <c r="VUN78" s="467"/>
      <c r="VUO78" s="466"/>
      <c r="VUP78" s="399"/>
      <c r="VUQ78" s="466"/>
      <c r="VUR78" s="252"/>
      <c r="VUS78" s="467"/>
      <c r="VUT78" s="466"/>
      <c r="VUU78" s="399"/>
      <c r="VUV78" s="466"/>
      <c r="VUW78" s="252"/>
      <c r="VUX78" s="467"/>
      <c r="VUY78" s="466"/>
      <c r="VUZ78" s="399"/>
      <c r="VVA78" s="466"/>
      <c r="VVB78" s="252"/>
      <c r="VVC78" s="467"/>
      <c r="VVD78" s="466"/>
      <c r="VVE78" s="399"/>
      <c r="VVF78" s="466"/>
      <c r="VVG78" s="252"/>
      <c r="VVH78" s="467"/>
      <c r="VVI78" s="466"/>
      <c r="VVJ78" s="399"/>
      <c r="VVK78" s="466"/>
      <c r="VVL78" s="252"/>
      <c r="VVM78" s="467"/>
      <c r="VVN78" s="466"/>
      <c r="VVO78" s="399"/>
      <c r="VVP78" s="466"/>
      <c r="VVQ78" s="252"/>
      <c r="VVR78" s="467"/>
      <c r="VVS78" s="466"/>
      <c r="VVT78" s="399"/>
      <c r="VVU78" s="466"/>
      <c r="VVV78" s="252"/>
      <c r="VVW78" s="467"/>
      <c r="VVX78" s="466"/>
      <c r="VVY78" s="399"/>
      <c r="VVZ78" s="466"/>
      <c r="VWA78" s="252"/>
      <c r="VWB78" s="467"/>
      <c r="VWC78" s="466"/>
      <c r="VWD78" s="399"/>
      <c r="VWE78" s="466"/>
      <c r="VWF78" s="252"/>
      <c r="VWG78" s="467"/>
      <c r="VWH78" s="466"/>
      <c r="VWI78" s="399"/>
      <c r="VWJ78" s="466"/>
      <c r="VWK78" s="252"/>
      <c r="VWL78" s="467"/>
      <c r="VWM78" s="466"/>
      <c r="VWN78" s="399"/>
      <c r="VWO78" s="466"/>
      <c r="VWP78" s="252"/>
      <c r="VWQ78" s="467"/>
      <c r="VWR78" s="466"/>
      <c r="VWS78" s="399"/>
      <c r="VWT78" s="466"/>
      <c r="VWU78" s="252"/>
      <c r="VWV78" s="467"/>
      <c r="VWW78" s="466"/>
      <c r="VWX78" s="399"/>
      <c r="VWY78" s="466"/>
      <c r="VWZ78" s="252"/>
      <c r="VXA78" s="467"/>
      <c r="VXB78" s="466"/>
      <c r="VXC78" s="399"/>
      <c r="VXD78" s="466"/>
      <c r="VXE78" s="252"/>
      <c r="VXF78" s="467"/>
      <c r="VXG78" s="466"/>
      <c r="VXH78" s="399"/>
      <c r="VXI78" s="466"/>
      <c r="VXJ78" s="252"/>
      <c r="VXK78" s="467"/>
      <c r="VXL78" s="466"/>
      <c r="VXM78" s="399"/>
      <c r="VXN78" s="466"/>
      <c r="VXO78" s="252"/>
      <c r="VXP78" s="467"/>
      <c r="VXQ78" s="466"/>
      <c r="VXR78" s="399"/>
      <c r="VXS78" s="466"/>
      <c r="VXT78" s="252"/>
      <c r="VXU78" s="467"/>
      <c r="VXV78" s="466"/>
      <c r="VXW78" s="399"/>
      <c r="VXX78" s="466"/>
      <c r="VXY78" s="252"/>
      <c r="VXZ78" s="467"/>
      <c r="VYA78" s="466"/>
      <c r="VYB78" s="399"/>
      <c r="VYC78" s="466"/>
      <c r="VYD78" s="252"/>
      <c r="VYE78" s="467"/>
      <c r="VYF78" s="466"/>
      <c r="VYG78" s="399"/>
      <c r="VYH78" s="466"/>
      <c r="VYI78" s="252"/>
      <c r="VYJ78" s="467"/>
      <c r="VYK78" s="466"/>
      <c r="VYL78" s="399"/>
      <c r="VYM78" s="466"/>
      <c r="VYN78" s="252"/>
      <c r="VYO78" s="467"/>
      <c r="VYP78" s="466"/>
      <c r="VYQ78" s="399"/>
      <c r="VYR78" s="466"/>
      <c r="VYS78" s="252"/>
      <c r="VYT78" s="467"/>
      <c r="VYU78" s="466"/>
      <c r="VYV78" s="399"/>
      <c r="VYW78" s="466"/>
      <c r="VYX78" s="252"/>
      <c r="VYY78" s="467"/>
      <c r="VYZ78" s="466"/>
      <c r="VZA78" s="399"/>
      <c r="VZB78" s="466"/>
      <c r="VZC78" s="252"/>
      <c r="VZD78" s="467"/>
      <c r="VZE78" s="466"/>
      <c r="VZF78" s="399"/>
      <c r="VZG78" s="466"/>
      <c r="VZH78" s="252"/>
      <c r="VZI78" s="467"/>
      <c r="VZJ78" s="466"/>
      <c r="VZK78" s="399"/>
      <c r="VZL78" s="466"/>
      <c r="VZM78" s="252"/>
      <c r="VZN78" s="467"/>
      <c r="VZO78" s="466"/>
      <c r="VZP78" s="399"/>
      <c r="VZQ78" s="466"/>
      <c r="VZR78" s="252"/>
      <c r="VZS78" s="467"/>
      <c r="VZT78" s="466"/>
      <c r="VZU78" s="399"/>
      <c r="VZV78" s="466"/>
      <c r="VZW78" s="252"/>
      <c r="VZX78" s="467"/>
      <c r="VZY78" s="466"/>
      <c r="VZZ78" s="399"/>
      <c r="WAA78" s="466"/>
      <c r="WAB78" s="252"/>
      <c r="WAC78" s="467"/>
      <c r="WAD78" s="466"/>
      <c r="WAE78" s="399"/>
      <c r="WAF78" s="466"/>
      <c r="WAG78" s="252"/>
      <c r="WAH78" s="467"/>
      <c r="WAI78" s="466"/>
      <c r="WAJ78" s="399"/>
      <c r="WAK78" s="466"/>
      <c r="WAL78" s="252"/>
      <c r="WAM78" s="467"/>
      <c r="WAN78" s="466"/>
      <c r="WAO78" s="399"/>
      <c r="WAP78" s="466"/>
      <c r="WAQ78" s="252"/>
      <c r="WAR78" s="467"/>
      <c r="WAS78" s="466"/>
      <c r="WAT78" s="399"/>
      <c r="WAU78" s="466"/>
      <c r="WAV78" s="252"/>
      <c r="WAW78" s="467"/>
      <c r="WAX78" s="466"/>
      <c r="WAY78" s="399"/>
      <c r="WAZ78" s="466"/>
      <c r="WBA78" s="252"/>
      <c r="WBB78" s="467"/>
      <c r="WBC78" s="466"/>
      <c r="WBD78" s="399"/>
      <c r="WBE78" s="466"/>
      <c r="WBF78" s="252"/>
      <c r="WBG78" s="467"/>
      <c r="WBH78" s="466"/>
      <c r="WBI78" s="399"/>
      <c r="WBJ78" s="466"/>
      <c r="WBK78" s="252"/>
      <c r="WBL78" s="467"/>
      <c r="WBM78" s="466"/>
      <c r="WBN78" s="399"/>
      <c r="WBO78" s="466"/>
      <c r="WBP78" s="252"/>
      <c r="WBQ78" s="467"/>
      <c r="WBR78" s="466"/>
      <c r="WBS78" s="399"/>
      <c r="WBT78" s="466"/>
      <c r="WBU78" s="252"/>
      <c r="WBV78" s="467"/>
      <c r="WBW78" s="466"/>
      <c r="WBX78" s="399"/>
      <c r="WBY78" s="466"/>
      <c r="WBZ78" s="252"/>
      <c r="WCA78" s="467"/>
      <c r="WCB78" s="466"/>
      <c r="WCC78" s="399"/>
      <c r="WCD78" s="466"/>
      <c r="WCE78" s="252"/>
      <c r="WCF78" s="467"/>
      <c r="WCG78" s="466"/>
      <c r="WCH78" s="399"/>
      <c r="WCI78" s="466"/>
      <c r="WCJ78" s="252"/>
      <c r="WCK78" s="467"/>
      <c r="WCL78" s="466"/>
      <c r="WCM78" s="399"/>
      <c r="WCN78" s="466"/>
      <c r="WCO78" s="252"/>
      <c r="WCP78" s="467"/>
      <c r="WCQ78" s="466"/>
      <c r="WCR78" s="399"/>
      <c r="WCS78" s="466"/>
      <c r="WCT78" s="252"/>
      <c r="WCU78" s="467"/>
      <c r="WCV78" s="466"/>
      <c r="WCW78" s="399"/>
      <c r="WCX78" s="466"/>
      <c r="WCY78" s="252"/>
      <c r="WCZ78" s="467"/>
      <c r="WDA78" s="466"/>
      <c r="WDB78" s="399"/>
      <c r="WDC78" s="466"/>
      <c r="WDD78" s="252"/>
      <c r="WDE78" s="467"/>
      <c r="WDF78" s="466"/>
      <c r="WDG78" s="399"/>
      <c r="WDH78" s="466"/>
      <c r="WDI78" s="252"/>
      <c r="WDJ78" s="467"/>
      <c r="WDK78" s="466"/>
      <c r="WDL78" s="399"/>
      <c r="WDM78" s="466"/>
      <c r="WDN78" s="252"/>
      <c r="WDO78" s="467"/>
      <c r="WDP78" s="466"/>
      <c r="WDQ78" s="399"/>
      <c r="WDR78" s="466"/>
      <c r="WDS78" s="252"/>
      <c r="WDT78" s="467"/>
      <c r="WDU78" s="466"/>
      <c r="WDV78" s="399"/>
      <c r="WDW78" s="466"/>
      <c r="WDX78" s="252"/>
      <c r="WDY78" s="467"/>
      <c r="WDZ78" s="466"/>
      <c r="WEA78" s="399"/>
      <c r="WEB78" s="466"/>
      <c r="WEC78" s="252"/>
      <c r="WED78" s="467"/>
      <c r="WEE78" s="466"/>
      <c r="WEF78" s="399"/>
      <c r="WEG78" s="466"/>
      <c r="WEH78" s="252"/>
      <c r="WEI78" s="467"/>
      <c r="WEJ78" s="466"/>
      <c r="WEK78" s="399"/>
      <c r="WEL78" s="466"/>
      <c r="WEM78" s="252"/>
      <c r="WEN78" s="467"/>
      <c r="WEO78" s="466"/>
      <c r="WEP78" s="399"/>
      <c r="WEQ78" s="466"/>
      <c r="WER78" s="252"/>
      <c r="WES78" s="467"/>
      <c r="WET78" s="466"/>
      <c r="WEU78" s="399"/>
      <c r="WEV78" s="466"/>
      <c r="WEW78" s="252"/>
      <c r="WEX78" s="467"/>
      <c r="WEY78" s="466"/>
      <c r="WEZ78" s="399"/>
      <c r="WFA78" s="466"/>
      <c r="WFB78" s="252"/>
      <c r="WFC78" s="467"/>
      <c r="WFD78" s="466"/>
      <c r="WFE78" s="399"/>
      <c r="WFF78" s="466"/>
      <c r="WFG78" s="252"/>
      <c r="WFH78" s="467"/>
      <c r="WFI78" s="466"/>
      <c r="WFJ78" s="399"/>
      <c r="WFK78" s="466"/>
      <c r="WFL78" s="252"/>
      <c r="WFM78" s="467"/>
      <c r="WFN78" s="466"/>
      <c r="WFO78" s="399"/>
      <c r="WFP78" s="466"/>
      <c r="WFQ78" s="252"/>
      <c r="WFR78" s="467"/>
      <c r="WFS78" s="466"/>
      <c r="WFT78" s="399"/>
      <c r="WFU78" s="466"/>
      <c r="WFV78" s="252"/>
      <c r="WFW78" s="467"/>
      <c r="WFX78" s="466"/>
      <c r="WFY78" s="399"/>
      <c r="WFZ78" s="466"/>
      <c r="WGA78" s="252"/>
      <c r="WGB78" s="467"/>
      <c r="WGC78" s="466"/>
      <c r="WGD78" s="399"/>
      <c r="WGE78" s="466"/>
      <c r="WGF78" s="252"/>
      <c r="WGG78" s="467"/>
      <c r="WGH78" s="466"/>
      <c r="WGI78" s="399"/>
      <c r="WGJ78" s="466"/>
      <c r="WGK78" s="252"/>
      <c r="WGL78" s="467"/>
      <c r="WGM78" s="466"/>
      <c r="WGN78" s="399"/>
      <c r="WGO78" s="466"/>
      <c r="WGP78" s="252"/>
      <c r="WGQ78" s="467"/>
      <c r="WGR78" s="466"/>
      <c r="WGS78" s="399"/>
      <c r="WGT78" s="466"/>
      <c r="WGU78" s="252"/>
      <c r="WGV78" s="467"/>
      <c r="WGW78" s="466"/>
      <c r="WGX78" s="399"/>
      <c r="WGY78" s="466"/>
      <c r="WGZ78" s="252"/>
      <c r="WHA78" s="467"/>
      <c r="WHB78" s="466"/>
      <c r="WHC78" s="399"/>
      <c r="WHD78" s="466"/>
      <c r="WHE78" s="252"/>
      <c r="WHF78" s="467"/>
      <c r="WHG78" s="466"/>
      <c r="WHH78" s="399"/>
      <c r="WHI78" s="466"/>
      <c r="WHJ78" s="252"/>
      <c r="WHK78" s="467"/>
      <c r="WHL78" s="466"/>
      <c r="WHM78" s="399"/>
      <c r="WHN78" s="466"/>
      <c r="WHO78" s="252"/>
      <c r="WHP78" s="467"/>
      <c r="WHQ78" s="466"/>
      <c r="WHR78" s="399"/>
      <c r="WHS78" s="466"/>
      <c r="WHT78" s="252"/>
      <c r="WHU78" s="467"/>
      <c r="WHV78" s="466"/>
      <c r="WHW78" s="399"/>
      <c r="WHX78" s="466"/>
      <c r="WHY78" s="252"/>
      <c r="WHZ78" s="467"/>
      <c r="WIA78" s="466"/>
      <c r="WIB78" s="399"/>
      <c r="WIC78" s="466"/>
      <c r="WID78" s="252"/>
      <c r="WIE78" s="467"/>
      <c r="WIF78" s="466"/>
      <c r="WIG78" s="399"/>
      <c r="WIH78" s="466"/>
      <c r="WII78" s="252"/>
      <c r="WIJ78" s="467"/>
      <c r="WIK78" s="466"/>
      <c r="WIL78" s="399"/>
      <c r="WIM78" s="466"/>
      <c r="WIN78" s="252"/>
      <c r="WIO78" s="467"/>
      <c r="WIP78" s="466"/>
      <c r="WIQ78" s="399"/>
      <c r="WIR78" s="466"/>
      <c r="WIS78" s="252"/>
      <c r="WIT78" s="467"/>
      <c r="WIU78" s="466"/>
      <c r="WIV78" s="399"/>
      <c r="WIW78" s="466"/>
      <c r="WIX78" s="252"/>
      <c r="WIY78" s="467"/>
      <c r="WIZ78" s="466"/>
      <c r="WJA78" s="399"/>
      <c r="WJB78" s="466"/>
      <c r="WJC78" s="252"/>
      <c r="WJD78" s="467"/>
      <c r="WJE78" s="466"/>
      <c r="WJF78" s="399"/>
      <c r="WJG78" s="466"/>
      <c r="WJH78" s="252"/>
      <c r="WJI78" s="467"/>
      <c r="WJJ78" s="466"/>
      <c r="WJK78" s="399"/>
      <c r="WJL78" s="466"/>
      <c r="WJM78" s="252"/>
      <c r="WJN78" s="467"/>
      <c r="WJO78" s="466"/>
      <c r="WJP78" s="399"/>
      <c r="WJQ78" s="466"/>
      <c r="WJR78" s="252"/>
      <c r="WJS78" s="467"/>
      <c r="WJT78" s="466"/>
      <c r="WJU78" s="399"/>
      <c r="WJV78" s="466"/>
      <c r="WJW78" s="252"/>
      <c r="WJX78" s="467"/>
      <c r="WJY78" s="466"/>
      <c r="WJZ78" s="399"/>
      <c r="WKA78" s="466"/>
      <c r="WKB78" s="252"/>
      <c r="WKC78" s="467"/>
      <c r="WKD78" s="466"/>
      <c r="WKE78" s="399"/>
      <c r="WKF78" s="466"/>
      <c r="WKG78" s="252"/>
      <c r="WKH78" s="467"/>
      <c r="WKI78" s="466"/>
      <c r="WKJ78" s="399"/>
      <c r="WKK78" s="466"/>
      <c r="WKL78" s="252"/>
      <c r="WKM78" s="467"/>
      <c r="WKN78" s="466"/>
      <c r="WKO78" s="399"/>
      <c r="WKP78" s="466"/>
      <c r="WKQ78" s="252"/>
      <c r="WKR78" s="467"/>
      <c r="WKS78" s="466"/>
      <c r="WKT78" s="399"/>
      <c r="WKU78" s="466"/>
      <c r="WKV78" s="252"/>
      <c r="WKW78" s="467"/>
      <c r="WKX78" s="466"/>
      <c r="WKY78" s="399"/>
      <c r="WKZ78" s="466"/>
      <c r="WLA78" s="252"/>
      <c r="WLB78" s="467"/>
      <c r="WLC78" s="466"/>
      <c r="WLD78" s="399"/>
      <c r="WLE78" s="466"/>
      <c r="WLF78" s="252"/>
      <c r="WLG78" s="467"/>
      <c r="WLH78" s="466"/>
      <c r="WLI78" s="399"/>
      <c r="WLJ78" s="466"/>
      <c r="WLK78" s="252"/>
      <c r="WLL78" s="467"/>
      <c r="WLM78" s="466"/>
      <c r="WLN78" s="399"/>
      <c r="WLO78" s="466"/>
      <c r="WLP78" s="252"/>
      <c r="WLQ78" s="467"/>
      <c r="WLR78" s="466"/>
      <c r="WLS78" s="399"/>
      <c r="WLT78" s="466"/>
      <c r="WLU78" s="252"/>
      <c r="WLV78" s="467"/>
      <c r="WLW78" s="466"/>
      <c r="WLX78" s="399"/>
      <c r="WLY78" s="466"/>
      <c r="WLZ78" s="252"/>
      <c r="WMA78" s="467"/>
      <c r="WMB78" s="466"/>
      <c r="WMC78" s="399"/>
      <c r="WMD78" s="466"/>
      <c r="WME78" s="252"/>
      <c r="WMF78" s="467"/>
      <c r="WMG78" s="466"/>
      <c r="WMH78" s="399"/>
      <c r="WMI78" s="466"/>
      <c r="WMJ78" s="252"/>
      <c r="WMK78" s="467"/>
      <c r="WML78" s="466"/>
      <c r="WMM78" s="399"/>
      <c r="WMN78" s="466"/>
      <c r="WMO78" s="252"/>
      <c r="WMP78" s="467"/>
      <c r="WMQ78" s="466"/>
      <c r="WMR78" s="399"/>
      <c r="WMS78" s="466"/>
      <c r="WMT78" s="252"/>
      <c r="WMU78" s="467"/>
      <c r="WMV78" s="466"/>
      <c r="WMW78" s="399"/>
      <c r="WMX78" s="466"/>
      <c r="WMY78" s="252"/>
      <c r="WMZ78" s="467"/>
      <c r="WNA78" s="466"/>
      <c r="WNB78" s="399"/>
      <c r="WNC78" s="466"/>
      <c r="WND78" s="252"/>
      <c r="WNE78" s="467"/>
      <c r="WNF78" s="466"/>
      <c r="WNG78" s="399"/>
      <c r="WNH78" s="466"/>
      <c r="WNI78" s="252"/>
      <c r="WNJ78" s="467"/>
      <c r="WNK78" s="466"/>
      <c r="WNL78" s="399"/>
      <c r="WNM78" s="466"/>
      <c r="WNN78" s="252"/>
      <c r="WNO78" s="467"/>
      <c r="WNP78" s="466"/>
      <c r="WNQ78" s="399"/>
      <c r="WNR78" s="466"/>
      <c r="WNS78" s="252"/>
      <c r="WNT78" s="467"/>
      <c r="WNU78" s="466"/>
      <c r="WNV78" s="399"/>
      <c r="WNW78" s="466"/>
      <c r="WNX78" s="252"/>
      <c r="WNY78" s="467"/>
      <c r="WNZ78" s="466"/>
      <c r="WOA78" s="399"/>
      <c r="WOB78" s="466"/>
      <c r="WOC78" s="252"/>
      <c r="WOD78" s="467"/>
      <c r="WOE78" s="466"/>
      <c r="WOF78" s="399"/>
      <c r="WOG78" s="466"/>
      <c r="WOH78" s="252"/>
      <c r="WOI78" s="467"/>
      <c r="WOJ78" s="466"/>
      <c r="WOK78" s="399"/>
      <c r="WOL78" s="466"/>
      <c r="WOM78" s="252"/>
      <c r="WON78" s="467"/>
      <c r="WOO78" s="466"/>
      <c r="WOP78" s="399"/>
      <c r="WOQ78" s="466"/>
      <c r="WOR78" s="252"/>
      <c r="WOS78" s="467"/>
      <c r="WOT78" s="466"/>
      <c r="WOU78" s="399"/>
      <c r="WOV78" s="466"/>
      <c r="WOW78" s="252"/>
      <c r="WOX78" s="467"/>
      <c r="WOY78" s="466"/>
      <c r="WOZ78" s="399"/>
      <c r="WPA78" s="466"/>
      <c r="WPB78" s="252"/>
      <c r="WPC78" s="467"/>
      <c r="WPD78" s="466"/>
      <c r="WPE78" s="399"/>
      <c r="WPF78" s="466"/>
      <c r="WPG78" s="252"/>
      <c r="WPH78" s="467"/>
      <c r="WPI78" s="466"/>
      <c r="WPJ78" s="399"/>
      <c r="WPK78" s="466"/>
      <c r="WPL78" s="252"/>
      <c r="WPM78" s="467"/>
      <c r="WPN78" s="466"/>
      <c r="WPO78" s="399"/>
      <c r="WPP78" s="466"/>
      <c r="WPQ78" s="252"/>
      <c r="WPR78" s="467"/>
      <c r="WPS78" s="466"/>
      <c r="WPT78" s="399"/>
      <c r="WPU78" s="466"/>
      <c r="WPV78" s="252"/>
      <c r="WPW78" s="467"/>
      <c r="WPX78" s="466"/>
      <c r="WPY78" s="399"/>
      <c r="WPZ78" s="466"/>
      <c r="WQA78" s="252"/>
      <c r="WQB78" s="467"/>
      <c r="WQC78" s="466"/>
      <c r="WQD78" s="399"/>
      <c r="WQE78" s="466"/>
      <c r="WQF78" s="252"/>
      <c r="WQG78" s="467"/>
      <c r="WQH78" s="466"/>
      <c r="WQI78" s="399"/>
      <c r="WQJ78" s="466"/>
      <c r="WQK78" s="252"/>
      <c r="WQL78" s="467"/>
      <c r="WQM78" s="466"/>
      <c r="WQN78" s="399"/>
      <c r="WQO78" s="466"/>
      <c r="WQP78" s="252"/>
      <c r="WQQ78" s="467"/>
      <c r="WQR78" s="466"/>
      <c r="WQS78" s="399"/>
      <c r="WQT78" s="466"/>
      <c r="WQU78" s="252"/>
      <c r="WQV78" s="467"/>
      <c r="WQW78" s="466"/>
      <c r="WQX78" s="399"/>
      <c r="WQY78" s="466"/>
      <c r="WQZ78" s="252"/>
      <c r="WRA78" s="467"/>
      <c r="WRB78" s="466"/>
      <c r="WRC78" s="399"/>
      <c r="WRD78" s="466"/>
      <c r="WRE78" s="252"/>
      <c r="WRF78" s="467"/>
      <c r="WRG78" s="466"/>
      <c r="WRH78" s="399"/>
      <c r="WRI78" s="466"/>
      <c r="WRJ78" s="252"/>
      <c r="WRK78" s="467"/>
      <c r="WRL78" s="466"/>
      <c r="WRM78" s="399"/>
      <c r="WRN78" s="466"/>
      <c r="WRO78" s="252"/>
      <c r="WRP78" s="467"/>
      <c r="WRQ78" s="466"/>
      <c r="WRR78" s="399"/>
      <c r="WRS78" s="466"/>
      <c r="WRT78" s="252"/>
      <c r="WRU78" s="467"/>
      <c r="WRV78" s="466"/>
      <c r="WRW78" s="399"/>
      <c r="WRX78" s="466"/>
      <c r="WRY78" s="252"/>
      <c r="WRZ78" s="467"/>
      <c r="WSA78" s="466"/>
      <c r="WSB78" s="399"/>
      <c r="WSC78" s="466"/>
      <c r="WSD78" s="252"/>
      <c r="WSE78" s="467"/>
      <c r="WSF78" s="466"/>
      <c r="WSG78" s="399"/>
      <c r="WSH78" s="466"/>
      <c r="WSI78" s="252"/>
      <c r="WSJ78" s="467"/>
      <c r="WSK78" s="466"/>
      <c r="WSL78" s="399"/>
      <c r="WSM78" s="466"/>
      <c r="WSN78" s="252"/>
      <c r="WSO78" s="467"/>
      <c r="WSP78" s="466"/>
      <c r="WSQ78" s="399"/>
      <c r="WSR78" s="466"/>
      <c r="WSS78" s="252"/>
      <c r="WST78" s="467"/>
      <c r="WSU78" s="466"/>
      <c r="WSV78" s="399"/>
      <c r="WSW78" s="466"/>
      <c r="WSX78" s="252"/>
      <c r="WSY78" s="467"/>
      <c r="WSZ78" s="466"/>
      <c r="WTA78" s="399"/>
      <c r="WTB78" s="466"/>
      <c r="WTC78" s="252"/>
      <c r="WTD78" s="467"/>
      <c r="WTE78" s="466"/>
      <c r="WTF78" s="399"/>
      <c r="WTG78" s="466"/>
      <c r="WTH78" s="252"/>
      <c r="WTI78" s="467"/>
      <c r="WTJ78" s="466"/>
      <c r="WTK78" s="399"/>
      <c r="WTL78" s="466"/>
      <c r="WTM78" s="252"/>
      <c r="WTN78" s="467"/>
      <c r="WTO78" s="466"/>
      <c r="WTP78" s="399"/>
      <c r="WTQ78" s="466"/>
      <c r="WTR78" s="252"/>
      <c r="WTS78" s="467"/>
      <c r="WTT78" s="466"/>
      <c r="WTU78" s="399"/>
      <c r="WTV78" s="466"/>
      <c r="WTW78" s="252"/>
      <c r="WTX78" s="467"/>
      <c r="WTY78" s="466"/>
      <c r="WTZ78" s="399"/>
      <c r="WUA78" s="466"/>
      <c r="WUB78" s="252"/>
      <c r="WUC78" s="467"/>
      <c r="WUD78" s="466"/>
      <c r="WUE78" s="399"/>
      <c r="WUF78" s="466"/>
      <c r="WUG78" s="252"/>
      <c r="WUH78" s="467"/>
      <c r="WUI78" s="466"/>
      <c r="WUJ78" s="399"/>
      <c r="WUK78" s="466"/>
      <c r="WUL78" s="252"/>
      <c r="WUM78" s="467"/>
      <c r="WUN78" s="466"/>
      <c r="WUO78" s="399"/>
      <c r="WUP78" s="466"/>
      <c r="WUQ78" s="252"/>
      <c r="WUR78" s="467"/>
      <c r="WUS78" s="466"/>
      <c r="WUT78" s="399"/>
      <c r="WUU78" s="466"/>
      <c r="WUV78" s="252"/>
      <c r="WUW78" s="467"/>
      <c r="WUX78" s="466"/>
      <c r="WUY78" s="399"/>
      <c r="WUZ78" s="466"/>
      <c r="WVA78" s="252"/>
      <c r="WVB78" s="467"/>
      <c r="WVC78" s="466"/>
      <c r="WVD78" s="399"/>
      <c r="WVE78" s="466"/>
      <c r="WVF78" s="252"/>
      <c r="WVG78" s="467"/>
      <c r="WVH78" s="466"/>
      <c r="WVI78" s="399"/>
      <c r="WVJ78" s="466"/>
      <c r="WVK78" s="252"/>
      <c r="WVL78" s="467"/>
      <c r="WVM78" s="466"/>
      <c r="WVN78" s="399"/>
      <c r="WVO78" s="466"/>
      <c r="WVP78" s="252"/>
      <c r="WVQ78" s="467"/>
      <c r="WVR78" s="466"/>
      <c r="WVS78" s="399"/>
      <c r="WVT78" s="466"/>
      <c r="WVU78" s="252"/>
      <c r="WVV78" s="467"/>
      <c r="WVW78" s="466"/>
      <c r="WVX78" s="399"/>
      <c r="WVY78" s="466"/>
      <c r="WVZ78" s="252"/>
      <c r="WWA78" s="467"/>
      <c r="WWB78" s="466"/>
      <c r="WWC78" s="399"/>
      <c r="WWD78" s="466"/>
      <c r="WWE78" s="252"/>
      <c r="WWF78" s="467"/>
      <c r="WWG78" s="466"/>
      <c r="WWH78" s="399"/>
      <c r="WWI78" s="466"/>
      <c r="WWJ78" s="252"/>
      <c r="WWK78" s="467"/>
      <c r="WWL78" s="466"/>
      <c r="WWM78" s="399"/>
      <c r="WWN78" s="466"/>
      <c r="WWO78" s="252"/>
      <c r="WWP78" s="467"/>
      <c r="WWQ78" s="466"/>
      <c r="WWR78" s="399"/>
      <c r="WWS78" s="466"/>
      <c r="WWT78" s="252"/>
      <c r="WWU78" s="467"/>
      <c r="WWV78" s="466"/>
      <c r="WWW78" s="399"/>
      <c r="WWX78" s="466"/>
      <c r="WWY78" s="252"/>
      <c r="WWZ78" s="467"/>
      <c r="WXA78" s="466"/>
      <c r="WXB78" s="399"/>
      <c r="WXC78" s="466"/>
      <c r="WXD78" s="252"/>
      <c r="WXE78" s="467"/>
      <c r="WXF78" s="466"/>
      <c r="WXG78" s="399"/>
      <c r="WXH78" s="466"/>
      <c r="WXI78" s="252"/>
      <c r="WXJ78" s="467"/>
      <c r="WXK78" s="466"/>
      <c r="WXL78" s="399"/>
      <c r="WXM78" s="466"/>
      <c r="WXN78" s="252"/>
      <c r="WXO78" s="467"/>
      <c r="WXP78" s="466"/>
      <c r="WXQ78" s="399"/>
      <c r="WXR78" s="466"/>
      <c r="WXS78" s="252"/>
      <c r="WXT78" s="467"/>
      <c r="WXU78" s="466"/>
      <c r="WXV78" s="399"/>
      <c r="WXW78" s="466"/>
      <c r="WXX78" s="252"/>
      <c r="WXY78" s="467"/>
      <c r="WXZ78" s="466"/>
      <c r="WYA78" s="399"/>
      <c r="WYB78" s="466"/>
      <c r="WYC78" s="252"/>
      <c r="WYD78" s="467"/>
      <c r="WYE78" s="466"/>
      <c r="WYF78" s="399"/>
      <c r="WYG78" s="466"/>
      <c r="WYH78" s="252"/>
      <c r="WYI78" s="467"/>
      <c r="WYJ78" s="466"/>
      <c r="WYK78" s="399"/>
      <c r="WYL78" s="466"/>
      <c r="WYM78" s="252"/>
      <c r="WYN78" s="467"/>
      <c r="WYO78" s="466"/>
      <c r="WYP78" s="399"/>
      <c r="WYQ78" s="466"/>
      <c r="WYR78" s="252"/>
      <c r="WYS78" s="467"/>
      <c r="WYT78" s="466"/>
      <c r="WYU78" s="399"/>
      <c r="WYV78" s="466"/>
      <c r="WYW78" s="252"/>
      <c r="WYX78" s="467"/>
      <c r="WYY78" s="466"/>
      <c r="WYZ78" s="399"/>
      <c r="WZA78" s="466"/>
      <c r="WZB78" s="252"/>
      <c r="WZC78" s="467"/>
      <c r="WZD78" s="466"/>
      <c r="WZE78" s="399"/>
      <c r="WZF78" s="466"/>
      <c r="WZG78" s="252"/>
      <c r="WZH78" s="467"/>
      <c r="WZI78" s="466"/>
      <c r="WZJ78" s="399"/>
      <c r="WZK78" s="466"/>
      <c r="WZL78" s="252"/>
      <c r="WZM78" s="467"/>
      <c r="WZN78" s="466"/>
      <c r="WZO78" s="399"/>
      <c r="WZP78" s="466"/>
      <c r="WZQ78" s="252"/>
      <c r="WZR78" s="467"/>
      <c r="WZS78" s="466"/>
      <c r="WZT78" s="399"/>
      <c r="WZU78" s="466"/>
      <c r="WZV78" s="252"/>
      <c r="WZW78" s="467"/>
      <c r="WZX78" s="466"/>
      <c r="WZY78" s="399"/>
      <c r="WZZ78" s="466"/>
      <c r="XAA78" s="252"/>
      <c r="XAB78" s="467"/>
      <c r="XAC78" s="466"/>
      <c r="XAD78" s="399"/>
      <c r="XAE78" s="466"/>
      <c r="XAF78" s="252"/>
      <c r="XAG78" s="467"/>
      <c r="XAH78" s="466"/>
      <c r="XAI78" s="399"/>
      <c r="XAJ78" s="466"/>
      <c r="XAK78" s="252"/>
      <c r="XAL78" s="467"/>
      <c r="XAM78" s="466"/>
      <c r="XAN78" s="399"/>
      <c r="XAO78" s="466"/>
      <c r="XAP78" s="252"/>
      <c r="XAQ78" s="467"/>
      <c r="XAR78" s="466"/>
      <c r="XAS78" s="399"/>
      <c r="XAT78" s="466"/>
      <c r="XAU78" s="252"/>
      <c r="XAV78" s="467"/>
      <c r="XAW78" s="466"/>
      <c r="XAX78" s="399"/>
      <c r="XAY78" s="466"/>
      <c r="XAZ78" s="252"/>
      <c r="XBA78" s="467"/>
      <c r="XBB78" s="466"/>
      <c r="XBC78" s="399"/>
      <c r="XBD78" s="466"/>
      <c r="XBE78" s="252"/>
      <c r="XBF78" s="467"/>
      <c r="XBG78" s="466"/>
      <c r="XBH78" s="399"/>
      <c r="XBI78" s="466"/>
      <c r="XBJ78" s="252"/>
      <c r="XBK78" s="467"/>
      <c r="XBL78" s="466"/>
      <c r="XBM78" s="399"/>
      <c r="XBN78" s="466"/>
      <c r="XBO78" s="252"/>
      <c r="XBP78" s="467"/>
      <c r="XBQ78" s="466"/>
      <c r="XBR78" s="399"/>
      <c r="XBS78" s="466"/>
      <c r="XBT78" s="252"/>
      <c r="XBU78" s="467"/>
      <c r="XBV78" s="466"/>
      <c r="XBW78" s="399"/>
      <c r="XBX78" s="466"/>
      <c r="XBY78" s="252"/>
      <c r="XBZ78" s="467"/>
      <c r="XCA78" s="466"/>
      <c r="XCB78" s="399"/>
      <c r="XCC78" s="466"/>
      <c r="XCD78" s="252"/>
      <c r="XCE78" s="467"/>
      <c r="XCF78" s="466"/>
      <c r="XCG78" s="399"/>
      <c r="XCH78" s="466"/>
      <c r="XCI78" s="252"/>
      <c r="XCJ78" s="467"/>
      <c r="XCK78" s="466"/>
      <c r="XCL78" s="399"/>
      <c r="XCM78" s="466"/>
      <c r="XCN78" s="252"/>
      <c r="XCO78" s="467"/>
      <c r="XCP78" s="466"/>
      <c r="XCQ78" s="399"/>
      <c r="XCR78" s="466"/>
      <c r="XCS78" s="252"/>
      <c r="XCT78" s="467"/>
      <c r="XCU78" s="466"/>
      <c r="XCV78" s="399"/>
      <c r="XCW78" s="466"/>
      <c r="XCX78" s="252"/>
      <c r="XCY78" s="467"/>
      <c r="XCZ78" s="466"/>
      <c r="XDA78" s="399"/>
      <c r="XDB78" s="466"/>
      <c r="XDC78" s="252"/>
      <c r="XDD78" s="467"/>
      <c r="XDE78" s="466"/>
      <c r="XDF78" s="399"/>
      <c r="XDG78" s="466"/>
      <c r="XDH78" s="252"/>
      <c r="XDI78" s="467"/>
      <c r="XDJ78" s="466"/>
      <c r="XDK78" s="399"/>
      <c r="XDL78" s="466"/>
      <c r="XDM78" s="252"/>
      <c r="XDN78" s="467"/>
      <c r="XDO78" s="466"/>
      <c r="XDP78" s="399"/>
      <c r="XDQ78" s="466"/>
      <c r="XDR78" s="252"/>
      <c r="XDS78" s="467"/>
      <c r="XDT78" s="466"/>
      <c r="XDU78" s="399"/>
      <c r="XDV78" s="466"/>
      <c r="XDW78" s="252"/>
      <c r="XDX78" s="467"/>
      <c r="XDY78" s="466"/>
      <c r="XDZ78" s="399"/>
      <c r="XEA78" s="466"/>
      <c r="XEB78" s="252"/>
      <c r="XEC78" s="467"/>
      <c r="XED78" s="466"/>
      <c r="XEE78" s="399"/>
      <c r="XEF78" s="466"/>
      <c r="XEG78" s="252"/>
      <c r="XEH78" s="467"/>
      <c r="XEI78" s="466"/>
      <c r="XEJ78" s="399"/>
      <c r="XEK78" s="466"/>
      <c r="XEL78" s="252"/>
      <c r="XEM78" s="467"/>
      <c r="XEN78" s="466"/>
      <c r="XEO78" s="399"/>
      <c r="XEP78" s="466"/>
      <c r="XEQ78" s="252"/>
      <c r="XER78" s="467"/>
      <c r="XES78" s="466"/>
      <c r="XET78" s="399"/>
      <c r="XEU78" s="466"/>
      <c r="XEV78" s="252"/>
      <c r="XEW78" s="467"/>
      <c r="XEX78" s="466"/>
      <c r="XEY78" s="399"/>
      <c r="XEZ78" s="466"/>
      <c r="XFA78" s="252"/>
      <c r="XFB78" s="467"/>
      <c r="XFC78" s="466"/>
      <c r="XFD78" s="399"/>
    </row>
    <row r="81" spans="1:16384" x14ac:dyDescent="0.25">
      <c r="A81" s="255"/>
      <c r="B81" s="256" t="s">
        <v>2180</v>
      </c>
      <c r="C81" s="256" t="s">
        <v>2181</v>
      </c>
      <c r="D81" s="257" t="s">
        <v>2182</v>
      </c>
      <c r="E81" s="256" t="s">
        <v>2183</v>
      </c>
    </row>
    <row r="82" spans="1:16384" x14ac:dyDescent="0.25">
      <c r="A82" s="249" t="s">
        <v>2167</v>
      </c>
      <c r="B82" s="250">
        <v>1070509503.4103123</v>
      </c>
      <c r="C82" s="251">
        <v>0.54255269465650402</v>
      </c>
      <c r="D82" s="250">
        <v>439</v>
      </c>
      <c r="E82" s="251">
        <v>0.4287109375</v>
      </c>
    </row>
    <row r="83" spans="1:16384" x14ac:dyDescent="0.25">
      <c r="A83" s="249" t="s">
        <v>2168</v>
      </c>
      <c r="B83" s="250">
        <v>541577387.26000023</v>
      </c>
      <c r="C83" s="251">
        <v>0.27448076816401629</v>
      </c>
      <c r="D83" s="250">
        <v>390</v>
      </c>
      <c r="E83" s="251">
        <v>0.380859375</v>
      </c>
    </row>
    <row r="84" spans="1:16384" x14ac:dyDescent="0.25">
      <c r="A84" s="249" t="s">
        <v>2169</v>
      </c>
      <c r="B84" s="250">
        <v>361010863.6189028</v>
      </c>
      <c r="C84" s="251">
        <v>0.18296653717947797</v>
      </c>
      <c r="D84" s="250">
        <v>195</v>
      </c>
      <c r="E84" s="251">
        <v>0.1904296875</v>
      </c>
    </row>
    <row r="86" spans="1:16384" ht="15.75" thickBot="1" x14ac:dyDescent="0.3">
      <c r="A86" s="471" t="s">
        <v>2139</v>
      </c>
      <c r="B86" s="470">
        <f>SUM(B82:B85)</f>
        <v>1973097754.2892151</v>
      </c>
      <c r="C86" s="468">
        <f>SUM(C82:C85)</f>
        <v>0.99999999999999822</v>
      </c>
      <c r="D86" s="470">
        <f>SUM(D82:D85)</f>
        <v>1024</v>
      </c>
      <c r="E86" s="468">
        <f>SUM(E82:E85)</f>
        <v>1</v>
      </c>
      <c r="F86" s="252"/>
      <c r="G86" s="467"/>
      <c r="H86" s="466"/>
      <c r="I86" s="399"/>
      <c r="J86" s="466"/>
      <c r="K86" s="252"/>
      <c r="L86" s="467"/>
      <c r="M86" s="466"/>
      <c r="N86" s="399"/>
      <c r="O86" s="466"/>
      <c r="P86" s="252"/>
      <c r="Q86" s="467"/>
      <c r="R86" s="466"/>
      <c r="S86" s="399"/>
      <c r="T86" s="466"/>
      <c r="U86" s="252"/>
      <c r="V86" s="467"/>
      <c r="W86" s="466"/>
      <c r="X86" s="399"/>
      <c r="Y86" s="466"/>
      <c r="Z86" s="252"/>
      <c r="AA86" s="467"/>
      <c r="AB86" s="466"/>
      <c r="AC86" s="399"/>
      <c r="AD86" s="466"/>
      <c r="AE86" s="252"/>
      <c r="AF86" s="467"/>
      <c r="AG86" s="466"/>
      <c r="AH86" s="399"/>
      <c r="AI86" s="466"/>
      <c r="AJ86" s="252"/>
      <c r="AK86" s="467"/>
      <c r="AL86" s="466"/>
      <c r="AM86" s="399"/>
      <c r="AN86" s="466"/>
      <c r="AO86" s="252"/>
      <c r="AP86" s="467"/>
      <c r="AQ86" s="466"/>
      <c r="AR86" s="399"/>
      <c r="AS86" s="466"/>
      <c r="AT86" s="252"/>
      <c r="AU86" s="467"/>
      <c r="AV86" s="466"/>
      <c r="AW86" s="399"/>
      <c r="AX86" s="466"/>
      <c r="AY86" s="252"/>
      <c r="AZ86" s="467"/>
      <c r="BA86" s="466"/>
      <c r="BB86" s="399"/>
      <c r="BC86" s="466"/>
      <c r="BD86" s="252"/>
      <c r="BE86" s="467"/>
      <c r="BF86" s="466"/>
      <c r="BG86" s="399"/>
      <c r="BH86" s="466"/>
      <c r="BI86" s="252"/>
      <c r="BJ86" s="467"/>
      <c r="BK86" s="466"/>
      <c r="BL86" s="399"/>
      <c r="BM86" s="466"/>
      <c r="BN86" s="252"/>
      <c r="BO86" s="467"/>
      <c r="BP86" s="466"/>
      <c r="BQ86" s="399"/>
      <c r="BR86" s="466"/>
      <c r="BS86" s="252"/>
      <c r="BT86" s="467"/>
      <c r="BU86" s="466"/>
      <c r="BV86" s="399"/>
      <c r="BW86" s="466"/>
      <c r="BX86" s="252"/>
      <c r="BY86" s="467"/>
      <c r="BZ86" s="466"/>
      <c r="CA86" s="399"/>
      <c r="CB86" s="466"/>
      <c r="CC86" s="252"/>
      <c r="CD86" s="467"/>
      <c r="CE86" s="466"/>
      <c r="CF86" s="399"/>
      <c r="CG86" s="466"/>
      <c r="CH86" s="252"/>
      <c r="CI86" s="467"/>
      <c r="CJ86" s="466"/>
      <c r="CK86" s="399"/>
      <c r="CL86" s="466"/>
      <c r="CM86" s="252"/>
      <c r="CN86" s="467"/>
      <c r="CO86" s="466"/>
      <c r="CP86" s="399"/>
      <c r="CQ86" s="466"/>
      <c r="CR86" s="252"/>
      <c r="CS86" s="467"/>
      <c r="CT86" s="466"/>
      <c r="CU86" s="399"/>
      <c r="CV86" s="466"/>
      <c r="CW86" s="252"/>
      <c r="CX86" s="467"/>
      <c r="CY86" s="466"/>
      <c r="CZ86" s="399"/>
      <c r="DA86" s="466"/>
      <c r="DB86" s="252"/>
      <c r="DC86" s="467"/>
      <c r="DD86" s="466"/>
      <c r="DE86" s="399"/>
      <c r="DF86" s="466"/>
      <c r="DG86" s="252"/>
      <c r="DH86" s="467"/>
      <c r="DI86" s="466"/>
      <c r="DJ86" s="399"/>
      <c r="DK86" s="466"/>
      <c r="DL86" s="252"/>
      <c r="DM86" s="467"/>
      <c r="DN86" s="466"/>
      <c r="DO86" s="399"/>
      <c r="DP86" s="466"/>
      <c r="DQ86" s="252"/>
      <c r="DR86" s="467"/>
      <c r="DS86" s="466"/>
      <c r="DT86" s="399"/>
      <c r="DU86" s="466"/>
      <c r="DV86" s="252"/>
      <c r="DW86" s="467"/>
      <c r="DX86" s="466"/>
      <c r="DY86" s="399"/>
      <c r="DZ86" s="466"/>
      <c r="EA86" s="252"/>
      <c r="EB86" s="467"/>
      <c r="EC86" s="466"/>
      <c r="ED86" s="399"/>
      <c r="EE86" s="466"/>
      <c r="EF86" s="252"/>
      <c r="EG86" s="467"/>
      <c r="EH86" s="466"/>
      <c r="EI86" s="399"/>
      <c r="EJ86" s="466"/>
      <c r="EK86" s="252"/>
      <c r="EL86" s="467"/>
      <c r="EM86" s="466"/>
      <c r="EN86" s="399"/>
      <c r="EO86" s="466"/>
      <c r="EP86" s="252"/>
      <c r="EQ86" s="467"/>
      <c r="ER86" s="466"/>
      <c r="ES86" s="399"/>
      <c r="ET86" s="466"/>
      <c r="EU86" s="252"/>
      <c r="EV86" s="467"/>
      <c r="EW86" s="466"/>
      <c r="EX86" s="399"/>
      <c r="EY86" s="466"/>
      <c r="EZ86" s="252"/>
      <c r="FA86" s="467"/>
      <c r="FB86" s="466"/>
      <c r="FC86" s="399"/>
      <c r="FD86" s="466"/>
      <c r="FE86" s="252"/>
      <c r="FF86" s="467"/>
      <c r="FG86" s="466"/>
      <c r="FH86" s="399"/>
      <c r="FI86" s="466"/>
      <c r="FJ86" s="252"/>
      <c r="FK86" s="467"/>
      <c r="FL86" s="466"/>
      <c r="FM86" s="399"/>
      <c r="FN86" s="466"/>
      <c r="FO86" s="252"/>
      <c r="FP86" s="467"/>
      <c r="FQ86" s="466"/>
      <c r="FR86" s="399"/>
      <c r="FS86" s="466"/>
      <c r="FT86" s="252"/>
      <c r="FU86" s="467"/>
      <c r="FV86" s="466"/>
      <c r="FW86" s="399"/>
      <c r="FX86" s="466"/>
      <c r="FY86" s="252"/>
      <c r="FZ86" s="467"/>
      <c r="GA86" s="466"/>
      <c r="GB86" s="399"/>
      <c r="GC86" s="466"/>
      <c r="GD86" s="252"/>
      <c r="GE86" s="467"/>
      <c r="GF86" s="466"/>
      <c r="GG86" s="399"/>
      <c r="GH86" s="466"/>
      <c r="GI86" s="252"/>
      <c r="GJ86" s="467"/>
      <c r="GK86" s="466"/>
      <c r="GL86" s="399"/>
      <c r="GM86" s="466"/>
      <c r="GN86" s="252"/>
      <c r="GO86" s="467"/>
      <c r="GP86" s="466"/>
      <c r="GQ86" s="399"/>
      <c r="GR86" s="466"/>
      <c r="GS86" s="252"/>
      <c r="GT86" s="467"/>
      <c r="GU86" s="466"/>
      <c r="GV86" s="399"/>
      <c r="GW86" s="466"/>
      <c r="GX86" s="252"/>
      <c r="GY86" s="467"/>
      <c r="GZ86" s="466"/>
      <c r="HA86" s="399"/>
      <c r="HB86" s="466"/>
      <c r="HC86" s="252"/>
      <c r="HD86" s="467"/>
      <c r="HE86" s="466"/>
      <c r="HF86" s="399"/>
      <c r="HG86" s="466"/>
      <c r="HH86" s="252"/>
      <c r="HI86" s="467"/>
      <c r="HJ86" s="466"/>
      <c r="HK86" s="399"/>
      <c r="HL86" s="466"/>
      <c r="HM86" s="252"/>
      <c r="HN86" s="467"/>
      <c r="HO86" s="466"/>
      <c r="HP86" s="399"/>
      <c r="HQ86" s="466"/>
      <c r="HR86" s="252"/>
      <c r="HS86" s="467"/>
      <c r="HT86" s="466"/>
      <c r="HU86" s="399"/>
      <c r="HV86" s="466"/>
      <c r="HW86" s="252"/>
      <c r="HX86" s="467"/>
      <c r="HY86" s="466"/>
      <c r="HZ86" s="399"/>
      <c r="IA86" s="466"/>
      <c r="IB86" s="252"/>
      <c r="IC86" s="467"/>
      <c r="ID86" s="466"/>
      <c r="IE86" s="399"/>
      <c r="IF86" s="466"/>
      <c r="IG86" s="252"/>
      <c r="IH86" s="467"/>
      <c r="II86" s="466"/>
      <c r="IJ86" s="399"/>
      <c r="IK86" s="466"/>
      <c r="IL86" s="252"/>
      <c r="IM86" s="467"/>
      <c r="IN86" s="466"/>
      <c r="IO86" s="399"/>
      <c r="IP86" s="466"/>
      <c r="IQ86" s="252"/>
      <c r="IR86" s="467"/>
      <c r="IS86" s="466"/>
      <c r="IT86" s="399"/>
      <c r="IU86" s="466"/>
      <c r="IV86" s="252"/>
      <c r="IW86" s="467"/>
      <c r="IX86" s="466"/>
      <c r="IY86" s="399"/>
      <c r="IZ86" s="466"/>
      <c r="JA86" s="252"/>
      <c r="JB86" s="467"/>
      <c r="JC86" s="466"/>
      <c r="JD86" s="399"/>
      <c r="JE86" s="466"/>
      <c r="JF86" s="252"/>
      <c r="JG86" s="467"/>
      <c r="JH86" s="466"/>
      <c r="JI86" s="399"/>
      <c r="JJ86" s="466"/>
      <c r="JK86" s="252"/>
      <c r="JL86" s="467"/>
      <c r="JM86" s="466"/>
      <c r="JN86" s="399"/>
      <c r="JO86" s="466"/>
      <c r="JP86" s="252"/>
      <c r="JQ86" s="467"/>
      <c r="JR86" s="466"/>
      <c r="JS86" s="399"/>
      <c r="JT86" s="466"/>
      <c r="JU86" s="252"/>
      <c r="JV86" s="467"/>
      <c r="JW86" s="466"/>
      <c r="JX86" s="399"/>
      <c r="JY86" s="466"/>
      <c r="JZ86" s="252"/>
      <c r="KA86" s="467"/>
      <c r="KB86" s="466"/>
      <c r="KC86" s="399"/>
      <c r="KD86" s="466"/>
      <c r="KE86" s="252"/>
      <c r="KF86" s="467"/>
      <c r="KG86" s="466"/>
      <c r="KH86" s="399"/>
      <c r="KI86" s="466"/>
      <c r="KJ86" s="252"/>
      <c r="KK86" s="467"/>
      <c r="KL86" s="466"/>
      <c r="KM86" s="399"/>
      <c r="KN86" s="466"/>
      <c r="KO86" s="252"/>
      <c r="KP86" s="467"/>
      <c r="KQ86" s="466"/>
      <c r="KR86" s="399"/>
      <c r="KS86" s="466"/>
      <c r="KT86" s="252"/>
      <c r="KU86" s="467"/>
      <c r="KV86" s="466"/>
      <c r="KW86" s="399"/>
      <c r="KX86" s="466"/>
      <c r="KY86" s="252"/>
      <c r="KZ86" s="467"/>
      <c r="LA86" s="466"/>
      <c r="LB86" s="399"/>
      <c r="LC86" s="466"/>
      <c r="LD86" s="252"/>
      <c r="LE86" s="467"/>
      <c r="LF86" s="466"/>
      <c r="LG86" s="399"/>
      <c r="LH86" s="466"/>
      <c r="LI86" s="252"/>
      <c r="LJ86" s="467"/>
      <c r="LK86" s="466"/>
      <c r="LL86" s="399"/>
      <c r="LM86" s="466"/>
      <c r="LN86" s="252"/>
      <c r="LO86" s="467"/>
      <c r="LP86" s="466"/>
      <c r="LQ86" s="399"/>
      <c r="LR86" s="466"/>
      <c r="LS86" s="252"/>
      <c r="LT86" s="467"/>
      <c r="LU86" s="466"/>
      <c r="LV86" s="399"/>
      <c r="LW86" s="466"/>
      <c r="LX86" s="252"/>
      <c r="LY86" s="467"/>
      <c r="LZ86" s="466"/>
      <c r="MA86" s="399"/>
      <c r="MB86" s="466"/>
      <c r="MC86" s="252"/>
      <c r="MD86" s="467"/>
      <c r="ME86" s="466"/>
      <c r="MF86" s="399"/>
      <c r="MG86" s="466"/>
      <c r="MH86" s="252"/>
      <c r="MI86" s="467"/>
      <c r="MJ86" s="466"/>
      <c r="MK86" s="399"/>
      <c r="ML86" s="466"/>
      <c r="MM86" s="252"/>
      <c r="MN86" s="467"/>
      <c r="MO86" s="466"/>
      <c r="MP86" s="399"/>
      <c r="MQ86" s="466"/>
      <c r="MR86" s="252"/>
      <c r="MS86" s="467"/>
      <c r="MT86" s="466"/>
      <c r="MU86" s="399"/>
      <c r="MV86" s="466"/>
      <c r="MW86" s="252"/>
      <c r="MX86" s="467"/>
      <c r="MY86" s="466"/>
      <c r="MZ86" s="399"/>
      <c r="NA86" s="466"/>
      <c r="NB86" s="252"/>
      <c r="NC86" s="467"/>
      <c r="ND86" s="466"/>
      <c r="NE86" s="399"/>
      <c r="NF86" s="466"/>
      <c r="NG86" s="252"/>
      <c r="NH86" s="467"/>
      <c r="NI86" s="466"/>
      <c r="NJ86" s="399"/>
      <c r="NK86" s="466"/>
      <c r="NL86" s="252"/>
      <c r="NM86" s="467"/>
      <c r="NN86" s="466"/>
      <c r="NO86" s="399"/>
      <c r="NP86" s="466"/>
      <c r="NQ86" s="252"/>
      <c r="NR86" s="467"/>
      <c r="NS86" s="466"/>
      <c r="NT86" s="399"/>
      <c r="NU86" s="466"/>
      <c r="NV86" s="252"/>
      <c r="NW86" s="467"/>
      <c r="NX86" s="466"/>
      <c r="NY86" s="399"/>
      <c r="NZ86" s="466"/>
      <c r="OA86" s="252"/>
      <c r="OB86" s="467"/>
      <c r="OC86" s="466"/>
      <c r="OD86" s="399"/>
      <c r="OE86" s="466"/>
      <c r="OF86" s="252"/>
      <c r="OG86" s="467"/>
      <c r="OH86" s="466"/>
      <c r="OI86" s="399"/>
      <c r="OJ86" s="466"/>
      <c r="OK86" s="252"/>
      <c r="OL86" s="467"/>
      <c r="OM86" s="466"/>
      <c r="ON86" s="399"/>
      <c r="OO86" s="466"/>
      <c r="OP86" s="252"/>
      <c r="OQ86" s="467"/>
      <c r="OR86" s="466"/>
      <c r="OS86" s="399"/>
      <c r="OT86" s="466"/>
      <c r="OU86" s="252"/>
      <c r="OV86" s="467"/>
      <c r="OW86" s="466"/>
      <c r="OX86" s="399"/>
      <c r="OY86" s="466"/>
      <c r="OZ86" s="252"/>
      <c r="PA86" s="467"/>
      <c r="PB86" s="466"/>
      <c r="PC86" s="399"/>
      <c r="PD86" s="466"/>
      <c r="PE86" s="252"/>
      <c r="PF86" s="467"/>
      <c r="PG86" s="466"/>
      <c r="PH86" s="399"/>
      <c r="PI86" s="466"/>
      <c r="PJ86" s="252"/>
      <c r="PK86" s="467"/>
      <c r="PL86" s="466"/>
      <c r="PM86" s="399"/>
      <c r="PN86" s="466"/>
      <c r="PO86" s="252"/>
      <c r="PP86" s="467"/>
      <c r="PQ86" s="466"/>
      <c r="PR86" s="399"/>
      <c r="PS86" s="466"/>
      <c r="PT86" s="252"/>
      <c r="PU86" s="467"/>
      <c r="PV86" s="466"/>
      <c r="PW86" s="399"/>
      <c r="PX86" s="466"/>
      <c r="PY86" s="252"/>
      <c r="PZ86" s="467"/>
      <c r="QA86" s="466"/>
      <c r="QB86" s="399"/>
      <c r="QC86" s="466"/>
      <c r="QD86" s="252"/>
      <c r="QE86" s="467"/>
      <c r="QF86" s="466"/>
      <c r="QG86" s="399"/>
      <c r="QH86" s="466"/>
      <c r="QI86" s="252"/>
      <c r="QJ86" s="467"/>
      <c r="QK86" s="466"/>
      <c r="QL86" s="399"/>
      <c r="QM86" s="466"/>
      <c r="QN86" s="252"/>
      <c r="QO86" s="467"/>
      <c r="QP86" s="466"/>
      <c r="QQ86" s="399"/>
      <c r="QR86" s="466"/>
      <c r="QS86" s="252"/>
      <c r="QT86" s="467"/>
      <c r="QU86" s="466"/>
      <c r="QV86" s="399"/>
      <c r="QW86" s="466"/>
      <c r="QX86" s="252"/>
      <c r="QY86" s="467"/>
      <c r="QZ86" s="466"/>
      <c r="RA86" s="399"/>
      <c r="RB86" s="466"/>
      <c r="RC86" s="252"/>
      <c r="RD86" s="467"/>
      <c r="RE86" s="466"/>
      <c r="RF86" s="399"/>
      <c r="RG86" s="466"/>
      <c r="RH86" s="252"/>
      <c r="RI86" s="467"/>
      <c r="RJ86" s="466"/>
      <c r="RK86" s="399"/>
      <c r="RL86" s="466"/>
      <c r="RM86" s="252"/>
      <c r="RN86" s="467"/>
      <c r="RO86" s="466"/>
      <c r="RP86" s="399"/>
      <c r="RQ86" s="466"/>
      <c r="RR86" s="252"/>
      <c r="RS86" s="467"/>
      <c r="RT86" s="466"/>
      <c r="RU86" s="399"/>
      <c r="RV86" s="466"/>
      <c r="RW86" s="252"/>
      <c r="RX86" s="467"/>
      <c r="RY86" s="466"/>
      <c r="RZ86" s="399"/>
      <c r="SA86" s="466"/>
      <c r="SB86" s="252"/>
      <c r="SC86" s="467"/>
      <c r="SD86" s="466"/>
      <c r="SE86" s="399"/>
      <c r="SF86" s="466"/>
      <c r="SG86" s="252"/>
      <c r="SH86" s="467"/>
      <c r="SI86" s="466"/>
      <c r="SJ86" s="399"/>
      <c r="SK86" s="466"/>
      <c r="SL86" s="252"/>
      <c r="SM86" s="467"/>
      <c r="SN86" s="466"/>
      <c r="SO86" s="399"/>
      <c r="SP86" s="466"/>
      <c r="SQ86" s="252"/>
      <c r="SR86" s="467"/>
      <c r="SS86" s="466"/>
      <c r="ST86" s="399"/>
      <c r="SU86" s="466"/>
      <c r="SV86" s="252"/>
      <c r="SW86" s="467"/>
      <c r="SX86" s="466"/>
      <c r="SY86" s="399"/>
      <c r="SZ86" s="466"/>
      <c r="TA86" s="252"/>
      <c r="TB86" s="467"/>
      <c r="TC86" s="466"/>
      <c r="TD86" s="399"/>
      <c r="TE86" s="466"/>
      <c r="TF86" s="252"/>
      <c r="TG86" s="467"/>
      <c r="TH86" s="466"/>
      <c r="TI86" s="399"/>
      <c r="TJ86" s="466"/>
      <c r="TK86" s="252"/>
      <c r="TL86" s="467"/>
      <c r="TM86" s="466"/>
      <c r="TN86" s="399"/>
      <c r="TO86" s="466"/>
      <c r="TP86" s="252"/>
      <c r="TQ86" s="467"/>
      <c r="TR86" s="466"/>
      <c r="TS86" s="399"/>
      <c r="TT86" s="466"/>
      <c r="TU86" s="252"/>
      <c r="TV86" s="467"/>
      <c r="TW86" s="466"/>
      <c r="TX86" s="399"/>
      <c r="TY86" s="466"/>
      <c r="TZ86" s="252"/>
      <c r="UA86" s="467"/>
      <c r="UB86" s="466"/>
      <c r="UC86" s="399"/>
      <c r="UD86" s="466"/>
      <c r="UE86" s="252"/>
      <c r="UF86" s="467"/>
      <c r="UG86" s="466"/>
      <c r="UH86" s="399"/>
      <c r="UI86" s="466"/>
      <c r="UJ86" s="252"/>
      <c r="UK86" s="467"/>
      <c r="UL86" s="466"/>
      <c r="UM86" s="399"/>
      <c r="UN86" s="466"/>
      <c r="UO86" s="252"/>
      <c r="UP86" s="467"/>
      <c r="UQ86" s="466"/>
      <c r="UR86" s="399"/>
      <c r="US86" s="466"/>
      <c r="UT86" s="252"/>
      <c r="UU86" s="467"/>
      <c r="UV86" s="466"/>
      <c r="UW86" s="399"/>
      <c r="UX86" s="466"/>
      <c r="UY86" s="252"/>
      <c r="UZ86" s="467"/>
      <c r="VA86" s="466"/>
      <c r="VB86" s="399"/>
      <c r="VC86" s="466"/>
      <c r="VD86" s="252"/>
      <c r="VE86" s="467"/>
      <c r="VF86" s="466"/>
      <c r="VG86" s="399"/>
      <c r="VH86" s="466"/>
      <c r="VI86" s="252"/>
      <c r="VJ86" s="467"/>
      <c r="VK86" s="466"/>
      <c r="VL86" s="399"/>
      <c r="VM86" s="466"/>
      <c r="VN86" s="252"/>
      <c r="VO86" s="467"/>
      <c r="VP86" s="466"/>
      <c r="VQ86" s="399"/>
      <c r="VR86" s="466"/>
      <c r="VS86" s="252"/>
      <c r="VT86" s="467"/>
      <c r="VU86" s="466"/>
      <c r="VV86" s="399"/>
      <c r="VW86" s="466"/>
      <c r="VX86" s="252"/>
      <c r="VY86" s="467"/>
      <c r="VZ86" s="466"/>
      <c r="WA86" s="399"/>
      <c r="WB86" s="466"/>
      <c r="WC86" s="252"/>
      <c r="WD86" s="467"/>
      <c r="WE86" s="466"/>
      <c r="WF86" s="399"/>
      <c r="WG86" s="466"/>
      <c r="WH86" s="252"/>
      <c r="WI86" s="467"/>
      <c r="WJ86" s="466"/>
      <c r="WK86" s="399"/>
      <c r="WL86" s="466"/>
      <c r="WM86" s="252"/>
      <c r="WN86" s="467"/>
      <c r="WO86" s="466"/>
      <c r="WP86" s="399"/>
      <c r="WQ86" s="466"/>
      <c r="WR86" s="252"/>
      <c r="WS86" s="467"/>
      <c r="WT86" s="466"/>
      <c r="WU86" s="399"/>
      <c r="WV86" s="466"/>
      <c r="WW86" s="252"/>
      <c r="WX86" s="467"/>
      <c r="WY86" s="466"/>
      <c r="WZ86" s="399"/>
      <c r="XA86" s="466"/>
      <c r="XB86" s="252"/>
      <c r="XC86" s="467"/>
      <c r="XD86" s="466"/>
      <c r="XE86" s="399"/>
      <c r="XF86" s="466"/>
      <c r="XG86" s="252"/>
      <c r="XH86" s="467"/>
      <c r="XI86" s="466"/>
      <c r="XJ86" s="399"/>
      <c r="XK86" s="466"/>
      <c r="XL86" s="252"/>
      <c r="XM86" s="467"/>
      <c r="XN86" s="466"/>
      <c r="XO86" s="399"/>
      <c r="XP86" s="466"/>
      <c r="XQ86" s="252"/>
      <c r="XR86" s="467"/>
      <c r="XS86" s="466"/>
      <c r="XT86" s="399"/>
      <c r="XU86" s="466"/>
      <c r="XV86" s="252"/>
      <c r="XW86" s="467"/>
      <c r="XX86" s="466"/>
      <c r="XY86" s="399"/>
      <c r="XZ86" s="466"/>
      <c r="YA86" s="252"/>
      <c r="YB86" s="467"/>
      <c r="YC86" s="466"/>
      <c r="YD86" s="399"/>
      <c r="YE86" s="466"/>
      <c r="YF86" s="252"/>
      <c r="YG86" s="467"/>
      <c r="YH86" s="466"/>
      <c r="YI86" s="399"/>
      <c r="YJ86" s="466"/>
      <c r="YK86" s="252"/>
      <c r="YL86" s="467"/>
      <c r="YM86" s="466"/>
      <c r="YN86" s="399"/>
      <c r="YO86" s="466"/>
      <c r="YP86" s="252"/>
      <c r="YQ86" s="467"/>
      <c r="YR86" s="466"/>
      <c r="YS86" s="399"/>
      <c r="YT86" s="466"/>
      <c r="YU86" s="252"/>
      <c r="YV86" s="467"/>
      <c r="YW86" s="466"/>
      <c r="YX86" s="399"/>
      <c r="YY86" s="466"/>
      <c r="YZ86" s="252"/>
      <c r="ZA86" s="467"/>
      <c r="ZB86" s="466"/>
      <c r="ZC86" s="399"/>
      <c r="ZD86" s="466"/>
      <c r="ZE86" s="252"/>
      <c r="ZF86" s="467"/>
      <c r="ZG86" s="466"/>
      <c r="ZH86" s="399"/>
      <c r="ZI86" s="466"/>
      <c r="ZJ86" s="252"/>
      <c r="ZK86" s="467"/>
      <c r="ZL86" s="466"/>
      <c r="ZM86" s="399"/>
      <c r="ZN86" s="466"/>
      <c r="ZO86" s="252"/>
      <c r="ZP86" s="467"/>
      <c r="ZQ86" s="466"/>
      <c r="ZR86" s="399"/>
      <c r="ZS86" s="466"/>
      <c r="ZT86" s="252"/>
      <c r="ZU86" s="467"/>
      <c r="ZV86" s="466"/>
      <c r="ZW86" s="399"/>
      <c r="ZX86" s="466"/>
      <c r="ZY86" s="252"/>
      <c r="ZZ86" s="467"/>
      <c r="AAA86" s="466"/>
      <c r="AAB86" s="399"/>
      <c r="AAC86" s="466"/>
      <c r="AAD86" s="252"/>
      <c r="AAE86" s="467"/>
      <c r="AAF86" s="466"/>
      <c r="AAG86" s="399"/>
      <c r="AAH86" s="466"/>
      <c r="AAI86" s="252"/>
      <c r="AAJ86" s="467"/>
      <c r="AAK86" s="466"/>
      <c r="AAL86" s="399"/>
      <c r="AAM86" s="466"/>
      <c r="AAN86" s="252"/>
      <c r="AAO86" s="467"/>
      <c r="AAP86" s="466"/>
      <c r="AAQ86" s="399"/>
      <c r="AAR86" s="466"/>
      <c r="AAS86" s="252"/>
      <c r="AAT86" s="467"/>
      <c r="AAU86" s="466"/>
      <c r="AAV86" s="399"/>
      <c r="AAW86" s="466"/>
      <c r="AAX86" s="252"/>
      <c r="AAY86" s="467"/>
      <c r="AAZ86" s="466"/>
      <c r="ABA86" s="399"/>
      <c r="ABB86" s="466"/>
      <c r="ABC86" s="252"/>
      <c r="ABD86" s="467"/>
      <c r="ABE86" s="466"/>
      <c r="ABF86" s="399"/>
      <c r="ABG86" s="466"/>
      <c r="ABH86" s="252"/>
      <c r="ABI86" s="467"/>
      <c r="ABJ86" s="466"/>
      <c r="ABK86" s="399"/>
      <c r="ABL86" s="466"/>
      <c r="ABM86" s="252"/>
      <c r="ABN86" s="467"/>
      <c r="ABO86" s="466"/>
      <c r="ABP86" s="399"/>
      <c r="ABQ86" s="466"/>
      <c r="ABR86" s="252"/>
      <c r="ABS86" s="467"/>
      <c r="ABT86" s="466"/>
      <c r="ABU86" s="399"/>
      <c r="ABV86" s="466"/>
      <c r="ABW86" s="252"/>
      <c r="ABX86" s="467"/>
      <c r="ABY86" s="466"/>
      <c r="ABZ86" s="399"/>
      <c r="ACA86" s="466"/>
      <c r="ACB86" s="252"/>
      <c r="ACC86" s="467"/>
      <c r="ACD86" s="466"/>
      <c r="ACE86" s="399"/>
      <c r="ACF86" s="466"/>
      <c r="ACG86" s="252"/>
      <c r="ACH86" s="467"/>
      <c r="ACI86" s="466"/>
      <c r="ACJ86" s="399"/>
      <c r="ACK86" s="466"/>
      <c r="ACL86" s="252"/>
      <c r="ACM86" s="467"/>
      <c r="ACN86" s="466"/>
      <c r="ACO86" s="399"/>
      <c r="ACP86" s="466"/>
      <c r="ACQ86" s="252"/>
      <c r="ACR86" s="467"/>
      <c r="ACS86" s="466"/>
      <c r="ACT86" s="399"/>
      <c r="ACU86" s="466"/>
      <c r="ACV86" s="252"/>
      <c r="ACW86" s="467"/>
      <c r="ACX86" s="466"/>
      <c r="ACY86" s="399"/>
      <c r="ACZ86" s="466"/>
      <c r="ADA86" s="252"/>
      <c r="ADB86" s="467"/>
      <c r="ADC86" s="466"/>
      <c r="ADD86" s="399"/>
      <c r="ADE86" s="466"/>
      <c r="ADF86" s="252"/>
      <c r="ADG86" s="467"/>
      <c r="ADH86" s="466"/>
      <c r="ADI86" s="399"/>
      <c r="ADJ86" s="466"/>
      <c r="ADK86" s="252"/>
      <c r="ADL86" s="467"/>
      <c r="ADM86" s="466"/>
      <c r="ADN86" s="399"/>
      <c r="ADO86" s="466"/>
      <c r="ADP86" s="252"/>
      <c r="ADQ86" s="467"/>
      <c r="ADR86" s="466"/>
      <c r="ADS86" s="399"/>
      <c r="ADT86" s="466"/>
      <c r="ADU86" s="252"/>
      <c r="ADV86" s="467"/>
      <c r="ADW86" s="466"/>
      <c r="ADX86" s="399"/>
      <c r="ADY86" s="466"/>
      <c r="ADZ86" s="252"/>
      <c r="AEA86" s="467"/>
      <c r="AEB86" s="466"/>
      <c r="AEC86" s="399"/>
      <c r="AED86" s="466"/>
      <c r="AEE86" s="252"/>
      <c r="AEF86" s="467"/>
      <c r="AEG86" s="466"/>
      <c r="AEH86" s="399"/>
      <c r="AEI86" s="466"/>
      <c r="AEJ86" s="252"/>
      <c r="AEK86" s="467"/>
      <c r="AEL86" s="466"/>
      <c r="AEM86" s="399"/>
      <c r="AEN86" s="466"/>
      <c r="AEO86" s="252"/>
      <c r="AEP86" s="467"/>
      <c r="AEQ86" s="466"/>
      <c r="AER86" s="399"/>
      <c r="AES86" s="466"/>
      <c r="AET86" s="252"/>
      <c r="AEU86" s="467"/>
      <c r="AEV86" s="466"/>
      <c r="AEW86" s="399"/>
      <c r="AEX86" s="466"/>
      <c r="AEY86" s="252"/>
      <c r="AEZ86" s="467"/>
      <c r="AFA86" s="466"/>
      <c r="AFB86" s="399"/>
      <c r="AFC86" s="466"/>
      <c r="AFD86" s="252"/>
      <c r="AFE86" s="467"/>
      <c r="AFF86" s="466"/>
      <c r="AFG86" s="399"/>
      <c r="AFH86" s="466"/>
      <c r="AFI86" s="252"/>
      <c r="AFJ86" s="467"/>
      <c r="AFK86" s="466"/>
      <c r="AFL86" s="399"/>
      <c r="AFM86" s="466"/>
      <c r="AFN86" s="252"/>
      <c r="AFO86" s="467"/>
      <c r="AFP86" s="466"/>
      <c r="AFQ86" s="399"/>
      <c r="AFR86" s="466"/>
      <c r="AFS86" s="252"/>
      <c r="AFT86" s="467"/>
      <c r="AFU86" s="466"/>
      <c r="AFV86" s="399"/>
      <c r="AFW86" s="466"/>
      <c r="AFX86" s="252"/>
      <c r="AFY86" s="467"/>
      <c r="AFZ86" s="466"/>
      <c r="AGA86" s="399"/>
      <c r="AGB86" s="466"/>
      <c r="AGC86" s="252"/>
      <c r="AGD86" s="467"/>
      <c r="AGE86" s="466"/>
      <c r="AGF86" s="399"/>
      <c r="AGG86" s="466"/>
      <c r="AGH86" s="252"/>
      <c r="AGI86" s="467"/>
      <c r="AGJ86" s="466"/>
      <c r="AGK86" s="399"/>
      <c r="AGL86" s="466"/>
      <c r="AGM86" s="252"/>
      <c r="AGN86" s="467"/>
      <c r="AGO86" s="466"/>
      <c r="AGP86" s="399"/>
      <c r="AGQ86" s="466"/>
      <c r="AGR86" s="252"/>
      <c r="AGS86" s="467"/>
      <c r="AGT86" s="466"/>
      <c r="AGU86" s="399"/>
      <c r="AGV86" s="466"/>
      <c r="AGW86" s="252"/>
      <c r="AGX86" s="467"/>
      <c r="AGY86" s="466"/>
      <c r="AGZ86" s="399"/>
      <c r="AHA86" s="466"/>
      <c r="AHB86" s="252"/>
      <c r="AHC86" s="467"/>
      <c r="AHD86" s="466"/>
      <c r="AHE86" s="399"/>
      <c r="AHF86" s="466"/>
      <c r="AHG86" s="252"/>
      <c r="AHH86" s="467"/>
      <c r="AHI86" s="466"/>
      <c r="AHJ86" s="399"/>
      <c r="AHK86" s="466"/>
      <c r="AHL86" s="252"/>
      <c r="AHM86" s="467"/>
      <c r="AHN86" s="466"/>
      <c r="AHO86" s="399"/>
      <c r="AHP86" s="466"/>
      <c r="AHQ86" s="252"/>
      <c r="AHR86" s="467"/>
      <c r="AHS86" s="466"/>
      <c r="AHT86" s="399"/>
      <c r="AHU86" s="466"/>
      <c r="AHV86" s="252"/>
      <c r="AHW86" s="467"/>
      <c r="AHX86" s="466"/>
      <c r="AHY86" s="399"/>
      <c r="AHZ86" s="466"/>
      <c r="AIA86" s="252"/>
      <c r="AIB86" s="467"/>
      <c r="AIC86" s="466"/>
      <c r="AID86" s="399"/>
      <c r="AIE86" s="466"/>
      <c r="AIF86" s="252"/>
      <c r="AIG86" s="467"/>
      <c r="AIH86" s="466"/>
      <c r="AII86" s="399"/>
      <c r="AIJ86" s="466"/>
      <c r="AIK86" s="252"/>
      <c r="AIL86" s="467"/>
      <c r="AIM86" s="466"/>
      <c r="AIN86" s="399"/>
      <c r="AIO86" s="466"/>
      <c r="AIP86" s="252"/>
      <c r="AIQ86" s="467"/>
      <c r="AIR86" s="466"/>
      <c r="AIS86" s="399"/>
      <c r="AIT86" s="466"/>
      <c r="AIU86" s="252"/>
      <c r="AIV86" s="467"/>
      <c r="AIW86" s="466"/>
      <c r="AIX86" s="399"/>
      <c r="AIY86" s="466"/>
      <c r="AIZ86" s="252"/>
      <c r="AJA86" s="467"/>
      <c r="AJB86" s="466"/>
      <c r="AJC86" s="399"/>
      <c r="AJD86" s="466"/>
      <c r="AJE86" s="252"/>
      <c r="AJF86" s="467"/>
      <c r="AJG86" s="466"/>
      <c r="AJH86" s="399"/>
      <c r="AJI86" s="466"/>
      <c r="AJJ86" s="252"/>
      <c r="AJK86" s="467"/>
      <c r="AJL86" s="466"/>
      <c r="AJM86" s="399"/>
      <c r="AJN86" s="466"/>
      <c r="AJO86" s="252"/>
      <c r="AJP86" s="467"/>
      <c r="AJQ86" s="466"/>
      <c r="AJR86" s="399"/>
      <c r="AJS86" s="466"/>
      <c r="AJT86" s="252"/>
      <c r="AJU86" s="467"/>
      <c r="AJV86" s="466"/>
      <c r="AJW86" s="399"/>
      <c r="AJX86" s="466"/>
      <c r="AJY86" s="252"/>
      <c r="AJZ86" s="467"/>
      <c r="AKA86" s="466"/>
      <c r="AKB86" s="399"/>
      <c r="AKC86" s="466"/>
      <c r="AKD86" s="252"/>
      <c r="AKE86" s="467"/>
      <c r="AKF86" s="466"/>
      <c r="AKG86" s="399"/>
      <c r="AKH86" s="466"/>
      <c r="AKI86" s="252"/>
      <c r="AKJ86" s="467"/>
      <c r="AKK86" s="466"/>
      <c r="AKL86" s="399"/>
      <c r="AKM86" s="466"/>
      <c r="AKN86" s="252"/>
      <c r="AKO86" s="467"/>
      <c r="AKP86" s="466"/>
      <c r="AKQ86" s="399"/>
      <c r="AKR86" s="466"/>
      <c r="AKS86" s="252"/>
      <c r="AKT86" s="467"/>
      <c r="AKU86" s="466"/>
      <c r="AKV86" s="399"/>
      <c r="AKW86" s="466"/>
      <c r="AKX86" s="252"/>
      <c r="AKY86" s="467"/>
      <c r="AKZ86" s="466"/>
      <c r="ALA86" s="399"/>
      <c r="ALB86" s="466"/>
      <c r="ALC86" s="252"/>
      <c r="ALD86" s="467"/>
      <c r="ALE86" s="466"/>
      <c r="ALF86" s="399"/>
      <c r="ALG86" s="466"/>
      <c r="ALH86" s="252"/>
      <c r="ALI86" s="467"/>
      <c r="ALJ86" s="466"/>
      <c r="ALK86" s="399"/>
      <c r="ALL86" s="466"/>
      <c r="ALM86" s="252"/>
      <c r="ALN86" s="467"/>
      <c r="ALO86" s="466"/>
      <c r="ALP86" s="399"/>
      <c r="ALQ86" s="466"/>
      <c r="ALR86" s="252"/>
      <c r="ALS86" s="467"/>
      <c r="ALT86" s="466"/>
      <c r="ALU86" s="399"/>
      <c r="ALV86" s="466"/>
      <c r="ALW86" s="252"/>
      <c r="ALX86" s="467"/>
      <c r="ALY86" s="466"/>
      <c r="ALZ86" s="399"/>
      <c r="AMA86" s="466"/>
      <c r="AMB86" s="252"/>
      <c r="AMC86" s="467"/>
      <c r="AMD86" s="466"/>
      <c r="AME86" s="399"/>
      <c r="AMF86" s="466"/>
      <c r="AMG86" s="252"/>
      <c r="AMH86" s="467"/>
      <c r="AMI86" s="466"/>
      <c r="AMJ86" s="399"/>
      <c r="AMK86" s="466"/>
      <c r="AML86" s="252"/>
      <c r="AMM86" s="467"/>
      <c r="AMN86" s="466"/>
      <c r="AMO86" s="399"/>
      <c r="AMP86" s="466"/>
      <c r="AMQ86" s="252"/>
      <c r="AMR86" s="467"/>
      <c r="AMS86" s="466"/>
      <c r="AMT86" s="399"/>
      <c r="AMU86" s="466"/>
      <c r="AMV86" s="252"/>
      <c r="AMW86" s="467"/>
      <c r="AMX86" s="466"/>
      <c r="AMY86" s="399"/>
      <c r="AMZ86" s="466"/>
      <c r="ANA86" s="252"/>
      <c r="ANB86" s="467"/>
      <c r="ANC86" s="466"/>
      <c r="AND86" s="399"/>
      <c r="ANE86" s="466"/>
      <c r="ANF86" s="252"/>
      <c r="ANG86" s="467"/>
      <c r="ANH86" s="466"/>
      <c r="ANI86" s="399"/>
      <c r="ANJ86" s="466"/>
      <c r="ANK86" s="252"/>
      <c r="ANL86" s="467"/>
      <c r="ANM86" s="466"/>
      <c r="ANN86" s="399"/>
      <c r="ANO86" s="466"/>
      <c r="ANP86" s="252"/>
      <c r="ANQ86" s="467"/>
      <c r="ANR86" s="466"/>
      <c r="ANS86" s="399"/>
      <c r="ANT86" s="466"/>
      <c r="ANU86" s="252"/>
      <c r="ANV86" s="467"/>
      <c r="ANW86" s="466"/>
      <c r="ANX86" s="399"/>
      <c r="ANY86" s="466"/>
      <c r="ANZ86" s="252"/>
      <c r="AOA86" s="467"/>
      <c r="AOB86" s="466"/>
      <c r="AOC86" s="399"/>
      <c r="AOD86" s="466"/>
      <c r="AOE86" s="252"/>
      <c r="AOF86" s="467"/>
      <c r="AOG86" s="466"/>
      <c r="AOH86" s="399"/>
      <c r="AOI86" s="466"/>
      <c r="AOJ86" s="252"/>
      <c r="AOK86" s="467"/>
      <c r="AOL86" s="466"/>
      <c r="AOM86" s="399"/>
      <c r="AON86" s="466"/>
      <c r="AOO86" s="252"/>
      <c r="AOP86" s="467"/>
      <c r="AOQ86" s="466"/>
      <c r="AOR86" s="399"/>
      <c r="AOS86" s="466"/>
      <c r="AOT86" s="252"/>
      <c r="AOU86" s="467"/>
      <c r="AOV86" s="466"/>
      <c r="AOW86" s="399"/>
      <c r="AOX86" s="466"/>
      <c r="AOY86" s="252"/>
      <c r="AOZ86" s="467"/>
      <c r="APA86" s="466"/>
      <c r="APB86" s="399"/>
      <c r="APC86" s="466"/>
      <c r="APD86" s="252"/>
      <c r="APE86" s="467"/>
      <c r="APF86" s="466"/>
      <c r="APG86" s="399"/>
      <c r="APH86" s="466"/>
      <c r="API86" s="252"/>
      <c r="APJ86" s="467"/>
      <c r="APK86" s="466"/>
      <c r="APL86" s="399"/>
      <c r="APM86" s="466"/>
      <c r="APN86" s="252"/>
      <c r="APO86" s="467"/>
      <c r="APP86" s="466"/>
      <c r="APQ86" s="399"/>
      <c r="APR86" s="466"/>
      <c r="APS86" s="252"/>
      <c r="APT86" s="467"/>
      <c r="APU86" s="466"/>
      <c r="APV86" s="399"/>
      <c r="APW86" s="466"/>
      <c r="APX86" s="252"/>
      <c r="APY86" s="467"/>
      <c r="APZ86" s="466"/>
      <c r="AQA86" s="399"/>
      <c r="AQB86" s="466"/>
      <c r="AQC86" s="252"/>
      <c r="AQD86" s="467"/>
      <c r="AQE86" s="466"/>
      <c r="AQF86" s="399"/>
      <c r="AQG86" s="466"/>
      <c r="AQH86" s="252"/>
      <c r="AQI86" s="467"/>
      <c r="AQJ86" s="466"/>
      <c r="AQK86" s="399"/>
      <c r="AQL86" s="466"/>
      <c r="AQM86" s="252"/>
      <c r="AQN86" s="467"/>
      <c r="AQO86" s="466"/>
      <c r="AQP86" s="399"/>
      <c r="AQQ86" s="466"/>
      <c r="AQR86" s="252"/>
      <c r="AQS86" s="467"/>
      <c r="AQT86" s="466"/>
      <c r="AQU86" s="399"/>
      <c r="AQV86" s="466"/>
      <c r="AQW86" s="252"/>
      <c r="AQX86" s="467"/>
      <c r="AQY86" s="466"/>
      <c r="AQZ86" s="399"/>
      <c r="ARA86" s="466"/>
      <c r="ARB86" s="252"/>
      <c r="ARC86" s="467"/>
      <c r="ARD86" s="466"/>
      <c r="ARE86" s="399"/>
      <c r="ARF86" s="466"/>
      <c r="ARG86" s="252"/>
      <c r="ARH86" s="467"/>
      <c r="ARI86" s="466"/>
      <c r="ARJ86" s="399"/>
      <c r="ARK86" s="466"/>
      <c r="ARL86" s="252"/>
      <c r="ARM86" s="467"/>
      <c r="ARN86" s="466"/>
      <c r="ARO86" s="399"/>
      <c r="ARP86" s="466"/>
      <c r="ARQ86" s="252"/>
      <c r="ARR86" s="467"/>
      <c r="ARS86" s="466"/>
      <c r="ART86" s="399"/>
      <c r="ARU86" s="466"/>
      <c r="ARV86" s="252"/>
      <c r="ARW86" s="467"/>
      <c r="ARX86" s="466"/>
      <c r="ARY86" s="399"/>
      <c r="ARZ86" s="466"/>
      <c r="ASA86" s="252"/>
      <c r="ASB86" s="467"/>
      <c r="ASC86" s="466"/>
      <c r="ASD86" s="399"/>
      <c r="ASE86" s="466"/>
      <c r="ASF86" s="252"/>
      <c r="ASG86" s="467"/>
      <c r="ASH86" s="466"/>
      <c r="ASI86" s="399"/>
      <c r="ASJ86" s="466"/>
      <c r="ASK86" s="252"/>
      <c r="ASL86" s="467"/>
      <c r="ASM86" s="466"/>
      <c r="ASN86" s="399"/>
      <c r="ASO86" s="466"/>
      <c r="ASP86" s="252"/>
      <c r="ASQ86" s="467"/>
      <c r="ASR86" s="466"/>
      <c r="ASS86" s="399"/>
      <c r="AST86" s="466"/>
      <c r="ASU86" s="252"/>
      <c r="ASV86" s="467"/>
      <c r="ASW86" s="466"/>
      <c r="ASX86" s="399"/>
      <c r="ASY86" s="466"/>
      <c r="ASZ86" s="252"/>
      <c r="ATA86" s="467"/>
      <c r="ATB86" s="466"/>
      <c r="ATC86" s="399"/>
      <c r="ATD86" s="466"/>
      <c r="ATE86" s="252"/>
      <c r="ATF86" s="467"/>
      <c r="ATG86" s="466"/>
      <c r="ATH86" s="399"/>
      <c r="ATI86" s="466"/>
      <c r="ATJ86" s="252"/>
      <c r="ATK86" s="467"/>
      <c r="ATL86" s="466"/>
      <c r="ATM86" s="399"/>
      <c r="ATN86" s="466"/>
      <c r="ATO86" s="252"/>
      <c r="ATP86" s="467"/>
      <c r="ATQ86" s="466"/>
      <c r="ATR86" s="399"/>
      <c r="ATS86" s="466"/>
      <c r="ATT86" s="252"/>
      <c r="ATU86" s="467"/>
      <c r="ATV86" s="466"/>
      <c r="ATW86" s="399"/>
      <c r="ATX86" s="466"/>
      <c r="ATY86" s="252"/>
      <c r="ATZ86" s="467"/>
      <c r="AUA86" s="466"/>
      <c r="AUB86" s="399"/>
      <c r="AUC86" s="466"/>
      <c r="AUD86" s="252"/>
      <c r="AUE86" s="467"/>
      <c r="AUF86" s="466"/>
      <c r="AUG86" s="399"/>
      <c r="AUH86" s="466"/>
      <c r="AUI86" s="252"/>
      <c r="AUJ86" s="467"/>
      <c r="AUK86" s="466"/>
      <c r="AUL86" s="399"/>
      <c r="AUM86" s="466"/>
      <c r="AUN86" s="252"/>
      <c r="AUO86" s="467"/>
      <c r="AUP86" s="466"/>
      <c r="AUQ86" s="399"/>
      <c r="AUR86" s="466"/>
      <c r="AUS86" s="252"/>
      <c r="AUT86" s="467"/>
      <c r="AUU86" s="466"/>
      <c r="AUV86" s="399"/>
      <c r="AUW86" s="466"/>
      <c r="AUX86" s="252"/>
      <c r="AUY86" s="467"/>
      <c r="AUZ86" s="466"/>
      <c r="AVA86" s="399"/>
      <c r="AVB86" s="466"/>
      <c r="AVC86" s="252"/>
      <c r="AVD86" s="467"/>
      <c r="AVE86" s="466"/>
      <c r="AVF86" s="399"/>
      <c r="AVG86" s="466"/>
      <c r="AVH86" s="252"/>
      <c r="AVI86" s="467"/>
      <c r="AVJ86" s="466"/>
      <c r="AVK86" s="399"/>
      <c r="AVL86" s="466"/>
      <c r="AVM86" s="252"/>
      <c r="AVN86" s="467"/>
      <c r="AVO86" s="466"/>
      <c r="AVP86" s="399"/>
      <c r="AVQ86" s="466"/>
      <c r="AVR86" s="252"/>
      <c r="AVS86" s="467"/>
      <c r="AVT86" s="466"/>
      <c r="AVU86" s="399"/>
      <c r="AVV86" s="466"/>
      <c r="AVW86" s="252"/>
      <c r="AVX86" s="467"/>
      <c r="AVY86" s="466"/>
      <c r="AVZ86" s="399"/>
      <c r="AWA86" s="466"/>
      <c r="AWB86" s="252"/>
      <c r="AWC86" s="467"/>
      <c r="AWD86" s="466"/>
      <c r="AWE86" s="399"/>
      <c r="AWF86" s="466"/>
      <c r="AWG86" s="252"/>
      <c r="AWH86" s="467"/>
      <c r="AWI86" s="466"/>
      <c r="AWJ86" s="399"/>
      <c r="AWK86" s="466"/>
      <c r="AWL86" s="252"/>
      <c r="AWM86" s="467"/>
      <c r="AWN86" s="466"/>
      <c r="AWO86" s="399"/>
      <c r="AWP86" s="466"/>
      <c r="AWQ86" s="252"/>
      <c r="AWR86" s="467"/>
      <c r="AWS86" s="466"/>
      <c r="AWT86" s="399"/>
      <c r="AWU86" s="466"/>
      <c r="AWV86" s="252"/>
      <c r="AWW86" s="467"/>
      <c r="AWX86" s="466"/>
      <c r="AWY86" s="399"/>
      <c r="AWZ86" s="466"/>
      <c r="AXA86" s="252"/>
      <c r="AXB86" s="467"/>
      <c r="AXC86" s="466"/>
      <c r="AXD86" s="399"/>
      <c r="AXE86" s="466"/>
      <c r="AXF86" s="252"/>
      <c r="AXG86" s="467"/>
      <c r="AXH86" s="466"/>
      <c r="AXI86" s="399"/>
      <c r="AXJ86" s="466"/>
      <c r="AXK86" s="252"/>
      <c r="AXL86" s="467"/>
      <c r="AXM86" s="466"/>
      <c r="AXN86" s="399"/>
      <c r="AXO86" s="466"/>
      <c r="AXP86" s="252"/>
      <c r="AXQ86" s="467"/>
      <c r="AXR86" s="466"/>
      <c r="AXS86" s="399"/>
      <c r="AXT86" s="466"/>
      <c r="AXU86" s="252"/>
      <c r="AXV86" s="467"/>
      <c r="AXW86" s="466"/>
      <c r="AXX86" s="399"/>
      <c r="AXY86" s="466"/>
      <c r="AXZ86" s="252"/>
      <c r="AYA86" s="467"/>
      <c r="AYB86" s="466"/>
      <c r="AYC86" s="399"/>
      <c r="AYD86" s="466"/>
      <c r="AYE86" s="252"/>
      <c r="AYF86" s="467"/>
      <c r="AYG86" s="466"/>
      <c r="AYH86" s="399"/>
      <c r="AYI86" s="466"/>
      <c r="AYJ86" s="252"/>
      <c r="AYK86" s="467"/>
      <c r="AYL86" s="466"/>
      <c r="AYM86" s="399"/>
      <c r="AYN86" s="466"/>
      <c r="AYO86" s="252"/>
      <c r="AYP86" s="467"/>
      <c r="AYQ86" s="466"/>
      <c r="AYR86" s="399"/>
      <c r="AYS86" s="466"/>
      <c r="AYT86" s="252"/>
      <c r="AYU86" s="467"/>
      <c r="AYV86" s="466"/>
      <c r="AYW86" s="399"/>
      <c r="AYX86" s="466"/>
      <c r="AYY86" s="252"/>
      <c r="AYZ86" s="467"/>
      <c r="AZA86" s="466"/>
      <c r="AZB86" s="399"/>
      <c r="AZC86" s="466"/>
      <c r="AZD86" s="252"/>
      <c r="AZE86" s="467"/>
      <c r="AZF86" s="466"/>
      <c r="AZG86" s="399"/>
      <c r="AZH86" s="466"/>
      <c r="AZI86" s="252"/>
      <c r="AZJ86" s="467"/>
      <c r="AZK86" s="466"/>
      <c r="AZL86" s="399"/>
      <c r="AZM86" s="466"/>
      <c r="AZN86" s="252"/>
      <c r="AZO86" s="467"/>
      <c r="AZP86" s="466"/>
      <c r="AZQ86" s="399"/>
      <c r="AZR86" s="466"/>
      <c r="AZS86" s="252"/>
      <c r="AZT86" s="467"/>
      <c r="AZU86" s="466"/>
      <c r="AZV86" s="399"/>
      <c r="AZW86" s="466"/>
      <c r="AZX86" s="252"/>
      <c r="AZY86" s="467"/>
      <c r="AZZ86" s="466"/>
      <c r="BAA86" s="399"/>
      <c r="BAB86" s="466"/>
      <c r="BAC86" s="252"/>
      <c r="BAD86" s="467"/>
      <c r="BAE86" s="466"/>
      <c r="BAF86" s="399"/>
      <c r="BAG86" s="466"/>
      <c r="BAH86" s="252"/>
      <c r="BAI86" s="467"/>
      <c r="BAJ86" s="466"/>
      <c r="BAK86" s="399"/>
      <c r="BAL86" s="466"/>
      <c r="BAM86" s="252"/>
      <c r="BAN86" s="467"/>
      <c r="BAO86" s="466"/>
      <c r="BAP86" s="399"/>
      <c r="BAQ86" s="466"/>
      <c r="BAR86" s="252"/>
      <c r="BAS86" s="467"/>
      <c r="BAT86" s="466"/>
      <c r="BAU86" s="399"/>
      <c r="BAV86" s="466"/>
      <c r="BAW86" s="252"/>
      <c r="BAX86" s="467"/>
      <c r="BAY86" s="466"/>
      <c r="BAZ86" s="399"/>
      <c r="BBA86" s="466"/>
      <c r="BBB86" s="252"/>
      <c r="BBC86" s="467"/>
      <c r="BBD86" s="466"/>
      <c r="BBE86" s="399"/>
      <c r="BBF86" s="466"/>
      <c r="BBG86" s="252"/>
      <c r="BBH86" s="467"/>
      <c r="BBI86" s="466"/>
      <c r="BBJ86" s="399"/>
      <c r="BBK86" s="466"/>
      <c r="BBL86" s="252"/>
      <c r="BBM86" s="467"/>
      <c r="BBN86" s="466"/>
      <c r="BBO86" s="399"/>
      <c r="BBP86" s="466"/>
      <c r="BBQ86" s="252"/>
      <c r="BBR86" s="467"/>
      <c r="BBS86" s="466"/>
      <c r="BBT86" s="399"/>
      <c r="BBU86" s="466"/>
      <c r="BBV86" s="252"/>
      <c r="BBW86" s="467"/>
      <c r="BBX86" s="466"/>
      <c r="BBY86" s="399"/>
      <c r="BBZ86" s="466"/>
      <c r="BCA86" s="252"/>
      <c r="BCB86" s="467"/>
      <c r="BCC86" s="466"/>
      <c r="BCD86" s="399"/>
      <c r="BCE86" s="466"/>
      <c r="BCF86" s="252"/>
      <c r="BCG86" s="467"/>
      <c r="BCH86" s="466"/>
      <c r="BCI86" s="399"/>
      <c r="BCJ86" s="466"/>
      <c r="BCK86" s="252"/>
      <c r="BCL86" s="467"/>
      <c r="BCM86" s="466"/>
      <c r="BCN86" s="399"/>
      <c r="BCO86" s="466"/>
      <c r="BCP86" s="252"/>
      <c r="BCQ86" s="467"/>
      <c r="BCR86" s="466"/>
      <c r="BCS86" s="399"/>
      <c r="BCT86" s="466"/>
      <c r="BCU86" s="252"/>
      <c r="BCV86" s="467"/>
      <c r="BCW86" s="466"/>
      <c r="BCX86" s="399"/>
      <c r="BCY86" s="466"/>
      <c r="BCZ86" s="252"/>
      <c r="BDA86" s="467"/>
      <c r="BDB86" s="466"/>
      <c r="BDC86" s="399"/>
      <c r="BDD86" s="466"/>
      <c r="BDE86" s="252"/>
      <c r="BDF86" s="467"/>
      <c r="BDG86" s="466"/>
      <c r="BDH86" s="399"/>
      <c r="BDI86" s="466"/>
      <c r="BDJ86" s="252"/>
      <c r="BDK86" s="467"/>
      <c r="BDL86" s="466"/>
      <c r="BDM86" s="399"/>
      <c r="BDN86" s="466"/>
      <c r="BDO86" s="252"/>
      <c r="BDP86" s="467"/>
      <c r="BDQ86" s="466"/>
      <c r="BDR86" s="399"/>
      <c r="BDS86" s="466"/>
      <c r="BDT86" s="252"/>
      <c r="BDU86" s="467"/>
      <c r="BDV86" s="466"/>
      <c r="BDW86" s="399"/>
      <c r="BDX86" s="466"/>
      <c r="BDY86" s="252"/>
      <c r="BDZ86" s="467"/>
      <c r="BEA86" s="466"/>
      <c r="BEB86" s="399"/>
      <c r="BEC86" s="466"/>
      <c r="BED86" s="252"/>
      <c r="BEE86" s="467"/>
      <c r="BEF86" s="466"/>
      <c r="BEG86" s="399"/>
      <c r="BEH86" s="466"/>
      <c r="BEI86" s="252"/>
      <c r="BEJ86" s="467"/>
      <c r="BEK86" s="466"/>
      <c r="BEL86" s="399"/>
      <c r="BEM86" s="466"/>
      <c r="BEN86" s="252"/>
      <c r="BEO86" s="467"/>
      <c r="BEP86" s="466"/>
      <c r="BEQ86" s="399"/>
      <c r="BER86" s="466"/>
      <c r="BES86" s="252"/>
      <c r="BET86" s="467"/>
      <c r="BEU86" s="466"/>
      <c r="BEV86" s="399"/>
      <c r="BEW86" s="466"/>
      <c r="BEX86" s="252"/>
      <c r="BEY86" s="467"/>
      <c r="BEZ86" s="466"/>
      <c r="BFA86" s="399"/>
      <c r="BFB86" s="466"/>
      <c r="BFC86" s="252"/>
      <c r="BFD86" s="467"/>
      <c r="BFE86" s="466"/>
      <c r="BFF86" s="399"/>
      <c r="BFG86" s="466"/>
      <c r="BFH86" s="252"/>
      <c r="BFI86" s="467"/>
      <c r="BFJ86" s="466"/>
      <c r="BFK86" s="399"/>
      <c r="BFL86" s="466"/>
      <c r="BFM86" s="252"/>
      <c r="BFN86" s="467"/>
      <c r="BFO86" s="466"/>
      <c r="BFP86" s="399"/>
      <c r="BFQ86" s="466"/>
      <c r="BFR86" s="252"/>
      <c r="BFS86" s="467"/>
      <c r="BFT86" s="466"/>
      <c r="BFU86" s="399"/>
      <c r="BFV86" s="466"/>
      <c r="BFW86" s="252"/>
      <c r="BFX86" s="467"/>
      <c r="BFY86" s="466"/>
      <c r="BFZ86" s="399"/>
      <c r="BGA86" s="466"/>
      <c r="BGB86" s="252"/>
      <c r="BGC86" s="467"/>
      <c r="BGD86" s="466"/>
      <c r="BGE86" s="399"/>
      <c r="BGF86" s="466"/>
      <c r="BGG86" s="252"/>
      <c r="BGH86" s="467"/>
      <c r="BGI86" s="466"/>
      <c r="BGJ86" s="399"/>
      <c r="BGK86" s="466"/>
      <c r="BGL86" s="252"/>
      <c r="BGM86" s="467"/>
      <c r="BGN86" s="466"/>
      <c r="BGO86" s="399"/>
      <c r="BGP86" s="466"/>
      <c r="BGQ86" s="252"/>
      <c r="BGR86" s="467"/>
      <c r="BGS86" s="466"/>
      <c r="BGT86" s="399"/>
      <c r="BGU86" s="466"/>
      <c r="BGV86" s="252"/>
      <c r="BGW86" s="467"/>
      <c r="BGX86" s="466"/>
      <c r="BGY86" s="399"/>
      <c r="BGZ86" s="466"/>
      <c r="BHA86" s="252"/>
      <c r="BHB86" s="467"/>
      <c r="BHC86" s="466"/>
      <c r="BHD86" s="399"/>
      <c r="BHE86" s="466"/>
      <c r="BHF86" s="252"/>
      <c r="BHG86" s="467"/>
      <c r="BHH86" s="466"/>
      <c r="BHI86" s="399"/>
      <c r="BHJ86" s="466"/>
      <c r="BHK86" s="252"/>
      <c r="BHL86" s="467"/>
      <c r="BHM86" s="466"/>
      <c r="BHN86" s="399"/>
      <c r="BHO86" s="466"/>
      <c r="BHP86" s="252"/>
      <c r="BHQ86" s="467"/>
      <c r="BHR86" s="466"/>
      <c r="BHS86" s="399"/>
      <c r="BHT86" s="466"/>
      <c r="BHU86" s="252"/>
      <c r="BHV86" s="467"/>
      <c r="BHW86" s="466"/>
      <c r="BHX86" s="399"/>
      <c r="BHY86" s="466"/>
      <c r="BHZ86" s="252"/>
      <c r="BIA86" s="467"/>
      <c r="BIB86" s="466"/>
      <c r="BIC86" s="399"/>
      <c r="BID86" s="466"/>
      <c r="BIE86" s="252"/>
      <c r="BIF86" s="467"/>
      <c r="BIG86" s="466"/>
      <c r="BIH86" s="399"/>
      <c r="BII86" s="466"/>
      <c r="BIJ86" s="252"/>
      <c r="BIK86" s="467"/>
      <c r="BIL86" s="466"/>
      <c r="BIM86" s="399"/>
      <c r="BIN86" s="466"/>
      <c r="BIO86" s="252"/>
      <c r="BIP86" s="467"/>
      <c r="BIQ86" s="466"/>
      <c r="BIR86" s="399"/>
      <c r="BIS86" s="466"/>
      <c r="BIT86" s="252"/>
      <c r="BIU86" s="467"/>
      <c r="BIV86" s="466"/>
      <c r="BIW86" s="399"/>
      <c r="BIX86" s="466"/>
      <c r="BIY86" s="252"/>
      <c r="BIZ86" s="467"/>
      <c r="BJA86" s="466"/>
      <c r="BJB86" s="399"/>
      <c r="BJC86" s="466"/>
      <c r="BJD86" s="252"/>
      <c r="BJE86" s="467"/>
      <c r="BJF86" s="466"/>
      <c r="BJG86" s="399"/>
      <c r="BJH86" s="466"/>
      <c r="BJI86" s="252"/>
      <c r="BJJ86" s="467"/>
      <c r="BJK86" s="466"/>
      <c r="BJL86" s="399"/>
      <c r="BJM86" s="466"/>
      <c r="BJN86" s="252"/>
      <c r="BJO86" s="467"/>
      <c r="BJP86" s="466"/>
      <c r="BJQ86" s="399"/>
      <c r="BJR86" s="466"/>
      <c r="BJS86" s="252"/>
      <c r="BJT86" s="467"/>
      <c r="BJU86" s="466"/>
      <c r="BJV86" s="399"/>
      <c r="BJW86" s="466"/>
      <c r="BJX86" s="252"/>
      <c r="BJY86" s="467"/>
      <c r="BJZ86" s="466"/>
      <c r="BKA86" s="399"/>
      <c r="BKB86" s="466"/>
      <c r="BKC86" s="252"/>
      <c r="BKD86" s="467"/>
      <c r="BKE86" s="466"/>
      <c r="BKF86" s="399"/>
      <c r="BKG86" s="466"/>
      <c r="BKH86" s="252"/>
      <c r="BKI86" s="467"/>
      <c r="BKJ86" s="466"/>
      <c r="BKK86" s="399"/>
      <c r="BKL86" s="466"/>
      <c r="BKM86" s="252"/>
      <c r="BKN86" s="467"/>
      <c r="BKO86" s="466"/>
      <c r="BKP86" s="399"/>
      <c r="BKQ86" s="466"/>
      <c r="BKR86" s="252"/>
      <c r="BKS86" s="467"/>
      <c r="BKT86" s="466"/>
      <c r="BKU86" s="399"/>
      <c r="BKV86" s="466"/>
      <c r="BKW86" s="252"/>
      <c r="BKX86" s="467"/>
      <c r="BKY86" s="466"/>
      <c r="BKZ86" s="399"/>
      <c r="BLA86" s="466"/>
      <c r="BLB86" s="252"/>
      <c r="BLC86" s="467"/>
      <c r="BLD86" s="466"/>
      <c r="BLE86" s="399"/>
      <c r="BLF86" s="466"/>
      <c r="BLG86" s="252"/>
      <c r="BLH86" s="467"/>
      <c r="BLI86" s="466"/>
      <c r="BLJ86" s="399"/>
      <c r="BLK86" s="466"/>
      <c r="BLL86" s="252"/>
      <c r="BLM86" s="467"/>
      <c r="BLN86" s="466"/>
      <c r="BLO86" s="399"/>
      <c r="BLP86" s="466"/>
      <c r="BLQ86" s="252"/>
      <c r="BLR86" s="467"/>
      <c r="BLS86" s="466"/>
      <c r="BLT86" s="399"/>
      <c r="BLU86" s="466"/>
      <c r="BLV86" s="252"/>
      <c r="BLW86" s="467"/>
      <c r="BLX86" s="466"/>
      <c r="BLY86" s="399"/>
      <c r="BLZ86" s="466"/>
      <c r="BMA86" s="252"/>
      <c r="BMB86" s="467"/>
      <c r="BMC86" s="466"/>
      <c r="BMD86" s="399"/>
      <c r="BME86" s="466"/>
      <c r="BMF86" s="252"/>
      <c r="BMG86" s="467"/>
      <c r="BMH86" s="466"/>
      <c r="BMI86" s="399"/>
      <c r="BMJ86" s="466"/>
      <c r="BMK86" s="252"/>
      <c r="BML86" s="467"/>
      <c r="BMM86" s="466"/>
      <c r="BMN86" s="399"/>
      <c r="BMO86" s="466"/>
      <c r="BMP86" s="252"/>
      <c r="BMQ86" s="467"/>
      <c r="BMR86" s="466"/>
      <c r="BMS86" s="399"/>
      <c r="BMT86" s="466"/>
      <c r="BMU86" s="252"/>
      <c r="BMV86" s="467"/>
      <c r="BMW86" s="466"/>
      <c r="BMX86" s="399"/>
      <c r="BMY86" s="466"/>
      <c r="BMZ86" s="252"/>
      <c r="BNA86" s="467"/>
      <c r="BNB86" s="466"/>
      <c r="BNC86" s="399"/>
      <c r="BND86" s="466"/>
      <c r="BNE86" s="252"/>
      <c r="BNF86" s="467"/>
      <c r="BNG86" s="466"/>
      <c r="BNH86" s="399"/>
      <c r="BNI86" s="466"/>
      <c r="BNJ86" s="252"/>
      <c r="BNK86" s="467"/>
      <c r="BNL86" s="466"/>
      <c r="BNM86" s="399"/>
      <c r="BNN86" s="466"/>
      <c r="BNO86" s="252"/>
      <c r="BNP86" s="467"/>
      <c r="BNQ86" s="466"/>
      <c r="BNR86" s="399"/>
      <c r="BNS86" s="466"/>
      <c r="BNT86" s="252"/>
      <c r="BNU86" s="467"/>
      <c r="BNV86" s="466"/>
      <c r="BNW86" s="399"/>
      <c r="BNX86" s="466"/>
      <c r="BNY86" s="252"/>
      <c r="BNZ86" s="467"/>
      <c r="BOA86" s="466"/>
      <c r="BOB86" s="399"/>
      <c r="BOC86" s="466"/>
      <c r="BOD86" s="252"/>
      <c r="BOE86" s="467"/>
      <c r="BOF86" s="466"/>
      <c r="BOG86" s="399"/>
      <c r="BOH86" s="466"/>
      <c r="BOI86" s="252"/>
      <c r="BOJ86" s="467"/>
      <c r="BOK86" s="466"/>
      <c r="BOL86" s="399"/>
      <c r="BOM86" s="466"/>
      <c r="BON86" s="252"/>
      <c r="BOO86" s="467"/>
      <c r="BOP86" s="466"/>
      <c r="BOQ86" s="399"/>
      <c r="BOR86" s="466"/>
      <c r="BOS86" s="252"/>
      <c r="BOT86" s="467"/>
      <c r="BOU86" s="466"/>
      <c r="BOV86" s="399"/>
      <c r="BOW86" s="466"/>
      <c r="BOX86" s="252"/>
      <c r="BOY86" s="467"/>
      <c r="BOZ86" s="466"/>
      <c r="BPA86" s="399"/>
      <c r="BPB86" s="466"/>
      <c r="BPC86" s="252"/>
      <c r="BPD86" s="467"/>
      <c r="BPE86" s="466"/>
      <c r="BPF86" s="399"/>
      <c r="BPG86" s="466"/>
      <c r="BPH86" s="252"/>
      <c r="BPI86" s="467"/>
      <c r="BPJ86" s="466"/>
      <c r="BPK86" s="399"/>
      <c r="BPL86" s="466"/>
      <c r="BPM86" s="252"/>
      <c r="BPN86" s="467"/>
      <c r="BPO86" s="466"/>
      <c r="BPP86" s="399"/>
      <c r="BPQ86" s="466"/>
      <c r="BPR86" s="252"/>
      <c r="BPS86" s="467"/>
      <c r="BPT86" s="466"/>
      <c r="BPU86" s="399"/>
      <c r="BPV86" s="466"/>
      <c r="BPW86" s="252"/>
      <c r="BPX86" s="467"/>
      <c r="BPY86" s="466"/>
      <c r="BPZ86" s="399"/>
      <c r="BQA86" s="466"/>
      <c r="BQB86" s="252"/>
      <c r="BQC86" s="467"/>
      <c r="BQD86" s="466"/>
      <c r="BQE86" s="399"/>
      <c r="BQF86" s="466"/>
      <c r="BQG86" s="252"/>
      <c r="BQH86" s="467"/>
      <c r="BQI86" s="466"/>
      <c r="BQJ86" s="399"/>
      <c r="BQK86" s="466"/>
      <c r="BQL86" s="252"/>
      <c r="BQM86" s="467"/>
      <c r="BQN86" s="466"/>
      <c r="BQO86" s="399"/>
      <c r="BQP86" s="466"/>
      <c r="BQQ86" s="252"/>
      <c r="BQR86" s="467"/>
      <c r="BQS86" s="466"/>
      <c r="BQT86" s="399"/>
      <c r="BQU86" s="466"/>
      <c r="BQV86" s="252"/>
      <c r="BQW86" s="467"/>
      <c r="BQX86" s="466"/>
      <c r="BQY86" s="399"/>
      <c r="BQZ86" s="466"/>
      <c r="BRA86" s="252"/>
      <c r="BRB86" s="467"/>
      <c r="BRC86" s="466"/>
      <c r="BRD86" s="399"/>
      <c r="BRE86" s="466"/>
      <c r="BRF86" s="252"/>
      <c r="BRG86" s="467"/>
      <c r="BRH86" s="466"/>
      <c r="BRI86" s="399"/>
      <c r="BRJ86" s="466"/>
      <c r="BRK86" s="252"/>
      <c r="BRL86" s="467"/>
      <c r="BRM86" s="466"/>
      <c r="BRN86" s="399"/>
      <c r="BRO86" s="466"/>
      <c r="BRP86" s="252"/>
      <c r="BRQ86" s="467"/>
      <c r="BRR86" s="466"/>
      <c r="BRS86" s="399"/>
      <c r="BRT86" s="466"/>
      <c r="BRU86" s="252"/>
      <c r="BRV86" s="467"/>
      <c r="BRW86" s="466"/>
      <c r="BRX86" s="399"/>
      <c r="BRY86" s="466"/>
      <c r="BRZ86" s="252"/>
      <c r="BSA86" s="467"/>
      <c r="BSB86" s="466"/>
      <c r="BSC86" s="399"/>
      <c r="BSD86" s="466"/>
      <c r="BSE86" s="252"/>
      <c r="BSF86" s="467"/>
      <c r="BSG86" s="466"/>
      <c r="BSH86" s="399"/>
      <c r="BSI86" s="466"/>
      <c r="BSJ86" s="252"/>
      <c r="BSK86" s="467"/>
      <c r="BSL86" s="466"/>
      <c r="BSM86" s="399"/>
      <c r="BSN86" s="466"/>
      <c r="BSO86" s="252"/>
      <c r="BSP86" s="467"/>
      <c r="BSQ86" s="466"/>
      <c r="BSR86" s="399"/>
      <c r="BSS86" s="466"/>
      <c r="BST86" s="252"/>
      <c r="BSU86" s="467"/>
      <c r="BSV86" s="466"/>
      <c r="BSW86" s="399"/>
      <c r="BSX86" s="466"/>
      <c r="BSY86" s="252"/>
      <c r="BSZ86" s="467"/>
      <c r="BTA86" s="466"/>
      <c r="BTB86" s="399"/>
      <c r="BTC86" s="466"/>
      <c r="BTD86" s="252"/>
      <c r="BTE86" s="467"/>
      <c r="BTF86" s="466"/>
      <c r="BTG86" s="399"/>
      <c r="BTH86" s="466"/>
      <c r="BTI86" s="252"/>
      <c r="BTJ86" s="467"/>
      <c r="BTK86" s="466"/>
      <c r="BTL86" s="399"/>
      <c r="BTM86" s="466"/>
      <c r="BTN86" s="252"/>
      <c r="BTO86" s="467"/>
      <c r="BTP86" s="466"/>
      <c r="BTQ86" s="399"/>
      <c r="BTR86" s="466"/>
      <c r="BTS86" s="252"/>
      <c r="BTT86" s="467"/>
      <c r="BTU86" s="466"/>
      <c r="BTV86" s="399"/>
      <c r="BTW86" s="466"/>
      <c r="BTX86" s="252"/>
      <c r="BTY86" s="467"/>
      <c r="BTZ86" s="466"/>
      <c r="BUA86" s="399"/>
      <c r="BUB86" s="466"/>
      <c r="BUC86" s="252"/>
      <c r="BUD86" s="467"/>
      <c r="BUE86" s="466"/>
      <c r="BUF86" s="399"/>
      <c r="BUG86" s="466"/>
      <c r="BUH86" s="252"/>
      <c r="BUI86" s="467"/>
      <c r="BUJ86" s="466"/>
      <c r="BUK86" s="399"/>
      <c r="BUL86" s="466"/>
      <c r="BUM86" s="252"/>
      <c r="BUN86" s="467"/>
      <c r="BUO86" s="466"/>
      <c r="BUP86" s="399"/>
      <c r="BUQ86" s="466"/>
      <c r="BUR86" s="252"/>
      <c r="BUS86" s="467"/>
      <c r="BUT86" s="466"/>
      <c r="BUU86" s="399"/>
      <c r="BUV86" s="466"/>
      <c r="BUW86" s="252"/>
      <c r="BUX86" s="467"/>
      <c r="BUY86" s="466"/>
      <c r="BUZ86" s="399"/>
      <c r="BVA86" s="466"/>
      <c r="BVB86" s="252"/>
      <c r="BVC86" s="467"/>
      <c r="BVD86" s="466"/>
      <c r="BVE86" s="399"/>
      <c r="BVF86" s="466"/>
      <c r="BVG86" s="252"/>
      <c r="BVH86" s="467"/>
      <c r="BVI86" s="466"/>
      <c r="BVJ86" s="399"/>
      <c r="BVK86" s="466"/>
      <c r="BVL86" s="252"/>
      <c r="BVM86" s="467"/>
      <c r="BVN86" s="466"/>
      <c r="BVO86" s="399"/>
      <c r="BVP86" s="466"/>
      <c r="BVQ86" s="252"/>
      <c r="BVR86" s="467"/>
      <c r="BVS86" s="466"/>
      <c r="BVT86" s="399"/>
      <c r="BVU86" s="466"/>
      <c r="BVV86" s="252"/>
      <c r="BVW86" s="467"/>
      <c r="BVX86" s="466"/>
      <c r="BVY86" s="399"/>
      <c r="BVZ86" s="466"/>
      <c r="BWA86" s="252"/>
      <c r="BWB86" s="467"/>
      <c r="BWC86" s="466"/>
      <c r="BWD86" s="399"/>
      <c r="BWE86" s="466"/>
      <c r="BWF86" s="252"/>
      <c r="BWG86" s="467"/>
      <c r="BWH86" s="466"/>
      <c r="BWI86" s="399"/>
      <c r="BWJ86" s="466"/>
      <c r="BWK86" s="252"/>
      <c r="BWL86" s="467"/>
      <c r="BWM86" s="466"/>
      <c r="BWN86" s="399"/>
      <c r="BWO86" s="466"/>
      <c r="BWP86" s="252"/>
      <c r="BWQ86" s="467"/>
      <c r="BWR86" s="466"/>
      <c r="BWS86" s="399"/>
      <c r="BWT86" s="466"/>
      <c r="BWU86" s="252"/>
      <c r="BWV86" s="467"/>
      <c r="BWW86" s="466"/>
      <c r="BWX86" s="399"/>
      <c r="BWY86" s="466"/>
      <c r="BWZ86" s="252"/>
      <c r="BXA86" s="467"/>
      <c r="BXB86" s="466"/>
      <c r="BXC86" s="399"/>
      <c r="BXD86" s="466"/>
      <c r="BXE86" s="252"/>
      <c r="BXF86" s="467"/>
      <c r="BXG86" s="466"/>
      <c r="BXH86" s="399"/>
      <c r="BXI86" s="466"/>
      <c r="BXJ86" s="252"/>
      <c r="BXK86" s="467"/>
      <c r="BXL86" s="466"/>
      <c r="BXM86" s="399"/>
      <c r="BXN86" s="466"/>
      <c r="BXO86" s="252"/>
      <c r="BXP86" s="467"/>
      <c r="BXQ86" s="466"/>
      <c r="BXR86" s="399"/>
      <c r="BXS86" s="466"/>
      <c r="BXT86" s="252"/>
      <c r="BXU86" s="467"/>
      <c r="BXV86" s="466"/>
      <c r="BXW86" s="399"/>
      <c r="BXX86" s="466"/>
      <c r="BXY86" s="252"/>
      <c r="BXZ86" s="467"/>
      <c r="BYA86" s="466"/>
      <c r="BYB86" s="399"/>
      <c r="BYC86" s="466"/>
      <c r="BYD86" s="252"/>
      <c r="BYE86" s="467"/>
      <c r="BYF86" s="466"/>
      <c r="BYG86" s="399"/>
      <c r="BYH86" s="466"/>
      <c r="BYI86" s="252"/>
      <c r="BYJ86" s="467"/>
      <c r="BYK86" s="466"/>
      <c r="BYL86" s="399"/>
      <c r="BYM86" s="466"/>
      <c r="BYN86" s="252"/>
      <c r="BYO86" s="467"/>
      <c r="BYP86" s="466"/>
      <c r="BYQ86" s="399"/>
      <c r="BYR86" s="466"/>
      <c r="BYS86" s="252"/>
      <c r="BYT86" s="467"/>
      <c r="BYU86" s="466"/>
      <c r="BYV86" s="399"/>
      <c r="BYW86" s="466"/>
      <c r="BYX86" s="252"/>
      <c r="BYY86" s="467"/>
      <c r="BYZ86" s="466"/>
      <c r="BZA86" s="399"/>
      <c r="BZB86" s="466"/>
      <c r="BZC86" s="252"/>
      <c r="BZD86" s="467"/>
      <c r="BZE86" s="466"/>
      <c r="BZF86" s="399"/>
      <c r="BZG86" s="466"/>
      <c r="BZH86" s="252"/>
      <c r="BZI86" s="467"/>
      <c r="BZJ86" s="466"/>
      <c r="BZK86" s="399"/>
      <c r="BZL86" s="466"/>
      <c r="BZM86" s="252"/>
      <c r="BZN86" s="467"/>
      <c r="BZO86" s="466"/>
      <c r="BZP86" s="399"/>
      <c r="BZQ86" s="466"/>
      <c r="BZR86" s="252"/>
      <c r="BZS86" s="467"/>
      <c r="BZT86" s="466"/>
      <c r="BZU86" s="399"/>
      <c r="BZV86" s="466"/>
      <c r="BZW86" s="252"/>
      <c r="BZX86" s="467"/>
      <c r="BZY86" s="466"/>
      <c r="BZZ86" s="399"/>
      <c r="CAA86" s="466"/>
      <c r="CAB86" s="252"/>
      <c r="CAC86" s="467"/>
      <c r="CAD86" s="466"/>
      <c r="CAE86" s="399"/>
      <c r="CAF86" s="466"/>
      <c r="CAG86" s="252"/>
      <c r="CAH86" s="467"/>
      <c r="CAI86" s="466"/>
      <c r="CAJ86" s="399"/>
      <c r="CAK86" s="466"/>
      <c r="CAL86" s="252"/>
      <c r="CAM86" s="467"/>
      <c r="CAN86" s="466"/>
      <c r="CAO86" s="399"/>
      <c r="CAP86" s="466"/>
      <c r="CAQ86" s="252"/>
      <c r="CAR86" s="467"/>
      <c r="CAS86" s="466"/>
      <c r="CAT86" s="399"/>
      <c r="CAU86" s="466"/>
      <c r="CAV86" s="252"/>
      <c r="CAW86" s="467"/>
      <c r="CAX86" s="466"/>
      <c r="CAY86" s="399"/>
      <c r="CAZ86" s="466"/>
      <c r="CBA86" s="252"/>
      <c r="CBB86" s="467"/>
      <c r="CBC86" s="466"/>
      <c r="CBD86" s="399"/>
      <c r="CBE86" s="466"/>
      <c r="CBF86" s="252"/>
      <c r="CBG86" s="467"/>
      <c r="CBH86" s="466"/>
      <c r="CBI86" s="399"/>
      <c r="CBJ86" s="466"/>
      <c r="CBK86" s="252"/>
      <c r="CBL86" s="467"/>
      <c r="CBM86" s="466"/>
      <c r="CBN86" s="399"/>
      <c r="CBO86" s="466"/>
      <c r="CBP86" s="252"/>
      <c r="CBQ86" s="467"/>
      <c r="CBR86" s="466"/>
      <c r="CBS86" s="399"/>
      <c r="CBT86" s="466"/>
      <c r="CBU86" s="252"/>
      <c r="CBV86" s="467"/>
      <c r="CBW86" s="466"/>
      <c r="CBX86" s="399"/>
      <c r="CBY86" s="466"/>
      <c r="CBZ86" s="252"/>
      <c r="CCA86" s="467"/>
      <c r="CCB86" s="466"/>
      <c r="CCC86" s="399"/>
      <c r="CCD86" s="466"/>
      <c r="CCE86" s="252"/>
      <c r="CCF86" s="467"/>
      <c r="CCG86" s="466"/>
      <c r="CCH86" s="399"/>
      <c r="CCI86" s="466"/>
      <c r="CCJ86" s="252"/>
      <c r="CCK86" s="467"/>
      <c r="CCL86" s="466"/>
      <c r="CCM86" s="399"/>
      <c r="CCN86" s="466"/>
      <c r="CCO86" s="252"/>
      <c r="CCP86" s="467"/>
      <c r="CCQ86" s="466"/>
      <c r="CCR86" s="399"/>
      <c r="CCS86" s="466"/>
      <c r="CCT86" s="252"/>
      <c r="CCU86" s="467"/>
      <c r="CCV86" s="466"/>
      <c r="CCW86" s="399"/>
      <c r="CCX86" s="466"/>
      <c r="CCY86" s="252"/>
      <c r="CCZ86" s="467"/>
      <c r="CDA86" s="466"/>
      <c r="CDB86" s="399"/>
      <c r="CDC86" s="466"/>
      <c r="CDD86" s="252"/>
      <c r="CDE86" s="467"/>
      <c r="CDF86" s="466"/>
      <c r="CDG86" s="399"/>
      <c r="CDH86" s="466"/>
      <c r="CDI86" s="252"/>
      <c r="CDJ86" s="467"/>
      <c r="CDK86" s="466"/>
      <c r="CDL86" s="399"/>
      <c r="CDM86" s="466"/>
      <c r="CDN86" s="252"/>
      <c r="CDO86" s="467"/>
      <c r="CDP86" s="466"/>
      <c r="CDQ86" s="399"/>
      <c r="CDR86" s="466"/>
      <c r="CDS86" s="252"/>
      <c r="CDT86" s="467"/>
      <c r="CDU86" s="466"/>
      <c r="CDV86" s="399"/>
      <c r="CDW86" s="466"/>
      <c r="CDX86" s="252"/>
      <c r="CDY86" s="467"/>
      <c r="CDZ86" s="466"/>
      <c r="CEA86" s="399"/>
      <c r="CEB86" s="466"/>
      <c r="CEC86" s="252"/>
      <c r="CED86" s="467"/>
      <c r="CEE86" s="466"/>
      <c r="CEF86" s="399"/>
      <c r="CEG86" s="466"/>
      <c r="CEH86" s="252"/>
      <c r="CEI86" s="467"/>
      <c r="CEJ86" s="466"/>
      <c r="CEK86" s="399"/>
      <c r="CEL86" s="466"/>
      <c r="CEM86" s="252"/>
      <c r="CEN86" s="467"/>
      <c r="CEO86" s="466"/>
      <c r="CEP86" s="399"/>
      <c r="CEQ86" s="466"/>
      <c r="CER86" s="252"/>
      <c r="CES86" s="467"/>
      <c r="CET86" s="466"/>
      <c r="CEU86" s="399"/>
      <c r="CEV86" s="466"/>
      <c r="CEW86" s="252"/>
      <c r="CEX86" s="467"/>
      <c r="CEY86" s="466"/>
      <c r="CEZ86" s="399"/>
      <c r="CFA86" s="466"/>
      <c r="CFB86" s="252"/>
      <c r="CFC86" s="467"/>
      <c r="CFD86" s="466"/>
      <c r="CFE86" s="399"/>
      <c r="CFF86" s="466"/>
      <c r="CFG86" s="252"/>
      <c r="CFH86" s="467"/>
      <c r="CFI86" s="466"/>
      <c r="CFJ86" s="399"/>
      <c r="CFK86" s="466"/>
      <c r="CFL86" s="252"/>
      <c r="CFM86" s="467"/>
      <c r="CFN86" s="466"/>
      <c r="CFO86" s="399"/>
      <c r="CFP86" s="466"/>
      <c r="CFQ86" s="252"/>
      <c r="CFR86" s="467"/>
      <c r="CFS86" s="466"/>
      <c r="CFT86" s="399"/>
      <c r="CFU86" s="466"/>
      <c r="CFV86" s="252"/>
      <c r="CFW86" s="467"/>
      <c r="CFX86" s="466"/>
      <c r="CFY86" s="399"/>
      <c r="CFZ86" s="466"/>
      <c r="CGA86" s="252"/>
      <c r="CGB86" s="467"/>
      <c r="CGC86" s="466"/>
      <c r="CGD86" s="399"/>
      <c r="CGE86" s="466"/>
      <c r="CGF86" s="252"/>
      <c r="CGG86" s="467"/>
      <c r="CGH86" s="466"/>
      <c r="CGI86" s="399"/>
      <c r="CGJ86" s="466"/>
      <c r="CGK86" s="252"/>
      <c r="CGL86" s="467"/>
      <c r="CGM86" s="466"/>
      <c r="CGN86" s="399"/>
      <c r="CGO86" s="466"/>
      <c r="CGP86" s="252"/>
      <c r="CGQ86" s="467"/>
      <c r="CGR86" s="466"/>
      <c r="CGS86" s="399"/>
      <c r="CGT86" s="466"/>
      <c r="CGU86" s="252"/>
      <c r="CGV86" s="467"/>
      <c r="CGW86" s="466"/>
      <c r="CGX86" s="399"/>
      <c r="CGY86" s="466"/>
      <c r="CGZ86" s="252"/>
      <c r="CHA86" s="467"/>
      <c r="CHB86" s="466"/>
      <c r="CHC86" s="399"/>
      <c r="CHD86" s="466"/>
      <c r="CHE86" s="252"/>
      <c r="CHF86" s="467"/>
      <c r="CHG86" s="466"/>
      <c r="CHH86" s="399"/>
      <c r="CHI86" s="466"/>
      <c r="CHJ86" s="252"/>
      <c r="CHK86" s="467"/>
      <c r="CHL86" s="466"/>
      <c r="CHM86" s="399"/>
      <c r="CHN86" s="466"/>
      <c r="CHO86" s="252"/>
      <c r="CHP86" s="467"/>
      <c r="CHQ86" s="466"/>
      <c r="CHR86" s="399"/>
      <c r="CHS86" s="466"/>
      <c r="CHT86" s="252"/>
      <c r="CHU86" s="467"/>
      <c r="CHV86" s="466"/>
      <c r="CHW86" s="399"/>
      <c r="CHX86" s="466"/>
      <c r="CHY86" s="252"/>
      <c r="CHZ86" s="467"/>
      <c r="CIA86" s="466"/>
      <c r="CIB86" s="399"/>
      <c r="CIC86" s="466"/>
      <c r="CID86" s="252"/>
      <c r="CIE86" s="467"/>
      <c r="CIF86" s="466"/>
      <c r="CIG86" s="399"/>
      <c r="CIH86" s="466"/>
      <c r="CII86" s="252"/>
      <c r="CIJ86" s="467"/>
      <c r="CIK86" s="466"/>
      <c r="CIL86" s="399"/>
      <c r="CIM86" s="466"/>
      <c r="CIN86" s="252"/>
      <c r="CIO86" s="467"/>
      <c r="CIP86" s="466"/>
      <c r="CIQ86" s="399"/>
      <c r="CIR86" s="466"/>
      <c r="CIS86" s="252"/>
      <c r="CIT86" s="467"/>
      <c r="CIU86" s="466"/>
      <c r="CIV86" s="399"/>
      <c r="CIW86" s="466"/>
      <c r="CIX86" s="252"/>
      <c r="CIY86" s="467"/>
      <c r="CIZ86" s="466"/>
      <c r="CJA86" s="399"/>
      <c r="CJB86" s="466"/>
      <c r="CJC86" s="252"/>
      <c r="CJD86" s="467"/>
      <c r="CJE86" s="466"/>
      <c r="CJF86" s="399"/>
      <c r="CJG86" s="466"/>
      <c r="CJH86" s="252"/>
      <c r="CJI86" s="467"/>
      <c r="CJJ86" s="466"/>
      <c r="CJK86" s="399"/>
      <c r="CJL86" s="466"/>
      <c r="CJM86" s="252"/>
      <c r="CJN86" s="467"/>
      <c r="CJO86" s="466"/>
      <c r="CJP86" s="399"/>
      <c r="CJQ86" s="466"/>
      <c r="CJR86" s="252"/>
      <c r="CJS86" s="467"/>
      <c r="CJT86" s="466"/>
      <c r="CJU86" s="399"/>
      <c r="CJV86" s="466"/>
      <c r="CJW86" s="252"/>
      <c r="CJX86" s="467"/>
      <c r="CJY86" s="466"/>
      <c r="CJZ86" s="399"/>
      <c r="CKA86" s="466"/>
      <c r="CKB86" s="252"/>
      <c r="CKC86" s="467"/>
      <c r="CKD86" s="466"/>
      <c r="CKE86" s="399"/>
      <c r="CKF86" s="466"/>
      <c r="CKG86" s="252"/>
      <c r="CKH86" s="467"/>
      <c r="CKI86" s="466"/>
      <c r="CKJ86" s="399"/>
      <c r="CKK86" s="466"/>
      <c r="CKL86" s="252"/>
      <c r="CKM86" s="467"/>
      <c r="CKN86" s="466"/>
      <c r="CKO86" s="399"/>
      <c r="CKP86" s="466"/>
      <c r="CKQ86" s="252"/>
      <c r="CKR86" s="467"/>
      <c r="CKS86" s="466"/>
      <c r="CKT86" s="399"/>
      <c r="CKU86" s="466"/>
      <c r="CKV86" s="252"/>
      <c r="CKW86" s="467"/>
      <c r="CKX86" s="466"/>
      <c r="CKY86" s="399"/>
      <c r="CKZ86" s="466"/>
      <c r="CLA86" s="252"/>
      <c r="CLB86" s="467"/>
      <c r="CLC86" s="466"/>
      <c r="CLD86" s="399"/>
      <c r="CLE86" s="466"/>
      <c r="CLF86" s="252"/>
      <c r="CLG86" s="467"/>
      <c r="CLH86" s="466"/>
      <c r="CLI86" s="399"/>
      <c r="CLJ86" s="466"/>
      <c r="CLK86" s="252"/>
      <c r="CLL86" s="467"/>
      <c r="CLM86" s="466"/>
      <c r="CLN86" s="399"/>
      <c r="CLO86" s="466"/>
      <c r="CLP86" s="252"/>
      <c r="CLQ86" s="467"/>
      <c r="CLR86" s="466"/>
      <c r="CLS86" s="399"/>
      <c r="CLT86" s="466"/>
      <c r="CLU86" s="252"/>
      <c r="CLV86" s="467"/>
      <c r="CLW86" s="466"/>
      <c r="CLX86" s="399"/>
      <c r="CLY86" s="466"/>
      <c r="CLZ86" s="252"/>
      <c r="CMA86" s="467"/>
      <c r="CMB86" s="466"/>
      <c r="CMC86" s="399"/>
      <c r="CMD86" s="466"/>
      <c r="CME86" s="252"/>
      <c r="CMF86" s="467"/>
      <c r="CMG86" s="466"/>
      <c r="CMH86" s="399"/>
      <c r="CMI86" s="466"/>
      <c r="CMJ86" s="252"/>
      <c r="CMK86" s="467"/>
      <c r="CML86" s="466"/>
      <c r="CMM86" s="399"/>
      <c r="CMN86" s="466"/>
      <c r="CMO86" s="252"/>
      <c r="CMP86" s="467"/>
      <c r="CMQ86" s="466"/>
      <c r="CMR86" s="399"/>
      <c r="CMS86" s="466"/>
      <c r="CMT86" s="252"/>
      <c r="CMU86" s="467"/>
      <c r="CMV86" s="466"/>
      <c r="CMW86" s="399"/>
      <c r="CMX86" s="466"/>
      <c r="CMY86" s="252"/>
      <c r="CMZ86" s="467"/>
      <c r="CNA86" s="466"/>
      <c r="CNB86" s="399"/>
      <c r="CNC86" s="466"/>
      <c r="CND86" s="252"/>
      <c r="CNE86" s="467"/>
      <c r="CNF86" s="466"/>
      <c r="CNG86" s="399"/>
      <c r="CNH86" s="466"/>
      <c r="CNI86" s="252"/>
      <c r="CNJ86" s="467"/>
      <c r="CNK86" s="466"/>
      <c r="CNL86" s="399"/>
      <c r="CNM86" s="466"/>
      <c r="CNN86" s="252"/>
      <c r="CNO86" s="467"/>
      <c r="CNP86" s="466"/>
      <c r="CNQ86" s="399"/>
      <c r="CNR86" s="466"/>
      <c r="CNS86" s="252"/>
      <c r="CNT86" s="467"/>
      <c r="CNU86" s="466"/>
      <c r="CNV86" s="399"/>
      <c r="CNW86" s="466"/>
      <c r="CNX86" s="252"/>
      <c r="CNY86" s="467"/>
      <c r="CNZ86" s="466"/>
      <c r="COA86" s="399"/>
      <c r="COB86" s="466"/>
      <c r="COC86" s="252"/>
      <c r="COD86" s="467"/>
      <c r="COE86" s="466"/>
      <c r="COF86" s="399"/>
      <c r="COG86" s="466"/>
      <c r="COH86" s="252"/>
      <c r="COI86" s="467"/>
      <c r="COJ86" s="466"/>
      <c r="COK86" s="399"/>
      <c r="COL86" s="466"/>
      <c r="COM86" s="252"/>
      <c r="CON86" s="467"/>
      <c r="COO86" s="466"/>
      <c r="COP86" s="399"/>
      <c r="COQ86" s="466"/>
      <c r="COR86" s="252"/>
      <c r="COS86" s="467"/>
      <c r="COT86" s="466"/>
      <c r="COU86" s="399"/>
      <c r="COV86" s="466"/>
      <c r="COW86" s="252"/>
      <c r="COX86" s="467"/>
      <c r="COY86" s="466"/>
      <c r="COZ86" s="399"/>
      <c r="CPA86" s="466"/>
      <c r="CPB86" s="252"/>
      <c r="CPC86" s="467"/>
      <c r="CPD86" s="466"/>
      <c r="CPE86" s="399"/>
      <c r="CPF86" s="466"/>
      <c r="CPG86" s="252"/>
      <c r="CPH86" s="467"/>
      <c r="CPI86" s="466"/>
      <c r="CPJ86" s="399"/>
      <c r="CPK86" s="466"/>
      <c r="CPL86" s="252"/>
      <c r="CPM86" s="467"/>
      <c r="CPN86" s="466"/>
      <c r="CPO86" s="399"/>
      <c r="CPP86" s="466"/>
      <c r="CPQ86" s="252"/>
      <c r="CPR86" s="467"/>
      <c r="CPS86" s="466"/>
      <c r="CPT86" s="399"/>
      <c r="CPU86" s="466"/>
      <c r="CPV86" s="252"/>
      <c r="CPW86" s="467"/>
      <c r="CPX86" s="466"/>
      <c r="CPY86" s="399"/>
      <c r="CPZ86" s="466"/>
      <c r="CQA86" s="252"/>
      <c r="CQB86" s="467"/>
      <c r="CQC86" s="466"/>
      <c r="CQD86" s="399"/>
      <c r="CQE86" s="466"/>
      <c r="CQF86" s="252"/>
      <c r="CQG86" s="467"/>
      <c r="CQH86" s="466"/>
      <c r="CQI86" s="399"/>
      <c r="CQJ86" s="466"/>
      <c r="CQK86" s="252"/>
      <c r="CQL86" s="467"/>
      <c r="CQM86" s="466"/>
      <c r="CQN86" s="399"/>
      <c r="CQO86" s="466"/>
      <c r="CQP86" s="252"/>
      <c r="CQQ86" s="467"/>
      <c r="CQR86" s="466"/>
      <c r="CQS86" s="399"/>
      <c r="CQT86" s="466"/>
      <c r="CQU86" s="252"/>
      <c r="CQV86" s="467"/>
      <c r="CQW86" s="466"/>
      <c r="CQX86" s="399"/>
      <c r="CQY86" s="466"/>
      <c r="CQZ86" s="252"/>
      <c r="CRA86" s="467"/>
      <c r="CRB86" s="466"/>
      <c r="CRC86" s="399"/>
      <c r="CRD86" s="466"/>
      <c r="CRE86" s="252"/>
      <c r="CRF86" s="467"/>
      <c r="CRG86" s="466"/>
      <c r="CRH86" s="399"/>
      <c r="CRI86" s="466"/>
      <c r="CRJ86" s="252"/>
      <c r="CRK86" s="467"/>
      <c r="CRL86" s="466"/>
      <c r="CRM86" s="399"/>
      <c r="CRN86" s="466"/>
      <c r="CRO86" s="252"/>
      <c r="CRP86" s="467"/>
      <c r="CRQ86" s="466"/>
      <c r="CRR86" s="399"/>
      <c r="CRS86" s="466"/>
      <c r="CRT86" s="252"/>
      <c r="CRU86" s="467"/>
      <c r="CRV86" s="466"/>
      <c r="CRW86" s="399"/>
      <c r="CRX86" s="466"/>
      <c r="CRY86" s="252"/>
      <c r="CRZ86" s="467"/>
      <c r="CSA86" s="466"/>
      <c r="CSB86" s="399"/>
      <c r="CSC86" s="466"/>
      <c r="CSD86" s="252"/>
      <c r="CSE86" s="467"/>
      <c r="CSF86" s="466"/>
      <c r="CSG86" s="399"/>
      <c r="CSH86" s="466"/>
      <c r="CSI86" s="252"/>
      <c r="CSJ86" s="467"/>
      <c r="CSK86" s="466"/>
      <c r="CSL86" s="399"/>
      <c r="CSM86" s="466"/>
      <c r="CSN86" s="252"/>
      <c r="CSO86" s="467"/>
      <c r="CSP86" s="466"/>
      <c r="CSQ86" s="399"/>
      <c r="CSR86" s="466"/>
      <c r="CSS86" s="252"/>
      <c r="CST86" s="467"/>
      <c r="CSU86" s="466"/>
      <c r="CSV86" s="399"/>
      <c r="CSW86" s="466"/>
      <c r="CSX86" s="252"/>
      <c r="CSY86" s="467"/>
      <c r="CSZ86" s="466"/>
      <c r="CTA86" s="399"/>
      <c r="CTB86" s="466"/>
      <c r="CTC86" s="252"/>
      <c r="CTD86" s="467"/>
      <c r="CTE86" s="466"/>
      <c r="CTF86" s="399"/>
      <c r="CTG86" s="466"/>
      <c r="CTH86" s="252"/>
      <c r="CTI86" s="467"/>
      <c r="CTJ86" s="466"/>
      <c r="CTK86" s="399"/>
      <c r="CTL86" s="466"/>
      <c r="CTM86" s="252"/>
      <c r="CTN86" s="467"/>
      <c r="CTO86" s="466"/>
      <c r="CTP86" s="399"/>
      <c r="CTQ86" s="466"/>
      <c r="CTR86" s="252"/>
      <c r="CTS86" s="467"/>
      <c r="CTT86" s="466"/>
      <c r="CTU86" s="399"/>
      <c r="CTV86" s="466"/>
      <c r="CTW86" s="252"/>
      <c r="CTX86" s="467"/>
      <c r="CTY86" s="466"/>
      <c r="CTZ86" s="399"/>
      <c r="CUA86" s="466"/>
      <c r="CUB86" s="252"/>
      <c r="CUC86" s="467"/>
      <c r="CUD86" s="466"/>
      <c r="CUE86" s="399"/>
      <c r="CUF86" s="466"/>
      <c r="CUG86" s="252"/>
      <c r="CUH86" s="467"/>
      <c r="CUI86" s="466"/>
      <c r="CUJ86" s="399"/>
      <c r="CUK86" s="466"/>
      <c r="CUL86" s="252"/>
      <c r="CUM86" s="467"/>
      <c r="CUN86" s="466"/>
      <c r="CUO86" s="399"/>
      <c r="CUP86" s="466"/>
      <c r="CUQ86" s="252"/>
      <c r="CUR86" s="467"/>
      <c r="CUS86" s="466"/>
      <c r="CUT86" s="399"/>
      <c r="CUU86" s="466"/>
      <c r="CUV86" s="252"/>
      <c r="CUW86" s="467"/>
      <c r="CUX86" s="466"/>
      <c r="CUY86" s="399"/>
      <c r="CUZ86" s="466"/>
      <c r="CVA86" s="252"/>
      <c r="CVB86" s="467"/>
      <c r="CVC86" s="466"/>
      <c r="CVD86" s="399"/>
      <c r="CVE86" s="466"/>
      <c r="CVF86" s="252"/>
      <c r="CVG86" s="467"/>
      <c r="CVH86" s="466"/>
      <c r="CVI86" s="399"/>
      <c r="CVJ86" s="466"/>
      <c r="CVK86" s="252"/>
      <c r="CVL86" s="467"/>
      <c r="CVM86" s="466"/>
      <c r="CVN86" s="399"/>
      <c r="CVO86" s="466"/>
      <c r="CVP86" s="252"/>
      <c r="CVQ86" s="467"/>
      <c r="CVR86" s="466"/>
      <c r="CVS86" s="399"/>
      <c r="CVT86" s="466"/>
      <c r="CVU86" s="252"/>
      <c r="CVV86" s="467"/>
      <c r="CVW86" s="466"/>
      <c r="CVX86" s="399"/>
      <c r="CVY86" s="466"/>
      <c r="CVZ86" s="252"/>
      <c r="CWA86" s="467"/>
      <c r="CWB86" s="466"/>
      <c r="CWC86" s="399"/>
      <c r="CWD86" s="466"/>
      <c r="CWE86" s="252"/>
      <c r="CWF86" s="467"/>
      <c r="CWG86" s="466"/>
      <c r="CWH86" s="399"/>
      <c r="CWI86" s="466"/>
      <c r="CWJ86" s="252"/>
      <c r="CWK86" s="467"/>
      <c r="CWL86" s="466"/>
      <c r="CWM86" s="399"/>
      <c r="CWN86" s="466"/>
      <c r="CWO86" s="252"/>
      <c r="CWP86" s="467"/>
      <c r="CWQ86" s="466"/>
      <c r="CWR86" s="399"/>
      <c r="CWS86" s="466"/>
      <c r="CWT86" s="252"/>
      <c r="CWU86" s="467"/>
      <c r="CWV86" s="466"/>
      <c r="CWW86" s="399"/>
      <c r="CWX86" s="466"/>
      <c r="CWY86" s="252"/>
      <c r="CWZ86" s="467"/>
      <c r="CXA86" s="466"/>
      <c r="CXB86" s="399"/>
      <c r="CXC86" s="466"/>
      <c r="CXD86" s="252"/>
      <c r="CXE86" s="467"/>
      <c r="CXF86" s="466"/>
      <c r="CXG86" s="399"/>
      <c r="CXH86" s="466"/>
      <c r="CXI86" s="252"/>
      <c r="CXJ86" s="467"/>
      <c r="CXK86" s="466"/>
      <c r="CXL86" s="399"/>
      <c r="CXM86" s="466"/>
      <c r="CXN86" s="252"/>
      <c r="CXO86" s="467"/>
      <c r="CXP86" s="466"/>
      <c r="CXQ86" s="399"/>
      <c r="CXR86" s="466"/>
      <c r="CXS86" s="252"/>
      <c r="CXT86" s="467"/>
      <c r="CXU86" s="466"/>
      <c r="CXV86" s="399"/>
      <c r="CXW86" s="466"/>
      <c r="CXX86" s="252"/>
      <c r="CXY86" s="467"/>
      <c r="CXZ86" s="466"/>
      <c r="CYA86" s="399"/>
      <c r="CYB86" s="466"/>
      <c r="CYC86" s="252"/>
      <c r="CYD86" s="467"/>
      <c r="CYE86" s="466"/>
      <c r="CYF86" s="399"/>
      <c r="CYG86" s="466"/>
      <c r="CYH86" s="252"/>
      <c r="CYI86" s="467"/>
      <c r="CYJ86" s="466"/>
      <c r="CYK86" s="399"/>
      <c r="CYL86" s="466"/>
      <c r="CYM86" s="252"/>
      <c r="CYN86" s="467"/>
      <c r="CYO86" s="466"/>
      <c r="CYP86" s="399"/>
      <c r="CYQ86" s="466"/>
      <c r="CYR86" s="252"/>
      <c r="CYS86" s="467"/>
      <c r="CYT86" s="466"/>
      <c r="CYU86" s="399"/>
      <c r="CYV86" s="466"/>
      <c r="CYW86" s="252"/>
      <c r="CYX86" s="467"/>
      <c r="CYY86" s="466"/>
      <c r="CYZ86" s="399"/>
      <c r="CZA86" s="466"/>
      <c r="CZB86" s="252"/>
      <c r="CZC86" s="467"/>
      <c r="CZD86" s="466"/>
      <c r="CZE86" s="399"/>
      <c r="CZF86" s="466"/>
      <c r="CZG86" s="252"/>
      <c r="CZH86" s="467"/>
      <c r="CZI86" s="466"/>
      <c r="CZJ86" s="399"/>
      <c r="CZK86" s="466"/>
      <c r="CZL86" s="252"/>
      <c r="CZM86" s="467"/>
      <c r="CZN86" s="466"/>
      <c r="CZO86" s="399"/>
      <c r="CZP86" s="466"/>
      <c r="CZQ86" s="252"/>
      <c r="CZR86" s="467"/>
      <c r="CZS86" s="466"/>
      <c r="CZT86" s="399"/>
      <c r="CZU86" s="466"/>
      <c r="CZV86" s="252"/>
      <c r="CZW86" s="467"/>
      <c r="CZX86" s="466"/>
      <c r="CZY86" s="399"/>
      <c r="CZZ86" s="466"/>
      <c r="DAA86" s="252"/>
      <c r="DAB86" s="467"/>
      <c r="DAC86" s="466"/>
      <c r="DAD86" s="399"/>
      <c r="DAE86" s="466"/>
      <c r="DAF86" s="252"/>
      <c r="DAG86" s="467"/>
      <c r="DAH86" s="466"/>
      <c r="DAI86" s="399"/>
      <c r="DAJ86" s="466"/>
      <c r="DAK86" s="252"/>
      <c r="DAL86" s="467"/>
      <c r="DAM86" s="466"/>
      <c r="DAN86" s="399"/>
      <c r="DAO86" s="466"/>
      <c r="DAP86" s="252"/>
      <c r="DAQ86" s="467"/>
      <c r="DAR86" s="466"/>
      <c r="DAS86" s="399"/>
      <c r="DAT86" s="466"/>
      <c r="DAU86" s="252"/>
      <c r="DAV86" s="467"/>
      <c r="DAW86" s="466"/>
      <c r="DAX86" s="399"/>
      <c r="DAY86" s="466"/>
      <c r="DAZ86" s="252"/>
      <c r="DBA86" s="467"/>
      <c r="DBB86" s="466"/>
      <c r="DBC86" s="399"/>
      <c r="DBD86" s="466"/>
      <c r="DBE86" s="252"/>
      <c r="DBF86" s="467"/>
      <c r="DBG86" s="466"/>
      <c r="DBH86" s="399"/>
      <c r="DBI86" s="466"/>
      <c r="DBJ86" s="252"/>
      <c r="DBK86" s="467"/>
      <c r="DBL86" s="466"/>
      <c r="DBM86" s="399"/>
      <c r="DBN86" s="466"/>
      <c r="DBO86" s="252"/>
      <c r="DBP86" s="467"/>
      <c r="DBQ86" s="466"/>
      <c r="DBR86" s="399"/>
      <c r="DBS86" s="466"/>
      <c r="DBT86" s="252"/>
      <c r="DBU86" s="467"/>
      <c r="DBV86" s="466"/>
      <c r="DBW86" s="399"/>
      <c r="DBX86" s="466"/>
      <c r="DBY86" s="252"/>
      <c r="DBZ86" s="467"/>
      <c r="DCA86" s="466"/>
      <c r="DCB86" s="399"/>
      <c r="DCC86" s="466"/>
      <c r="DCD86" s="252"/>
      <c r="DCE86" s="467"/>
      <c r="DCF86" s="466"/>
      <c r="DCG86" s="399"/>
      <c r="DCH86" s="466"/>
      <c r="DCI86" s="252"/>
      <c r="DCJ86" s="467"/>
      <c r="DCK86" s="466"/>
      <c r="DCL86" s="399"/>
      <c r="DCM86" s="466"/>
      <c r="DCN86" s="252"/>
      <c r="DCO86" s="467"/>
      <c r="DCP86" s="466"/>
      <c r="DCQ86" s="399"/>
      <c r="DCR86" s="466"/>
      <c r="DCS86" s="252"/>
      <c r="DCT86" s="467"/>
      <c r="DCU86" s="466"/>
      <c r="DCV86" s="399"/>
      <c r="DCW86" s="466"/>
      <c r="DCX86" s="252"/>
      <c r="DCY86" s="467"/>
      <c r="DCZ86" s="466"/>
      <c r="DDA86" s="399"/>
      <c r="DDB86" s="466"/>
      <c r="DDC86" s="252"/>
      <c r="DDD86" s="467"/>
      <c r="DDE86" s="466"/>
      <c r="DDF86" s="399"/>
      <c r="DDG86" s="466"/>
      <c r="DDH86" s="252"/>
      <c r="DDI86" s="467"/>
      <c r="DDJ86" s="466"/>
      <c r="DDK86" s="399"/>
      <c r="DDL86" s="466"/>
      <c r="DDM86" s="252"/>
      <c r="DDN86" s="467"/>
      <c r="DDO86" s="466"/>
      <c r="DDP86" s="399"/>
      <c r="DDQ86" s="466"/>
      <c r="DDR86" s="252"/>
      <c r="DDS86" s="467"/>
      <c r="DDT86" s="466"/>
      <c r="DDU86" s="399"/>
      <c r="DDV86" s="466"/>
      <c r="DDW86" s="252"/>
      <c r="DDX86" s="467"/>
      <c r="DDY86" s="466"/>
      <c r="DDZ86" s="399"/>
      <c r="DEA86" s="466"/>
      <c r="DEB86" s="252"/>
      <c r="DEC86" s="467"/>
      <c r="DED86" s="466"/>
      <c r="DEE86" s="399"/>
      <c r="DEF86" s="466"/>
      <c r="DEG86" s="252"/>
      <c r="DEH86" s="467"/>
      <c r="DEI86" s="466"/>
      <c r="DEJ86" s="399"/>
      <c r="DEK86" s="466"/>
      <c r="DEL86" s="252"/>
      <c r="DEM86" s="467"/>
      <c r="DEN86" s="466"/>
      <c r="DEO86" s="399"/>
      <c r="DEP86" s="466"/>
      <c r="DEQ86" s="252"/>
      <c r="DER86" s="467"/>
      <c r="DES86" s="466"/>
      <c r="DET86" s="399"/>
      <c r="DEU86" s="466"/>
      <c r="DEV86" s="252"/>
      <c r="DEW86" s="467"/>
      <c r="DEX86" s="466"/>
      <c r="DEY86" s="399"/>
      <c r="DEZ86" s="466"/>
      <c r="DFA86" s="252"/>
      <c r="DFB86" s="467"/>
      <c r="DFC86" s="466"/>
      <c r="DFD86" s="399"/>
      <c r="DFE86" s="466"/>
      <c r="DFF86" s="252"/>
      <c r="DFG86" s="467"/>
      <c r="DFH86" s="466"/>
      <c r="DFI86" s="399"/>
      <c r="DFJ86" s="466"/>
      <c r="DFK86" s="252"/>
      <c r="DFL86" s="467"/>
      <c r="DFM86" s="466"/>
      <c r="DFN86" s="399"/>
      <c r="DFO86" s="466"/>
      <c r="DFP86" s="252"/>
      <c r="DFQ86" s="467"/>
      <c r="DFR86" s="466"/>
      <c r="DFS86" s="399"/>
      <c r="DFT86" s="466"/>
      <c r="DFU86" s="252"/>
      <c r="DFV86" s="467"/>
      <c r="DFW86" s="466"/>
      <c r="DFX86" s="399"/>
      <c r="DFY86" s="466"/>
      <c r="DFZ86" s="252"/>
      <c r="DGA86" s="467"/>
      <c r="DGB86" s="466"/>
      <c r="DGC86" s="399"/>
      <c r="DGD86" s="466"/>
      <c r="DGE86" s="252"/>
      <c r="DGF86" s="467"/>
      <c r="DGG86" s="466"/>
      <c r="DGH86" s="399"/>
      <c r="DGI86" s="466"/>
      <c r="DGJ86" s="252"/>
      <c r="DGK86" s="467"/>
      <c r="DGL86" s="466"/>
      <c r="DGM86" s="399"/>
      <c r="DGN86" s="466"/>
      <c r="DGO86" s="252"/>
      <c r="DGP86" s="467"/>
      <c r="DGQ86" s="466"/>
      <c r="DGR86" s="399"/>
      <c r="DGS86" s="466"/>
      <c r="DGT86" s="252"/>
      <c r="DGU86" s="467"/>
      <c r="DGV86" s="466"/>
      <c r="DGW86" s="399"/>
      <c r="DGX86" s="466"/>
      <c r="DGY86" s="252"/>
      <c r="DGZ86" s="467"/>
      <c r="DHA86" s="466"/>
      <c r="DHB86" s="399"/>
      <c r="DHC86" s="466"/>
      <c r="DHD86" s="252"/>
      <c r="DHE86" s="467"/>
      <c r="DHF86" s="466"/>
      <c r="DHG86" s="399"/>
      <c r="DHH86" s="466"/>
      <c r="DHI86" s="252"/>
      <c r="DHJ86" s="467"/>
      <c r="DHK86" s="466"/>
      <c r="DHL86" s="399"/>
      <c r="DHM86" s="466"/>
      <c r="DHN86" s="252"/>
      <c r="DHO86" s="467"/>
      <c r="DHP86" s="466"/>
      <c r="DHQ86" s="399"/>
      <c r="DHR86" s="466"/>
      <c r="DHS86" s="252"/>
      <c r="DHT86" s="467"/>
      <c r="DHU86" s="466"/>
      <c r="DHV86" s="399"/>
      <c r="DHW86" s="466"/>
      <c r="DHX86" s="252"/>
      <c r="DHY86" s="467"/>
      <c r="DHZ86" s="466"/>
      <c r="DIA86" s="399"/>
      <c r="DIB86" s="466"/>
      <c r="DIC86" s="252"/>
      <c r="DID86" s="467"/>
      <c r="DIE86" s="466"/>
      <c r="DIF86" s="399"/>
      <c r="DIG86" s="466"/>
      <c r="DIH86" s="252"/>
      <c r="DII86" s="467"/>
      <c r="DIJ86" s="466"/>
      <c r="DIK86" s="399"/>
      <c r="DIL86" s="466"/>
      <c r="DIM86" s="252"/>
      <c r="DIN86" s="467"/>
      <c r="DIO86" s="466"/>
      <c r="DIP86" s="399"/>
      <c r="DIQ86" s="466"/>
      <c r="DIR86" s="252"/>
      <c r="DIS86" s="467"/>
      <c r="DIT86" s="466"/>
      <c r="DIU86" s="399"/>
      <c r="DIV86" s="466"/>
      <c r="DIW86" s="252"/>
      <c r="DIX86" s="467"/>
      <c r="DIY86" s="466"/>
      <c r="DIZ86" s="399"/>
      <c r="DJA86" s="466"/>
      <c r="DJB86" s="252"/>
      <c r="DJC86" s="467"/>
      <c r="DJD86" s="466"/>
      <c r="DJE86" s="399"/>
      <c r="DJF86" s="466"/>
      <c r="DJG86" s="252"/>
      <c r="DJH86" s="467"/>
      <c r="DJI86" s="466"/>
      <c r="DJJ86" s="399"/>
      <c r="DJK86" s="466"/>
      <c r="DJL86" s="252"/>
      <c r="DJM86" s="467"/>
      <c r="DJN86" s="466"/>
      <c r="DJO86" s="399"/>
      <c r="DJP86" s="466"/>
      <c r="DJQ86" s="252"/>
      <c r="DJR86" s="467"/>
      <c r="DJS86" s="466"/>
      <c r="DJT86" s="399"/>
      <c r="DJU86" s="466"/>
      <c r="DJV86" s="252"/>
      <c r="DJW86" s="467"/>
      <c r="DJX86" s="466"/>
      <c r="DJY86" s="399"/>
      <c r="DJZ86" s="466"/>
      <c r="DKA86" s="252"/>
      <c r="DKB86" s="467"/>
      <c r="DKC86" s="466"/>
      <c r="DKD86" s="399"/>
      <c r="DKE86" s="466"/>
      <c r="DKF86" s="252"/>
      <c r="DKG86" s="467"/>
      <c r="DKH86" s="466"/>
      <c r="DKI86" s="399"/>
      <c r="DKJ86" s="466"/>
      <c r="DKK86" s="252"/>
      <c r="DKL86" s="467"/>
      <c r="DKM86" s="466"/>
      <c r="DKN86" s="399"/>
      <c r="DKO86" s="466"/>
      <c r="DKP86" s="252"/>
      <c r="DKQ86" s="467"/>
      <c r="DKR86" s="466"/>
      <c r="DKS86" s="399"/>
      <c r="DKT86" s="466"/>
      <c r="DKU86" s="252"/>
      <c r="DKV86" s="467"/>
      <c r="DKW86" s="466"/>
      <c r="DKX86" s="399"/>
      <c r="DKY86" s="466"/>
      <c r="DKZ86" s="252"/>
      <c r="DLA86" s="467"/>
      <c r="DLB86" s="466"/>
      <c r="DLC86" s="399"/>
      <c r="DLD86" s="466"/>
      <c r="DLE86" s="252"/>
      <c r="DLF86" s="467"/>
      <c r="DLG86" s="466"/>
      <c r="DLH86" s="399"/>
      <c r="DLI86" s="466"/>
      <c r="DLJ86" s="252"/>
      <c r="DLK86" s="467"/>
      <c r="DLL86" s="466"/>
      <c r="DLM86" s="399"/>
      <c r="DLN86" s="466"/>
      <c r="DLO86" s="252"/>
      <c r="DLP86" s="467"/>
      <c r="DLQ86" s="466"/>
      <c r="DLR86" s="399"/>
      <c r="DLS86" s="466"/>
      <c r="DLT86" s="252"/>
      <c r="DLU86" s="467"/>
      <c r="DLV86" s="466"/>
      <c r="DLW86" s="399"/>
      <c r="DLX86" s="466"/>
      <c r="DLY86" s="252"/>
      <c r="DLZ86" s="467"/>
      <c r="DMA86" s="466"/>
      <c r="DMB86" s="399"/>
      <c r="DMC86" s="466"/>
      <c r="DMD86" s="252"/>
      <c r="DME86" s="467"/>
      <c r="DMF86" s="466"/>
      <c r="DMG86" s="399"/>
      <c r="DMH86" s="466"/>
      <c r="DMI86" s="252"/>
      <c r="DMJ86" s="467"/>
      <c r="DMK86" s="466"/>
      <c r="DML86" s="399"/>
      <c r="DMM86" s="466"/>
      <c r="DMN86" s="252"/>
      <c r="DMO86" s="467"/>
      <c r="DMP86" s="466"/>
      <c r="DMQ86" s="399"/>
      <c r="DMR86" s="466"/>
      <c r="DMS86" s="252"/>
      <c r="DMT86" s="467"/>
      <c r="DMU86" s="466"/>
      <c r="DMV86" s="399"/>
      <c r="DMW86" s="466"/>
      <c r="DMX86" s="252"/>
      <c r="DMY86" s="467"/>
      <c r="DMZ86" s="466"/>
      <c r="DNA86" s="399"/>
      <c r="DNB86" s="466"/>
      <c r="DNC86" s="252"/>
      <c r="DND86" s="467"/>
      <c r="DNE86" s="466"/>
      <c r="DNF86" s="399"/>
      <c r="DNG86" s="466"/>
      <c r="DNH86" s="252"/>
      <c r="DNI86" s="467"/>
      <c r="DNJ86" s="466"/>
      <c r="DNK86" s="399"/>
      <c r="DNL86" s="466"/>
      <c r="DNM86" s="252"/>
      <c r="DNN86" s="467"/>
      <c r="DNO86" s="466"/>
      <c r="DNP86" s="399"/>
      <c r="DNQ86" s="466"/>
      <c r="DNR86" s="252"/>
      <c r="DNS86" s="467"/>
      <c r="DNT86" s="466"/>
      <c r="DNU86" s="399"/>
      <c r="DNV86" s="466"/>
      <c r="DNW86" s="252"/>
      <c r="DNX86" s="467"/>
      <c r="DNY86" s="466"/>
      <c r="DNZ86" s="399"/>
      <c r="DOA86" s="466"/>
      <c r="DOB86" s="252"/>
      <c r="DOC86" s="467"/>
      <c r="DOD86" s="466"/>
      <c r="DOE86" s="399"/>
      <c r="DOF86" s="466"/>
      <c r="DOG86" s="252"/>
      <c r="DOH86" s="467"/>
      <c r="DOI86" s="466"/>
      <c r="DOJ86" s="399"/>
      <c r="DOK86" s="466"/>
      <c r="DOL86" s="252"/>
      <c r="DOM86" s="467"/>
      <c r="DON86" s="466"/>
      <c r="DOO86" s="399"/>
      <c r="DOP86" s="466"/>
      <c r="DOQ86" s="252"/>
      <c r="DOR86" s="467"/>
      <c r="DOS86" s="466"/>
      <c r="DOT86" s="399"/>
      <c r="DOU86" s="466"/>
      <c r="DOV86" s="252"/>
      <c r="DOW86" s="467"/>
      <c r="DOX86" s="466"/>
      <c r="DOY86" s="399"/>
      <c r="DOZ86" s="466"/>
      <c r="DPA86" s="252"/>
      <c r="DPB86" s="467"/>
      <c r="DPC86" s="466"/>
      <c r="DPD86" s="399"/>
      <c r="DPE86" s="466"/>
      <c r="DPF86" s="252"/>
      <c r="DPG86" s="467"/>
      <c r="DPH86" s="466"/>
      <c r="DPI86" s="399"/>
      <c r="DPJ86" s="466"/>
      <c r="DPK86" s="252"/>
      <c r="DPL86" s="467"/>
      <c r="DPM86" s="466"/>
      <c r="DPN86" s="399"/>
      <c r="DPO86" s="466"/>
      <c r="DPP86" s="252"/>
      <c r="DPQ86" s="467"/>
      <c r="DPR86" s="466"/>
      <c r="DPS86" s="399"/>
      <c r="DPT86" s="466"/>
      <c r="DPU86" s="252"/>
      <c r="DPV86" s="467"/>
      <c r="DPW86" s="466"/>
      <c r="DPX86" s="399"/>
      <c r="DPY86" s="466"/>
      <c r="DPZ86" s="252"/>
      <c r="DQA86" s="467"/>
      <c r="DQB86" s="466"/>
      <c r="DQC86" s="399"/>
      <c r="DQD86" s="466"/>
      <c r="DQE86" s="252"/>
      <c r="DQF86" s="467"/>
      <c r="DQG86" s="466"/>
      <c r="DQH86" s="399"/>
      <c r="DQI86" s="466"/>
      <c r="DQJ86" s="252"/>
      <c r="DQK86" s="467"/>
      <c r="DQL86" s="466"/>
      <c r="DQM86" s="399"/>
      <c r="DQN86" s="466"/>
      <c r="DQO86" s="252"/>
      <c r="DQP86" s="467"/>
      <c r="DQQ86" s="466"/>
      <c r="DQR86" s="399"/>
      <c r="DQS86" s="466"/>
      <c r="DQT86" s="252"/>
      <c r="DQU86" s="467"/>
      <c r="DQV86" s="466"/>
      <c r="DQW86" s="399"/>
      <c r="DQX86" s="466"/>
      <c r="DQY86" s="252"/>
      <c r="DQZ86" s="467"/>
      <c r="DRA86" s="466"/>
      <c r="DRB86" s="399"/>
      <c r="DRC86" s="466"/>
      <c r="DRD86" s="252"/>
      <c r="DRE86" s="467"/>
      <c r="DRF86" s="466"/>
      <c r="DRG86" s="399"/>
      <c r="DRH86" s="466"/>
      <c r="DRI86" s="252"/>
      <c r="DRJ86" s="467"/>
      <c r="DRK86" s="466"/>
      <c r="DRL86" s="399"/>
      <c r="DRM86" s="466"/>
      <c r="DRN86" s="252"/>
      <c r="DRO86" s="467"/>
      <c r="DRP86" s="466"/>
      <c r="DRQ86" s="399"/>
      <c r="DRR86" s="466"/>
      <c r="DRS86" s="252"/>
      <c r="DRT86" s="467"/>
      <c r="DRU86" s="466"/>
      <c r="DRV86" s="399"/>
      <c r="DRW86" s="466"/>
      <c r="DRX86" s="252"/>
      <c r="DRY86" s="467"/>
      <c r="DRZ86" s="466"/>
      <c r="DSA86" s="399"/>
      <c r="DSB86" s="466"/>
      <c r="DSC86" s="252"/>
      <c r="DSD86" s="467"/>
      <c r="DSE86" s="466"/>
      <c r="DSF86" s="399"/>
      <c r="DSG86" s="466"/>
      <c r="DSH86" s="252"/>
      <c r="DSI86" s="467"/>
      <c r="DSJ86" s="466"/>
      <c r="DSK86" s="399"/>
      <c r="DSL86" s="466"/>
      <c r="DSM86" s="252"/>
      <c r="DSN86" s="467"/>
      <c r="DSO86" s="466"/>
      <c r="DSP86" s="399"/>
      <c r="DSQ86" s="466"/>
      <c r="DSR86" s="252"/>
      <c r="DSS86" s="467"/>
      <c r="DST86" s="466"/>
      <c r="DSU86" s="399"/>
      <c r="DSV86" s="466"/>
      <c r="DSW86" s="252"/>
      <c r="DSX86" s="467"/>
      <c r="DSY86" s="466"/>
      <c r="DSZ86" s="399"/>
      <c r="DTA86" s="466"/>
      <c r="DTB86" s="252"/>
      <c r="DTC86" s="467"/>
      <c r="DTD86" s="466"/>
      <c r="DTE86" s="399"/>
      <c r="DTF86" s="466"/>
      <c r="DTG86" s="252"/>
      <c r="DTH86" s="467"/>
      <c r="DTI86" s="466"/>
      <c r="DTJ86" s="399"/>
      <c r="DTK86" s="466"/>
      <c r="DTL86" s="252"/>
      <c r="DTM86" s="467"/>
      <c r="DTN86" s="466"/>
      <c r="DTO86" s="399"/>
      <c r="DTP86" s="466"/>
      <c r="DTQ86" s="252"/>
      <c r="DTR86" s="467"/>
      <c r="DTS86" s="466"/>
      <c r="DTT86" s="399"/>
      <c r="DTU86" s="466"/>
      <c r="DTV86" s="252"/>
      <c r="DTW86" s="467"/>
      <c r="DTX86" s="466"/>
      <c r="DTY86" s="399"/>
      <c r="DTZ86" s="466"/>
      <c r="DUA86" s="252"/>
      <c r="DUB86" s="467"/>
      <c r="DUC86" s="466"/>
      <c r="DUD86" s="399"/>
      <c r="DUE86" s="466"/>
      <c r="DUF86" s="252"/>
      <c r="DUG86" s="467"/>
      <c r="DUH86" s="466"/>
      <c r="DUI86" s="399"/>
      <c r="DUJ86" s="466"/>
      <c r="DUK86" s="252"/>
      <c r="DUL86" s="467"/>
      <c r="DUM86" s="466"/>
      <c r="DUN86" s="399"/>
      <c r="DUO86" s="466"/>
      <c r="DUP86" s="252"/>
      <c r="DUQ86" s="467"/>
      <c r="DUR86" s="466"/>
      <c r="DUS86" s="399"/>
      <c r="DUT86" s="466"/>
      <c r="DUU86" s="252"/>
      <c r="DUV86" s="467"/>
      <c r="DUW86" s="466"/>
      <c r="DUX86" s="399"/>
      <c r="DUY86" s="466"/>
      <c r="DUZ86" s="252"/>
      <c r="DVA86" s="467"/>
      <c r="DVB86" s="466"/>
      <c r="DVC86" s="399"/>
      <c r="DVD86" s="466"/>
      <c r="DVE86" s="252"/>
      <c r="DVF86" s="467"/>
      <c r="DVG86" s="466"/>
      <c r="DVH86" s="399"/>
      <c r="DVI86" s="466"/>
      <c r="DVJ86" s="252"/>
      <c r="DVK86" s="467"/>
      <c r="DVL86" s="466"/>
      <c r="DVM86" s="399"/>
      <c r="DVN86" s="466"/>
      <c r="DVO86" s="252"/>
      <c r="DVP86" s="467"/>
      <c r="DVQ86" s="466"/>
      <c r="DVR86" s="399"/>
      <c r="DVS86" s="466"/>
      <c r="DVT86" s="252"/>
      <c r="DVU86" s="467"/>
      <c r="DVV86" s="466"/>
      <c r="DVW86" s="399"/>
      <c r="DVX86" s="466"/>
      <c r="DVY86" s="252"/>
      <c r="DVZ86" s="467"/>
      <c r="DWA86" s="466"/>
      <c r="DWB86" s="399"/>
      <c r="DWC86" s="466"/>
      <c r="DWD86" s="252"/>
      <c r="DWE86" s="467"/>
      <c r="DWF86" s="466"/>
      <c r="DWG86" s="399"/>
      <c r="DWH86" s="466"/>
      <c r="DWI86" s="252"/>
      <c r="DWJ86" s="467"/>
      <c r="DWK86" s="466"/>
      <c r="DWL86" s="399"/>
      <c r="DWM86" s="466"/>
      <c r="DWN86" s="252"/>
      <c r="DWO86" s="467"/>
      <c r="DWP86" s="466"/>
      <c r="DWQ86" s="399"/>
      <c r="DWR86" s="466"/>
      <c r="DWS86" s="252"/>
      <c r="DWT86" s="467"/>
      <c r="DWU86" s="466"/>
      <c r="DWV86" s="399"/>
      <c r="DWW86" s="466"/>
      <c r="DWX86" s="252"/>
      <c r="DWY86" s="467"/>
      <c r="DWZ86" s="466"/>
      <c r="DXA86" s="399"/>
      <c r="DXB86" s="466"/>
      <c r="DXC86" s="252"/>
      <c r="DXD86" s="467"/>
      <c r="DXE86" s="466"/>
      <c r="DXF86" s="399"/>
      <c r="DXG86" s="466"/>
      <c r="DXH86" s="252"/>
      <c r="DXI86" s="467"/>
      <c r="DXJ86" s="466"/>
      <c r="DXK86" s="399"/>
      <c r="DXL86" s="466"/>
      <c r="DXM86" s="252"/>
      <c r="DXN86" s="467"/>
      <c r="DXO86" s="466"/>
      <c r="DXP86" s="399"/>
      <c r="DXQ86" s="466"/>
      <c r="DXR86" s="252"/>
      <c r="DXS86" s="467"/>
      <c r="DXT86" s="466"/>
      <c r="DXU86" s="399"/>
      <c r="DXV86" s="466"/>
      <c r="DXW86" s="252"/>
      <c r="DXX86" s="467"/>
      <c r="DXY86" s="466"/>
      <c r="DXZ86" s="399"/>
      <c r="DYA86" s="466"/>
      <c r="DYB86" s="252"/>
      <c r="DYC86" s="467"/>
      <c r="DYD86" s="466"/>
      <c r="DYE86" s="399"/>
      <c r="DYF86" s="466"/>
      <c r="DYG86" s="252"/>
      <c r="DYH86" s="467"/>
      <c r="DYI86" s="466"/>
      <c r="DYJ86" s="399"/>
      <c r="DYK86" s="466"/>
      <c r="DYL86" s="252"/>
      <c r="DYM86" s="467"/>
      <c r="DYN86" s="466"/>
      <c r="DYO86" s="399"/>
      <c r="DYP86" s="466"/>
      <c r="DYQ86" s="252"/>
      <c r="DYR86" s="467"/>
      <c r="DYS86" s="466"/>
      <c r="DYT86" s="399"/>
      <c r="DYU86" s="466"/>
      <c r="DYV86" s="252"/>
      <c r="DYW86" s="467"/>
      <c r="DYX86" s="466"/>
      <c r="DYY86" s="399"/>
      <c r="DYZ86" s="466"/>
      <c r="DZA86" s="252"/>
      <c r="DZB86" s="467"/>
      <c r="DZC86" s="466"/>
      <c r="DZD86" s="399"/>
      <c r="DZE86" s="466"/>
      <c r="DZF86" s="252"/>
      <c r="DZG86" s="467"/>
      <c r="DZH86" s="466"/>
      <c r="DZI86" s="399"/>
      <c r="DZJ86" s="466"/>
      <c r="DZK86" s="252"/>
      <c r="DZL86" s="467"/>
      <c r="DZM86" s="466"/>
      <c r="DZN86" s="399"/>
      <c r="DZO86" s="466"/>
      <c r="DZP86" s="252"/>
      <c r="DZQ86" s="467"/>
      <c r="DZR86" s="466"/>
      <c r="DZS86" s="399"/>
      <c r="DZT86" s="466"/>
      <c r="DZU86" s="252"/>
      <c r="DZV86" s="467"/>
      <c r="DZW86" s="466"/>
      <c r="DZX86" s="399"/>
      <c r="DZY86" s="466"/>
      <c r="DZZ86" s="252"/>
      <c r="EAA86" s="467"/>
      <c r="EAB86" s="466"/>
      <c r="EAC86" s="399"/>
      <c r="EAD86" s="466"/>
      <c r="EAE86" s="252"/>
      <c r="EAF86" s="467"/>
      <c r="EAG86" s="466"/>
      <c r="EAH86" s="399"/>
      <c r="EAI86" s="466"/>
      <c r="EAJ86" s="252"/>
      <c r="EAK86" s="467"/>
      <c r="EAL86" s="466"/>
      <c r="EAM86" s="399"/>
      <c r="EAN86" s="466"/>
      <c r="EAO86" s="252"/>
      <c r="EAP86" s="467"/>
      <c r="EAQ86" s="466"/>
      <c r="EAR86" s="399"/>
      <c r="EAS86" s="466"/>
      <c r="EAT86" s="252"/>
      <c r="EAU86" s="467"/>
      <c r="EAV86" s="466"/>
      <c r="EAW86" s="399"/>
      <c r="EAX86" s="466"/>
      <c r="EAY86" s="252"/>
      <c r="EAZ86" s="467"/>
      <c r="EBA86" s="466"/>
      <c r="EBB86" s="399"/>
      <c r="EBC86" s="466"/>
      <c r="EBD86" s="252"/>
      <c r="EBE86" s="467"/>
      <c r="EBF86" s="466"/>
      <c r="EBG86" s="399"/>
      <c r="EBH86" s="466"/>
      <c r="EBI86" s="252"/>
      <c r="EBJ86" s="467"/>
      <c r="EBK86" s="466"/>
      <c r="EBL86" s="399"/>
      <c r="EBM86" s="466"/>
      <c r="EBN86" s="252"/>
      <c r="EBO86" s="467"/>
      <c r="EBP86" s="466"/>
      <c r="EBQ86" s="399"/>
      <c r="EBR86" s="466"/>
      <c r="EBS86" s="252"/>
      <c r="EBT86" s="467"/>
      <c r="EBU86" s="466"/>
      <c r="EBV86" s="399"/>
      <c r="EBW86" s="466"/>
      <c r="EBX86" s="252"/>
      <c r="EBY86" s="467"/>
      <c r="EBZ86" s="466"/>
      <c r="ECA86" s="399"/>
      <c r="ECB86" s="466"/>
      <c r="ECC86" s="252"/>
      <c r="ECD86" s="467"/>
      <c r="ECE86" s="466"/>
      <c r="ECF86" s="399"/>
      <c r="ECG86" s="466"/>
      <c r="ECH86" s="252"/>
      <c r="ECI86" s="467"/>
      <c r="ECJ86" s="466"/>
      <c r="ECK86" s="399"/>
      <c r="ECL86" s="466"/>
      <c r="ECM86" s="252"/>
      <c r="ECN86" s="467"/>
      <c r="ECO86" s="466"/>
      <c r="ECP86" s="399"/>
      <c r="ECQ86" s="466"/>
      <c r="ECR86" s="252"/>
      <c r="ECS86" s="467"/>
      <c r="ECT86" s="466"/>
      <c r="ECU86" s="399"/>
      <c r="ECV86" s="466"/>
      <c r="ECW86" s="252"/>
      <c r="ECX86" s="467"/>
      <c r="ECY86" s="466"/>
      <c r="ECZ86" s="399"/>
      <c r="EDA86" s="466"/>
      <c r="EDB86" s="252"/>
      <c r="EDC86" s="467"/>
      <c r="EDD86" s="466"/>
      <c r="EDE86" s="399"/>
      <c r="EDF86" s="466"/>
      <c r="EDG86" s="252"/>
      <c r="EDH86" s="467"/>
      <c r="EDI86" s="466"/>
      <c r="EDJ86" s="399"/>
      <c r="EDK86" s="466"/>
      <c r="EDL86" s="252"/>
      <c r="EDM86" s="467"/>
      <c r="EDN86" s="466"/>
      <c r="EDO86" s="399"/>
      <c r="EDP86" s="466"/>
      <c r="EDQ86" s="252"/>
      <c r="EDR86" s="467"/>
      <c r="EDS86" s="466"/>
      <c r="EDT86" s="399"/>
      <c r="EDU86" s="466"/>
      <c r="EDV86" s="252"/>
      <c r="EDW86" s="467"/>
      <c r="EDX86" s="466"/>
      <c r="EDY86" s="399"/>
      <c r="EDZ86" s="466"/>
      <c r="EEA86" s="252"/>
      <c r="EEB86" s="467"/>
      <c r="EEC86" s="466"/>
      <c r="EED86" s="399"/>
      <c r="EEE86" s="466"/>
      <c r="EEF86" s="252"/>
      <c r="EEG86" s="467"/>
      <c r="EEH86" s="466"/>
      <c r="EEI86" s="399"/>
      <c r="EEJ86" s="466"/>
      <c r="EEK86" s="252"/>
      <c r="EEL86" s="467"/>
      <c r="EEM86" s="466"/>
      <c r="EEN86" s="399"/>
      <c r="EEO86" s="466"/>
      <c r="EEP86" s="252"/>
      <c r="EEQ86" s="467"/>
      <c r="EER86" s="466"/>
      <c r="EES86" s="399"/>
      <c r="EET86" s="466"/>
      <c r="EEU86" s="252"/>
      <c r="EEV86" s="467"/>
      <c r="EEW86" s="466"/>
      <c r="EEX86" s="399"/>
      <c r="EEY86" s="466"/>
      <c r="EEZ86" s="252"/>
      <c r="EFA86" s="467"/>
      <c r="EFB86" s="466"/>
      <c r="EFC86" s="399"/>
      <c r="EFD86" s="466"/>
      <c r="EFE86" s="252"/>
      <c r="EFF86" s="467"/>
      <c r="EFG86" s="466"/>
      <c r="EFH86" s="399"/>
      <c r="EFI86" s="466"/>
      <c r="EFJ86" s="252"/>
      <c r="EFK86" s="467"/>
      <c r="EFL86" s="466"/>
      <c r="EFM86" s="399"/>
      <c r="EFN86" s="466"/>
      <c r="EFO86" s="252"/>
      <c r="EFP86" s="467"/>
      <c r="EFQ86" s="466"/>
      <c r="EFR86" s="399"/>
      <c r="EFS86" s="466"/>
      <c r="EFT86" s="252"/>
      <c r="EFU86" s="467"/>
      <c r="EFV86" s="466"/>
      <c r="EFW86" s="399"/>
      <c r="EFX86" s="466"/>
      <c r="EFY86" s="252"/>
      <c r="EFZ86" s="467"/>
      <c r="EGA86" s="466"/>
      <c r="EGB86" s="399"/>
      <c r="EGC86" s="466"/>
      <c r="EGD86" s="252"/>
      <c r="EGE86" s="467"/>
      <c r="EGF86" s="466"/>
      <c r="EGG86" s="399"/>
      <c r="EGH86" s="466"/>
      <c r="EGI86" s="252"/>
      <c r="EGJ86" s="467"/>
      <c r="EGK86" s="466"/>
      <c r="EGL86" s="399"/>
      <c r="EGM86" s="466"/>
      <c r="EGN86" s="252"/>
      <c r="EGO86" s="467"/>
      <c r="EGP86" s="466"/>
      <c r="EGQ86" s="399"/>
      <c r="EGR86" s="466"/>
      <c r="EGS86" s="252"/>
      <c r="EGT86" s="467"/>
      <c r="EGU86" s="466"/>
      <c r="EGV86" s="399"/>
      <c r="EGW86" s="466"/>
      <c r="EGX86" s="252"/>
      <c r="EGY86" s="467"/>
      <c r="EGZ86" s="466"/>
      <c r="EHA86" s="399"/>
      <c r="EHB86" s="466"/>
      <c r="EHC86" s="252"/>
      <c r="EHD86" s="467"/>
      <c r="EHE86" s="466"/>
      <c r="EHF86" s="399"/>
      <c r="EHG86" s="466"/>
      <c r="EHH86" s="252"/>
      <c r="EHI86" s="467"/>
      <c r="EHJ86" s="466"/>
      <c r="EHK86" s="399"/>
      <c r="EHL86" s="466"/>
      <c r="EHM86" s="252"/>
      <c r="EHN86" s="467"/>
      <c r="EHO86" s="466"/>
      <c r="EHP86" s="399"/>
      <c r="EHQ86" s="466"/>
      <c r="EHR86" s="252"/>
      <c r="EHS86" s="467"/>
      <c r="EHT86" s="466"/>
      <c r="EHU86" s="399"/>
      <c r="EHV86" s="466"/>
      <c r="EHW86" s="252"/>
      <c r="EHX86" s="467"/>
      <c r="EHY86" s="466"/>
      <c r="EHZ86" s="399"/>
      <c r="EIA86" s="466"/>
      <c r="EIB86" s="252"/>
      <c r="EIC86" s="467"/>
      <c r="EID86" s="466"/>
      <c r="EIE86" s="399"/>
      <c r="EIF86" s="466"/>
      <c r="EIG86" s="252"/>
      <c r="EIH86" s="467"/>
      <c r="EII86" s="466"/>
      <c r="EIJ86" s="399"/>
      <c r="EIK86" s="466"/>
      <c r="EIL86" s="252"/>
      <c r="EIM86" s="467"/>
      <c r="EIN86" s="466"/>
      <c r="EIO86" s="399"/>
      <c r="EIP86" s="466"/>
      <c r="EIQ86" s="252"/>
      <c r="EIR86" s="467"/>
      <c r="EIS86" s="466"/>
      <c r="EIT86" s="399"/>
      <c r="EIU86" s="466"/>
      <c r="EIV86" s="252"/>
      <c r="EIW86" s="467"/>
      <c r="EIX86" s="466"/>
      <c r="EIY86" s="399"/>
      <c r="EIZ86" s="466"/>
      <c r="EJA86" s="252"/>
      <c r="EJB86" s="467"/>
      <c r="EJC86" s="466"/>
      <c r="EJD86" s="399"/>
      <c r="EJE86" s="466"/>
      <c r="EJF86" s="252"/>
      <c r="EJG86" s="467"/>
      <c r="EJH86" s="466"/>
      <c r="EJI86" s="399"/>
      <c r="EJJ86" s="466"/>
      <c r="EJK86" s="252"/>
      <c r="EJL86" s="467"/>
      <c r="EJM86" s="466"/>
      <c r="EJN86" s="399"/>
      <c r="EJO86" s="466"/>
      <c r="EJP86" s="252"/>
      <c r="EJQ86" s="467"/>
      <c r="EJR86" s="466"/>
      <c r="EJS86" s="399"/>
      <c r="EJT86" s="466"/>
      <c r="EJU86" s="252"/>
      <c r="EJV86" s="467"/>
      <c r="EJW86" s="466"/>
      <c r="EJX86" s="399"/>
      <c r="EJY86" s="466"/>
      <c r="EJZ86" s="252"/>
      <c r="EKA86" s="467"/>
      <c r="EKB86" s="466"/>
      <c r="EKC86" s="399"/>
      <c r="EKD86" s="466"/>
      <c r="EKE86" s="252"/>
      <c r="EKF86" s="467"/>
      <c r="EKG86" s="466"/>
      <c r="EKH86" s="399"/>
      <c r="EKI86" s="466"/>
      <c r="EKJ86" s="252"/>
      <c r="EKK86" s="467"/>
      <c r="EKL86" s="466"/>
      <c r="EKM86" s="399"/>
      <c r="EKN86" s="466"/>
      <c r="EKO86" s="252"/>
      <c r="EKP86" s="467"/>
      <c r="EKQ86" s="466"/>
      <c r="EKR86" s="399"/>
      <c r="EKS86" s="466"/>
      <c r="EKT86" s="252"/>
      <c r="EKU86" s="467"/>
      <c r="EKV86" s="466"/>
      <c r="EKW86" s="399"/>
      <c r="EKX86" s="466"/>
      <c r="EKY86" s="252"/>
      <c r="EKZ86" s="467"/>
      <c r="ELA86" s="466"/>
      <c r="ELB86" s="399"/>
      <c r="ELC86" s="466"/>
      <c r="ELD86" s="252"/>
      <c r="ELE86" s="467"/>
      <c r="ELF86" s="466"/>
      <c r="ELG86" s="399"/>
      <c r="ELH86" s="466"/>
      <c r="ELI86" s="252"/>
      <c r="ELJ86" s="467"/>
      <c r="ELK86" s="466"/>
      <c r="ELL86" s="399"/>
      <c r="ELM86" s="466"/>
      <c r="ELN86" s="252"/>
      <c r="ELO86" s="467"/>
      <c r="ELP86" s="466"/>
      <c r="ELQ86" s="399"/>
      <c r="ELR86" s="466"/>
      <c r="ELS86" s="252"/>
      <c r="ELT86" s="467"/>
      <c r="ELU86" s="466"/>
      <c r="ELV86" s="399"/>
      <c r="ELW86" s="466"/>
      <c r="ELX86" s="252"/>
      <c r="ELY86" s="467"/>
      <c r="ELZ86" s="466"/>
      <c r="EMA86" s="399"/>
      <c r="EMB86" s="466"/>
      <c r="EMC86" s="252"/>
      <c r="EMD86" s="467"/>
      <c r="EME86" s="466"/>
      <c r="EMF86" s="399"/>
      <c r="EMG86" s="466"/>
      <c r="EMH86" s="252"/>
      <c r="EMI86" s="467"/>
      <c r="EMJ86" s="466"/>
      <c r="EMK86" s="399"/>
      <c r="EML86" s="466"/>
      <c r="EMM86" s="252"/>
      <c r="EMN86" s="467"/>
      <c r="EMO86" s="466"/>
      <c r="EMP86" s="399"/>
      <c r="EMQ86" s="466"/>
      <c r="EMR86" s="252"/>
      <c r="EMS86" s="467"/>
      <c r="EMT86" s="466"/>
      <c r="EMU86" s="399"/>
      <c r="EMV86" s="466"/>
      <c r="EMW86" s="252"/>
      <c r="EMX86" s="467"/>
      <c r="EMY86" s="466"/>
      <c r="EMZ86" s="399"/>
      <c r="ENA86" s="466"/>
      <c r="ENB86" s="252"/>
      <c r="ENC86" s="467"/>
      <c r="END86" s="466"/>
      <c r="ENE86" s="399"/>
      <c r="ENF86" s="466"/>
      <c r="ENG86" s="252"/>
      <c r="ENH86" s="467"/>
      <c r="ENI86" s="466"/>
      <c r="ENJ86" s="399"/>
      <c r="ENK86" s="466"/>
      <c r="ENL86" s="252"/>
      <c r="ENM86" s="467"/>
      <c r="ENN86" s="466"/>
      <c r="ENO86" s="399"/>
      <c r="ENP86" s="466"/>
      <c r="ENQ86" s="252"/>
      <c r="ENR86" s="467"/>
      <c r="ENS86" s="466"/>
      <c r="ENT86" s="399"/>
      <c r="ENU86" s="466"/>
      <c r="ENV86" s="252"/>
      <c r="ENW86" s="467"/>
      <c r="ENX86" s="466"/>
      <c r="ENY86" s="399"/>
      <c r="ENZ86" s="466"/>
      <c r="EOA86" s="252"/>
      <c r="EOB86" s="467"/>
      <c r="EOC86" s="466"/>
      <c r="EOD86" s="399"/>
      <c r="EOE86" s="466"/>
      <c r="EOF86" s="252"/>
      <c r="EOG86" s="467"/>
      <c r="EOH86" s="466"/>
      <c r="EOI86" s="399"/>
      <c r="EOJ86" s="466"/>
      <c r="EOK86" s="252"/>
      <c r="EOL86" s="467"/>
      <c r="EOM86" s="466"/>
      <c r="EON86" s="399"/>
      <c r="EOO86" s="466"/>
      <c r="EOP86" s="252"/>
      <c r="EOQ86" s="467"/>
      <c r="EOR86" s="466"/>
      <c r="EOS86" s="399"/>
      <c r="EOT86" s="466"/>
      <c r="EOU86" s="252"/>
      <c r="EOV86" s="467"/>
      <c r="EOW86" s="466"/>
      <c r="EOX86" s="399"/>
      <c r="EOY86" s="466"/>
      <c r="EOZ86" s="252"/>
      <c r="EPA86" s="467"/>
      <c r="EPB86" s="466"/>
      <c r="EPC86" s="399"/>
      <c r="EPD86" s="466"/>
      <c r="EPE86" s="252"/>
      <c r="EPF86" s="467"/>
      <c r="EPG86" s="466"/>
      <c r="EPH86" s="399"/>
      <c r="EPI86" s="466"/>
      <c r="EPJ86" s="252"/>
      <c r="EPK86" s="467"/>
      <c r="EPL86" s="466"/>
      <c r="EPM86" s="399"/>
      <c r="EPN86" s="466"/>
      <c r="EPO86" s="252"/>
      <c r="EPP86" s="467"/>
      <c r="EPQ86" s="466"/>
      <c r="EPR86" s="399"/>
      <c r="EPS86" s="466"/>
      <c r="EPT86" s="252"/>
      <c r="EPU86" s="467"/>
      <c r="EPV86" s="466"/>
      <c r="EPW86" s="399"/>
      <c r="EPX86" s="466"/>
      <c r="EPY86" s="252"/>
      <c r="EPZ86" s="467"/>
      <c r="EQA86" s="466"/>
      <c r="EQB86" s="399"/>
      <c r="EQC86" s="466"/>
      <c r="EQD86" s="252"/>
      <c r="EQE86" s="467"/>
      <c r="EQF86" s="466"/>
      <c r="EQG86" s="399"/>
      <c r="EQH86" s="466"/>
      <c r="EQI86" s="252"/>
      <c r="EQJ86" s="467"/>
      <c r="EQK86" s="466"/>
      <c r="EQL86" s="399"/>
      <c r="EQM86" s="466"/>
      <c r="EQN86" s="252"/>
      <c r="EQO86" s="467"/>
      <c r="EQP86" s="466"/>
      <c r="EQQ86" s="399"/>
      <c r="EQR86" s="466"/>
      <c r="EQS86" s="252"/>
      <c r="EQT86" s="467"/>
      <c r="EQU86" s="466"/>
      <c r="EQV86" s="399"/>
      <c r="EQW86" s="466"/>
      <c r="EQX86" s="252"/>
      <c r="EQY86" s="467"/>
      <c r="EQZ86" s="466"/>
      <c r="ERA86" s="399"/>
      <c r="ERB86" s="466"/>
      <c r="ERC86" s="252"/>
      <c r="ERD86" s="467"/>
      <c r="ERE86" s="466"/>
      <c r="ERF86" s="399"/>
      <c r="ERG86" s="466"/>
      <c r="ERH86" s="252"/>
      <c r="ERI86" s="467"/>
      <c r="ERJ86" s="466"/>
      <c r="ERK86" s="399"/>
      <c r="ERL86" s="466"/>
      <c r="ERM86" s="252"/>
      <c r="ERN86" s="467"/>
      <c r="ERO86" s="466"/>
      <c r="ERP86" s="399"/>
      <c r="ERQ86" s="466"/>
      <c r="ERR86" s="252"/>
      <c r="ERS86" s="467"/>
      <c r="ERT86" s="466"/>
      <c r="ERU86" s="399"/>
      <c r="ERV86" s="466"/>
      <c r="ERW86" s="252"/>
      <c r="ERX86" s="467"/>
      <c r="ERY86" s="466"/>
      <c r="ERZ86" s="399"/>
      <c r="ESA86" s="466"/>
      <c r="ESB86" s="252"/>
      <c r="ESC86" s="467"/>
      <c r="ESD86" s="466"/>
      <c r="ESE86" s="399"/>
      <c r="ESF86" s="466"/>
      <c r="ESG86" s="252"/>
      <c r="ESH86" s="467"/>
      <c r="ESI86" s="466"/>
      <c r="ESJ86" s="399"/>
      <c r="ESK86" s="466"/>
      <c r="ESL86" s="252"/>
      <c r="ESM86" s="467"/>
      <c r="ESN86" s="466"/>
      <c r="ESO86" s="399"/>
      <c r="ESP86" s="466"/>
      <c r="ESQ86" s="252"/>
      <c r="ESR86" s="467"/>
      <c r="ESS86" s="466"/>
      <c r="EST86" s="399"/>
      <c r="ESU86" s="466"/>
      <c r="ESV86" s="252"/>
      <c r="ESW86" s="467"/>
      <c r="ESX86" s="466"/>
      <c r="ESY86" s="399"/>
      <c r="ESZ86" s="466"/>
      <c r="ETA86" s="252"/>
      <c r="ETB86" s="467"/>
      <c r="ETC86" s="466"/>
      <c r="ETD86" s="399"/>
      <c r="ETE86" s="466"/>
      <c r="ETF86" s="252"/>
      <c r="ETG86" s="467"/>
      <c r="ETH86" s="466"/>
      <c r="ETI86" s="399"/>
      <c r="ETJ86" s="466"/>
      <c r="ETK86" s="252"/>
      <c r="ETL86" s="467"/>
      <c r="ETM86" s="466"/>
      <c r="ETN86" s="399"/>
      <c r="ETO86" s="466"/>
      <c r="ETP86" s="252"/>
      <c r="ETQ86" s="467"/>
      <c r="ETR86" s="466"/>
      <c r="ETS86" s="399"/>
      <c r="ETT86" s="466"/>
      <c r="ETU86" s="252"/>
      <c r="ETV86" s="467"/>
      <c r="ETW86" s="466"/>
      <c r="ETX86" s="399"/>
      <c r="ETY86" s="466"/>
      <c r="ETZ86" s="252"/>
      <c r="EUA86" s="467"/>
      <c r="EUB86" s="466"/>
      <c r="EUC86" s="399"/>
      <c r="EUD86" s="466"/>
      <c r="EUE86" s="252"/>
      <c r="EUF86" s="467"/>
      <c r="EUG86" s="466"/>
      <c r="EUH86" s="399"/>
      <c r="EUI86" s="466"/>
      <c r="EUJ86" s="252"/>
      <c r="EUK86" s="467"/>
      <c r="EUL86" s="466"/>
      <c r="EUM86" s="399"/>
      <c r="EUN86" s="466"/>
      <c r="EUO86" s="252"/>
      <c r="EUP86" s="467"/>
      <c r="EUQ86" s="466"/>
      <c r="EUR86" s="399"/>
      <c r="EUS86" s="466"/>
      <c r="EUT86" s="252"/>
      <c r="EUU86" s="467"/>
      <c r="EUV86" s="466"/>
      <c r="EUW86" s="399"/>
      <c r="EUX86" s="466"/>
      <c r="EUY86" s="252"/>
      <c r="EUZ86" s="467"/>
      <c r="EVA86" s="466"/>
      <c r="EVB86" s="399"/>
      <c r="EVC86" s="466"/>
      <c r="EVD86" s="252"/>
      <c r="EVE86" s="467"/>
      <c r="EVF86" s="466"/>
      <c r="EVG86" s="399"/>
      <c r="EVH86" s="466"/>
      <c r="EVI86" s="252"/>
      <c r="EVJ86" s="467"/>
      <c r="EVK86" s="466"/>
      <c r="EVL86" s="399"/>
      <c r="EVM86" s="466"/>
      <c r="EVN86" s="252"/>
      <c r="EVO86" s="467"/>
      <c r="EVP86" s="466"/>
      <c r="EVQ86" s="399"/>
      <c r="EVR86" s="466"/>
      <c r="EVS86" s="252"/>
      <c r="EVT86" s="467"/>
      <c r="EVU86" s="466"/>
      <c r="EVV86" s="399"/>
      <c r="EVW86" s="466"/>
      <c r="EVX86" s="252"/>
      <c r="EVY86" s="467"/>
      <c r="EVZ86" s="466"/>
      <c r="EWA86" s="399"/>
      <c r="EWB86" s="466"/>
      <c r="EWC86" s="252"/>
      <c r="EWD86" s="467"/>
      <c r="EWE86" s="466"/>
      <c r="EWF86" s="399"/>
      <c r="EWG86" s="466"/>
      <c r="EWH86" s="252"/>
      <c r="EWI86" s="467"/>
      <c r="EWJ86" s="466"/>
      <c r="EWK86" s="399"/>
      <c r="EWL86" s="466"/>
      <c r="EWM86" s="252"/>
      <c r="EWN86" s="467"/>
      <c r="EWO86" s="466"/>
      <c r="EWP86" s="399"/>
      <c r="EWQ86" s="466"/>
      <c r="EWR86" s="252"/>
      <c r="EWS86" s="467"/>
      <c r="EWT86" s="466"/>
      <c r="EWU86" s="399"/>
      <c r="EWV86" s="466"/>
      <c r="EWW86" s="252"/>
      <c r="EWX86" s="467"/>
      <c r="EWY86" s="466"/>
      <c r="EWZ86" s="399"/>
      <c r="EXA86" s="466"/>
      <c r="EXB86" s="252"/>
      <c r="EXC86" s="467"/>
      <c r="EXD86" s="466"/>
      <c r="EXE86" s="399"/>
      <c r="EXF86" s="466"/>
      <c r="EXG86" s="252"/>
      <c r="EXH86" s="467"/>
      <c r="EXI86" s="466"/>
      <c r="EXJ86" s="399"/>
      <c r="EXK86" s="466"/>
      <c r="EXL86" s="252"/>
      <c r="EXM86" s="467"/>
      <c r="EXN86" s="466"/>
      <c r="EXO86" s="399"/>
      <c r="EXP86" s="466"/>
      <c r="EXQ86" s="252"/>
      <c r="EXR86" s="467"/>
      <c r="EXS86" s="466"/>
      <c r="EXT86" s="399"/>
      <c r="EXU86" s="466"/>
      <c r="EXV86" s="252"/>
      <c r="EXW86" s="467"/>
      <c r="EXX86" s="466"/>
      <c r="EXY86" s="399"/>
      <c r="EXZ86" s="466"/>
      <c r="EYA86" s="252"/>
      <c r="EYB86" s="467"/>
      <c r="EYC86" s="466"/>
      <c r="EYD86" s="399"/>
      <c r="EYE86" s="466"/>
      <c r="EYF86" s="252"/>
      <c r="EYG86" s="467"/>
      <c r="EYH86" s="466"/>
      <c r="EYI86" s="399"/>
      <c r="EYJ86" s="466"/>
      <c r="EYK86" s="252"/>
      <c r="EYL86" s="467"/>
      <c r="EYM86" s="466"/>
      <c r="EYN86" s="399"/>
      <c r="EYO86" s="466"/>
      <c r="EYP86" s="252"/>
      <c r="EYQ86" s="467"/>
      <c r="EYR86" s="466"/>
      <c r="EYS86" s="399"/>
      <c r="EYT86" s="466"/>
      <c r="EYU86" s="252"/>
      <c r="EYV86" s="467"/>
      <c r="EYW86" s="466"/>
      <c r="EYX86" s="399"/>
      <c r="EYY86" s="466"/>
      <c r="EYZ86" s="252"/>
      <c r="EZA86" s="467"/>
      <c r="EZB86" s="466"/>
      <c r="EZC86" s="399"/>
      <c r="EZD86" s="466"/>
      <c r="EZE86" s="252"/>
      <c r="EZF86" s="467"/>
      <c r="EZG86" s="466"/>
      <c r="EZH86" s="399"/>
      <c r="EZI86" s="466"/>
      <c r="EZJ86" s="252"/>
      <c r="EZK86" s="467"/>
      <c r="EZL86" s="466"/>
      <c r="EZM86" s="399"/>
      <c r="EZN86" s="466"/>
      <c r="EZO86" s="252"/>
      <c r="EZP86" s="467"/>
      <c r="EZQ86" s="466"/>
      <c r="EZR86" s="399"/>
      <c r="EZS86" s="466"/>
      <c r="EZT86" s="252"/>
      <c r="EZU86" s="467"/>
      <c r="EZV86" s="466"/>
      <c r="EZW86" s="399"/>
      <c r="EZX86" s="466"/>
      <c r="EZY86" s="252"/>
      <c r="EZZ86" s="467"/>
      <c r="FAA86" s="466"/>
      <c r="FAB86" s="399"/>
      <c r="FAC86" s="466"/>
      <c r="FAD86" s="252"/>
      <c r="FAE86" s="467"/>
      <c r="FAF86" s="466"/>
      <c r="FAG86" s="399"/>
      <c r="FAH86" s="466"/>
      <c r="FAI86" s="252"/>
      <c r="FAJ86" s="467"/>
      <c r="FAK86" s="466"/>
      <c r="FAL86" s="399"/>
      <c r="FAM86" s="466"/>
      <c r="FAN86" s="252"/>
      <c r="FAO86" s="467"/>
      <c r="FAP86" s="466"/>
      <c r="FAQ86" s="399"/>
      <c r="FAR86" s="466"/>
      <c r="FAS86" s="252"/>
      <c r="FAT86" s="467"/>
      <c r="FAU86" s="466"/>
      <c r="FAV86" s="399"/>
      <c r="FAW86" s="466"/>
      <c r="FAX86" s="252"/>
      <c r="FAY86" s="467"/>
      <c r="FAZ86" s="466"/>
      <c r="FBA86" s="399"/>
      <c r="FBB86" s="466"/>
      <c r="FBC86" s="252"/>
      <c r="FBD86" s="467"/>
      <c r="FBE86" s="466"/>
      <c r="FBF86" s="399"/>
      <c r="FBG86" s="466"/>
      <c r="FBH86" s="252"/>
      <c r="FBI86" s="467"/>
      <c r="FBJ86" s="466"/>
      <c r="FBK86" s="399"/>
      <c r="FBL86" s="466"/>
      <c r="FBM86" s="252"/>
      <c r="FBN86" s="467"/>
      <c r="FBO86" s="466"/>
      <c r="FBP86" s="399"/>
      <c r="FBQ86" s="466"/>
      <c r="FBR86" s="252"/>
      <c r="FBS86" s="467"/>
      <c r="FBT86" s="466"/>
      <c r="FBU86" s="399"/>
      <c r="FBV86" s="466"/>
      <c r="FBW86" s="252"/>
      <c r="FBX86" s="467"/>
      <c r="FBY86" s="466"/>
      <c r="FBZ86" s="399"/>
      <c r="FCA86" s="466"/>
      <c r="FCB86" s="252"/>
      <c r="FCC86" s="467"/>
      <c r="FCD86" s="466"/>
      <c r="FCE86" s="399"/>
      <c r="FCF86" s="466"/>
      <c r="FCG86" s="252"/>
      <c r="FCH86" s="467"/>
      <c r="FCI86" s="466"/>
      <c r="FCJ86" s="399"/>
      <c r="FCK86" s="466"/>
      <c r="FCL86" s="252"/>
      <c r="FCM86" s="467"/>
      <c r="FCN86" s="466"/>
      <c r="FCO86" s="399"/>
      <c r="FCP86" s="466"/>
      <c r="FCQ86" s="252"/>
      <c r="FCR86" s="467"/>
      <c r="FCS86" s="466"/>
      <c r="FCT86" s="399"/>
      <c r="FCU86" s="466"/>
      <c r="FCV86" s="252"/>
      <c r="FCW86" s="467"/>
      <c r="FCX86" s="466"/>
      <c r="FCY86" s="399"/>
      <c r="FCZ86" s="466"/>
      <c r="FDA86" s="252"/>
      <c r="FDB86" s="467"/>
      <c r="FDC86" s="466"/>
      <c r="FDD86" s="399"/>
      <c r="FDE86" s="466"/>
      <c r="FDF86" s="252"/>
      <c r="FDG86" s="467"/>
      <c r="FDH86" s="466"/>
      <c r="FDI86" s="399"/>
      <c r="FDJ86" s="466"/>
      <c r="FDK86" s="252"/>
      <c r="FDL86" s="467"/>
      <c r="FDM86" s="466"/>
      <c r="FDN86" s="399"/>
      <c r="FDO86" s="466"/>
      <c r="FDP86" s="252"/>
      <c r="FDQ86" s="467"/>
      <c r="FDR86" s="466"/>
      <c r="FDS86" s="399"/>
      <c r="FDT86" s="466"/>
      <c r="FDU86" s="252"/>
      <c r="FDV86" s="467"/>
      <c r="FDW86" s="466"/>
      <c r="FDX86" s="399"/>
      <c r="FDY86" s="466"/>
      <c r="FDZ86" s="252"/>
      <c r="FEA86" s="467"/>
      <c r="FEB86" s="466"/>
      <c r="FEC86" s="399"/>
      <c r="FED86" s="466"/>
      <c r="FEE86" s="252"/>
      <c r="FEF86" s="467"/>
      <c r="FEG86" s="466"/>
      <c r="FEH86" s="399"/>
      <c r="FEI86" s="466"/>
      <c r="FEJ86" s="252"/>
      <c r="FEK86" s="467"/>
      <c r="FEL86" s="466"/>
      <c r="FEM86" s="399"/>
      <c r="FEN86" s="466"/>
      <c r="FEO86" s="252"/>
      <c r="FEP86" s="467"/>
      <c r="FEQ86" s="466"/>
      <c r="FER86" s="399"/>
      <c r="FES86" s="466"/>
      <c r="FET86" s="252"/>
      <c r="FEU86" s="467"/>
      <c r="FEV86" s="466"/>
      <c r="FEW86" s="399"/>
      <c r="FEX86" s="466"/>
      <c r="FEY86" s="252"/>
      <c r="FEZ86" s="467"/>
      <c r="FFA86" s="466"/>
      <c r="FFB86" s="399"/>
      <c r="FFC86" s="466"/>
      <c r="FFD86" s="252"/>
      <c r="FFE86" s="467"/>
      <c r="FFF86" s="466"/>
      <c r="FFG86" s="399"/>
      <c r="FFH86" s="466"/>
      <c r="FFI86" s="252"/>
      <c r="FFJ86" s="467"/>
      <c r="FFK86" s="466"/>
      <c r="FFL86" s="399"/>
      <c r="FFM86" s="466"/>
      <c r="FFN86" s="252"/>
      <c r="FFO86" s="467"/>
      <c r="FFP86" s="466"/>
      <c r="FFQ86" s="399"/>
      <c r="FFR86" s="466"/>
      <c r="FFS86" s="252"/>
      <c r="FFT86" s="467"/>
      <c r="FFU86" s="466"/>
      <c r="FFV86" s="399"/>
      <c r="FFW86" s="466"/>
      <c r="FFX86" s="252"/>
      <c r="FFY86" s="467"/>
      <c r="FFZ86" s="466"/>
      <c r="FGA86" s="399"/>
      <c r="FGB86" s="466"/>
      <c r="FGC86" s="252"/>
      <c r="FGD86" s="467"/>
      <c r="FGE86" s="466"/>
      <c r="FGF86" s="399"/>
      <c r="FGG86" s="466"/>
      <c r="FGH86" s="252"/>
      <c r="FGI86" s="467"/>
      <c r="FGJ86" s="466"/>
      <c r="FGK86" s="399"/>
      <c r="FGL86" s="466"/>
      <c r="FGM86" s="252"/>
      <c r="FGN86" s="467"/>
      <c r="FGO86" s="466"/>
      <c r="FGP86" s="399"/>
      <c r="FGQ86" s="466"/>
      <c r="FGR86" s="252"/>
      <c r="FGS86" s="467"/>
      <c r="FGT86" s="466"/>
      <c r="FGU86" s="399"/>
      <c r="FGV86" s="466"/>
      <c r="FGW86" s="252"/>
      <c r="FGX86" s="467"/>
      <c r="FGY86" s="466"/>
      <c r="FGZ86" s="399"/>
      <c r="FHA86" s="466"/>
      <c r="FHB86" s="252"/>
      <c r="FHC86" s="467"/>
      <c r="FHD86" s="466"/>
      <c r="FHE86" s="399"/>
      <c r="FHF86" s="466"/>
      <c r="FHG86" s="252"/>
      <c r="FHH86" s="467"/>
      <c r="FHI86" s="466"/>
      <c r="FHJ86" s="399"/>
      <c r="FHK86" s="466"/>
      <c r="FHL86" s="252"/>
      <c r="FHM86" s="467"/>
      <c r="FHN86" s="466"/>
      <c r="FHO86" s="399"/>
      <c r="FHP86" s="466"/>
      <c r="FHQ86" s="252"/>
      <c r="FHR86" s="467"/>
      <c r="FHS86" s="466"/>
      <c r="FHT86" s="399"/>
      <c r="FHU86" s="466"/>
      <c r="FHV86" s="252"/>
      <c r="FHW86" s="467"/>
      <c r="FHX86" s="466"/>
      <c r="FHY86" s="399"/>
      <c r="FHZ86" s="466"/>
      <c r="FIA86" s="252"/>
      <c r="FIB86" s="467"/>
      <c r="FIC86" s="466"/>
      <c r="FID86" s="399"/>
      <c r="FIE86" s="466"/>
      <c r="FIF86" s="252"/>
      <c r="FIG86" s="467"/>
      <c r="FIH86" s="466"/>
      <c r="FII86" s="399"/>
      <c r="FIJ86" s="466"/>
      <c r="FIK86" s="252"/>
      <c r="FIL86" s="467"/>
      <c r="FIM86" s="466"/>
      <c r="FIN86" s="399"/>
      <c r="FIO86" s="466"/>
      <c r="FIP86" s="252"/>
      <c r="FIQ86" s="467"/>
      <c r="FIR86" s="466"/>
      <c r="FIS86" s="399"/>
      <c r="FIT86" s="466"/>
      <c r="FIU86" s="252"/>
      <c r="FIV86" s="467"/>
      <c r="FIW86" s="466"/>
      <c r="FIX86" s="399"/>
      <c r="FIY86" s="466"/>
      <c r="FIZ86" s="252"/>
      <c r="FJA86" s="467"/>
      <c r="FJB86" s="466"/>
      <c r="FJC86" s="399"/>
      <c r="FJD86" s="466"/>
      <c r="FJE86" s="252"/>
      <c r="FJF86" s="467"/>
      <c r="FJG86" s="466"/>
      <c r="FJH86" s="399"/>
      <c r="FJI86" s="466"/>
      <c r="FJJ86" s="252"/>
      <c r="FJK86" s="467"/>
      <c r="FJL86" s="466"/>
      <c r="FJM86" s="399"/>
      <c r="FJN86" s="466"/>
      <c r="FJO86" s="252"/>
      <c r="FJP86" s="467"/>
      <c r="FJQ86" s="466"/>
      <c r="FJR86" s="399"/>
      <c r="FJS86" s="466"/>
      <c r="FJT86" s="252"/>
      <c r="FJU86" s="467"/>
      <c r="FJV86" s="466"/>
      <c r="FJW86" s="399"/>
      <c r="FJX86" s="466"/>
      <c r="FJY86" s="252"/>
      <c r="FJZ86" s="467"/>
      <c r="FKA86" s="466"/>
      <c r="FKB86" s="399"/>
      <c r="FKC86" s="466"/>
      <c r="FKD86" s="252"/>
      <c r="FKE86" s="467"/>
      <c r="FKF86" s="466"/>
      <c r="FKG86" s="399"/>
      <c r="FKH86" s="466"/>
      <c r="FKI86" s="252"/>
      <c r="FKJ86" s="467"/>
      <c r="FKK86" s="466"/>
      <c r="FKL86" s="399"/>
      <c r="FKM86" s="466"/>
      <c r="FKN86" s="252"/>
      <c r="FKO86" s="467"/>
      <c r="FKP86" s="466"/>
      <c r="FKQ86" s="399"/>
      <c r="FKR86" s="466"/>
      <c r="FKS86" s="252"/>
      <c r="FKT86" s="467"/>
      <c r="FKU86" s="466"/>
      <c r="FKV86" s="399"/>
      <c r="FKW86" s="466"/>
      <c r="FKX86" s="252"/>
      <c r="FKY86" s="467"/>
      <c r="FKZ86" s="466"/>
      <c r="FLA86" s="399"/>
      <c r="FLB86" s="466"/>
      <c r="FLC86" s="252"/>
      <c r="FLD86" s="467"/>
      <c r="FLE86" s="466"/>
      <c r="FLF86" s="399"/>
      <c r="FLG86" s="466"/>
      <c r="FLH86" s="252"/>
      <c r="FLI86" s="467"/>
      <c r="FLJ86" s="466"/>
      <c r="FLK86" s="399"/>
      <c r="FLL86" s="466"/>
      <c r="FLM86" s="252"/>
      <c r="FLN86" s="467"/>
      <c r="FLO86" s="466"/>
      <c r="FLP86" s="399"/>
      <c r="FLQ86" s="466"/>
      <c r="FLR86" s="252"/>
      <c r="FLS86" s="467"/>
      <c r="FLT86" s="466"/>
      <c r="FLU86" s="399"/>
      <c r="FLV86" s="466"/>
      <c r="FLW86" s="252"/>
      <c r="FLX86" s="467"/>
      <c r="FLY86" s="466"/>
      <c r="FLZ86" s="399"/>
      <c r="FMA86" s="466"/>
      <c r="FMB86" s="252"/>
      <c r="FMC86" s="467"/>
      <c r="FMD86" s="466"/>
      <c r="FME86" s="399"/>
      <c r="FMF86" s="466"/>
      <c r="FMG86" s="252"/>
      <c r="FMH86" s="467"/>
      <c r="FMI86" s="466"/>
      <c r="FMJ86" s="399"/>
      <c r="FMK86" s="466"/>
      <c r="FML86" s="252"/>
      <c r="FMM86" s="467"/>
      <c r="FMN86" s="466"/>
      <c r="FMO86" s="399"/>
      <c r="FMP86" s="466"/>
      <c r="FMQ86" s="252"/>
      <c r="FMR86" s="467"/>
      <c r="FMS86" s="466"/>
      <c r="FMT86" s="399"/>
      <c r="FMU86" s="466"/>
      <c r="FMV86" s="252"/>
      <c r="FMW86" s="467"/>
      <c r="FMX86" s="466"/>
      <c r="FMY86" s="399"/>
      <c r="FMZ86" s="466"/>
      <c r="FNA86" s="252"/>
      <c r="FNB86" s="467"/>
      <c r="FNC86" s="466"/>
      <c r="FND86" s="399"/>
      <c r="FNE86" s="466"/>
      <c r="FNF86" s="252"/>
      <c r="FNG86" s="467"/>
      <c r="FNH86" s="466"/>
      <c r="FNI86" s="399"/>
      <c r="FNJ86" s="466"/>
      <c r="FNK86" s="252"/>
      <c r="FNL86" s="467"/>
      <c r="FNM86" s="466"/>
      <c r="FNN86" s="399"/>
      <c r="FNO86" s="466"/>
      <c r="FNP86" s="252"/>
      <c r="FNQ86" s="467"/>
      <c r="FNR86" s="466"/>
      <c r="FNS86" s="399"/>
      <c r="FNT86" s="466"/>
      <c r="FNU86" s="252"/>
      <c r="FNV86" s="467"/>
      <c r="FNW86" s="466"/>
      <c r="FNX86" s="399"/>
      <c r="FNY86" s="466"/>
      <c r="FNZ86" s="252"/>
      <c r="FOA86" s="467"/>
      <c r="FOB86" s="466"/>
      <c r="FOC86" s="399"/>
      <c r="FOD86" s="466"/>
      <c r="FOE86" s="252"/>
      <c r="FOF86" s="467"/>
      <c r="FOG86" s="466"/>
      <c r="FOH86" s="399"/>
      <c r="FOI86" s="466"/>
      <c r="FOJ86" s="252"/>
      <c r="FOK86" s="467"/>
      <c r="FOL86" s="466"/>
      <c r="FOM86" s="399"/>
      <c r="FON86" s="466"/>
      <c r="FOO86" s="252"/>
      <c r="FOP86" s="467"/>
      <c r="FOQ86" s="466"/>
      <c r="FOR86" s="399"/>
      <c r="FOS86" s="466"/>
      <c r="FOT86" s="252"/>
      <c r="FOU86" s="467"/>
      <c r="FOV86" s="466"/>
      <c r="FOW86" s="399"/>
      <c r="FOX86" s="466"/>
      <c r="FOY86" s="252"/>
      <c r="FOZ86" s="467"/>
      <c r="FPA86" s="466"/>
      <c r="FPB86" s="399"/>
      <c r="FPC86" s="466"/>
      <c r="FPD86" s="252"/>
      <c r="FPE86" s="467"/>
      <c r="FPF86" s="466"/>
      <c r="FPG86" s="399"/>
      <c r="FPH86" s="466"/>
      <c r="FPI86" s="252"/>
      <c r="FPJ86" s="467"/>
      <c r="FPK86" s="466"/>
      <c r="FPL86" s="399"/>
      <c r="FPM86" s="466"/>
      <c r="FPN86" s="252"/>
      <c r="FPO86" s="467"/>
      <c r="FPP86" s="466"/>
      <c r="FPQ86" s="399"/>
      <c r="FPR86" s="466"/>
      <c r="FPS86" s="252"/>
      <c r="FPT86" s="467"/>
      <c r="FPU86" s="466"/>
      <c r="FPV86" s="399"/>
      <c r="FPW86" s="466"/>
      <c r="FPX86" s="252"/>
      <c r="FPY86" s="467"/>
      <c r="FPZ86" s="466"/>
      <c r="FQA86" s="399"/>
      <c r="FQB86" s="466"/>
      <c r="FQC86" s="252"/>
      <c r="FQD86" s="467"/>
      <c r="FQE86" s="466"/>
      <c r="FQF86" s="399"/>
      <c r="FQG86" s="466"/>
      <c r="FQH86" s="252"/>
      <c r="FQI86" s="467"/>
      <c r="FQJ86" s="466"/>
      <c r="FQK86" s="399"/>
      <c r="FQL86" s="466"/>
      <c r="FQM86" s="252"/>
      <c r="FQN86" s="467"/>
      <c r="FQO86" s="466"/>
      <c r="FQP86" s="399"/>
      <c r="FQQ86" s="466"/>
      <c r="FQR86" s="252"/>
      <c r="FQS86" s="467"/>
      <c r="FQT86" s="466"/>
      <c r="FQU86" s="399"/>
      <c r="FQV86" s="466"/>
      <c r="FQW86" s="252"/>
      <c r="FQX86" s="467"/>
      <c r="FQY86" s="466"/>
      <c r="FQZ86" s="399"/>
      <c r="FRA86" s="466"/>
      <c r="FRB86" s="252"/>
      <c r="FRC86" s="467"/>
      <c r="FRD86" s="466"/>
      <c r="FRE86" s="399"/>
      <c r="FRF86" s="466"/>
      <c r="FRG86" s="252"/>
      <c r="FRH86" s="467"/>
      <c r="FRI86" s="466"/>
      <c r="FRJ86" s="399"/>
      <c r="FRK86" s="466"/>
      <c r="FRL86" s="252"/>
      <c r="FRM86" s="467"/>
      <c r="FRN86" s="466"/>
      <c r="FRO86" s="399"/>
      <c r="FRP86" s="466"/>
      <c r="FRQ86" s="252"/>
      <c r="FRR86" s="467"/>
      <c r="FRS86" s="466"/>
      <c r="FRT86" s="399"/>
      <c r="FRU86" s="466"/>
      <c r="FRV86" s="252"/>
      <c r="FRW86" s="467"/>
      <c r="FRX86" s="466"/>
      <c r="FRY86" s="399"/>
      <c r="FRZ86" s="466"/>
      <c r="FSA86" s="252"/>
      <c r="FSB86" s="467"/>
      <c r="FSC86" s="466"/>
      <c r="FSD86" s="399"/>
      <c r="FSE86" s="466"/>
      <c r="FSF86" s="252"/>
      <c r="FSG86" s="467"/>
      <c r="FSH86" s="466"/>
      <c r="FSI86" s="399"/>
      <c r="FSJ86" s="466"/>
      <c r="FSK86" s="252"/>
      <c r="FSL86" s="467"/>
      <c r="FSM86" s="466"/>
      <c r="FSN86" s="399"/>
      <c r="FSO86" s="466"/>
      <c r="FSP86" s="252"/>
      <c r="FSQ86" s="467"/>
      <c r="FSR86" s="466"/>
      <c r="FSS86" s="399"/>
      <c r="FST86" s="466"/>
      <c r="FSU86" s="252"/>
      <c r="FSV86" s="467"/>
      <c r="FSW86" s="466"/>
      <c r="FSX86" s="399"/>
      <c r="FSY86" s="466"/>
      <c r="FSZ86" s="252"/>
      <c r="FTA86" s="467"/>
      <c r="FTB86" s="466"/>
      <c r="FTC86" s="399"/>
      <c r="FTD86" s="466"/>
      <c r="FTE86" s="252"/>
      <c r="FTF86" s="467"/>
      <c r="FTG86" s="466"/>
      <c r="FTH86" s="399"/>
      <c r="FTI86" s="466"/>
      <c r="FTJ86" s="252"/>
      <c r="FTK86" s="467"/>
      <c r="FTL86" s="466"/>
      <c r="FTM86" s="399"/>
      <c r="FTN86" s="466"/>
      <c r="FTO86" s="252"/>
      <c r="FTP86" s="467"/>
      <c r="FTQ86" s="466"/>
      <c r="FTR86" s="399"/>
      <c r="FTS86" s="466"/>
      <c r="FTT86" s="252"/>
      <c r="FTU86" s="467"/>
      <c r="FTV86" s="466"/>
      <c r="FTW86" s="399"/>
      <c r="FTX86" s="466"/>
      <c r="FTY86" s="252"/>
      <c r="FTZ86" s="467"/>
      <c r="FUA86" s="466"/>
      <c r="FUB86" s="399"/>
      <c r="FUC86" s="466"/>
      <c r="FUD86" s="252"/>
      <c r="FUE86" s="467"/>
      <c r="FUF86" s="466"/>
      <c r="FUG86" s="399"/>
      <c r="FUH86" s="466"/>
      <c r="FUI86" s="252"/>
      <c r="FUJ86" s="467"/>
      <c r="FUK86" s="466"/>
      <c r="FUL86" s="399"/>
      <c r="FUM86" s="466"/>
      <c r="FUN86" s="252"/>
      <c r="FUO86" s="467"/>
      <c r="FUP86" s="466"/>
      <c r="FUQ86" s="399"/>
      <c r="FUR86" s="466"/>
      <c r="FUS86" s="252"/>
      <c r="FUT86" s="467"/>
      <c r="FUU86" s="466"/>
      <c r="FUV86" s="399"/>
      <c r="FUW86" s="466"/>
      <c r="FUX86" s="252"/>
      <c r="FUY86" s="467"/>
      <c r="FUZ86" s="466"/>
      <c r="FVA86" s="399"/>
      <c r="FVB86" s="466"/>
      <c r="FVC86" s="252"/>
      <c r="FVD86" s="467"/>
      <c r="FVE86" s="466"/>
      <c r="FVF86" s="399"/>
      <c r="FVG86" s="466"/>
      <c r="FVH86" s="252"/>
      <c r="FVI86" s="467"/>
      <c r="FVJ86" s="466"/>
      <c r="FVK86" s="399"/>
      <c r="FVL86" s="466"/>
      <c r="FVM86" s="252"/>
      <c r="FVN86" s="467"/>
      <c r="FVO86" s="466"/>
      <c r="FVP86" s="399"/>
      <c r="FVQ86" s="466"/>
      <c r="FVR86" s="252"/>
      <c r="FVS86" s="467"/>
      <c r="FVT86" s="466"/>
      <c r="FVU86" s="399"/>
      <c r="FVV86" s="466"/>
      <c r="FVW86" s="252"/>
      <c r="FVX86" s="467"/>
      <c r="FVY86" s="466"/>
      <c r="FVZ86" s="399"/>
      <c r="FWA86" s="466"/>
      <c r="FWB86" s="252"/>
      <c r="FWC86" s="467"/>
      <c r="FWD86" s="466"/>
      <c r="FWE86" s="399"/>
      <c r="FWF86" s="466"/>
      <c r="FWG86" s="252"/>
      <c r="FWH86" s="467"/>
      <c r="FWI86" s="466"/>
      <c r="FWJ86" s="399"/>
      <c r="FWK86" s="466"/>
      <c r="FWL86" s="252"/>
      <c r="FWM86" s="467"/>
      <c r="FWN86" s="466"/>
      <c r="FWO86" s="399"/>
      <c r="FWP86" s="466"/>
      <c r="FWQ86" s="252"/>
      <c r="FWR86" s="467"/>
      <c r="FWS86" s="466"/>
      <c r="FWT86" s="399"/>
      <c r="FWU86" s="466"/>
      <c r="FWV86" s="252"/>
      <c r="FWW86" s="467"/>
      <c r="FWX86" s="466"/>
      <c r="FWY86" s="399"/>
      <c r="FWZ86" s="466"/>
      <c r="FXA86" s="252"/>
      <c r="FXB86" s="467"/>
      <c r="FXC86" s="466"/>
      <c r="FXD86" s="399"/>
      <c r="FXE86" s="466"/>
      <c r="FXF86" s="252"/>
      <c r="FXG86" s="467"/>
      <c r="FXH86" s="466"/>
      <c r="FXI86" s="399"/>
      <c r="FXJ86" s="466"/>
      <c r="FXK86" s="252"/>
      <c r="FXL86" s="467"/>
      <c r="FXM86" s="466"/>
      <c r="FXN86" s="399"/>
      <c r="FXO86" s="466"/>
      <c r="FXP86" s="252"/>
      <c r="FXQ86" s="467"/>
      <c r="FXR86" s="466"/>
      <c r="FXS86" s="399"/>
      <c r="FXT86" s="466"/>
      <c r="FXU86" s="252"/>
      <c r="FXV86" s="467"/>
      <c r="FXW86" s="466"/>
      <c r="FXX86" s="399"/>
      <c r="FXY86" s="466"/>
      <c r="FXZ86" s="252"/>
      <c r="FYA86" s="467"/>
      <c r="FYB86" s="466"/>
      <c r="FYC86" s="399"/>
      <c r="FYD86" s="466"/>
      <c r="FYE86" s="252"/>
      <c r="FYF86" s="467"/>
      <c r="FYG86" s="466"/>
      <c r="FYH86" s="399"/>
      <c r="FYI86" s="466"/>
      <c r="FYJ86" s="252"/>
      <c r="FYK86" s="467"/>
      <c r="FYL86" s="466"/>
      <c r="FYM86" s="399"/>
      <c r="FYN86" s="466"/>
      <c r="FYO86" s="252"/>
      <c r="FYP86" s="467"/>
      <c r="FYQ86" s="466"/>
      <c r="FYR86" s="399"/>
      <c r="FYS86" s="466"/>
      <c r="FYT86" s="252"/>
      <c r="FYU86" s="467"/>
      <c r="FYV86" s="466"/>
      <c r="FYW86" s="399"/>
      <c r="FYX86" s="466"/>
      <c r="FYY86" s="252"/>
      <c r="FYZ86" s="467"/>
      <c r="FZA86" s="466"/>
      <c r="FZB86" s="399"/>
      <c r="FZC86" s="466"/>
      <c r="FZD86" s="252"/>
      <c r="FZE86" s="467"/>
      <c r="FZF86" s="466"/>
      <c r="FZG86" s="399"/>
      <c r="FZH86" s="466"/>
      <c r="FZI86" s="252"/>
      <c r="FZJ86" s="467"/>
      <c r="FZK86" s="466"/>
      <c r="FZL86" s="399"/>
      <c r="FZM86" s="466"/>
      <c r="FZN86" s="252"/>
      <c r="FZO86" s="467"/>
      <c r="FZP86" s="466"/>
      <c r="FZQ86" s="399"/>
      <c r="FZR86" s="466"/>
      <c r="FZS86" s="252"/>
      <c r="FZT86" s="467"/>
      <c r="FZU86" s="466"/>
      <c r="FZV86" s="399"/>
      <c r="FZW86" s="466"/>
      <c r="FZX86" s="252"/>
      <c r="FZY86" s="467"/>
      <c r="FZZ86" s="466"/>
      <c r="GAA86" s="399"/>
      <c r="GAB86" s="466"/>
      <c r="GAC86" s="252"/>
      <c r="GAD86" s="467"/>
      <c r="GAE86" s="466"/>
      <c r="GAF86" s="399"/>
      <c r="GAG86" s="466"/>
      <c r="GAH86" s="252"/>
      <c r="GAI86" s="467"/>
      <c r="GAJ86" s="466"/>
      <c r="GAK86" s="399"/>
      <c r="GAL86" s="466"/>
      <c r="GAM86" s="252"/>
      <c r="GAN86" s="467"/>
      <c r="GAO86" s="466"/>
      <c r="GAP86" s="399"/>
      <c r="GAQ86" s="466"/>
      <c r="GAR86" s="252"/>
      <c r="GAS86" s="467"/>
      <c r="GAT86" s="466"/>
      <c r="GAU86" s="399"/>
      <c r="GAV86" s="466"/>
      <c r="GAW86" s="252"/>
      <c r="GAX86" s="467"/>
      <c r="GAY86" s="466"/>
      <c r="GAZ86" s="399"/>
      <c r="GBA86" s="466"/>
      <c r="GBB86" s="252"/>
      <c r="GBC86" s="467"/>
      <c r="GBD86" s="466"/>
      <c r="GBE86" s="399"/>
      <c r="GBF86" s="466"/>
      <c r="GBG86" s="252"/>
      <c r="GBH86" s="467"/>
      <c r="GBI86" s="466"/>
      <c r="GBJ86" s="399"/>
      <c r="GBK86" s="466"/>
      <c r="GBL86" s="252"/>
      <c r="GBM86" s="467"/>
      <c r="GBN86" s="466"/>
      <c r="GBO86" s="399"/>
      <c r="GBP86" s="466"/>
      <c r="GBQ86" s="252"/>
      <c r="GBR86" s="467"/>
      <c r="GBS86" s="466"/>
      <c r="GBT86" s="399"/>
      <c r="GBU86" s="466"/>
      <c r="GBV86" s="252"/>
      <c r="GBW86" s="467"/>
      <c r="GBX86" s="466"/>
      <c r="GBY86" s="399"/>
      <c r="GBZ86" s="466"/>
      <c r="GCA86" s="252"/>
      <c r="GCB86" s="467"/>
      <c r="GCC86" s="466"/>
      <c r="GCD86" s="399"/>
      <c r="GCE86" s="466"/>
      <c r="GCF86" s="252"/>
      <c r="GCG86" s="467"/>
      <c r="GCH86" s="466"/>
      <c r="GCI86" s="399"/>
      <c r="GCJ86" s="466"/>
      <c r="GCK86" s="252"/>
      <c r="GCL86" s="467"/>
      <c r="GCM86" s="466"/>
      <c r="GCN86" s="399"/>
      <c r="GCO86" s="466"/>
      <c r="GCP86" s="252"/>
      <c r="GCQ86" s="467"/>
      <c r="GCR86" s="466"/>
      <c r="GCS86" s="399"/>
      <c r="GCT86" s="466"/>
      <c r="GCU86" s="252"/>
      <c r="GCV86" s="467"/>
      <c r="GCW86" s="466"/>
      <c r="GCX86" s="399"/>
      <c r="GCY86" s="466"/>
      <c r="GCZ86" s="252"/>
      <c r="GDA86" s="467"/>
      <c r="GDB86" s="466"/>
      <c r="GDC86" s="399"/>
      <c r="GDD86" s="466"/>
      <c r="GDE86" s="252"/>
      <c r="GDF86" s="467"/>
      <c r="GDG86" s="466"/>
      <c r="GDH86" s="399"/>
      <c r="GDI86" s="466"/>
      <c r="GDJ86" s="252"/>
      <c r="GDK86" s="467"/>
      <c r="GDL86" s="466"/>
      <c r="GDM86" s="399"/>
      <c r="GDN86" s="466"/>
      <c r="GDO86" s="252"/>
      <c r="GDP86" s="467"/>
      <c r="GDQ86" s="466"/>
      <c r="GDR86" s="399"/>
      <c r="GDS86" s="466"/>
      <c r="GDT86" s="252"/>
      <c r="GDU86" s="467"/>
      <c r="GDV86" s="466"/>
      <c r="GDW86" s="399"/>
      <c r="GDX86" s="466"/>
      <c r="GDY86" s="252"/>
      <c r="GDZ86" s="467"/>
      <c r="GEA86" s="466"/>
      <c r="GEB86" s="399"/>
      <c r="GEC86" s="466"/>
      <c r="GED86" s="252"/>
      <c r="GEE86" s="467"/>
      <c r="GEF86" s="466"/>
      <c r="GEG86" s="399"/>
      <c r="GEH86" s="466"/>
      <c r="GEI86" s="252"/>
      <c r="GEJ86" s="467"/>
      <c r="GEK86" s="466"/>
      <c r="GEL86" s="399"/>
      <c r="GEM86" s="466"/>
      <c r="GEN86" s="252"/>
      <c r="GEO86" s="467"/>
      <c r="GEP86" s="466"/>
      <c r="GEQ86" s="399"/>
      <c r="GER86" s="466"/>
      <c r="GES86" s="252"/>
      <c r="GET86" s="467"/>
      <c r="GEU86" s="466"/>
      <c r="GEV86" s="399"/>
      <c r="GEW86" s="466"/>
      <c r="GEX86" s="252"/>
      <c r="GEY86" s="467"/>
      <c r="GEZ86" s="466"/>
      <c r="GFA86" s="399"/>
      <c r="GFB86" s="466"/>
      <c r="GFC86" s="252"/>
      <c r="GFD86" s="467"/>
      <c r="GFE86" s="466"/>
      <c r="GFF86" s="399"/>
      <c r="GFG86" s="466"/>
      <c r="GFH86" s="252"/>
      <c r="GFI86" s="467"/>
      <c r="GFJ86" s="466"/>
      <c r="GFK86" s="399"/>
      <c r="GFL86" s="466"/>
      <c r="GFM86" s="252"/>
      <c r="GFN86" s="467"/>
      <c r="GFO86" s="466"/>
      <c r="GFP86" s="399"/>
      <c r="GFQ86" s="466"/>
      <c r="GFR86" s="252"/>
      <c r="GFS86" s="467"/>
      <c r="GFT86" s="466"/>
      <c r="GFU86" s="399"/>
      <c r="GFV86" s="466"/>
      <c r="GFW86" s="252"/>
      <c r="GFX86" s="467"/>
      <c r="GFY86" s="466"/>
      <c r="GFZ86" s="399"/>
      <c r="GGA86" s="466"/>
      <c r="GGB86" s="252"/>
      <c r="GGC86" s="467"/>
      <c r="GGD86" s="466"/>
      <c r="GGE86" s="399"/>
      <c r="GGF86" s="466"/>
      <c r="GGG86" s="252"/>
      <c r="GGH86" s="467"/>
      <c r="GGI86" s="466"/>
      <c r="GGJ86" s="399"/>
      <c r="GGK86" s="466"/>
      <c r="GGL86" s="252"/>
      <c r="GGM86" s="467"/>
      <c r="GGN86" s="466"/>
      <c r="GGO86" s="399"/>
      <c r="GGP86" s="466"/>
      <c r="GGQ86" s="252"/>
      <c r="GGR86" s="467"/>
      <c r="GGS86" s="466"/>
      <c r="GGT86" s="399"/>
      <c r="GGU86" s="466"/>
      <c r="GGV86" s="252"/>
      <c r="GGW86" s="467"/>
      <c r="GGX86" s="466"/>
      <c r="GGY86" s="399"/>
      <c r="GGZ86" s="466"/>
      <c r="GHA86" s="252"/>
      <c r="GHB86" s="467"/>
      <c r="GHC86" s="466"/>
      <c r="GHD86" s="399"/>
      <c r="GHE86" s="466"/>
      <c r="GHF86" s="252"/>
      <c r="GHG86" s="467"/>
      <c r="GHH86" s="466"/>
      <c r="GHI86" s="399"/>
      <c r="GHJ86" s="466"/>
      <c r="GHK86" s="252"/>
      <c r="GHL86" s="467"/>
      <c r="GHM86" s="466"/>
      <c r="GHN86" s="399"/>
      <c r="GHO86" s="466"/>
      <c r="GHP86" s="252"/>
      <c r="GHQ86" s="467"/>
      <c r="GHR86" s="466"/>
      <c r="GHS86" s="399"/>
      <c r="GHT86" s="466"/>
      <c r="GHU86" s="252"/>
      <c r="GHV86" s="467"/>
      <c r="GHW86" s="466"/>
      <c r="GHX86" s="399"/>
      <c r="GHY86" s="466"/>
      <c r="GHZ86" s="252"/>
      <c r="GIA86" s="467"/>
      <c r="GIB86" s="466"/>
      <c r="GIC86" s="399"/>
      <c r="GID86" s="466"/>
      <c r="GIE86" s="252"/>
      <c r="GIF86" s="467"/>
      <c r="GIG86" s="466"/>
      <c r="GIH86" s="399"/>
      <c r="GII86" s="466"/>
      <c r="GIJ86" s="252"/>
      <c r="GIK86" s="467"/>
      <c r="GIL86" s="466"/>
      <c r="GIM86" s="399"/>
      <c r="GIN86" s="466"/>
      <c r="GIO86" s="252"/>
      <c r="GIP86" s="467"/>
      <c r="GIQ86" s="466"/>
      <c r="GIR86" s="399"/>
      <c r="GIS86" s="466"/>
      <c r="GIT86" s="252"/>
      <c r="GIU86" s="467"/>
      <c r="GIV86" s="466"/>
      <c r="GIW86" s="399"/>
      <c r="GIX86" s="466"/>
      <c r="GIY86" s="252"/>
      <c r="GIZ86" s="467"/>
      <c r="GJA86" s="466"/>
      <c r="GJB86" s="399"/>
      <c r="GJC86" s="466"/>
      <c r="GJD86" s="252"/>
      <c r="GJE86" s="467"/>
      <c r="GJF86" s="466"/>
      <c r="GJG86" s="399"/>
      <c r="GJH86" s="466"/>
      <c r="GJI86" s="252"/>
      <c r="GJJ86" s="467"/>
      <c r="GJK86" s="466"/>
      <c r="GJL86" s="399"/>
      <c r="GJM86" s="466"/>
      <c r="GJN86" s="252"/>
      <c r="GJO86" s="467"/>
      <c r="GJP86" s="466"/>
      <c r="GJQ86" s="399"/>
      <c r="GJR86" s="466"/>
      <c r="GJS86" s="252"/>
      <c r="GJT86" s="467"/>
      <c r="GJU86" s="466"/>
      <c r="GJV86" s="399"/>
      <c r="GJW86" s="466"/>
      <c r="GJX86" s="252"/>
      <c r="GJY86" s="467"/>
      <c r="GJZ86" s="466"/>
      <c r="GKA86" s="399"/>
      <c r="GKB86" s="466"/>
      <c r="GKC86" s="252"/>
      <c r="GKD86" s="467"/>
      <c r="GKE86" s="466"/>
      <c r="GKF86" s="399"/>
      <c r="GKG86" s="466"/>
      <c r="GKH86" s="252"/>
      <c r="GKI86" s="467"/>
      <c r="GKJ86" s="466"/>
      <c r="GKK86" s="399"/>
      <c r="GKL86" s="466"/>
      <c r="GKM86" s="252"/>
      <c r="GKN86" s="467"/>
      <c r="GKO86" s="466"/>
      <c r="GKP86" s="399"/>
      <c r="GKQ86" s="466"/>
      <c r="GKR86" s="252"/>
      <c r="GKS86" s="467"/>
      <c r="GKT86" s="466"/>
      <c r="GKU86" s="399"/>
      <c r="GKV86" s="466"/>
      <c r="GKW86" s="252"/>
      <c r="GKX86" s="467"/>
      <c r="GKY86" s="466"/>
      <c r="GKZ86" s="399"/>
      <c r="GLA86" s="466"/>
      <c r="GLB86" s="252"/>
      <c r="GLC86" s="467"/>
      <c r="GLD86" s="466"/>
      <c r="GLE86" s="399"/>
      <c r="GLF86" s="466"/>
      <c r="GLG86" s="252"/>
      <c r="GLH86" s="467"/>
      <c r="GLI86" s="466"/>
      <c r="GLJ86" s="399"/>
      <c r="GLK86" s="466"/>
      <c r="GLL86" s="252"/>
      <c r="GLM86" s="467"/>
      <c r="GLN86" s="466"/>
      <c r="GLO86" s="399"/>
      <c r="GLP86" s="466"/>
      <c r="GLQ86" s="252"/>
      <c r="GLR86" s="467"/>
      <c r="GLS86" s="466"/>
      <c r="GLT86" s="399"/>
      <c r="GLU86" s="466"/>
      <c r="GLV86" s="252"/>
      <c r="GLW86" s="467"/>
      <c r="GLX86" s="466"/>
      <c r="GLY86" s="399"/>
      <c r="GLZ86" s="466"/>
      <c r="GMA86" s="252"/>
      <c r="GMB86" s="467"/>
      <c r="GMC86" s="466"/>
      <c r="GMD86" s="399"/>
      <c r="GME86" s="466"/>
      <c r="GMF86" s="252"/>
      <c r="GMG86" s="467"/>
      <c r="GMH86" s="466"/>
      <c r="GMI86" s="399"/>
      <c r="GMJ86" s="466"/>
      <c r="GMK86" s="252"/>
      <c r="GML86" s="467"/>
      <c r="GMM86" s="466"/>
      <c r="GMN86" s="399"/>
      <c r="GMO86" s="466"/>
      <c r="GMP86" s="252"/>
      <c r="GMQ86" s="467"/>
      <c r="GMR86" s="466"/>
      <c r="GMS86" s="399"/>
      <c r="GMT86" s="466"/>
      <c r="GMU86" s="252"/>
      <c r="GMV86" s="467"/>
      <c r="GMW86" s="466"/>
      <c r="GMX86" s="399"/>
      <c r="GMY86" s="466"/>
      <c r="GMZ86" s="252"/>
      <c r="GNA86" s="467"/>
      <c r="GNB86" s="466"/>
      <c r="GNC86" s="399"/>
      <c r="GND86" s="466"/>
      <c r="GNE86" s="252"/>
      <c r="GNF86" s="467"/>
      <c r="GNG86" s="466"/>
      <c r="GNH86" s="399"/>
      <c r="GNI86" s="466"/>
      <c r="GNJ86" s="252"/>
      <c r="GNK86" s="467"/>
      <c r="GNL86" s="466"/>
      <c r="GNM86" s="399"/>
      <c r="GNN86" s="466"/>
      <c r="GNO86" s="252"/>
      <c r="GNP86" s="467"/>
      <c r="GNQ86" s="466"/>
      <c r="GNR86" s="399"/>
      <c r="GNS86" s="466"/>
      <c r="GNT86" s="252"/>
      <c r="GNU86" s="467"/>
      <c r="GNV86" s="466"/>
      <c r="GNW86" s="399"/>
      <c r="GNX86" s="466"/>
      <c r="GNY86" s="252"/>
      <c r="GNZ86" s="467"/>
      <c r="GOA86" s="466"/>
      <c r="GOB86" s="399"/>
      <c r="GOC86" s="466"/>
      <c r="GOD86" s="252"/>
      <c r="GOE86" s="467"/>
      <c r="GOF86" s="466"/>
      <c r="GOG86" s="399"/>
      <c r="GOH86" s="466"/>
      <c r="GOI86" s="252"/>
      <c r="GOJ86" s="467"/>
      <c r="GOK86" s="466"/>
      <c r="GOL86" s="399"/>
      <c r="GOM86" s="466"/>
      <c r="GON86" s="252"/>
      <c r="GOO86" s="467"/>
      <c r="GOP86" s="466"/>
      <c r="GOQ86" s="399"/>
      <c r="GOR86" s="466"/>
      <c r="GOS86" s="252"/>
      <c r="GOT86" s="467"/>
      <c r="GOU86" s="466"/>
      <c r="GOV86" s="399"/>
      <c r="GOW86" s="466"/>
      <c r="GOX86" s="252"/>
      <c r="GOY86" s="467"/>
      <c r="GOZ86" s="466"/>
      <c r="GPA86" s="399"/>
      <c r="GPB86" s="466"/>
      <c r="GPC86" s="252"/>
      <c r="GPD86" s="467"/>
      <c r="GPE86" s="466"/>
      <c r="GPF86" s="399"/>
      <c r="GPG86" s="466"/>
      <c r="GPH86" s="252"/>
      <c r="GPI86" s="467"/>
      <c r="GPJ86" s="466"/>
      <c r="GPK86" s="399"/>
      <c r="GPL86" s="466"/>
      <c r="GPM86" s="252"/>
      <c r="GPN86" s="467"/>
      <c r="GPO86" s="466"/>
      <c r="GPP86" s="399"/>
      <c r="GPQ86" s="466"/>
      <c r="GPR86" s="252"/>
      <c r="GPS86" s="467"/>
      <c r="GPT86" s="466"/>
      <c r="GPU86" s="399"/>
      <c r="GPV86" s="466"/>
      <c r="GPW86" s="252"/>
      <c r="GPX86" s="467"/>
      <c r="GPY86" s="466"/>
      <c r="GPZ86" s="399"/>
      <c r="GQA86" s="466"/>
      <c r="GQB86" s="252"/>
      <c r="GQC86" s="467"/>
      <c r="GQD86" s="466"/>
      <c r="GQE86" s="399"/>
      <c r="GQF86" s="466"/>
      <c r="GQG86" s="252"/>
      <c r="GQH86" s="467"/>
      <c r="GQI86" s="466"/>
      <c r="GQJ86" s="399"/>
      <c r="GQK86" s="466"/>
      <c r="GQL86" s="252"/>
      <c r="GQM86" s="467"/>
      <c r="GQN86" s="466"/>
      <c r="GQO86" s="399"/>
      <c r="GQP86" s="466"/>
      <c r="GQQ86" s="252"/>
      <c r="GQR86" s="467"/>
      <c r="GQS86" s="466"/>
      <c r="GQT86" s="399"/>
      <c r="GQU86" s="466"/>
      <c r="GQV86" s="252"/>
      <c r="GQW86" s="467"/>
      <c r="GQX86" s="466"/>
      <c r="GQY86" s="399"/>
      <c r="GQZ86" s="466"/>
      <c r="GRA86" s="252"/>
      <c r="GRB86" s="467"/>
      <c r="GRC86" s="466"/>
      <c r="GRD86" s="399"/>
      <c r="GRE86" s="466"/>
      <c r="GRF86" s="252"/>
      <c r="GRG86" s="467"/>
      <c r="GRH86" s="466"/>
      <c r="GRI86" s="399"/>
      <c r="GRJ86" s="466"/>
      <c r="GRK86" s="252"/>
      <c r="GRL86" s="467"/>
      <c r="GRM86" s="466"/>
      <c r="GRN86" s="399"/>
      <c r="GRO86" s="466"/>
      <c r="GRP86" s="252"/>
      <c r="GRQ86" s="467"/>
      <c r="GRR86" s="466"/>
      <c r="GRS86" s="399"/>
      <c r="GRT86" s="466"/>
      <c r="GRU86" s="252"/>
      <c r="GRV86" s="467"/>
      <c r="GRW86" s="466"/>
      <c r="GRX86" s="399"/>
      <c r="GRY86" s="466"/>
      <c r="GRZ86" s="252"/>
      <c r="GSA86" s="467"/>
      <c r="GSB86" s="466"/>
      <c r="GSC86" s="399"/>
      <c r="GSD86" s="466"/>
      <c r="GSE86" s="252"/>
      <c r="GSF86" s="467"/>
      <c r="GSG86" s="466"/>
      <c r="GSH86" s="399"/>
      <c r="GSI86" s="466"/>
      <c r="GSJ86" s="252"/>
      <c r="GSK86" s="467"/>
      <c r="GSL86" s="466"/>
      <c r="GSM86" s="399"/>
      <c r="GSN86" s="466"/>
      <c r="GSO86" s="252"/>
      <c r="GSP86" s="467"/>
      <c r="GSQ86" s="466"/>
      <c r="GSR86" s="399"/>
      <c r="GSS86" s="466"/>
      <c r="GST86" s="252"/>
      <c r="GSU86" s="467"/>
      <c r="GSV86" s="466"/>
      <c r="GSW86" s="399"/>
      <c r="GSX86" s="466"/>
      <c r="GSY86" s="252"/>
      <c r="GSZ86" s="467"/>
      <c r="GTA86" s="466"/>
      <c r="GTB86" s="399"/>
      <c r="GTC86" s="466"/>
      <c r="GTD86" s="252"/>
      <c r="GTE86" s="467"/>
      <c r="GTF86" s="466"/>
      <c r="GTG86" s="399"/>
      <c r="GTH86" s="466"/>
      <c r="GTI86" s="252"/>
      <c r="GTJ86" s="467"/>
      <c r="GTK86" s="466"/>
      <c r="GTL86" s="399"/>
      <c r="GTM86" s="466"/>
      <c r="GTN86" s="252"/>
      <c r="GTO86" s="467"/>
      <c r="GTP86" s="466"/>
      <c r="GTQ86" s="399"/>
      <c r="GTR86" s="466"/>
      <c r="GTS86" s="252"/>
      <c r="GTT86" s="467"/>
      <c r="GTU86" s="466"/>
      <c r="GTV86" s="399"/>
      <c r="GTW86" s="466"/>
      <c r="GTX86" s="252"/>
      <c r="GTY86" s="467"/>
      <c r="GTZ86" s="466"/>
      <c r="GUA86" s="399"/>
      <c r="GUB86" s="466"/>
      <c r="GUC86" s="252"/>
      <c r="GUD86" s="467"/>
      <c r="GUE86" s="466"/>
      <c r="GUF86" s="399"/>
      <c r="GUG86" s="466"/>
      <c r="GUH86" s="252"/>
      <c r="GUI86" s="467"/>
      <c r="GUJ86" s="466"/>
      <c r="GUK86" s="399"/>
      <c r="GUL86" s="466"/>
      <c r="GUM86" s="252"/>
      <c r="GUN86" s="467"/>
      <c r="GUO86" s="466"/>
      <c r="GUP86" s="399"/>
      <c r="GUQ86" s="466"/>
      <c r="GUR86" s="252"/>
      <c r="GUS86" s="467"/>
      <c r="GUT86" s="466"/>
      <c r="GUU86" s="399"/>
      <c r="GUV86" s="466"/>
      <c r="GUW86" s="252"/>
      <c r="GUX86" s="467"/>
      <c r="GUY86" s="466"/>
      <c r="GUZ86" s="399"/>
      <c r="GVA86" s="466"/>
      <c r="GVB86" s="252"/>
      <c r="GVC86" s="467"/>
      <c r="GVD86" s="466"/>
      <c r="GVE86" s="399"/>
      <c r="GVF86" s="466"/>
      <c r="GVG86" s="252"/>
      <c r="GVH86" s="467"/>
      <c r="GVI86" s="466"/>
      <c r="GVJ86" s="399"/>
      <c r="GVK86" s="466"/>
      <c r="GVL86" s="252"/>
      <c r="GVM86" s="467"/>
      <c r="GVN86" s="466"/>
      <c r="GVO86" s="399"/>
      <c r="GVP86" s="466"/>
      <c r="GVQ86" s="252"/>
      <c r="GVR86" s="467"/>
      <c r="GVS86" s="466"/>
      <c r="GVT86" s="399"/>
      <c r="GVU86" s="466"/>
      <c r="GVV86" s="252"/>
      <c r="GVW86" s="467"/>
      <c r="GVX86" s="466"/>
      <c r="GVY86" s="399"/>
      <c r="GVZ86" s="466"/>
      <c r="GWA86" s="252"/>
      <c r="GWB86" s="467"/>
      <c r="GWC86" s="466"/>
      <c r="GWD86" s="399"/>
      <c r="GWE86" s="466"/>
      <c r="GWF86" s="252"/>
      <c r="GWG86" s="467"/>
      <c r="GWH86" s="466"/>
      <c r="GWI86" s="399"/>
      <c r="GWJ86" s="466"/>
      <c r="GWK86" s="252"/>
      <c r="GWL86" s="467"/>
      <c r="GWM86" s="466"/>
      <c r="GWN86" s="399"/>
      <c r="GWO86" s="466"/>
      <c r="GWP86" s="252"/>
      <c r="GWQ86" s="467"/>
      <c r="GWR86" s="466"/>
      <c r="GWS86" s="399"/>
      <c r="GWT86" s="466"/>
      <c r="GWU86" s="252"/>
      <c r="GWV86" s="467"/>
      <c r="GWW86" s="466"/>
      <c r="GWX86" s="399"/>
      <c r="GWY86" s="466"/>
      <c r="GWZ86" s="252"/>
      <c r="GXA86" s="467"/>
      <c r="GXB86" s="466"/>
      <c r="GXC86" s="399"/>
      <c r="GXD86" s="466"/>
      <c r="GXE86" s="252"/>
      <c r="GXF86" s="467"/>
      <c r="GXG86" s="466"/>
      <c r="GXH86" s="399"/>
      <c r="GXI86" s="466"/>
      <c r="GXJ86" s="252"/>
      <c r="GXK86" s="467"/>
      <c r="GXL86" s="466"/>
      <c r="GXM86" s="399"/>
      <c r="GXN86" s="466"/>
      <c r="GXO86" s="252"/>
      <c r="GXP86" s="467"/>
      <c r="GXQ86" s="466"/>
      <c r="GXR86" s="399"/>
      <c r="GXS86" s="466"/>
      <c r="GXT86" s="252"/>
      <c r="GXU86" s="467"/>
      <c r="GXV86" s="466"/>
      <c r="GXW86" s="399"/>
      <c r="GXX86" s="466"/>
      <c r="GXY86" s="252"/>
      <c r="GXZ86" s="467"/>
      <c r="GYA86" s="466"/>
      <c r="GYB86" s="399"/>
      <c r="GYC86" s="466"/>
      <c r="GYD86" s="252"/>
      <c r="GYE86" s="467"/>
      <c r="GYF86" s="466"/>
      <c r="GYG86" s="399"/>
      <c r="GYH86" s="466"/>
      <c r="GYI86" s="252"/>
      <c r="GYJ86" s="467"/>
      <c r="GYK86" s="466"/>
      <c r="GYL86" s="399"/>
      <c r="GYM86" s="466"/>
      <c r="GYN86" s="252"/>
      <c r="GYO86" s="467"/>
      <c r="GYP86" s="466"/>
      <c r="GYQ86" s="399"/>
      <c r="GYR86" s="466"/>
      <c r="GYS86" s="252"/>
      <c r="GYT86" s="467"/>
      <c r="GYU86" s="466"/>
      <c r="GYV86" s="399"/>
      <c r="GYW86" s="466"/>
      <c r="GYX86" s="252"/>
      <c r="GYY86" s="467"/>
      <c r="GYZ86" s="466"/>
      <c r="GZA86" s="399"/>
      <c r="GZB86" s="466"/>
      <c r="GZC86" s="252"/>
      <c r="GZD86" s="467"/>
      <c r="GZE86" s="466"/>
      <c r="GZF86" s="399"/>
      <c r="GZG86" s="466"/>
      <c r="GZH86" s="252"/>
      <c r="GZI86" s="467"/>
      <c r="GZJ86" s="466"/>
      <c r="GZK86" s="399"/>
      <c r="GZL86" s="466"/>
      <c r="GZM86" s="252"/>
      <c r="GZN86" s="467"/>
      <c r="GZO86" s="466"/>
      <c r="GZP86" s="399"/>
      <c r="GZQ86" s="466"/>
      <c r="GZR86" s="252"/>
      <c r="GZS86" s="467"/>
      <c r="GZT86" s="466"/>
      <c r="GZU86" s="399"/>
      <c r="GZV86" s="466"/>
      <c r="GZW86" s="252"/>
      <c r="GZX86" s="467"/>
      <c r="GZY86" s="466"/>
      <c r="GZZ86" s="399"/>
      <c r="HAA86" s="466"/>
      <c r="HAB86" s="252"/>
      <c r="HAC86" s="467"/>
      <c r="HAD86" s="466"/>
      <c r="HAE86" s="399"/>
      <c r="HAF86" s="466"/>
      <c r="HAG86" s="252"/>
      <c r="HAH86" s="467"/>
      <c r="HAI86" s="466"/>
      <c r="HAJ86" s="399"/>
      <c r="HAK86" s="466"/>
      <c r="HAL86" s="252"/>
      <c r="HAM86" s="467"/>
      <c r="HAN86" s="466"/>
      <c r="HAO86" s="399"/>
      <c r="HAP86" s="466"/>
      <c r="HAQ86" s="252"/>
      <c r="HAR86" s="467"/>
      <c r="HAS86" s="466"/>
      <c r="HAT86" s="399"/>
      <c r="HAU86" s="466"/>
      <c r="HAV86" s="252"/>
      <c r="HAW86" s="467"/>
      <c r="HAX86" s="466"/>
      <c r="HAY86" s="399"/>
      <c r="HAZ86" s="466"/>
      <c r="HBA86" s="252"/>
      <c r="HBB86" s="467"/>
      <c r="HBC86" s="466"/>
      <c r="HBD86" s="399"/>
      <c r="HBE86" s="466"/>
      <c r="HBF86" s="252"/>
      <c r="HBG86" s="467"/>
      <c r="HBH86" s="466"/>
      <c r="HBI86" s="399"/>
      <c r="HBJ86" s="466"/>
      <c r="HBK86" s="252"/>
      <c r="HBL86" s="467"/>
      <c r="HBM86" s="466"/>
      <c r="HBN86" s="399"/>
      <c r="HBO86" s="466"/>
      <c r="HBP86" s="252"/>
      <c r="HBQ86" s="467"/>
      <c r="HBR86" s="466"/>
      <c r="HBS86" s="399"/>
      <c r="HBT86" s="466"/>
      <c r="HBU86" s="252"/>
      <c r="HBV86" s="467"/>
      <c r="HBW86" s="466"/>
      <c r="HBX86" s="399"/>
      <c r="HBY86" s="466"/>
      <c r="HBZ86" s="252"/>
      <c r="HCA86" s="467"/>
      <c r="HCB86" s="466"/>
      <c r="HCC86" s="399"/>
      <c r="HCD86" s="466"/>
      <c r="HCE86" s="252"/>
      <c r="HCF86" s="467"/>
      <c r="HCG86" s="466"/>
      <c r="HCH86" s="399"/>
      <c r="HCI86" s="466"/>
      <c r="HCJ86" s="252"/>
      <c r="HCK86" s="467"/>
      <c r="HCL86" s="466"/>
      <c r="HCM86" s="399"/>
      <c r="HCN86" s="466"/>
      <c r="HCO86" s="252"/>
      <c r="HCP86" s="467"/>
      <c r="HCQ86" s="466"/>
      <c r="HCR86" s="399"/>
      <c r="HCS86" s="466"/>
      <c r="HCT86" s="252"/>
      <c r="HCU86" s="467"/>
      <c r="HCV86" s="466"/>
      <c r="HCW86" s="399"/>
      <c r="HCX86" s="466"/>
      <c r="HCY86" s="252"/>
      <c r="HCZ86" s="467"/>
      <c r="HDA86" s="466"/>
      <c r="HDB86" s="399"/>
      <c r="HDC86" s="466"/>
      <c r="HDD86" s="252"/>
      <c r="HDE86" s="467"/>
      <c r="HDF86" s="466"/>
      <c r="HDG86" s="399"/>
      <c r="HDH86" s="466"/>
      <c r="HDI86" s="252"/>
      <c r="HDJ86" s="467"/>
      <c r="HDK86" s="466"/>
      <c r="HDL86" s="399"/>
      <c r="HDM86" s="466"/>
      <c r="HDN86" s="252"/>
      <c r="HDO86" s="467"/>
      <c r="HDP86" s="466"/>
      <c r="HDQ86" s="399"/>
      <c r="HDR86" s="466"/>
      <c r="HDS86" s="252"/>
      <c r="HDT86" s="467"/>
      <c r="HDU86" s="466"/>
      <c r="HDV86" s="399"/>
      <c r="HDW86" s="466"/>
      <c r="HDX86" s="252"/>
      <c r="HDY86" s="467"/>
      <c r="HDZ86" s="466"/>
      <c r="HEA86" s="399"/>
      <c r="HEB86" s="466"/>
      <c r="HEC86" s="252"/>
      <c r="HED86" s="467"/>
      <c r="HEE86" s="466"/>
      <c r="HEF86" s="399"/>
      <c r="HEG86" s="466"/>
      <c r="HEH86" s="252"/>
      <c r="HEI86" s="467"/>
      <c r="HEJ86" s="466"/>
      <c r="HEK86" s="399"/>
      <c r="HEL86" s="466"/>
      <c r="HEM86" s="252"/>
      <c r="HEN86" s="467"/>
      <c r="HEO86" s="466"/>
      <c r="HEP86" s="399"/>
      <c r="HEQ86" s="466"/>
      <c r="HER86" s="252"/>
      <c r="HES86" s="467"/>
      <c r="HET86" s="466"/>
      <c r="HEU86" s="399"/>
      <c r="HEV86" s="466"/>
      <c r="HEW86" s="252"/>
      <c r="HEX86" s="467"/>
      <c r="HEY86" s="466"/>
      <c r="HEZ86" s="399"/>
      <c r="HFA86" s="466"/>
      <c r="HFB86" s="252"/>
      <c r="HFC86" s="467"/>
      <c r="HFD86" s="466"/>
      <c r="HFE86" s="399"/>
      <c r="HFF86" s="466"/>
      <c r="HFG86" s="252"/>
      <c r="HFH86" s="467"/>
      <c r="HFI86" s="466"/>
      <c r="HFJ86" s="399"/>
      <c r="HFK86" s="466"/>
      <c r="HFL86" s="252"/>
      <c r="HFM86" s="467"/>
      <c r="HFN86" s="466"/>
      <c r="HFO86" s="399"/>
      <c r="HFP86" s="466"/>
      <c r="HFQ86" s="252"/>
      <c r="HFR86" s="467"/>
      <c r="HFS86" s="466"/>
      <c r="HFT86" s="399"/>
      <c r="HFU86" s="466"/>
      <c r="HFV86" s="252"/>
      <c r="HFW86" s="467"/>
      <c r="HFX86" s="466"/>
      <c r="HFY86" s="399"/>
      <c r="HFZ86" s="466"/>
      <c r="HGA86" s="252"/>
      <c r="HGB86" s="467"/>
      <c r="HGC86" s="466"/>
      <c r="HGD86" s="399"/>
      <c r="HGE86" s="466"/>
      <c r="HGF86" s="252"/>
      <c r="HGG86" s="467"/>
      <c r="HGH86" s="466"/>
      <c r="HGI86" s="399"/>
      <c r="HGJ86" s="466"/>
      <c r="HGK86" s="252"/>
      <c r="HGL86" s="467"/>
      <c r="HGM86" s="466"/>
      <c r="HGN86" s="399"/>
      <c r="HGO86" s="466"/>
      <c r="HGP86" s="252"/>
      <c r="HGQ86" s="467"/>
      <c r="HGR86" s="466"/>
      <c r="HGS86" s="399"/>
      <c r="HGT86" s="466"/>
      <c r="HGU86" s="252"/>
      <c r="HGV86" s="467"/>
      <c r="HGW86" s="466"/>
      <c r="HGX86" s="399"/>
      <c r="HGY86" s="466"/>
      <c r="HGZ86" s="252"/>
      <c r="HHA86" s="467"/>
      <c r="HHB86" s="466"/>
      <c r="HHC86" s="399"/>
      <c r="HHD86" s="466"/>
      <c r="HHE86" s="252"/>
      <c r="HHF86" s="467"/>
      <c r="HHG86" s="466"/>
      <c r="HHH86" s="399"/>
      <c r="HHI86" s="466"/>
      <c r="HHJ86" s="252"/>
      <c r="HHK86" s="467"/>
      <c r="HHL86" s="466"/>
      <c r="HHM86" s="399"/>
      <c r="HHN86" s="466"/>
      <c r="HHO86" s="252"/>
      <c r="HHP86" s="467"/>
      <c r="HHQ86" s="466"/>
      <c r="HHR86" s="399"/>
      <c r="HHS86" s="466"/>
      <c r="HHT86" s="252"/>
      <c r="HHU86" s="467"/>
      <c r="HHV86" s="466"/>
      <c r="HHW86" s="399"/>
      <c r="HHX86" s="466"/>
      <c r="HHY86" s="252"/>
      <c r="HHZ86" s="467"/>
      <c r="HIA86" s="466"/>
      <c r="HIB86" s="399"/>
      <c r="HIC86" s="466"/>
      <c r="HID86" s="252"/>
      <c r="HIE86" s="467"/>
      <c r="HIF86" s="466"/>
      <c r="HIG86" s="399"/>
      <c r="HIH86" s="466"/>
      <c r="HII86" s="252"/>
      <c r="HIJ86" s="467"/>
      <c r="HIK86" s="466"/>
      <c r="HIL86" s="399"/>
      <c r="HIM86" s="466"/>
      <c r="HIN86" s="252"/>
      <c r="HIO86" s="467"/>
      <c r="HIP86" s="466"/>
      <c r="HIQ86" s="399"/>
      <c r="HIR86" s="466"/>
      <c r="HIS86" s="252"/>
      <c r="HIT86" s="467"/>
      <c r="HIU86" s="466"/>
      <c r="HIV86" s="399"/>
      <c r="HIW86" s="466"/>
      <c r="HIX86" s="252"/>
      <c r="HIY86" s="467"/>
      <c r="HIZ86" s="466"/>
      <c r="HJA86" s="399"/>
      <c r="HJB86" s="466"/>
      <c r="HJC86" s="252"/>
      <c r="HJD86" s="467"/>
      <c r="HJE86" s="466"/>
      <c r="HJF86" s="399"/>
      <c r="HJG86" s="466"/>
      <c r="HJH86" s="252"/>
      <c r="HJI86" s="467"/>
      <c r="HJJ86" s="466"/>
      <c r="HJK86" s="399"/>
      <c r="HJL86" s="466"/>
      <c r="HJM86" s="252"/>
      <c r="HJN86" s="467"/>
      <c r="HJO86" s="466"/>
      <c r="HJP86" s="399"/>
      <c r="HJQ86" s="466"/>
      <c r="HJR86" s="252"/>
      <c r="HJS86" s="467"/>
      <c r="HJT86" s="466"/>
      <c r="HJU86" s="399"/>
      <c r="HJV86" s="466"/>
      <c r="HJW86" s="252"/>
      <c r="HJX86" s="467"/>
      <c r="HJY86" s="466"/>
      <c r="HJZ86" s="399"/>
      <c r="HKA86" s="466"/>
      <c r="HKB86" s="252"/>
      <c r="HKC86" s="467"/>
      <c r="HKD86" s="466"/>
      <c r="HKE86" s="399"/>
      <c r="HKF86" s="466"/>
      <c r="HKG86" s="252"/>
      <c r="HKH86" s="467"/>
      <c r="HKI86" s="466"/>
      <c r="HKJ86" s="399"/>
      <c r="HKK86" s="466"/>
      <c r="HKL86" s="252"/>
      <c r="HKM86" s="467"/>
      <c r="HKN86" s="466"/>
      <c r="HKO86" s="399"/>
      <c r="HKP86" s="466"/>
      <c r="HKQ86" s="252"/>
      <c r="HKR86" s="467"/>
      <c r="HKS86" s="466"/>
      <c r="HKT86" s="399"/>
      <c r="HKU86" s="466"/>
      <c r="HKV86" s="252"/>
      <c r="HKW86" s="467"/>
      <c r="HKX86" s="466"/>
      <c r="HKY86" s="399"/>
      <c r="HKZ86" s="466"/>
      <c r="HLA86" s="252"/>
      <c r="HLB86" s="467"/>
      <c r="HLC86" s="466"/>
      <c r="HLD86" s="399"/>
      <c r="HLE86" s="466"/>
      <c r="HLF86" s="252"/>
      <c r="HLG86" s="467"/>
      <c r="HLH86" s="466"/>
      <c r="HLI86" s="399"/>
      <c r="HLJ86" s="466"/>
      <c r="HLK86" s="252"/>
      <c r="HLL86" s="467"/>
      <c r="HLM86" s="466"/>
      <c r="HLN86" s="399"/>
      <c r="HLO86" s="466"/>
      <c r="HLP86" s="252"/>
      <c r="HLQ86" s="467"/>
      <c r="HLR86" s="466"/>
      <c r="HLS86" s="399"/>
      <c r="HLT86" s="466"/>
      <c r="HLU86" s="252"/>
      <c r="HLV86" s="467"/>
      <c r="HLW86" s="466"/>
      <c r="HLX86" s="399"/>
      <c r="HLY86" s="466"/>
      <c r="HLZ86" s="252"/>
      <c r="HMA86" s="467"/>
      <c r="HMB86" s="466"/>
      <c r="HMC86" s="399"/>
      <c r="HMD86" s="466"/>
      <c r="HME86" s="252"/>
      <c r="HMF86" s="467"/>
      <c r="HMG86" s="466"/>
      <c r="HMH86" s="399"/>
      <c r="HMI86" s="466"/>
      <c r="HMJ86" s="252"/>
      <c r="HMK86" s="467"/>
      <c r="HML86" s="466"/>
      <c r="HMM86" s="399"/>
      <c r="HMN86" s="466"/>
      <c r="HMO86" s="252"/>
      <c r="HMP86" s="467"/>
      <c r="HMQ86" s="466"/>
      <c r="HMR86" s="399"/>
      <c r="HMS86" s="466"/>
      <c r="HMT86" s="252"/>
      <c r="HMU86" s="467"/>
      <c r="HMV86" s="466"/>
      <c r="HMW86" s="399"/>
      <c r="HMX86" s="466"/>
      <c r="HMY86" s="252"/>
      <c r="HMZ86" s="467"/>
      <c r="HNA86" s="466"/>
      <c r="HNB86" s="399"/>
      <c r="HNC86" s="466"/>
      <c r="HND86" s="252"/>
      <c r="HNE86" s="467"/>
      <c r="HNF86" s="466"/>
      <c r="HNG86" s="399"/>
      <c r="HNH86" s="466"/>
      <c r="HNI86" s="252"/>
      <c r="HNJ86" s="467"/>
      <c r="HNK86" s="466"/>
      <c r="HNL86" s="399"/>
      <c r="HNM86" s="466"/>
      <c r="HNN86" s="252"/>
      <c r="HNO86" s="467"/>
      <c r="HNP86" s="466"/>
      <c r="HNQ86" s="399"/>
      <c r="HNR86" s="466"/>
      <c r="HNS86" s="252"/>
      <c r="HNT86" s="467"/>
      <c r="HNU86" s="466"/>
      <c r="HNV86" s="399"/>
      <c r="HNW86" s="466"/>
      <c r="HNX86" s="252"/>
      <c r="HNY86" s="467"/>
      <c r="HNZ86" s="466"/>
      <c r="HOA86" s="399"/>
      <c r="HOB86" s="466"/>
      <c r="HOC86" s="252"/>
      <c r="HOD86" s="467"/>
      <c r="HOE86" s="466"/>
      <c r="HOF86" s="399"/>
      <c r="HOG86" s="466"/>
      <c r="HOH86" s="252"/>
      <c r="HOI86" s="467"/>
      <c r="HOJ86" s="466"/>
      <c r="HOK86" s="399"/>
      <c r="HOL86" s="466"/>
      <c r="HOM86" s="252"/>
      <c r="HON86" s="467"/>
      <c r="HOO86" s="466"/>
      <c r="HOP86" s="399"/>
      <c r="HOQ86" s="466"/>
      <c r="HOR86" s="252"/>
      <c r="HOS86" s="467"/>
      <c r="HOT86" s="466"/>
      <c r="HOU86" s="399"/>
      <c r="HOV86" s="466"/>
      <c r="HOW86" s="252"/>
      <c r="HOX86" s="467"/>
      <c r="HOY86" s="466"/>
      <c r="HOZ86" s="399"/>
      <c r="HPA86" s="466"/>
      <c r="HPB86" s="252"/>
      <c r="HPC86" s="467"/>
      <c r="HPD86" s="466"/>
      <c r="HPE86" s="399"/>
      <c r="HPF86" s="466"/>
      <c r="HPG86" s="252"/>
      <c r="HPH86" s="467"/>
      <c r="HPI86" s="466"/>
      <c r="HPJ86" s="399"/>
      <c r="HPK86" s="466"/>
      <c r="HPL86" s="252"/>
      <c r="HPM86" s="467"/>
      <c r="HPN86" s="466"/>
      <c r="HPO86" s="399"/>
      <c r="HPP86" s="466"/>
      <c r="HPQ86" s="252"/>
      <c r="HPR86" s="467"/>
      <c r="HPS86" s="466"/>
      <c r="HPT86" s="399"/>
      <c r="HPU86" s="466"/>
      <c r="HPV86" s="252"/>
      <c r="HPW86" s="467"/>
      <c r="HPX86" s="466"/>
      <c r="HPY86" s="399"/>
      <c r="HPZ86" s="466"/>
      <c r="HQA86" s="252"/>
      <c r="HQB86" s="467"/>
      <c r="HQC86" s="466"/>
      <c r="HQD86" s="399"/>
      <c r="HQE86" s="466"/>
      <c r="HQF86" s="252"/>
      <c r="HQG86" s="467"/>
      <c r="HQH86" s="466"/>
      <c r="HQI86" s="399"/>
      <c r="HQJ86" s="466"/>
      <c r="HQK86" s="252"/>
      <c r="HQL86" s="467"/>
      <c r="HQM86" s="466"/>
      <c r="HQN86" s="399"/>
      <c r="HQO86" s="466"/>
      <c r="HQP86" s="252"/>
      <c r="HQQ86" s="467"/>
      <c r="HQR86" s="466"/>
      <c r="HQS86" s="399"/>
      <c r="HQT86" s="466"/>
      <c r="HQU86" s="252"/>
      <c r="HQV86" s="467"/>
      <c r="HQW86" s="466"/>
      <c r="HQX86" s="399"/>
      <c r="HQY86" s="466"/>
      <c r="HQZ86" s="252"/>
      <c r="HRA86" s="467"/>
      <c r="HRB86" s="466"/>
      <c r="HRC86" s="399"/>
      <c r="HRD86" s="466"/>
      <c r="HRE86" s="252"/>
      <c r="HRF86" s="467"/>
      <c r="HRG86" s="466"/>
      <c r="HRH86" s="399"/>
      <c r="HRI86" s="466"/>
      <c r="HRJ86" s="252"/>
      <c r="HRK86" s="467"/>
      <c r="HRL86" s="466"/>
      <c r="HRM86" s="399"/>
      <c r="HRN86" s="466"/>
      <c r="HRO86" s="252"/>
      <c r="HRP86" s="467"/>
      <c r="HRQ86" s="466"/>
      <c r="HRR86" s="399"/>
      <c r="HRS86" s="466"/>
      <c r="HRT86" s="252"/>
      <c r="HRU86" s="467"/>
      <c r="HRV86" s="466"/>
      <c r="HRW86" s="399"/>
      <c r="HRX86" s="466"/>
      <c r="HRY86" s="252"/>
      <c r="HRZ86" s="467"/>
      <c r="HSA86" s="466"/>
      <c r="HSB86" s="399"/>
      <c r="HSC86" s="466"/>
      <c r="HSD86" s="252"/>
      <c r="HSE86" s="467"/>
      <c r="HSF86" s="466"/>
      <c r="HSG86" s="399"/>
      <c r="HSH86" s="466"/>
      <c r="HSI86" s="252"/>
      <c r="HSJ86" s="467"/>
      <c r="HSK86" s="466"/>
      <c r="HSL86" s="399"/>
      <c r="HSM86" s="466"/>
      <c r="HSN86" s="252"/>
      <c r="HSO86" s="467"/>
      <c r="HSP86" s="466"/>
      <c r="HSQ86" s="399"/>
      <c r="HSR86" s="466"/>
      <c r="HSS86" s="252"/>
      <c r="HST86" s="467"/>
      <c r="HSU86" s="466"/>
      <c r="HSV86" s="399"/>
      <c r="HSW86" s="466"/>
      <c r="HSX86" s="252"/>
      <c r="HSY86" s="467"/>
      <c r="HSZ86" s="466"/>
      <c r="HTA86" s="399"/>
      <c r="HTB86" s="466"/>
      <c r="HTC86" s="252"/>
      <c r="HTD86" s="467"/>
      <c r="HTE86" s="466"/>
      <c r="HTF86" s="399"/>
      <c r="HTG86" s="466"/>
      <c r="HTH86" s="252"/>
      <c r="HTI86" s="467"/>
      <c r="HTJ86" s="466"/>
      <c r="HTK86" s="399"/>
      <c r="HTL86" s="466"/>
      <c r="HTM86" s="252"/>
      <c r="HTN86" s="467"/>
      <c r="HTO86" s="466"/>
      <c r="HTP86" s="399"/>
      <c r="HTQ86" s="466"/>
      <c r="HTR86" s="252"/>
      <c r="HTS86" s="467"/>
      <c r="HTT86" s="466"/>
      <c r="HTU86" s="399"/>
      <c r="HTV86" s="466"/>
      <c r="HTW86" s="252"/>
      <c r="HTX86" s="467"/>
      <c r="HTY86" s="466"/>
      <c r="HTZ86" s="399"/>
      <c r="HUA86" s="466"/>
      <c r="HUB86" s="252"/>
      <c r="HUC86" s="467"/>
      <c r="HUD86" s="466"/>
      <c r="HUE86" s="399"/>
      <c r="HUF86" s="466"/>
      <c r="HUG86" s="252"/>
      <c r="HUH86" s="467"/>
      <c r="HUI86" s="466"/>
      <c r="HUJ86" s="399"/>
      <c r="HUK86" s="466"/>
      <c r="HUL86" s="252"/>
      <c r="HUM86" s="467"/>
      <c r="HUN86" s="466"/>
      <c r="HUO86" s="399"/>
      <c r="HUP86" s="466"/>
      <c r="HUQ86" s="252"/>
      <c r="HUR86" s="467"/>
      <c r="HUS86" s="466"/>
      <c r="HUT86" s="399"/>
      <c r="HUU86" s="466"/>
      <c r="HUV86" s="252"/>
      <c r="HUW86" s="467"/>
      <c r="HUX86" s="466"/>
      <c r="HUY86" s="399"/>
      <c r="HUZ86" s="466"/>
      <c r="HVA86" s="252"/>
      <c r="HVB86" s="467"/>
      <c r="HVC86" s="466"/>
      <c r="HVD86" s="399"/>
      <c r="HVE86" s="466"/>
      <c r="HVF86" s="252"/>
      <c r="HVG86" s="467"/>
      <c r="HVH86" s="466"/>
      <c r="HVI86" s="399"/>
      <c r="HVJ86" s="466"/>
      <c r="HVK86" s="252"/>
      <c r="HVL86" s="467"/>
      <c r="HVM86" s="466"/>
      <c r="HVN86" s="399"/>
      <c r="HVO86" s="466"/>
      <c r="HVP86" s="252"/>
      <c r="HVQ86" s="467"/>
      <c r="HVR86" s="466"/>
      <c r="HVS86" s="399"/>
      <c r="HVT86" s="466"/>
      <c r="HVU86" s="252"/>
      <c r="HVV86" s="467"/>
      <c r="HVW86" s="466"/>
      <c r="HVX86" s="399"/>
      <c r="HVY86" s="466"/>
      <c r="HVZ86" s="252"/>
      <c r="HWA86" s="467"/>
      <c r="HWB86" s="466"/>
      <c r="HWC86" s="399"/>
      <c r="HWD86" s="466"/>
      <c r="HWE86" s="252"/>
      <c r="HWF86" s="467"/>
      <c r="HWG86" s="466"/>
      <c r="HWH86" s="399"/>
      <c r="HWI86" s="466"/>
      <c r="HWJ86" s="252"/>
      <c r="HWK86" s="467"/>
      <c r="HWL86" s="466"/>
      <c r="HWM86" s="399"/>
      <c r="HWN86" s="466"/>
      <c r="HWO86" s="252"/>
      <c r="HWP86" s="467"/>
      <c r="HWQ86" s="466"/>
      <c r="HWR86" s="399"/>
      <c r="HWS86" s="466"/>
      <c r="HWT86" s="252"/>
      <c r="HWU86" s="467"/>
      <c r="HWV86" s="466"/>
      <c r="HWW86" s="399"/>
      <c r="HWX86" s="466"/>
      <c r="HWY86" s="252"/>
      <c r="HWZ86" s="467"/>
      <c r="HXA86" s="466"/>
      <c r="HXB86" s="399"/>
      <c r="HXC86" s="466"/>
      <c r="HXD86" s="252"/>
      <c r="HXE86" s="467"/>
      <c r="HXF86" s="466"/>
      <c r="HXG86" s="399"/>
      <c r="HXH86" s="466"/>
      <c r="HXI86" s="252"/>
      <c r="HXJ86" s="467"/>
      <c r="HXK86" s="466"/>
      <c r="HXL86" s="399"/>
      <c r="HXM86" s="466"/>
      <c r="HXN86" s="252"/>
      <c r="HXO86" s="467"/>
      <c r="HXP86" s="466"/>
      <c r="HXQ86" s="399"/>
      <c r="HXR86" s="466"/>
      <c r="HXS86" s="252"/>
      <c r="HXT86" s="467"/>
      <c r="HXU86" s="466"/>
      <c r="HXV86" s="399"/>
      <c r="HXW86" s="466"/>
      <c r="HXX86" s="252"/>
      <c r="HXY86" s="467"/>
      <c r="HXZ86" s="466"/>
      <c r="HYA86" s="399"/>
      <c r="HYB86" s="466"/>
      <c r="HYC86" s="252"/>
      <c r="HYD86" s="467"/>
      <c r="HYE86" s="466"/>
      <c r="HYF86" s="399"/>
      <c r="HYG86" s="466"/>
      <c r="HYH86" s="252"/>
      <c r="HYI86" s="467"/>
      <c r="HYJ86" s="466"/>
      <c r="HYK86" s="399"/>
      <c r="HYL86" s="466"/>
      <c r="HYM86" s="252"/>
      <c r="HYN86" s="467"/>
      <c r="HYO86" s="466"/>
      <c r="HYP86" s="399"/>
      <c r="HYQ86" s="466"/>
      <c r="HYR86" s="252"/>
      <c r="HYS86" s="467"/>
      <c r="HYT86" s="466"/>
      <c r="HYU86" s="399"/>
      <c r="HYV86" s="466"/>
      <c r="HYW86" s="252"/>
      <c r="HYX86" s="467"/>
      <c r="HYY86" s="466"/>
      <c r="HYZ86" s="399"/>
      <c r="HZA86" s="466"/>
      <c r="HZB86" s="252"/>
      <c r="HZC86" s="467"/>
      <c r="HZD86" s="466"/>
      <c r="HZE86" s="399"/>
      <c r="HZF86" s="466"/>
      <c r="HZG86" s="252"/>
      <c r="HZH86" s="467"/>
      <c r="HZI86" s="466"/>
      <c r="HZJ86" s="399"/>
      <c r="HZK86" s="466"/>
      <c r="HZL86" s="252"/>
      <c r="HZM86" s="467"/>
      <c r="HZN86" s="466"/>
      <c r="HZO86" s="399"/>
      <c r="HZP86" s="466"/>
      <c r="HZQ86" s="252"/>
      <c r="HZR86" s="467"/>
      <c r="HZS86" s="466"/>
      <c r="HZT86" s="399"/>
      <c r="HZU86" s="466"/>
      <c r="HZV86" s="252"/>
      <c r="HZW86" s="467"/>
      <c r="HZX86" s="466"/>
      <c r="HZY86" s="399"/>
      <c r="HZZ86" s="466"/>
      <c r="IAA86" s="252"/>
      <c r="IAB86" s="467"/>
      <c r="IAC86" s="466"/>
      <c r="IAD86" s="399"/>
      <c r="IAE86" s="466"/>
      <c r="IAF86" s="252"/>
      <c r="IAG86" s="467"/>
      <c r="IAH86" s="466"/>
      <c r="IAI86" s="399"/>
      <c r="IAJ86" s="466"/>
      <c r="IAK86" s="252"/>
      <c r="IAL86" s="467"/>
      <c r="IAM86" s="466"/>
      <c r="IAN86" s="399"/>
      <c r="IAO86" s="466"/>
      <c r="IAP86" s="252"/>
      <c r="IAQ86" s="467"/>
      <c r="IAR86" s="466"/>
      <c r="IAS86" s="399"/>
      <c r="IAT86" s="466"/>
      <c r="IAU86" s="252"/>
      <c r="IAV86" s="467"/>
      <c r="IAW86" s="466"/>
      <c r="IAX86" s="399"/>
      <c r="IAY86" s="466"/>
      <c r="IAZ86" s="252"/>
      <c r="IBA86" s="467"/>
      <c r="IBB86" s="466"/>
      <c r="IBC86" s="399"/>
      <c r="IBD86" s="466"/>
      <c r="IBE86" s="252"/>
      <c r="IBF86" s="467"/>
      <c r="IBG86" s="466"/>
      <c r="IBH86" s="399"/>
      <c r="IBI86" s="466"/>
      <c r="IBJ86" s="252"/>
      <c r="IBK86" s="467"/>
      <c r="IBL86" s="466"/>
      <c r="IBM86" s="399"/>
      <c r="IBN86" s="466"/>
      <c r="IBO86" s="252"/>
      <c r="IBP86" s="467"/>
      <c r="IBQ86" s="466"/>
      <c r="IBR86" s="399"/>
      <c r="IBS86" s="466"/>
      <c r="IBT86" s="252"/>
      <c r="IBU86" s="467"/>
      <c r="IBV86" s="466"/>
      <c r="IBW86" s="399"/>
      <c r="IBX86" s="466"/>
      <c r="IBY86" s="252"/>
      <c r="IBZ86" s="467"/>
      <c r="ICA86" s="466"/>
      <c r="ICB86" s="399"/>
      <c r="ICC86" s="466"/>
      <c r="ICD86" s="252"/>
      <c r="ICE86" s="467"/>
      <c r="ICF86" s="466"/>
      <c r="ICG86" s="399"/>
      <c r="ICH86" s="466"/>
      <c r="ICI86" s="252"/>
      <c r="ICJ86" s="467"/>
      <c r="ICK86" s="466"/>
      <c r="ICL86" s="399"/>
      <c r="ICM86" s="466"/>
      <c r="ICN86" s="252"/>
      <c r="ICO86" s="467"/>
      <c r="ICP86" s="466"/>
      <c r="ICQ86" s="399"/>
      <c r="ICR86" s="466"/>
      <c r="ICS86" s="252"/>
      <c r="ICT86" s="467"/>
      <c r="ICU86" s="466"/>
      <c r="ICV86" s="399"/>
      <c r="ICW86" s="466"/>
      <c r="ICX86" s="252"/>
      <c r="ICY86" s="467"/>
      <c r="ICZ86" s="466"/>
      <c r="IDA86" s="399"/>
      <c r="IDB86" s="466"/>
      <c r="IDC86" s="252"/>
      <c r="IDD86" s="467"/>
      <c r="IDE86" s="466"/>
      <c r="IDF86" s="399"/>
      <c r="IDG86" s="466"/>
      <c r="IDH86" s="252"/>
      <c r="IDI86" s="467"/>
      <c r="IDJ86" s="466"/>
      <c r="IDK86" s="399"/>
      <c r="IDL86" s="466"/>
      <c r="IDM86" s="252"/>
      <c r="IDN86" s="467"/>
      <c r="IDO86" s="466"/>
      <c r="IDP86" s="399"/>
      <c r="IDQ86" s="466"/>
      <c r="IDR86" s="252"/>
      <c r="IDS86" s="467"/>
      <c r="IDT86" s="466"/>
      <c r="IDU86" s="399"/>
      <c r="IDV86" s="466"/>
      <c r="IDW86" s="252"/>
      <c r="IDX86" s="467"/>
      <c r="IDY86" s="466"/>
      <c r="IDZ86" s="399"/>
      <c r="IEA86" s="466"/>
      <c r="IEB86" s="252"/>
      <c r="IEC86" s="467"/>
      <c r="IED86" s="466"/>
      <c r="IEE86" s="399"/>
      <c r="IEF86" s="466"/>
      <c r="IEG86" s="252"/>
      <c r="IEH86" s="467"/>
      <c r="IEI86" s="466"/>
      <c r="IEJ86" s="399"/>
      <c r="IEK86" s="466"/>
      <c r="IEL86" s="252"/>
      <c r="IEM86" s="467"/>
      <c r="IEN86" s="466"/>
      <c r="IEO86" s="399"/>
      <c r="IEP86" s="466"/>
      <c r="IEQ86" s="252"/>
      <c r="IER86" s="467"/>
      <c r="IES86" s="466"/>
      <c r="IET86" s="399"/>
      <c r="IEU86" s="466"/>
      <c r="IEV86" s="252"/>
      <c r="IEW86" s="467"/>
      <c r="IEX86" s="466"/>
      <c r="IEY86" s="399"/>
      <c r="IEZ86" s="466"/>
      <c r="IFA86" s="252"/>
      <c r="IFB86" s="467"/>
      <c r="IFC86" s="466"/>
      <c r="IFD86" s="399"/>
      <c r="IFE86" s="466"/>
      <c r="IFF86" s="252"/>
      <c r="IFG86" s="467"/>
      <c r="IFH86" s="466"/>
      <c r="IFI86" s="399"/>
      <c r="IFJ86" s="466"/>
      <c r="IFK86" s="252"/>
      <c r="IFL86" s="467"/>
      <c r="IFM86" s="466"/>
      <c r="IFN86" s="399"/>
      <c r="IFO86" s="466"/>
      <c r="IFP86" s="252"/>
      <c r="IFQ86" s="467"/>
      <c r="IFR86" s="466"/>
      <c r="IFS86" s="399"/>
      <c r="IFT86" s="466"/>
      <c r="IFU86" s="252"/>
      <c r="IFV86" s="467"/>
      <c r="IFW86" s="466"/>
      <c r="IFX86" s="399"/>
      <c r="IFY86" s="466"/>
      <c r="IFZ86" s="252"/>
      <c r="IGA86" s="467"/>
      <c r="IGB86" s="466"/>
      <c r="IGC86" s="399"/>
      <c r="IGD86" s="466"/>
      <c r="IGE86" s="252"/>
      <c r="IGF86" s="467"/>
      <c r="IGG86" s="466"/>
      <c r="IGH86" s="399"/>
      <c r="IGI86" s="466"/>
      <c r="IGJ86" s="252"/>
      <c r="IGK86" s="467"/>
      <c r="IGL86" s="466"/>
      <c r="IGM86" s="399"/>
      <c r="IGN86" s="466"/>
      <c r="IGO86" s="252"/>
      <c r="IGP86" s="467"/>
      <c r="IGQ86" s="466"/>
      <c r="IGR86" s="399"/>
      <c r="IGS86" s="466"/>
      <c r="IGT86" s="252"/>
      <c r="IGU86" s="467"/>
      <c r="IGV86" s="466"/>
      <c r="IGW86" s="399"/>
      <c r="IGX86" s="466"/>
      <c r="IGY86" s="252"/>
      <c r="IGZ86" s="467"/>
      <c r="IHA86" s="466"/>
      <c r="IHB86" s="399"/>
      <c r="IHC86" s="466"/>
      <c r="IHD86" s="252"/>
      <c r="IHE86" s="467"/>
      <c r="IHF86" s="466"/>
      <c r="IHG86" s="399"/>
      <c r="IHH86" s="466"/>
      <c r="IHI86" s="252"/>
      <c r="IHJ86" s="467"/>
      <c r="IHK86" s="466"/>
      <c r="IHL86" s="399"/>
      <c r="IHM86" s="466"/>
      <c r="IHN86" s="252"/>
      <c r="IHO86" s="467"/>
      <c r="IHP86" s="466"/>
      <c r="IHQ86" s="399"/>
      <c r="IHR86" s="466"/>
      <c r="IHS86" s="252"/>
      <c r="IHT86" s="467"/>
      <c r="IHU86" s="466"/>
      <c r="IHV86" s="399"/>
      <c r="IHW86" s="466"/>
      <c r="IHX86" s="252"/>
      <c r="IHY86" s="467"/>
      <c r="IHZ86" s="466"/>
      <c r="IIA86" s="399"/>
      <c r="IIB86" s="466"/>
      <c r="IIC86" s="252"/>
      <c r="IID86" s="467"/>
      <c r="IIE86" s="466"/>
      <c r="IIF86" s="399"/>
      <c r="IIG86" s="466"/>
      <c r="IIH86" s="252"/>
      <c r="III86" s="467"/>
      <c r="IIJ86" s="466"/>
      <c r="IIK86" s="399"/>
      <c r="IIL86" s="466"/>
      <c r="IIM86" s="252"/>
      <c r="IIN86" s="467"/>
      <c r="IIO86" s="466"/>
      <c r="IIP86" s="399"/>
      <c r="IIQ86" s="466"/>
      <c r="IIR86" s="252"/>
      <c r="IIS86" s="467"/>
      <c r="IIT86" s="466"/>
      <c r="IIU86" s="399"/>
      <c r="IIV86" s="466"/>
      <c r="IIW86" s="252"/>
      <c r="IIX86" s="467"/>
      <c r="IIY86" s="466"/>
      <c r="IIZ86" s="399"/>
      <c r="IJA86" s="466"/>
      <c r="IJB86" s="252"/>
      <c r="IJC86" s="467"/>
      <c r="IJD86" s="466"/>
      <c r="IJE86" s="399"/>
      <c r="IJF86" s="466"/>
      <c r="IJG86" s="252"/>
      <c r="IJH86" s="467"/>
      <c r="IJI86" s="466"/>
      <c r="IJJ86" s="399"/>
      <c r="IJK86" s="466"/>
      <c r="IJL86" s="252"/>
      <c r="IJM86" s="467"/>
      <c r="IJN86" s="466"/>
      <c r="IJO86" s="399"/>
      <c r="IJP86" s="466"/>
      <c r="IJQ86" s="252"/>
      <c r="IJR86" s="467"/>
      <c r="IJS86" s="466"/>
      <c r="IJT86" s="399"/>
      <c r="IJU86" s="466"/>
      <c r="IJV86" s="252"/>
      <c r="IJW86" s="467"/>
      <c r="IJX86" s="466"/>
      <c r="IJY86" s="399"/>
      <c r="IJZ86" s="466"/>
      <c r="IKA86" s="252"/>
      <c r="IKB86" s="467"/>
      <c r="IKC86" s="466"/>
      <c r="IKD86" s="399"/>
      <c r="IKE86" s="466"/>
      <c r="IKF86" s="252"/>
      <c r="IKG86" s="467"/>
      <c r="IKH86" s="466"/>
      <c r="IKI86" s="399"/>
      <c r="IKJ86" s="466"/>
      <c r="IKK86" s="252"/>
      <c r="IKL86" s="467"/>
      <c r="IKM86" s="466"/>
      <c r="IKN86" s="399"/>
      <c r="IKO86" s="466"/>
      <c r="IKP86" s="252"/>
      <c r="IKQ86" s="467"/>
      <c r="IKR86" s="466"/>
      <c r="IKS86" s="399"/>
      <c r="IKT86" s="466"/>
      <c r="IKU86" s="252"/>
      <c r="IKV86" s="467"/>
      <c r="IKW86" s="466"/>
      <c r="IKX86" s="399"/>
      <c r="IKY86" s="466"/>
      <c r="IKZ86" s="252"/>
      <c r="ILA86" s="467"/>
      <c r="ILB86" s="466"/>
      <c r="ILC86" s="399"/>
      <c r="ILD86" s="466"/>
      <c r="ILE86" s="252"/>
      <c r="ILF86" s="467"/>
      <c r="ILG86" s="466"/>
      <c r="ILH86" s="399"/>
      <c r="ILI86" s="466"/>
      <c r="ILJ86" s="252"/>
      <c r="ILK86" s="467"/>
      <c r="ILL86" s="466"/>
      <c r="ILM86" s="399"/>
      <c r="ILN86" s="466"/>
      <c r="ILO86" s="252"/>
      <c r="ILP86" s="467"/>
      <c r="ILQ86" s="466"/>
      <c r="ILR86" s="399"/>
      <c r="ILS86" s="466"/>
      <c r="ILT86" s="252"/>
      <c r="ILU86" s="467"/>
      <c r="ILV86" s="466"/>
      <c r="ILW86" s="399"/>
      <c r="ILX86" s="466"/>
      <c r="ILY86" s="252"/>
      <c r="ILZ86" s="467"/>
      <c r="IMA86" s="466"/>
      <c r="IMB86" s="399"/>
      <c r="IMC86" s="466"/>
      <c r="IMD86" s="252"/>
      <c r="IME86" s="467"/>
      <c r="IMF86" s="466"/>
      <c r="IMG86" s="399"/>
      <c r="IMH86" s="466"/>
      <c r="IMI86" s="252"/>
      <c r="IMJ86" s="467"/>
      <c r="IMK86" s="466"/>
      <c r="IML86" s="399"/>
      <c r="IMM86" s="466"/>
      <c r="IMN86" s="252"/>
      <c r="IMO86" s="467"/>
      <c r="IMP86" s="466"/>
      <c r="IMQ86" s="399"/>
      <c r="IMR86" s="466"/>
      <c r="IMS86" s="252"/>
      <c r="IMT86" s="467"/>
      <c r="IMU86" s="466"/>
      <c r="IMV86" s="399"/>
      <c r="IMW86" s="466"/>
      <c r="IMX86" s="252"/>
      <c r="IMY86" s="467"/>
      <c r="IMZ86" s="466"/>
      <c r="INA86" s="399"/>
      <c r="INB86" s="466"/>
      <c r="INC86" s="252"/>
      <c r="IND86" s="467"/>
      <c r="INE86" s="466"/>
      <c r="INF86" s="399"/>
      <c r="ING86" s="466"/>
      <c r="INH86" s="252"/>
      <c r="INI86" s="467"/>
      <c r="INJ86" s="466"/>
      <c r="INK86" s="399"/>
      <c r="INL86" s="466"/>
      <c r="INM86" s="252"/>
      <c r="INN86" s="467"/>
      <c r="INO86" s="466"/>
      <c r="INP86" s="399"/>
      <c r="INQ86" s="466"/>
      <c r="INR86" s="252"/>
      <c r="INS86" s="467"/>
      <c r="INT86" s="466"/>
      <c r="INU86" s="399"/>
      <c r="INV86" s="466"/>
      <c r="INW86" s="252"/>
      <c r="INX86" s="467"/>
      <c r="INY86" s="466"/>
      <c r="INZ86" s="399"/>
      <c r="IOA86" s="466"/>
      <c r="IOB86" s="252"/>
      <c r="IOC86" s="467"/>
      <c r="IOD86" s="466"/>
      <c r="IOE86" s="399"/>
      <c r="IOF86" s="466"/>
      <c r="IOG86" s="252"/>
      <c r="IOH86" s="467"/>
      <c r="IOI86" s="466"/>
      <c r="IOJ86" s="399"/>
      <c r="IOK86" s="466"/>
      <c r="IOL86" s="252"/>
      <c r="IOM86" s="467"/>
      <c r="ION86" s="466"/>
      <c r="IOO86" s="399"/>
      <c r="IOP86" s="466"/>
      <c r="IOQ86" s="252"/>
      <c r="IOR86" s="467"/>
      <c r="IOS86" s="466"/>
      <c r="IOT86" s="399"/>
      <c r="IOU86" s="466"/>
      <c r="IOV86" s="252"/>
      <c r="IOW86" s="467"/>
      <c r="IOX86" s="466"/>
      <c r="IOY86" s="399"/>
      <c r="IOZ86" s="466"/>
      <c r="IPA86" s="252"/>
      <c r="IPB86" s="467"/>
      <c r="IPC86" s="466"/>
      <c r="IPD86" s="399"/>
      <c r="IPE86" s="466"/>
      <c r="IPF86" s="252"/>
      <c r="IPG86" s="467"/>
      <c r="IPH86" s="466"/>
      <c r="IPI86" s="399"/>
      <c r="IPJ86" s="466"/>
      <c r="IPK86" s="252"/>
      <c r="IPL86" s="467"/>
      <c r="IPM86" s="466"/>
      <c r="IPN86" s="399"/>
      <c r="IPO86" s="466"/>
      <c r="IPP86" s="252"/>
      <c r="IPQ86" s="467"/>
      <c r="IPR86" s="466"/>
      <c r="IPS86" s="399"/>
      <c r="IPT86" s="466"/>
      <c r="IPU86" s="252"/>
      <c r="IPV86" s="467"/>
      <c r="IPW86" s="466"/>
      <c r="IPX86" s="399"/>
      <c r="IPY86" s="466"/>
      <c r="IPZ86" s="252"/>
      <c r="IQA86" s="467"/>
      <c r="IQB86" s="466"/>
      <c r="IQC86" s="399"/>
      <c r="IQD86" s="466"/>
      <c r="IQE86" s="252"/>
      <c r="IQF86" s="467"/>
      <c r="IQG86" s="466"/>
      <c r="IQH86" s="399"/>
      <c r="IQI86" s="466"/>
      <c r="IQJ86" s="252"/>
      <c r="IQK86" s="467"/>
      <c r="IQL86" s="466"/>
      <c r="IQM86" s="399"/>
      <c r="IQN86" s="466"/>
      <c r="IQO86" s="252"/>
      <c r="IQP86" s="467"/>
      <c r="IQQ86" s="466"/>
      <c r="IQR86" s="399"/>
      <c r="IQS86" s="466"/>
      <c r="IQT86" s="252"/>
      <c r="IQU86" s="467"/>
      <c r="IQV86" s="466"/>
      <c r="IQW86" s="399"/>
      <c r="IQX86" s="466"/>
      <c r="IQY86" s="252"/>
      <c r="IQZ86" s="467"/>
      <c r="IRA86" s="466"/>
      <c r="IRB86" s="399"/>
      <c r="IRC86" s="466"/>
      <c r="IRD86" s="252"/>
      <c r="IRE86" s="467"/>
      <c r="IRF86" s="466"/>
      <c r="IRG86" s="399"/>
      <c r="IRH86" s="466"/>
      <c r="IRI86" s="252"/>
      <c r="IRJ86" s="467"/>
      <c r="IRK86" s="466"/>
      <c r="IRL86" s="399"/>
      <c r="IRM86" s="466"/>
      <c r="IRN86" s="252"/>
      <c r="IRO86" s="467"/>
      <c r="IRP86" s="466"/>
      <c r="IRQ86" s="399"/>
      <c r="IRR86" s="466"/>
      <c r="IRS86" s="252"/>
      <c r="IRT86" s="467"/>
      <c r="IRU86" s="466"/>
      <c r="IRV86" s="399"/>
      <c r="IRW86" s="466"/>
      <c r="IRX86" s="252"/>
      <c r="IRY86" s="467"/>
      <c r="IRZ86" s="466"/>
      <c r="ISA86" s="399"/>
      <c r="ISB86" s="466"/>
      <c r="ISC86" s="252"/>
      <c r="ISD86" s="467"/>
      <c r="ISE86" s="466"/>
      <c r="ISF86" s="399"/>
      <c r="ISG86" s="466"/>
      <c r="ISH86" s="252"/>
      <c r="ISI86" s="467"/>
      <c r="ISJ86" s="466"/>
      <c r="ISK86" s="399"/>
      <c r="ISL86" s="466"/>
      <c r="ISM86" s="252"/>
      <c r="ISN86" s="467"/>
      <c r="ISO86" s="466"/>
      <c r="ISP86" s="399"/>
      <c r="ISQ86" s="466"/>
      <c r="ISR86" s="252"/>
      <c r="ISS86" s="467"/>
      <c r="IST86" s="466"/>
      <c r="ISU86" s="399"/>
      <c r="ISV86" s="466"/>
      <c r="ISW86" s="252"/>
      <c r="ISX86" s="467"/>
      <c r="ISY86" s="466"/>
      <c r="ISZ86" s="399"/>
      <c r="ITA86" s="466"/>
      <c r="ITB86" s="252"/>
      <c r="ITC86" s="467"/>
      <c r="ITD86" s="466"/>
      <c r="ITE86" s="399"/>
      <c r="ITF86" s="466"/>
      <c r="ITG86" s="252"/>
      <c r="ITH86" s="467"/>
      <c r="ITI86" s="466"/>
      <c r="ITJ86" s="399"/>
      <c r="ITK86" s="466"/>
      <c r="ITL86" s="252"/>
      <c r="ITM86" s="467"/>
      <c r="ITN86" s="466"/>
      <c r="ITO86" s="399"/>
      <c r="ITP86" s="466"/>
      <c r="ITQ86" s="252"/>
      <c r="ITR86" s="467"/>
      <c r="ITS86" s="466"/>
      <c r="ITT86" s="399"/>
      <c r="ITU86" s="466"/>
      <c r="ITV86" s="252"/>
      <c r="ITW86" s="467"/>
      <c r="ITX86" s="466"/>
      <c r="ITY86" s="399"/>
      <c r="ITZ86" s="466"/>
      <c r="IUA86" s="252"/>
      <c r="IUB86" s="467"/>
      <c r="IUC86" s="466"/>
      <c r="IUD86" s="399"/>
      <c r="IUE86" s="466"/>
      <c r="IUF86" s="252"/>
      <c r="IUG86" s="467"/>
      <c r="IUH86" s="466"/>
      <c r="IUI86" s="399"/>
      <c r="IUJ86" s="466"/>
      <c r="IUK86" s="252"/>
      <c r="IUL86" s="467"/>
      <c r="IUM86" s="466"/>
      <c r="IUN86" s="399"/>
      <c r="IUO86" s="466"/>
      <c r="IUP86" s="252"/>
      <c r="IUQ86" s="467"/>
      <c r="IUR86" s="466"/>
      <c r="IUS86" s="399"/>
      <c r="IUT86" s="466"/>
      <c r="IUU86" s="252"/>
      <c r="IUV86" s="467"/>
      <c r="IUW86" s="466"/>
      <c r="IUX86" s="399"/>
      <c r="IUY86" s="466"/>
      <c r="IUZ86" s="252"/>
      <c r="IVA86" s="467"/>
      <c r="IVB86" s="466"/>
      <c r="IVC86" s="399"/>
      <c r="IVD86" s="466"/>
      <c r="IVE86" s="252"/>
      <c r="IVF86" s="467"/>
      <c r="IVG86" s="466"/>
      <c r="IVH86" s="399"/>
      <c r="IVI86" s="466"/>
      <c r="IVJ86" s="252"/>
      <c r="IVK86" s="467"/>
      <c r="IVL86" s="466"/>
      <c r="IVM86" s="399"/>
      <c r="IVN86" s="466"/>
      <c r="IVO86" s="252"/>
      <c r="IVP86" s="467"/>
      <c r="IVQ86" s="466"/>
      <c r="IVR86" s="399"/>
      <c r="IVS86" s="466"/>
      <c r="IVT86" s="252"/>
      <c r="IVU86" s="467"/>
      <c r="IVV86" s="466"/>
      <c r="IVW86" s="399"/>
      <c r="IVX86" s="466"/>
      <c r="IVY86" s="252"/>
      <c r="IVZ86" s="467"/>
      <c r="IWA86" s="466"/>
      <c r="IWB86" s="399"/>
      <c r="IWC86" s="466"/>
      <c r="IWD86" s="252"/>
      <c r="IWE86" s="467"/>
      <c r="IWF86" s="466"/>
      <c r="IWG86" s="399"/>
      <c r="IWH86" s="466"/>
      <c r="IWI86" s="252"/>
      <c r="IWJ86" s="467"/>
      <c r="IWK86" s="466"/>
      <c r="IWL86" s="399"/>
      <c r="IWM86" s="466"/>
      <c r="IWN86" s="252"/>
      <c r="IWO86" s="467"/>
      <c r="IWP86" s="466"/>
      <c r="IWQ86" s="399"/>
      <c r="IWR86" s="466"/>
      <c r="IWS86" s="252"/>
      <c r="IWT86" s="467"/>
      <c r="IWU86" s="466"/>
      <c r="IWV86" s="399"/>
      <c r="IWW86" s="466"/>
      <c r="IWX86" s="252"/>
      <c r="IWY86" s="467"/>
      <c r="IWZ86" s="466"/>
      <c r="IXA86" s="399"/>
      <c r="IXB86" s="466"/>
      <c r="IXC86" s="252"/>
      <c r="IXD86" s="467"/>
      <c r="IXE86" s="466"/>
      <c r="IXF86" s="399"/>
      <c r="IXG86" s="466"/>
      <c r="IXH86" s="252"/>
      <c r="IXI86" s="467"/>
      <c r="IXJ86" s="466"/>
      <c r="IXK86" s="399"/>
      <c r="IXL86" s="466"/>
      <c r="IXM86" s="252"/>
      <c r="IXN86" s="467"/>
      <c r="IXO86" s="466"/>
      <c r="IXP86" s="399"/>
      <c r="IXQ86" s="466"/>
      <c r="IXR86" s="252"/>
      <c r="IXS86" s="467"/>
      <c r="IXT86" s="466"/>
      <c r="IXU86" s="399"/>
      <c r="IXV86" s="466"/>
      <c r="IXW86" s="252"/>
      <c r="IXX86" s="467"/>
      <c r="IXY86" s="466"/>
      <c r="IXZ86" s="399"/>
      <c r="IYA86" s="466"/>
      <c r="IYB86" s="252"/>
      <c r="IYC86" s="467"/>
      <c r="IYD86" s="466"/>
      <c r="IYE86" s="399"/>
      <c r="IYF86" s="466"/>
      <c r="IYG86" s="252"/>
      <c r="IYH86" s="467"/>
      <c r="IYI86" s="466"/>
      <c r="IYJ86" s="399"/>
      <c r="IYK86" s="466"/>
      <c r="IYL86" s="252"/>
      <c r="IYM86" s="467"/>
      <c r="IYN86" s="466"/>
      <c r="IYO86" s="399"/>
      <c r="IYP86" s="466"/>
      <c r="IYQ86" s="252"/>
      <c r="IYR86" s="467"/>
      <c r="IYS86" s="466"/>
      <c r="IYT86" s="399"/>
      <c r="IYU86" s="466"/>
      <c r="IYV86" s="252"/>
      <c r="IYW86" s="467"/>
      <c r="IYX86" s="466"/>
      <c r="IYY86" s="399"/>
      <c r="IYZ86" s="466"/>
      <c r="IZA86" s="252"/>
      <c r="IZB86" s="467"/>
      <c r="IZC86" s="466"/>
      <c r="IZD86" s="399"/>
      <c r="IZE86" s="466"/>
      <c r="IZF86" s="252"/>
      <c r="IZG86" s="467"/>
      <c r="IZH86" s="466"/>
      <c r="IZI86" s="399"/>
      <c r="IZJ86" s="466"/>
      <c r="IZK86" s="252"/>
      <c r="IZL86" s="467"/>
      <c r="IZM86" s="466"/>
      <c r="IZN86" s="399"/>
      <c r="IZO86" s="466"/>
      <c r="IZP86" s="252"/>
      <c r="IZQ86" s="467"/>
      <c r="IZR86" s="466"/>
      <c r="IZS86" s="399"/>
      <c r="IZT86" s="466"/>
      <c r="IZU86" s="252"/>
      <c r="IZV86" s="467"/>
      <c r="IZW86" s="466"/>
      <c r="IZX86" s="399"/>
      <c r="IZY86" s="466"/>
      <c r="IZZ86" s="252"/>
      <c r="JAA86" s="467"/>
      <c r="JAB86" s="466"/>
      <c r="JAC86" s="399"/>
      <c r="JAD86" s="466"/>
      <c r="JAE86" s="252"/>
      <c r="JAF86" s="467"/>
      <c r="JAG86" s="466"/>
      <c r="JAH86" s="399"/>
      <c r="JAI86" s="466"/>
      <c r="JAJ86" s="252"/>
      <c r="JAK86" s="467"/>
      <c r="JAL86" s="466"/>
      <c r="JAM86" s="399"/>
      <c r="JAN86" s="466"/>
      <c r="JAO86" s="252"/>
      <c r="JAP86" s="467"/>
      <c r="JAQ86" s="466"/>
      <c r="JAR86" s="399"/>
      <c r="JAS86" s="466"/>
      <c r="JAT86" s="252"/>
      <c r="JAU86" s="467"/>
      <c r="JAV86" s="466"/>
      <c r="JAW86" s="399"/>
      <c r="JAX86" s="466"/>
      <c r="JAY86" s="252"/>
      <c r="JAZ86" s="467"/>
      <c r="JBA86" s="466"/>
      <c r="JBB86" s="399"/>
      <c r="JBC86" s="466"/>
      <c r="JBD86" s="252"/>
      <c r="JBE86" s="467"/>
      <c r="JBF86" s="466"/>
      <c r="JBG86" s="399"/>
      <c r="JBH86" s="466"/>
      <c r="JBI86" s="252"/>
      <c r="JBJ86" s="467"/>
      <c r="JBK86" s="466"/>
      <c r="JBL86" s="399"/>
      <c r="JBM86" s="466"/>
      <c r="JBN86" s="252"/>
      <c r="JBO86" s="467"/>
      <c r="JBP86" s="466"/>
      <c r="JBQ86" s="399"/>
      <c r="JBR86" s="466"/>
      <c r="JBS86" s="252"/>
      <c r="JBT86" s="467"/>
      <c r="JBU86" s="466"/>
      <c r="JBV86" s="399"/>
      <c r="JBW86" s="466"/>
      <c r="JBX86" s="252"/>
      <c r="JBY86" s="467"/>
      <c r="JBZ86" s="466"/>
      <c r="JCA86" s="399"/>
      <c r="JCB86" s="466"/>
      <c r="JCC86" s="252"/>
      <c r="JCD86" s="467"/>
      <c r="JCE86" s="466"/>
      <c r="JCF86" s="399"/>
      <c r="JCG86" s="466"/>
      <c r="JCH86" s="252"/>
      <c r="JCI86" s="467"/>
      <c r="JCJ86" s="466"/>
      <c r="JCK86" s="399"/>
      <c r="JCL86" s="466"/>
      <c r="JCM86" s="252"/>
      <c r="JCN86" s="467"/>
      <c r="JCO86" s="466"/>
      <c r="JCP86" s="399"/>
      <c r="JCQ86" s="466"/>
      <c r="JCR86" s="252"/>
      <c r="JCS86" s="467"/>
      <c r="JCT86" s="466"/>
      <c r="JCU86" s="399"/>
      <c r="JCV86" s="466"/>
      <c r="JCW86" s="252"/>
      <c r="JCX86" s="467"/>
      <c r="JCY86" s="466"/>
      <c r="JCZ86" s="399"/>
      <c r="JDA86" s="466"/>
      <c r="JDB86" s="252"/>
      <c r="JDC86" s="467"/>
      <c r="JDD86" s="466"/>
      <c r="JDE86" s="399"/>
      <c r="JDF86" s="466"/>
      <c r="JDG86" s="252"/>
      <c r="JDH86" s="467"/>
      <c r="JDI86" s="466"/>
      <c r="JDJ86" s="399"/>
      <c r="JDK86" s="466"/>
      <c r="JDL86" s="252"/>
      <c r="JDM86" s="467"/>
      <c r="JDN86" s="466"/>
      <c r="JDO86" s="399"/>
      <c r="JDP86" s="466"/>
      <c r="JDQ86" s="252"/>
      <c r="JDR86" s="467"/>
      <c r="JDS86" s="466"/>
      <c r="JDT86" s="399"/>
      <c r="JDU86" s="466"/>
      <c r="JDV86" s="252"/>
      <c r="JDW86" s="467"/>
      <c r="JDX86" s="466"/>
      <c r="JDY86" s="399"/>
      <c r="JDZ86" s="466"/>
      <c r="JEA86" s="252"/>
      <c r="JEB86" s="467"/>
      <c r="JEC86" s="466"/>
      <c r="JED86" s="399"/>
      <c r="JEE86" s="466"/>
      <c r="JEF86" s="252"/>
      <c r="JEG86" s="467"/>
      <c r="JEH86" s="466"/>
      <c r="JEI86" s="399"/>
      <c r="JEJ86" s="466"/>
      <c r="JEK86" s="252"/>
      <c r="JEL86" s="467"/>
      <c r="JEM86" s="466"/>
      <c r="JEN86" s="399"/>
      <c r="JEO86" s="466"/>
      <c r="JEP86" s="252"/>
      <c r="JEQ86" s="467"/>
      <c r="JER86" s="466"/>
      <c r="JES86" s="399"/>
      <c r="JET86" s="466"/>
      <c r="JEU86" s="252"/>
      <c r="JEV86" s="467"/>
      <c r="JEW86" s="466"/>
      <c r="JEX86" s="399"/>
      <c r="JEY86" s="466"/>
      <c r="JEZ86" s="252"/>
      <c r="JFA86" s="467"/>
      <c r="JFB86" s="466"/>
      <c r="JFC86" s="399"/>
      <c r="JFD86" s="466"/>
      <c r="JFE86" s="252"/>
      <c r="JFF86" s="467"/>
      <c r="JFG86" s="466"/>
      <c r="JFH86" s="399"/>
      <c r="JFI86" s="466"/>
      <c r="JFJ86" s="252"/>
      <c r="JFK86" s="467"/>
      <c r="JFL86" s="466"/>
      <c r="JFM86" s="399"/>
      <c r="JFN86" s="466"/>
      <c r="JFO86" s="252"/>
      <c r="JFP86" s="467"/>
      <c r="JFQ86" s="466"/>
      <c r="JFR86" s="399"/>
      <c r="JFS86" s="466"/>
      <c r="JFT86" s="252"/>
      <c r="JFU86" s="467"/>
      <c r="JFV86" s="466"/>
      <c r="JFW86" s="399"/>
      <c r="JFX86" s="466"/>
      <c r="JFY86" s="252"/>
      <c r="JFZ86" s="467"/>
      <c r="JGA86" s="466"/>
      <c r="JGB86" s="399"/>
      <c r="JGC86" s="466"/>
      <c r="JGD86" s="252"/>
      <c r="JGE86" s="467"/>
      <c r="JGF86" s="466"/>
      <c r="JGG86" s="399"/>
      <c r="JGH86" s="466"/>
      <c r="JGI86" s="252"/>
      <c r="JGJ86" s="467"/>
      <c r="JGK86" s="466"/>
      <c r="JGL86" s="399"/>
      <c r="JGM86" s="466"/>
      <c r="JGN86" s="252"/>
      <c r="JGO86" s="467"/>
      <c r="JGP86" s="466"/>
      <c r="JGQ86" s="399"/>
      <c r="JGR86" s="466"/>
      <c r="JGS86" s="252"/>
      <c r="JGT86" s="467"/>
      <c r="JGU86" s="466"/>
      <c r="JGV86" s="399"/>
      <c r="JGW86" s="466"/>
      <c r="JGX86" s="252"/>
      <c r="JGY86" s="467"/>
      <c r="JGZ86" s="466"/>
      <c r="JHA86" s="399"/>
      <c r="JHB86" s="466"/>
      <c r="JHC86" s="252"/>
      <c r="JHD86" s="467"/>
      <c r="JHE86" s="466"/>
      <c r="JHF86" s="399"/>
      <c r="JHG86" s="466"/>
      <c r="JHH86" s="252"/>
      <c r="JHI86" s="467"/>
      <c r="JHJ86" s="466"/>
      <c r="JHK86" s="399"/>
      <c r="JHL86" s="466"/>
      <c r="JHM86" s="252"/>
      <c r="JHN86" s="467"/>
      <c r="JHO86" s="466"/>
      <c r="JHP86" s="399"/>
      <c r="JHQ86" s="466"/>
      <c r="JHR86" s="252"/>
      <c r="JHS86" s="467"/>
      <c r="JHT86" s="466"/>
      <c r="JHU86" s="399"/>
      <c r="JHV86" s="466"/>
      <c r="JHW86" s="252"/>
      <c r="JHX86" s="467"/>
      <c r="JHY86" s="466"/>
      <c r="JHZ86" s="399"/>
      <c r="JIA86" s="466"/>
      <c r="JIB86" s="252"/>
      <c r="JIC86" s="467"/>
      <c r="JID86" s="466"/>
      <c r="JIE86" s="399"/>
      <c r="JIF86" s="466"/>
      <c r="JIG86" s="252"/>
      <c r="JIH86" s="467"/>
      <c r="JII86" s="466"/>
      <c r="JIJ86" s="399"/>
      <c r="JIK86" s="466"/>
      <c r="JIL86" s="252"/>
      <c r="JIM86" s="467"/>
      <c r="JIN86" s="466"/>
      <c r="JIO86" s="399"/>
      <c r="JIP86" s="466"/>
      <c r="JIQ86" s="252"/>
      <c r="JIR86" s="467"/>
      <c r="JIS86" s="466"/>
      <c r="JIT86" s="399"/>
      <c r="JIU86" s="466"/>
      <c r="JIV86" s="252"/>
      <c r="JIW86" s="467"/>
      <c r="JIX86" s="466"/>
      <c r="JIY86" s="399"/>
      <c r="JIZ86" s="466"/>
      <c r="JJA86" s="252"/>
      <c r="JJB86" s="467"/>
      <c r="JJC86" s="466"/>
      <c r="JJD86" s="399"/>
      <c r="JJE86" s="466"/>
      <c r="JJF86" s="252"/>
      <c r="JJG86" s="467"/>
      <c r="JJH86" s="466"/>
      <c r="JJI86" s="399"/>
      <c r="JJJ86" s="466"/>
      <c r="JJK86" s="252"/>
      <c r="JJL86" s="467"/>
      <c r="JJM86" s="466"/>
      <c r="JJN86" s="399"/>
      <c r="JJO86" s="466"/>
      <c r="JJP86" s="252"/>
      <c r="JJQ86" s="467"/>
      <c r="JJR86" s="466"/>
      <c r="JJS86" s="399"/>
      <c r="JJT86" s="466"/>
      <c r="JJU86" s="252"/>
      <c r="JJV86" s="467"/>
      <c r="JJW86" s="466"/>
      <c r="JJX86" s="399"/>
      <c r="JJY86" s="466"/>
      <c r="JJZ86" s="252"/>
      <c r="JKA86" s="467"/>
      <c r="JKB86" s="466"/>
      <c r="JKC86" s="399"/>
      <c r="JKD86" s="466"/>
      <c r="JKE86" s="252"/>
      <c r="JKF86" s="467"/>
      <c r="JKG86" s="466"/>
      <c r="JKH86" s="399"/>
      <c r="JKI86" s="466"/>
      <c r="JKJ86" s="252"/>
      <c r="JKK86" s="467"/>
      <c r="JKL86" s="466"/>
      <c r="JKM86" s="399"/>
      <c r="JKN86" s="466"/>
      <c r="JKO86" s="252"/>
      <c r="JKP86" s="467"/>
      <c r="JKQ86" s="466"/>
      <c r="JKR86" s="399"/>
      <c r="JKS86" s="466"/>
      <c r="JKT86" s="252"/>
      <c r="JKU86" s="467"/>
      <c r="JKV86" s="466"/>
      <c r="JKW86" s="399"/>
      <c r="JKX86" s="466"/>
      <c r="JKY86" s="252"/>
      <c r="JKZ86" s="467"/>
      <c r="JLA86" s="466"/>
      <c r="JLB86" s="399"/>
      <c r="JLC86" s="466"/>
      <c r="JLD86" s="252"/>
      <c r="JLE86" s="467"/>
      <c r="JLF86" s="466"/>
      <c r="JLG86" s="399"/>
      <c r="JLH86" s="466"/>
      <c r="JLI86" s="252"/>
      <c r="JLJ86" s="467"/>
      <c r="JLK86" s="466"/>
      <c r="JLL86" s="399"/>
      <c r="JLM86" s="466"/>
      <c r="JLN86" s="252"/>
      <c r="JLO86" s="467"/>
      <c r="JLP86" s="466"/>
      <c r="JLQ86" s="399"/>
      <c r="JLR86" s="466"/>
      <c r="JLS86" s="252"/>
      <c r="JLT86" s="467"/>
      <c r="JLU86" s="466"/>
      <c r="JLV86" s="399"/>
      <c r="JLW86" s="466"/>
      <c r="JLX86" s="252"/>
      <c r="JLY86" s="467"/>
      <c r="JLZ86" s="466"/>
      <c r="JMA86" s="399"/>
      <c r="JMB86" s="466"/>
      <c r="JMC86" s="252"/>
      <c r="JMD86" s="467"/>
      <c r="JME86" s="466"/>
      <c r="JMF86" s="399"/>
      <c r="JMG86" s="466"/>
      <c r="JMH86" s="252"/>
      <c r="JMI86" s="467"/>
      <c r="JMJ86" s="466"/>
      <c r="JMK86" s="399"/>
      <c r="JML86" s="466"/>
      <c r="JMM86" s="252"/>
      <c r="JMN86" s="467"/>
      <c r="JMO86" s="466"/>
      <c r="JMP86" s="399"/>
      <c r="JMQ86" s="466"/>
      <c r="JMR86" s="252"/>
      <c r="JMS86" s="467"/>
      <c r="JMT86" s="466"/>
      <c r="JMU86" s="399"/>
      <c r="JMV86" s="466"/>
      <c r="JMW86" s="252"/>
      <c r="JMX86" s="467"/>
      <c r="JMY86" s="466"/>
      <c r="JMZ86" s="399"/>
      <c r="JNA86" s="466"/>
      <c r="JNB86" s="252"/>
      <c r="JNC86" s="467"/>
      <c r="JND86" s="466"/>
      <c r="JNE86" s="399"/>
      <c r="JNF86" s="466"/>
      <c r="JNG86" s="252"/>
      <c r="JNH86" s="467"/>
      <c r="JNI86" s="466"/>
      <c r="JNJ86" s="399"/>
      <c r="JNK86" s="466"/>
      <c r="JNL86" s="252"/>
      <c r="JNM86" s="467"/>
      <c r="JNN86" s="466"/>
      <c r="JNO86" s="399"/>
      <c r="JNP86" s="466"/>
      <c r="JNQ86" s="252"/>
      <c r="JNR86" s="467"/>
      <c r="JNS86" s="466"/>
      <c r="JNT86" s="399"/>
      <c r="JNU86" s="466"/>
      <c r="JNV86" s="252"/>
      <c r="JNW86" s="467"/>
      <c r="JNX86" s="466"/>
      <c r="JNY86" s="399"/>
      <c r="JNZ86" s="466"/>
      <c r="JOA86" s="252"/>
      <c r="JOB86" s="467"/>
      <c r="JOC86" s="466"/>
      <c r="JOD86" s="399"/>
      <c r="JOE86" s="466"/>
      <c r="JOF86" s="252"/>
      <c r="JOG86" s="467"/>
      <c r="JOH86" s="466"/>
      <c r="JOI86" s="399"/>
      <c r="JOJ86" s="466"/>
      <c r="JOK86" s="252"/>
      <c r="JOL86" s="467"/>
      <c r="JOM86" s="466"/>
      <c r="JON86" s="399"/>
      <c r="JOO86" s="466"/>
      <c r="JOP86" s="252"/>
      <c r="JOQ86" s="467"/>
      <c r="JOR86" s="466"/>
      <c r="JOS86" s="399"/>
      <c r="JOT86" s="466"/>
      <c r="JOU86" s="252"/>
      <c r="JOV86" s="467"/>
      <c r="JOW86" s="466"/>
      <c r="JOX86" s="399"/>
      <c r="JOY86" s="466"/>
      <c r="JOZ86" s="252"/>
      <c r="JPA86" s="467"/>
      <c r="JPB86" s="466"/>
      <c r="JPC86" s="399"/>
      <c r="JPD86" s="466"/>
      <c r="JPE86" s="252"/>
      <c r="JPF86" s="467"/>
      <c r="JPG86" s="466"/>
      <c r="JPH86" s="399"/>
      <c r="JPI86" s="466"/>
      <c r="JPJ86" s="252"/>
      <c r="JPK86" s="467"/>
      <c r="JPL86" s="466"/>
      <c r="JPM86" s="399"/>
      <c r="JPN86" s="466"/>
      <c r="JPO86" s="252"/>
      <c r="JPP86" s="467"/>
      <c r="JPQ86" s="466"/>
      <c r="JPR86" s="399"/>
      <c r="JPS86" s="466"/>
      <c r="JPT86" s="252"/>
      <c r="JPU86" s="467"/>
      <c r="JPV86" s="466"/>
      <c r="JPW86" s="399"/>
      <c r="JPX86" s="466"/>
      <c r="JPY86" s="252"/>
      <c r="JPZ86" s="467"/>
      <c r="JQA86" s="466"/>
      <c r="JQB86" s="399"/>
      <c r="JQC86" s="466"/>
      <c r="JQD86" s="252"/>
      <c r="JQE86" s="467"/>
      <c r="JQF86" s="466"/>
      <c r="JQG86" s="399"/>
      <c r="JQH86" s="466"/>
      <c r="JQI86" s="252"/>
      <c r="JQJ86" s="467"/>
      <c r="JQK86" s="466"/>
      <c r="JQL86" s="399"/>
      <c r="JQM86" s="466"/>
      <c r="JQN86" s="252"/>
      <c r="JQO86" s="467"/>
      <c r="JQP86" s="466"/>
      <c r="JQQ86" s="399"/>
      <c r="JQR86" s="466"/>
      <c r="JQS86" s="252"/>
      <c r="JQT86" s="467"/>
      <c r="JQU86" s="466"/>
      <c r="JQV86" s="399"/>
      <c r="JQW86" s="466"/>
      <c r="JQX86" s="252"/>
      <c r="JQY86" s="467"/>
      <c r="JQZ86" s="466"/>
      <c r="JRA86" s="399"/>
      <c r="JRB86" s="466"/>
      <c r="JRC86" s="252"/>
      <c r="JRD86" s="467"/>
      <c r="JRE86" s="466"/>
      <c r="JRF86" s="399"/>
      <c r="JRG86" s="466"/>
      <c r="JRH86" s="252"/>
      <c r="JRI86" s="467"/>
      <c r="JRJ86" s="466"/>
      <c r="JRK86" s="399"/>
      <c r="JRL86" s="466"/>
      <c r="JRM86" s="252"/>
      <c r="JRN86" s="467"/>
      <c r="JRO86" s="466"/>
      <c r="JRP86" s="399"/>
      <c r="JRQ86" s="466"/>
      <c r="JRR86" s="252"/>
      <c r="JRS86" s="467"/>
      <c r="JRT86" s="466"/>
      <c r="JRU86" s="399"/>
      <c r="JRV86" s="466"/>
      <c r="JRW86" s="252"/>
      <c r="JRX86" s="467"/>
      <c r="JRY86" s="466"/>
      <c r="JRZ86" s="399"/>
      <c r="JSA86" s="466"/>
      <c r="JSB86" s="252"/>
      <c r="JSC86" s="467"/>
      <c r="JSD86" s="466"/>
      <c r="JSE86" s="399"/>
      <c r="JSF86" s="466"/>
      <c r="JSG86" s="252"/>
      <c r="JSH86" s="467"/>
      <c r="JSI86" s="466"/>
      <c r="JSJ86" s="399"/>
      <c r="JSK86" s="466"/>
      <c r="JSL86" s="252"/>
      <c r="JSM86" s="467"/>
      <c r="JSN86" s="466"/>
      <c r="JSO86" s="399"/>
      <c r="JSP86" s="466"/>
      <c r="JSQ86" s="252"/>
      <c r="JSR86" s="467"/>
      <c r="JSS86" s="466"/>
      <c r="JST86" s="399"/>
      <c r="JSU86" s="466"/>
      <c r="JSV86" s="252"/>
      <c r="JSW86" s="467"/>
      <c r="JSX86" s="466"/>
      <c r="JSY86" s="399"/>
      <c r="JSZ86" s="466"/>
      <c r="JTA86" s="252"/>
      <c r="JTB86" s="467"/>
      <c r="JTC86" s="466"/>
      <c r="JTD86" s="399"/>
      <c r="JTE86" s="466"/>
      <c r="JTF86" s="252"/>
      <c r="JTG86" s="467"/>
      <c r="JTH86" s="466"/>
      <c r="JTI86" s="399"/>
      <c r="JTJ86" s="466"/>
      <c r="JTK86" s="252"/>
      <c r="JTL86" s="467"/>
      <c r="JTM86" s="466"/>
      <c r="JTN86" s="399"/>
      <c r="JTO86" s="466"/>
      <c r="JTP86" s="252"/>
      <c r="JTQ86" s="467"/>
      <c r="JTR86" s="466"/>
      <c r="JTS86" s="399"/>
      <c r="JTT86" s="466"/>
      <c r="JTU86" s="252"/>
      <c r="JTV86" s="467"/>
      <c r="JTW86" s="466"/>
      <c r="JTX86" s="399"/>
      <c r="JTY86" s="466"/>
      <c r="JTZ86" s="252"/>
      <c r="JUA86" s="467"/>
      <c r="JUB86" s="466"/>
      <c r="JUC86" s="399"/>
      <c r="JUD86" s="466"/>
      <c r="JUE86" s="252"/>
      <c r="JUF86" s="467"/>
      <c r="JUG86" s="466"/>
      <c r="JUH86" s="399"/>
      <c r="JUI86" s="466"/>
      <c r="JUJ86" s="252"/>
      <c r="JUK86" s="467"/>
      <c r="JUL86" s="466"/>
      <c r="JUM86" s="399"/>
      <c r="JUN86" s="466"/>
      <c r="JUO86" s="252"/>
      <c r="JUP86" s="467"/>
      <c r="JUQ86" s="466"/>
      <c r="JUR86" s="399"/>
      <c r="JUS86" s="466"/>
      <c r="JUT86" s="252"/>
      <c r="JUU86" s="467"/>
      <c r="JUV86" s="466"/>
      <c r="JUW86" s="399"/>
      <c r="JUX86" s="466"/>
      <c r="JUY86" s="252"/>
      <c r="JUZ86" s="467"/>
      <c r="JVA86" s="466"/>
      <c r="JVB86" s="399"/>
      <c r="JVC86" s="466"/>
      <c r="JVD86" s="252"/>
      <c r="JVE86" s="467"/>
      <c r="JVF86" s="466"/>
      <c r="JVG86" s="399"/>
      <c r="JVH86" s="466"/>
      <c r="JVI86" s="252"/>
      <c r="JVJ86" s="467"/>
      <c r="JVK86" s="466"/>
      <c r="JVL86" s="399"/>
      <c r="JVM86" s="466"/>
      <c r="JVN86" s="252"/>
      <c r="JVO86" s="467"/>
      <c r="JVP86" s="466"/>
      <c r="JVQ86" s="399"/>
      <c r="JVR86" s="466"/>
      <c r="JVS86" s="252"/>
      <c r="JVT86" s="467"/>
      <c r="JVU86" s="466"/>
      <c r="JVV86" s="399"/>
      <c r="JVW86" s="466"/>
      <c r="JVX86" s="252"/>
      <c r="JVY86" s="467"/>
      <c r="JVZ86" s="466"/>
      <c r="JWA86" s="399"/>
      <c r="JWB86" s="466"/>
      <c r="JWC86" s="252"/>
      <c r="JWD86" s="467"/>
      <c r="JWE86" s="466"/>
      <c r="JWF86" s="399"/>
      <c r="JWG86" s="466"/>
      <c r="JWH86" s="252"/>
      <c r="JWI86" s="467"/>
      <c r="JWJ86" s="466"/>
      <c r="JWK86" s="399"/>
      <c r="JWL86" s="466"/>
      <c r="JWM86" s="252"/>
      <c r="JWN86" s="467"/>
      <c r="JWO86" s="466"/>
      <c r="JWP86" s="399"/>
      <c r="JWQ86" s="466"/>
      <c r="JWR86" s="252"/>
      <c r="JWS86" s="467"/>
      <c r="JWT86" s="466"/>
      <c r="JWU86" s="399"/>
      <c r="JWV86" s="466"/>
      <c r="JWW86" s="252"/>
      <c r="JWX86" s="467"/>
      <c r="JWY86" s="466"/>
      <c r="JWZ86" s="399"/>
      <c r="JXA86" s="466"/>
      <c r="JXB86" s="252"/>
      <c r="JXC86" s="467"/>
      <c r="JXD86" s="466"/>
      <c r="JXE86" s="399"/>
      <c r="JXF86" s="466"/>
      <c r="JXG86" s="252"/>
      <c r="JXH86" s="467"/>
      <c r="JXI86" s="466"/>
      <c r="JXJ86" s="399"/>
      <c r="JXK86" s="466"/>
      <c r="JXL86" s="252"/>
      <c r="JXM86" s="467"/>
      <c r="JXN86" s="466"/>
      <c r="JXO86" s="399"/>
      <c r="JXP86" s="466"/>
      <c r="JXQ86" s="252"/>
      <c r="JXR86" s="467"/>
      <c r="JXS86" s="466"/>
      <c r="JXT86" s="399"/>
      <c r="JXU86" s="466"/>
      <c r="JXV86" s="252"/>
      <c r="JXW86" s="467"/>
      <c r="JXX86" s="466"/>
      <c r="JXY86" s="399"/>
      <c r="JXZ86" s="466"/>
      <c r="JYA86" s="252"/>
      <c r="JYB86" s="467"/>
      <c r="JYC86" s="466"/>
      <c r="JYD86" s="399"/>
      <c r="JYE86" s="466"/>
      <c r="JYF86" s="252"/>
      <c r="JYG86" s="467"/>
      <c r="JYH86" s="466"/>
      <c r="JYI86" s="399"/>
      <c r="JYJ86" s="466"/>
      <c r="JYK86" s="252"/>
      <c r="JYL86" s="467"/>
      <c r="JYM86" s="466"/>
      <c r="JYN86" s="399"/>
      <c r="JYO86" s="466"/>
      <c r="JYP86" s="252"/>
      <c r="JYQ86" s="467"/>
      <c r="JYR86" s="466"/>
      <c r="JYS86" s="399"/>
      <c r="JYT86" s="466"/>
      <c r="JYU86" s="252"/>
      <c r="JYV86" s="467"/>
      <c r="JYW86" s="466"/>
      <c r="JYX86" s="399"/>
      <c r="JYY86" s="466"/>
      <c r="JYZ86" s="252"/>
      <c r="JZA86" s="467"/>
      <c r="JZB86" s="466"/>
      <c r="JZC86" s="399"/>
      <c r="JZD86" s="466"/>
      <c r="JZE86" s="252"/>
      <c r="JZF86" s="467"/>
      <c r="JZG86" s="466"/>
      <c r="JZH86" s="399"/>
      <c r="JZI86" s="466"/>
      <c r="JZJ86" s="252"/>
      <c r="JZK86" s="467"/>
      <c r="JZL86" s="466"/>
      <c r="JZM86" s="399"/>
      <c r="JZN86" s="466"/>
      <c r="JZO86" s="252"/>
      <c r="JZP86" s="467"/>
      <c r="JZQ86" s="466"/>
      <c r="JZR86" s="399"/>
      <c r="JZS86" s="466"/>
      <c r="JZT86" s="252"/>
      <c r="JZU86" s="467"/>
      <c r="JZV86" s="466"/>
      <c r="JZW86" s="399"/>
      <c r="JZX86" s="466"/>
      <c r="JZY86" s="252"/>
      <c r="JZZ86" s="467"/>
      <c r="KAA86" s="466"/>
      <c r="KAB86" s="399"/>
      <c r="KAC86" s="466"/>
      <c r="KAD86" s="252"/>
      <c r="KAE86" s="467"/>
      <c r="KAF86" s="466"/>
      <c r="KAG86" s="399"/>
      <c r="KAH86" s="466"/>
      <c r="KAI86" s="252"/>
      <c r="KAJ86" s="467"/>
      <c r="KAK86" s="466"/>
      <c r="KAL86" s="399"/>
      <c r="KAM86" s="466"/>
      <c r="KAN86" s="252"/>
      <c r="KAO86" s="467"/>
      <c r="KAP86" s="466"/>
      <c r="KAQ86" s="399"/>
      <c r="KAR86" s="466"/>
      <c r="KAS86" s="252"/>
      <c r="KAT86" s="467"/>
      <c r="KAU86" s="466"/>
      <c r="KAV86" s="399"/>
      <c r="KAW86" s="466"/>
      <c r="KAX86" s="252"/>
      <c r="KAY86" s="467"/>
      <c r="KAZ86" s="466"/>
      <c r="KBA86" s="399"/>
      <c r="KBB86" s="466"/>
      <c r="KBC86" s="252"/>
      <c r="KBD86" s="467"/>
      <c r="KBE86" s="466"/>
      <c r="KBF86" s="399"/>
      <c r="KBG86" s="466"/>
      <c r="KBH86" s="252"/>
      <c r="KBI86" s="467"/>
      <c r="KBJ86" s="466"/>
      <c r="KBK86" s="399"/>
      <c r="KBL86" s="466"/>
      <c r="KBM86" s="252"/>
      <c r="KBN86" s="467"/>
      <c r="KBO86" s="466"/>
      <c r="KBP86" s="399"/>
      <c r="KBQ86" s="466"/>
      <c r="KBR86" s="252"/>
      <c r="KBS86" s="467"/>
      <c r="KBT86" s="466"/>
      <c r="KBU86" s="399"/>
      <c r="KBV86" s="466"/>
      <c r="KBW86" s="252"/>
      <c r="KBX86" s="467"/>
      <c r="KBY86" s="466"/>
      <c r="KBZ86" s="399"/>
      <c r="KCA86" s="466"/>
      <c r="KCB86" s="252"/>
      <c r="KCC86" s="467"/>
      <c r="KCD86" s="466"/>
      <c r="KCE86" s="399"/>
      <c r="KCF86" s="466"/>
      <c r="KCG86" s="252"/>
      <c r="KCH86" s="467"/>
      <c r="KCI86" s="466"/>
      <c r="KCJ86" s="399"/>
      <c r="KCK86" s="466"/>
      <c r="KCL86" s="252"/>
      <c r="KCM86" s="467"/>
      <c r="KCN86" s="466"/>
      <c r="KCO86" s="399"/>
      <c r="KCP86" s="466"/>
      <c r="KCQ86" s="252"/>
      <c r="KCR86" s="467"/>
      <c r="KCS86" s="466"/>
      <c r="KCT86" s="399"/>
      <c r="KCU86" s="466"/>
      <c r="KCV86" s="252"/>
      <c r="KCW86" s="467"/>
      <c r="KCX86" s="466"/>
      <c r="KCY86" s="399"/>
      <c r="KCZ86" s="466"/>
      <c r="KDA86" s="252"/>
      <c r="KDB86" s="467"/>
      <c r="KDC86" s="466"/>
      <c r="KDD86" s="399"/>
      <c r="KDE86" s="466"/>
      <c r="KDF86" s="252"/>
      <c r="KDG86" s="467"/>
      <c r="KDH86" s="466"/>
      <c r="KDI86" s="399"/>
      <c r="KDJ86" s="466"/>
      <c r="KDK86" s="252"/>
      <c r="KDL86" s="467"/>
      <c r="KDM86" s="466"/>
      <c r="KDN86" s="399"/>
      <c r="KDO86" s="466"/>
      <c r="KDP86" s="252"/>
      <c r="KDQ86" s="467"/>
      <c r="KDR86" s="466"/>
      <c r="KDS86" s="399"/>
      <c r="KDT86" s="466"/>
      <c r="KDU86" s="252"/>
      <c r="KDV86" s="467"/>
      <c r="KDW86" s="466"/>
      <c r="KDX86" s="399"/>
      <c r="KDY86" s="466"/>
      <c r="KDZ86" s="252"/>
      <c r="KEA86" s="467"/>
      <c r="KEB86" s="466"/>
      <c r="KEC86" s="399"/>
      <c r="KED86" s="466"/>
      <c r="KEE86" s="252"/>
      <c r="KEF86" s="467"/>
      <c r="KEG86" s="466"/>
      <c r="KEH86" s="399"/>
      <c r="KEI86" s="466"/>
      <c r="KEJ86" s="252"/>
      <c r="KEK86" s="467"/>
      <c r="KEL86" s="466"/>
      <c r="KEM86" s="399"/>
      <c r="KEN86" s="466"/>
      <c r="KEO86" s="252"/>
      <c r="KEP86" s="467"/>
      <c r="KEQ86" s="466"/>
      <c r="KER86" s="399"/>
      <c r="KES86" s="466"/>
      <c r="KET86" s="252"/>
      <c r="KEU86" s="467"/>
      <c r="KEV86" s="466"/>
      <c r="KEW86" s="399"/>
      <c r="KEX86" s="466"/>
      <c r="KEY86" s="252"/>
      <c r="KEZ86" s="467"/>
      <c r="KFA86" s="466"/>
      <c r="KFB86" s="399"/>
      <c r="KFC86" s="466"/>
      <c r="KFD86" s="252"/>
      <c r="KFE86" s="467"/>
      <c r="KFF86" s="466"/>
      <c r="KFG86" s="399"/>
      <c r="KFH86" s="466"/>
      <c r="KFI86" s="252"/>
      <c r="KFJ86" s="467"/>
      <c r="KFK86" s="466"/>
      <c r="KFL86" s="399"/>
      <c r="KFM86" s="466"/>
      <c r="KFN86" s="252"/>
      <c r="KFO86" s="467"/>
      <c r="KFP86" s="466"/>
      <c r="KFQ86" s="399"/>
      <c r="KFR86" s="466"/>
      <c r="KFS86" s="252"/>
      <c r="KFT86" s="467"/>
      <c r="KFU86" s="466"/>
      <c r="KFV86" s="399"/>
      <c r="KFW86" s="466"/>
      <c r="KFX86" s="252"/>
      <c r="KFY86" s="467"/>
      <c r="KFZ86" s="466"/>
      <c r="KGA86" s="399"/>
      <c r="KGB86" s="466"/>
      <c r="KGC86" s="252"/>
      <c r="KGD86" s="467"/>
      <c r="KGE86" s="466"/>
      <c r="KGF86" s="399"/>
      <c r="KGG86" s="466"/>
      <c r="KGH86" s="252"/>
      <c r="KGI86" s="467"/>
      <c r="KGJ86" s="466"/>
      <c r="KGK86" s="399"/>
      <c r="KGL86" s="466"/>
      <c r="KGM86" s="252"/>
      <c r="KGN86" s="467"/>
      <c r="KGO86" s="466"/>
      <c r="KGP86" s="399"/>
      <c r="KGQ86" s="466"/>
      <c r="KGR86" s="252"/>
      <c r="KGS86" s="467"/>
      <c r="KGT86" s="466"/>
      <c r="KGU86" s="399"/>
      <c r="KGV86" s="466"/>
      <c r="KGW86" s="252"/>
      <c r="KGX86" s="467"/>
      <c r="KGY86" s="466"/>
      <c r="KGZ86" s="399"/>
      <c r="KHA86" s="466"/>
      <c r="KHB86" s="252"/>
      <c r="KHC86" s="467"/>
      <c r="KHD86" s="466"/>
      <c r="KHE86" s="399"/>
      <c r="KHF86" s="466"/>
      <c r="KHG86" s="252"/>
      <c r="KHH86" s="467"/>
      <c r="KHI86" s="466"/>
      <c r="KHJ86" s="399"/>
      <c r="KHK86" s="466"/>
      <c r="KHL86" s="252"/>
      <c r="KHM86" s="467"/>
      <c r="KHN86" s="466"/>
      <c r="KHO86" s="399"/>
      <c r="KHP86" s="466"/>
      <c r="KHQ86" s="252"/>
      <c r="KHR86" s="467"/>
      <c r="KHS86" s="466"/>
      <c r="KHT86" s="399"/>
      <c r="KHU86" s="466"/>
      <c r="KHV86" s="252"/>
      <c r="KHW86" s="467"/>
      <c r="KHX86" s="466"/>
      <c r="KHY86" s="399"/>
      <c r="KHZ86" s="466"/>
      <c r="KIA86" s="252"/>
      <c r="KIB86" s="467"/>
      <c r="KIC86" s="466"/>
      <c r="KID86" s="399"/>
      <c r="KIE86" s="466"/>
      <c r="KIF86" s="252"/>
      <c r="KIG86" s="467"/>
      <c r="KIH86" s="466"/>
      <c r="KII86" s="399"/>
      <c r="KIJ86" s="466"/>
      <c r="KIK86" s="252"/>
      <c r="KIL86" s="467"/>
      <c r="KIM86" s="466"/>
      <c r="KIN86" s="399"/>
      <c r="KIO86" s="466"/>
      <c r="KIP86" s="252"/>
      <c r="KIQ86" s="467"/>
      <c r="KIR86" s="466"/>
      <c r="KIS86" s="399"/>
      <c r="KIT86" s="466"/>
      <c r="KIU86" s="252"/>
      <c r="KIV86" s="467"/>
      <c r="KIW86" s="466"/>
      <c r="KIX86" s="399"/>
      <c r="KIY86" s="466"/>
      <c r="KIZ86" s="252"/>
      <c r="KJA86" s="467"/>
      <c r="KJB86" s="466"/>
      <c r="KJC86" s="399"/>
      <c r="KJD86" s="466"/>
      <c r="KJE86" s="252"/>
      <c r="KJF86" s="467"/>
      <c r="KJG86" s="466"/>
      <c r="KJH86" s="399"/>
      <c r="KJI86" s="466"/>
      <c r="KJJ86" s="252"/>
      <c r="KJK86" s="467"/>
      <c r="KJL86" s="466"/>
      <c r="KJM86" s="399"/>
      <c r="KJN86" s="466"/>
      <c r="KJO86" s="252"/>
      <c r="KJP86" s="467"/>
      <c r="KJQ86" s="466"/>
      <c r="KJR86" s="399"/>
      <c r="KJS86" s="466"/>
      <c r="KJT86" s="252"/>
      <c r="KJU86" s="467"/>
      <c r="KJV86" s="466"/>
      <c r="KJW86" s="399"/>
      <c r="KJX86" s="466"/>
      <c r="KJY86" s="252"/>
      <c r="KJZ86" s="467"/>
      <c r="KKA86" s="466"/>
      <c r="KKB86" s="399"/>
      <c r="KKC86" s="466"/>
      <c r="KKD86" s="252"/>
      <c r="KKE86" s="467"/>
      <c r="KKF86" s="466"/>
      <c r="KKG86" s="399"/>
      <c r="KKH86" s="466"/>
      <c r="KKI86" s="252"/>
      <c r="KKJ86" s="467"/>
      <c r="KKK86" s="466"/>
      <c r="KKL86" s="399"/>
      <c r="KKM86" s="466"/>
      <c r="KKN86" s="252"/>
      <c r="KKO86" s="467"/>
      <c r="KKP86" s="466"/>
      <c r="KKQ86" s="399"/>
      <c r="KKR86" s="466"/>
      <c r="KKS86" s="252"/>
      <c r="KKT86" s="467"/>
      <c r="KKU86" s="466"/>
      <c r="KKV86" s="399"/>
      <c r="KKW86" s="466"/>
      <c r="KKX86" s="252"/>
      <c r="KKY86" s="467"/>
      <c r="KKZ86" s="466"/>
      <c r="KLA86" s="399"/>
      <c r="KLB86" s="466"/>
      <c r="KLC86" s="252"/>
      <c r="KLD86" s="467"/>
      <c r="KLE86" s="466"/>
      <c r="KLF86" s="399"/>
      <c r="KLG86" s="466"/>
      <c r="KLH86" s="252"/>
      <c r="KLI86" s="467"/>
      <c r="KLJ86" s="466"/>
      <c r="KLK86" s="399"/>
      <c r="KLL86" s="466"/>
      <c r="KLM86" s="252"/>
      <c r="KLN86" s="467"/>
      <c r="KLO86" s="466"/>
      <c r="KLP86" s="399"/>
      <c r="KLQ86" s="466"/>
      <c r="KLR86" s="252"/>
      <c r="KLS86" s="467"/>
      <c r="KLT86" s="466"/>
      <c r="KLU86" s="399"/>
      <c r="KLV86" s="466"/>
      <c r="KLW86" s="252"/>
      <c r="KLX86" s="467"/>
      <c r="KLY86" s="466"/>
      <c r="KLZ86" s="399"/>
      <c r="KMA86" s="466"/>
      <c r="KMB86" s="252"/>
      <c r="KMC86" s="467"/>
      <c r="KMD86" s="466"/>
      <c r="KME86" s="399"/>
      <c r="KMF86" s="466"/>
      <c r="KMG86" s="252"/>
      <c r="KMH86" s="467"/>
      <c r="KMI86" s="466"/>
      <c r="KMJ86" s="399"/>
      <c r="KMK86" s="466"/>
      <c r="KML86" s="252"/>
      <c r="KMM86" s="467"/>
      <c r="KMN86" s="466"/>
      <c r="KMO86" s="399"/>
      <c r="KMP86" s="466"/>
      <c r="KMQ86" s="252"/>
      <c r="KMR86" s="467"/>
      <c r="KMS86" s="466"/>
      <c r="KMT86" s="399"/>
      <c r="KMU86" s="466"/>
      <c r="KMV86" s="252"/>
      <c r="KMW86" s="467"/>
      <c r="KMX86" s="466"/>
      <c r="KMY86" s="399"/>
      <c r="KMZ86" s="466"/>
      <c r="KNA86" s="252"/>
      <c r="KNB86" s="467"/>
      <c r="KNC86" s="466"/>
      <c r="KND86" s="399"/>
      <c r="KNE86" s="466"/>
      <c r="KNF86" s="252"/>
      <c r="KNG86" s="467"/>
      <c r="KNH86" s="466"/>
      <c r="KNI86" s="399"/>
      <c r="KNJ86" s="466"/>
      <c r="KNK86" s="252"/>
      <c r="KNL86" s="467"/>
      <c r="KNM86" s="466"/>
      <c r="KNN86" s="399"/>
      <c r="KNO86" s="466"/>
      <c r="KNP86" s="252"/>
      <c r="KNQ86" s="467"/>
      <c r="KNR86" s="466"/>
      <c r="KNS86" s="399"/>
      <c r="KNT86" s="466"/>
      <c r="KNU86" s="252"/>
      <c r="KNV86" s="467"/>
      <c r="KNW86" s="466"/>
      <c r="KNX86" s="399"/>
      <c r="KNY86" s="466"/>
      <c r="KNZ86" s="252"/>
      <c r="KOA86" s="467"/>
      <c r="KOB86" s="466"/>
      <c r="KOC86" s="399"/>
      <c r="KOD86" s="466"/>
      <c r="KOE86" s="252"/>
      <c r="KOF86" s="467"/>
      <c r="KOG86" s="466"/>
      <c r="KOH86" s="399"/>
      <c r="KOI86" s="466"/>
      <c r="KOJ86" s="252"/>
      <c r="KOK86" s="467"/>
      <c r="KOL86" s="466"/>
      <c r="KOM86" s="399"/>
      <c r="KON86" s="466"/>
      <c r="KOO86" s="252"/>
      <c r="KOP86" s="467"/>
      <c r="KOQ86" s="466"/>
      <c r="KOR86" s="399"/>
      <c r="KOS86" s="466"/>
      <c r="KOT86" s="252"/>
      <c r="KOU86" s="467"/>
      <c r="KOV86" s="466"/>
      <c r="KOW86" s="399"/>
      <c r="KOX86" s="466"/>
      <c r="KOY86" s="252"/>
      <c r="KOZ86" s="467"/>
      <c r="KPA86" s="466"/>
      <c r="KPB86" s="399"/>
      <c r="KPC86" s="466"/>
      <c r="KPD86" s="252"/>
      <c r="KPE86" s="467"/>
      <c r="KPF86" s="466"/>
      <c r="KPG86" s="399"/>
      <c r="KPH86" s="466"/>
      <c r="KPI86" s="252"/>
      <c r="KPJ86" s="467"/>
      <c r="KPK86" s="466"/>
      <c r="KPL86" s="399"/>
      <c r="KPM86" s="466"/>
      <c r="KPN86" s="252"/>
      <c r="KPO86" s="467"/>
      <c r="KPP86" s="466"/>
      <c r="KPQ86" s="399"/>
      <c r="KPR86" s="466"/>
      <c r="KPS86" s="252"/>
      <c r="KPT86" s="467"/>
      <c r="KPU86" s="466"/>
      <c r="KPV86" s="399"/>
      <c r="KPW86" s="466"/>
      <c r="KPX86" s="252"/>
      <c r="KPY86" s="467"/>
      <c r="KPZ86" s="466"/>
      <c r="KQA86" s="399"/>
      <c r="KQB86" s="466"/>
      <c r="KQC86" s="252"/>
      <c r="KQD86" s="467"/>
      <c r="KQE86" s="466"/>
      <c r="KQF86" s="399"/>
      <c r="KQG86" s="466"/>
      <c r="KQH86" s="252"/>
      <c r="KQI86" s="467"/>
      <c r="KQJ86" s="466"/>
      <c r="KQK86" s="399"/>
      <c r="KQL86" s="466"/>
      <c r="KQM86" s="252"/>
      <c r="KQN86" s="467"/>
      <c r="KQO86" s="466"/>
      <c r="KQP86" s="399"/>
      <c r="KQQ86" s="466"/>
      <c r="KQR86" s="252"/>
      <c r="KQS86" s="467"/>
      <c r="KQT86" s="466"/>
      <c r="KQU86" s="399"/>
      <c r="KQV86" s="466"/>
      <c r="KQW86" s="252"/>
      <c r="KQX86" s="467"/>
      <c r="KQY86" s="466"/>
      <c r="KQZ86" s="399"/>
      <c r="KRA86" s="466"/>
      <c r="KRB86" s="252"/>
      <c r="KRC86" s="467"/>
      <c r="KRD86" s="466"/>
      <c r="KRE86" s="399"/>
      <c r="KRF86" s="466"/>
      <c r="KRG86" s="252"/>
      <c r="KRH86" s="467"/>
      <c r="KRI86" s="466"/>
      <c r="KRJ86" s="399"/>
      <c r="KRK86" s="466"/>
      <c r="KRL86" s="252"/>
      <c r="KRM86" s="467"/>
      <c r="KRN86" s="466"/>
      <c r="KRO86" s="399"/>
      <c r="KRP86" s="466"/>
      <c r="KRQ86" s="252"/>
      <c r="KRR86" s="467"/>
      <c r="KRS86" s="466"/>
      <c r="KRT86" s="399"/>
      <c r="KRU86" s="466"/>
      <c r="KRV86" s="252"/>
      <c r="KRW86" s="467"/>
      <c r="KRX86" s="466"/>
      <c r="KRY86" s="399"/>
      <c r="KRZ86" s="466"/>
      <c r="KSA86" s="252"/>
      <c r="KSB86" s="467"/>
      <c r="KSC86" s="466"/>
      <c r="KSD86" s="399"/>
      <c r="KSE86" s="466"/>
      <c r="KSF86" s="252"/>
      <c r="KSG86" s="467"/>
      <c r="KSH86" s="466"/>
      <c r="KSI86" s="399"/>
      <c r="KSJ86" s="466"/>
      <c r="KSK86" s="252"/>
      <c r="KSL86" s="467"/>
      <c r="KSM86" s="466"/>
      <c r="KSN86" s="399"/>
      <c r="KSO86" s="466"/>
      <c r="KSP86" s="252"/>
      <c r="KSQ86" s="467"/>
      <c r="KSR86" s="466"/>
      <c r="KSS86" s="399"/>
      <c r="KST86" s="466"/>
      <c r="KSU86" s="252"/>
      <c r="KSV86" s="467"/>
      <c r="KSW86" s="466"/>
      <c r="KSX86" s="399"/>
      <c r="KSY86" s="466"/>
      <c r="KSZ86" s="252"/>
      <c r="KTA86" s="467"/>
      <c r="KTB86" s="466"/>
      <c r="KTC86" s="399"/>
      <c r="KTD86" s="466"/>
      <c r="KTE86" s="252"/>
      <c r="KTF86" s="467"/>
      <c r="KTG86" s="466"/>
      <c r="KTH86" s="399"/>
      <c r="KTI86" s="466"/>
      <c r="KTJ86" s="252"/>
      <c r="KTK86" s="467"/>
      <c r="KTL86" s="466"/>
      <c r="KTM86" s="399"/>
      <c r="KTN86" s="466"/>
      <c r="KTO86" s="252"/>
      <c r="KTP86" s="467"/>
      <c r="KTQ86" s="466"/>
      <c r="KTR86" s="399"/>
      <c r="KTS86" s="466"/>
      <c r="KTT86" s="252"/>
      <c r="KTU86" s="467"/>
      <c r="KTV86" s="466"/>
      <c r="KTW86" s="399"/>
      <c r="KTX86" s="466"/>
      <c r="KTY86" s="252"/>
      <c r="KTZ86" s="467"/>
      <c r="KUA86" s="466"/>
      <c r="KUB86" s="399"/>
      <c r="KUC86" s="466"/>
      <c r="KUD86" s="252"/>
      <c r="KUE86" s="467"/>
      <c r="KUF86" s="466"/>
      <c r="KUG86" s="399"/>
      <c r="KUH86" s="466"/>
      <c r="KUI86" s="252"/>
      <c r="KUJ86" s="467"/>
      <c r="KUK86" s="466"/>
      <c r="KUL86" s="399"/>
      <c r="KUM86" s="466"/>
      <c r="KUN86" s="252"/>
      <c r="KUO86" s="467"/>
      <c r="KUP86" s="466"/>
      <c r="KUQ86" s="399"/>
      <c r="KUR86" s="466"/>
      <c r="KUS86" s="252"/>
      <c r="KUT86" s="467"/>
      <c r="KUU86" s="466"/>
      <c r="KUV86" s="399"/>
      <c r="KUW86" s="466"/>
      <c r="KUX86" s="252"/>
      <c r="KUY86" s="467"/>
      <c r="KUZ86" s="466"/>
      <c r="KVA86" s="399"/>
      <c r="KVB86" s="466"/>
      <c r="KVC86" s="252"/>
      <c r="KVD86" s="467"/>
      <c r="KVE86" s="466"/>
      <c r="KVF86" s="399"/>
      <c r="KVG86" s="466"/>
      <c r="KVH86" s="252"/>
      <c r="KVI86" s="467"/>
      <c r="KVJ86" s="466"/>
      <c r="KVK86" s="399"/>
      <c r="KVL86" s="466"/>
      <c r="KVM86" s="252"/>
      <c r="KVN86" s="467"/>
      <c r="KVO86" s="466"/>
      <c r="KVP86" s="399"/>
      <c r="KVQ86" s="466"/>
      <c r="KVR86" s="252"/>
      <c r="KVS86" s="467"/>
      <c r="KVT86" s="466"/>
      <c r="KVU86" s="399"/>
      <c r="KVV86" s="466"/>
      <c r="KVW86" s="252"/>
      <c r="KVX86" s="467"/>
      <c r="KVY86" s="466"/>
      <c r="KVZ86" s="399"/>
      <c r="KWA86" s="466"/>
      <c r="KWB86" s="252"/>
      <c r="KWC86" s="467"/>
      <c r="KWD86" s="466"/>
      <c r="KWE86" s="399"/>
      <c r="KWF86" s="466"/>
      <c r="KWG86" s="252"/>
      <c r="KWH86" s="467"/>
      <c r="KWI86" s="466"/>
      <c r="KWJ86" s="399"/>
      <c r="KWK86" s="466"/>
      <c r="KWL86" s="252"/>
      <c r="KWM86" s="467"/>
      <c r="KWN86" s="466"/>
      <c r="KWO86" s="399"/>
      <c r="KWP86" s="466"/>
      <c r="KWQ86" s="252"/>
      <c r="KWR86" s="467"/>
      <c r="KWS86" s="466"/>
      <c r="KWT86" s="399"/>
      <c r="KWU86" s="466"/>
      <c r="KWV86" s="252"/>
      <c r="KWW86" s="467"/>
      <c r="KWX86" s="466"/>
      <c r="KWY86" s="399"/>
      <c r="KWZ86" s="466"/>
      <c r="KXA86" s="252"/>
      <c r="KXB86" s="467"/>
      <c r="KXC86" s="466"/>
      <c r="KXD86" s="399"/>
      <c r="KXE86" s="466"/>
      <c r="KXF86" s="252"/>
      <c r="KXG86" s="467"/>
      <c r="KXH86" s="466"/>
      <c r="KXI86" s="399"/>
      <c r="KXJ86" s="466"/>
      <c r="KXK86" s="252"/>
      <c r="KXL86" s="467"/>
      <c r="KXM86" s="466"/>
      <c r="KXN86" s="399"/>
      <c r="KXO86" s="466"/>
      <c r="KXP86" s="252"/>
      <c r="KXQ86" s="467"/>
      <c r="KXR86" s="466"/>
      <c r="KXS86" s="399"/>
      <c r="KXT86" s="466"/>
      <c r="KXU86" s="252"/>
      <c r="KXV86" s="467"/>
      <c r="KXW86" s="466"/>
      <c r="KXX86" s="399"/>
      <c r="KXY86" s="466"/>
      <c r="KXZ86" s="252"/>
      <c r="KYA86" s="467"/>
      <c r="KYB86" s="466"/>
      <c r="KYC86" s="399"/>
      <c r="KYD86" s="466"/>
      <c r="KYE86" s="252"/>
      <c r="KYF86" s="467"/>
      <c r="KYG86" s="466"/>
      <c r="KYH86" s="399"/>
      <c r="KYI86" s="466"/>
      <c r="KYJ86" s="252"/>
      <c r="KYK86" s="467"/>
      <c r="KYL86" s="466"/>
      <c r="KYM86" s="399"/>
      <c r="KYN86" s="466"/>
      <c r="KYO86" s="252"/>
      <c r="KYP86" s="467"/>
      <c r="KYQ86" s="466"/>
      <c r="KYR86" s="399"/>
      <c r="KYS86" s="466"/>
      <c r="KYT86" s="252"/>
      <c r="KYU86" s="467"/>
      <c r="KYV86" s="466"/>
      <c r="KYW86" s="399"/>
      <c r="KYX86" s="466"/>
      <c r="KYY86" s="252"/>
      <c r="KYZ86" s="467"/>
      <c r="KZA86" s="466"/>
      <c r="KZB86" s="399"/>
      <c r="KZC86" s="466"/>
      <c r="KZD86" s="252"/>
      <c r="KZE86" s="467"/>
      <c r="KZF86" s="466"/>
      <c r="KZG86" s="399"/>
      <c r="KZH86" s="466"/>
      <c r="KZI86" s="252"/>
      <c r="KZJ86" s="467"/>
      <c r="KZK86" s="466"/>
      <c r="KZL86" s="399"/>
      <c r="KZM86" s="466"/>
      <c r="KZN86" s="252"/>
      <c r="KZO86" s="467"/>
      <c r="KZP86" s="466"/>
      <c r="KZQ86" s="399"/>
      <c r="KZR86" s="466"/>
      <c r="KZS86" s="252"/>
      <c r="KZT86" s="467"/>
      <c r="KZU86" s="466"/>
      <c r="KZV86" s="399"/>
      <c r="KZW86" s="466"/>
      <c r="KZX86" s="252"/>
      <c r="KZY86" s="467"/>
      <c r="KZZ86" s="466"/>
      <c r="LAA86" s="399"/>
      <c r="LAB86" s="466"/>
      <c r="LAC86" s="252"/>
      <c r="LAD86" s="467"/>
      <c r="LAE86" s="466"/>
      <c r="LAF86" s="399"/>
      <c r="LAG86" s="466"/>
      <c r="LAH86" s="252"/>
      <c r="LAI86" s="467"/>
      <c r="LAJ86" s="466"/>
      <c r="LAK86" s="399"/>
      <c r="LAL86" s="466"/>
      <c r="LAM86" s="252"/>
      <c r="LAN86" s="467"/>
      <c r="LAO86" s="466"/>
      <c r="LAP86" s="399"/>
      <c r="LAQ86" s="466"/>
      <c r="LAR86" s="252"/>
      <c r="LAS86" s="467"/>
      <c r="LAT86" s="466"/>
      <c r="LAU86" s="399"/>
      <c r="LAV86" s="466"/>
      <c r="LAW86" s="252"/>
      <c r="LAX86" s="467"/>
      <c r="LAY86" s="466"/>
      <c r="LAZ86" s="399"/>
      <c r="LBA86" s="466"/>
      <c r="LBB86" s="252"/>
      <c r="LBC86" s="467"/>
      <c r="LBD86" s="466"/>
      <c r="LBE86" s="399"/>
      <c r="LBF86" s="466"/>
      <c r="LBG86" s="252"/>
      <c r="LBH86" s="467"/>
      <c r="LBI86" s="466"/>
      <c r="LBJ86" s="399"/>
      <c r="LBK86" s="466"/>
      <c r="LBL86" s="252"/>
      <c r="LBM86" s="467"/>
      <c r="LBN86" s="466"/>
      <c r="LBO86" s="399"/>
      <c r="LBP86" s="466"/>
      <c r="LBQ86" s="252"/>
      <c r="LBR86" s="467"/>
      <c r="LBS86" s="466"/>
      <c r="LBT86" s="399"/>
      <c r="LBU86" s="466"/>
      <c r="LBV86" s="252"/>
      <c r="LBW86" s="467"/>
      <c r="LBX86" s="466"/>
      <c r="LBY86" s="399"/>
      <c r="LBZ86" s="466"/>
      <c r="LCA86" s="252"/>
      <c r="LCB86" s="467"/>
      <c r="LCC86" s="466"/>
      <c r="LCD86" s="399"/>
      <c r="LCE86" s="466"/>
      <c r="LCF86" s="252"/>
      <c r="LCG86" s="467"/>
      <c r="LCH86" s="466"/>
      <c r="LCI86" s="399"/>
      <c r="LCJ86" s="466"/>
      <c r="LCK86" s="252"/>
      <c r="LCL86" s="467"/>
      <c r="LCM86" s="466"/>
      <c r="LCN86" s="399"/>
      <c r="LCO86" s="466"/>
      <c r="LCP86" s="252"/>
      <c r="LCQ86" s="467"/>
      <c r="LCR86" s="466"/>
      <c r="LCS86" s="399"/>
      <c r="LCT86" s="466"/>
      <c r="LCU86" s="252"/>
      <c r="LCV86" s="467"/>
      <c r="LCW86" s="466"/>
      <c r="LCX86" s="399"/>
      <c r="LCY86" s="466"/>
      <c r="LCZ86" s="252"/>
      <c r="LDA86" s="467"/>
      <c r="LDB86" s="466"/>
      <c r="LDC86" s="399"/>
      <c r="LDD86" s="466"/>
      <c r="LDE86" s="252"/>
      <c r="LDF86" s="467"/>
      <c r="LDG86" s="466"/>
      <c r="LDH86" s="399"/>
      <c r="LDI86" s="466"/>
      <c r="LDJ86" s="252"/>
      <c r="LDK86" s="467"/>
      <c r="LDL86" s="466"/>
      <c r="LDM86" s="399"/>
      <c r="LDN86" s="466"/>
      <c r="LDO86" s="252"/>
      <c r="LDP86" s="467"/>
      <c r="LDQ86" s="466"/>
      <c r="LDR86" s="399"/>
      <c r="LDS86" s="466"/>
      <c r="LDT86" s="252"/>
      <c r="LDU86" s="467"/>
      <c r="LDV86" s="466"/>
      <c r="LDW86" s="399"/>
      <c r="LDX86" s="466"/>
      <c r="LDY86" s="252"/>
      <c r="LDZ86" s="467"/>
      <c r="LEA86" s="466"/>
      <c r="LEB86" s="399"/>
      <c r="LEC86" s="466"/>
      <c r="LED86" s="252"/>
      <c r="LEE86" s="467"/>
      <c r="LEF86" s="466"/>
      <c r="LEG86" s="399"/>
      <c r="LEH86" s="466"/>
      <c r="LEI86" s="252"/>
      <c r="LEJ86" s="467"/>
      <c r="LEK86" s="466"/>
      <c r="LEL86" s="399"/>
      <c r="LEM86" s="466"/>
      <c r="LEN86" s="252"/>
      <c r="LEO86" s="467"/>
      <c r="LEP86" s="466"/>
      <c r="LEQ86" s="399"/>
      <c r="LER86" s="466"/>
      <c r="LES86" s="252"/>
      <c r="LET86" s="467"/>
      <c r="LEU86" s="466"/>
      <c r="LEV86" s="399"/>
      <c r="LEW86" s="466"/>
      <c r="LEX86" s="252"/>
      <c r="LEY86" s="467"/>
      <c r="LEZ86" s="466"/>
      <c r="LFA86" s="399"/>
      <c r="LFB86" s="466"/>
      <c r="LFC86" s="252"/>
      <c r="LFD86" s="467"/>
      <c r="LFE86" s="466"/>
      <c r="LFF86" s="399"/>
      <c r="LFG86" s="466"/>
      <c r="LFH86" s="252"/>
      <c r="LFI86" s="467"/>
      <c r="LFJ86" s="466"/>
      <c r="LFK86" s="399"/>
      <c r="LFL86" s="466"/>
      <c r="LFM86" s="252"/>
      <c r="LFN86" s="467"/>
      <c r="LFO86" s="466"/>
      <c r="LFP86" s="399"/>
      <c r="LFQ86" s="466"/>
      <c r="LFR86" s="252"/>
      <c r="LFS86" s="467"/>
      <c r="LFT86" s="466"/>
      <c r="LFU86" s="399"/>
      <c r="LFV86" s="466"/>
      <c r="LFW86" s="252"/>
      <c r="LFX86" s="467"/>
      <c r="LFY86" s="466"/>
      <c r="LFZ86" s="399"/>
      <c r="LGA86" s="466"/>
      <c r="LGB86" s="252"/>
      <c r="LGC86" s="467"/>
      <c r="LGD86" s="466"/>
      <c r="LGE86" s="399"/>
      <c r="LGF86" s="466"/>
      <c r="LGG86" s="252"/>
      <c r="LGH86" s="467"/>
      <c r="LGI86" s="466"/>
      <c r="LGJ86" s="399"/>
      <c r="LGK86" s="466"/>
      <c r="LGL86" s="252"/>
      <c r="LGM86" s="467"/>
      <c r="LGN86" s="466"/>
      <c r="LGO86" s="399"/>
      <c r="LGP86" s="466"/>
      <c r="LGQ86" s="252"/>
      <c r="LGR86" s="467"/>
      <c r="LGS86" s="466"/>
      <c r="LGT86" s="399"/>
      <c r="LGU86" s="466"/>
      <c r="LGV86" s="252"/>
      <c r="LGW86" s="467"/>
      <c r="LGX86" s="466"/>
      <c r="LGY86" s="399"/>
      <c r="LGZ86" s="466"/>
      <c r="LHA86" s="252"/>
      <c r="LHB86" s="467"/>
      <c r="LHC86" s="466"/>
      <c r="LHD86" s="399"/>
      <c r="LHE86" s="466"/>
      <c r="LHF86" s="252"/>
      <c r="LHG86" s="467"/>
      <c r="LHH86" s="466"/>
      <c r="LHI86" s="399"/>
      <c r="LHJ86" s="466"/>
      <c r="LHK86" s="252"/>
      <c r="LHL86" s="467"/>
      <c r="LHM86" s="466"/>
      <c r="LHN86" s="399"/>
      <c r="LHO86" s="466"/>
      <c r="LHP86" s="252"/>
      <c r="LHQ86" s="467"/>
      <c r="LHR86" s="466"/>
      <c r="LHS86" s="399"/>
      <c r="LHT86" s="466"/>
      <c r="LHU86" s="252"/>
      <c r="LHV86" s="467"/>
      <c r="LHW86" s="466"/>
      <c r="LHX86" s="399"/>
      <c r="LHY86" s="466"/>
      <c r="LHZ86" s="252"/>
      <c r="LIA86" s="467"/>
      <c r="LIB86" s="466"/>
      <c r="LIC86" s="399"/>
      <c r="LID86" s="466"/>
      <c r="LIE86" s="252"/>
      <c r="LIF86" s="467"/>
      <c r="LIG86" s="466"/>
      <c r="LIH86" s="399"/>
      <c r="LII86" s="466"/>
      <c r="LIJ86" s="252"/>
      <c r="LIK86" s="467"/>
      <c r="LIL86" s="466"/>
      <c r="LIM86" s="399"/>
      <c r="LIN86" s="466"/>
      <c r="LIO86" s="252"/>
      <c r="LIP86" s="467"/>
      <c r="LIQ86" s="466"/>
      <c r="LIR86" s="399"/>
      <c r="LIS86" s="466"/>
      <c r="LIT86" s="252"/>
      <c r="LIU86" s="467"/>
      <c r="LIV86" s="466"/>
      <c r="LIW86" s="399"/>
      <c r="LIX86" s="466"/>
      <c r="LIY86" s="252"/>
      <c r="LIZ86" s="467"/>
      <c r="LJA86" s="466"/>
      <c r="LJB86" s="399"/>
      <c r="LJC86" s="466"/>
      <c r="LJD86" s="252"/>
      <c r="LJE86" s="467"/>
      <c r="LJF86" s="466"/>
      <c r="LJG86" s="399"/>
      <c r="LJH86" s="466"/>
      <c r="LJI86" s="252"/>
      <c r="LJJ86" s="467"/>
      <c r="LJK86" s="466"/>
      <c r="LJL86" s="399"/>
      <c r="LJM86" s="466"/>
      <c r="LJN86" s="252"/>
      <c r="LJO86" s="467"/>
      <c r="LJP86" s="466"/>
      <c r="LJQ86" s="399"/>
      <c r="LJR86" s="466"/>
      <c r="LJS86" s="252"/>
      <c r="LJT86" s="467"/>
      <c r="LJU86" s="466"/>
      <c r="LJV86" s="399"/>
      <c r="LJW86" s="466"/>
      <c r="LJX86" s="252"/>
      <c r="LJY86" s="467"/>
      <c r="LJZ86" s="466"/>
      <c r="LKA86" s="399"/>
      <c r="LKB86" s="466"/>
      <c r="LKC86" s="252"/>
      <c r="LKD86" s="467"/>
      <c r="LKE86" s="466"/>
      <c r="LKF86" s="399"/>
      <c r="LKG86" s="466"/>
      <c r="LKH86" s="252"/>
      <c r="LKI86" s="467"/>
      <c r="LKJ86" s="466"/>
      <c r="LKK86" s="399"/>
      <c r="LKL86" s="466"/>
      <c r="LKM86" s="252"/>
      <c r="LKN86" s="467"/>
      <c r="LKO86" s="466"/>
      <c r="LKP86" s="399"/>
      <c r="LKQ86" s="466"/>
      <c r="LKR86" s="252"/>
      <c r="LKS86" s="467"/>
      <c r="LKT86" s="466"/>
      <c r="LKU86" s="399"/>
      <c r="LKV86" s="466"/>
      <c r="LKW86" s="252"/>
      <c r="LKX86" s="467"/>
      <c r="LKY86" s="466"/>
      <c r="LKZ86" s="399"/>
      <c r="LLA86" s="466"/>
      <c r="LLB86" s="252"/>
      <c r="LLC86" s="467"/>
      <c r="LLD86" s="466"/>
      <c r="LLE86" s="399"/>
      <c r="LLF86" s="466"/>
      <c r="LLG86" s="252"/>
      <c r="LLH86" s="467"/>
      <c r="LLI86" s="466"/>
      <c r="LLJ86" s="399"/>
      <c r="LLK86" s="466"/>
      <c r="LLL86" s="252"/>
      <c r="LLM86" s="467"/>
      <c r="LLN86" s="466"/>
      <c r="LLO86" s="399"/>
      <c r="LLP86" s="466"/>
      <c r="LLQ86" s="252"/>
      <c r="LLR86" s="467"/>
      <c r="LLS86" s="466"/>
      <c r="LLT86" s="399"/>
      <c r="LLU86" s="466"/>
      <c r="LLV86" s="252"/>
      <c r="LLW86" s="467"/>
      <c r="LLX86" s="466"/>
      <c r="LLY86" s="399"/>
      <c r="LLZ86" s="466"/>
      <c r="LMA86" s="252"/>
      <c r="LMB86" s="467"/>
      <c r="LMC86" s="466"/>
      <c r="LMD86" s="399"/>
      <c r="LME86" s="466"/>
      <c r="LMF86" s="252"/>
      <c r="LMG86" s="467"/>
      <c r="LMH86" s="466"/>
      <c r="LMI86" s="399"/>
      <c r="LMJ86" s="466"/>
      <c r="LMK86" s="252"/>
      <c r="LML86" s="467"/>
      <c r="LMM86" s="466"/>
      <c r="LMN86" s="399"/>
      <c r="LMO86" s="466"/>
      <c r="LMP86" s="252"/>
      <c r="LMQ86" s="467"/>
      <c r="LMR86" s="466"/>
      <c r="LMS86" s="399"/>
      <c r="LMT86" s="466"/>
      <c r="LMU86" s="252"/>
      <c r="LMV86" s="467"/>
      <c r="LMW86" s="466"/>
      <c r="LMX86" s="399"/>
      <c r="LMY86" s="466"/>
      <c r="LMZ86" s="252"/>
      <c r="LNA86" s="467"/>
      <c r="LNB86" s="466"/>
      <c r="LNC86" s="399"/>
      <c r="LND86" s="466"/>
      <c r="LNE86" s="252"/>
      <c r="LNF86" s="467"/>
      <c r="LNG86" s="466"/>
      <c r="LNH86" s="399"/>
      <c r="LNI86" s="466"/>
      <c r="LNJ86" s="252"/>
      <c r="LNK86" s="467"/>
      <c r="LNL86" s="466"/>
      <c r="LNM86" s="399"/>
      <c r="LNN86" s="466"/>
      <c r="LNO86" s="252"/>
      <c r="LNP86" s="467"/>
      <c r="LNQ86" s="466"/>
      <c r="LNR86" s="399"/>
      <c r="LNS86" s="466"/>
      <c r="LNT86" s="252"/>
      <c r="LNU86" s="467"/>
      <c r="LNV86" s="466"/>
      <c r="LNW86" s="399"/>
      <c r="LNX86" s="466"/>
      <c r="LNY86" s="252"/>
      <c r="LNZ86" s="467"/>
      <c r="LOA86" s="466"/>
      <c r="LOB86" s="399"/>
      <c r="LOC86" s="466"/>
      <c r="LOD86" s="252"/>
      <c r="LOE86" s="467"/>
      <c r="LOF86" s="466"/>
      <c r="LOG86" s="399"/>
      <c r="LOH86" s="466"/>
      <c r="LOI86" s="252"/>
      <c r="LOJ86" s="467"/>
      <c r="LOK86" s="466"/>
      <c r="LOL86" s="399"/>
      <c r="LOM86" s="466"/>
      <c r="LON86" s="252"/>
      <c r="LOO86" s="467"/>
      <c r="LOP86" s="466"/>
      <c r="LOQ86" s="399"/>
      <c r="LOR86" s="466"/>
      <c r="LOS86" s="252"/>
      <c r="LOT86" s="467"/>
      <c r="LOU86" s="466"/>
      <c r="LOV86" s="399"/>
      <c r="LOW86" s="466"/>
      <c r="LOX86" s="252"/>
      <c r="LOY86" s="467"/>
      <c r="LOZ86" s="466"/>
      <c r="LPA86" s="399"/>
      <c r="LPB86" s="466"/>
      <c r="LPC86" s="252"/>
      <c r="LPD86" s="467"/>
      <c r="LPE86" s="466"/>
      <c r="LPF86" s="399"/>
      <c r="LPG86" s="466"/>
      <c r="LPH86" s="252"/>
      <c r="LPI86" s="467"/>
      <c r="LPJ86" s="466"/>
      <c r="LPK86" s="399"/>
      <c r="LPL86" s="466"/>
      <c r="LPM86" s="252"/>
      <c r="LPN86" s="467"/>
      <c r="LPO86" s="466"/>
      <c r="LPP86" s="399"/>
      <c r="LPQ86" s="466"/>
      <c r="LPR86" s="252"/>
      <c r="LPS86" s="467"/>
      <c r="LPT86" s="466"/>
      <c r="LPU86" s="399"/>
      <c r="LPV86" s="466"/>
      <c r="LPW86" s="252"/>
      <c r="LPX86" s="467"/>
      <c r="LPY86" s="466"/>
      <c r="LPZ86" s="399"/>
      <c r="LQA86" s="466"/>
      <c r="LQB86" s="252"/>
      <c r="LQC86" s="467"/>
      <c r="LQD86" s="466"/>
      <c r="LQE86" s="399"/>
      <c r="LQF86" s="466"/>
      <c r="LQG86" s="252"/>
      <c r="LQH86" s="467"/>
      <c r="LQI86" s="466"/>
      <c r="LQJ86" s="399"/>
      <c r="LQK86" s="466"/>
      <c r="LQL86" s="252"/>
      <c r="LQM86" s="467"/>
      <c r="LQN86" s="466"/>
      <c r="LQO86" s="399"/>
      <c r="LQP86" s="466"/>
      <c r="LQQ86" s="252"/>
      <c r="LQR86" s="467"/>
      <c r="LQS86" s="466"/>
      <c r="LQT86" s="399"/>
      <c r="LQU86" s="466"/>
      <c r="LQV86" s="252"/>
      <c r="LQW86" s="467"/>
      <c r="LQX86" s="466"/>
      <c r="LQY86" s="399"/>
      <c r="LQZ86" s="466"/>
      <c r="LRA86" s="252"/>
      <c r="LRB86" s="467"/>
      <c r="LRC86" s="466"/>
      <c r="LRD86" s="399"/>
      <c r="LRE86" s="466"/>
      <c r="LRF86" s="252"/>
      <c r="LRG86" s="467"/>
      <c r="LRH86" s="466"/>
      <c r="LRI86" s="399"/>
      <c r="LRJ86" s="466"/>
      <c r="LRK86" s="252"/>
      <c r="LRL86" s="467"/>
      <c r="LRM86" s="466"/>
      <c r="LRN86" s="399"/>
      <c r="LRO86" s="466"/>
      <c r="LRP86" s="252"/>
      <c r="LRQ86" s="467"/>
      <c r="LRR86" s="466"/>
      <c r="LRS86" s="399"/>
      <c r="LRT86" s="466"/>
      <c r="LRU86" s="252"/>
      <c r="LRV86" s="467"/>
      <c r="LRW86" s="466"/>
      <c r="LRX86" s="399"/>
      <c r="LRY86" s="466"/>
      <c r="LRZ86" s="252"/>
      <c r="LSA86" s="467"/>
      <c r="LSB86" s="466"/>
      <c r="LSC86" s="399"/>
      <c r="LSD86" s="466"/>
      <c r="LSE86" s="252"/>
      <c r="LSF86" s="467"/>
      <c r="LSG86" s="466"/>
      <c r="LSH86" s="399"/>
      <c r="LSI86" s="466"/>
      <c r="LSJ86" s="252"/>
      <c r="LSK86" s="467"/>
      <c r="LSL86" s="466"/>
      <c r="LSM86" s="399"/>
      <c r="LSN86" s="466"/>
      <c r="LSO86" s="252"/>
      <c r="LSP86" s="467"/>
      <c r="LSQ86" s="466"/>
      <c r="LSR86" s="399"/>
      <c r="LSS86" s="466"/>
      <c r="LST86" s="252"/>
      <c r="LSU86" s="467"/>
      <c r="LSV86" s="466"/>
      <c r="LSW86" s="399"/>
      <c r="LSX86" s="466"/>
      <c r="LSY86" s="252"/>
      <c r="LSZ86" s="467"/>
      <c r="LTA86" s="466"/>
      <c r="LTB86" s="399"/>
      <c r="LTC86" s="466"/>
      <c r="LTD86" s="252"/>
      <c r="LTE86" s="467"/>
      <c r="LTF86" s="466"/>
      <c r="LTG86" s="399"/>
      <c r="LTH86" s="466"/>
      <c r="LTI86" s="252"/>
      <c r="LTJ86" s="467"/>
      <c r="LTK86" s="466"/>
      <c r="LTL86" s="399"/>
      <c r="LTM86" s="466"/>
      <c r="LTN86" s="252"/>
      <c r="LTO86" s="467"/>
      <c r="LTP86" s="466"/>
      <c r="LTQ86" s="399"/>
      <c r="LTR86" s="466"/>
      <c r="LTS86" s="252"/>
      <c r="LTT86" s="467"/>
      <c r="LTU86" s="466"/>
      <c r="LTV86" s="399"/>
      <c r="LTW86" s="466"/>
      <c r="LTX86" s="252"/>
      <c r="LTY86" s="467"/>
      <c r="LTZ86" s="466"/>
      <c r="LUA86" s="399"/>
      <c r="LUB86" s="466"/>
      <c r="LUC86" s="252"/>
      <c r="LUD86" s="467"/>
      <c r="LUE86" s="466"/>
      <c r="LUF86" s="399"/>
      <c r="LUG86" s="466"/>
      <c r="LUH86" s="252"/>
      <c r="LUI86" s="467"/>
      <c r="LUJ86" s="466"/>
      <c r="LUK86" s="399"/>
      <c r="LUL86" s="466"/>
      <c r="LUM86" s="252"/>
      <c r="LUN86" s="467"/>
      <c r="LUO86" s="466"/>
      <c r="LUP86" s="399"/>
      <c r="LUQ86" s="466"/>
      <c r="LUR86" s="252"/>
      <c r="LUS86" s="467"/>
      <c r="LUT86" s="466"/>
      <c r="LUU86" s="399"/>
      <c r="LUV86" s="466"/>
      <c r="LUW86" s="252"/>
      <c r="LUX86" s="467"/>
      <c r="LUY86" s="466"/>
      <c r="LUZ86" s="399"/>
      <c r="LVA86" s="466"/>
      <c r="LVB86" s="252"/>
      <c r="LVC86" s="467"/>
      <c r="LVD86" s="466"/>
      <c r="LVE86" s="399"/>
      <c r="LVF86" s="466"/>
      <c r="LVG86" s="252"/>
      <c r="LVH86" s="467"/>
      <c r="LVI86" s="466"/>
      <c r="LVJ86" s="399"/>
      <c r="LVK86" s="466"/>
      <c r="LVL86" s="252"/>
      <c r="LVM86" s="467"/>
      <c r="LVN86" s="466"/>
      <c r="LVO86" s="399"/>
      <c r="LVP86" s="466"/>
      <c r="LVQ86" s="252"/>
      <c r="LVR86" s="467"/>
      <c r="LVS86" s="466"/>
      <c r="LVT86" s="399"/>
      <c r="LVU86" s="466"/>
      <c r="LVV86" s="252"/>
      <c r="LVW86" s="467"/>
      <c r="LVX86" s="466"/>
      <c r="LVY86" s="399"/>
      <c r="LVZ86" s="466"/>
      <c r="LWA86" s="252"/>
      <c r="LWB86" s="467"/>
      <c r="LWC86" s="466"/>
      <c r="LWD86" s="399"/>
      <c r="LWE86" s="466"/>
      <c r="LWF86" s="252"/>
      <c r="LWG86" s="467"/>
      <c r="LWH86" s="466"/>
      <c r="LWI86" s="399"/>
      <c r="LWJ86" s="466"/>
      <c r="LWK86" s="252"/>
      <c r="LWL86" s="467"/>
      <c r="LWM86" s="466"/>
      <c r="LWN86" s="399"/>
      <c r="LWO86" s="466"/>
      <c r="LWP86" s="252"/>
      <c r="LWQ86" s="467"/>
      <c r="LWR86" s="466"/>
      <c r="LWS86" s="399"/>
      <c r="LWT86" s="466"/>
      <c r="LWU86" s="252"/>
      <c r="LWV86" s="467"/>
      <c r="LWW86" s="466"/>
      <c r="LWX86" s="399"/>
      <c r="LWY86" s="466"/>
      <c r="LWZ86" s="252"/>
      <c r="LXA86" s="467"/>
      <c r="LXB86" s="466"/>
      <c r="LXC86" s="399"/>
      <c r="LXD86" s="466"/>
      <c r="LXE86" s="252"/>
      <c r="LXF86" s="467"/>
      <c r="LXG86" s="466"/>
      <c r="LXH86" s="399"/>
      <c r="LXI86" s="466"/>
      <c r="LXJ86" s="252"/>
      <c r="LXK86" s="467"/>
      <c r="LXL86" s="466"/>
      <c r="LXM86" s="399"/>
      <c r="LXN86" s="466"/>
      <c r="LXO86" s="252"/>
      <c r="LXP86" s="467"/>
      <c r="LXQ86" s="466"/>
      <c r="LXR86" s="399"/>
      <c r="LXS86" s="466"/>
      <c r="LXT86" s="252"/>
      <c r="LXU86" s="467"/>
      <c r="LXV86" s="466"/>
      <c r="LXW86" s="399"/>
      <c r="LXX86" s="466"/>
      <c r="LXY86" s="252"/>
      <c r="LXZ86" s="467"/>
      <c r="LYA86" s="466"/>
      <c r="LYB86" s="399"/>
      <c r="LYC86" s="466"/>
      <c r="LYD86" s="252"/>
      <c r="LYE86" s="467"/>
      <c r="LYF86" s="466"/>
      <c r="LYG86" s="399"/>
      <c r="LYH86" s="466"/>
      <c r="LYI86" s="252"/>
      <c r="LYJ86" s="467"/>
      <c r="LYK86" s="466"/>
      <c r="LYL86" s="399"/>
      <c r="LYM86" s="466"/>
      <c r="LYN86" s="252"/>
      <c r="LYO86" s="467"/>
      <c r="LYP86" s="466"/>
      <c r="LYQ86" s="399"/>
      <c r="LYR86" s="466"/>
      <c r="LYS86" s="252"/>
      <c r="LYT86" s="467"/>
      <c r="LYU86" s="466"/>
      <c r="LYV86" s="399"/>
      <c r="LYW86" s="466"/>
      <c r="LYX86" s="252"/>
      <c r="LYY86" s="467"/>
      <c r="LYZ86" s="466"/>
      <c r="LZA86" s="399"/>
      <c r="LZB86" s="466"/>
      <c r="LZC86" s="252"/>
      <c r="LZD86" s="467"/>
      <c r="LZE86" s="466"/>
      <c r="LZF86" s="399"/>
      <c r="LZG86" s="466"/>
      <c r="LZH86" s="252"/>
      <c r="LZI86" s="467"/>
      <c r="LZJ86" s="466"/>
      <c r="LZK86" s="399"/>
      <c r="LZL86" s="466"/>
      <c r="LZM86" s="252"/>
      <c r="LZN86" s="467"/>
      <c r="LZO86" s="466"/>
      <c r="LZP86" s="399"/>
      <c r="LZQ86" s="466"/>
      <c r="LZR86" s="252"/>
      <c r="LZS86" s="467"/>
      <c r="LZT86" s="466"/>
      <c r="LZU86" s="399"/>
      <c r="LZV86" s="466"/>
      <c r="LZW86" s="252"/>
      <c r="LZX86" s="467"/>
      <c r="LZY86" s="466"/>
      <c r="LZZ86" s="399"/>
      <c r="MAA86" s="466"/>
      <c r="MAB86" s="252"/>
      <c r="MAC86" s="467"/>
      <c r="MAD86" s="466"/>
      <c r="MAE86" s="399"/>
      <c r="MAF86" s="466"/>
      <c r="MAG86" s="252"/>
      <c r="MAH86" s="467"/>
      <c r="MAI86" s="466"/>
      <c r="MAJ86" s="399"/>
      <c r="MAK86" s="466"/>
      <c r="MAL86" s="252"/>
      <c r="MAM86" s="467"/>
      <c r="MAN86" s="466"/>
      <c r="MAO86" s="399"/>
      <c r="MAP86" s="466"/>
      <c r="MAQ86" s="252"/>
      <c r="MAR86" s="467"/>
      <c r="MAS86" s="466"/>
      <c r="MAT86" s="399"/>
      <c r="MAU86" s="466"/>
      <c r="MAV86" s="252"/>
      <c r="MAW86" s="467"/>
      <c r="MAX86" s="466"/>
      <c r="MAY86" s="399"/>
      <c r="MAZ86" s="466"/>
      <c r="MBA86" s="252"/>
      <c r="MBB86" s="467"/>
      <c r="MBC86" s="466"/>
      <c r="MBD86" s="399"/>
      <c r="MBE86" s="466"/>
      <c r="MBF86" s="252"/>
      <c r="MBG86" s="467"/>
      <c r="MBH86" s="466"/>
      <c r="MBI86" s="399"/>
      <c r="MBJ86" s="466"/>
      <c r="MBK86" s="252"/>
      <c r="MBL86" s="467"/>
      <c r="MBM86" s="466"/>
      <c r="MBN86" s="399"/>
      <c r="MBO86" s="466"/>
      <c r="MBP86" s="252"/>
      <c r="MBQ86" s="467"/>
      <c r="MBR86" s="466"/>
      <c r="MBS86" s="399"/>
      <c r="MBT86" s="466"/>
      <c r="MBU86" s="252"/>
      <c r="MBV86" s="467"/>
      <c r="MBW86" s="466"/>
      <c r="MBX86" s="399"/>
      <c r="MBY86" s="466"/>
      <c r="MBZ86" s="252"/>
      <c r="MCA86" s="467"/>
      <c r="MCB86" s="466"/>
      <c r="MCC86" s="399"/>
      <c r="MCD86" s="466"/>
      <c r="MCE86" s="252"/>
      <c r="MCF86" s="467"/>
      <c r="MCG86" s="466"/>
      <c r="MCH86" s="399"/>
      <c r="MCI86" s="466"/>
      <c r="MCJ86" s="252"/>
      <c r="MCK86" s="467"/>
      <c r="MCL86" s="466"/>
      <c r="MCM86" s="399"/>
      <c r="MCN86" s="466"/>
      <c r="MCO86" s="252"/>
      <c r="MCP86" s="467"/>
      <c r="MCQ86" s="466"/>
      <c r="MCR86" s="399"/>
      <c r="MCS86" s="466"/>
      <c r="MCT86" s="252"/>
      <c r="MCU86" s="467"/>
      <c r="MCV86" s="466"/>
      <c r="MCW86" s="399"/>
      <c r="MCX86" s="466"/>
      <c r="MCY86" s="252"/>
      <c r="MCZ86" s="467"/>
      <c r="MDA86" s="466"/>
      <c r="MDB86" s="399"/>
      <c r="MDC86" s="466"/>
      <c r="MDD86" s="252"/>
      <c r="MDE86" s="467"/>
      <c r="MDF86" s="466"/>
      <c r="MDG86" s="399"/>
      <c r="MDH86" s="466"/>
      <c r="MDI86" s="252"/>
      <c r="MDJ86" s="467"/>
      <c r="MDK86" s="466"/>
      <c r="MDL86" s="399"/>
      <c r="MDM86" s="466"/>
      <c r="MDN86" s="252"/>
      <c r="MDO86" s="467"/>
      <c r="MDP86" s="466"/>
      <c r="MDQ86" s="399"/>
      <c r="MDR86" s="466"/>
      <c r="MDS86" s="252"/>
      <c r="MDT86" s="467"/>
      <c r="MDU86" s="466"/>
      <c r="MDV86" s="399"/>
      <c r="MDW86" s="466"/>
      <c r="MDX86" s="252"/>
      <c r="MDY86" s="467"/>
      <c r="MDZ86" s="466"/>
      <c r="MEA86" s="399"/>
      <c r="MEB86" s="466"/>
      <c r="MEC86" s="252"/>
      <c r="MED86" s="467"/>
      <c r="MEE86" s="466"/>
      <c r="MEF86" s="399"/>
      <c r="MEG86" s="466"/>
      <c r="MEH86" s="252"/>
      <c r="MEI86" s="467"/>
      <c r="MEJ86" s="466"/>
      <c r="MEK86" s="399"/>
      <c r="MEL86" s="466"/>
      <c r="MEM86" s="252"/>
      <c r="MEN86" s="467"/>
      <c r="MEO86" s="466"/>
      <c r="MEP86" s="399"/>
      <c r="MEQ86" s="466"/>
      <c r="MER86" s="252"/>
      <c r="MES86" s="467"/>
      <c r="MET86" s="466"/>
      <c r="MEU86" s="399"/>
      <c r="MEV86" s="466"/>
      <c r="MEW86" s="252"/>
      <c r="MEX86" s="467"/>
      <c r="MEY86" s="466"/>
      <c r="MEZ86" s="399"/>
      <c r="MFA86" s="466"/>
      <c r="MFB86" s="252"/>
      <c r="MFC86" s="467"/>
      <c r="MFD86" s="466"/>
      <c r="MFE86" s="399"/>
      <c r="MFF86" s="466"/>
      <c r="MFG86" s="252"/>
      <c r="MFH86" s="467"/>
      <c r="MFI86" s="466"/>
      <c r="MFJ86" s="399"/>
      <c r="MFK86" s="466"/>
      <c r="MFL86" s="252"/>
      <c r="MFM86" s="467"/>
      <c r="MFN86" s="466"/>
      <c r="MFO86" s="399"/>
      <c r="MFP86" s="466"/>
      <c r="MFQ86" s="252"/>
      <c r="MFR86" s="467"/>
      <c r="MFS86" s="466"/>
      <c r="MFT86" s="399"/>
      <c r="MFU86" s="466"/>
      <c r="MFV86" s="252"/>
      <c r="MFW86" s="467"/>
      <c r="MFX86" s="466"/>
      <c r="MFY86" s="399"/>
      <c r="MFZ86" s="466"/>
      <c r="MGA86" s="252"/>
      <c r="MGB86" s="467"/>
      <c r="MGC86" s="466"/>
      <c r="MGD86" s="399"/>
      <c r="MGE86" s="466"/>
      <c r="MGF86" s="252"/>
      <c r="MGG86" s="467"/>
      <c r="MGH86" s="466"/>
      <c r="MGI86" s="399"/>
      <c r="MGJ86" s="466"/>
      <c r="MGK86" s="252"/>
      <c r="MGL86" s="467"/>
      <c r="MGM86" s="466"/>
      <c r="MGN86" s="399"/>
      <c r="MGO86" s="466"/>
      <c r="MGP86" s="252"/>
      <c r="MGQ86" s="467"/>
      <c r="MGR86" s="466"/>
      <c r="MGS86" s="399"/>
      <c r="MGT86" s="466"/>
      <c r="MGU86" s="252"/>
      <c r="MGV86" s="467"/>
      <c r="MGW86" s="466"/>
      <c r="MGX86" s="399"/>
      <c r="MGY86" s="466"/>
      <c r="MGZ86" s="252"/>
      <c r="MHA86" s="467"/>
      <c r="MHB86" s="466"/>
      <c r="MHC86" s="399"/>
      <c r="MHD86" s="466"/>
      <c r="MHE86" s="252"/>
      <c r="MHF86" s="467"/>
      <c r="MHG86" s="466"/>
      <c r="MHH86" s="399"/>
      <c r="MHI86" s="466"/>
      <c r="MHJ86" s="252"/>
      <c r="MHK86" s="467"/>
      <c r="MHL86" s="466"/>
      <c r="MHM86" s="399"/>
      <c r="MHN86" s="466"/>
      <c r="MHO86" s="252"/>
      <c r="MHP86" s="467"/>
      <c r="MHQ86" s="466"/>
      <c r="MHR86" s="399"/>
      <c r="MHS86" s="466"/>
      <c r="MHT86" s="252"/>
      <c r="MHU86" s="467"/>
      <c r="MHV86" s="466"/>
      <c r="MHW86" s="399"/>
      <c r="MHX86" s="466"/>
      <c r="MHY86" s="252"/>
      <c r="MHZ86" s="467"/>
      <c r="MIA86" s="466"/>
      <c r="MIB86" s="399"/>
      <c r="MIC86" s="466"/>
      <c r="MID86" s="252"/>
      <c r="MIE86" s="467"/>
      <c r="MIF86" s="466"/>
      <c r="MIG86" s="399"/>
      <c r="MIH86" s="466"/>
      <c r="MII86" s="252"/>
      <c r="MIJ86" s="467"/>
      <c r="MIK86" s="466"/>
      <c r="MIL86" s="399"/>
      <c r="MIM86" s="466"/>
      <c r="MIN86" s="252"/>
      <c r="MIO86" s="467"/>
      <c r="MIP86" s="466"/>
      <c r="MIQ86" s="399"/>
      <c r="MIR86" s="466"/>
      <c r="MIS86" s="252"/>
      <c r="MIT86" s="467"/>
      <c r="MIU86" s="466"/>
      <c r="MIV86" s="399"/>
      <c r="MIW86" s="466"/>
      <c r="MIX86" s="252"/>
      <c r="MIY86" s="467"/>
      <c r="MIZ86" s="466"/>
      <c r="MJA86" s="399"/>
      <c r="MJB86" s="466"/>
      <c r="MJC86" s="252"/>
      <c r="MJD86" s="467"/>
      <c r="MJE86" s="466"/>
      <c r="MJF86" s="399"/>
      <c r="MJG86" s="466"/>
      <c r="MJH86" s="252"/>
      <c r="MJI86" s="467"/>
      <c r="MJJ86" s="466"/>
      <c r="MJK86" s="399"/>
      <c r="MJL86" s="466"/>
      <c r="MJM86" s="252"/>
      <c r="MJN86" s="467"/>
      <c r="MJO86" s="466"/>
      <c r="MJP86" s="399"/>
      <c r="MJQ86" s="466"/>
      <c r="MJR86" s="252"/>
      <c r="MJS86" s="467"/>
      <c r="MJT86" s="466"/>
      <c r="MJU86" s="399"/>
      <c r="MJV86" s="466"/>
      <c r="MJW86" s="252"/>
      <c r="MJX86" s="467"/>
      <c r="MJY86" s="466"/>
      <c r="MJZ86" s="399"/>
      <c r="MKA86" s="466"/>
      <c r="MKB86" s="252"/>
      <c r="MKC86" s="467"/>
      <c r="MKD86" s="466"/>
      <c r="MKE86" s="399"/>
      <c r="MKF86" s="466"/>
      <c r="MKG86" s="252"/>
      <c r="MKH86" s="467"/>
      <c r="MKI86" s="466"/>
      <c r="MKJ86" s="399"/>
      <c r="MKK86" s="466"/>
      <c r="MKL86" s="252"/>
      <c r="MKM86" s="467"/>
      <c r="MKN86" s="466"/>
      <c r="MKO86" s="399"/>
      <c r="MKP86" s="466"/>
      <c r="MKQ86" s="252"/>
      <c r="MKR86" s="467"/>
      <c r="MKS86" s="466"/>
      <c r="MKT86" s="399"/>
      <c r="MKU86" s="466"/>
      <c r="MKV86" s="252"/>
      <c r="MKW86" s="467"/>
      <c r="MKX86" s="466"/>
      <c r="MKY86" s="399"/>
      <c r="MKZ86" s="466"/>
      <c r="MLA86" s="252"/>
      <c r="MLB86" s="467"/>
      <c r="MLC86" s="466"/>
      <c r="MLD86" s="399"/>
      <c r="MLE86" s="466"/>
      <c r="MLF86" s="252"/>
      <c r="MLG86" s="467"/>
      <c r="MLH86" s="466"/>
      <c r="MLI86" s="399"/>
      <c r="MLJ86" s="466"/>
      <c r="MLK86" s="252"/>
      <c r="MLL86" s="467"/>
      <c r="MLM86" s="466"/>
      <c r="MLN86" s="399"/>
      <c r="MLO86" s="466"/>
      <c r="MLP86" s="252"/>
      <c r="MLQ86" s="467"/>
      <c r="MLR86" s="466"/>
      <c r="MLS86" s="399"/>
      <c r="MLT86" s="466"/>
      <c r="MLU86" s="252"/>
      <c r="MLV86" s="467"/>
      <c r="MLW86" s="466"/>
      <c r="MLX86" s="399"/>
      <c r="MLY86" s="466"/>
      <c r="MLZ86" s="252"/>
      <c r="MMA86" s="467"/>
      <c r="MMB86" s="466"/>
      <c r="MMC86" s="399"/>
      <c r="MMD86" s="466"/>
      <c r="MME86" s="252"/>
      <c r="MMF86" s="467"/>
      <c r="MMG86" s="466"/>
      <c r="MMH86" s="399"/>
      <c r="MMI86" s="466"/>
      <c r="MMJ86" s="252"/>
      <c r="MMK86" s="467"/>
      <c r="MML86" s="466"/>
      <c r="MMM86" s="399"/>
      <c r="MMN86" s="466"/>
      <c r="MMO86" s="252"/>
      <c r="MMP86" s="467"/>
      <c r="MMQ86" s="466"/>
      <c r="MMR86" s="399"/>
      <c r="MMS86" s="466"/>
      <c r="MMT86" s="252"/>
      <c r="MMU86" s="467"/>
      <c r="MMV86" s="466"/>
      <c r="MMW86" s="399"/>
      <c r="MMX86" s="466"/>
      <c r="MMY86" s="252"/>
      <c r="MMZ86" s="467"/>
      <c r="MNA86" s="466"/>
      <c r="MNB86" s="399"/>
      <c r="MNC86" s="466"/>
      <c r="MND86" s="252"/>
      <c r="MNE86" s="467"/>
      <c r="MNF86" s="466"/>
      <c r="MNG86" s="399"/>
      <c r="MNH86" s="466"/>
      <c r="MNI86" s="252"/>
      <c r="MNJ86" s="467"/>
      <c r="MNK86" s="466"/>
      <c r="MNL86" s="399"/>
      <c r="MNM86" s="466"/>
      <c r="MNN86" s="252"/>
      <c r="MNO86" s="467"/>
      <c r="MNP86" s="466"/>
      <c r="MNQ86" s="399"/>
      <c r="MNR86" s="466"/>
      <c r="MNS86" s="252"/>
      <c r="MNT86" s="467"/>
      <c r="MNU86" s="466"/>
      <c r="MNV86" s="399"/>
      <c r="MNW86" s="466"/>
      <c r="MNX86" s="252"/>
      <c r="MNY86" s="467"/>
      <c r="MNZ86" s="466"/>
      <c r="MOA86" s="399"/>
      <c r="MOB86" s="466"/>
      <c r="MOC86" s="252"/>
      <c r="MOD86" s="467"/>
      <c r="MOE86" s="466"/>
      <c r="MOF86" s="399"/>
      <c r="MOG86" s="466"/>
      <c r="MOH86" s="252"/>
      <c r="MOI86" s="467"/>
      <c r="MOJ86" s="466"/>
      <c r="MOK86" s="399"/>
      <c r="MOL86" s="466"/>
      <c r="MOM86" s="252"/>
      <c r="MON86" s="467"/>
      <c r="MOO86" s="466"/>
      <c r="MOP86" s="399"/>
      <c r="MOQ86" s="466"/>
      <c r="MOR86" s="252"/>
      <c r="MOS86" s="467"/>
      <c r="MOT86" s="466"/>
      <c r="MOU86" s="399"/>
      <c r="MOV86" s="466"/>
      <c r="MOW86" s="252"/>
      <c r="MOX86" s="467"/>
      <c r="MOY86" s="466"/>
      <c r="MOZ86" s="399"/>
      <c r="MPA86" s="466"/>
      <c r="MPB86" s="252"/>
      <c r="MPC86" s="467"/>
      <c r="MPD86" s="466"/>
      <c r="MPE86" s="399"/>
      <c r="MPF86" s="466"/>
      <c r="MPG86" s="252"/>
      <c r="MPH86" s="467"/>
      <c r="MPI86" s="466"/>
      <c r="MPJ86" s="399"/>
      <c r="MPK86" s="466"/>
      <c r="MPL86" s="252"/>
      <c r="MPM86" s="467"/>
      <c r="MPN86" s="466"/>
      <c r="MPO86" s="399"/>
      <c r="MPP86" s="466"/>
      <c r="MPQ86" s="252"/>
      <c r="MPR86" s="467"/>
      <c r="MPS86" s="466"/>
      <c r="MPT86" s="399"/>
      <c r="MPU86" s="466"/>
      <c r="MPV86" s="252"/>
      <c r="MPW86" s="467"/>
      <c r="MPX86" s="466"/>
      <c r="MPY86" s="399"/>
      <c r="MPZ86" s="466"/>
      <c r="MQA86" s="252"/>
      <c r="MQB86" s="467"/>
      <c r="MQC86" s="466"/>
      <c r="MQD86" s="399"/>
      <c r="MQE86" s="466"/>
      <c r="MQF86" s="252"/>
      <c r="MQG86" s="467"/>
      <c r="MQH86" s="466"/>
      <c r="MQI86" s="399"/>
      <c r="MQJ86" s="466"/>
      <c r="MQK86" s="252"/>
      <c r="MQL86" s="467"/>
      <c r="MQM86" s="466"/>
      <c r="MQN86" s="399"/>
      <c r="MQO86" s="466"/>
      <c r="MQP86" s="252"/>
      <c r="MQQ86" s="467"/>
      <c r="MQR86" s="466"/>
      <c r="MQS86" s="399"/>
      <c r="MQT86" s="466"/>
      <c r="MQU86" s="252"/>
      <c r="MQV86" s="467"/>
      <c r="MQW86" s="466"/>
      <c r="MQX86" s="399"/>
      <c r="MQY86" s="466"/>
      <c r="MQZ86" s="252"/>
      <c r="MRA86" s="467"/>
      <c r="MRB86" s="466"/>
      <c r="MRC86" s="399"/>
      <c r="MRD86" s="466"/>
      <c r="MRE86" s="252"/>
      <c r="MRF86" s="467"/>
      <c r="MRG86" s="466"/>
      <c r="MRH86" s="399"/>
      <c r="MRI86" s="466"/>
      <c r="MRJ86" s="252"/>
      <c r="MRK86" s="467"/>
      <c r="MRL86" s="466"/>
      <c r="MRM86" s="399"/>
      <c r="MRN86" s="466"/>
      <c r="MRO86" s="252"/>
      <c r="MRP86" s="467"/>
      <c r="MRQ86" s="466"/>
      <c r="MRR86" s="399"/>
      <c r="MRS86" s="466"/>
      <c r="MRT86" s="252"/>
      <c r="MRU86" s="467"/>
      <c r="MRV86" s="466"/>
      <c r="MRW86" s="399"/>
      <c r="MRX86" s="466"/>
      <c r="MRY86" s="252"/>
      <c r="MRZ86" s="467"/>
      <c r="MSA86" s="466"/>
      <c r="MSB86" s="399"/>
      <c r="MSC86" s="466"/>
      <c r="MSD86" s="252"/>
      <c r="MSE86" s="467"/>
      <c r="MSF86" s="466"/>
      <c r="MSG86" s="399"/>
      <c r="MSH86" s="466"/>
      <c r="MSI86" s="252"/>
      <c r="MSJ86" s="467"/>
      <c r="MSK86" s="466"/>
      <c r="MSL86" s="399"/>
      <c r="MSM86" s="466"/>
      <c r="MSN86" s="252"/>
      <c r="MSO86" s="467"/>
      <c r="MSP86" s="466"/>
      <c r="MSQ86" s="399"/>
      <c r="MSR86" s="466"/>
      <c r="MSS86" s="252"/>
      <c r="MST86" s="467"/>
      <c r="MSU86" s="466"/>
      <c r="MSV86" s="399"/>
      <c r="MSW86" s="466"/>
      <c r="MSX86" s="252"/>
      <c r="MSY86" s="467"/>
      <c r="MSZ86" s="466"/>
      <c r="MTA86" s="399"/>
      <c r="MTB86" s="466"/>
      <c r="MTC86" s="252"/>
      <c r="MTD86" s="467"/>
      <c r="MTE86" s="466"/>
      <c r="MTF86" s="399"/>
      <c r="MTG86" s="466"/>
      <c r="MTH86" s="252"/>
      <c r="MTI86" s="467"/>
      <c r="MTJ86" s="466"/>
      <c r="MTK86" s="399"/>
      <c r="MTL86" s="466"/>
      <c r="MTM86" s="252"/>
      <c r="MTN86" s="467"/>
      <c r="MTO86" s="466"/>
      <c r="MTP86" s="399"/>
      <c r="MTQ86" s="466"/>
      <c r="MTR86" s="252"/>
      <c r="MTS86" s="467"/>
      <c r="MTT86" s="466"/>
      <c r="MTU86" s="399"/>
      <c r="MTV86" s="466"/>
      <c r="MTW86" s="252"/>
      <c r="MTX86" s="467"/>
      <c r="MTY86" s="466"/>
      <c r="MTZ86" s="399"/>
      <c r="MUA86" s="466"/>
      <c r="MUB86" s="252"/>
      <c r="MUC86" s="467"/>
      <c r="MUD86" s="466"/>
      <c r="MUE86" s="399"/>
      <c r="MUF86" s="466"/>
      <c r="MUG86" s="252"/>
      <c r="MUH86" s="467"/>
      <c r="MUI86" s="466"/>
      <c r="MUJ86" s="399"/>
      <c r="MUK86" s="466"/>
      <c r="MUL86" s="252"/>
      <c r="MUM86" s="467"/>
      <c r="MUN86" s="466"/>
      <c r="MUO86" s="399"/>
      <c r="MUP86" s="466"/>
      <c r="MUQ86" s="252"/>
      <c r="MUR86" s="467"/>
      <c r="MUS86" s="466"/>
      <c r="MUT86" s="399"/>
      <c r="MUU86" s="466"/>
      <c r="MUV86" s="252"/>
      <c r="MUW86" s="467"/>
      <c r="MUX86" s="466"/>
      <c r="MUY86" s="399"/>
      <c r="MUZ86" s="466"/>
      <c r="MVA86" s="252"/>
      <c r="MVB86" s="467"/>
      <c r="MVC86" s="466"/>
      <c r="MVD86" s="399"/>
      <c r="MVE86" s="466"/>
      <c r="MVF86" s="252"/>
      <c r="MVG86" s="467"/>
      <c r="MVH86" s="466"/>
      <c r="MVI86" s="399"/>
      <c r="MVJ86" s="466"/>
      <c r="MVK86" s="252"/>
      <c r="MVL86" s="467"/>
      <c r="MVM86" s="466"/>
      <c r="MVN86" s="399"/>
      <c r="MVO86" s="466"/>
      <c r="MVP86" s="252"/>
      <c r="MVQ86" s="467"/>
      <c r="MVR86" s="466"/>
      <c r="MVS86" s="399"/>
      <c r="MVT86" s="466"/>
      <c r="MVU86" s="252"/>
      <c r="MVV86" s="467"/>
      <c r="MVW86" s="466"/>
      <c r="MVX86" s="399"/>
      <c r="MVY86" s="466"/>
      <c r="MVZ86" s="252"/>
      <c r="MWA86" s="467"/>
      <c r="MWB86" s="466"/>
      <c r="MWC86" s="399"/>
      <c r="MWD86" s="466"/>
      <c r="MWE86" s="252"/>
      <c r="MWF86" s="467"/>
      <c r="MWG86" s="466"/>
      <c r="MWH86" s="399"/>
      <c r="MWI86" s="466"/>
      <c r="MWJ86" s="252"/>
      <c r="MWK86" s="467"/>
      <c r="MWL86" s="466"/>
      <c r="MWM86" s="399"/>
      <c r="MWN86" s="466"/>
      <c r="MWO86" s="252"/>
      <c r="MWP86" s="467"/>
      <c r="MWQ86" s="466"/>
      <c r="MWR86" s="399"/>
      <c r="MWS86" s="466"/>
      <c r="MWT86" s="252"/>
      <c r="MWU86" s="467"/>
      <c r="MWV86" s="466"/>
      <c r="MWW86" s="399"/>
      <c r="MWX86" s="466"/>
      <c r="MWY86" s="252"/>
      <c r="MWZ86" s="467"/>
      <c r="MXA86" s="466"/>
      <c r="MXB86" s="399"/>
      <c r="MXC86" s="466"/>
      <c r="MXD86" s="252"/>
      <c r="MXE86" s="467"/>
      <c r="MXF86" s="466"/>
      <c r="MXG86" s="399"/>
      <c r="MXH86" s="466"/>
      <c r="MXI86" s="252"/>
      <c r="MXJ86" s="467"/>
      <c r="MXK86" s="466"/>
      <c r="MXL86" s="399"/>
      <c r="MXM86" s="466"/>
      <c r="MXN86" s="252"/>
      <c r="MXO86" s="467"/>
      <c r="MXP86" s="466"/>
      <c r="MXQ86" s="399"/>
      <c r="MXR86" s="466"/>
      <c r="MXS86" s="252"/>
      <c r="MXT86" s="467"/>
      <c r="MXU86" s="466"/>
      <c r="MXV86" s="399"/>
      <c r="MXW86" s="466"/>
      <c r="MXX86" s="252"/>
      <c r="MXY86" s="467"/>
      <c r="MXZ86" s="466"/>
      <c r="MYA86" s="399"/>
      <c r="MYB86" s="466"/>
      <c r="MYC86" s="252"/>
      <c r="MYD86" s="467"/>
      <c r="MYE86" s="466"/>
      <c r="MYF86" s="399"/>
      <c r="MYG86" s="466"/>
      <c r="MYH86" s="252"/>
      <c r="MYI86" s="467"/>
      <c r="MYJ86" s="466"/>
      <c r="MYK86" s="399"/>
      <c r="MYL86" s="466"/>
      <c r="MYM86" s="252"/>
      <c r="MYN86" s="467"/>
      <c r="MYO86" s="466"/>
      <c r="MYP86" s="399"/>
      <c r="MYQ86" s="466"/>
      <c r="MYR86" s="252"/>
      <c r="MYS86" s="467"/>
      <c r="MYT86" s="466"/>
      <c r="MYU86" s="399"/>
      <c r="MYV86" s="466"/>
      <c r="MYW86" s="252"/>
      <c r="MYX86" s="467"/>
      <c r="MYY86" s="466"/>
      <c r="MYZ86" s="399"/>
      <c r="MZA86" s="466"/>
      <c r="MZB86" s="252"/>
      <c r="MZC86" s="467"/>
      <c r="MZD86" s="466"/>
      <c r="MZE86" s="399"/>
      <c r="MZF86" s="466"/>
      <c r="MZG86" s="252"/>
      <c r="MZH86" s="467"/>
      <c r="MZI86" s="466"/>
      <c r="MZJ86" s="399"/>
      <c r="MZK86" s="466"/>
      <c r="MZL86" s="252"/>
      <c r="MZM86" s="467"/>
      <c r="MZN86" s="466"/>
      <c r="MZO86" s="399"/>
      <c r="MZP86" s="466"/>
      <c r="MZQ86" s="252"/>
      <c r="MZR86" s="467"/>
      <c r="MZS86" s="466"/>
      <c r="MZT86" s="399"/>
      <c r="MZU86" s="466"/>
      <c r="MZV86" s="252"/>
      <c r="MZW86" s="467"/>
      <c r="MZX86" s="466"/>
      <c r="MZY86" s="399"/>
      <c r="MZZ86" s="466"/>
      <c r="NAA86" s="252"/>
      <c r="NAB86" s="467"/>
      <c r="NAC86" s="466"/>
      <c r="NAD86" s="399"/>
      <c r="NAE86" s="466"/>
      <c r="NAF86" s="252"/>
      <c r="NAG86" s="467"/>
      <c r="NAH86" s="466"/>
      <c r="NAI86" s="399"/>
      <c r="NAJ86" s="466"/>
      <c r="NAK86" s="252"/>
      <c r="NAL86" s="467"/>
      <c r="NAM86" s="466"/>
      <c r="NAN86" s="399"/>
      <c r="NAO86" s="466"/>
      <c r="NAP86" s="252"/>
      <c r="NAQ86" s="467"/>
      <c r="NAR86" s="466"/>
      <c r="NAS86" s="399"/>
      <c r="NAT86" s="466"/>
      <c r="NAU86" s="252"/>
      <c r="NAV86" s="467"/>
      <c r="NAW86" s="466"/>
      <c r="NAX86" s="399"/>
      <c r="NAY86" s="466"/>
      <c r="NAZ86" s="252"/>
      <c r="NBA86" s="467"/>
      <c r="NBB86" s="466"/>
      <c r="NBC86" s="399"/>
      <c r="NBD86" s="466"/>
      <c r="NBE86" s="252"/>
      <c r="NBF86" s="467"/>
      <c r="NBG86" s="466"/>
      <c r="NBH86" s="399"/>
      <c r="NBI86" s="466"/>
      <c r="NBJ86" s="252"/>
      <c r="NBK86" s="467"/>
      <c r="NBL86" s="466"/>
      <c r="NBM86" s="399"/>
      <c r="NBN86" s="466"/>
      <c r="NBO86" s="252"/>
      <c r="NBP86" s="467"/>
      <c r="NBQ86" s="466"/>
      <c r="NBR86" s="399"/>
      <c r="NBS86" s="466"/>
      <c r="NBT86" s="252"/>
      <c r="NBU86" s="467"/>
      <c r="NBV86" s="466"/>
      <c r="NBW86" s="399"/>
      <c r="NBX86" s="466"/>
      <c r="NBY86" s="252"/>
      <c r="NBZ86" s="467"/>
      <c r="NCA86" s="466"/>
      <c r="NCB86" s="399"/>
      <c r="NCC86" s="466"/>
      <c r="NCD86" s="252"/>
      <c r="NCE86" s="467"/>
      <c r="NCF86" s="466"/>
      <c r="NCG86" s="399"/>
      <c r="NCH86" s="466"/>
      <c r="NCI86" s="252"/>
      <c r="NCJ86" s="467"/>
      <c r="NCK86" s="466"/>
      <c r="NCL86" s="399"/>
      <c r="NCM86" s="466"/>
      <c r="NCN86" s="252"/>
      <c r="NCO86" s="467"/>
      <c r="NCP86" s="466"/>
      <c r="NCQ86" s="399"/>
      <c r="NCR86" s="466"/>
      <c r="NCS86" s="252"/>
      <c r="NCT86" s="467"/>
      <c r="NCU86" s="466"/>
      <c r="NCV86" s="399"/>
      <c r="NCW86" s="466"/>
      <c r="NCX86" s="252"/>
      <c r="NCY86" s="467"/>
      <c r="NCZ86" s="466"/>
      <c r="NDA86" s="399"/>
      <c r="NDB86" s="466"/>
      <c r="NDC86" s="252"/>
      <c r="NDD86" s="467"/>
      <c r="NDE86" s="466"/>
      <c r="NDF86" s="399"/>
      <c r="NDG86" s="466"/>
      <c r="NDH86" s="252"/>
      <c r="NDI86" s="467"/>
      <c r="NDJ86" s="466"/>
      <c r="NDK86" s="399"/>
      <c r="NDL86" s="466"/>
      <c r="NDM86" s="252"/>
      <c r="NDN86" s="467"/>
      <c r="NDO86" s="466"/>
      <c r="NDP86" s="399"/>
      <c r="NDQ86" s="466"/>
      <c r="NDR86" s="252"/>
      <c r="NDS86" s="467"/>
      <c r="NDT86" s="466"/>
      <c r="NDU86" s="399"/>
      <c r="NDV86" s="466"/>
      <c r="NDW86" s="252"/>
      <c r="NDX86" s="467"/>
      <c r="NDY86" s="466"/>
      <c r="NDZ86" s="399"/>
      <c r="NEA86" s="466"/>
      <c r="NEB86" s="252"/>
      <c r="NEC86" s="467"/>
      <c r="NED86" s="466"/>
      <c r="NEE86" s="399"/>
      <c r="NEF86" s="466"/>
      <c r="NEG86" s="252"/>
      <c r="NEH86" s="467"/>
      <c r="NEI86" s="466"/>
      <c r="NEJ86" s="399"/>
      <c r="NEK86" s="466"/>
      <c r="NEL86" s="252"/>
      <c r="NEM86" s="467"/>
      <c r="NEN86" s="466"/>
      <c r="NEO86" s="399"/>
      <c r="NEP86" s="466"/>
      <c r="NEQ86" s="252"/>
      <c r="NER86" s="467"/>
      <c r="NES86" s="466"/>
      <c r="NET86" s="399"/>
      <c r="NEU86" s="466"/>
      <c r="NEV86" s="252"/>
      <c r="NEW86" s="467"/>
      <c r="NEX86" s="466"/>
      <c r="NEY86" s="399"/>
      <c r="NEZ86" s="466"/>
      <c r="NFA86" s="252"/>
      <c r="NFB86" s="467"/>
      <c r="NFC86" s="466"/>
      <c r="NFD86" s="399"/>
      <c r="NFE86" s="466"/>
      <c r="NFF86" s="252"/>
      <c r="NFG86" s="467"/>
      <c r="NFH86" s="466"/>
      <c r="NFI86" s="399"/>
      <c r="NFJ86" s="466"/>
      <c r="NFK86" s="252"/>
      <c r="NFL86" s="467"/>
      <c r="NFM86" s="466"/>
      <c r="NFN86" s="399"/>
      <c r="NFO86" s="466"/>
      <c r="NFP86" s="252"/>
      <c r="NFQ86" s="467"/>
      <c r="NFR86" s="466"/>
      <c r="NFS86" s="399"/>
      <c r="NFT86" s="466"/>
      <c r="NFU86" s="252"/>
      <c r="NFV86" s="467"/>
      <c r="NFW86" s="466"/>
      <c r="NFX86" s="399"/>
      <c r="NFY86" s="466"/>
      <c r="NFZ86" s="252"/>
      <c r="NGA86" s="467"/>
      <c r="NGB86" s="466"/>
      <c r="NGC86" s="399"/>
      <c r="NGD86" s="466"/>
      <c r="NGE86" s="252"/>
      <c r="NGF86" s="467"/>
      <c r="NGG86" s="466"/>
      <c r="NGH86" s="399"/>
      <c r="NGI86" s="466"/>
      <c r="NGJ86" s="252"/>
      <c r="NGK86" s="467"/>
      <c r="NGL86" s="466"/>
      <c r="NGM86" s="399"/>
      <c r="NGN86" s="466"/>
      <c r="NGO86" s="252"/>
      <c r="NGP86" s="467"/>
      <c r="NGQ86" s="466"/>
      <c r="NGR86" s="399"/>
      <c r="NGS86" s="466"/>
      <c r="NGT86" s="252"/>
      <c r="NGU86" s="467"/>
      <c r="NGV86" s="466"/>
      <c r="NGW86" s="399"/>
      <c r="NGX86" s="466"/>
      <c r="NGY86" s="252"/>
      <c r="NGZ86" s="467"/>
      <c r="NHA86" s="466"/>
      <c r="NHB86" s="399"/>
      <c r="NHC86" s="466"/>
      <c r="NHD86" s="252"/>
      <c r="NHE86" s="467"/>
      <c r="NHF86" s="466"/>
      <c r="NHG86" s="399"/>
      <c r="NHH86" s="466"/>
      <c r="NHI86" s="252"/>
      <c r="NHJ86" s="467"/>
      <c r="NHK86" s="466"/>
      <c r="NHL86" s="399"/>
      <c r="NHM86" s="466"/>
      <c r="NHN86" s="252"/>
      <c r="NHO86" s="467"/>
      <c r="NHP86" s="466"/>
      <c r="NHQ86" s="399"/>
      <c r="NHR86" s="466"/>
      <c r="NHS86" s="252"/>
      <c r="NHT86" s="467"/>
      <c r="NHU86" s="466"/>
      <c r="NHV86" s="399"/>
      <c r="NHW86" s="466"/>
      <c r="NHX86" s="252"/>
      <c r="NHY86" s="467"/>
      <c r="NHZ86" s="466"/>
      <c r="NIA86" s="399"/>
      <c r="NIB86" s="466"/>
      <c r="NIC86" s="252"/>
      <c r="NID86" s="467"/>
      <c r="NIE86" s="466"/>
      <c r="NIF86" s="399"/>
      <c r="NIG86" s="466"/>
      <c r="NIH86" s="252"/>
      <c r="NII86" s="467"/>
      <c r="NIJ86" s="466"/>
      <c r="NIK86" s="399"/>
      <c r="NIL86" s="466"/>
      <c r="NIM86" s="252"/>
      <c r="NIN86" s="467"/>
      <c r="NIO86" s="466"/>
      <c r="NIP86" s="399"/>
      <c r="NIQ86" s="466"/>
      <c r="NIR86" s="252"/>
      <c r="NIS86" s="467"/>
      <c r="NIT86" s="466"/>
      <c r="NIU86" s="399"/>
      <c r="NIV86" s="466"/>
      <c r="NIW86" s="252"/>
      <c r="NIX86" s="467"/>
      <c r="NIY86" s="466"/>
      <c r="NIZ86" s="399"/>
      <c r="NJA86" s="466"/>
      <c r="NJB86" s="252"/>
      <c r="NJC86" s="467"/>
      <c r="NJD86" s="466"/>
      <c r="NJE86" s="399"/>
      <c r="NJF86" s="466"/>
      <c r="NJG86" s="252"/>
      <c r="NJH86" s="467"/>
      <c r="NJI86" s="466"/>
      <c r="NJJ86" s="399"/>
      <c r="NJK86" s="466"/>
      <c r="NJL86" s="252"/>
      <c r="NJM86" s="467"/>
      <c r="NJN86" s="466"/>
      <c r="NJO86" s="399"/>
      <c r="NJP86" s="466"/>
      <c r="NJQ86" s="252"/>
      <c r="NJR86" s="467"/>
      <c r="NJS86" s="466"/>
      <c r="NJT86" s="399"/>
      <c r="NJU86" s="466"/>
      <c r="NJV86" s="252"/>
      <c r="NJW86" s="467"/>
      <c r="NJX86" s="466"/>
      <c r="NJY86" s="399"/>
      <c r="NJZ86" s="466"/>
      <c r="NKA86" s="252"/>
      <c r="NKB86" s="467"/>
      <c r="NKC86" s="466"/>
      <c r="NKD86" s="399"/>
      <c r="NKE86" s="466"/>
      <c r="NKF86" s="252"/>
      <c r="NKG86" s="467"/>
      <c r="NKH86" s="466"/>
      <c r="NKI86" s="399"/>
      <c r="NKJ86" s="466"/>
      <c r="NKK86" s="252"/>
      <c r="NKL86" s="467"/>
      <c r="NKM86" s="466"/>
      <c r="NKN86" s="399"/>
      <c r="NKO86" s="466"/>
      <c r="NKP86" s="252"/>
      <c r="NKQ86" s="467"/>
      <c r="NKR86" s="466"/>
      <c r="NKS86" s="399"/>
      <c r="NKT86" s="466"/>
      <c r="NKU86" s="252"/>
      <c r="NKV86" s="467"/>
      <c r="NKW86" s="466"/>
      <c r="NKX86" s="399"/>
      <c r="NKY86" s="466"/>
      <c r="NKZ86" s="252"/>
      <c r="NLA86" s="467"/>
      <c r="NLB86" s="466"/>
      <c r="NLC86" s="399"/>
      <c r="NLD86" s="466"/>
      <c r="NLE86" s="252"/>
      <c r="NLF86" s="467"/>
      <c r="NLG86" s="466"/>
      <c r="NLH86" s="399"/>
      <c r="NLI86" s="466"/>
      <c r="NLJ86" s="252"/>
      <c r="NLK86" s="467"/>
      <c r="NLL86" s="466"/>
      <c r="NLM86" s="399"/>
      <c r="NLN86" s="466"/>
      <c r="NLO86" s="252"/>
      <c r="NLP86" s="467"/>
      <c r="NLQ86" s="466"/>
      <c r="NLR86" s="399"/>
      <c r="NLS86" s="466"/>
      <c r="NLT86" s="252"/>
      <c r="NLU86" s="467"/>
      <c r="NLV86" s="466"/>
      <c r="NLW86" s="399"/>
      <c r="NLX86" s="466"/>
      <c r="NLY86" s="252"/>
      <c r="NLZ86" s="467"/>
      <c r="NMA86" s="466"/>
      <c r="NMB86" s="399"/>
      <c r="NMC86" s="466"/>
      <c r="NMD86" s="252"/>
      <c r="NME86" s="467"/>
      <c r="NMF86" s="466"/>
      <c r="NMG86" s="399"/>
      <c r="NMH86" s="466"/>
      <c r="NMI86" s="252"/>
      <c r="NMJ86" s="467"/>
      <c r="NMK86" s="466"/>
      <c r="NML86" s="399"/>
      <c r="NMM86" s="466"/>
      <c r="NMN86" s="252"/>
      <c r="NMO86" s="467"/>
      <c r="NMP86" s="466"/>
      <c r="NMQ86" s="399"/>
      <c r="NMR86" s="466"/>
      <c r="NMS86" s="252"/>
      <c r="NMT86" s="467"/>
      <c r="NMU86" s="466"/>
      <c r="NMV86" s="399"/>
      <c r="NMW86" s="466"/>
      <c r="NMX86" s="252"/>
      <c r="NMY86" s="467"/>
      <c r="NMZ86" s="466"/>
      <c r="NNA86" s="399"/>
      <c r="NNB86" s="466"/>
      <c r="NNC86" s="252"/>
      <c r="NND86" s="467"/>
      <c r="NNE86" s="466"/>
      <c r="NNF86" s="399"/>
      <c r="NNG86" s="466"/>
      <c r="NNH86" s="252"/>
      <c r="NNI86" s="467"/>
      <c r="NNJ86" s="466"/>
      <c r="NNK86" s="399"/>
      <c r="NNL86" s="466"/>
      <c r="NNM86" s="252"/>
      <c r="NNN86" s="467"/>
      <c r="NNO86" s="466"/>
      <c r="NNP86" s="399"/>
      <c r="NNQ86" s="466"/>
      <c r="NNR86" s="252"/>
      <c r="NNS86" s="467"/>
      <c r="NNT86" s="466"/>
      <c r="NNU86" s="399"/>
      <c r="NNV86" s="466"/>
      <c r="NNW86" s="252"/>
      <c r="NNX86" s="467"/>
      <c r="NNY86" s="466"/>
      <c r="NNZ86" s="399"/>
      <c r="NOA86" s="466"/>
      <c r="NOB86" s="252"/>
      <c r="NOC86" s="467"/>
      <c r="NOD86" s="466"/>
      <c r="NOE86" s="399"/>
      <c r="NOF86" s="466"/>
      <c r="NOG86" s="252"/>
      <c r="NOH86" s="467"/>
      <c r="NOI86" s="466"/>
      <c r="NOJ86" s="399"/>
      <c r="NOK86" s="466"/>
      <c r="NOL86" s="252"/>
      <c r="NOM86" s="467"/>
      <c r="NON86" s="466"/>
      <c r="NOO86" s="399"/>
      <c r="NOP86" s="466"/>
      <c r="NOQ86" s="252"/>
      <c r="NOR86" s="467"/>
      <c r="NOS86" s="466"/>
      <c r="NOT86" s="399"/>
      <c r="NOU86" s="466"/>
      <c r="NOV86" s="252"/>
      <c r="NOW86" s="467"/>
      <c r="NOX86" s="466"/>
      <c r="NOY86" s="399"/>
      <c r="NOZ86" s="466"/>
      <c r="NPA86" s="252"/>
      <c r="NPB86" s="467"/>
      <c r="NPC86" s="466"/>
      <c r="NPD86" s="399"/>
      <c r="NPE86" s="466"/>
      <c r="NPF86" s="252"/>
      <c r="NPG86" s="467"/>
      <c r="NPH86" s="466"/>
      <c r="NPI86" s="399"/>
      <c r="NPJ86" s="466"/>
      <c r="NPK86" s="252"/>
      <c r="NPL86" s="467"/>
      <c r="NPM86" s="466"/>
      <c r="NPN86" s="399"/>
      <c r="NPO86" s="466"/>
      <c r="NPP86" s="252"/>
      <c r="NPQ86" s="467"/>
      <c r="NPR86" s="466"/>
      <c r="NPS86" s="399"/>
      <c r="NPT86" s="466"/>
      <c r="NPU86" s="252"/>
      <c r="NPV86" s="467"/>
      <c r="NPW86" s="466"/>
      <c r="NPX86" s="399"/>
      <c r="NPY86" s="466"/>
      <c r="NPZ86" s="252"/>
      <c r="NQA86" s="467"/>
      <c r="NQB86" s="466"/>
      <c r="NQC86" s="399"/>
      <c r="NQD86" s="466"/>
      <c r="NQE86" s="252"/>
      <c r="NQF86" s="467"/>
      <c r="NQG86" s="466"/>
      <c r="NQH86" s="399"/>
      <c r="NQI86" s="466"/>
      <c r="NQJ86" s="252"/>
      <c r="NQK86" s="467"/>
      <c r="NQL86" s="466"/>
      <c r="NQM86" s="399"/>
      <c r="NQN86" s="466"/>
      <c r="NQO86" s="252"/>
      <c r="NQP86" s="467"/>
      <c r="NQQ86" s="466"/>
      <c r="NQR86" s="399"/>
      <c r="NQS86" s="466"/>
      <c r="NQT86" s="252"/>
      <c r="NQU86" s="467"/>
      <c r="NQV86" s="466"/>
      <c r="NQW86" s="399"/>
      <c r="NQX86" s="466"/>
      <c r="NQY86" s="252"/>
      <c r="NQZ86" s="467"/>
      <c r="NRA86" s="466"/>
      <c r="NRB86" s="399"/>
      <c r="NRC86" s="466"/>
      <c r="NRD86" s="252"/>
      <c r="NRE86" s="467"/>
      <c r="NRF86" s="466"/>
      <c r="NRG86" s="399"/>
      <c r="NRH86" s="466"/>
      <c r="NRI86" s="252"/>
      <c r="NRJ86" s="467"/>
      <c r="NRK86" s="466"/>
      <c r="NRL86" s="399"/>
      <c r="NRM86" s="466"/>
      <c r="NRN86" s="252"/>
      <c r="NRO86" s="467"/>
      <c r="NRP86" s="466"/>
      <c r="NRQ86" s="399"/>
      <c r="NRR86" s="466"/>
      <c r="NRS86" s="252"/>
      <c r="NRT86" s="467"/>
      <c r="NRU86" s="466"/>
      <c r="NRV86" s="399"/>
      <c r="NRW86" s="466"/>
      <c r="NRX86" s="252"/>
      <c r="NRY86" s="467"/>
      <c r="NRZ86" s="466"/>
      <c r="NSA86" s="399"/>
      <c r="NSB86" s="466"/>
      <c r="NSC86" s="252"/>
      <c r="NSD86" s="467"/>
      <c r="NSE86" s="466"/>
      <c r="NSF86" s="399"/>
      <c r="NSG86" s="466"/>
      <c r="NSH86" s="252"/>
      <c r="NSI86" s="467"/>
      <c r="NSJ86" s="466"/>
      <c r="NSK86" s="399"/>
      <c r="NSL86" s="466"/>
      <c r="NSM86" s="252"/>
      <c r="NSN86" s="467"/>
      <c r="NSO86" s="466"/>
      <c r="NSP86" s="399"/>
      <c r="NSQ86" s="466"/>
      <c r="NSR86" s="252"/>
      <c r="NSS86" s="467"/>
      <c r="NST86" s="466"/>
      <c r="NSU86" s="399"/>
      <c r="NSV86" s="466"/>
      <c r="NSW86" s="252"/>
      <c r="NSX86" s="467"/>
      <c r="NSY86" s="466"/>
      <c r="NSZ86" s="399"/>
      <c r="NTA86" s="466"/>
      <c r="NTB86" s="252"/>
      <c r="NTC86" s="467"/>
      <c r="NTD86" s="466"/>
      <c r="NTE86" s="399"/>
      <c r="NTF86" s="466"/>
      <c r="NTG86" s="252"/>
      <c r="NTH86" s="467"/>
      <c r="NTI86" s="466"/>
      <c r="NTJ86" s="399"/>
      <c r="NTK86" s="466"/>
      <c r="NTL86" s="252"/>
      <c r="NTM86" s="467"/>
      <c r="NTN86" s="466"/>
      <c r="NTO86" s="399"/>
      <c r="NTP86" s="466"/>
      <c r="NTQ86" s="252"/>
      <c r="NTR86" s="467"/>
      <c r="NTS86" s="466"/>
      <c r="NTT86" s="399"/>
      <c r="NTU86" s="466"/>
      <c r="NTV86" s="252"/>
      <c r="NTW86" s="467"/>
      <c r="NTX86" s="466"/>
      <c r="NTY86" s="399"/>
      <c r="NTZ86" s="466"/>
      <c r="NUA86" s="252"/>
      <c r="NUB86" s="467"/>
      <c r="NUC86" s="466"/>
      <c r="NUD86" s="399"/>
      <c r="NUE86" s="466"/>
      <c r="NUF86" s="252"/>
      <c r="NUG86" s="467"/>
      <c r="NUH86" s="466"/>
      <c r="NUI86" s="399"/>
      <c r="NUJ86" s="466"/>
      <c r="NUK86" s="252"/>
      <c r="NUL86" s="467"/>
      <c r="NUM86" s="466"/>
      <c r="NUN86" s="399"/>
      <c r="NUO86" s="466"/>
      <c r="NUP86" s="252"/>
      <c r="NUQ86" s="467"/>
      <c r="NUR86" s="466"/>
      <c r="NUS86" s="399"/>
      <c r="NUT86" s="466"/>
      <c r="NUU86" s="252"/>
      <c r="NUV86" s="467"/>
      <c r="NUW86" s="466"/>
      <c r="NUX86" s="399"/>
      <c r="NUY86" s="466"/>
      <c r="NUZ86" s="252"/>
      <c r="NVA86" s="467"/>
      <c r="NVB86" s="466"/>
      <c r="NVC86" s="399"/>
      <c r="NVD86" s="466"/>
      <c r="NVE86" s="252"/>
      <c r="NVF86" s="467"/>
      <c r="NVG86" s="466"/>
      <c r="NVH86" s="399"/>
      <c r="NVI86" s="466"/>
      <c r="NVJ86" s="252"/>
      <c r="NVK86" s="467"/>
      <c r="NVL86" s="466"/>
      <c r="NVM86" s="399"/>
      <c r="NVN86" s="466"/>
      <c r="NVO86" s="252"/>
      <c r="NVP86" s="467"/>
      <c r="NVQ86" s="466"/>
      <c r="NVR86" s="399"/>
      <c r="NVS86" s="466"/>
      <c r="NVT86" s="252"/>
      <c r="NVU86" s="467"/>
      <c r="NVV86" s="466"/>
      <c r="NVW86" s="399"/>
      <c r="NVX86" s="466"/>
      <c r="NVY86" s="252"/>
      <c r="NVZ86" s="467"/>
      <c r="NWA86" s="466"/>
      <c r="NWB86" s="399"/>
      <c r="NWC86" s="466"/>
      <c r="NWD86" s="252"/>
      <c r="NWE86" s="467"/>
      <c r="NWF86" s="466"/>
      <c r="NWG86" s="399"/>
      <c r="NWH86" s="466"/>
      <c r="NWI86" s="252"/>
      <c r="NWJ86" s="467"/>
      <c r="NWK86" s="466"/>
      <c r="NWL86" s="399"/>
      <c r="NWM86" s="466"/>
      <c r="NWN86" s="252"/>
      <c r="NWO86" s="467"/>
      <c r="NWP86" s="466"/>
      <c r="NWQ86" s="399"/>
      <c r="NWR86" s="466"/>
      <c r="NWS86" s="252"/>
      <c r="NWT86" s="467"/>
      <c r="NWU86" s="466"/>
      <c r="NWV86" s="399"/>
      <c r="NWW86" s="466"/>
      <c r="NWX86" s="252"/>
      <c r="NWY86" s="467"/>
      <c r="NWZ86" s="466"/>
      <c r="NXA86" s="399"/>
      <c r="NXB86" s="466"/>
      <c r="NXC86" s="252"/>
      <c r="NXD86" s="467"/>
      <c r="NXE86" s="466"/>
      <c r="NXF86" s="399"/>
      <c r="NXG86" s="466"/>
      <c r="NXH86" s="252"/>
      <c r="NXI86" s="467"/>
      <c r="NXJ86" s="466"/>
      <c r="NXK86" s="399"/>
      <c r="NXL86" s="466"/>
      <c r="NXM86" s="252"/>
      <c r="NXN86" s="467"/>
      <c r="NXO86" s="466"/>
      <c r="NXP86" s="399"/>
      <c r="NXQ86" s="466"/>
      <c r="NXR86" s="252"/>
      <c r="NXS86" s="467"/>
      <c r="NXT86" s="466"/>
      <c r="NXU86" s="399"/>
      <c r="NXV86" s="466"/>
      <c r="NXW86" s="252"/>
      <c r="NXX86" s="467"/>
      <c r="NXY86" s="466"/>
      <c r="NXZ86" s="399"/>
      <c r="NYA86" s="466"/>
      <c r="NYB86" s="252"/>
      <c r="NYC86" s="467"/>
      <c r="NYD86" s="466"/>
      <c r="NYE86" s="399"/>
      <c r="NYF86" s="466"/>
      <c r="NYG86" s="252"/>
      <c r="NYH86" s="467"/>
      <c r="NYI86" s="466"/>
      <c r="NYJ86" s="399"/>
      <c r="NYK86" s="466"/>
      <c r="NYL86" s="252"/>
      <c r="NYM86" s="467"/>
      <c r="NYN86" s="466"/>
      <c r="NYO86" s="399"/>
      <c r="NYP86" s="466"/>
      <c r="NYQ86" s="252"/>
      <c r="NYR86" s="467"/>
      <c r="NYS86" s="466"/>
      <c r="NYT86" s="399"/>
      <c r="NYU86" s="466"/>
      <c r="NYV86" s="252"/>
      <c r="NYW86" s="467"/>
      <c r="NYX86" s="466"/>
      <c r="NYY86" s="399"/>
      <c r="NYZ86" s="466"/>
      <c r="NZA86" s="252"/>
      <c r="NZB86" s="467"/>
      <c r="NZC86" s="466"/>
      <c r="NZD86" s="399"/>
      <c r="NZE86" s="466"/>
      <c r="NZF86" s="252"/>
      <c r="NZG86" s="467"/>
      <c r="NZH86" s="466"/>
      <c r="NZI86" s="399"/>
      <c r="NZJ86" s="466"/>
      <c r="NZK86" s="252"/>
      <c r="NZL86" s="467"/>
      <c r="NZM86" s="466"/>
      <c r="NZN86" s="399"/>
      <c r="NZO86" s="466"/>
      <c r="NZP86" s="252"/>
      <c r="NZQ86" s="467"/>
      <c r="NZR86" s="466"/>
      <c r="NZS86" s="399"/>
      <c r="NZT86" s="466"/>
      <c r="NZU86" s="252"/>
      <c r="NZV86" s="467"/>
      <c r="NZW86" s="466"/>
      <c r="NZX86" s="399"/>
      <c r="NZY86" s="466"/>
      <c r="NZZ86" s="252"/>
      <c r="OAA86" s="467"/>
      <c r="OAB86" s="466"/>
      <c r="OAC86" s="399"/>
      <c r="OAD86" s="466"/>
      <c r="OAE86" s="252"/>
      <c r="OAF86" s="467"/>
      <c r="OAG86" s="466"/>
      <c r="OAH86" s="399"/>
      <c r="OAI86" s="466"/>
      <c r="OAJ86" s="252"/>
      <c r="OAK86" s="467"/>
      <c r="OAL86" s="466"/>
      <c r="OAM86" s="399"/>
      <c r="OAN86" s="466"/>
      <c r="OAO86" s="252"/>
      <c r="OAP86" s="467"/>
      <c r="OAQ86" s="466"/>
      <c r="OAR86" s="399"/>
      <c r="OAS86" s="466"/>
      <c r="OAT86" s="252"/>
      <c r="OAU86" s="467"/>
      <c r="OAV86" s="466"/>
      <c r="OAW86" s="399"/>
      <c r="OAX86" s="466"/>
      <c r="OAY86" s="252"/>
      <c r="OAZ86" s="467"/>
      <c r="OBA86" s="466"/>
      <c r="OBB86" s="399"/>
      <c r="OBC86" s="466"/>
      <c r="OBD86" s="252"/>
      <c r="OBE86" s="467"/>
      <c r="OBF86" s="466"/>
      <c r="OBG86" s="399"/>
      <c r="OBH86" s="466"/>
      <c r="OBI86" s="252"/>
      <c r="OBJ86" s="467"/>
      <c r="OBK86" s="466"/>
      <c r="OBL86" s="399"/>
      <c r="OBM86" s="466"/>
      <c r="OBN86" s="252"/>
      <c r="OBO86" s="467"/>
      <c r="OBP86" s="466"/>
      <c r="OBQ86" s="399"/>
      <c r="OBR86" s="466"/>
      <c r="OBS86" s="252"/>
      <c r="OBT86" s="467"/>
      <c r="OBU86" s="466"/>
      <c r="OBV86" s="399"/>
      <c r="OBW86" s="466"/>
      <c r="OBX86" s="252"/>
      <c r="OBY86" s="467"/>
      <c r="OBZ86" s="466"/>
      <c r="OCA86" s="399"/>
      <c r="OCB86" s="466"/>
      <c r="OCC86" s="252"/>
      <c r="OCD86" s="467"/>
      <c r="OCE86" s="466"/>
      <c r="OCF86" s="399"/>
      <c r="OCG86" s="466"/>
      <c r="OCH86" s="252"/>
      <c r="OCI86" s="467"/>
      <c r="OCJ86" s="466"/>
      <c r="OCK86" s="399"/>
      <c r="OCL86" s="466"/>
      <c r="OCM86" s="252"/>
      <c r="OCN86" s="467"/>
      <c r="OCO86" s="466"/>
      <c r="OCP86" s="399"/>
      <c r="OCQ86" s="466"/>
      <c r="OCR86" s="252"/>
      <c r="OCS86" s="467"/>
      <c r="OCT86" s="466"/>
      <c r="OCU86" s="399"/>
      <c r="OCV86" s="466"/>
      <c r="OCW86" s="252"/>
      <c r="OCX86" s="467"/>
      <c r="OCY86" s="466"/>
      <c r="OCZ86" s="399"/>
      <c r="ODA86" s="466"/>
      <c r="ODB86" s="252"/>
      <c r="ODC86" s="467"/>
      <c r="ODD86" s="466"/>
      <c r="ODE86" s="399"/>
      <c r="ODF86" s="466"/>
      <c r="ODG86" s="252"/>
      <c r="ODH86" s="467"/>
      <c r="ODI86" s="466"/>
      <c r="ODJ86" s="399"/>
      <c r="ODK86" s="466"/>
      <c r="ODL86" s="252"/>
      <c r="ODM86" s="467"/>
      <c r="ODN86" s="466"/>
      <c r="ODO86" s="399"/>
      <c r="ODP86" s="466"/>
      <c r="ODQ86" s="252"/>
      <c r="ODR86" s="467"/>
      <c r="ODS86" s="466"/>
      <c r="ODT86" s="399"/>
      <c r="ODU86" s="466"/>
      <c r="ODV86" s="252"/>
      <c r="ODW86" s="467"/>
      <c r="ODX86" s="466"/>
      <c r="ODY86" s="399"/>
      <c r="ODZ86" s="466"/>
      <c r="OEA86" s="252"/>
      <c r="OEB86" s="467"/>
      <c r="OEC86" s="466"/>
      <c r="OED86" s="399"/>
      <c r="OEE86" s="466"/>
      <c r="OEF86" s="252"/>
      <c r="OEG86" s="467"/>
      <c r="OEH86" s="466"/>
      <c r="OEI86" s="399"/>
      <c r="OEJ86" s="466"/>
      <c r="OEK86" s="252"/>
      <c r="OEL86" s="467"/>
      <c r="OEM86" s="466"/>
      <c r="OEN86" s="399"/>
      <c r="OEO86" s="466"/>
      <c r="OEP86" s="252"/>
      <c r="OEQ86" s="467"/>
      <c r="OER86" s="466"/>
      <c r="OES86" s="399"/>
      <c r="OET86" s="466"/>
      <c r="OEU86" s="252"/>
      <c r="OEV86" s="467"/>
      <c r="OEW86" s="466"/>
      <c r="OEX86" s="399"/>
      <c r="OEY86" s="466"/>
      <c r="OEZ86" s="252"/>
      <c r="OFA86" s="467"/>
      <c r="OFB86" s="466"/>
      <c r="OFC86" s="399"/>
      <c r="OFD86" s="466"/>
      <c r="OFE86" s="252"/>
      <c r="OFF86" s="467"/>
      <c r="OFG86" s="466"/>
      <c r="OFH86" s="399"/>
      <c r="OFI86" s="466"/>
      <c r="OFJ86" s="252"/>
      <c r="OFK86" s="467"/>
      <c r="OFL86" s="466"/>
      <c r="OFM86" s="399"/>
      <c r="OFN86" s="466"/>
      <c r="OFO86" s="252"/>
      <c r="OFP86" s="467"/>
      <c r="OFQ86" s="466"/>
      <c r="OFR86" s="399"/>
      <c r="OFS86" s="466"/>
      <c r="OFT86" s="252"/>
      <c r="OFU86" s="467"/>
      <c r="OFV86" s="466"/>
      <c r="OFW86" s="399"/>
      <c r="OFX86" s="466"/>
      <c r="OFY86" s="252"/>
      <c r="OFZ86" s="467"/>
      <c r="OGA86" s="466"/>
      <c r="OGB86" s="399"/>
      <c r="OGC86" s="466"/>
      <c r="OGD86" s="252"/>
      <c r="OGE86" s="467"/>
      <c r="OGF86" s="466"/>
      <c r="OGG86" s="399"/>
      <c r="OGH86" s="466"/>
      <c r="OGI86" s="252"/>
      <c r="OGJ86" s="467"/>
      <c r="OGK86" s="466"/>
      <c r="OGL86" s="399"/>
      <c r="OGM86" s="466"/>
      <c r="OGN86" s="252"/>
      <c r="OGO86" s="467"/>
      <c r="OGP86" s="466"/>
      <c r="OGQ86" s="399"/>
      <c r="OGR86" s="466"/>
      <c r="OGS86" s="252"/>
      <c r="OGT86" s="467"/>
      <c r="OGU86" s="466"/>
      <c r="OGV86" s="399"/>
      <c r="OGW86" s="466"/>
      <c r="OGX86" s="252"/>
      <c r="OGY86" s="467"/>
      <c r="OGZ86" s="466"/>
      <c r="OHA86" s="399"/>
      <c r="OHB86" s="466"/>
      <c r="OHC86" s="252"/>
      <c r="OHD86" s="467"/>
      <c r="OHE86" s="466"/>
      <c r="OHF86" s="399"/>
      <c r="OHG86" s="466"/>
      <c r="OHH86" s="252"/>
      <c r="OHI86" s="467"/>
      <c r="OHJ86" s="466"/>
      <c r="OHK86" s="399"/>
      <c r="OHL86" s="466"/>
      <c r="OHM86" s="252"/>
      <c r="OHN86" s="467"/>
      <c r="OHO86" s="466"/>
      <c r="OHP86" s="399"/>
      <c r="OHQ86" s="466"/>
      <c r="OHR86" s="252"/>
      <c r="OHS86" s="467"/>
      <c r="OHT86" s="466"/>
      <c r="OHU86" s="399"/>
      <c r="OHV86" s="466"/>
      <c r="OHW86" s="252"/>
      <c r="OHX86" s="467"/>
      <c r="OHY86" s="466"/>
      <c r="OHZ86" s="399"/>
      <c r="OIA86" s="466"/>
      <c r="OIB86" s="252"/>
      <c r="OIC86" s="467"/>
      <c r="OID86" s="466"/>
      <c r="OIE86" s="399"/>
      <c r="OIF86" s="466"/>
      <c r="OIG86" s="252"/>
      <c r="OIH86" s="467"/>
      <c r="OII86" s="466"/>
      <c r="OIJ86" s="399"/>
      <c r="OIK86" s="466"/>
      <c r="OIL86" s="252"/>
      <c r="OIM86" s="467"/>
      <c r="OIN86" s="466"/>
      <c r="OIO86" s="399"/>
      <c r="OIP86" s="466"/>
      <c r="OIQ86" s="252"/>
      <c r="OIR86" s="467"/>
      <c r="OIS86" s="466"/>
      <c r="OIT86" s="399"/>
      <c r="OIU86" s="466"/>
      <c r="OIV86" s="252"/>
      <c r="OIW86" s="467"/>
      <c r="OIX86" s="466"/>
      <c r="OIY86" s="399"/>
      <c r="OIZ86" s="466"/>
      <c r="OJA86" s="252"/>
      <c r="OJB86" s="467"/>
      <c r="OJC86" s="466"/>
      <c r="OJD86" s="399"/>
      <c r="OJE86" s="466"/>
      <c r="OJF86" s="252"/>
      <c r="OJG86" s="467"/>
      <c r="OJH86" s="466"/>
      <c r="OJI86" s="399"/>
      <c r="OJJ86" s="466"/>
      <c r="OJK86" s="252"/>
      <c r="OJL86" s="467"/>
      <c r="OJM86" s="466"/>
      <c r="OJN86" s="399"/>
      <c r="OJO86" s="466"/>
      <c r="OJP86" s="252"/>
      <c r="OJQ86" s="467"/>
      <c r="OJR86" s="466"/>
      <c r="OJS86" s="399"/>
      <c r="OJT86" s="466"/>
      <c r="OJU86" s="252"/>
      <c r="OJV86" s="467"/>
      <c r="OJW86" s="466"/>
      <c r="OJX86" s="399"/>
      <c r="OJY86" s="466"/>
      <c r="OJZ86" s="252"/>
      <c r="OKA86" s="467"/>
      <c r="OKB86" s="466"/>
      <c r="OKC86" s="399"/>
      <c r="OKD86" s="466"/>
      <c r="OKE86" s="252"/>
      <c r="OKF86" s="467"/>
      <c r="OKG86" s="466"/>
      <c r="OKH86" s="399"/>
      <c r="OKI86" s="466"/>
      <c r="OKJ86" s="252"/>
      <c r="OKK86" s="467"/>
      <c r="OKL86" s="466"/>
      <c r="OKM86" s="399"/>
      <c r="OKN86" s="466"/>
      <c r="OKO86" s="252"/>
      <c r="OKP86" s="467"/>
      <c r="OKQ86" s="466"/>
      <c r="OKR86" s="399"/>
      <c r="OKS86" s="466"/>
      <c r="OKT86" s="252"/>
      <c r="OKU86" s="467"/>
      <c r="OKV86" s="466"/>
      <c r="OKW86" s="399"/>
      <c r="OKX86" s="466"/>
      <c r="OKY86" s="252"/>
      <c r="OKZ86" s="467"/>
      <c r="OLA86" s="466"/>
      <c r="OLB86" s="399"/>
      <c r="OLC86" s="466"/>
      <c r="OLD86" s="252"/>
      <c r="OLE86" s="467"/>
      <c r="OLF86" s="466"/>
      <c r="OLG86" s="399"/>
      <c r="OLH86" s="466"/>
      <c r="OLI86" s="252"/>
      <c r="OLJ86" s="467"/>
      <c r="OLK86" s="466"/>
      <c r="OLL86" s="399"/>
      <c r="OLM86" s="466"/>
      <c r="OLN86" s="252"/>
      <c r="OLO86" s="467"/>
      <c r="OLP86" s="466"/>
      <c r="OLQ86" s="399"/>
      <c r="OLR86" s="466"/>
      <c r="OLS86" s="252"/>
      <c r="OLT86" s="467"/>
      <c r="OLU86" s="466"/>
      <c r="OLV86" s="399"/>
      <c r="OLW86" s="466"/>
      <c r="OLX86" s="252"/>
      <c r="OLY86" s="467"/>
      <c r="OLZ86" s="466"/>
      <c r="OMA86" s="399"/>
      <c r="OMB86" s="466"/>
      <c r="OMC86" s="252"/>
      <c r="OMD86" s="467"/>
      <c r="OME86" s="466"/>
      <c r="OMF86" s="399"/>
      <c r="OMG86" s="466"/>
      <c r="OMH86" s="252"/>
      <c r="OMI86" s="467"/>
      <c r="OMJ86" s="466"/>
      <c r="OMK86" s="399"/>
      <c r="OML86" s="466"/>
      <c r="OMM86" s="252"/>
      <c r="OMN86" s="467"/>
      <c r="OMO86" s="466"/>
      <c r="OMP86" s="399"/>
      <c r="OMQ86" s="466"/>
      <c r="OMR86" s="252"/>
      <c r="OMS86" s="467"/>
      <c r="OMT86" s="466"/>
      <c r="OMU86" s="399"/>
      <c r="OMV86" s="466"/>
      <c r="OMW86" s="252"/>
      <c r="OMX86" s="467"/>
      <c r="OMY86" s="466"/>
      <c r="OMZ86" s="399"/>
      <c r="ONA86" s="466"/>
      <c r="ONB86" s="252"/>
      <c r="ONC86" s="467"/>
      <c r="OND86" s="466"/>
      <c r="ONE86" s="399"/>
      <c r="ONF86" s="466"/>
      <c r="ONG86" s="252"/>
      <c r="ONH86" s="467"/>
      <c r="ONI86" s="466"/>
      <c r="ONJ86" s="399"/>
      <c r="ONK86" s="466"/>
      <c r="ONL86" s="252"/>
      <c r="ONM86" s="467"/>
      <c r="ONN86" s="466"/>
      <c r="ONO86" s="399"/>
      <c r="ONP86" s="466"/>
      <c r="ONQ86" s="252"/>
      <c r="ONR86" s="467"/>
      <c r="ONS86" s="466"/>
      <c r="ONT86" s="399"/>
      <c r="ONU86" s="466"/>
      <c r="ONV86" s="252"/>
      <c r="ONW86" s="467"/>
      <c r="ONX86" s="466"/>
      <c r="ONY86" s="399"/>
      <c r="ONZ86" s="466"/>
      <c r="OOA86" s="252"/>
      <c r="OOB86" s="467"/>
      <c r="OOC86" s="466"/>
      <c r="OOD86" s="399"/>
      <c r="OOE86" s="466"/>
      <c r="OOF86" s="252"/>
      <c r="OOG86" s="467"/>
      <c r="OOH86" s="466"/>
      <c r="OOI86" s="399"/>
      <c r="OOJ86" s="466"/>
      <c r="OOK86" s="252"/>
      <c r="OOL86" s="467"/>
      <c r="OOM86" s="466"/>
      <c r="OON86" s="399"/>
      <c r="OOO86" s="466"/>
      <c r="OOP86" s="252"/>
      <c r="OOQ86" s="467"/>
      <c r="OOR86" s="466"/>
      <c r="OOS86" s="399"/>
      <c r="OOT86" s="466"/>
      <c r="OOU86" s="252"/>
      <c r="OOV86" s="467"/>
      <c r="OOW86" s="466"/>
      <c r="OOX86" s="399"/>
      <c r="OOY86" s="466"/>
      <c r="OOZ86" s="252"/>
      <c r="OPA86" s="467"/>
      <c r="OPB86" s="466"/>
      <c r="OPC86" s="399"/>
      <c r="OPD86" s="466"/>
      <c r="OPE86" s="252"/>
      <c r="OPF86" s="467"/>
      <c r="OPG86" s="466"/>
      <c r="OPH86" s="399"/>
      <c r="OPI86" s="466"/>
      <c r="OPJ86" s="252"/>
      <c r="OPK86" s="467"/>
      <c r="OPL86" s="466"/>
      <c r="OPM86" s="399"/>
      <c r="OPN86" s="466"/>
      <c r="OPO86" s="252"/>
      <c r="OPP86" s="467"/>
      <c r="OPQ86" s="466"/>
      <c r="OPR86" s="399"/>
      <c r="OPS86" s="466"/>
      <c r="OPT86" s="252"/>
      <c r="OPU86" s="467"/>
      <c r="OPV86" s="466"/>
      <c r="OPW86" s="399"/>
      <c r="OPX86" s="466"/>
      <c r="OPY86" s="252"/>
      <c r="OPZ86" s="467"/>
      <c r="OQA86" s="466"/>
      <c r="OQB86" s="399"/>
      <c r="OQC86" s="466"/>
      <c r="OQD86" s="252"/>
      <c r="OQE86" s="467"/>
      <c r="OQF86" s="466"/>
      <c r="OQG86" s="399"/>
      <c r="OQH86" s="466"/>
      <c r="OQI86" s="252"/>
      <c r="OQJ86" s="467"/>
      <c r="OQK86" s="466"/>
      <c r="OQL86" s="399"/>
      <c r="OQM86" s="466"/>
      <c r="OQN86" s="252"/>
      <c r="OQO86" s="467"/>
      <c r="OQP86" s="466"/>
      <c r="OQQ86" s="399"/>
      <c r="OQR86" s="466"/>
      <c r="OQS86" s="252"/>
      <c r="OQT86" s="467"/>
      <c r="OQU86" s="466"/>
      <c r="OQV86" s="399"/>
      <c r="OQW86" s="466"/>
      <c r="OQX86" s="252"/>
      <c r="OQY86" s="467"/>
      <c r="OQZ86" s="466"/>
      <c r="ORA86" s="399"/>
      <c r="ORB86" s="466"/>
      <c r="ORC86" s="252"/>
      <c r="ORD86" s="467"/>
      <c r="ORE86" s="466"/>
      <c r="ORF86" s="399"/>
      <c r="ORG86" s="466"/>
      <c r="ORH86" s="252"/>
      <c r="ORI86" s="467"/>
      <c r="ORJ86" s="466"/>
      <c r="ORK86" s="399"/>
      <c r="ORL86" s="466"/>
      <c r="ORM86" s="252"/>
      <c r="ORN86" s="467"/>
      <c r="ORO86" s="466"/>
      <c r="ORP86" s="399"/>
      <c r="ORQ86" s="466"/>
      <c r="ORR86" s="252"/>
      <c r="ORS86" s="467"/>
      <c r="ORT86" s="466"/>
      <c r="ORU86" s="399"/>
      <c r="ORV86" s="466"/>
      <c r="ORW86" s="252"/>
      <c r="ORX86" s="467"/>
      <c r="ORY86" s="466"/>
      <c r="ORZ86" s="399"/>
      <c r="OSA86" s="466"/>
      <c r="OSB86" s="252"/>
      <c r="OSC86" s="467"/>
      <c r="OSD86" s="466"/>
      <c r="OSE86" s="399"/>
      <c r="OSF86" s="466"/>
      <c r="OSG86" s="252"/>
      <c r="OSH86" s="467"/>
      <c r="OSI86" s="466"/>
      <c r="OSJ86" s="399"/>
      <c r="OSK86" s="466"/>
      <c r="OSL86" s="252"/>
      <c r="OSM86" s="467"/>
      <c r="OSN86" s="466"/>
      <c r="OSO86" s="399"/>
      <c r="OSP86" s="466"/>
      <c r="OSQ86" s="252"/>
      <c r="OSR86" s="467"/>
      <c r="OSS86" s="466"/>
      <c r="OST86" s="399"/>
      <c r="OSU86" s="466"/>
      <c r="OSV86" s="252"/>
      <c r="OSW86" s="467"/>
      <c r="OSX86" s="466"/>
      <c r="OSY86" s="399"/>
      <c r="OSZ86" s="466"/>
      <c r="OTA86" s="252"/>
      <c r="OTB86" s="467"/>
      <c r="OTC86" s="466"/>
      <c r="OTD86" s="399"/>
      <c r="OTE86" s="466"/>
      <c r="OTF86" s="252"/>
      <c r="OTG86" s="467"/>
      <c r="OTH86" s="466"/>
      <c r="OTI86" s="399"/>
      <c r="OTJ86" s="466"/>
      <c r="OTK86" s="252"/>
      <c r="OTL86" s="467"/>
      <c r="OTM86" s="466"/>
      <c r="OTN86" s="399"/>
      <c r="OTO86" s="466"/>
      <c r="OTP86" s="252"/>
      <c r="OTQ86" s="467"/>
      <c r="OTR86" s="466"/>
      <c r="OTS86" s="399"/>
      <c r="OTT86" s="466"/>
      <c r="OTU86" s="252"/>
      <c r="OTV86" s="467"/>
      <c r="OTW86" s="466"/>
      <c r="OTX86" s="399"/>
      <c r="OTY86" s="466"/>
      <c r="OTZ86" s="252"/>
      <c r="OUA86" s="467"/>
      <c r="OUB86" s="466"/>
      <c r="OUC86" s="399"/>
      <c r="OUD86" s="466"/>
      <c r="OUE86" s="252"/>
      <c r="OUF86" s="467"/>
      <c r="OUG86" s="466"/>
      <c r="OUH86" s="399"/>
      <c r="OUI86" s="466"/>
      <c r="OUJ86" s="252"/>
      <c r="OUK86" s="467"/>
      <c r="OUL86" s="466"/>
      <c r="OUM86" s="399"/>
      <c r="OUN86" s="466"/>
      <c r="OUO86" s="252"/>
      <c r="OUP86" s="467"/>
      <c r="OUQ86" s="466"/>
      <c r="OUR86" s="399"/>
      <c r="OUS86" s="466"/>
      <c r="OUT86" s="252"/>
      <c r="OUU86" s="467"/>
      <c r="OUV86" s="466"/>
      <c r="OUW86" s="399"/>
      <c r="OUX86" s="466"/>
      <c r="OUY86" s="252"/>
      <c r="OUZ86" s="467"/>
      <c r="OVA86" s="466"/>
      <c r="OVB86" s="399"/>
      <c r="OVC86" s="466"/>
      <c r="OVD86" s="252"/>
      <c r="OVE86" s="467"/>
      <c r="OVF86" s="466"/>
      <c r="OVG86" s="399"/>
      <c r="OVH86" s="466"/>
      <c r="OVI86" s="252"/>
      <c r="OVJ86" s="467"/>
      <c r="OVK86" s="466"/>
      <c r="OVL86" s="399"/>
      <c r="OVM86" s="466"/>
      <c r="OVN86" s="252"/>
      <c r="OVO86" s="467"/>
      <c r="OVP86" s="466"/>
      <c r="OVQ86" s="399"/>
      <c r="OVR86" s="466"/>
      <c r="OVS86" s="252"/>
      <c r="OVT86" s="467"/>
      <c r="OVU86" s="466"/>
      <c r="OVV86" s="399"/>
      <c r="OVW86" s="466"/>
      <c r="OVX86" s="252"/>
      <c r="OVY86" s="467"/>
      <c r="OVZ86" s="466"/>
      <c r="OWA86" s="399"/>
      <c r="OWB86" s="466"/>
      <c r="OWC86" s="252"/>
      <c r="OWD86" s="467"/>
      <c r="OWE86" s="466"/>
      <c r="OWF86" s="399"/>
      <c r="OWG86" s="466"/>
      <c r="OWH86" s="252"/>
      <c r="OWI86" s="467"/>
      <c r="OWJ86" s="466"/>
      <c r="OWK86" s="399"/>
      <c r="OWL86" s="466"/>
      <c r="OWM86" s="252"/>
      <c r="OWN86" s="467"/>
      <c r="OWO86" s="466"/>
      <c r="OWP86" s="399"/>
      <c r="OWQ86" s="466"/>
      <c r="OWR86" s="252"/>
      <c r="OWS86" s="467"/>
      <c r="OWT86" s="466"/>
      <c r="OWU86" s="399"/>
      <c r="OWV86" s="466"/>
      <c r="OWW86" s="252"/>
      <c r="OWX86" s="467"/>
      <c r="OWY86" s="466"/>
      <c r="OWZ86" s="399"/>
      <c r="OXA86" s="466"/>
      <c r="OXB86" s="252"/>
      <c r="OXC86" s="467"/>
      <c r="OXD86" s="466"/>
      <c r="OXE86" s="399"/>
      <c r="OXF86" s="466"/>
      <c r="OXG86" s="252"/>
      <c r="OXH86" s="467"/>
      <c r="OXI86" s="466"/>
      <c r="OXJ86" s="399"/>
      <c r="OXK86" s="466"/>
      <c r="OXL86" s="252"/>
      <c r="OXM86" s="467"/>
      <c r="OXN86" s="466"/>
      <c r="OXO86" s="399"/>
      <c r="OXP86" s="466"/>
      <c r="OXQ86" s="252"/>
      <c r="OXR86" s="467"/>
      <c r="OXS86" s="466"/>
      <c r="OXT86" s="399"/>
      <c r="OXU86" s="466"/>
      <c r="OXV86" s="252"/>
      <c r="OXW86" s="467"/>
      <c r="OXX86" s="466"/>
      <c r="OXY86" s="399"/>
      <c r="OXZ86" s="466"/>
      <c r="OYA86" s="252"/>
      <c r="OYB86" s="467"/>
      <c r="OYC86" s="466"/>
      <c r="OYD86" s="399"/>
      <c r="OYE86" s="466"/>
      <c r="OYF86" s="252"/>
      <c r="OYG86" s="467"/>
      <c r="OYH86" s="466"/>
      <c r="OYI86" s="399"/>
      <c r="OYJ86" s="466"/>
      <c r="OYK86" s="252"/>
      <c r="OYL86" s="467"/>
      <c r="OYM86" s="466"/>
      <c r="OYN86" s="399"/>
      <c r="OYO86" s="466"/>
      <c r="OYP86" s="252"/>
      <c r="OYQ86" s="467"/>
      <c r="OYR86" s="466"/>
      <c r="OYS86" s="399"/>
      <c r="OYT86" s="466"/>
      <c r="OYU86" s="252"/>
      <c r="OYV86" s="467"/>
      <c r="OYW86" s="466"/>
      <c r="OYX86" s="399"/>
      <c r="OYY86" s="466"/>
      <c r="OYZ86" s="252"/>
      <c r="OZA86" s="467"/>
      <c r="OZB86" s="466"/>
      <c r="OZC86" s="399"/>
      <c r="OZD86" s="466"/>
      <c r="OZE86" s="252"/>
      <c r="OZF86" s="467"/>
      <c r="OZG86" s="466"/>
      <c r="OZH86" s="399"/>
      <c r="OZI86" s="466"/>
      <c r="OZJ86" s="252"/>
      <c r="OZK86" s="467"/>
      <c r="OZL86" s="466"/>
      <c r="OZM86" s="399"/>
      <c r="OZN86" s="466"/>
      <c r="OZO86" s="252"/>
      <c r="OZP86" s="467"/>
      <c r="OZQ86" s="466"/>
      <c r="OZR86" s="399"/>
      <c r="OZS86" s="466"/>
      <c r="OZT86" s="252"/>
      <c r="OZU86" s="467"/>
      <c r="OZV86" s="466"/>
      <c r="OZW86" s="399"/>
      <c r="OZX86" s="466"/>
      <c r="OZY86" s="252"/>
      <c r="OZZ86" s="467"/>
      <c r="PAA86" s="466"/>
      <c r="PAB86" s="399"/>
      <c r="PAC86" s="466"/>
      <c r="PAD86" s="252"/>
      <c r="PAE86" s="467"/>
      <c r="PAF86" s="466"/>
      <c r="PAG86" s="399"/>
      <c r="PAH86" s="466"/>
      <c r="PAI86" s="252"/>
      <c r="PAJ86" s="467"/>
      <c r="PAK86" s="466"/>
      <c r="PAL86" s="399"/>
      <c r="PAM86" s="466"/>
      <c r="PAN86" s="252"/>
      <c r="PAO86" s="467"/>
      <c r="PAP86" s="466"/>
      <c r="PAQ86" s="399"/>
      <c r="PAR86" s="466"/>
      <c r="PAS86" s="252"/>
      <c r="PAT86" s="467"/>
      <c r="PAU86" s="466"/>
      <c r="PAV86" s="399"/>
      <c r="PAW86" s="466"/>
      <c r="PAX86" s="252"/>
      <c r="PAY86" s="467"/>
      <c r="PAZ86" s="466"/>
      <c r="PBA86" s="399"/>
      <c r="PBB86" s="466"/>
      <c r="PBC86" s="252"/>
      <c r="PBD86" s="467"/>
      <c r="PBE86" s="466"/>
      <c r="PBF86" s="399"/>
      <c r="PBG86" s="466"/>
      <c r="PBH86" s="252"/>
      <c r="PBI86" s="467"/>
      <c r="PBJ86" s="466"/>
      <c r="PBK86" s="399"/>
      <c r="PBL86" s="466"/>
      <c r="PBM86" s="252"/>
      <c r="PBN86" s="467"/>
      <c r="PBO86" s="466"/>
      <c r="PBP86" s="399"/>
      <c r="PBQ86" s="466"/>
      <c r="PBR86" s="252"/>
      <c r="PBS86" s="467"/>
      <c r="PBT86" s="466"/>
      <c r="PBU86" s="399"/>
      <c r="PBV86" s="466"/>
      <c r="PBW86" s="252"/>
      <c r="PBX86" s="467"/>
      <c r="PBY86" s="466"/>
      <c r="PBZ86" s="399"/>
      <c r="PCA86" s="466"/>
      <c r="PCB86" s="252"/>
      <c r="PCC86" s="467"/>
      <c r="PCD86" s="466"/>
      <c r="PCE86" s="399"/>
      <c r="PCF86" s="466"/>
      <c r="PCG86" s="252"/>
      <c r="PCH86" s="467"/>
      <c r="PCI86" s="466"/>
      <c r="PCJ86" s="399"/>
      <c r="PCK86" s="466"/>
      <c r="PCL86" s="252"/>
      <c r="PCM86" s="467"/>
      <c r="PCN86" s="466"/>
      <c r="PCO86" s="399"/>
      <c r="PCP86" s="466"/>
      <c r="PCQ86" s="252"/>
      <c r="PCR86" s="467"/>
      <c r="PCS86" s="466"/>
      <c r="PCT86" s="399"/>
      <c r="PCU86" s="466"/>
      <c r="PCV86" s="252"/>
      <c r="PCW86" s="467"/>
      <c r="PCX86" s="466"/>
      <c r="PCY86" s="399"/>
      <c r="PCZ86" s="466"/>
      <c r="PDA86" s="252"/>
      <c r="PDB86" s="467"/>
      <c r="PDC86" s="466"/>
      <c r="PDD86" s="399"/>
      <c r="PDE86" s="466"/>
      <c r="PDF86" s="252"/>
      <c r="PDG86" s="467"/>
      <c r="PDH86" s="466"/>
      <c r="PDI86" s="399"/>
      <c r="PDJ86" s="466"/>
      <c r="PDK86" s="252"/>
      <c r="PDL86" s="467"/>
      <c r="PDM86" s="466"/>
      <c r="PDN86" s="399"/>
      <c r="PDO86" s="466"/>
      <c r="PDP86" s="252"/>
      <c r="PDQ86" s="467"/>
      <c r="PDR86" s="466"/>
      <c r="PDS86" s="399"/>
      <c r="PDT86" s="466"/>
      <c r="PDU86" s="252"/>
      <c r="PDV86" s="467"/>
      <c r="PDW86" s="466"/>
      <c r="PDX86" s="399"/>
      <c r="PDY86" s="466"/>
      <c r="PDZ86" s="252"/>
      <c r="PEA86" s="467"/>
      <c r="PEB86" s="466"/>
      <c r="PEC86" s="399"/>
      <c r="PED86" s="466"/>
      <c r="PEE86" s="252"/>
      <c r="PEF86" s="467"/>
      <c r="PEG86" s="466"/>
      <c r="PEH86" s="399"/>
      <c r="PEI86" s="466"/>
      <c r="PEJ86" s="252"/>
      <c r="PEK86" s="467"/>
      <c r="PEL86" s="466"/>
      <c r="PEM86" s="399"/>
      <c r="PEN86" s="466"/>
      <c r="PEO86" s="252"/>
      <c r="PEP86" s="467"/>
      <c r="PEQ86" s="466"/>
      <c r="PER86" s="399"/>
      <c r="PES86" s="466"/>
      <c r="PET86" s="252"/>
      <c r="PEU86" s="467"/>
      <c r="PEV86" s="466"/>
      <c r="PEW86" s="399"/>
      <c r="PEX86" s="466"/>
      <c r="PEY86" s="252"/>
      <c r="PEZ86" s="467"/>
      <c r="PFA86" s="466"/>
      <c r="PFB86" s="399"/>
      <c r="PFC86" s="466"/>
      <c r="PFD86" s="252"/>
      <c r="PFE86" s="467"/>
      <c r="PFF86" s="466"/>
      <c r="PFG86" s="399"/>
      <c r="PFH86" s="466"/>
      <c r="PFI86" s="252"/>
      <c r="PFJ86" s="467"/>
      <c r="PFK86" s="466"/>
      <c r="PFL86" s="399"/>
      <c r="PFM86" s="466"/>
      <c r="PFN86" s="252"/>
      <c r="PFO86" s="467"/>
      <c r="PFP86" s="466"/>
      <c r="PFQ86" s="399"/>
      <c r="PFR86" s="466"/>
      <c r="PFS86" s="252"/>
      <c r="PFT86" s="467"/>
      <c r="PFU86" s="466"/>
      <c r="PFV86" s="399"/>
      <c r="PFW86" s="466"/>
      <c r="PFX86" s="252"/>
      <c r="PFY86" s="467"/>
      <c r="PFZ86" s="466"/>
      <c r="PGA86" s="399"/>
      <c r="PGB86" s="466"/>
      <c r="PGC86" s="252"/>
      <c r="PGD86" s="467"/>
      <c r="PGE86" s="466"/>
      <c r="PGF86" s="399"/>
      <c r="PGG86" s="466"/>
      <c r="PGH86" s="252"/>
      <c r="PGI86" s="467"/>
      <c r="PGJ86" s="466"/>
      <c r="PGK86" s="399"/>
      <c r="PGL86" s="466"/>
      <c r="PGM86" s="252"/>
      <c r="PGN86" s="467"/>
      <c r="PGO86" s="466"/>
      <c r="PGP86" s="399"/>
      <c r="PGQ86" s="466"/>
      <c r="PGR86" s="252"/>
      <c r="PGS86" s="467"/>
      <c r="PGT86" s="466"/>
      <c r="PGU86" s="399"/>
      <c r="PGV86" s="466"/>
      <c r="PGW86" s="252"/>
      <c r="PGX86" s="467"/>
      <c r="PGY86" s="466"/>
      <c r="PGZ86" s="399"/>
      <c r="PHA86" s="466"/>
      <c r="PHB86" s="252"/>
      <c r="PHC86" s="467"/>
      <c r="PHD86" s="466"/>
      <c r="PHE86" s="399"/>
      <c r="PHF86" s="466"/>
      <c r="PHG86" s="252"/>
      <c r="PHH86" s="467"/>
      <c r="PHI86" s="466"/>
      <c r="PHJ86" s="399"/>
      <c r="PHK86" s="466"/>
      <c r="PHL86" s="252"/>
      <c r="PHM86" s="467"/>
      <c r="PHN86" s="466"/>
      <c r="PHO86" s="399"/>
      <c r="PHP86" s="466"/>
      <c r="PHQ86" s="252"/>
      <c r="PHR86" s="467"/>
      <c r="PHS86" s="466"/>
      <c r="PHT86" s="399"/>
      <c r="PHU86" s="466"/>
      <c r="PHV86" s="252"/>
      <c r="PHW86" s="467"/>
      <c r="PHX86" s="466"/>
      <c r="PHY86" s="399"/>
      <c r="PHZ86" s="466"/>
      <c r="PIA86" s="252"/>
      <c r="PIB86" s="467"/>
      <c r="PIC86" s="466"/>
      <c r="PID86" s="399"/>
      <c r="PIE86" s="466"/>
      <c r="PIF86" s="252"/>
      <c r="PIG86" s="467"/>
      <c r="PIH86" s="466"/>
      <c r="PII86" s="399"/>
      <c r="PIJ86" s="466"/>
      <c r="PIK86" s="252"/>
      <c r="PIL86" s="467"/>
      <c r="PIM86" s="466"/>
      <c r="PIN86" s="399"/>
      <c r="PIO86" s="466"/>
      <c r="PIP86" s="252"/>
      <c r="PIQ86" s="467"/>
      <c r="PIR86" s="466"/>
      <c r="PIS86" s="399"/>
      <c r="PIT86" s="466"/>
      <c r="PIU86" s="252"/>
      <c r="PIV86" s="467"/>
      <c r="PIW86" s="466"/>
      <c r="PIX86" s="399"/>
      <c r="PIY86" s="466"/>
      <c r="PIZ86" s="252"/>
      <c r="PJA86" s="467"/>
      <c r="PJB86" s="466"/>
      <c r="PJC86" s="399"/>
      <c r="PJD86" s="466"/>
      <c r="PJE86" s="252"/>
      <c r="PJF86" s="467"/>
      <c r="PJG86" s="466"/>
      <c r="PJH86" s="399"/>
      <c r="PJI86" s="466"/>
      <c r="PJJ86" s="252"/>
      <c r="PJK86" s="467"/>
      <c r="PJL86" s="466"/>
      <c r="PJM86" s="399"/>
      <c r="PJN86" s="466"/>
      <c r="PJO86" s="252"/>
      <c r="PJP86" s="467"/>
      <c r="PJQ86" s="466"/>
      <c r="PJR86" s="399"/>
      <c r="PJS86" s="466"/>
      <c r="PJT86" s="252"/>
      <c r="PJU86" s="467"/>
      <c r="PJV86" s="466"/>
      <c r="PJW86" s="399"/>
      <c r="PJX86" s="466"/>
      <c r="PJY86" s="252"/>
      <c r="PJZ86" s="467"/>
      <c r="PKA86" s="466"/>
      <c r="PKB86" s="399"/>
      <c r="PKC86" s="466"/>
      <c r="PKD86" s="252"/>
      <c r="PKE86" s="467"/>
      <c r="PKF86" s="466"/>
      <c r="PKG86" s="399"/>
      <c r="PKH86" s="466"/>
      <c r="PKI86" s="252"/>
      <c r="PKJ86" s="467"/>
      <c r="PKK86" s="466"/>
      <c r="PKL86" s="399"/>
      <c r="PKM86" s="466"/>
      <c r="PKN86" s="252"/>
      <c r="PKO86" s="467"/>
      <c r="PKP86" s="466"/>
      <c r="PKQ86" s="399"/>
      <c r="PKR86" s="466"/>
      <c r="PKS86" s="252"/>
      <c r="PKT86" s="467"/>
      <c r="PKU86" s="466"/>
      <c r="PKV86" s="399"/>
      <c r="PKW86" s="466"/>
      <c r="PKX86" s="252"/>
      <c r="PKY86" s="467"/>
      <c r="PKZ86" s="466"/>
      <c r="PLA86" s="399"/>
      <c r="PLB86" s="466"/>
      <c r="PLC86" s="252"/>
      <c r="PLD86" s="467"/>
      <c r="PLE86" s="466"/>
      <c r="PLF86" s="399"/>
      <c r="PLG86" s="466"/>
      <c r="PLH86" s="252"/>
      <c r="PLI86" s="467"/>
      <c r="PLJ86" s="466"/>
      <c r="PLK86" s="399"/>
      <c r="PLL86" s="466"/>
      <c r="PLM86" s="252"/>
      <c r="PLN86" s="467"/>
      <c r="PLO86" s="466"/>
      <c r="PLP86" s="399"/>
      <c r="PLQ86" s="466"/>
      <c r="PLR86" s="252"/>
      <c r="PLS86" s="467"/>
      <c r="PLT86" s="466"/>
      <c r="PLU86" s="399"/>
      <c r="PLV86" s="466"/>
      <c r="PLW86" s="252"/>
      <c r="PLX86" s="467"/>
      <c r="PLY86" s="466"/>
      <c r="PLZ86" s="399"/>
      <c r="PMA86" s="466"/>
      <c r="PMB86" s="252"/>
      <c r="PMC86" s="467"/>
      <c r="PMD86" s="466"/>
      <c r="PME86" s="399"/>
      <c r="PMF86" s="466"/>
      <c r="PMG86" s="252"/>
      <c r="PMH86" s="467"/>
      <c r="PMI86" s="466"/>
      <c r="PMJ86" s="399"/>
      <c r="PMK86" s="466"/>
      <c r="PML86" s="252"/>
      <c r="PMM86" s="467"/>
      <c r="PMN86" s="466"/>
      <c r="PMO86" s="399"/>
      <c r="PMP86" s="466"/>
      <c r="PMQ86" s="252"/>
      <c r="PMR86" s="467"/>
      <c r="PMS86" s="466"/>
      <c r="PMT86" s="399"/>
      <c r="PMU86" s="466"/>
      <c r="PMV86" s="252"/>
      <c r="PMW86" s="467"/>
      <c r="PMX86" s="466"/>
      <c r="PMY86" s="399"/>
      <c r="PMZ86" s="466"/>
      <c r="PNA86" s="252"/>
      <c r="PNB86" s="467"/>
      <c r="PNC86" s="466"/>
      <c r="PND86" s="399"/>
      <c r="PNE86" s="466"/>
      <c r="PNF86" s="252"/>
      <c r="PNG86" s="467"/>
      <c r="PNH86" s="466"/>
      <c r="PNI86" s="399"/>
      <c r="PNJ86" s="466"/>
      <c r="PNK86" s="252"/>
      <c r="PNL86" s="467"/>
      <c r="PNM86" s="466"/>
      <c r="PNN86" s="399"/>
      <c r="PNO86" s="466"/>
      <c r="PNP86" s="252"/>
      <c r="PNQ86" s="467"/>
      <c r="PNR86" s="466"/>
      <c r="PNS86" s="399"/>
      <c r="PNT86" s="466"/>
      <c r="PNU86" s="252"/>
      <c r="PNV86" s="467"/>
      <c r="PNW86" s="466"/>
      <c r="PNX86" s="399"/>
      <c r="PNY86" s="466"/>
      <c r="PNZ86" s="252"/>
      <c r="POA86" s="467"/>
      <c r="POB86" s="466"/>
      <c r="POC86" s="399"/>
      <c r="POD86" s="466"/>
      <c r="POE86" s="252"/>
      <c r="POF86" s="467"/>
      <c r="POG86" s="466"/>
      <c r="POH86" s="399"/>
      <c r="POI86" s="466"/>
      <c r="POJ86" s="252"/>
      <c r="POK86" s="467"/>
      <c r="POL86" s="466"/>
      <c r="POM86" s="399"/>
      <c r="PON86" s="466"/>
      <c r="POO86" s="252"/>
      <c r="POP86" s="467"/>
      <c r="POQ86" s="466"/>
      <c r="POR86" s="399"/>
      <c r="POS86" s="466"/>
      <c r="POT86" s="252"/>
      <c r="POU86" s="467"/>
      <c r="POV86" s="466"/>
      <c r="POW86" s="399"/>
      <c r="POX86" s="466"/>
      <c r="POY86" s="252"/>
      <c r="POZ86" s="467"/>
      <c r="PPA86" s="466"/>
      <c r="PPB86" s="399"/>
      <c r="PPC86" s="466"/>
      <c r="PPD86" s="252"/>
      <c r="PPE86" s="467"/>
      <c r="PPF86" s="466"/>
      <c r="PPG86" s="399"/>
      <c r="PPH86" s="466"/>
      <c r="PPI86" s="252"/>
      <c r="PPJ86" s="467"/>
      <c r="PPK86" s="466"/>
      <c r="PPL86" s="399"/>
      <c r="PPM86" s="466"/>
      <c r="PPN86" s="252"/>
      <c r="PPO86" s="467"/>
      <c r="PPP86" s="466"/>
      <c r="PPQ86" s="399"/>
      <c r="PPR86" s="466"/>
      <c r="PPS86" s="252"/>
      <c r="PPT86" s="467"/>
      <c r="PPU86" s="466"/>
      <c r="PPV86" s="399"/>
      <c r="PPW86" s="466"/>
      <c r="PPX86" s="252"/>
      <c r="PPY86" s="467"/>
      <c r="PPZ86" s="466"/>
      <c r="PQA86" s="399"/>
      <c r="PQB86" s="466"/>
      <c r="PQC86" s="252"/>
      <c r="PQD86" s="467"/>
      <c r="PQE86" s="466"/>
      <c r="PQF86" s="399"/>
      <c r="PQG86" s="466"/>
      <c r="PQH86" s="252"/>
      <c r="PQI86" s="467"/>
      <c r="PQJ86" s="466"/>
      <c r="PQK86" s="399"/>
      <c r="PQL86" s="466"/>
      <c r="PQM86" s="252"/>
      <c r="PQN86" s="467"/>
      <c r="PQO86" s="466"/>
      <c r="PQP86" s="399"/>
      <c r="PQQ86" s="466"/>
      <c r="PQR86" s="252"/>
      <c r="PQS86" s="467"/>
      <c r="PQT86" s="466"/>
      <c r="PQU86" s="399"/>
      <c r="PQV86" s="466"/>
      <c r="PQW86" s="252"/>
      <c r="PQX86" s="467"/>
      <c r="PQY86" s="466"/>
      <c r="PQZ86" s="399"/>
      <c r="PRA86" s="466"/>
      <c r="PRB86" s="252"/>
      <c r="PRC86" s="467"/>
      <c r="PRD86" s="466"/>
      <c r="PRE86" s="399"/>
      <c r="PRF86" s="466"/>
      <c r="PRG86" s="252"/>
      <c r="PRH86" s="467"/>
      <c r="PRI86" s="466"/>
      <c r="PRJ86" s="399"/>
      <c r="PRK86" s="466"/>
      <c r="PRL86" s="252"/>
      <c r="PRM86" s="467"/>
      <c r="PRN86" s="466"/>
      <c r="PRO86" s="399"/>
      <c r="PRP86" s="466"/>
      <c r="PRQ86" s="252"/>
      <c r="PRR86" s="467"/>
      <c r="PRS86" s="466"/>
      <c r="PRT86" s="399"/>
      <c r="PRU86" s="466"/>
      <c r="PRV86" s="252"/>
      <c r="PRW86" s="467"/>
      <c r="PRX86" s="466"/>
      <c r="PRY86" s="399"/>
      <c r="PRZ86" s="466"/>
      <c r="PSA86" s="252"/>
      <c r="PSB86" s="467"/>
      <c r="PSC86" s="466"/>
      <c r="PSD86" s="399"/>
      <c r="PSE86" s="466"/>
      <c r="PSF86" s="252"/>
      <c r="PSG86" s="467"/>
      <c r="PSH86" s="466"/>
      <c r="PSI86" s="399"/>
      <c r="PSJ86" s="466"/>
      <c r="PSK86" s="252"/>
      <c r="PSL86" s="467"/>
      <c r="PSM86" s="466"/>
      <c r="PSN86" s="399"/>
      <c r="PSO86" s="466"/>
      <c r="PSP86" s="252"/>
      <c r="PSQ86" s="467"/>
      <c r="PSR86" s="466"/>
      <c r="PSS86" s="399"/>
      <c r="PST86" s="466"/>
      <c r="PSU86" s="252"/>
      <c r="PSV86" s="467"/>
      <c r="PSW86" s="466"/>
      <c r="PSX86" s="399"/>
      <c r="PSY86" s="466"/>
      <c r="PSZ86" s="252"/>
      <c r="PTA86" s="467"/>
      <c r="PTB86" s="466"/>
      <c r="PTC86" s="399"/>
      <c r="PTD86" s="466"/>
      <c r="PTE86" s="252"/>
      <c r="PTF86" s="467"/>
      <c r="PTG86" s="466"/>
      <c r="PTH86" s="399"/>
      <c r="PTI86" s="466"/>
      <c r="PTJ86" s="252"/>
      <c r="PTK86" s="467"/>
      <c r="PTL86" s="466"/>
      <c r="PTM86" s="399"/>
      <c r="PTN86" s="466"/>
      <c r="PTO86" s="252"/>
      <c r="PTP86" s="467"/>
      <c r="PTQ86" s="466"/>
      <c r="PTR86" s="399"/>
      <c r="PTS86" s="466"/>
      <c r="PTT86" s="252"/>
      <c r="PTU86" s="467"/>
      <c r="PTV86" s="466"/>
      <c r="PTW86" s="399"/>
      <c r="PTX86" s="466"/>
      <c r="PTY86" s="252"/>
      <c r="PTZ86" s="467"/>
      <c r="PUA86" s="466"/>
      <c r="PUB86" s="399"/>
      <c r="PUC86" s="466"/>
      <c r="PUD86" s="252"/>
      <c r="PUE86" s="467"/>
      <c r="PUF86" s="466"/>
      <c r="PUG86" s="399"/>
      <c r="PUH86" s="466"/>
      <c r="PUI86" s="252"/>
      <c r="PUJ86" s="467"/>
      <c r="PUK86" s="466"/>
      <c r="PUL86" s="399"/>
      <c r="PUM86" s="466"/>
      <c r="PUN86" s="252"/>
      <c r="PUO86" s="467"/>
      <c r="PUP86" s="466"/>
      <c r="PUQ86" s="399"/>
      <c r="PUR86" s="466"/>
      <c r="PUS86" s="252"/>
      <c r="PUT86" s="467"/>
      <c r="PUU86" s="466"/>
      <c r="PUV86" s="399"/>
      <c r="PUW86" s="466"/>
      <c r="PUX86" s="252"/>
      <c r="PUY86" s="467"/>
      <c r="PUZ86" s="466"/>
      <c r="PVA86" s="399"/>
      <c r="PVB86" s="466"/>
      <c r="PVC86" s="252"/>
      <c r="PVD86" s="467"/>
      <c r="PVE86" s="466"/>
      <c r="PVF86" s="399"/>
      <c r="PVG86" s="466"/>
      <c r="PVH86" s="252"/>
      <c r="PVI86" s="467"/>
      <c r="PVJ86" s="466"/>
      <c r="PVK86" s="399"/>
      <c r="PVL86" s="466"/>
      <c r="PVM86" s="252"/>
      <c r="PVN86" s="467"/>
      <c r="PVO86" s="466"/>
      <c r="PVP86" s="399"/>
      <c r="PVQ86" s="466"/>
      <c r="PVR86" s="252"/>
      <c r="PVS86" s="467"/>
      <c r="PVT86" s="466"/>
      <c r="PVU86" s="399"/>
      <c r="PVV86" s="466"/>
      <c r="PVW86" s="252"/>
      <c r="PVX86" s="467"/>
      <c r="PVY86" s="466"/>
      <c r="PVZ86" s="399"/>
      <c r="PWA86" s="466"/>
      <c r="PWB86" s="252"/>
      <c r="PWC86" s="467"/>
      <c r="PWD86" s="466"/>
      <c r="PWE86" s="399"/>
      <c r="PWF86" s="466"/>
      <c r="PWG86" s="252"/>
      <c r="PWH86" s="467"/>
      <c r="PWI86" s="466"/>
      <c r="PWJ86" s="399"/>
      <c r="PWK86" s="466"/>
      <c r="PWL86" s="252"/>
      <c r="PWM86" s="467"/>
      <c r="PWN86" s="466"/>
      <c r="PWO86" s="399"/>
      <c r="PWP86" s="466"/>
      <c r="PWQ86" s="252"/>
      <c r="PWR86" s="467"/>
      <c r="PWS86" s="466"/>
      <c r="PWT86" s="399"/>
      <c r="PWU86" s="466"/>
      <c r="PWV86" s="252"/>
      <c r="PWW86" s="467"/>
      <c r="PWX86" s="466"/>
      <c r="PWY86" s="399"/>
      <c r="PWZ86" s="466"/>
      <c r="PXA86" s="252"/>
      <c r="PXB86" s="467"/>
      <c r="PXC86" s="466"/>
      <c r="PXD86" s="399"/>
      <c r="PXE86" s="466"/>
      <c r="PXF86" s="252"/>
      <c r="PXG86" s="467"/>
      <c r="PXH86" s="466"/>
      <c r="PXI86" s="399"/>
      <c r="PXJ86" s="466"/>
      <c r="PXK86" s="252"/>
      <c r="PXL86" s="467"/>
      <c r="PXM86" s="466"/>
      <c r="PXN86" s="399"/>
      <c r="PXO86" s="466"/>
      <c r="PXP86" s="252"/>
      <c r="PXQ86" s="467"/>
      <c r="PXR86" s="466"/>
      <c r="PXS86" s="399"/>
      <c r="PXT86" s="466"/>
      <c r="PXU86" s="252"/>
      <c r="PXV86" s="467"/>
      <c r="PXW86" s="466"/>
      <c r="PXX86" s="399"/>
      <c r="PXY86" s="466"/>
      <c r="PXZ86" s="252"/>
      <c r="PYA86" s="467"/>
      <c r="PYB86" s="466"/>
      <c r="PYC86" s="399"/>
      <c r="PYD86" s="466"/>
      <c r="PYE86" s="252"/>
      <c r="PYF86" s="467"/>
      <c r="PYG86" s="466"/>
      <c r="PYH86" s="399"/>
      <c r="PYI86" s="466"/>
      <c r="PYJ86" s="252"/>
      <c r="PYK86" s="467"/>
      <c r="PYL86" s="466"/>
      <c r="PYM86" s="399"/>
      <c r="PYN86" s="466"/>
      <c r="PYO86" s="252"/>
      <c r="PYP86" s="467"/>
      <c r="PYQ86" s="466"/>
      <c r="PYR86" s="399"/>
      <c r="PYS86" s="466"/>
      <c r="PYT86" s="252"/>
      <c r="PYU86" s="467"/>
      <c r="PYV86" s="466"/>
      <c r="PYW86" s="399"/>
      <c r="PYX86" s="466"/>
      <c r="PYY86" s="252"/>
      <c r="PYZ86" s="467"/>
      <c r="PZA86" s="466"/>
      <c r="PZB86" s="399"/>
      <c r="PZC86" s="466"/>
      <c r="PZD86" s="252"/>
      <c r="PZE86" s="467"/>
      <c r="PZF86" s="466"/>
      <c r="PZG86" s="399"/>
      <c r="PZH86" s="466"/>
      <c r="PZI86" s="252"/>
      <c r="PZJ86" s="467"/>
      <c r="PZK86" s="466"/>
      <c r="PZL86" s="399"/>
      <c r="PZM86" s="466"/>
      <c r="PZN86" s="252"/>
      <c r="PZO86" s="467"/>
      <c r="PZP86" s="466"/>
      <c r="PZQ86" s="399"/>
      <c r="PZR86" s="466"/>
      <c r="PZS86" s="252"/>
      <c r="PZT86" s="467"/>
      <c r="PZU86" s="466"/>
      <c r="PZV86" s="399"/>
      <c r="PZW86" s="466"/>
      <c r="PZX86" s="252"/>
      <c r="PZY86" s="467"/>
      <c r="PZZ86" s="466"/>
      <c r="QAA86" s="399"/>
      <c r="QAB86" s="466"/>
      <c r="QAC86" s="252"/>
      <c r="QAD86" s="467"/>
      <c r="QAE86" s="466"/>
      <c r="QAF86" s="399"/>
      <c r="QAG86" s="466"/>
      <c r="QAH86" s="252"/>
      <c r="QAI86" s="467"/>
      <c r="QAJ86" s="466"/>
      <c r="QAK86" s="399"/>
      <c r="QAL86" s="466"/>
      <c r="QAM86" s="252"/>
      <c r="QAN86" s="467"/>
      <c r="QAO86" s="466"/>
      <c r="QAP86" s="399"/>
      <c r="QAQ86" s="466"/>
      <c r="QAR86" s="252"/>
      <c r="QAS86" s="467"/>
      <c r="QAT86" s="466"/>
      <c r="QAU86" s="399"/>
      <c r="QAV86" s="466"/>
      <c r="QAW86" s="252"/>
      <c r="QAX86" s="467"/>
      <c r="QAY86" s="466"/>
      <c r="QAZ86" s="399"/>
      <c r="QBA86" s="466"/>
      <c r="QBB86" s="252"/>
      <c r="QBC86" s="467"/>
      <c r="QBD86" s="466"/>
      <c r="QBE86" s="399"/>
      <c r="QBF86" s="466"/>
      <c r="QBG86" s="252"/>
      <c r="QBH86" s="467"/>
      <c r="QBI86" s="466"/>
      <c r="QBJ86" s="399"/>
      <c r="QBK86" s="466"/>
      <c r="QBL86" s="252"/>
      <c r="QBM86" s="467"/>
      <c r="QBN86" s="466"/>
      <c r="QBO86" s="399"/>
      <c r="QBP86" s="466"/>
      <c r="QBQ86" s="252"/>
      <c r="QBR86" s="467"/>
      <c r="QBS86" s="466"/>
      <c r="QBT86" s="399"/>
      <c r="QBU86" s="466"/>
      <c r="QBV86" s="252"/>
      <c r="QBW86" s="467"/>
      <c r="QBX86" s="466"/>
      <c r="QBY86" s="399"/>
      <c r="QBZ86" s="466"/>
      <c r="QCA86" s="252"/>
      <c r="QCB86" s="467"/>
      <c r="QCC86" s="466"/>
      <c r="QCD86" s="399"/>
      <c r="QCE86" s="466"/>
      <c r="QCF86" s="252"/>
      <c r="QCG86" s="467"/>
      <c r="QCH86" s="466"/>
      <c r="QCI86" s="399"/>
      <c r="QCJ86" s="466"/>
      <c r="QCK86" s="252"/>
      <c r="QCL86" s="467"/>
      <c r="QCM86" s="466"/>
      <c r="QCN86" s="399"/>
      <c r="QCO86" s="466"/>
      <c r="QCP86" s="252"/>
      <c r="QCQ86" s="467"/>
      <c r="QCR86" s="466"/>
      <c r="QCS86" s="399"/>
      <c r="QCT86" s="466"/>
      <c r="QCU86" s="252"/>
      <c r="QCV86" s="467"/>
      <c r="QCW86" s="466"/>
      <c r="QCX86" s="399"/>
      <c r="QCY86" s="466"/>
      <c r="QCZ86" s="252"/>
      <c r="QDA86" s="467"/>
      <c r="QDB86" s="466"/>
      <c r="QDC86" s="399"/>
      <c r="QDD86" s="466"/>
      <c r="QDE86" s="252"/>
      <c r="QDF86" s="467"/>
      <c r="QDG86" s="466"/>
      <c r="QDH86" s="399"/>
      <c r="QDI86" s="466"/>
      <c r="QDJ86" s="252"/>
      <c r="QDK86" s="467"/>
      <c r="QDL86" s="466"/>
      <c r="QDM86" s="399"/>
      <c r="QDN86" s="466"/>
      <c r="QDO86" s="252"/>
      <c r="QDP86" s="467"/>
      <c r="QDQ86" s="466"/>
      <c r="QDR86" s="399"/>
      <c r="QDS86" s="466"/>
      <c r="QDT86" s="252"/>
      <c r="QDU86" s="467"/>
      <c r="QDV86" s="466"/>
      <c r="QDW86" s="399"/>
      <c r="QDX86" s="466"/>
      <c r="QDY86" s="252"/>
      <c r="QDZ86" s="467"/>
      <c r="QEA86" s="466"/>
      <c r="QEB86" s="399"/>
      <c r="QEC86" s="466"/>
      <c r="QED86" s="252"/>
      <c r="QEE86" s="467"/>
      <c r="QEF86" s="466"/>
      <c r="QEG86" s="399"/>
      <c r="QEH86" s="466"/>
      <c r="QEI86" s="252"/>
      <c r="QEJ86" s="467"/>
      <c r="QEK86" s="466"/>
      <c r="QEL86" s="399"/>
      <c r="QEM86" s="466"/>
      <c r="QEN86" s="252"/>
      <c r="QEO86" s="467"/>
      <c r="QEP86" s="466"/>
      <c r="QEQ86" s="399"/>
      <c r="QER86" s="466"/>
      <c r="QES86" s="252"/>
      <c r="QET86" s="467"/>
      <c r="QEU86" s="466"/>
      <c r="QEV86" s="399"/>
      <c r="QEW86" s="466"/>
      <c r="QEX86" s="252"/>
      <c r="QEY86" s="467"/>
      <c r="QEZ86" s="466"/>
      <c r="QFA86" s="399"/>
      <c r="QFB86" s="466"/>
      <c r="QFC86" s="252"/>
      <c r="QFD86" s="467"/>
      <c r="QFE86" s="466"/>
      <c r="QFF86" s="399"/>
      <c r="QFG86" s="466"/>
      <c r="QFH86" s="252"/>
      <c r="QFI86" s="467"/>
      <c r="QFJ86" s="466"/>
      <c r="QFK86" s="399"/>
      <c r="QFL86" s="466"/>
      <c r="QFM86" s="252"/>
      <c r="QFN86" s="467"/>
      <c r="QFO86" s="466"/>
      <c r="QFP86" s="399"/>
      <c r="QFQ86" s="466"/>
      <c r="QFR86" s="252"/>
      <c r="QFS86" s="467"/>
      <c r="QFT86" s="466"/>
      <c r="QFU86" s="399"/>
      <c r="QFV86" s="466"/>
      <c r="QFW86" s="252"/>
      <c r="QFX86" s="467"/>
      <c r="QFY86" s="466"/>
      <c r="QFZ86" s="399"/>
      <c r="QGA86" s="466"/>
      <c r="QGB86" s="252"/>
      <c r="QGC86" s="467"/>
      <c r="QGD86" s="466"/>
      <c r="QGE86" s="399"/>
      <c r="QGF86" s="466"/>
      <c r="QGG86" s="252"/>
      <c r="QGH86" s="467"/>
      <c r="QGI86" s="466"/>
      <c r="QGJ86" s="399"/>
      <c r="QGK86" s="466"/>
      <c r="QGL86" s="252"/>
      <c r="QGM86" s="467"/>
      <c r="QGN86" s="466"/>
      <c r="QGO86" s="399"/>
      <c r="QGP86" s="466"/>
      <c r="QGQ86" s="252"/>
      <c r="QGR86" s="467"/>
      <c r="QGS86" s="466"/>
      <c r="QGT86" s="399"/>
      <c r="QGU86" s="466"/>
      <c r="QGV86" s="252"/>
      <c r="QGW86" s="467"/>
      <c r="QGX86" s="466"/>
      <c r="QGY86" s="399"/>
      <c r="QGZ86" s="466"/>
      <c r="QHA86" s="252"/>
      <c r="QHB86" s="467"/>
      <c r="QHC86" s="466"/>
      <c r="QHD86" s="399"/>
      <c r="QHE86" s="466"/>
      <c r="QHF86" s="252"/>
      <c r="QHG86" s="467"/>
      <c r="QHH86" s="466"/>
      <c r="QHI86" s="399"/>
      <c r="QHJ86" s="466"/>
      <c r="QHK86" s="252"/>
      <c r="QHL86" s="467"/>
      <c r="QHM86" s="466"/>
      <c r="QHN86" s="399"/>
      <c r="QHO86" s="466"/>
      <c r="QHP86" s="252"/>
      <c r="QHQ86" s="467"/>
      <c r="QHR86" s="466"/>
      <c r="QHS86" s="399"/>
      <c r="QHT86" s="466"/>
      <c r="QHU86" s="252"/>
      <c r="QHV86" s="467"/>
      <c r="QHW86" s="466"/>
      <c r="QHX86" s="399"/>
      <c r="QHY86" s="466"/>
      <c r="QHZ86" s="252"/>
      <c r="QIA86" s="467"/>
      <c r="QIB86" s="466"/>
      <c r="QIC86" s="399"/>
      <c r="QID86" s="466"/>
      <c r="QIE86" s="252"/>
      <c r="QIF86" s="467"/>
      <c r="QIG86" s="466"/>
      <c r="QIH86" s="399"/>
      <c r="QII86" s="466"/>
      <c r="QIJ86" s="252"/>
      <c r="QIK86" s="467"/>
      <c r="QIL86" s="466"/>
      <c r="QIM86" s="399"/>
      <c r="QIN86" s="466"/>
      <c r="QIO86" s="252"/>
      <c r="QIP86" s="467"/>
      <c r="QIQ86" s="466"/>
      <c r="QIR86" s="399"/>
      <c r="QIS86" s="466"/>
      <c r="QIT86" s="252"/>
      <c r="QIU86" s="467"/>
      <c r="QIV86" s="466"/>
      <c r="QIW86" s="399"/>
      <c r="QIX86" s="466"/>
      <c r="QIY86" s="252"/>
      <c r="QIZ86" s="467"/>
      <c r="QJA86" s="466"/>
      <c r="QJB86" s="399"/>
      <c r="QJC86" s="466"/>
      <c r="QJD86" s="252"/>
      <c r="QJE86" s="467"/>
      <c r="QJF86" s="466"/>
      <c r="QJG86" s="399"/>
      <c r="QJH86" s="466"/>
      <c r="QJI86" s="252"/>
      <c r="QJJ86" s="467"/>
      <c r="QJK86" s="466"/>
      <c r="QJL86" s="399"/>
      <c r="QJM86" s="466"/>
      <c r="QJN86" s="252"/>
      <c r="QJO86" s="467"/>
      <c r="QJP86" s="466"/>
      <c r="QJQ86" s="399"/>
      <c r="QJR86" s="466"/>
      <c r="QJS86" s="252"/>
      <c r="QJT86" s="467"/>
      <c r="QJU86" s="466"/>
      <c r="QJV86" s="399"/>
      <c r="QJW86" s="466"/>
      <c r="QJX86" s="252"/>
      <c r="QJY86" s="467"/>
      <c r="QJZ86" s="466"/>
      <c r="QKA86" s="399"/>
      <c r="QKB86" s="466"/>
      <c r="QKC86" s="252"/>
      <c r="QKD86" s="467"/>
      <c r="QKE86" s="466"/>
      <c r="QKF86" s="399"/>
      <c r="QKG86" s="466"/>
      <c r="QKH86" s="252"/>
      <c r="QKI86" s="467"/>
      <c r="QKJ86" s="466"/>
      <c r="QKK86" s="399"/>
      <c r="QKL86" s="466"/>
      <c r="QKM86" s="252"/>
      <c r="QKN86" s="467"/>
      <c r="QKO86" s="466"/>
      <c r="QKP86" s="399"/>
      <c r="QKQ86" s="466"/>
      <c r="QKR86" s="252"/>
      <c r="QKS86" s="467"/>
      <c r="QKT86" s="466"/>
      <c r="QKU86" s="399"/>
      <c r="QKV86" s="466"/>
      <c r="QKW86" s="252"/>
      <c r="QKX86" s="467"/>
      <c r="QKY86" s="466"/>
      <c r="QKZ86" s="399"/>
      <c r="QLA86" s="466"/>
      <c r="QLB86" s="252"/>
      <c r="QLC86" s="467"/>
      <c r="QLD86" s="466"/>
      <c r="QLE86" s="399"/>
      <c r="QLF86" s="466"/>
      <c r="QLG86" s="252"/>
      <c r="QLH86" s="467"/>
      <c r="QLI86" s="466"/>
      <c r="QLJ86" s="399"/>
      <c r="QLK86" s="466"/>
      <c r="QLL86" s="252"/>
      <c r="QLM86" s="467"/>
      <c r="QLN86" s="466"/>
      <c r="QLO86" s="399"/>
      <c r="QLP86" s="466"/>
      <c r="QLQ86" s="252"/>
      <c r="QLR86" s="467"/>
      <c r="QLS86" s="466"/>
      <c r="QLT86" s="399"/>
      <c r="QLU86" s="466"/>
      <c r="QLV86" s="252"/>
      <c r="QLW86" s="467"/>
      <c r="QLX86" s="466"/>
      <c r="QLY86" s="399"/>
      <c r="QLZ86" s="466"/>
      <c r="QMA86" s="252"/>
      <c r="QMB86" s="467"/>
      <c r="QMC86" s="466"/>
      <c r="QMD86" s="399"/>
      <c r="QME86" s="466"/>
      <c r="QMF86" s="252"/>
      <c r="QMG86" s="467"/>
      <c r="QMH86" s="466"/>
      <c r="QMI86" s="399"/>
      <c r="QMJ86" s="466"/>
      <c r="QMK86" s="252"/>
      <c r="QML86" s="467"/>
      <c r="QMM86" s="466"/>
      <c r="QMN86" s="399"/>
      <c r="QMO86" s="466"/>
      <c r="QMP86" s="252"/>
      <c r="QMQ86" s="467"/>
      <c r="QMR86" s="466"/>
      <c r="QMS86" s="399"/>
      <c r="QMT86" s="466"/>
      <c r="QMU86" s="252"/>
      <c r="QMV86" s="467"/>
      <c r="QMW86" s="466"/>
      <c r="QMX86" s="399"/>
      <c r="QMY86" s="466"/>
      <c r="QMZ86" s="252"/>
      <c r="QNA86" s="467"/>
      <c r="QNB86" s="466"/>
      <c r="QNC86" s="399"/>
      <c r="QND86" s="466"/>
      <c r="QNE86" s="252"/>
      <c r="QNF86" s="467"/>
      <c r="QNG86" s="466"/>
      <c r="QNH86" s="399"/>
      <c r="QNI86" s="466"/>
      <c r="QNJ86" s="252"/>
      <c r="QNK86" s="467"/>
      <c r="QNL86" s="466"/>
      <c r="QNM86" s="399"/>
      <c r="QNN86" s="466"/>
      <c r="QNO86" s="252"/>
      <c r="QNP86" s="467"/>
      <c r="QNQ86" s="466"/>
      <c r="QNR86" s="399"/>
      <c r="QNS86" s="466"/>
      <c r="QNT86" s="252"/>
      <c r="QNU86" s="467"/>
      <c r="QNV86" s="466"/>
      <c r="QNW86" s="399"/>
      <c r="QNX86" s="466"/>
      <c r="QNY86" s="252"/>
      <c r="QNZ86" s="467"/>
      <c r="QOA86" s="466"/>
      <c r="QOB86" s="399"/>
      <c r="QOC86" s="466"/>
      <c r="QOD86" s="252"/>
      <c r="QOE86" s="467"/>
      <c r="QOF86" s="466"/>
      <c r="QOG86" s="399"/>
      <c r="QOH86" s="466"/>
      <c r="QOI86" s="252"/>
      <c r="QOJ86" s="467"/>
      <c r="QOK86" s="466"/>
      <c r="QOL86" s="399"/>
      <c r="QOM86" s="466"/>
      <c r="QON86" s="252"/>
      <c r="QOO86" s="467"/>
      <c r="QOP86" s="466"/>
      <c r="QOQ86" s="399"/>
      <c r="QOR86" s="466"/>
      <c r="QOS86" s="252"/>
      <c r="QOT86" s="467"/>
      <c r="QOU86" s="466"/>
      <c r="QOV86" s="399"/>
      <c r="QOW86" s="466"/>
      <c r="QOX86" s="252"/>
      <c r="QOY86" s="467"/>
      <c r="QOZ86" s="466"/>
      <c r="QPA86" s="399"/>
      <c r="QPB86" s="466"/>
      <c r="QPC86" s="252"/>
      <c r="QPD86" s="467"/>
      <c r="QPE86" s="466"/>
      <c r="QPF86" s="399"/>
      <c r="QPG86" s="466"/>
      <c r="QPH86" s="252"/>
      <c r="QPI86" s="467"/>
      <c r="QPJ86" s="466"/>
      <c r="QPK86" s="399"/>
      <c r="QPL86" s="466"/>
      <c r="QPM86" s="252"/>
      <c r="QPN86" s="467"/>
      <c r="QPO86" s="466"/>
      <c r="QPP86" s="399"/>
      <c r="QPQ86" s="466"/>
      <c r="QPR86" s="252"/>
      <c r="QPS86" s="467"/>
      <c r="QPT86" s="466"/>
      <c r="QPU86" s="399"/>
      <c r="QPV86" s="466"/>
      <c r="QPW86" s="252"/>
      <c r="QPX86" s="467"/>
      <c r="QPY86" s="466"/>
      <c r="QPZ86" s="399"/>
      <c r="QQA86" s="466"/>
      <c r="QQB86" s="252"/>
      <c r="QQC86" s="467"/>
      <c r="QQD86" s="466"/>
      <c r="QQE86" s="399"/>
      <c r="QQF86" s="466"/>
      <c r="QQG86" s="252"/>
      <c r="QQH86" s="467"/>
      <c r="QQI86" s="466"/>
      <c r="QQJ86" s="399"/>
      <c r="QQK86" s="466"/>
      <c r="QQL86" s="252"/>
      <c r="QQM86" s="467"/>
      <c r="QQN86" s="466"/>
      <c r="QQO86" s="399"/>
      <c r="QQP86" s="466"/>
      <c r="QQQ86" s="252"/>
      <c r="QQR86" s="467"/>
      <c r="QQS86" s="466"/>
      <c r="QQT86" s="399"/>
      <c r="QQU86" s="466"/>
      <c r="QQV86" s="252"/>
      <c r="QQW86" s="467"/>
      <c r="QQX86" s="466"/>
      <c r="QQY86" s="399"/>
      <c r="QQZ86" s="466"/>
      <c r="QRA86" s="252"/>
      <c r="QRB86" s="467"/>
      <c r="QRC86" s="466"/>
      <c r="QRD86" s="399"/>
      <c r="QRE86" s="466"/>
      <c r="QRF86" s="252"/>
      <c r="QRG86" s="467"/>
      <c r="QRH86" s="466"/>
      <c r="QRI86" s="399"/>
      <c r="QRJ86" s="466"/>
      <c r="QRK86" s="252"/>
      <c r="QRL86" s="467"/>
      <c r="QRM86" s="466"/>
      <c r="QRN86" s="399"/>
      <c r="QRO86" s="466"/>
      <c r="QRP86" s="252"/>
      <c r="QRQ86" s="467"/>
      <c r="QRR86" s="466"/>
      <c r="QRS86" s="399"/>
      <c r="QRT86" s="466"/>
      <c r="QRU86" s="252"/>
      <c r="QRV86" s="467"/>
      <c r="QRW86" s="466"/>
      <c r="QRX86" s="399"/>
      <c r="QRY86" s="466"/>
      <c r="QRZ86" s="252"/>
      <c r="QSA86" s="467"/>
      <c r="QSB86" s="466"/>
      <c r="QSC86" s="399"/>
      <c r="QSD86" s="466"/>
      <c r="QSE86" s="252"/>
      <c r="QSF86" s="467"/>
      <c r="QSG86" s="466"/>
      <c r="QSH86" s="399"/>
      <c r="QSI86" s="466"/>
      <c r="QSJ86" s="252"/>
      <c r="QSK86" s="467"/>
      <c r="QSL86" s="466"/>
      <c r="QSM86" s="399"/>
      <c r="QSN86" s="466"/>
      <c r="QSO86" s="252"/>
      <c r="QSP86" s="467"/>
      <c r="QSQ86" s="466"/>
      <c r="QSR86" s="399"/>
      <c r="QSS86" s="466"/>
      <c r="QST86" s="252"/>
      <c r="QSU86" s="467"/>
      <c r="QSV86" s="466"/>
      <c r="QSW86" s="399"/>
      <c r="QSX86" s="466"/>
      <c r="QSY86" s="252"/>
      <c r="QSZ86" s="467"/>
      <c r="QTA86" s="466"/>
      <c r="QTB86" s="399"/>
      <c r="QTC86" s="466"/>
      <c r="QTD86" s="252"/>
      <c r="QTE86" s="467"/>
      <c r="QTF86" s="466"/>
      <c r="QTG86" s="399"/>
      <c r="QTH86" s="466"/>
      <c r="QTI86" s="252"/>
      <c r="QTJ86" s="467"/>
      <c r="QTK86" s="466"/>
      <c r="QTL86" s="399"/>
      <c r="QTM86" s="466"/>
      <c r="QTN86" s="252"/>
      <c r="QTO86" s="467"/>
      <c r="QTP86" s="466"/>
      <c r="QTQ86" s="399"/>
      <c r="QTR86" s="466"/>
      <c r="QTS86" s="252"/>
      <c r="QTT86" s="467"/>
      <c r="QTU86" s="466"/>
      <c r="QTV86" s="399"/>
      <c r="QTW86" s="466"/>
      <c r="QTX86" s="252"/>
      <c r="QTY86" s="467"/>
      <c r="QTZ86" s="466"/>
      <c r="QUA86" s="399"/>
      <c r="QUB86" s="466"/>
      <c r="QUC86" s="252"/>
      <c r="QUD86" s="467"/>
      <c r="QUE86" s="466"/>
      <c r="QUF86" s="399"/>
      <c r="QUG86" s="466"/>
      <c r="QUH86" s="252"/>
      <c r="QUI86" s="467"/>
      <c r="QUJ86" s="466"/>
      <c r="QUK86" s="399"/>
      <c r="QUL86" s="466"/>
      <c r="QUM86" s="252"/>
      <c r="QUN86" s="467"/>
      <c r="QUO86" s="466"/>
      <c r="QUP86" s="399"/>
      <c r="QUQ86" s="466"/>
      <c r="QUR86" s="252"/>
      <c r="QUS86" s="467"/>
      <c r="QUT86" s="466"/>
      <c r="QUU86" s="399"/>
      <c r="QUV86" s="466"/>
      <c r="QUW86" s="252"/>
      <c r="QUX86" s="467"/>
      <c r="QUY86" s="466"/>
      <c r="QUZ86" s="399"/>
      <c r="QVA86" s="466"/>
      <c r="QVB86" s="252"/>
      <c r="QVC86" s="467"/>
      <c r="QVD86" s="466"/>
      <c r="QVE86" s="399"/>
      <c r="QVF86" s="466"/>
      <c r="QVG86" s="252"/>
      <c r="QVH86" s="467"/>
      <c r="QVI86" s="466"/>
      <c r="QVJ86" s="399"/>
      <c r="QVK86" s="466"/>
      <c r="QVL86" s="252"/>
      <c r="QVM86" s="467"/>
      <c r="QVN86" s="466"/>
      <c r="QVO86" s="399"/>
      <c r="QVP86" s="466"/>
      <c r="QVQ86" s="252"/>
      <c r="QVR86" s="467"/>
      <c r="QVS86" s="466"/>
      <c r="QVT86" s="399"/>
      <c r="QVU86" s="466"/>
      <c r="QVV86" s="252"/>
      <c r="QVW86" s="467"/>
      <c r="QVX86" s="466"/>
      <c r="QVY86" s="399"/>
      <c r="QVZ86" s="466"/>
      <c r="QWA86" s="252"/>
      <c r="QWB86" s="467"/>
      <c r="QWC86" s="466"/>
      <c r="QWD86" s="399"/>
      <c r="QWE86" s="466"/>
      <c r="QWF86" s="252"/>
      <c r="QWG86" s="467"/>
      <c r="QWH86" s="466"/>
      <c r="QWI86" s="399"/>
      <c r="QWJ86" s="466"/>
      <c r="QWK86" s="252"/>
      <c r="QWL86" s="467"/>
      <c r="QWM86" s="466"/>
      <c r="QWN86" s="399"/>
      <c r="QWO86" s="466"/>
      <c r="QWP86" s="252"/>
      <c r="QWQ86" s="467"/>
      <c r="QWR86" s="466"/>
      <c r="QWS86" s="399"/>
      <c r="QWT86" s="466"/>
      <c r="QWU86" s="252"/>
      <c r="QWV86" s="467"/>
      <c r="QWW86" s="466"/>
      <c r="QWX86" s="399"/>
      <c r="QWY86" s="466"/>
      <c r="QWZ86" s="252"/>
      <c r="QXA86" s="467"/>
      <c r="QXB86" s="466"/>
      <c r="QXC86" s="399"/>
      <c r="QXD86" s="466"/>
      <c r="QXE86" s="252"/>
      <c r="QXF86" s="467"/>
      <c r="QXG86" s="466"/>
      <c r="QXH86" s="399"/>
      <c r="QXI86" s="466"/>
      <c r="QXJ86" s="252"/>
      <c r="QXK86" s="467"/>
      <c r="QXL86" s="466"/>
      <c r="QXM86" s="399"/>
      <c r="QXN86" s="466"/>
      <c r="QXO86" s="252"/>
      <c r="QXP86" s="467"/>
      <c r="QXQ86" s="466"/>
      <c r="QXR86" s="399"/>
      <c r="QXS86" s="466"/>
      <c r="QXT86" s="252"/>
      <c r="QXU86" s="467"/>
      <c r="QXV86" s="466"/>
      <c r="QXW86" s="399"/>
      <c r="QXX86" s="466"/>
      <c r="QXY86" s="252"/>
      <c r="QXZ86" s="467"/>
      <c r="QYA86" s="466"/>
      <c r="QYB86" s="399"/>
      <c r="QYC86" s="466"/>
      <c r="QYD86" s="252"/>
      <c r="QYE86" s="467"/>
      <c r="QYF86" s="466"/>
      <c r="QYG86" s="399"/>
      <c r="QYH86" s="466"/>
      <c r="QYI86" s="252"/>
      <c r="QYJ86" s="467"/>
      <c r="QYK86" s="466"/>
      <c r="QYL86" s="399"/>
      <c r="QYM86" s="466"/>
      <c r="QYN86" s="252"/>
      <c r="QYO86" s="467"/>
      <c r="QYP86" s="466"/>
      <c r="QYQ86" s="399"/>
      <c r="QYR86" s="466"/>
      <c r="QYS86" s="252"/>
      <c r="QYT86" s="467"/>
      <c r="QYU86" s="466"/>
      <c r="QYV86" s="399"/>
      <c r="QYW86" s="466"/>
      <c r="QYX86" s="252"/>
      <c r="QYY86" s="467"/>
      <c r="QYZ86" s="466"/>
      <c r="QZA86" s="399"/>
      <c r="QZB86" s="466"/>
      <c r="QZC86" s="252"/>
      <c r="QZD86" s="467"/>
      <c r="QZE86" s="466"/>
      <c r="QZF86" s="399"/>
      <c r="QZG86" s="466"/>
      <c r="QZH86" s="252"/>
      <c r="QZI86" s="467"/>
      <c r="QZJ86" s="466"/>
      <c r="QZK86" s="399"/>
      <c r="QZL86" s="466"/>
      <c r="QZM86" s="252"/>
      <c r="QZN86" s="467"/>
      <c r="QZO86" s="466"/>
      <c r="QZP86" s="399"/>
      <c r="QZQ86" s="466"/>
      <c r="QZR86" s="252"/>
      <c r="QZS86" s="467"/>
      <c r="QZT86" s="466"/>
      <c r="QZU86" s="399"/>
      <c r="QZV86" s="466"/>
      <c r="QZW86" s="252"/>
      <c r="QZX86" s="467"/>
      <c r="QZY86" s="466"/>
      <c r="QZZ86" s="399"/>
      <c r="RAA86" s="466"/>
      <c r="RAB86" s="252"/>
      <c r="RAC86" s="467"/>
      <c r="RAD86" s="466"/>
      <c r="RAE86" s="399"/>
      <c r="RAF86" s="466"/>
      <c r="RAG86" s="252"/>
      <c r="RAH86" s="467"/>
      <c r="RAI86" s="466"/>
      <c r="RAJ86" s="399"/>
      <c r="RAK86" s="466"/>
      <c r="RAL86" s="252"/>
      <c r="RAM86" s="467"/>
      <c r="RAN86" s="466"/>
      <c r="RAO86" s="399"/>
      <c r="RAP86" s="466"/>
      <c r="RAQ86" s="252"/>
      <c r="RAR86" s="467"/>
      <c r="RAS86" s="466"/>
      <c r="RAT86" s="399"/>
      <c r="RAU86" s="466"/>
      <c r="RAV86" s="252"/>
      <c r="RAW86" s="467"/>
      <c r="RAX86" s="466"/>
      <c r="RAY86" s="399"/>
      <c r="RAZ86" s="466"/>
      <c r="RBA86" s="252"/>
      <c r="RBB86" s="467"/>
      <c r="RBC86" s="466"/>
      <c r="RBD86" s="399"/>
      <c r="RBE86" s="466"/>
      <c r="RBF86" s="252"/>
      <c r="RBG86" s="467"/>
      <c r="RBH86" s="466"/>
      <c r="RBI86" s="399"/>
      <c r="RBJ86" s="466"/>
      <c r="RBK86" s="252"/>
      <c r="RBL86" s="467"/>
      <c r="RBM86" s="466"/>
      <c r="RBN86" s="399"/>
      <c r="RBO86" s="466"/>
      <c r="RBP86" s="252"/>
      <c r="RBQ86" s="467"/>
      <c r="RBR86" s="466"/>
      <c r="RBS86" s="399"/>
      <c r="RBT86" s="466"/>
      <c r="RBU86" s="252"/>
      <c r="RBV86" s="467"/>
      <c r="RBW86" s="466"/>
      <c r="RBX86" s="399"/>
      <c r="RBY86" s="466"/>
      <c r="RBZ86" s="252"/>
      <c r="RCA86" s="467"/>
      <c r="RCB86" s="466"/>
      <c r="RCC86" s="399"/>
      <c r="RCD86" s="466"/>
      <c r="RCE86" s="252"/>
      <c r="RCF86" s="467"/>
      <c r="RCG86" s="466"/>
      <c r="RCH86" s="399"/>
      <c r="RCI86" s="466"/>
      <c r="RCJ86" s="252"/>
      <c r="RCK86" s="467"/>
      <c r="RCL86" s="466"/>
      <c r="RCM86" s="399"/>
      <c r="RCN86" s="466"/>
      <c r="RCO86" s="252"/>
      <c r="RCP86" s="467"/>
      <c r="RCQ86" s="466"/>
      <c r="RCR86" s="399"/>
      <c r="RCS86" s="466"/>
      <c r="RCT86" s="252"/>
      <c r="RCU86" s="467"/>
      <c r="RCV86" s="466"/>
      <c r="RCW86" s="399"/>
      <c r="RCX86" s="466"/>
      <c r="RCY86" s="252"/>
      <c r="RCZ86" s="467"/>
      <c r="RDA86" s="466"/>
      <c r="RDB86" s="399"/>
      <c r="RDC86" s="466"/>
      <c r="RDD86" s="252"/>
      <c r="RDE86" s="467"/>
      <c r="RDF86" s="466"/>
      <c r="RDG86" s="399"/>
      <c r="RDH86" s="466"/>
      <c r="RDI86" s="252"/>
      <c r="RDJ86" s="467"/>
      <c r="RDK86" s="466"/>
      <c r="RDL86" s="399"/>
      <c r="RDM86" s="466"/>
      <c r="RDN86" s="252"/>
      <c r="RDO86" s="467"/>
      <c r="RDP86" s="466"/>
      <c r="RDQ86" s="399"/>
      <c r="RDR86" s="466"/>
      <c r="RDS86" s="252"/>
      <c r="RDT86" s="467"/>
      <c r="RDU86" s="466"/>
      <c r="RDV86" s="399"/>
      <c r="RDW86" s="466"/>
      <c r="RDX86" s="252"/>
      <c r="RDY86" s="467"/>
      <c r="RDZ86" s="466"/>
      <c r="REA86" s="399"/>
      <c r="REB86" s="466"/>
      <c r="REC86" s="252"/>
      <c r="RED86" s="467"/>
      <c r="REE86" s="466"/>
      <c r="REF86" s="399"/>
      <c r="REG86" s="466"/>
      <c r="REH86" s="252"/>
      <c r="REI86" s="467"/>
      <c r="REJ86" s="466"/>
      <c r="REK86" s="399"/>
      <c r="REL86" s="466"/>
      <c r="REM86" s="252"/>
      <c r="REN86" s="467"/>
      <c r="REO86" s="466"/>
      <c r="REP86" s="399"/>
      <c r="REQ86" s="466"/>
      <c r="RER86" s="252"/>
      <c r="RES86" s="467"/>
      <c r="RET86" s="466"/>
      <c r="REU86" s="399"/>
      <c r="REV86" s="466"/>
      <c r="REW86" s="252"/>
      <c r="REX86" s="467"/>
      <c r="REY86" s="466"/>
      <c r="REZ86" s="399"/>
      <c r="RFA86" s="466"/>
      <c r="RFB86" s="252"/>
      <c r="RFC86" s="467"/>
      <c r="RFD86" s="466"/>
      <c r="RFE86" s="399"/>
      <c r="RFF86" s="466"/>
      <c r="RFG86" s="252"/>
      <c r="RFH86" s="467"/>
      <c r="RFI86" s="466"/>
      <c r="RFJ86" s="399"/>
      <c r="RFK86" s="466"/>
      <c r="RFL86" s="252"/>
      <c r="RFM86" s="467"/>
      <c r="RFN86" s="466"/>
      <c r="RFO86" s="399"/>
      <c r="RFP86" s="466"/>
      <c r="RFQ86" s="252"/>
      <c r="RFR86" s="467"/>
      <c r="RFS86" s="466"/>
      <c r="RFT86" s="399"/>
      <c r="RFU86" s="466"/>
      <c r="RFV86" s="252"/>
      <c r="RFW86" s="467"/>
      <c r="RFX86" s="466"/>
      <c r="RFY86" s="399"/>
      <c r="RFZ86" s="466"/>
      <c r="RGA86" s="252"/>
      <c r="RGB86" s="467"/>
      <c r="RGC86" s="466"/>
      <c r="RGD86" s="399"/>
      <c r="RGE86" s="466"/>
      <c r="RGF86" s="252"/>
      <c r="RGG86" s="467"/>
      <c r="RGH86" s="466"/>
      <c r="RGI86" s="399"/>
      <c r="RGJ86" s="466"/>
      <c r="RGK86" s="252"/>
      <c r="RGL86" s="467"/>
      <c r="RGM86" s="466"/>
      <c r="RGN86" s="399"/>
      <c r="RGO86" s="466"/>
      <c r="RGP86" s="252"/>
      <c r="RGQ86" s="467"/>
      <c r="RGR86" s="466"/>
      <c r="RGS86" s="399"/>
      <c r="RGT86" s="466"/>
      <c r="RGU86" s="252"/>
      <c r="RGV86" s="467"/>
      <c r="RGW86" s="466"/>
      <c r="RGX86" s="399"/>
      <c r="RGY86" s="466"/>
      <c r="RGZ86" s="252"/>
      <c r="RHA86" s="467"/>
      <c r="RHB86" s="466"/>
      <c r="RHC86" s="399"/>
      <c r="RHD86" s="466"/>
      <c r="RHE86" s="252"/>
      <c r="RHF86" s="467"/>
      <c r="RHG86" s="466"/>
      <c r="RHH86" s="399"/>
      <c r="RHI86" s="466"/>
      <c r="RHJ86" s="252"/>
      <c r="RHK86" s="467"/>
      <c r="RHL86" s="466"/>
      <c r="RHM86" s="399"/>
      <c r="RHN86" s="466"/>
      <c r="RHO86" s="252"/>
      <c r="RHP86" s="467"/>
      <c r="RHQ86" s="466"/>
      <c r="RHR86" s="399"/>
      <c r="RHS86" s="466"/>
      <c r="RHT86" s="252"/>
      <c r="RHU86" s="467"/>
      <c r="RHV86" s="466"/>
      <c r="RHW86" s="399"/>
      <c r="RHX86" s="466"/>
      <c r="RHY86" s="252"/>
      <c r="RHZ86" s="467"/>
      <c r="RIA86" s="466"/>
      <c r="RIB86" s="399"/>
      <c r="RIC86" s="466"/>
      <c r="RID86" s="252"/>
      <c r="RIE86" s="467"/>
      <c r="RIF86" s="466"/>
      <c r="RIG86" s="399"/>
      <c r="RIH86" s="466"/>
      <c r="RII86" s="252"/>
      <c r="RIJ86" s="467"/>
      <c r="RIK86" s="466"/>
      <c r="RIL86" s="399"/>
      <c r="RIM86" s="466"/>
      <c r="RIN86" s="252"/>
      <c r="RIO86" s="467"/>
      <c r="RIP86" s="466"/>
      <c r="RIQ86" s="399"/>
      <c r="RIR86" s="466"/>
      <c r="RIS86" s="252"/>
      <c r="RIT86" s="467"/>
      <c r="RIU86" s="466"/>
      <c r="RIV86" s="399"/>
      <c r="RIW86" s="466"/>
      <c r="RIX86" s="252"/>
      <c r="RIY86" s="467"/>
      <c r="RIZ86" s="466"/>
      <c r="RJA86" s="399"/>
      <c r="RJB86" s="466"/>
      <c r="RJC86" s="252"/>
      <c r="RJD86" s="467"/>
      <c r="RJE86" s="466"/>
      <c r="RJF86" s="399"/>
      <c r="RJG86" s="466"/>
      <c r="RJH86" s="252"/>
      <c r="RJI86" s="467"/>
      <c r="RJJ86" s="466"/>
      <c r="RJK86" s="399"/>
      <c r="RJL86" s="466"/>
      <c r="RJM86" s="252"/>
      <c r="RJN86" s="467"/>
      <c r="RJO86" s="466"/>
      <c r="RJP86" s="399"/>
      <c r="RJQ86" s="466"/>
      <c r="RJR86" s="252"/>
      <c r="RJS86" s="467"/>
      <c r="RJT86" s="466"/>
      <c r="RJU86" s="399"/>
      <c r="RJV86" s="466"/>
      <c r="RJW86" s="252"/>
      <c r="RJX86" s="467"/>
      <c r="RJY86" s="466"/>
      <c r="RJZ86" s="399"/>
      <c r="RKA86" s="466"/>
      <c r="RKB86" s="252"/>
      <c r="RKC86" s="467"/>
      <c r="RKD86" s="466"/>
      <c r="RKE86" s="399"/>
      <c r="RKF86" s="466"/>
      <c r="RKG86" s="252"/>
      <c r="RKH86" s="467"/>
      <c r="RKI86" s="466"/>
      <c r="RKJ86" s="399"/>
      <c r="RKK86" s="466"/>
      <c r="RKL86" s="252"/>
      <c r="RKM86" s="467"/>
      <c r="RKN86" s="466"/>
      <c r="RKO86" s="399"/>
      <c r="RKP86" s="466"/>
      <c r="RKQ86" s="252"/>
      <c r="RKR86" s="467"/>
      <c r="RKS86" s="466"/>
      <c r="RKT86" s="399"/>
      <c r="RKU86" s="466"/>
      <c r="RKV86" s="252"/>
      <c r="RKW86" s="467"/>
      <c r="RKX86" s="466"/>
      <c r="RKY86" s="399"/>
      <c r="RKZ86" s="466"/>
      <c r="RLA86" s="252"/>
      <c r="RLB86" s="467"/>
      <c r="RLC86" s="466"/>
      <c r="RLD86" s="399"/>
      <c r="RLE86" s="466"/>
      <c r="RLF86" s="252"/>
      <c r="RLG86" s="467"/>
      <c r="RLH86" s="466"/>
      <c r="RLI86" s="399"/>
      <c r="RLJ86" s="466"/>
      <c r="RLK86" s="252"/>
      <c r="RLL86" s="467"/>
      <c r="RLM86" s="466"/>
      <c r="RLN86" s="399"/>
      <c r="RLO86" s="466"/>
      <c r="RLP86" s="252"/>
      <c r="RLQ86" s="467"/>
      <c r="RLR86" s="466"/>
      <c r="RLS86" s="399"/>
      <c r="RLT86" s="466"/>
      <c r="RLU86" s="252"/>
      <c r="RLV86" s="467"/>
      <c r="RLW86" s="466"/>
      <c r="RLX86" s="399"/>
      <c r="RLY86" s="466"/>
      <c r="RLZ86" s="252"/>
      <c r="RMA86" s="467"/>
      <c r="RMB86" s="466"/>
      <c r="RMC86" s="399"/>
      <c r="RMD86" s="466"/>
      <c r="RME86" s="252"/>
      <c r="RMF86" s="467"/>
      <c r="RMG86" s="466"/>
      <c r="RMH86" s="399"/>
      <c r="RMI86" s="466"/>
      <c r="RMJ86" s="252"/>
      <c r="RMK86" s="467"/>
      <c r="RML86" s="466"/>
      <c r="RMM86" s="399"/>
      <c r="RMN86" s="466"/>
      <c r="RMO86" s="252"/>
      <c r="RMP86" s="467"/>
      <c r="RMQ86" s="466"/>
      <c r="RMR86" s="399"/>
      <c r="RMS86" s="466"/>
      <c r="RMT86" s="252"/>
      <c r="RMU86" s="467"/>
      <c r="RMV86" s="466"/>
      <c r="RMW86" s="399"/>
      <c r="RMX86" s="466"/>
      <c r="RMY86" s="252"/>
      <c r="RMZ86" s="467"/>
      <c r="RNA86" s="466"/>
      <c r="RNB86" s="399"/>
      <c r="RNC86" s="466"/>
      <c r="RND86" s="252"/>
      <c r="RNE86" s="467"/>
      <c r="RNF86" s="466"/>
      <c r="RNG86" s="399"/>
      <c r="RNH86" s="466"/>
      <c r="RNI86" s="252"/>
      <c r="RNJ86" s="467"/>
      <c r="RNK86" s="466"/>
      <c r="RNL86" s="399"/>
      <c r="RNM86" s="466"/>
      <c r="RNN86" s="252"/>
      <c r="RNO86" s="467"/>
      <c r="RNP86" s="466"/>
      <c r="RNQ86" s="399"/>
      <c r="RNR86" s="466"/>
      <c r="RNS86" s="252"/>
      <c r="RNT86" s="467"/>
      <c r="RNU86" s="466"/>
      <c r="RNV86" s="399"/>
      <c r="RNW86" s="466"/>
      <c r="RNX86" s="252"/>
      <c r="RNY86" s="467"/>
      <c r="RNZ86" s="466"/>
      <c r="ROA86" s="399"/>
      <c r="ROB86" s="466"/>
      <c r="ROC86" s="252"/>
      <c r="ROD86" s="467"/>
      <c r="ROE86" s="466"/>
      <c r="ROF86" s="399"/>
      <c r="ROG86" s="466"/>
      <c r="ROH86" s="252"/>
      <c r="ROI86" s="467"/>
      <c r="ROJ86" s="466"/>
      <c r="ROK86" s="399"/>
      <c r="ROL86" s="466"/>
      <c r="ROM86" s="252"/>
      <c r="RON86" s="467"/>
      <c r="ROO86" s="466"/>
      <c r="ROP86" s="399"/>
      <c r="ROQ86" s="466"/>
      <c r="ROR86" s="252"/>
      <c r="ROS86" s="467"/>
      <c r="ROT86" s="466"/>
      <c r="ROU86" s="399"/>
      <c r="ROV86" s="466"/>
      <c r="ROW86" s="252"/>
      <c r="ROX86" s="467"/>
      <c r="ROY86" s="466"/>
      <c r="ROZ86" s="399"/>
      <c r="RPA86" s="466"/>
      <c r="RPB86" s="252"/>
      <c r="RPC86" s="467"/>
      <c r="RPD86" s="466"/>
      <c r="RPE86" s="399"/>
      <c r="RPF86" s="466"/>
      <c r="RPG86" s="252"/>
      <c r="RPH86" s="467"/>
      <c r="RPI86" s="466"/>
      <c r="RPJ86" s="399"/>
      <c r="RPK86" s="466"/>
      <c r="RPL86" s="252"/>
      <c r="RPM86" s="467"/>
      <c r="RPN86" s="466"/>
      <c r="RPO86" s="399"/>
      <c r="RPP86" s="466"/>
      <c r="RPQ86" s="252"/>
      <c r="RPR86" s="467"/>
      <c r="RPS86" s="466"/>
      <c r="RPT86" s="399"/>
      <c r="RPU86" s="466"/>
      <c r="RPV86" s="252"/>
      <c r="RPW86" s="467"/>
      <c r="RPX86" s="466"/>
      <c r="RPY86" s="399"/>
      <c r="RPZ86" s="466"/>
      <c r="RQA86" s="252"/>
      <c r="RQB86" s="467"/>
      <c r="RQC86" s="466"/>
      <c r="RQD86" s="399"/>
      <c r="RQE86" s="466"/>
      <c r="RQF86" s="252"/>
      <c r="RQG86" s="467"/>
      <c r="RQH86" s="466"/>
      <c r="RQI86" s="399"/>
      <c r="RQJ86" s="466"/>
      <c r="RQK86" s="252"/>
      <c r="RQL86" s="467"/>
      <c r="RQM86" s="466"/>
      <c r="RQN86" s="399"/>
      <c r="RQO86" s="466"/>
      <c r="RQP86" s="252"/>
      <c r="RQQ86" s="467"/>
      <c r="RQR86" s="466"/>
      <c r="RQS86" s="399"/>
      <c r="RQT86" s="466"/>
      <c r="RQU86" s="252"/>
      <c r="RQV86" s="467"/>
      <c r="RQW86" s="466"/>
      <c r="RQX86" s="399"/>
      <c r="RQY86" s="466"/>
      <c r="RQZ86" s="252"/>
      <c r="RRA86" s="467"/>
      <c r="RRB86" s="466"/>
      <c r="RRC86" s="399"/>
      <c r="RRD86" s="466"/>
      <c r="RRE86" s="252"/>
      <c r="RRF86" s="467"/>
      <c r="RRG86" s="466"/>
      <c r="RRH86" s="399"/>
      <c r="RRI86" s="466"/>
      <c r="RRJ86" s="252"/>
      <c r="RRK86" s="467"/>
      <c r="RRL86" s="466"/>
      <c r="RRM86" s="399"/>
      <c r="RRN86" s="466"/>
      <c r="RRO86" s="252"/>
      <c r="RRP86" s="467"/>
      <c r="RRQ86" s="466"/>
      <c r="RRR86" s="399"/>
      <c r="RRS86" s="466"/>
      <c r="RRT86" s="252"/>
      <c r="RRU86" s="467"/>
      <c r="RRV86" s="466"/>
      <c r="RRW86" s="399"/>
      <c r="RRX86" s="466"/>
      <c r="RRY86" s="252"/>
      <c r="RRZ86" s="467"/>
      <c r="RSA86" s="466"/>
      <c r="RSB86" s="399"/>
      <c r="RSC86" s="466"/>
      <c r="RSD86" s="252"/>
      <c r="RSE86" s="467"/>
      <c r="RSF86" s="466"/>
      <c r="RSG86" s="399"/>
      <c r="RSH86" s="466"/>
      <c r="RSI86" s="252"/>
      <c r="RSJ86" s="467"/>
      <c r="RSK86" s="466"/>
      <c r="RSL86" s="399"/>
      <c r="RSM86" s="466"/>
      <c r="RSN86" s="252"/>
      <c r="RSO86" s="467"/>
      <c r="RSP86" s="466"/>
      <c r="RSQ86" s="399"/>
      <c r="RSR86" s="466"/>
      <c r="RSS86" s="252"/>
      <c r="RST86" s="467"/>
      <c r="RSU86" s="466"/>
      <c r="RSV86" s="399"/>
      <c r="RSW86" s="466"/>
      <c r="RSX86" s="252"/>
      <c r="RSY86" s="467"/>
      <c r="RSZ86" s="466"/>
      <c r="RTA86" s="399"/>
      <c r="RTB86" s="466"/>
      <c r="RTC86" s="252"/>
      <c r="RTD86" s="467"/>
      <c r="RTE86" s="466"/>
      <c r="RTF86" s="399"/>
      <c r="RTG86" s="466"/>
      <c r="RTH86" s="252"/>
      <c r="RTI86" s="467"/>
      <c r="RTJ86" s="466"/>
      <c r="RTK86" s="399"/>
      <c r="RTL86" s="466"/>
      <c r="RTM86" s="252"/>
      <c r="RTN86" s="467"/>
      <c r="RTO86" s="466"/>
      <c r="RTP86" s="399"/>
      <c r="RTQ86" s="466"/>
      <c r="RTR86" s="252"/>
      <c r="RTS86" s="467"/>
      <c r="RTT86" s="466"/>
      <c r="RTU86" s="399"/>
      <c r="RTV86" s="466"/>
      <c r="RTW86" s="252"/>
      <c r="RTX86" s="467"/>
      <c r="RTY86" s="466"/>
      <c r="RTZ86" s="399"/>
      <c r="RUA86" s="466"/>
      <c r="RUB86" s="252"/>
      <c r="RUC86" s="467"/>
      <c r="RUD86" s="466"/>
      <c r="RUE86" s="399"/>
      <c r="RUF86" s="466"/>
      <c r="RUG86" s="252"/>
      <c r="RUH86" s="467"/>
      <c r="RUI86" s="466"/>
      <c r="RUJ86" s="399"/>
      <c r="RUK86" s="466"/>
      <c r="RUL86" s="252"/>
      <c r="RUM86" s="467"/>
      <c r="RUN86" s="466"/>
      <c r="RUO86" s="399"/>
      <c r="RUP86" s="466"/>
      <c r="RUQ86" s="252"/>
      <c r="RUR86" s="467"/>
      <c r="RUS86" s="466"/>
      <c r="RUT86" s="399"/>
      <c r="RUU86" s="466"/>
      <c r="RUV86" s="252"/>
      <c r="RUW86" s="467"/>
      <c r="RUX86" s="466"/>
      <c r="RUY86" s="399"/>
      <c r="RUZ86" s="466"/>
      <c r="RVA86" s="252"/>
      <c r="RVB86" s="467"/>
      <c r="RVC86" s="466"/>
      <c r="RVD86" s="399"/>
      <c r="RVE86" s="466"/>
      <c r="RVF86" s="252"/>
      <c r="RVG86" s="467"/>
      <c r="RVH86" s="466"/>
      <c r="RVI86" s="399"/>
      <c r="RVJ86" s="466"/>
      <c r="RVK86" s="252"/>
      <c r="RVL86" s="467"/>
      <c r="RVM86" s="466"/>
      <c r="RVN86" s="399"/>
      <c r="RVO86" s="466"/>
      <c r="RVP86" s="252"/>
      <c r="RVQ86" s="467"/>
      <c r="RVR86" s="466"/>
      <c r="RVS86" s="399"/>
      <c r="RVT86" s="466"/>
      <c r="RVU86" s="252"/>
      <c r="RVV86" s="467"/>
      <c r="RVW86" s="466"/>
      <c r="RVX86" s="399"/>
      <c r="RVY86" s="466"/>
      <c r="RVZ86" s="252"/>
      <c r="RWA86" s="467"/>
      <c r="RWB86" s="466"/>
      <c r="RWC86" s="399"/>
      <c r="RWD86" s="466"/>
      <c r="RWE86" s="252"/>
      <c r="RWF86" s="467"/>
      <c r="RWG86" s="466"/>
      <c r="RWH86" s="399"/>
      <c r="RWI86" s="466"/>
      <c r="RWJ86" s="252"/>
      <c r="RWK86" s="467"/>
      <c r="RWL86" s="466"/>
      <c r="RWM86" s="399"/>
      <c r="RWN86" s="466"/>
      <c r="RWO86" s="252"/>
      <c r="RWP86" s="467"/>
      <c r="RWQ86" s="466"/>
      <c r="RWR86" s="399"/>
      <c r="RWS86" s="466"/>
      <c r="RWT86" s="252"/>
      <c r="RWU86" s="467"/>
      <c r="RWV86" s="466"/>
      <c r="RWW86" s="399"/>
      <c r="RWX86" s="466"/>
      <c r="RWY86" s="252"/>
      <c r="RWZ86" s="467"/>
      <c r="RXA86" s="466"/>
      <c r="RXB86" s="399"/>
      <c r="RXC86" s="466"/>
      <c r="RXD86" s="252"/>
      <c r="RXE86" s="467"/>
      <c r="RXF86" s="466"/>
      <c r="RXG86" s="399"/>
      <c r="RXH86" s="466"/>
      <c r="RXI86" s="252"/>
      <c r="RXJ86" s="467"/>
      <c r="RXK86" s="466"/>
      <c r="RXL86" s="399"/>
      <c r="RXM86" s="466"/>
      <c r="RXN86" s="252"/>
      <c r="RXO86" s="467"/>
      <c r="RXP86" s="466"/>
      <c r="RXQ86" s="399"/>
      <c r="RXR86" s="466"/>
      <c r="RXS86" s="252"/>
      <c r="RXT86" s="467"/>
      <c r="RXU86" s="466"/>
      <c r="RXV86" s="399"/>
      <c r="RXW86" s="466"/>
      <c r="RXX86" s="252"/>
      <c r="RXY86" s="467"/>
      <c r="RXZ86" s="466"/>
      <c r="RYA86" s="399"/>
      <c r="RYB86" s="466"/>
      <c r="RYC86" s="252"/>
      <c r="RYD86" s="467"/>
      <c r="RYE86" s="466"/>
      <c r="RYF86" s="399"/>
      <c r="RYG86" s="466"/>
      <c r="RYH86" s="252"/>
      <c r="RYI86" s="467"/>
      <c r="RYJ86" s="466"/>
      <c r="RYK86" s="399"/>
      <c r="RYL86" s="466"/>
      <c r="RYM86" s="252"/>
      <c r="RYN86" s="467"/>
      <c r="RYO86" s="466"/>
      <c r="RYP86" s="399"/>
      <c r="RYQ86" s="466"/>
      <c r="RYR86" s="252"/>
      <c r="RYS86" s="467"/>
      <c r="RYT86" s="466"/>
      <c r="RYU86" s="399"/>
      <c r="RYV86" s="466"/>
      <c r="RYW86" s="252"/>
      <c r="RYX86" s="467"/>
      <c r="RYY86" s="466"/>
      <c r="RYZ86" s="399"/>
      <c r="RZA86" s="466"/>
      <c r="RZB86" s="252"/>
      <c r="RZC86" s="467"/>
      <c r="RZD86" s="466"/>
      <c r="RZE86" s="399"/>
      <c r="RZF86" s="466"/>
      <c r="RZG86" s="252"/>
      <c r="RZH86" s="467"/>
      <c r="RZI86" s="466"/>
      <c r="RZJ86" s="399"/>
      <c r="RZK86" s="466"/>
      <c r="RZL86" s="252"/>
      <c r="RZM86" s="467"/>
      <c r="RZN86" s="466"/>
      <c r="RZO86" s="399"/>
      <c r="RZP86" s="466"/>
      <c r="RZQ86" s="252"/>
      <c r="RZR86" s="467"/>
      <c r="RZS86" s="466"/>
      <c r="RZT86" s="399"/>
      <c r="RZU86" s="466"/>
      <c r="RZV86" s="252"/>
      <c r="RZW86" s="467"/>
      <c r="RZX86" s="466"/>
      <c r="RZY86" s="399"/>
      <c r="RZZ86" s="466"/>
      <c r="SAA86" s="252"/>
      <c r="SAB86" s="467"/>
      <c r="SAC86" s="466"/>
      <c r="SAD86" s="399"/>
      <c r="SAE86" s="466"/>
      <c r="SAF86" s="252"/>
      <c r="SAG86" s="467"/>
      <c r="SAH86" s="466"/>
      <c r="SAI86" s="399"/>
      <c r="SAJ86" s="466"/>
      <c r="SAK86" s="252"/>
      <c r="SAL86" s="467"/>
      <c r="SAM86" s="466"/>
      <c r="SAN86" s="399"/>
      <c r="SAO86" s="466"/>
      <c r="SAP86" s="252"/>
      <c r="SAQ86" s="467"/>
      <c r="SAR86" s="466"/>
      <c r="SAS86" s="399"/>
      <c r="SAT86" s="466"/>
      <c r="SAU86" s="252"/>
      <c r="SAV86" s="467"/>
      <c r="SAW86" s="466"/>
      <c r="SAX86" s="399"/>
      <c r="SAY86" s="466"/>
      <c r="SAZ86" s="252"/>
      <c r="SBA86" s="467"/>
      <c r="SBB86" s="466"/>
      <c r="SBC86" s="399"/>
      <c r="SBD86" s="466"/>
      <c r="SBE86" s="252"/>
      <c r="SBF86" s="467"/>
      <c r="SBG86" s="466"/>
      <c r="SBH86" s="399"/>
      <c r="SBI86" s="466"/>
      <c r="SBJ86" s="252"/>
      <c r="SBK86" s="467"/>
      <c r="SBL86" s="466"/>
      <c r="SBM86" s="399"/>
      <c r="SBN86" s="466"/>
      <c r="SBO86" s="252"/>
      <c r="SBP86" s="467"/>
      <c r="SBQ86" s="466"/>
      <c r="SBR86" s="399"/>
      <c r="SBS86" s="466"/>
      <c r="SBT86" s="252"/>
      <c r="SBU86" s="467"/>
      <c r="SBV86" s="466"/>
      <c r="SBW86" s="399"/>
      <c r="SBX86" s="466"/>
      <c r="SBY86" s="252"/>
      <c r="SBZ86" s="467"/>
      <c r="SCA86" s="466"/>
      <c r="SCB86" s="399"/>
      <c r="SCC86" s="466"/>
      <c r="SCD86" s="252"/>
      <c r="SCE86" s="467"/>
      <c r="SCF86" s="466"/>
      <c r="SCG86" s="399"/>
      <c r="SCH86" s="466"/>
      <c r="SCI86" s="252"/>
      <c r="SCJ86" s="467"/>
      <c r="SCK86" s="466"/>
      <c r="SCL86" s="399"/>
      <c r="SCM86" s="466"/>
      <c r="SCN86" s="252"/>
      <c r="SCO86" s="467"/>
      <c r="SCP86" s="466"/>
      <c r="SCQ86" s="399"/>
      <c r="SCR86" s="466"/>
      <c r="SCS86" s="252"/>
      <c r="SCT86" s="467"/>
      <c r="SCU86" s="466"/>
      <c r="SCV86" s="399"/>
      <c r="SCW86" s="466"/>
      <c r="SCX86" s="252"/>
      <c r="SCY86" s="467"/>
      <c r="SCZ86" s="466"/>
      <c r="SDA86" s="399"/>
      <c r="SDB86" s="466"/>
      <c r="SDC86" s="252"/>
      <c r="SDD86" s="467"/>
      <c r="SDE86" s="466"/>
      <c r="SDF86" s="399"/>
      <c r="SDG86" s="466"/>
      <c r="SDH86" s="252"/>
      <c r="SDI86" s="467"/>
      <c r="SDJ86" s="466"/>
      <c r="SDK86" s="399"/>
      <c r="SDL86" s="466"/>
      <c r="SDM86" s="252"/>
      <c r="SDN86" s="467"/>
      <c r="SDO86" s="466"/>
      <c r="SDP86" s="399"/>
      <c r="SDQ86" s="466"/>
      <c r="SDR86" s="252"/>
      <c r="SDS86" s="467"/>
      <c r="SDT86" s="466"/>
      <c r="SDU86" s="399"/>
      <c r="SDV86" s="466"/>
      <c r="SDW86" s="252"/>
      <c r="SDX86" s="467"/>
      <c r="SDY86" s="466"/>
      <c r="SDZ86" s="399"/>
      <c r="SEA86" s="466"/>
      <c r="SEB86" s="252"/>
      <c r="SEC86" s="467"/>
      <c r="SED86" s="466"/>
      <c r="SEE86" s="399"/>
      <c r="SEF86" s="466"/>
      <c r="SEG86" s="252"/>
      <c r="SEH86" s="467"/>
      <c r="SEI86" s="466"/>
      <c r="SEJ86" s="399"/>
      <c r="SEK86" s="466"/>
      <c r="SEL86" s="252"/>
      <c r="SEM86" s="467"/>
      <c r="SEN86" s="466"/>
      <c r="SEO86" s="399"/>
      <c r="SEP86" s="466"/>
      <c r="SEQ86" s="252"/>
      <c r="SER86" s="467"/>
      <c r="SES86" s="466"/>
      <c r="SET86" s="399"/>
      <c r="SEU86" s="466"/>
      <c r="SEV86" s="252"/>
      <c r="SEW86" s="467"/>
      <c r="SEX86" s="466"/>
      <c r="SEY86" s="399"/>
      <c r="SEZ86" s="466"/>
      <c r="SFA86" s="252"/>
      <c r="SFB86" s="467"/>
      <c r="SFC86" s="466"/>
      <c r="SFD86" s="399"/>
      <c r="SFE86" s="466"/>
      <c r="SFF86" s="252"/>
      <c r="SFG86" s="467"/>
      <c r="SFH86" s="466"/>
      <c r="SFI86" s="399"/>
      <c r="SFJ86" s="466"/>
      <c r="SFK86" s="252"/>
      <c r="SFL86" s="467"/>
      <c r="SFM86" s="466"/>
      <c r="SFN86" s="399"/>
      <c r="SFO86" s="466"/>
      <c r="SFP86" s="252"/>
      <c r="SFQ86" s="467"/>
      <c r="SFR86" s="466"/>
      <c r="SFS86" s="399"/>
      <c r="SFT86" s="466"/>
      <c r="SFU86" s="252"/>
      <c r="SFV86" s="467"/>
      <c r="SFW86" s="466"/>
      <c r="SFX86" s="399"/>
      <c r="SFY86" s="466"/>
      <c r="SFZ86" s="252"/>
      <c r="SGA86" s="467"/>
      <c r="SGB86" s="466"/>
      <c r="SGC86" s="399"/>
      <c r="SGD86" s="466"/>
      <c r="SGE86" s="252"/>
      <c r="SGF86" s="467"/>
      <c r="SGG86" s="466"/>
      <c r="SGH86" s="399"/>
      <c r="SGI86" s="466"/>
      <c r="SGJ86" s="252"/>
      <c r="SGK86" s="467"/>
      <c r="SGL86" s="466"/>
      <c r="SGM86" s="399"/>
      <c r="SGN86" s="466"/>
      <c r="SGO86" s="252"/>
      <c r="SGP86" s="467"/>
      <c r="SGQ86" s="466"/>
      <c r="SGR86" s="399"/>
      <c r="SGS86" s="466"/>
      <c r="SGT86" s="252"/>
      <c r="SGU86" s="467"/>
      <c r="SGV86" s="466"/>
      <c r="SGW86" s="399"/>
      <c r="SGX86" s="466"/>
      <c r="SGY86" s="252"/>
      <c r="SGZ86" s="467"/>
      <c r="SHA86" s="466"/>
      <c r="SHB86" s="399"/>
      <c r="SHC86" s="466"/>
      <c r="SHD86" s="252"/>
      <c r="SHE86" s="467"/>
      <c r="SHF86" s="466"/>
      <c r="SHG86" s="399"/>
      <c r="SHH86" s="466"/>
      <c r="SHI86" s="252"/>
      <c r="SHJ86" s="467"/>
      <c r="SHK86" s="466"/>
      <c r="SHL86" s="399"/>
      <c r="SHM86" s="466"/>
      <c r="SHN86" s="252"/>
      <c r="SHO86" s="467"/>
      <c r="SHP86" s="466"/>
      <c r="SHQ86" s="399"/>
      <c r="SHR86" s="466"/>
      <c r="SHS86" s="252"/>
      <c r="SHT86" s="467"/>
      <c r="SHU86" s="466"/>
      <c r="SHV86" s="399"/>
      <c r="SHW86" s="466"/>
      <c r="SHX86" s="252"/>
      <c r="SHY86" s="467"/>
      <c r="SHZ86" s="466"/>
      <c r="SIA86" s="399"/>
      <c r="SIB86" s="466"/>
      <c r="SIC86" s="252"/>
      <c r="SID86" s="467"/>
      <c r="SIE86" s="466"/>
      <c r="SIF86" s="399"/>
      <c r="SIG86" s="466"/>
      <c r="SIH86" s="252"/>
      <c r="SII86" s="467"/>
      <c r="SIJ86" s="466"/>
      <c r="SIK86" s="399"/>
      <c r="SIL86" s="466"/>
      <c r="SIM86" s="252"/>
      <c r="SIN86" s="467"/>
      <c r="SIO86" s="466"/>
      <c r="SIP86" s="399"/>
      <c r="SIQ86" s="466"/>
      <c r="SIR86" s="252"/>
      <c r="SIS86" s="467"/>
      <c r="SIT86" s="466"/>
      <c r="SIU86" s="399"/>
      <c r="SIV86" s="466"/>
      <c r="SIW86" s="252"/>
      <c r="SIX86" s="467"/>
      <c r="SIY86" s="466"/>
      <c r="SIZ86" s="399"/>
      <c r="SJA86" s="466"/>
      <c r="SJB86" s="252"/>
      <c r="SJC86" s="467"/>
      <c r="SJD86" s="466"/>
      <c r="SJE86" s="399"/>
      <c r="SJF86" s="466"/>
      <c r="SJG86" s="252"/>
      <c r="SJH86" s="467"/>
      <c r="SJI86" s="466"/>
      <c r="SJJ86" s="399"/>
      <c r="SJK86" s="466"/>
      <c r="SJL86" s="252"/>
      <c r="SJM86" s="467"/>
      <c r="SJN86" s="466"/>
      <c r="SJO86" s="399"/>
      <c r="SJP86" s="466"/>
      <c r="SJQ86" s="252"/>
      <c r="SJR86" s="467"/>
      <c r="SJS86" s="466"/>
      <c r="SJT86" s="399"/>
      <c r="SJU86" s="466"/>
      <c r="SJV86" s="252"/>
      <c r="SJW86" s="467"/>
      <c r="SJX86" s="466"/>
      <c r="SJY86" s="399"/>
      <c r="SJZ86" s="466"/>
      <c r="SKA86" s="252"/>
      <c r="SKB86" s="467"/>
      <c r="SKC86" s="466"/>
      <c r="SKD86" s="399"/>
      <c r="SKE86" s="466"/>
      <c r="SKF86" s="252"/>
      <c r="SKG86" s="467"/>
      <c r="SKH86" s="466"/>
      <c r="SKI86" s="399"/>
      <c r="SKJ86" s="466"/>
      <c r="SKK86" s="252"/>
      <c r="SKL86" s="467"/>
      <c r="SKM86" s="466"/>
      <c r="SKN86" s="399"/>
      <c r="SKO86" s="466"/>
      <c r="SKP86" s="252"/>
      <c r="SKQ86" s="467"/>
      <c r="SKR86" s="466"/>
      <c r="SKS86" s="399"/>
      <c r="SKT86" s="466"/>
      <c r="SKU86" s="252"/>
      <c r="SKV86" s="467"/>
      <c r="SKW86" s="466"/>
      <c r="SKX86" s="399"/>
      <c r="SKY86" s="466"/>
      <c r="SKZ86" s="252"/>
      <c r="SLA86" s="467"/>
      <c r="SLB86" s="466"/>
      <c r="SLC86" s="399"/>
      <c r="SLD86" s="466"/>
      <c r="SLE86" s="252"/>
      <c r="SLF86" s="467"/>
      <c r="SLG86" s="466"/>
      <c r="SLH86" s="399"/>
      <c r="SLI86" s="466"/>
      <c r="SLJ86" s="252"/>
      <c r="SLK86" s="467"/>
      <c r="SLL86" s="466"/>
      <c r="SLM86" s="399"/>
      <c r="SLN86" s="466"/>
      <c r="SLO86" s="252"/>
      <c r="SLP86" s="467"/>
      <c r="SLQ86" s="466"/>
      <c r="SLR86" s="399"/>
      <c r="SLS86" s="466"/>
      <c r="SLT86" s="252"/>
      <c r="SLU86" s="467"/>
      <c r="SLV86" s="466"/>
      <c r="SLW86" s="399"/>
      <c r="SLX86" s="466"/>
      <c r="SLY86" s="252"/>
      <c r="SLZ86" s="467"/>
      <c r="SMA86" s="466"/>
      <c r="SMB86" s="399"/>
      <c r="SMC86" s="466"/>
      <c r="SMD86" s="252"/>
      <c r="SME86" s="467"/>
      <c r="SMF86" s="466"/>
      <c r="SMG86" s="399"/>
      <c r="SMH86" s="466"/>
      <c r="SMI86" s="252"/>
      <c r="SMJ86" s="467"/>
      <c r="SMK86" s="466"/>
      <c r="SML86" s="399"/>
      <c r="SMM86" s="466"/>
      <c r="SMN86" s="252"/>
      <c r="SMO86" s="467"/>
      <c r="SMP86" s="466"/>
      <c r="SMQ86" s="399"/>
      <c r="SMR86" s="466"/>
      <c r="SMS86" s="252"/>
      <c r="SMT86" s="467"/>
      <c r="SMU86" s="466"/>
      <c r="SMV86" s="399"/>
      <c r="SMW86" s="466"/>
      <c r="SMX86" s="252"/>
      <c r="SMY86" s="467"/>
      <c r="SMZ86" s="466"/>
      <c r="SNA86" s="399"/>
      <c r="SNB86" s="466"/>
      <c r="SNC86" s="252"/>
      <c r="SND86" s="467"/>
      <c r="SNE86" s="466"/>
      <c r="SNF86" s="399"/>
      <c r="SNG86" s="466"/>
      <c r="SNH86" s="252"/>
      <c r="SNI86" s="467"/>
      <c r="SNJ86" s="466"/>
      <c r="SNK86" s="399"/>
      <c r="SNL86" s="466"/>
      <c r="SNM86" s="252"/>
      <c r="SNN86" s="467"/>
      <c r="SNO86" s="466"/>
      <c r="SNP86" s="399"/>
      <c r="SNQ86" s="466"/>
      <c r="SNR86" s="252"/>
      <c r="SNS86" s="467"/>
      <c r="SNT86" s="466"/>
      <c r="SNU86" s="399"/>
      <c r="SNV86" s="466"/>
      <c r="SNW86" s="252"/>
      <c r="SNX86" s="467"/>
      <c r="SNY86" s="466"/>
      <c r="SNZ86" s="399"/>
      <c r="SOA86" s="466"/>
      <c r="SOB86" s="252"/>
      <c r="SOC86" s="467"/>
      <c r="SOD86" s="466"/>
      <c r="SOE86" s="399"/>
      <c r="SOF86" s="466"/>
      <c r="SOG86" s="252"/>
      <c r="SOH86" s="467"/>
      <c r="SOI86" s="466"/>
      <c r="SOJ86" s="399"/>
      <c r="SOK86" s="466"/>
      <c r="SOL86" s="252"/>
      <c r="SOM86" s="467"/>
      <c r="SON86" s="466"/>
      <c r="SOO86" s="399"/>
      <c r="SOP86" s="466"/>
      <c r="SOQ86" s="252"/>
      <c r="SOR86" s="467"/>
      <c r="SOS86" s="466"/>
      <c r="SOT86" s="399"/>
      <c r="SOU86" s="466"/>
      <c r="SOV86" s="252"/>
      <c r="SOW86" s="467"/>
      <c r="SOX86" s="466"/>
      <c r="SOY86" s="399"/>
      <c r="SOZ86" s="466"/>
      <c r="SPA86" s="252"/>
      <c r="SPB86" s="467"/>
      <c r="SPC86" s="466"/>
      <c r="SPD86" s="399"/>
      <c r="SPE86" s="466"/>
      <c r="SPF86" s="252"/>
      <c r="SPG86" s="467"/>
      <c r="SPH86" s="466"/>
      <c r="SPI86" s="399"/>
      <c r="SPJ86" s="466"/>
      <c r="SPK86" s="252"/>
      <c r="SPL86" s="467"/>
      <c r="SPM86" s="466"/>
      <c r="SPN86" s="399"/>
      <c r="SPO86" s="466"/>
      <c r="SPP86" s="252"/>
      <c r="SPQ86" s="467"/>
      <c r="SPR86" s="466"/>
      <c r="SPS86" s="399"/>
      <c r="SPT86" s="466"/>
      <c r="SPU86" s="252"/>
      <c r="SPV86" s="467"/>
      <c r="SPW86" s="466"/>
      <c r="SPX86" s="399"/>
      <c r="SPY86" s="466"/>
      <c r="SPZ86" s="252"/>
      <c r="SQA86" s="467"/>
      <c r="SQB86" s="466"/>
      <c r="SQC86" s="399"/>
      <c r="SQD86" s="466"/>
      <c r="SQE86" s="252"/>
      <c r="SQF86" s="467"/>
      <c r="SQG86" s="466"/>
      <c r="SQH86" s="399"/>
      <c r="SQI86" s="466"/>
      <c r="SQJ86" s="252"/>
      <c r="SQK86" s="467"/>
      <c r="SQL86" s="466"/>
      <c r="SQM86" s="399"/>
      <c r="SQN86" s="466"/>
      <c r="SQO86" s="252"/>
      <c r="SQP86" s="467"/>
      <c r="SQQ86" s="466"/>
      <c r="SQR86" s="399"/>
      <c r="SQS86" s="466"/>
      <c r="SQT86" s="252"/>
      <c r="SQU86" s="467"/>
      <c r="SQV86" s="466"/>
      <c r="SQW86" s="399"/>
      <c r="SQX86" s="466"/>
      <c r="SQY86" s="252"/>
      <c r="SQZ86" s="467"/>
      <c r="SRA86" s="466"/>
      <c r="SRB86" s="399"/>
      <c r="SRC86" s="466"/>
      <c r="SRD86" s="252"/>
      <c r="SRE86" s="467"/>
      <c r="SRF86" s="466"/>
      <c r="SRG86" s="399"/>
      <c r="SRH86" s="466"/>
      <c r="SRI86" s="252"/>
      <c r="SRJ86" s="467"/>
      <c r="SRK86" s="466"/>
      <c r="SRL86" s="399"/>
      <c r="SRM86" s="466"/>
      <c r="SRN86" s="252"/>
      <c r="SRO86" s="467"/>
      <c r="SRP86" s="466"/>
      <c r="SRQ86" s="399"/>
      <c r="SRR86" s="466"/>
      <c r="SRS86" s="252"/>
      <c r="SRT86" s="467"/>
      <c r="SRU86" s="466"/>
      <c r="SRV86" s="399"/>
      <c r="SRW86" s="466"/>
      <c r="SRX86" s="252"/>
      <c r="SRY86" s="467"/>
      <c r="SRZ86" s="466"/>
      <c r="SSA86" s="399"/>
      <c r="SSB86" s="466"/>
      <c r="SSC86" s="252"/>
      <c r="SSD86" s="467"/>
      <c r="SSE86" s="466"/>
      <c r="SSF86" s="399"/>
      <c r="SSG86" s="466"/>
      <c r="SSH86" s="252"/>
      <c r="SSI86" s="467"/>
      <c r="SSJ86" s="466"/>
      <c r="SSK86" s="399"/>
      <c r="SSL86" s="466"/>
      <c r="SSM86" s="252"/>
      <c r="SSN86" s="467"/>
      <c r="SSO86" s="466"/>
      <c r="SSP86" s="399"/>
      <c r="SSQ86" s="466"/>
      <c r="SSR86" s="252"/>
      <c r="SSS86" s="467"/>
      <c r="SST86" s="466"/>
      <c r="SSU86" s="399"/>
      <c r="SSV86" s="466"/>
      <c r="SSW86" s="252"/>
      <c r="SSX86" s="467"/>
      <c r="SSY86" s="466"/>
      <c r="SSZ86" s="399"/>
      <c r="STA86" s="466"/>
      <c r="STB86" s="252"/>
      <c r="STC86" s="467"/>
      <c r="STD86" s="466"/>
      <c r="STE86" s="399"/>
      <c r="STF86" s="466"/>
      <c r="STG86" s="252"/>
      <c r="STH86" s="467"/>
      <c r="STI86" s="466"/>
      <c r="STJ86" s="399"/>
      <c r="STK86" s="466"/>
      <c r="STL86" s="252"/>
      <c r="STM86" s="467"/>
      <c r="STN86" s="466"/>
      <c r="STO86" s="399"/>
      <c r="STP86" s="466"/>
      <c r="STQ86" s="252"/>
      <c r="STR86" s="467"/>
      <c r="STS86" s="466"/>
      <c r="STT86" s="399"/>
      <c r="STU86" s="466"/>
      <c r="STV86" s="252"/>
      <c r="STW86" s="467"/>
      <c r="STX86" s="466"/>
      <c r="STY86" s="399"/>
      <c r="STZ86" s="466"/>
      <c r="SUA86" s="252"/>
      <c r="SUB86" s="467"/>
      <c r="SUC86" s="466"/>
      <c r="SUD86" s="399"/>
      <c r="SUE86" s="466"/>
      <c r="SUF86" s="252"/>
      <c r="SUG86" s="467"/>
      <c r="SUH86" s="466"/>
      <c r="SUI86" s="399"/>
      <c r="SUJ86" s="466"/>
      <c r="SUK86" s="252"/>
      <c r="SUL86" s="467"/>
      <c r="SUM86" s="466"/>
      <c r="SUN86" s="399"/>
      <c r="SUO86" s="466"/>
      <c r="SUP86" s="252"/>
      <c r="SUQ86" s="467"/>
      <c r="SUR86" s="466"/>
      <c r="SUS86" s="399"/>
      <c r="SUT86" s="466"/>
      <c r="SUU86" s="252"/>
      <c r="SUV86" s="467"/>
      <c r="SUW86" s="466"/>
      <c r="SUX86" s="399"/>
      <c r="SUY86" s="466"/>
      <c r="SUZ86" s="252"/>
      <c r="SVA86" s="467"/>
      <c r="SVB86" s="466"/>
      <c r="SVC86" s="399"/>
      <c r="SVD86" s="466"/>
      <c r="SVE86" s="252"/>
      <c r="SVF86" s="467"/>
      <c r="SVG86" s="466"/>
      <c r="SVH86" s="399"/>
      <c r="SVI86" s="466"/>
      <c r="SVJ86" s="252"/>
      <c r="SVK86" s="467"/>
      <c r="SVL86" s="466"/>
      <c r="SVM86" s="399"/>
      <c r="SVN86" s="466"/>
      <c r="SVO86" s="252"/>
      <c r="SVP86" s="467"/>
      <c r="SVQ86" s="466"/>
      <c r="SVR86" s="399"/>
      <c r="SVS86" s="466"/>
      <c r="SVT86" s="252"/>
      <c r="SVU86" s="467"/>
      <c r="SVV86" s="466"/>
      <c r="SVW86" s="399"/>
      <c r="SVX86" s="466"/>
      <c r="SVY86" s="252"/>
      <c r="SVZ86" s="467"/>
      <c r="SWA86" s="466"/>
      <c r="SWB86" s="399"/>
      <c r="SWC86" s="466"/>
      <c r="SWD86" s="252"/>
      <c r="SWE86" s="467"/>
      <c r="SWF86" s="466"/>
      <c r="SWG86" s="399"/>
      <c r="SWH86" s="466"/>
      <c r="SWI86" s="252"/>
      <c r="SWJ86" s="467"/>
      <c r="SWK86" s="466"/>
      <c r="SWL86" s="399"/>
      <c r="SWM86" s="466"/>
      <c r="SWN86" s="252"/>
      <c r="SWO86" s="467"/>
      <c r="SWP86" s="466"/>
      <c r="SWQ86" s="399"/>
      <c r="SWR86" s="466"/>
      <c r="SWS86" s="252"/>
      <c r="SWT86" s="467"/>
      <c r="SWU86" s="466"/>
      <c r="SWV86" s="399"/>
      <c r="SWW86" s="466"/>
      <c r="SWX86" s="252"/>
      <c r="SWY86" s="467"/>
      <c r="SWZ86" s="466"/>
      <c r="SXA86" s="399"/>
      <c r="SXB86" s="466"/>
      <c r="SXC86" s="252"/>
      <c r="SXD86" s="467"/>
      <c r="SXE86" s="466"/>
      <c r="SXF86" s="399"/>
      <c r="SXG86" s="466"/>
      <c r="SXH86" s="252"/>
      <c r="SXI86" s="467"/>
      <c r="SXJ86" s="466"/>
      <c r="SXK86" s="399"/>
      <c r="SXL86" s="466"/>
      <c r="SXM86" s="252"/>
      <c r="SXN86" s="467"/>
      <c r="SXO86" s="466"/>
      <c r="SXP86" s="399"/>
      <c r="SXQ86" s="466"/>
      <c r="SXR86" s="252"/>
      <c r="SXS86" s="467"/>
      <c r="SXT86" s="466"/>
      <c r="SXU86" s="399"/>
      <c r="SXV86" s="466"/>
      <c r="SXW86" s="252"/>
      <c r="SXX86" s="467"/>
      <c r="SXY86" s="466"/>
      <c r="SXZ86" s="399"/>
      <c r="SYA86" s="466"/>
      <c r="SYB86" s="252"/>
      <c r="SYC86" s="467"/>
      <c r="SYD86" s="466"/>
      <c r="SYE86" s="399"/>
      <c r="SYF86" s="466"/>
      <c r="SYG86" s="252"/>
      <c r="SYH86" s="467"/>
      <c r="SYI86" s="466"/>
      <c r="SYJ86" s="399"/>
      <c r="SYK86" s="466"/>
      <c r="SYL86" s="252"/>
      <c r="SYM86" s="467"/>
      <c r="SYN86" s="466"/>
      <c r="SYO86" s="399"/>
      <c r="SYP86" s="466"/>
      <c r="SYQ86" s="252"/>
      <c r="SYR86" s="467"/>
      <c r="SYS86" s="466"/>
      <c r="SYT86" s="399"/>
      <c r="SYU86" s="466"/>
      <c r="SYV86" s="252"/>
      <c r="SYW86" s="467"/>
      <c r="SYX86" s="466"/>
      <c r="SYY86" s="399"/>
      <c r="SYZ86" s="466"/>
      <c r="SZA86" s="252"/>
      <c r="SZB86" s="467"/>
      <c r="SZC86" s="466"/>
      <c r="SZD86" s="399"/>
      <c r="SZE86" s="466"/>
      <c r="SZF86" s="252"/>
      <c r="SZG86" s="467"/>
      <c r="SZH86" s="466"/>
      <c r="SZI86" s="399"/>
      <c r="SZJ86" s="466"/>
      <c r="SZK86" s="252"/>
      <c r="SZL86" s="467"/>
      <c r="SZM86" s="466"/>
      <c r="SZN86" s="399"/>
      <c r="SZO86" s="466"/>
      <c r="SZP86" s="252"/>
      <c r="SZQ86" s="467"/>
      <c r="SZR86" s="466"/>
      <c r="SZS86" s="399"/>
      <c r="SZT86" s="466"/>
      <c r="SZU86" s="252"/>
      <c r="SZV86" s="467"/>
      <c r="SZW86" s="466"/>
      <c r="SZX86" s="399"/>
      <c r="SZY86" s="466"/>
      <c r="SZZ86" s="252"/>
      <c r="TAA86" s="467"/>
      <c r="TAB86" s="466"/>
      <c r="TAC86" s="399"/>
      <c r="TAD86" s="466"/>
      <c r="TAE86" s="252"/>
      <c r="TAF86" s="467"/>
      <c r="TAG86" s="466"/>
      <c r="TAH86" s="399"/>
      <c r="TAI86" s="466"/>
      <c r="TAJ86" s="252"/>
      <c r="TAK86" s="467"/>
      <c r="TAL86" s="466"/>
      <c r="TAM86" s="399"/>
      <c r="TAN86" s="466"/>
      <c r="TAO86" s="252"/>
      <c r="TAP86" s="467"/>
      <c r="TAQ86" s="466"/>
      <c r="TAR86" s="399"/>
      <c r="TAS86" s="466"/>
      <c r="TAT86" s="252"/>
      <c r="TAU86" s="467"/>
      <c r="TAV86" s="466"/>
      <c r="TAW86" s="399"/>
      <c r="TAX86" s="466"/>
      <c r="TAY86" s="252"/>
      <c r="TAZ86" s="467"/>
      <c r="TBA86" s="466"/>
      <c r="TBB86" s="399"/>
      <c r="TBC86" s="466"/>
      <c r="TBD86" s="252"/>
      <c r="TBE86" s="467"/>
      <c r="TBF86" s="466"/>
      <c r="TBG86" s="399"/>
      <c r="TBH86" s="466"/>
      <c r="TBI86" s="252"/>
      <c r="TBJ86" s="467"/>
      <c r="TBK86" s="466"/>
      <c r="TBL86" s="399"/>
      <c r="TBM86" s="466"/>
      <c r="TBN86" s="252"/>
      <c r="TBO86" s="467"/>
      <c r="TBP86" s="466"/>
      <c r="TBQ86" s="399"/>
      <c r="TBR86" s="466"/>
      <c r="TBS86" s="252"/>
      <c r="TBT86" s="467"/>
      <c r="TBU86" s="466"/>
      <c r="TBV86" s="399"/>
      <c r="TBW86" s="466"/>
      <c r="TBX86" s="252"/>
      <c r="TBY86" s="467"/>
      <c r="TBZ86" s="466"/>
      <c r="TCA86" s="399"/>
      <c r="TCB86" s="466"/>
      <c r="TCC86" s="252"/>
      <c r="TCD86" s="467"/>
      <c r="TCE86" s="466"/>
      <c r="TCF86" s="399"/>
      <c r="TCG86" s="466"/>
      <c r="TCH86" s="252"/>
      <c r="TCI86" s="467"/>
      <c r="TCJ86" s="466"/>
      <c r="TCK86" s="399"/>
      <c r="TCL86" s="466"/>
      <c r="TCM86" s="252"/>
      <c r="TCN86" s="467"/>
      <c r="TCO86" s="466"/>
      <c r="TCP86" s="399"/>
      <c r="TCQ86" s="466"/>
      <c r="TCR86" s="252"/>
      <c r="TCS86" s="467"/>
      <c r="TCT86" s="466"/>
      <c r="TCU86" s="399"/>
      <c r="TCV86" s="466"/>
      <c r="TCW86" s="252"/>
      <c r="TCX86" s="467"/>
      <c r="TCY86" s="466"/>
      <c r="TCZ86" s="399"/>
      <c r="TDA86" s="466"/>
      <c r="TDB86" s="252"/>
      <c r="TDC86" s="467"/>
      <c r="TDD86" s="466"/>
      <c r="TDE86" s="399"/>
      <c r="TDF86" s="466"/>
      <c r="TDG86" s="252"/>
      <c r="TDH86" s="467"/>
      <c r="TDI86" s="466"/>
      <c r="TDJ86" s="399"/>
      <c r="TDK86" s="466"/>
      <c r="TDL86" s="252"/>
      <c r="TDM86" s="467"/>
      <c r="TDN86" s="466"/>
      <c r="TDO86" s="399"/>
      <c r="TDP86" s="466"/>
      <c r="TDQ86" s="252"/>
      <c r="TDR86" s="467"/>
      <c r="TDS86" s="466"/>
      <c r="TDT86" s="399"/>
      <c r="TDU86" s="466"/>
      <c r="TDV86" s="252"/>
      <c r="TDW86" s="467"/>
      <c r="TDX86" s="466"/>
      <c r="TDY86" s="399"/>
      <c r="TDZ86" s="466"/>
      <c r="TEA86" s="252"/>
      <c r="TEB86" s="467"/>
      <c r="TEC86" s="466"/>
      <c r="TED86" s="399"/>
      <c r="TEE86" s="466"/>
      <c r="TEF86" s="252"/>
      <c r="TEG86" s="467"/>
      <c r="TEH86" s="466"/>
      <c r="TEI86" s="399"/>
      <c r="TEJ86" s="466"/>
      <c r="TEK86" s="252"/>
      <c r="TEL86" s="467"/>
      <c r="TEM86" s="466"/>
      <c r="TEN86" s="399"/>
      <c r="TEO86" s="466"/>
      <c r="TEP86" s="252"/>
      <c r="TEQ86" s="467"/>
      <c r="TER86" s="466"/>
      <c r="TES86" s="399"/>
      <c r="TET86" s="466"/>
      <c r="TEU86" s="252"/>
      <c r="TEV86" s="467"/>
      <c r="TEW86" s="466"/>
      <c r="TEX86" s="399"/>
      <c r="TEY86" s="466"/>
      <c r="TEZ86" s="252"/>
      <c r="TFA86" s="467"/>
      <c r="TFB86" s="466"/>
      <c r="TFC86" s="399"/>
      <c r="TFD86" s="466"/>
      <c r="TFE86" s="252"/>
      <c r="TFF86" s="467"/>
      <c r="TFG86" s="466"/>
      <c r="TFH86" s="399"/>
      <c r="TFI86" s="466"/>
      <c r="TFJ86" s="252"/>
      <c r="TFK86" s="467"/>
      <c r="TFL86" s="466"/>
      <c r="TFM86" s="399"/>
      <c r="TFN86" s="466"/>
      <c r="TFO86" s="252"/>
      <c r="TFP86" s="467"/>
      <c r="TFQ86" s="466"/>
      <c r="TFR86" s="399"/>
      <c r="TFS86" s="466"/>
      <c r="TFT86" s="252"/>
      <c r="TFU86" s="467"/>
      <c r="TFV86" s="466"/>
      <c r="TFW86" s="399"/>
      <c r="TFX86" s="466"/>
      <c r="TFY86" s="252"/>
      <c r="TFZ86" s="467"/>
      <c r="TGA86" s="466"/>
      <c r="TGB86" s="399"/>
      <c r="TGC86" s="466"/>
      <c r="TGD86" s="252"/>
      <c r="TGE86" s="467"/>
      <c r="TGF86" s="466"/>
      <c r="TGG86" s="399"/>
      <c r="TGH86" s="466"/>
      <c r="TGI86" s="252"/>
      <c r="TGJ86" s="467"/>
      <c r="TGK86" s="466"/>
      <c r="TGL86" s="399"/>
      <c r="TGM86" s="466"/>
      <c r="TGN86" s="252"/>
      <c r="TGO86" s="467"/>
      <c r="TGP86" s="466"/>
      <c r="TGQ86" s="399"/>
      <c r="TGR86" s="466"/>
      <c r="TGS86" s="252"/>
      <c r="TGT86" s="467"/>
      <c r="TGU86" s="466"/>
      <c r="TGV86" s="399"/>
      <c r="TGW86" s="466"/>
      <c r="TGX86" s="252"/>
      <c r="TGY86" s="467"/>
      <c r="TGZ86" s="466"/>
      <c r="THA86" s="399"/>
      <c r="THB86" s="466"/>
      <c r="THC86" s="252"/>
      <c r="THD86" s="467"/>
      <c r="THE86" s="466"/>
      <c r="THF86" s="399"/>
      <c r="THG86" s="466"/>
      <c r="THH86" s="252"/>
      <c r="THI86" s="467"/>
      <c r="THJ86" s="466"/>
      <c r="THK86" s="399"/>
      <c r="THL86" s="466"/>
      <c r="THM86" s="252"/>
      <c r="THN86" s="467"/>
      <c r="THO86" s="466"/>
      <c r="THP86" s="399"/>
      <c r="THQ86" s="466"/>
      <c r="THR86" s="252"/>
      <c r="THS86" s="467"/>
      <c r="THT86" s="466"/>
      <c r="THU86" s="399"/>
      <c r="THV86" s="466"/>
      <c r="THW86" s="252"/>
      <c r="THX86" s="467"/>
      <c r="THY86" s="466"/>
      <c r="THZ86" s="399"/>
      <c r="TIA86" s="466"/>
      <c r="TIB86" s="252"/>
      <c r="TIC86" s="467"/>
      <c r="TID86" s="466"/>
      <c r="TIE86" s="399"/>
      <c r="TIF86" s="466"/>
      <c r="TIG86" s="252"/>
      <c r="TIH86" s="467"/>
      <c r="TII86" s="466"/>
      <c r="TIJ86" s="399"/>
      <c r="TIK86" s="466"/>
      <c r="TIL86" s="252"/>
      <c r="TIM86" s="467"/>
      <c r="TIN86" s="466"/>
      <c r="TIO86" s="399"/>
      <c r="TIP86" s="466"/>
      <c r="TIQ86" s="252"/>
      <c r="TIR86" s="467"/>
      <c r="TIS86" s="466"/>
      <c r="TIT86" s="399"/>
      <c r="TIU86" s="466"/>
      <c r="TIV86" s="252"/>
      <c r="TIW86" s="467"/>
      <c r="TIX86" s="466"/>
      <c r="TIY86" s="399"/>
      <c r="TIZ86" s="466"/>
      <c r="TJA86" s="252"/>
      <c r="TJB86" s="467"/>
      <c r="TJC86" s="466"/>
      <c r="TJD86" s="399"/>
      <c r="TJE86" s="466"/>
      <c r="TJF86" s="252"/>
      <c r="TJG86" s="467"/>
      <c r="TJH86" s="466"/>
      <c r="TJI86" s="399"/>
      <c r="TJJ86" s="466"/>
      <c r="TJK86" s="252"/>
      <c r="TJL86" s="467"/>
      <c r="TJM86" s="466"/>
      <c r="TJN86" s="399"/>
      <c r="TJO86" s="466"/>
      <c r="TJP86" s="252"/>
      <c r="TJQ86" s="467"/>
      <c r="TJR86" s="466"/>
      <c r="TJS86" s="399"/>
      <c r="TJT86" s="466"/>
      <c r="TJU86" s="252"/>
      <c r="TJV86" s="467"/>
      <c r="TJW86" s="466"/>
      <c r="TJX86" s="399"/>
      <c r="TJY86" s="466"/>
      <c r="TJZ86" s="252"/>
      <c r="TKA86" s="467"/>
      <c r="TKB86" s="466"/>
      <c r="TKC86" s="399"/>
      <c r="TKD86" s="466"/>
      <c r="TKE86" s="252"/>
      <c r="TKF86" s="467"/>
      <c r="TKG86" s="466"/>
      <c r="TKH86" s="399"/>
      <c r="TKI86" s="466"/>
      <c r="TKJ86" s="252"/>
      <c r="TKK86" s="467"/>
      <c r="TKL86" s="466"/>
      <c r="TKM86" s="399"/>
      <c r="TKN86" s="466"/>
      <c r="TKO86" s="252"/>
      <c r="TKP86" s="467"/>
      <c r="TKQ86" s="466"/>
      <c r="TKR86" s="399"/>
      <c r="TKS86" s="466"/>
      <c r="TKT86" s="252"/>
      <c r="TKU86" s="467"/>
      <c r="TKV86" s="466"/>
      <c r="TKW86" s="399"/>
      <c r="TKX86" s="466"/>
      <c r="TKY86" s="252"/>
      <c r="TKZ86" s="467"/>
      <c r="TLA86" s="466"/>
      <c r="TLB86" s="399"/>
      <c r="TLC86" s="466"/>
      <c r="TLD86" s="252"/>
      <c r="TLE86" s="467"/>
      <c r="TLF86" s="466"/>
      <c r="TLG86" s="399"/>
      <c r="TLH86" s="466"/>
      <c r="TLI86" s="252"/>
      <c r="TLJ86" s="467"/>
      <c r="TLK86" s="466"/>
      <c r="TLL86" s="399"/>
      <c r="TLM86" s="466"/>
      <c r="TLN86" s="252"/>
      <c r="TLO86" s="467"/>
      <c r="TLP86" s="466"/>
      <c r="TLQ86" s="399"/>
      <c r="TLR86" s="466"/>
      <c r="TLS86" s="252"/>
      <c r="TLT86" s="467"/>
      <c r="TLU86" s="466"/>
      <c r="TLV86" s="399"/>
      <c r="TLW86" s="466"/>
      <c r="TLX86" s="252"/>
      <c r="TLY86" s="467"/>
      <c r="TLZ86" s="466"/>
      <c r="TMA86" s="399"/>
      <c r="TMB86" s="466"/>
      <c r="TMC86" s="252"/>
      <c r="TMD86" s="467"/>
      <c r="TME86" s="466"/>
      <c r="TMF86" s="399"/>
      <c r="TMG86" s="466"/>
      <c r="TMH86" s="252"/>
      <c r="TMI86" s="467"/>
      <c r="TMJ86" s="466"/>
      <c r="TMK86" s="399"/>
      <c r="TML86" s="466"/>
      <c r="TMM86" s="252"/>
      <c r="TMN86" s="467"/>
      <c r="TMO86" s="466"/>
      <c r="TMP86" s="399"/>
      <c r="TMQ86" s="466"/>
      <c r="TMR86" s="252"/>
      <c r="TMS86" s="467"/>
      <c r="TMT86" s="466"/>
      <c r="TMU86" s="399"/>
      <c r="TMV86" s="466"/>
      <c r="TMW86" s="252"/>
      <c r="TMX86" s="467"/>
      <c r="TMY86" s="466"/>
      <c r="TMZ86" s="399"/>
      <c r="TNA86" s="466"/>
      <c r="TNB86" s="252"/>
      <c r="TNC86" s="467"/>
      <c r="TND86" s="466"/>
      <c r="TNE86" s="399"/>
      <c r="TNF86" s="466"/>
      <c r="TNG86" s="252"/>
      <c r="TNH86" s="467"/>
      <c r="TNI86" s="466"/>
      <c r="TNJ86" s="399"/>
      <c r="TNK86" s="466"/>
      <c r="TNL86" s="252"/>
      <c r="TNM86" s="467"/>
      <c r="TNN86" s="466"/>
      <c r="TNO86" s="399"/>
      <c r="TNP86" s="466"/>
      <c r="TNQ86" s="252"/>
      <c r="TNR86" s="467"/>
      <c r="TNS86" s="466"/>
      <c r="TNT86" s="399"/>
      <c r="TNU86" s="466"/>
      <c r="TNV86" s="252"/>
      <c r="TNW86" s="467"/>
      <c r="TNX86" s="466"/>
      <c r="TNY86" s="399"/>
      <c r="TNZ86" s="466"/>
      <c r="TOA86" s="252"/>
      <c r="TOB86" s="467"/>
      <c r="TOC86" s="466"/>
      <c r="TOD86" s="399"/>
      <c r="TOE86" s="466"/>
      <c r="TOF86" s="252"/>
      <c r="TOG86" s="467"/>
      <c r="TOH86" s="466"/>
      <c r="TOI86" s="399"/>
      <c r="TOJ86" s="466"/>
      <c r="TOK86" s="252"/>
      <c r="TOL86" s="467"/>
      <c r="TOM86" s="466"/>
      <c r="TON86" s="399"/>
      <c r="TOO86" s="466"/>
      <c r="TOP86" s="252"/>
      <c r="TOQ86" s="467"/>
      <c r="TOR86" s="466"/>
      <c r="TOS86" s="399"/>
      <c r="TOT86" s="466"/>
      <c r="TOU86" s="252"/>
      <c r="TOV86" s="467"/>
      <c r="TOW86" s="466"/>
      <c r="TOX86" s="399"/>
      <c r="TOY86" s="466"/>
      <c r="TOZ86" s="252"/>
      <c r="TPA86" s="467"/>
      <c r="TPB86" s="466"/>
      <c r="TPC86" s="399"/>
      <c r="TPD86" s="466"/>
      <c r="TPE86" s="252"/>
      <c r="TPF86" s="467"/>
      <c r="TPG86" s="466"/>
      <c r="TPH86" s="399"/>
      <c r="TPI86" s="466"/>
      <c r="TPJ86" s="252"/>
      <c r="TPK86" s="467"/>
      <c r="TPL86" s="466"/>
      <c r="TPM86" s="399"/>
      <c r="TPN86" s="466"/>
      <c r="TPO86" s="252"/>
      <c r="TPP86" s="467"/>
      <c r="TPQ86" s="466"/>
      <c r="TPR86" s="399"/>
      <c r="TPS86" s="466"/>
      <c r="TPT86" s="252"/>
      <c r="TPU86" s="467"/>
      <c r="TPV86" s="466"/>
      <c r="TPW86" s="399"/>
      <c r="TPX86" s="466"/>
      <c r="TPY86" s="252"/>
      <c r="TPZ86" s="467"/>
      <c r="TQA86" s="466"/>
      <c r="TQB86" s="399"/>
      <c r="TQC86" s="466"/>
      <c r="TQD86" s="252"/>
      <c r="TQE86" s="467"/>
      <c r="TQF86" s="466"/>
      <c r="TQG86" s="399"/>
      <c r="TQH86" s="466"/>
      <c r="TQI86" s="252"/>
      <c r="TQJ86" s="467"/>
      <c r="TQK86" s="466"/>
      <c r="TQL86" s="399"/>
      <c r="TQM86" s="466"/>
      <c r="TQN86" s="252"/>
      <c r="TQO86" s="467"/>
      <c r="TQP86" s="466"/>
      <c r="TQQ86" s="399"/>
      <c r="TQR86" s="466"/>
      <c r="TQS86" s="252"/>
      <c r="TQT86" s="467"/>
      <c r="TQU86" s="466"/>
      <c r="TQV86" s="399"/>
      <c r="TQW86" s="466"/>
      <c r="TQX86" s="252"/>
      <c r="TQY86" s="467"/>
      <c r="TQZ86" s="466"/>
      <c r="TRA86" s="399"/>
      <c r="TRB86" s="466"/>
      <c r="TRC86" s="252"/>
      <c r="TRD86" s="467"/>
      <c r="TRE86" s="466"/>
      <c r="TRF86" s="399"/>
      <c r="TRG86" s="466"/>
      <c r="TRH86" s="252"/>
      <c r="TRI86" s="467"/>
      <c r="TRJ86" s="466"/>
      <c r="TRK86" s="399"/>
      <c r="TRL86" s="466"/>
      <c r="TRM86" s="252"/>
      <c r="TRN86" s="467"/>
      <c r="TRO86" s="466"/>
      <c r="TRP86" s="399"/>
      <c r="TRQ86" s="466"/>
      <c r="TRR86" s="252"/>
      <c r="TRS86" s="467"/>
      <c r="TRT86" s="466"/>
      <c r="TRU86" s="399"/>
      <c r="TRV86" s="466"/>
      <c r="TRW86" s="252"/>
      <c r="TRX86" s="467"/>
      <c r="TRY86" s="466"/>
      <c r="TRZ86" s="399"/>
      <c r="TSA86" s="466"/>
      <c r="TSB86" s="252"/>
      <c r="TSC86" s="467"/>
      <c r="TSD86" s="466"/>
      <c r="TSE86" s="399"/>
      <c r="TSF86" s="466"/>
      <c r="TSG86" s="252"/>
      <c r="TSH86" s="467"/>
      <c r="TSI86" s="466"/>
      <c r="TSJ86" s="399"/>
      <c r="TSK86" s="466"/>
      <c r="TSL86" s="252"/>
      <c r="TSM86" s="467"/>
      <c r="TSN86" s="466"/>
      <c r="TSO86" s="399"/>
      <c r="TSP86" s="466"/>
      <c r="TSQ86" s="252"/>
      <c r="TSR86" s="467"/>
      <c r="TSS86" s="466"/>
      <c r="TST86" s="399"/>
      <c r="TSU86" s="466"/>
      <c r="TSV86" s="252"/>
      <c r="TSW86" s="467"/>
      <c r="TSX86" s="466"/>
      <c r="TSY86" s="399"/>
      <c r="TSZ86" s="466"/>
      <c r="TTA86" s="252"/>
      <c r="TTB86" s="467"/>
      <c r="TTC86" s="466"/>
      <c r="TTD86" s="399"/>
      <c r="TTE86" s="466"/>
      <c r="TTF86" s="252"/>
      <c r="TTG86" s="467"/>
      <c r="TTH86" s="466"/>
      <c r="TTI86" s="399"/>
      <c r="TTJ86" s="466"/>
      <c r="TTK86" s="252"/>
      <c r="TTL86" s="467"/>
      <c r="TTM86" s="466"/>
      <c r="TTN86" s="399"/>
      <c r="TTO86" s="466"/>
      <c r="TTP86" s="252"/>
      <c r="TTQ86" s="467"/>
      <c r="TTR86" s="466"/>
      <c r="TTS86" s="399"/>
      <c r="TTT86" s="466"/>
      <c r="TTU86" s="252"/>
      <c r="TTV86" s="467"/>
      <c r="TTW86" s="466"/>
      <c r="TTX86" s="399"/>
      <c r="TTY86" s="466"/>
      <c r="TTZ86" s="252"/>
      <c r="TUA86" s="467"/>
      <c r="TUB86" s="466"/>
      <c r="TUC86" s="399"/>
      <c r="TUD86" s="466"/>
      <c r="TUE86" s="252"/>
      <c r="TUF86" s="467"/>
      <c r="TUG86" s="466"/>
      <c r="TUH86" s="399"/>
      <c r="TUI86" s="466"/>
      <c r="TUJ86" s="252"/>
      <c r="TUK86" s="467"/>
      <c r="TUL86" s="466"/>
      <c r="TUM86" s="399"/>
      <c r="TUN86" s="466"/>
      <c r="TUO86" s="252"/>
      <c r="TUP86" s="467"/>
      <c r="TUQ86" s="466"/>
      <c r="TUR86" s="399"/>
      <c r="TUS86" s="466"/>
      <c r="TUT86" s="252"/>
      <c r="TUU86" s="467"/>
      <c r="TUV86" s="466"/>
      <c r="TUW86" s="399"/>
      <c r="TUX86" s="466"/>
      <c r="TUY86" s="252"/>
      <c r="TUZ86" s="467"/>
      <c r="TVA86" s="466"/>
      <c r="TVB86" s="399"/>
      <c r="TVC86" s="466"/>
      <c r="TVD86" s="252"/>
      <c r="TVE86" s="467"/>
      <c r="TVF86" s="466"/>
      <c r="TVG86" s="399"/>
      <c r="TVH86" s="466"/>
      <c r="TVI86" s="252"/>
      <c r="TVJ86" s="467"/>
      <c r="TVK86" s="466"/>
      <c r="TVL86" s="399"/>
      <c r="TVM86" s="466"/>
      <c r="TVN86" s="252"/>
      <c r="TVO86" s="467"/>
      <c r="TVP86" s="466"/>
      <c r="TVQ86" s="399"/>
      <c r="TVR86" s="466"/>
      <c r="TVS86" s="252"/>
      <c r="TVT86" s="467"/>
      <c r="TVU86" s="466"/>
      <c r="TVV86" s="399"/>
      <c r="TVW86" s="466"/>
      <c r="TVX86" s="252"/>
      <c r="TVY86" s="467"/>
      <c r="TVZ86" s="466"/>
      <c r="TWA86" s="399"/>
      <c r="TWB86" s="466"/>
      <c r="TWC86" s="252"/>
      <c r="TWD86" s="467"/>
      <c r="TWE86" s="466"/>
      <c r="TWF86" s="399"/>
      <c r="TWG86" s="466"/>
      <c r="TWH86" s="252"/>
      <c r="TWI86" s="467"/>
      <c r="TWJ86" s="466"/>
      <c r="TWK86" s="399"/>
      <c r="TWL86" s="466"/>
      <c r="TWM86" s="252"/>
      <c r="TWN86" s="467"/>
      <c r="TWO86" s="466"/>
      <c r="TWP86" s="399"/>
      <c r="TWQ86" s="466"/>
      <c r="TWR86" s="252"/>
      <c r="TWS86" s="467"/>
      <c r="TWT86" s="466"/>
      <c r="TWU86" s="399"/>
      <c r="TWV86" s="466"/>
      <c r="TWW86" s="252"/>
      <c r="TWX86" s="467"/>
      <c r="TWY86" s="466"/>
      <c r="TWZ86" s="399"/>
      <c r="TXA86" s="466"/>
      <c r="TXB86" s="252"/>
      <c r="TXC86" s="467"/>
      <c r="TXD86" s="466"/>
      <c r="TXE86" s="399"/>
      <c r="TXF86" s="466"/>
      <c r="TXG86" s="252"/>
      <c r="TXH86" s="467"/>
      <c r="TXI86" s="466"/>
      <c r="TXJ86" s="399"/>
      <c r="TXK86" s="466"/>
      <c r="TXL86" s="252"/>
      <c r="TXM86" s="467"/>
      <c r="TXN86" s="466"/>
      <c r="TXO86" s="399"/>
      <c r="TXP86" s="466"/>
      <c r="TXQ86" s="252"/>
      <c r="TXR86" s="467"/>
      <c r="TXS86" s="466"/>
      <c r="TXT86" s="399"/>
      <c r="TXU86" s="466"/>
      <c r="TXV86" s="252"/>
      <c r="TXW86" s="467"/>
      <c r="TXX86" s="466"/>
      <c r="TXY86" s="399"/>
      <c r="TXZ86" s="466"/>
      <c r="TYA86" s="252"/>
      <c r="TYB86" s="467"/>
      <c r="TYC86" s="466"/>
      <c r="TYD86" s="399"/>
      <c r="TYE86" s="466"/>
      <c r="TYF86" s="252"/>
      <c r="TYG86" s="467"/>
      <c r="TYH86" s="466"/>
      <c r="TYI86" s="399"/>
      <c r="TYJ86" s="466"/>
      <c r="TYK86" s="252"/>
      <c r="TYL86" s="467"/>
      <c r="TYM86" s="466"/>
      <c r="TYN86" s="399"/>
      <c r="TYO86" s="466"/>
      <c r="TYP86" s="252"/>
      <c r="TYQ86" s="467"/>
      <c r="TYR86" s="466"/>
      <c r="TYS86" s="399"/>
      <c r="TYT86" s="466"/>
      <c r="TYU86" s="252"/>
      <c r="TYV86" s="467"/>
      <c r="TYW86" s="466"/>
      <c r="TYX86" s="399"/>
      <c r="TYY86" s="466"/>
      <c r="TYZ86" s="252"/>
      <c r="TZA86" s="467"/>
      <c r="TZB86" s="466"/>
      <c r="TZC86" s="399"/>
      <c r="TZD86" s="466"/>
      <c r="TZE86" s="252"/>
      <c r="TZF86" s="467"/>
      <c r="TZG86" s="466"/>
      <c r="TZH86" s="399"/>
      <c r="TZI86" s="466"/>
      <c r="TZJ86" s="252"/>
      <c r="TZK86" s="467"/>
      <c r="TZL86" s="466"/>
      <c r="TZM86" s="399"/>
      <c r="TZN86" s="466"/>
      <c r="TZO86" s="252"/>
      <c r="TZP86" s="467"/>
      <c r="TZQ86" s="466"/>
      <c r="TZR86" s="399"/>
      <c r="TZS86" s="466"/>
      <c r="TZT86" s="252"/>
      <c r="TZU86" s="467"/>
      <c r="TZV86" s="466"/>
      <c r="TZW86" s="399"/>
      <c r="TZX86" s="466"/>
      <c r="TZY86" s="252"/>
      <c r="TZZ86" s="467"/>
      <c r="UAA86" s="466"/>
      <c r="UAB86" s="399"/>
      <c r="UAC86" s="466"/>
      <c r="UAD86" s="252"/>
      <c r="UAE86" s="467"/>
      <c r="UAF86" s="466"/>
      <c r="UAG86" s="399"/>
      <c r="UAH86" s="466"/>
      <c r="UAI86" s="252"/>
      <c r="UAJ86" s="467"/>
      <c r="UAK86" s="466"/>
      <c r="UAL86" s="399"/>
      <c r="UAM86" s="466"/>
      <c r="UAN86" s="252"/>
      <c r="UAO86" s="467"/>
      <c r="UAP86" s="466"/>
      <c r="UAQ86" s="399"/>
      <c r="UAR86" s="466"/>
      <c r="UAS86" s="252"/>
      <c r="UAT86" s="467"/>
      <c r="UAU86" s="466"/>
      <c r="UAV86" s="399"/>
      <c r="UAW86" s="466"/>
      <c r="UAX86" s="252"/>
      <c r="UAY86" s="467"/>
      <c r="UAZ86" s="466"/>
      <c r="UBA86" s="399"/>
      <c r="UBB86" s="466"/>
      <c r="UBC86" s="252"/>
      <c r="UBD86" s="467"/>
      <c r="UBE86" s="466"/>
      <c r="UBF86" s="399"/>
      <c r="UBG86" s="466"/>
      <c r="UBH86" s="252"/>
      <c r="UBI86" s="467"/>
      <c r="UBJ86" s="466"/>
      <c r="UBK86" s="399"/>
      <c r="UBL86" s="466"/>
      <c r="UBM86" s="252"/>
      <c r="UBN86" s="467"/>
      <c r="UBO86" s="466"/>
      <c r="UBP86" s="399"/>
      <c r="UBQ86" s="466"/>
      <c r="UBR86" s="252"/>
      <c r="UBS86" s="467"/>
      <c r="UBT86" s="466"/>
      <c r="UBU86" s="399"/>
      <c r="UBV86" s="466"/>
      <c r="UBW86" s="252"/>
      <c r="UBX86" s="467"/>
      <c r="UBY86" s="466"/>
      <c r="UBZ86" s="399"/>
      <c r="UCA86" s="466"/>
      <c r="UCB86" s="252"/>
      <c r="UCC86" s="467"/>
      <c r="UCD86" s="466"/>
      <c r="UCE86" s="399"/>
      <c r="UCF86" s="466"/>
      <c r="UCG86" s="252"/>
      <c r="UCH86" s="467"/>
      <c r="UCI86" s="466"/>
      <c r="UCJ86" s="399"/>
      <c r="UCK86" s="466"/>
      <c r="UCL86" s="252"/>
      <c r="UCM86" s="467"/>
      <c r="UCN86" s="466"/>
      <c r="UCO86" s="399"/>
      <c r="UCP86" s="466"/>
      <c r="UCQ86" s="252"/>
      <c r="UCR86" s="467"/>
      <c r="UCS86" s="466"/>
      <c r="UCT86" s="399"/>
      <c r="UCU86" s="466"/>
      <c r="UCV86" s="252"/>
      <c r="UCW86" s="467"/>
      <c r="UCX86" s="466"/>
      <c r="UCY86" s="399"/>
      <c r="UCZ86" s="466"/>
      <c r="UDA86" s="252"/>
      <c r="UDB86" s="467"/>
      <c r="UDC86" s="466"/>
      <c r="UDD86" s="399"/>
      <c r="UDE86" s="466"/>
      <c r="UDF86" s="252"/>
      <c r="UDG86" s="467"/>
      <c r="UDH86" s="466"/>
      <c r="UDI86" s="399"/>
      <c r="UDJ86" s="466"/>
      <c r="UDK86" s="252"/>
      <c r="UDL86" s="467"/>
      <c r="UDM86" s="466"/>
      <c r="UDN86" s="399"/>
      <c r="UDO86" s="466"/>
      <c r="UDP86" s="252"/>
      <c r="UDQ86" s="467"/>
      <c r="UDR86" s="466"/>
      <c r="UDS86" s="399"/>
      <c r="UDT86" s="466"/>
      <c r="UDU86" s="252"/>
      <c r="UDV86" s="467"/>
      <c r="UDW86" s="466"/>
      <c r="UDX86" s="399"/>
      <c r="UDY86" s="466"/>
      <c r="UDZ86" s="252"/>
      <c r="UEA86" s="467"/>
      <c r="UEB86" s="466"/>
      <c r="UEC86" s="399"/>
      <c r="UED86" s="466"/>
      <c r="UEE86" s="252"/>
      <c r="UEF86" s="467"/>
      <c r="UEG86" s="466"/>
      <c r="UEH86" s="399"/>
      <c r="UEI86" s="466"/>
      <c r="UEJ86" s="252"/>
      <c r="UEK86" s="467"/>
      <c r="UEL86" s="466"/>
      <c r="UEM86" s="399"/>
      <c r="UEN86" s="466"/>
      <c r="UEO86" s="252"/>
      <c r="UEP86" s="467"/>
      <c r="UEQ86" s="466"/>
      <c r="UER86" s="399"/>
      <c r="UES86" s="466"/>
      <c r="UET86" s="252"/>
      <c r="UEU86" s="467"/>
      <c r="UEV86" s="466"/>
      <c r="UEW86" s="399"/>
      <c r="UEX86" s="466"/>
      <c r="UEY86" s="252"/>
      <c r="UEZ86" s="467"/>
      <c r="UFA86" s="466"/>
      <c r="UFB86" s="399"/>
      <c r="UFC86" s="466"/>
      <c r="UFD86" s="252"/>
      <c r="UFE86" s="467"/>
      <c r="UFF86" s="466"/>
      <c r="UFG86" s="399"/>
      <c r="UFH86" s="466"/>
      <c r="UFI86" s="252"/>
      <c r="UFJ86" s="467"/>
      <c r="UFK86" s="466"/>
      <c r="UFL86" s="399"/>
      <c r="UFM86" s="466"/>
      <c r="UFN86" s="252"/>
      <c r="UFO86" s="467"/>
      <c r="UFP86" s="466"/>
      <c r="UFQ86" s="399"/>
      <c r="UFR86" s="466"/>
      <c r="UFS86" s="252"/>
      <c r="UFT86" s="467"/>
      <c r="UFU86" s="466"/>
      <c r="UFV86" s="399"/>
      <c r="UFW86" s="466"/>
      <c r="UFX86" s="252"/>
      <c r="UFY86" s="467"/>
      <c r="UFZ86" s="466"/>
      <c r="UGA86" s="399"/>
      <c r="UGB86" s="466"/>
      <c r="UGC86" s="252"/>
      <c r="UGD86" s="467"/>
      <c r="UGE86" s="466"/>
      <c r="UGF86" s="399"/>
      <c r="UGG86" s="466"/>
      <c r="UGH86" s="252"/>
      <c r="UGI86" s="467"/>
      <c r="UGJ86" s="466"/>
      <c r="UGK86" s="399"/>
      <c r="UGL86" s="466"/>
      <c r="UGM86" s="252"/>
      <c r="UGN86" s="467"/>
      <c r="UGO86" s="466"/>
      <c r="UGP86" s="399"/>
      <c r="UGQ86" s="466"/>
      <c r="UGR86" s="252"/>
      <c r="UGS86" s="467"/>
      <c r="UGT86" s="466"/>
      <c r="UGU86" s="399"/>
      <c r="UGV86" s="466"/>
      <c r="UGW86" s="252"/>
      <c r="UGX86" s="467"/>
      <c r="UGY86" s="466"/>
      <c r="UGZ86" s="399"/>
      <c r="UHA86" s="466"/>
      <c r="UHB86" s="252"/>
      <c r="UHC86" s="467"/>
      <c r="UHD86" s="466"/>
      <c r="UHE86" s="399"/>
      <c r="UHF86" s="466"/>
      <c r="UHG86" s="252"/>
      <c r="UHH86" s="467"/>
      <c r="UHI86" s="466"/>
      <c r="UHJ86" s="399"/>
      <c r="UHK86" s="466"/>
      <c r="UHL86" s="252"/>
      <c r="UHM86" s="467"/>
      <c r="UHN86" s="466"/>
      <c r="UHO86" s="399"/>
      <c r="UHP86" s="466"/>
      <c r="UHQ86" s="252"/>
      <c r="UHR86" s="467"/>
      <c r="UHS86" s="466"/>
      <c r="UHT86" s="399"/>
      <c r="UHU86" s="466"/>
      <c r="UHV86" s="252"/>
      <c r="UHW86" s="467"/>
      <c r="UHX86" s="466"/>
      <c r="UHY86" s="399"/>
      <c r="UHZ86" s="466"/>
      <c r="UIA86" s="252"/>
      <c r="UIB86" s="467"/>
      <c r="UIC86" s="466"/>
      <c r="UID86" s="399"/>
      <c r="UIE86" s="466"/>
      <c r="UIF86" s="252"/>
      <c r="UIG86" s="467"/>
      <c r="UIH86" s="466"/>
      <c r="UII86" s="399"/>
      <c r="UIJ86" s="466"/>
      <c r="UIK86" s="252"/>
      <c r="UIL86" s="467"/>
      <c r="UIM86" s="466"/>
      <c r="UIN86" s="399"/>
      <c r="UIO86" s="466"/>
      <c r="UIP86" s="252"/>
      <c r="UIQ86" s="467"/>
      <c r="UIR86" s="466"/>
      <c r="UIS86" s="399"/>
      <c r="UIT86" s="466"/>
      <c r="UIU86" s="252"/>
      <c r="UIV86" s="467"/>
      <c r="UIW86" s="466"/>
      <c r="UIX86" s="399"/>
      <c r="UIY86" s="466"/>
      <c r="UIZ86" s="252"/>
      <c r="UJA86" s="467"/>
      <c r="UJB86" s="466"/>
      <c r="UJC86" s="399"/>
      <c r="UJD86" s="466"/>
      <c r="UJE86" s="252"/>
      <c r="UJF86" s="467"/>
      <c r="UJG86" s="466"/>
      <c r="UJH86" s="399"/>
      <c r="UJI86" s="466"/>
      <c r="UJJ86" s="252"/>
      <c r="UJK86" s="467"/>
      <c r="UJL86" s="466"/>
      <c r="UJM86" s="399"/>
      <c r="UJN86" s="466"/>
      <c r="UJO86" s="252"/>
      <c r="UJP86" s="467"/>
      <c r="UJQ86" s="466"/>
      <c r="UJR86" s="399"/>
      <c r="UJS86" s="466"/>
      <c r="UJT86" s="252"/>
      <c r="UJU86" s="467"/>
      <c r="UJV86" s="466"/>
      <c r="UJW86" s="399"/>
      <c r="UJX86" s="466"/>
      <c r="UJY86" s="252"/>
      <c r="UJZ86" s="467"/>
      <c r="UKA86" s="466"/>
      <c r="UKB86" s="399"/>
      <c r="UKC86" s="466"/>
      <c r="UKD86" s="252"/>
      <c r="UKE86" s="467"/>
      <c r="UKF86" s="466"/>
      <c r="UKG86" s="399"/>
      <c r="UKH86" s="466"/>
      <c r="UKI86" s="252"/>
      <c r="UKJ86" s="467"/>
      <c r="UKK86" s="466"/>
      <c r="UKL86" s="399"/>
      <c r="UKM86" s="466"/>
      <c r="UKN86" s="252"/>
      <c r="UKO86" s="467"/>
      <c r="UKP86" s="466"/>
      <c r="UKQ86" s="399"/>
      <c r="UKR86" s="466"/>
      <c r="UKS86" s="252"/>
      <c r="UKT86" s="467"/>
      <c r="UKU86" s="466"/>
      <c r="UKV86" s="399"/>
      <c r="UKW86" s="466"/>
      <c r="UKX86" s="252"/>
      <c r="UKY86" s="467"/>
      <c r="UKZ86" s="466"/>
      <c r="ULA86" s="399"/>
      <c r="ULB86" s="466"/>
      <c r="ULC86" s="252"/>
      <c r="ULD86" s="467"/>
      <c r="ULE86" s="466"/>
      <c r="ULF86" s="399"/>
      <c r="ULG86" s="466"/>
      <c r="ULH86" s="252"/>
      <c r="ULI86" s="467"/>
      <c r="ULJ86" s="466"/>
      <c r="ULK86" s="399"/>
      <c r="ULL86" s="466"/>
      <c r="ULM86" s="252"/>
      <c r="ULN86" s="467"/>
      <c r="ULO86" s="466"/>
      <c r="ULP86" s="399"/>
      <c r="ULQ86" s="466"/>
      <c r="ULR86" s="252"/>
      <c r="ULS86" s="467"/>
      <c r="ULT86" s="466"/>
      <c r="ULU86" s="399"/>
      <c r="ULV86" s="466"/>
      <c r="ULW86" s="252"/>
      <c r="ULX86" s="467"/>
      <c r="ULY86" s="466"/>
      <c r="ULZ86" s="399"/>
      <c r="UMA86" s="466"/>
      <c r="UMB86" s="252"/>
      <c r="UMC86" s="467"/>
      <c r="UMD86" s="466"/>
      <c r="UME86" s="399"/>
      <c r="UMF86" s="466"/>
      <c r="UMG86" s="252"/>
      <c r="UMH86" s="467"/>
      <c r="UMI86" s="466"/>
      <c r="UMJ86" s="399"/>
      <c r="UMK86" s="466"/>
      <c r="UML86" s="252"/>
      <c r="UMM86" s="467"/>
      <c r="UMN86" s="466"/>
      <c r="UMO86" s="399"/>
      <c r="UMP86" s="466"/>
      <c r="UMQ86" s="252"/>
      <c r="UMR86" s="467"/>
      <c r="UMS86" s="466"/>
      <c r="UMT86" s="399"/>
      <c r="UMU86" s="466"/>
      <c r="UMV86" s="252"/>
      <c r="UMW86" s="467"/>
      <c r="UMX86" s="466"/>
      <c r="UMY86" s="399"/>
      <c r="UMZ86" s="466"/>
      <c r="UNA86" s="252"/>
      <c r="UNB86" s="467"/>
      <c r="UNC86" s="466"/>
      <c r="UND86" s="399"/>
      <c r="UNE86" s="466"/>
      <c r="UNF86" s="252"/>
      <c r="UNG86" s="467"/>
      <c r="UNH86" s="466"/>
      <c r="UNI86" s="399"/>
      <c r="UNJ86" s="466"/>
      <c r="UNK86" s="252"/>
      <c r="UNL86" s="467"/>
      <c r="UNM86" s="466"/>
      <c r="UNN86" s="399"/>
      <c r="UNO86" s="466"/>
      <c r="UNP86" s="252"/>
      <c r="UNQ86" s="467"/>
      <c r="UNR86" s="466"/>
      <c r="UNS86" s="399"/>
      <c r="UNT86" s="466"/>
      <c r="UNU86" s="252"/>
      <c r="UNV86" s="467"/>
      <c r="UNW86" s="466"/>
      <c r="UNX86" s="399"/>
      <c r="UNY86" s="466"/>
      <c r="UNZ86" s="252"/>
      <c r="UOA86" s="467"/>
      <c r="UOB86" s="466"/>
      <c r="UOC86" s="399"/>
      <c r="UOD86" s="466"/>
      <c r="UOE86" s="252"/>
      <c r="UOF86" s="467"/>
      <c r="UOG86" s="466"/>
      <c r="UOH86" s="399"/>
      <c r="UOI86" s="466"/>
      <c r="UOJ86" s="252"/>
      <c r="UOK86" s="467"/>
      <c r="UOL86" s="466"/>
      <c r="UOM86" s="399"/>
      <c r="UON86" s="466"/>
      <c r="UOO86" s="252"/>
      <c r="UOP86" s="467"/>
      <c r="UOQ86" s="466"/>
      <c r="UOR86" s="399"/>
      <c r="UOS86" s="466"/>
      <c r="UOT86" s="252"/>
      <c r="UOU86" s="467"/>
      <c r="UOV86" s="466"/>
      <c r="UOW86" s="399"/>
      <c r="UOX86" s="466"/>
      <c r="UOY86" s="252"/>
      <c r="UOZ86" s="467"/>
      <c r="UPA86" s="466"/>
      <c r="UPB86" s="399"/>
      <c r="UPC86" s="466"/>
      <c r="UPD86" s="252"/>
      <c r="UPE86" s="467"/>
      <c r="UPF86" s="466"/>
      <c r="UPG86" s="399"/>
      <c r="UPH86" s="466"/>
      <c r="UPI86" s="252"/>
      <c r="UPJ86" s="467"/>
      <c r="UPK86" s="466"/>
      <c r="UPL86" s="399"/>
      <c r="UPM86" s="466"/>
      <c r="UPN86" s="252"/>
      <c r="UPO86" s="467"/>
      <c r="UPP86" s="466"/>
      <c r="UPQ86" s="399"/>
      <c r="UPR86" s="466"/>
      <c r="UPS86" s="252"/>
      <c r="UPT86" s="467"/>
      <c r="UPU86" s="466"/>
      <c r="UPV86" s="399"/>
      <c r="UPW86" s="466"/>
      <c r="UPX86" s="252"/>
      <c r="UPY86" s="467"/>
      <c r="UPZ86" s="466"/>
      <c r="UQA86" s="399"/>
      <c r="UQB86" s="466"/>
      <c r="UQC86" s="252"/>
      <c r="UQD86" s="467"/>
      <c r="UQE86" s="466"/>
      <c r="UQF86" s="399"/>
      <c r="UQG86" s="466"/>
      <c r="UQH86" s="252"/>
      <c r="UQI86" s="467"/>
      <c r="UQJ86" s="466"/>
      <c r="UQK86" s="399"/>
      <c r="UQL86" s="466"/>
      <c r="UQM86" s="252"/>
      <c r="UQN86" s="467"/>
      <c r="UQO86" s="466"/>
      <c r="UQP86" s="399"/>
      <c r="UQQ86" s="466"/>
      <c r="UQR86" s="252"/>
      <c r="UQS86" s="467"/>
      <c r="UQT86" s="466"/>
      <c r="UQU86" s="399"/>
      <c r="UQV86" s="466"/>
      <c r="UQW86" s="252"/>
      <c r="UQX86" s="467"/>
      <c r="UQY86" s="466"/>
      <c r="UQZ86" s="399"/>
      <c r="URA86" s="466"/>
      <c r="URB86" s="252"/>
      <c r="URC86" s="467"/>
      <c r="URD86" s="466"/>
      <c r="URE86" s="399"/>
      <c r="URF86" s="466"/>
      <c r="URG86" s="252"/>
      <c r="URH86" s="467"/>
      <c r="URI86" s="466"/>
      <c r="URJ86" s="399"/>
      <c r="URK86" s="466"/>
      <c r="URL86" s="252"/>
      <c r="URM86" s="467"/>
      <c r="URN86" s="466"/>
      <c r="URO86" s="399"/>
      <c r="URP86" s="466"/>
      <c r="URQ86" s="252"/>
      <c r="URR86" s="467"/>
      <c r="URS86" s="466"/>
      <c r="URT86" s="399"/>
      <c r="URU86" s="466"/>
      <c r="URV86" s="252"/>
      <c r="URW86" s="467"/>
      <c r="URX86" s="466"/>
      <c r="URY86" s="399"/>
      <c r="URZ86" s="466"/>
      <c r="USA86" s="252"/>
      <c r="USB86" s="467"/>
      <c r="USC86" s="466"/>
      <c r="USD86" s="399"/>
      <c r="USE86" s="466"/>
      <c r="USF86" s="252"/>
      <c r="USG86" s="467"/>
      <c r="USH86" s="466"/>
      <c r="USI86" s="399"/>
      <c r="USJ86" s="466"/>
      <c r="USK86" s="252"/>
      <c r="USL86" s="467"/>
      <c r="USM86" s="466"/>
      <c r="USN86" s="399"/>
      <c r="USO86" s="466"/>
      <c r="USP86" s="252"/>
      <c r="USQ86" s="467"/>
      <c r="USR86" s="466"/>
      <c r="USS86" s="399"/>
      <c r="UST86" s="466"/>
      <c r="USU86" s="252"/>
      <c r="USV86" s="467"/>
      <c r="USW86" s="466"/>
      <c r="USX86" s="399"/>
      <c r="USY86" s="466"/>
      <c r="USZ86" s="252"/>
      <c r="UTA86" s="467"/>
      <c r="UTB86" s="466"/>
      <c r="UTC86" s="399"/>
      <c r="UTD86" s="466"/>
      <c r="UTE86" s="252"/>
      <c r="UTF86" s="467"/>
      <c r="UTG86" s="466"/>
      <c r="UTH86" s="399"/>
      <c r="UTI86" s="466"/>
      <c r="UTJ86" s="252"/>
      <c r="UTK86" s="467"/>
      <c r="UTL86" s="466"/>
      <c r="UTM86" s="399"/>
      <c r="UTN86" s="466"/>
      <c r="UTO86" s="252"/>
      <c r="UTP86" s="467"/>
      <c r="UTQ86" s="466"/>
      <c r="UTR86" s="399"/>
      <c r="UTS86" s="466"/>
      <c r="UTT86" s="252"/>
      <c r="UTU86" s="467"/>
      <c r="UTV86" s="466"/>
      <c r="UTW86" s="399"/>
      <c r="UTX86" s="466"/>
      <c r="UTY86" s="252"/>
      <c r="UTZ86" s="467"/>
      <c r="UUA86" s="466"/>
      <c r="UUB86" s="399"/>
      <c r="UUC86" s="466"/>
      <c r="UUD86" s="252"/>
      <c r="UUE86" s="467"/>
      <c r="UUF86" s="466"/>
      <c r="UUG86" s="399"/>
      <c r="UUH86" s="466"/>
      <c r="UUI86" s="252"/>
      <c r="UUJ86" s="467"/>
      <c r="UUK86" s="466"/>
      <c r="UUL86" s="399"/>
      <c r="UUM86" s="466"/>
      <c r="UUN86" s="252"/>
      <c r="UUO86" s="467"/>
      <c r="UUP86" s="466"/>
      <c r="UUQ86" s="399"/>
      <c r="UUR86" s="466"/>
      <c r="UUS86" s="252"/>
      <c r="UUT86" s="467"/>
      <c r="UUU86" s="466"/>
      <c r="UUV86" s="399"/>
      <c r="UUW86" s="466"/>
      <c r="UUX86" s="252"/>
      <c r="UUY86" s="467"/>
      <c r="UUZ86" s="466"/>
      <c r="UVA86" s="399"/>
      <c r="UVB86" s="466"/>
      <c r="UVC86" s="252"/>
      <c r="UVD86" s="467"/>
      <c r="UVE86" s="466"/>
      <c r="UVF86" s="399"/>
      <c r="UVG86" s="466"/>
      <c r="UVH86" s="252"/>
      <c r="UVI86" s="467"/>
      <c r="UVJ86" s="466"/>
      <c r="UVK86" s="399"/>
      <c r="UVL86" s="466"/>
      <c r="UVM86" s="252"/>
      <c r="UVN86" s="467"/>
      <c r="UVO86" s="466"/>
      <c r="UVP86" s="399"/>
      <c r="UVQ86" s="466"/>
      <c r="UVR86" s="252"/>
      <c r="UVS86" s="467"/>
      <c r="UVT86" s="466"/>
      <c r="UVU86" s="399"/>
      <c r="UVV86" s="466"/>
      <c r="UVW86" s="252"/>
      <c r="UVX86" s="467"/>
      <c r="UVY86" s="466"/>
      <c r="UVZ86" s="399"/>
      <c r="UWA86" s="466"/>
      <c r="UWB86" s="252"/>
      <c r="UWC86" s="467"/>
      <c r="UWD86" s="466"/>
      <c r="UWE86" s="399"/>
      <c r="UWF86" s="466"/>
      <c r="UWG86" s="252"/>
      <c r="UWH86" s="467"/>
      <c r="UWI86" s="466"/>
      <c r="UWJ86" s="399"/>
      <c r="UWK86" s="466"/>
      <c r="UWL86" s="252"/>
      <c r="UWM86" s="467"/>
      <c r="UWN86" s="466"/>
      <c r="UWO86" s="399"/>
      <c r="UWP86" s="466"/>
      <c r="UWQ86" s="252"/>
      <c r="UWR86" s="467"/>
      <c r="UWS86" s="466"/>
      <c r="UWT86" s="399"/>
      <c r="UWU86" s="466"/>
      <c r="UWV86" s="252"/>
      <c r="UWW86" s="467"/>
      <c r="UWX86" s="466"/>
      <c r="UWY86" s="399"/>
      <c r="UWZ86" s="466"/>
      <c r="UXA86" s="252"/>
      <c r="UXB86" s="467"/>
      <c r="UXC86" s="466"/>
      <c r="UXD86" s="399"/>
      <c r="UXE86" s="466"/>
      <c r="UXF86" s="252"/>
      <c r="UXG86" s="467"/>
      <c r="UXH86" s="466"/>
      <c r="UXI86" s="399"/>
      <c r="UXJ86" s="466"/>
      <c r="UXK86" s="252"/>
      <c r="UXL86" s="467"/>
      <c r="UXM86" s="466"/>
      <c r="UXN86" s="399"/>
      <c r="UXO86" s="466"/>
      <c r="UXP86" s="252"/>
      <c r="UXQ86" s="467"/>
      <c r="UXR86" s="466"/>
      <c r="UXS86" s="399"/>
      <c r="UXT86" s="466"/>
      <c r="UXU86" s="252"/>
      <c r="UXV86" s="467"/>
      <c r="UXW86" s="466"/>
      <c r="UXX86" s="399"/>
      <c r="UXY86" s="466"/>
      <c r="UXZ86" s="252"/>
      <c r="UYA86" s="467"/>
      <c r="UYB86" s="466"/>
      <c r="UYC86" s="399"/>
      <c r="UYD86" s="466"/>
      <c r="UYE86" s="252"/>
      <c r="UYF86" s="467"/>
      <c r="UYG86" s="466"/>
      <c r="UYH86" s="399"/>
      <c r="UYI86" s="466"/>
      <c r="UYJ86" s="252"/>
      <c r="UYK86" s="467"/>
      <c r="UYL86" s="466"/>
      <c r="UYM86" s="399"/>
      <c r="UYN86" s="466"/>
      <c r="UYO86" s="252"/>
      <c r="UYP86" s="467"/>
      <c r="UYQ86" s="466"/>
      <c r="UYR86" s="399"/>
      <c r="UYS86" s="466"/>
      <c r="UYT86" s="252"/>
      <c r="UYU86" s="467"/>
      <c r="UYV86" s="466"/>
      <c r="UYW86" s="399"/>
      <c r="UYX86" s="466"/>
      <c r="UYY86" s="252"/>
      <c r="UYZ86" s="467"/>
      <c r="UZA86" s="466"/>
      <c r="UZB86" s="399"/>
      <c r="UZC86" s="466"/>
      <c r="UZD86" s="252"/>
      <c r="UZE86" s="467"/>
      <c r="UZF86" s="466"/>
      <c r="UZG86" s="399"/>
      <c r="UZH86" s="466"/>
      <c r="UZI86" s="252"/>
      <c r="UZJ86" s="467"/>
      <c r="UZK86" s="466"/>
      <c r="UZL86" s="399"/>
      <c r="UZM86" s="466"/>
      <c r="UZN86" s="252"/>
      <c r="UZO86" s="467"/>
      <c r="UZP86" s="466"/>
      <c r="UZQ86" s="399"/>
      <c r="UZR86" s="466"/>
      <c r="UZS86" s="252"/>
      <c r="UZT86" s="467"/>
      <c r="UZU86" s="466"/>
      <c r="UZV86" s="399"/>
      <c r="UZW86" s="466"/>
      <c r="UZX86" s="252"/>
      <c r="UZY86" s="467"/>
      <c r="UZZ86" s="466"/>
      <c r="VAA86" s="399"/>
      <c r="VAB86" s="466"/>
      <c r="VAC86" s="252"/>
      <c r="VAD86" s="467"/>
      <c r="VAE86" s="466"/>
      <c r="VAF86" s="399"/>
      <c r="VAG86" s="466"/>
      <c r="VAH86" s="252"/>
      <c r="VAI86" s="467"/>
      <c r="VAJ86" s="466"/>
      <c r="VAK86" s="399"/>
      <c r="VAL86" s="466"/>
      <c r="VAM86" s="252"/>
      <c r="VAN86" s="467"/>
      <c r="VAO86" s="466"/>
      <c r="VAP86" s="399"/>
      <c r="VAQ86" s="466"/>
      <c r="VAR86" s="252"/>
      <c r="VAS86" s="467"/>
      <c r="VAT86" s="466"/>
      <c r="VAU86" s="399"/>
      <c r="VAV86" s="466"/>
      <c r="VAW86" s="252"/>
      <c r="VAX86" s="467"/>
      <c r="VAY86" s="466"/>
      <c r="VAZ86" s="399"/>
      <c r="VBA86" s="466"/>
      <c r="VBB86" s="252"/>
      <c r="VBC86" s="467"/>
      <c r="VBD86" s="466"/>
      <c r="VBE86" s="399"/>
      <c r="VBF86" s="466"/>
      <c r="VBG86" s="252"/>
      <c r="VBH86" s="467"/>
      <c r="VBI86" s="466"/>
      <c r="VBJ86" s="399"/>
      <c r="VBK86" s="466"/>
      <c r="VBL86" s="252"/>
      <c r="VBM86" s="467"/>
      <c r="VBN86" s="466"/>
      <c r="VBO86" s="399"/>
      <c r="VBP86" s="466"/>
      <c r="VBQ86" s="252"/>
      <c r="VBR86" s="467"/>
      <c r="VBS86" s="466"/>
      <c r="VBT86" s="399"/>
      <c r="VBU86" s="466"/>
      <c r="VBV86" s="252"/>
      <c r="VBW86" s="467"/>
      <c r="VBX86" s="466"/>
      <c r="VBY86" s="399"/>
      <c r="VBZ86" s="466"/>
      <c r="VCA86" s="252"/>
      <c r="VCB86" s="467"/>
      <c r="VCC86" s="466"/>
      <c r="VCD86" s="399"/>
      <c r="VCE86" s="466"/>
      <c r="VCF86" s="252"/>
      <c r="VCG86" s="467"/>
      <c r="VCH86" s="466"/>
      <c r="VCI86" s="399"/>
      <c r="VCJ86" s="466"/>
      <c r="VCK86" s="252"/>
      <c r="VCL86" s="467"/>
      <c r="VCM86" s="466"/>
      <c r="VCN86" s="399"/>
      <c r="VCO86" s="466"/>
      <c r="VCP86" s="252"/>
      <c r="VCQ86" s="467"/>
      <c r="VCR86" s="466"/>
      <c r="VCS86" s="399"/>
      <c r="VCT86" s="466"/>
      <c r="VCU86" s="252"/>
      <c r="VCV86" s="467"/>
      <c r="VCW86" s="466"/>
      <c r="VCX86" s="399"/>
      <c r="VCY86" s="466"/>
      <c r="VCZ86" s="252"/>
      <c r="VDA86" s="467"/>
      <c r="VDB86" s="466"/>
      <c r="VDC86" s="399"/>
      <c r="VDD86" s="466"/>
      <c r="VDE86" s="252"/>
      <c r="VDF86" s="467"/>
      <c r="VDG86" s="466"/>
      <c r="VDH86" s="399"/>
      <c r="VDI86" s="466"/>
      <c r="VDJ86" s="252"/>
      <c r="VDK86" s="467"/>
      <c r="VDL86" s="466"/>
      <c r="VDM86" s="399"/>
      <c r="VDN86" s="466"/>
      <c r="VDO86" s="252"/>
      <c r="VDP86" s="467"/>
      <c r="VDQ86" s="466"/>
      <c r="VDR86" s="399"/>
      <c r="VDS86" s="466"/>
      <c r="VDT86" s="252"/>
      <c r="VDU86" s="467"/>
      <c r="VDV86" s="466"/>
      <c r="VDW86" s="399"/>
      <c r="VDX86" s="466"/>
      <c r="VDY86" s="252"/>
      <c r="VDZ86" s="467"/>
      <c r="VEA86" s="466"/>
      <c r="VEB86" s="399"/>
      <c r="VEC86" s="466"/>
      <c r="VED86" s="252"/>
      <c r="VEE86" s="467"/>
      <c r="VEF86" s="466"/>
      <c r="VEG86" s="399"/>
      <c r="VEH86" s="466"/>
      <c r="VEI86" s="252"/>
      <c r="VEJ86" s="467"/>
      <c r="VEK86" s="466"/>
      <c r="VEL86" s="399"/>
      <c r="VEM86" s="466"/>
      <c r="VEN86" s="252"/>
      <c r="VEO86" s="467"/>
      <c r="VEP86" s="466"/>
      <c r="VEQ86" s="399"/>
      <c r="VER86" s="466"/>
      <c r="VES86" s="252"/>
      <c r="VET86" s="467"/>
      <c r="VEU86" s="466"/>
      <c r="VEV86" s="399"/>
      <c r="VEW86" s="466"/>
      <c r="VEX86" s="252"/>
      <c r="VEY86" s="467"/>
      <c r="VEZ86" s="466"/>
      <c r="VFA86" s="399"/>
      <c r="VFB86" s="466"/>
      <c r="VFC86" s="252"/>
      <c r="VFD86" s="467"/>
      <c r="VFE86" s="466"/>
      <c r="VFF86" s="399"/>
      <c r="VFG86" s="466"/>
      <c r="VFH86" s="252"/>
      <c r="VFI86" s="467"/>
      <c r="VFJ86" s="466"/>
      <c r="VFK86" s="399"/>
      <c r="VFL86" s="466"/>
      <c r="VFM86" s="252"/>
      <c r="VFN86" s="467"/>
      <c r="VFO86" s="466"/>
      <c r="VFP86" s="399"/>
      <c r="VFQ86" s="466"/>
      <c r="VFR86" s="252"/>
      <c r="VFS86" s="467"/>
      <c r="VFT86" s="466"/>
      <c r="VFU86" s="399"/>
      <c r="VFV86" s="466"/>
      <c r="VFW86" s="252"/>
      <c r="VFX86" s="467"/>
      <c r="VFY86" s="466"/>
      <c r="VFZ86" s="399"/>
      <c r="VGA86" s="466"/>
      <c r="VGB86" s="252"/>
      <c r="VGC86" s="467"/>
      <c r="VGD86" s="466"/>
      <c r="VGE86" s="399"/>
      <c r="VGF86" s="466"/>
      <c r="VGG86" s="252"/>
      <c r="VGH86" s="467"/>
      <c r="VGI86" s="466"/>
      <c r="VGJ86" s="399"/>
      <c r="VGK86" s="466"/>
      <c r="VGL86" s="252"/>
      <c r="VGM86" s="467"/>
      <c r="VGN86" s="466"/>
      <c r="VGO86" s="399"/>
      <c r="VGP86" s="466"/>
      <c r="VGQ86" s="252"/>
      <c r="VGR86" s="467"/>
      <c r="VGS86" s="466"/>
      <c r="VGT86" s="399"/>
      <c r="VGU86" s="466"/>
      <c r="VGV86" s="252"/>
      <c r="VGW86" s="467"/>
      <c r="VGX86" s="466"/>
      <c r="VGY86" s="399"/>
      <c r="VGZ86" s="466"/>
      <c r="VHA86" s="252"/>
      <c r="VHB86" s="467"/>
      <c r="VHC86" s="466"/>
      <c r="VHD86" s="399"/>
      <c r="VHE86" s="466"/>
      <c r="VHF86" s="252"/>
      <c r="VHG86" s="467"/>
      <c r="VHH86" s="466"/>
      <c r="VHI86" s="399"/>
      <c r="VHJ86" s="466"/>
      <c r="VHK86" s="252"/>
      <c r="VHL86" s="467"/>
      <c r="VHM86" s="466"/>
      <c r="VHN86" s="399"/>
      <c r="VHO86" s="466"/>
      <c r="VHP86" s="252"/>
      <c r="VHQ86" s="467"/>
      <c r="VHR86" s="466"/>
      <c r="VHS86" s="399"/>
      <c r="VHT86" s="466"/>
      <c r="VHU86" s="252"/>
      <c r="VHV86" s="467"/>
      <c r="VHW86" s="466"/>
      <c r="VHX86" s="399"/>
      <c r="VHY86" s="466"/>
      <c r="VHZ86" s="252"/>
      <c r="VIA86" s="467"/>
      <c r="VIB86" s="466"/>
      <c r="VIC86" s="399"/>
      <c r="VID86" s="466"/>
      <c r="VIE86" s="252"/>
      <c r="VIF86" s="467"/>
      <c r="VIG86" s="466"/>
      <c r="VIH86" s="399"/>
      <c r="VII86" s="466"/>
      <c r="VIJ86" s="252"/>
      <c r="VIK86" s="467"/>
      <c r="VIL86" s="466"/>
      <c r="VIM86" s="399"/>
      <c r="VIN86" s="466"/>
      <c r="VIO86" s="252"/>
      <c r="VIP86" s="467"/>
      <c r="VIQ86" s="466"/>
      <c r="VIR86" s="399"/>
      <c r="VIS86" s="466"/>
      <c r="VIT86" s="252"/>
      <c r="VIU86" s="467"/>
      <c r="VIV86" s="466"/>
      <c r="VIW86" s="399"/>
      <c r="VIX86" s="466"/>
      <c r="VIY86" s="252"/>
      <c r="VIZ86" s="467"/>
      <c r="VJA86" s="466"/>
      <c r="VJB86" s="399"/>
      <c r="VJC86" s="466"/>
      <c r="VJD86" s="252"/>
      <c r="VJE86" s="467"/>
      <c r="VJF86" s="466"/>
      <c r="VJG86" s="399"/>
      <c r="VJH86" s="466"/>
      <c r="VJI86" s="252"/>
      <c r="VJJ86" s="467"/>
      <c r="VJK86" s="466"/>
      <c r="VJL86" s="399"/>
      <c r="VJM86" s="466"/>
      <c r="VJN86" s="252"/>
      <c r="VJO86" s="467"/>
      <c r="VJP86" s="466"/>
      <c r="VJQ86" s="399"/>
      <c r="VJR86" s="466"/>
      <c r="VJS86" s="252"/>
      <c r="VJT86" s="467"/>
      <c r="VJU86" s="466"/>
      <c r="VJV86" s="399"/>
      <c r="VJW86" s="466"/>
      <c r="VJX86" s="252"/>
      <c r="VJY86" s="467"/>
      <c r="VJZ86" s="466"/>
      <c r="VKA86" s="399"/>
      <c r="VKB86" s="466"/>
      <c r="VKC86" s="252"/>
      <c r="VKD86" s="467"/>
      <c r="VKE86" s="466"/>
      <c r="VKF86" s="399"/>
      <c r="VKG86" s="466"/>
      <c r="VKH86" s="252"/>
      <c r="VKI86" s="467"/>
      <c r="VKJ86" s="466"/>
      <c r="VKK86" s="399"/>
      <c r="VKL86" s="466"/>
      <c r="VKM86" s="252"/>
      <c r="VKN86" s="467"/>
      <c r="VKO86" s="466"/>
      <c r="VKP86" s="399"/>
      <c r="VKQ86" s="466"/>
      <c r="VKR86" s="252"/>
      <c r="VKS86" s="467"/>
      <c r="VKT86" s="466"/>
      <c r="VKU86" s="399"/>
      <c r="VKV86" s="466"/>
      <c r="VKW86" s="252"/>
      <c r="VKX86" s="467"/>
      <c r="VKY86" s="466"/>
      <c r="VKZ86" s="399"/>
      <c r="VLA86" s="466"/>
      <c r="VLB86" s="252"/>
      <c r="VLC86" s="467"/>
      <c r="VLD86" s="466"/>
      <c r="VLE86" s="399"/>
      <c r="VLF86" s="466"/>
      <c r="VLG86" s="252"/>
      <c r="VLH86" s="467"/>
      <c r="VLI86" s="466"/>
      <c r="VLJ86" s="399"/>
      <c r="VLK86" s="466"/>
      <c r="VLL86" s="252"/>
      <c r="VLM86" s="467"/>
      <c r="VLN86" s="466"/>
      <c r="VLO86" s="399"/>
      <c r="VLP86" s="466"/>
      <c r="VLQ86" s="252"/>
      <c r="VLR86" s="467"/>
      <c r="VLS86" s="466"/>
      <c r="VLT86" s="399"/>
      <c r="VLU86" s="466"/>
      <c r="VLV86" s="252"/>
      <c r="VLW86" s="467"/>
      <c r="VLX86" s="466"/>
      <c r="VLY86" s="399"/>
      <c r="VLZ86" s="466"/>
      <c r="VMA86" s="252"/>
      <c r="VMB86" s="467"/>
      <c r="VMC86" s="466"/>
      <c r="VMD86" s="399"/>
      <c r="VME86" s="466"/>
      <c r="VMF86" s="252"/>
      <c r="VMG86" s="467"/>
      <c r="VMH86" s="466"/>
      <c r="VMI86" s="399"/>
      <c r="VMJ86" s="466"/>
      <c r="VMK86" s="252"/>
      <c r="VML86" s="467"/>
      <c r="VMM86" s="466"/>
      <c r="VMN86" s="399"/>
      <c r="VMO86" s="466"/>
      <c r="VMP86" s="252"/>
      <c r="VMQ86" s="467"/>
      <c r="VMR86" s="466"/>
      <c r="VMS86" s="399"/>
      <c r="VMT86" s="466"/>
      <c r="VMU86" s="252"/>
      <c r="VMV86" s="467"/>
      <c r="VMW86" s="466"/>
      <c r="VMX86" s="399"/>
      <c r="VMY86" s="466"/>
      <c r="VMZ86" s="252"/>
      <c r="VNA86" s="467"/>
      <c r="VNB86" s="466"/>
      <c r="VNC86" s="399"/>
      <c r="VND86" s="466"/>
      <c r="VNE86" s="252"/>
      <c r="VNF86" s="467"/>
      <c r="VNG86" s="466"/>
      <c r="VNH86" s="399"/>
      <c r="VNI86" s="466"/>
      <c r="VNJ86" s="252"/>
      <c r="VNK86" s="467"/>
      <c r="VNL86" s="466"/>
      <c r="VNM86" s="399"/>
      <c r="VNN86" s="466"/>
      <c r="VNO86" s="252"/>
      <c r="VNP86" s="467"/>
      <c r="VNQ86" s="466"/>
      <c r="VNR86" s="399"/>
      <c r="VNS86" s="466"/>
      <c r="VNT86" s="252"/>
      <c r="VNU86" s="467"/>
      <c r="VNV86" s="466"/>
      <c r="VNW86" s="399"/>
      <c r="VNX86" s="466"/>
      <c r="VNY86" s="252"/>
      <c r="VNZ86" s="467"/>
      <c r="VOA86" s="466"/>
      <c r="VOB86" s="399"/>
      <c r="VOC86" s="466"/>
      <c r="VOD86" s="252"/>
      <c r="VOE86" s="467"/>
      <c r="VOF86" s="466"/>
      <c r="VOG86" s="399"/>
      <c r="VOH86" s="466"/>
      <c r="VOI86" s="252"/>
      <c r="VOJ86" s="467"/>
      <c r="VOK86" s="466"/>
      <c r="VOL86" s="399"/>
      <c r="VOM86" s="466"/>
      <c r="VON86" s="252"/>
      <c r="VOO86" s="467"/>
      <c r="VOP86" s="466"/>
      <c r="VOQ86" s="399"/>
      <c r="VOR86" s="466"/>
      <c r="VOS86" s="252"/>
      <c r="VOT86" s="467"/>
      <c r="VOU86" s="466"/>
      <c r="VOV86" s="399"/>
      <c r="VOW86" s="466"/>
      <c r="VOX86" s="252"/>
      <c r="VOY86" s="467"/>
      <c r="VOZ86" s="466"/>
      <c r="VPA86" s="399"/>
      <c r="VPB86" s="466"/>
      <c r="VPC86" s="252"/>
      <c r="VPD86" s="467"/>
      <c r="VPE86" s="466"/>
      <c r="VPF86" s="399"/>
      <c r="VPG86" s="466"/>
      <c r="VPH86" s="252"/>
      <c r="VPI86" s="467"/>
      <c r="VPJ86" s="466"/>
      <c r="VPK86" s="399"/>
      <c r="VPL86" s="466"/>
      <c r="VPM86" s="252"/>
      <c r="VPN86" s="467"/>
      <c r="VPO86" s="466"/>
      <c r="VPP86" s="399"/>
      <c r="VPQ86" s="466"/>
      <c r="VPR86" s="252"/>
      <c r="VPS86" s="467"/>
      <c r="VPT86" s="466"/>
      <c r="VPU86" s="399"/>
      <c r="VPV86" s="466"/>
      <c r="VPW86" s="252"/>
      <c r="VPX86" s="467"/>
      <c r="VPY86" s="466"/>
      <c r="VPZ86" s="399"/>
      <c r="VQA86" s="466"/>
      <c r="VQB86" s="252"/>
      <c r="VQC86" s="467"/>
      <c r="VQD86" s="466"/>
      <c r="VQE86" s="399"/>
      <c r="VQF86" s="466"/>
      <c r="VQG86" s="252"/>
      <c r="VQH86" s="467"/>
      <c r="VQI86" s="466"/>
      <c r="VQJ86" s="399"/>
      <c r="VQK86" s="466"/>
      <c r="VQL86" s="252"/>
      <c r="VQM86" s="467"/>
      <c r="VQN86" s="466"/>
      <c r="VQO86" s="399"/>
      <c r="VQP86" s="466"/>
      <c r="VQQ86" s="252"/>
      <c r="VQR86" s="467"/>
      <c r="VQS86" s="466"/>
      <c r="VQT86" s="399"/>
      <c r="VQU86" s="466"/>
      <c r="VQV86" s="252"/>
      <c r="VQW86" s="467"/>
      <c r="VQX86" s="466"/>
      <c r="VQY86" s="399"/>
      <c r="VQZ86" s="466"/>
      <c r="VRA86" s="252"/>
      <c r="VRB86" s="467"/>
      <c r="VRC86" s="466"/>
      <c r="VRD86" s="399"/>
      <c r="VRE86" s="466"/>
      <c r="VRF86" s="252"/>
      <c r="VRG86" s="467"/>
      <c r="VRH86" s="466"/>
      <c r="VRI86" s="399"/>
      <c r="VRJ86" s="466"/>
      <c r="VRK86" s="252"/>
      <c r="VRL86" s="467"/>
      <c r="VRM86" s="466"/>
      <c r="VRN86" s="399"/>
      <c r="VRO86" s="466"/>
      <c r="VRP86" s="252"/>
      <c r="VRQ86" s="467"/>
      <c r="VRR86" s="466"/>
      <c r="VRS86" s="399"/>
      <c r="VRT86" s="466"/>
      <c r="VRU86" s="252"/>
      <c r="VRV86" s="467"/>
      <c r="VRW86" s="466"/>
      <c r="VRX86" s="399"/>
      <c r="VRY86" s="466"/>
      <c r="VRZ86" s="252"/>
      <c r="VSA86" s="467"/>
      <c r="VSB86" s="466"/>
      <c r="VSC86" s="399"/>
      <c r="VSD86" s="466"/>
      <c r="VSE86" s="252"/>
      <c r="VSF86" s="467"/>
      <c r="VSG86" s="466"/>
      <c r="VSH86" s="399"/>
      <c r="VSI86" s="466"/>
      <c r="VSJ86" s="252"/>
      <c r="VSK86" s="467"/>
      <c r="VSL86" s="466"/>
      <c r="VSM86" s="399"/>
      <c r="VSN86" s="466"/>
      <c r="VSO86" s="252"/>
      <c r="VSP86" s="467"/>
      <c r="VSQ86" s="466"/>
      <c r="VSR86" s="399"/>
      <c r="VSS86" s="466"/>
      <c r="VST86" s="252"/>
      <c r="VSU86" s="467"/>
      <c r="VSV86" s="466"/>
      <c r="VSW86" s="399"/>
      <c r="VSX86" s="466"/>
      <c r="VSY86" s="252"/>
      <c r="VSZ86" s="467"/>
      <c r="VTA86" s="466"/>
      <c r="VTB86" s="399"/>
      <c r="VTC86" s="466"/>
      <c r="VTD86" s="252"/>
      <c r="VTE86" s="467"/>
      <c r="VTF86" s="466"/>
      <c r="VTG86" s="399"/>
      <c r="VTH86" s="466"/>
      <c r="VTI86" s="252"/>
      <c r="VTJ86" s="467"/>
      <c r="VTK86" s="466"/>
      <c r="VTL86" s="399"/>
      <c r="VTM86" s="466"/>
      <c r="VTN86" s="252"/>
      <c r="VTO86" s="467"/>
      <c r="VTP86" s="466"/>
      <c r="VTQ86" s="399"/>
      <c r="VTR86" s="466"/>
      <c r="VTS86" s="252"/>
      <c r="VTT86" s="467"/>
      <c r="VTU86" s="466"/>
      <c r="VTV86" s="399"/>
      <c r="VTW86" s="466"/>
      <c r="VTX86" s="252"/>
      <c r="VTY86" s="467"/>
      <c r="VTZ86" s="466"/>
      <c r="VUA86" s="399"/>
      <c r="VUB86" s="466"/>
      <c r="VUC86" s="252"/>
      <c r="VUD86" s="467"/>
      <c r="VUE86" s="466"/>
      <c r="VUF86" s="399"/>
      <c r="VUG86" s="466"/>
      <c r="VUH86" s="252"/>
      <c r="VUI86" s="467"/>
      <c r="VUJ86" s="466"/>
      <c r="VUK86" s="399"/>
      <c r="VUL86" s="466"/>
      <c r="VUM86" s="252"/>
      <c r="VUN86" s="467"/>
      <c r="VUO86" s="466"/>
      <c r="VUP86" s="399"/>
      <c r="VUQ86" s="466"/>
      <c r="VUR86" s="252"/>
      <c r="VUS86" s="467"/>
      <c r="VUT86" s="466"/>
      <c r="VUU86" s="399"/>
      <c r="VUV86" s="466"/>
      <c r="VUW86" s="252"/>
      <c r="VUX86" s="467"/>
      <c r="VUY86" s="466"/>
      <c r="VUZ86" s="399"/>
      <c r="VVA86" s="466"/>
      <c r="VVB86" s="252"/>
      <c r="VVC86" s="467"/>
      <c r="VVD86" s="466"/>
      <c r="VVE86" s="399"/>
      <c r="VVF86" s="466"/>
      <c r="VVG86" s="252"/>
      <c r="VVH86" s="467"/>
      <c r="VVI86" s="466"/>
      <c r="VVJ86" s="399"/>
      <c r="VVK86" s="466"/>
      <c r="VVL86" s="252"/>
      <c r="VVM86" s="467"/>
      <c r="VVN86" s="466"/>
      <c r="VVO86" s="399"/>
      <c r="VVP86" s="466"/>
      <c r="VVQ86" s="252"/>
      <c r="VVR86" s="467"/>
      <c r="VVS86" s="466"/>
      <c r="VVT86" s="399"/>
      <c r="VVU86" s="466"/>
      <c r="VVV86" s="252"/>
      <c r="VVW86" s="467"/>
      <c r="VVX86" s="466"/>
      <c r="VVY86" s="399"/>
      <c r="VVZ86" s="466"/>
      <c r="VWA86" s="252"/>
      <c r="VWB86" s="467"/>
      <c r="VWC86" s="466"/>
      <c r="VWD86" s="399"/>
      <c r="VWE86" s="466"/>
      <c r="VWF86" s="252"/>
      <c r="VWG86" s="467"/>
      <c r="VWH86" s="466"/>
      <c r="VWI86" s="399"/>
      <c r="VWJ86" s="466"/>
      <c r="VWK86" s="252"/>
      <c r="VWL86" s="467"/>
      <c r="VWM86" s="466"/>
      <c r="VWN86" s="399"/>
      <c r="VWO86" s="466"/>
      <c r="VWP86" s="252"/>
      <c r="VWQ86" s="467"/>
      <c r="VWR86" s="466"/>
      <c r="VWS86" s="399"/>
      <c r="VWT86" s="466"/>
      <c r="VWU86" s="252"/>
      <c r="VWV86" s="467"/>
      <c r="VWW86" s="466"/>
      <c r="VWX86" s="399"/>
      <c r="VWY86" s="466"/>
      <c r="VWZ86" s="252"/>
      <c r="VXA86" s="467"/>
      <c r="VXB86" s="466"/>
      <c r="VXC86" s="399"/>
      <c r="VXD86" s="466"/>
      <c r="VXE86" s="252"/>
      <c r="VXF86" s="467"/>
      <c r="VXG86" s="466"/>
      <c r="VXH86" s="399"/>
      <c r="VXI86" s="466"/>
      <c r="VXJ86" s="252"/>
      <c r="VXK86" s="467"/>
      <c r="VXL86" s="466"/>
      <c r="VXM86" s="399"/>
      <c r="VXN86" s="466"/>
      <c r="VXO86" s="252"/>
      <c r="VXP86" s="467"/>
      <c r="VXQ86" s="466"/>
      <c r="VXR86" s="399"/>
      <c r="VXS86" s="466"/>
      <c r="VXT86" s="252"/>
      <c r="VXU86" s="467"/>
      <c r="VXV86" s="466"/>
      <c r="VXW86" s="399"/>
      <c r="VXX86" s="466"/>
      <c r="VXY86" s="252"/>
      <c r="VXZ86" s="467"/>
      <c r="VYA86" s="466"/>
      <c r="VYB86" s="399"/>
      <c r="VYC86" s="466"/>
      <c r="VYD86" s="252"/>
      <c r="VYE86" s="467"/>
      <c r="VYF86" s="466"/>
      <c r="VYG86" s="399"/>
      <c r="VYH86" s="466"/>
      <c r="VYI86" s="252"/>
      <c r="VYJ86" s="467"/>
      <c r="VYK86" s="466"/>
      <c r="VYL86" s="399"/>
      <c r="VYM86" s="466"/>
      <c r="VYN86" s="252"/>
      <c r="VYO86" s="467"/>
      <c r="VYP86" s="466"/>
      <c r="VYQ86" s="399"/>
      <c r="VYR86" s="466"/>
      <c r="VYS86" s="252"/>
      <c r="VYT86" s="467"/>
      <c r="VYU86" s="466"/>
      <c r="VYV86" s="399"/>
      <c r="VYW86" s="466"/>
      <c r="VYX86" s="252"/>
      <c r="VYY86" s="467"/>
      <c r="VYZ86" s="466"/>
      <c r="VZA86" s="399"/>
      <c r="VZB86" s="466"/>
      <c r="VZC86" s="252"/>
      <c r="VZD86" s="467"/>
      <c r="VZE86" s="466"/>
      <c r="VZF86" s="399"/>
      <c r="VZG86" s="466"/>
      <c r="VZH86" s="252"/>
      <c r="VZI86" s="467"/>
      <c r="VZJ86" s="466"/>
      <c r="VZK86" s="399"/>
      <c r="VZL86" s="466"/>
      <c r="VZM86" s="252"/>
      <c r="VZN86" s="467"/>
      <c r="VZO86" s="466"/>
      <c r="VZP86" s="399"/>
      <c r="VZQ86" s="466"/>
      <c r="VZR86" s="252"/>
      <c r="VZS86" s="467"/>
      <c r="VZT86" s="466"/>
      <c r="VZU86" s="399"/>
      <c r="VZV86" s="466"/>
      <c r="VZW86" s="252"/>
      <c r="VZX86" s="467"/>
      <c r="VZY86" s="466"/>
      <c r="VZZ86" s="399"/>
      <c r="WAA86" s="466"/>
      <c r="WAB86" s="252"/>
      <c r="WAC86" s="467"/>
      <c r="WAD86" s="466"/>
      <c r="WAE86" s="399"/>
      <c r="WAF86" s="466"/>
      <c r="WAG86" s="252"/>
      <c r="WAH86" s="467"/>
      <c r="WAI86" s="466"/>
      <c r="WAJ86" s="399"/>
      <c r="WAK86" s="466"/>
      <c r="WAL86" s="252"/>
      <c r="WAM86" s="467"/>
      <c r="WAN86" s="466"/>
      <c r="WAO86" s="399"/>
      <c r="WAP86" s="466"/>
      <c r="WAQ86" s="252"/>
      <c r="WAR86" s="467"/>
      <c r="WAS86" s="466"/>
      <c r="WAT86" s="399"/>
      <c r="WAU86" s="466"/>
      <c r="WAV86" s="252"/>
      <c r="WAW86" s="467"/>
      <c r="WAX86" s="466"/>
      <c r="WAY86" s="399"/>
      <c r="WAZ86" s="466"/>
      <c r="WBA86" s="252"/>
      <c r="WBB86" s="467"/>
      <c r="WBC86" s="466"/>
      <c r="WBD86" s="399"/>
      <c r="WBE86" s="466"/>
      <c r="WBF86" s="252"/>
      <c r="WBG86" s="467"/>
      <c r="WBH86" s="466"/>
      <c r="WBI86" s="399"/>
      <c r="WBJ86" s="466"/>
      <c r="WBK86" s="252"/>
      <c r="WBL86" s="467"/>
      <c r="WBM86" s="466"/>
      <c r="WBN86" s="399"/>
      <c r="WBO86" s="466"/>
      <c r="WBP86" s="252"/>
      <c r="WBQ86" s="467"/>
      <c r="WBR86" s="466"/>
      <c r="WBS86" s="399"/>
      <c r="WBT86" s="466"/>
      <c r="WBU86" s="252"/>
      <c r="WBV86" s="467"/>
      <c r="WBW86" s="466"/>
      <c r="WBX86" s="399"/>
      <c r="WBY86" s="466"/>
      <c r="WBZ86" s="252"/>
      <c r="WCA86" s="467"/>
      <c r="WCB86" s="466"/>
      <c r="WCC86" s="399"/>
      <c r="WCD86" s="466"/>
      <c r="WCE86" s="252"/>
      <c r="WCF86" s="467"/>
      <c r="WCG86" s="466"/>
      <c r="WCH86" s="399"/>
      <c r="WCI86" s="466"/>
      <c r="WCJ86" s="252"/>
      <c r="WCK86" s="467"/>
      <c r="WCL86" s="466"/>
      <c r="WCM86" s="399"/>
      <c r="WCN86" s="466"/>
      <c r="WCO86" s="252"/>
      <c r="WCP86" s="467"/>
      <c r="WCQ86" s="466"/>
      <c r="WCR86" s="399"/>
      <c r="WCS86" s="466"/>
      <c r="WCT86" s="252"/>
      <c r="WCU86" s="467"/>
      <c r="WCV86" s="466"/>
      <c r="WCW86" s="399"/>
      <c r="WCX86" s="466"/>
      <c r="WCY86" s="252"/>
      <c r="WCZ86" s="467"/>
      <c r="WDA86" s="466"/>
      <c r="WDB86" s="399"/>
      <c r="WDC86" s="466"/>
      <c r="WDD86" s="252"/>
      <c r="WDE86" s="467"/>
      <c r="WDF86" s="466"/>
      <c r="WDG86" s="399"/>
      <c r="WDH86" s="466"/>
      <c r="WDI86" s="252"/>
      <c r="WDJ86" s="467"/>
      <c r="WDK86" s="466"/>
      <c r="WDL86" s="399"/>
      <c r="WDM86" s="466"/>
      <c r="WDN86" s="252"/>
      <c r="WDO86" s="467"/>
      <c r="WDP86" s="466"/>
      <c r="WDQ86" s="399"/>
      <c r="WDR86" s="466"/>
      <c r="WDS86" s="252"/>
      <c r="WDT86" s="467"/>
      <c r="WDU86" s="466"/>
      <c r="WDV86" s="399"/>
      <c r="WDW86" s="466"/>
      <c r="WDX86" s="252"/>
      <c r="WDY86" s="467"/>
      <c r="WDZ86" s="466"/>
      <c r="WEA86" s="399"/>
      <c r="WEB86" s="466"/>
      <c r="WEC86" s="252"/>
      <c r="WED86" s="467"/>
      <c r="WEE86" s="466"/>
      <c r="WEF86" s="399"/>
      <c r="WEG86" s="466"/>
      <c r="WEH86" s="252"/>
      <c r="WEI86" s="467"/>
      <c r="WEJ86" s="466"/>
      <c r="WEK86" s="399"/>
      <c r="WEL86" s="466"/>
      <c r="WEM86" s="252"/>
      <c r="WEN86" s="467"/>
      <c r="WEO86" s="466"/>
      <c r="WEP86" s="399"/>
      <c r="WEQ86" s="466"/>
      <c r="WER86" s="252"/>
      <c r="WES86" s="467"/>
      <c r="WET86" s="466"/>
      <c r="WEU86" s="399"/>
      <c r="WEV86" s="466"/>
      <c r="WEW86" s="252"/>
      <c r="WEX86" s="467"/>
      <c r="WEY86" s="466"/>
      <c r="WEZ86" s="399"/>
      <c r="WFA86" s="466"/>
      <c r="WFB86" s="252"/>
      <c r="WFC86" s="467"/>
      <c r="WFD86" s="466"/>
      <c r="WFE86" s="399"/>
      <c r="WFF86" s="466"/>
      <c r="WFG86" s="252"/>
      <c r="WFH86" s="467"/>
      <c r="WFI86" s="466"/>
      <c r="WFJ86" s="399"/>
      <c r="WFK86" s="466"/>
      <c r="WFL86" s="252"/>
      <c r="WFM86" s="467"/>
      <c r="WFN86" s="466"/>
      <c r="WFO86" s="399"/>
      <c r="WFP86" s="466"/>
      <c r="WFQ86" s="252"/>
      <c r="WFR86" s="467"/>
      <c r="WFS86" s="466"/>
      <c r="WFT86" s="399"/>
      <c r="WFU86" s="466"/>
      <c r="WFV86" s="252"/>
      <c r="WFW86" s="467"/>
      <c r="WFX86" s="466"/>
      <c r="WFY86" s="399"/>
      <c r="WFZ86" s="466"/>
      <c r="WGA86" s="252"/>
      <c r="WGB86" s="467"/>
      <c r="WGC86" s="466"/>
      <c r="WGD86" s="399"/>
      <c r="WGE86" s="466"/>
      <c r="WGF86" s="252"/>
      <c r="WGG86" s="467"/>
      <c r="WGH86" s="466"/>
      <c r="WGI86" s="399"/>
      <c r="WGJ86" s="466"/>
      <c r="WGK86" s="252"/>
      <c r="WGL86" s="467"/>
      <c r="WGM86" s="466"/>
      <c r="WGN86" s="399"/>
      <c r="WGO86" s="466"/>
      <c r="WGP86" s="252"/>
      <c r="WGQ86" s="467"/>
      <c r="WGR86" s="466"/>
      <c r="WGS86" s="399"/>
      <c r="WGT86" s="466"/>
      <c r="WGU86" s="252"/>
      <c r="WGV86" s="467"/>
      <c r="WGW86" s="466"/>
      <c r="WGX86" s="399"/>
      <c r="WGY86" s="466"/>
      <c r="WGZ86" s="252"/>
      <c r="WHA86" s="467"/>
      <c r="WHB86" s="466"/>
      <c r="WHC86" s="399"/>
      <c r="WHD86" s="466"/>
      <c r="WHE86" s="252"/>
      <c r="WHF86" s="467"/>
      <c r="WHG86" s="466"/>
      <c r="WHH86" s="399"/>
      <c r="WHI86" s="466"/>
      <c r="WHJ86" s="252"/>
      <c r="WHK86" s="467"/>
      <c r="WHL86" s="466"/>
      <c r="WHM86" s="399"/>
      <c r="WHN86" s="466"/>
      <c r="WHO86" s="252"/>
      <c r="WHP86" s="467"/>
      <c r="WHQ86" s="466"/>
      <c r="WHR86" s="399"/>
      <c r="WHS86" s="466"/>
      <c r="WHT86" s="252"/>
      <c r="WHU86" s="467"/>
      <c r="WHV86" s="466"/>
      <c r="WHW86" s="399"/>
      <c r="WHX86" s="466"/>
      <c r="WHY86" s="252"/>
      <c r="WHZ86" s="467"/>
      <c r="WIA86" s="466"/>
      <c r="WIB86" s="399"/>
      <c r="WIC86" s="466"/>
      <c r="WID86" s="252"/>
      <c r="WIE86" s="467"/>
      <c r="WIF86" s="466"/>
      <c r="WIG86" s="399"/>
      <c r="WIH86" s="466"/>
      <c r="WII86" s="252"/>
      <c r="WIJ86" s="467"/>
      <c r="WIK86" s="466"/>
      <c r="WIL86" s="399"/>
      <c r="WIM86" s="466"/>
      <c r="WIN86" s="252"/>
      <c r="WIO86" s="467"/>
      <c r="WIP86" s="466"/>
      <c r="WIQ86" s="399"/>
      <c r="WIR86" s="466"/>
      <c r="WIS86" s="252"/>
      <c r="WIT86" s="467"/>
      <c r="WIU86" s="466"/>
      <c r="WIV86" s="399"/>
      <c r="WIW86" s="466"/>
      <c r="WIX86" s="252"/>
      <c r="WIY86" s="467"/>
      <c r="WIZ86" s="466"/>
      <c r="WJA86" s="399"/>
      <c r="WJB86" s="466"/>
      <c r="WJC86" s="252"/>
      <c r="WJD86" s="467"/>
      <c r="WJE86" s="466"/>
      <c r="WJF86" s="399"/>
      <c r="WJG86" s="466"/>
      <c r="WJH86" s="252"/>
      <c r="WJI86" s="467"/>
      <c r="WJJ86" s="466"/>
      <c r="WJK86" s="399"/>
      <c r="WJL86" s="466"/>
      <c r="WJM86" s="252"/>
      <c r="WJN86" s="467"/>
      <c r="WJO86" s="466"/>
      <c r="WJP86" s="399"/>
      <c r="WJQ86" s="466"/>
      <c r="WJR86" s="252"/>
      <c r="WJS86" s="467"/>
      <c r="WJT86" s="466"/>
      <c r="WJU86" s="399"/>
      <c r="WJV86" s="466"/>
      <c r="WJW86" s="252"/>
      <c r="WJX86" s="467"/>
      <c r="WJY86" s="466"/>
      <c r="WJZ86" s="399"/>
      <c r="WKA86" s="466"/>
      <c r="WKB86" s="252"/>
      <c r="WKC86" s="467"/>
      <c r="WKD86" s="466"/>
      <c r="WKE86" s="399"/>
      <c r="WKF86" s="466"/>
      <c r="WKG86" s="252"/>
      <c r="WKH86" s="467"/>
      <c r="WKI86" s="466"/>
      <c r="WKJ86" s="399"/>
      <c r="WKK86" s="466"/>
      <c r="WKL86" s="252"/>
      <c r="WKM86" s="467"/>
      <c r="WKN86" s="466"/>
      <c r="WKO86" s="399"/>
      <c r="WKP86" s="466"/>
      <c r="WKQ86" s="252"/>
      <c r="WKR86" s="467"/>
      <c r="WKS86" s="466"/>
      <c r="WKT86" s="399"/>
      <c r="WKU86" s="466"/>
      <c r="WKV86" s="252"/>
      <c r="WKW86" s="467"/>
      <c r="WKX86" s="466"/>
      <c r="WKY86" s="399"/>
      <c r="WKZ86" s="466"/>
      <c r="WLA86" s="252"/>
      <c r="WLB86" s="467"/>
      <c r="WLC86" s="466"/>
      <c r="WLD86" s="399"/>
      <c r="WLE86" s="466"/>
      <c r="WLF86" s="252"/>
      <c r="WLG86" s="467"/>
      <c r="WLH86" s="466"/>
      <c r="WLI86" s="399"/>
      <c r="WLJ86" s="466"/>
      <c r="WLK86" s="252"/>
      <c r="WLL86" s="467"/>
      <c r="WLM86" s="466"/>
      <c r="WLN86" s="399"/>
      <c r="WLO86" s="466"/>
      <c r="WLP86" s="252"/>
      <c r="WLQ86" s="467"/>
      <c r="WLR86" s="466"/>
      <c r="WLS86" s="399"/>
      <c r="WLT86" s="466"/>
      <c r="WLU86" s="252"/>
      <c r="WLV86" s="467"/>
      <c r="WLW86" s="466"/>
      <c r="WLX86" s="399"/>
      <c r="WLY86" s="466"/>
      <c r="WLZ86" s="252"/>
      <c r="WMA86" s="467"/>
      <c r="WMB86" s="466"/>
      <c r="WMC86" s="399"/>
      <c r="WMD86" s="466"/>
      <c r="WME86" s="252"/>
      <c r="WMF86" s="467"/>
      <c r="WMG86" s="466"/>
      <c r="WMH86" s="399"/>
      <c r="WMI86" s="466"/>
      <c r="WMJ86" s="252"/>
      <c r="WMK86" s="467"/>
      <c r="WML86" s="466"/>
      <c r="WMM86" s="399"/>
      <c r="WMN86" s="466"/>
      <c r="WMO86" s="252"/>
      <c r="WMP86" s="467"/>
      <c r="WMQ86" s="466"/>
      <c r="WMR86" s="399"/>
      <c r="WMS86" s="466"/>
      <c r="WMT86" s="252"/>
      <c r="WMU86" s="467"/>
      <c r="WMV86" s="466"/>
      <c r="WMW86" s="399"/>
      <c r="WMX86" s="466"/>
      <c r="WMY86" s="252"/>
      <c r="WMZ86" s="467"/>
      <c r="WNA86" s="466"/>
      <c r="WNB86" s="399"/>
      <c r="WNC86" s="466"/>
      <c r="WND86" s="252"/>
      <c r="WNE86" s="467"/>
      <c r="WNF86" s="466"/>
      <c r="WNG86" s="399"/>
      <c r="WNH86" s="466"/>
      <c r="WNI86" s="252"/>
      <c r="WNJ86" s="467"/>
      <c r="WNK86" s="466"/>
      <c r="WNL86" s="399"/>
      <c r="WNM86" s="466"/>
      <c r="WNN86" s="252"/>
      <c r="WNO86" s="467"/>
      <c r="WNP86" s="466"/>
      <c r="WNQ86" s="399"/>
      <c r="WNR86" s="466"/>
      <c r="WNS86" s="252"/>
      <c r="WNT86" s="467"/>
      <c r="WNU86" s="466"/>
      <c r="WNV86" s="399"/>
      <c r="WNW86" s="466"/>
      <c r="WNX86" s="252"/>
      <c r="WNY86" s="467"/>
      <c r="WNZ86" s="466"/>
      <c r="WOA86" s="399"/>
      <c r="WOB86" s="466"/>
      <c r="WOC86" s="252"/>
      <c r="WOD86" s="467"/>
      <c r="WOE86" s="466"/>
      <c r="WOF86" s="399"/>
      <c r="WOG86" s="466"/>
      <c r="WOH86" s="252"/>
      <c r="WOI86" s="467"/>
      <c r="WOJ86" s="466"/>
      <c r="WOK86" s="399"/>
      <c r="WOL86" s="466"/>
      <c r="WOM86" s="252"/>
      <c r="WON86" s="467"/>
      <c r="WOO86" s="466"/>
      <c r="WOP86" s="399"/>
      <c r="WOQ86" s="466"/>
      <c r="WOR86" s="252"/>
      <c r="WOS86" s="467"/>
      <c r="WOT86" s="466"/>
      <c r="WOU86" s="399"/>
      <c r="WOV86" s="466"/>
      <c r="WOW86" s="252"/>
      <c r="WOX86" s="467"/>
      <c r="WOY86" s="466"/>
      <c r="WOZ86" s="399"/>
      <c r="WPA86" s="466"/>
      <c r="WPB86" s="252"/>
      <c r="WPC86" s="467"/>
      <c r="WPD86" s="466"/>
      <c r="WPE86" s="399"/>
      <c r="WPF86" s="466"/>
      <c r="WPG86" s="252"/>
      <c r="WPH86" s="467"/>
      <c r="WPI86" s="466"/>
      <c r="WPJ86" s="399"/>
      <c r="WPK86" s="466"/>
      <c r="WPL86" s="252"/>
      <c r="WPM86" s="467"/>
      <c r="WPN86" s="466"/>
      <c r="WPO86" s="399"/>
      <c r="WPP86" s="466"/>
      <c r="WPQ86" s="252"/>
      <c r="WPR86" s="467"/>
      <c r="WPS86" s="466"/>
      <c r="WPT86" s="399"/>
      <c r="WPU86" s="466"/>
      <c r="WPV86" s="252"/>
      <c r="WPW86" s="467"/>
      <c r="WPX86" s="466"/>
      <c r="WPY86" s="399"/>
      <c r="WPZ86" s="466"/>
      <c r="WQA86" s="252"/>
      <c r="WQB86" s="467"/>
      <c r="WQC86" s="466"/>
      <c r="WQD86" s="399"/>
      <c r="WQE86" s="466"/>
      <c r="WQF86" s="252"/>
      <c r="WQG86" s="467"/>
      <c r="WQH86" s="466"/>
      <c r="WQI86" s="399"/>
      <c r="WQJ86" s="466"/>
      <c r="WQK86" s="252"/>
      <c r="WQL86" s="467"/>
      <c r="WQM86" s="466"/>
      <c r="WQN86" s="399"/>
      <c r="WQO86" s="466"/>
      <c r="WQP86" s="252"/>
      <c r="WQQ86" s="467"/>
      <c r="WQR86" s="466"/>
      <c r="WQS86" s="399"/>
      <c r="WQT86" s="466"/>
      <c r="WQU86" s="252"/>
      <c r="WQV86" s="467"/>
      <c r="WQW86" s="466"/>
      <c r="WQX86" s="399"/>
      <c r="WQY86" s="466"/>
      <c r="WQZ86" s="252"/>
      <c r="WRA86" s="467"/>
      <c r="WRB86" s="466"/>
      <c r="WRC86" s="399"/>
      <c r="WRD86" s="466"/>
      <c r="WRE86" s="252"/>
      <c r="WRF86" s="467"/>
      <c r="WRG86" s="466"/>
      <c r="WRH86" s="399"/>
      <c r="WRI86" s="466"/>
      <c r="WRJ86" s="252"/>
      <c r="WRK86" s="467"/>
      <c r="WRL86" s="466"/>
      <c r="WRM86" s="399"/>
      <c r="WRN86" s="466"/>
      <c r="WRO86" s="252"/>
      <c r="WRP86" s="467"/>
      <c r="WRQ86" s="466"/>
      <c r="WRR86" s="399"/>
      <c r="WRS86" s="466"/>
      <c r="WRT86" s="252"/>
      <c r="WRU86" s="467"/>
      <c r="WRV86" s="466"/>
      <c r="WRW86" s="399"/>
      <c r="WRX86" s="466"/>
      <c r="WRY86" s="252"/>
      <c r="WRZ86" s="467"/>
      <c r="WSA86" s="466"/>
      <c r="WSB86" s="399"/>
      <c r="WSC86" s="466"/>
      <c r="WSD86" s="252"/>
      <c r="WSE86" s="467"/>
      <c r="WSF86" s="466"/>
      <c r="WSG86" s="399"/>
      <c r="WSH86" s="466"/>
      <c r="WSI86" s="252"/>
      <c r="WSJ86" s="467"/>
      <c r="WSK86" s="466"/>
      <c r="WSL86" s="399"/>
      <c r="WSM86" s="466"/>
      <c r="WSN86" s="252"/>
      <c r="WSO86" s="467"/>
      <c r="WSP86" s="466"/>
      <c r="WSQ86" s="399"/>
      <c r="WSR86" s="466"/>
      <c r="WSS86" s="252"/>
      <c r="WST86" s="467"/>
      <c r="WSU86" s="466"/>
      <c r="WSV86" s="399"/>
      <c r="WSW86" s="466"/>
      <c r="WSX86" s="252"/>
      <c r="WSY86" s="467"/>
      <c r="WSZ86" s="466"/>
      <c r="WTA86" s="399"/>
      <c r="WTB86" s="466"/>
      <c r="WTC86" s="252"/>
      <c r="WTD86" s="467"/>
      <c r="WTE86" s="466"/>
      <c r="WTF86" s="399"/>
      <c r="WTG86" s="466"/>
      <c r="WTH86" s="252"/>
      <c r="WTI86" s="467"/>
      <c r="WTJ86" s="466"/>
      <c r="WTK86" s="399"/>
      <c r="WTL86" s="466"/>
      <c r="WTM86" s="252"/>
      <c r="WTN86" s="467"/>
      <c r="WTO86" s="466"/>
      <c r="WTP86" s="399"/>
      <c r="WTQ86" s="466"/>
      <c r="WTR86" s="252"/>
      <c r="WTS86" s="467"/>
      <c r="WTT86" s="466"/>
      <c r="WTU86" s="399"/>
      <c r="WTV86" s="466"/>
      <c r="WTW86" s="252"/>
      <c r="WTX86" s="467"/>
      <c r="WTY86" s="466"/>
      <c r="WTZ86" s="399"/>
      <c r="WUA86" s="466"/>
      <c r="WUB86" s="252"/>
      <c r="WUC86" s="467"/>
      <c r="WUD86" s="466"/>
      <c r="WUE86" s="399"/>
      <c r="WUF86" s="466"/>
      <c r="WUG86" s="252"/>
      <c r="WUH86" s="467"/>
      <c r="WUI86" s="466"/>
      <c r="WUJ86" s="399"/>
      <c r="WUK86" s="466"/>
      <c r="WUL86" s="252"/>
      <c r="WUM86" s="467"/>
      <c r="WUN86" s="466"/>
      <c r="WUO86" s="399"/>
      <c r="WUP86" s="466"/>
      <c r="WUQ86" s="252"/>
      <c r="WUR86" s="467"/>
      <c r="WUS86" s="466"/>
      <c r="WUT86" s="399"/>
      <c r="WUU86" s="466"/>
      <c r="WUV86" s="252"/>
      <c r="WUW86" s="467"/>
      <c r="WUX86" s="466"/>
      <c r="WUY86" s="399"/>
      <c r="WUZ86" s="466"/>
      <c r="WVA86" s="252"/>
      <c r="WVB86" s="467"/>
      <c r="WVC86" s="466"/>
      <c r="WVD86" s="399"/>
      <c r="WVE86" s="466"/>
      <c r="WVF86" s="252"/>
      <c r="WVG86" s="467"/>
      <c r="WVH86" s="466"/>
      <c r="WVI86" s="399"/>
      <c r="WVJ86" s="466"/>
      <c r="WVK86" s="252"/>
      <c r="WVL86" s="467"/>
      <c r="WVM86" s="466"/>
      <c r="WVN86" s="399"/>
      <c r="WVO86" s="466"/>
      <c r="WVP86" s="252"/>
      <c r="WVQ86" s="467"/>
      <c r="WVR86" s="466"/>
      <c r="WVS86" s="399"/>
      <c r="WVT86" s="466"/>
      <c r="WVU86" s="252"/>
      <c r="WVV86" s="467"/>
      <c r="WVW86" s="466"/>
      <c r="WVX86" s="399"/>
      <c r="WVY86" s="466"/>
      <c r="WVZ86" s="252"/>
      <c r="WWA86" s="467"/>
      <c r="WWB86" s="466"/>
      <c r="WWC86" s="399"/>
      <c r="WWD86" s="466"/>
      <c r="WWE86" s="252"/>
      <c r="WWF86" s="467"/>
      <c r="WWG86" s="466"/>
      <c r="WWH86" s="399"/>
      <c r="WWI86" s="466"/>
      <c r="WWJ86" s="252"/>
      <c r="WWK86" s="467"/>
      <c r="WWL86" s="466"/>
      <c r="WWM86" s="399"/>
      <c r="WWN86" s="466"/>
      <c r="WWO86" s="252"/>
      <c r="WWP86" s="467"/>
      <c r="WWQ86" s="466"/>
      <c r="WWR86" s="399"/>
      <c r="WWS86" s="466"/>
      <c r="WWT86" s="252"/>
      <c r="WWU86" s="467"/>
      <c r="WWV86" s="466"/>
      <c r="WWW86" s="399"/>
      <c r="WWX86" s="466"/>
      <c r="WWY86" s="252"/>
      <c r="WWZ86" s="467"/>
      <c r="WXA86" s="466"/>
      <c r="WXB86" s="399"/>
      <c r="WXC86" s="466"/>
      <c r="WXD86" s="252"/>
      <c r="WXE86" s="467"/>
      <c r="WXF86" s="466"/>
      <c r="WXG86" s="399"/>
      <c r="WXH86" s="466"/>
      <c r="WXI86" s="252"/>
      <c r="WXJ86" s="467"/>
      <c r="WXK86" s="466"/>
      <c r="WXL86" s="399"/>
      <c r="WXM86" s="466"/>
      <c r="WXN86" s="252"/>
      <c r="WXO86" s="467"/>
      <c r="WXP86" s="466"/>
      <c r="WXQ86" s="399"/>
      <c r="WXR86" s="466"/>
      <c r="WXS86" s="252"/>
      <c r="WXT86" s="467"/>
      <c r="WXU86" s="466"/>
      <c r="WXV86" s="399"/>
      <c r="WXW86" s="466"/>
      <c r="WXX86" s="252"/>
      <c r="WXY86" s="467"/>
      <c r="WXZ86" s="466"/>
      <c r="WYA86" s="399"/>
      <c r="WYB86" s="466"/>
      <c r="WYC86" s="252"/>
      <c r="WYD86" s="467"/>
      <c r="WYE86" s="466"/>
      <c r="WYF86" s="399"/>
      <c r="WYG86" s="466"/>
      <c r="WYH86" s="252"/>
      <c r="WYI86" s="467"/>
      <c r="WYJ86" s="466"/>
      <c r="WYK86" s="399"/>
      <c r="WYL86" s="466"/>
      <c r="WYM86" s="252"/>
      <c r="WYN86" s="467"/>
      <c r="WYO86" s="466"/>
      <c r="WYP86" s="399"/>
      <c r="WYQ86" s="466"/>
      <c r="WYR86" s="252"/>
      <c r="WYS86" s="467"/>
      <c r="WYT86" s="466"/>
      <c r="WYU86" s="399"/>
      <c r="WYV86" s="466"/>
      <c r="WYW86" s="252"/>
      <c r="WYX86" s="467"/>
      <c r="WYY86" s="466"/>
      <c r="WYZ86" s="399"/>
      <c r="WZA86" s="466"/>
      <c r="WZB86" s="252"/>
      <c r="WZC86" s="467"/>
      <c r="WZD86" s="466"/>
      <c r="WZE86" s="399"/>
      <c r="WZF86" s="466"/>
      <c r="WZG86" s="252"/>
      <c r="WZH86" s="467"/>
      <c r="WZI86" s="466"/>
      <c r="WZJ86" s="399"/>
      <c r="WZK86" s="466"/>
      <c r="WZL86" s="252"/>
      <c r="WZM86" s="467"/>
      <c r="WZN86" s="466"/>
      <c r="WZO86" s="399"/>
      <c r="WZP86" s="466"/>
      <c r="WZQ86" s="252"/>
      <c r="WZR86" s="467"/>
      <c r="WZS86" s="466"/>
      <c r="WZT86" s="399"/>
      <c r="WZU86" s="466"/>
      <c r="WZV86" s="252"/>
      <c r="WZW86" s="467"/>
      <c r="WZX86" s="466"/>
      <c r="WZY86" s="399"/>
      <c r="WZZ86" s="466"/>
      <c r="XAA86" s="252"/>
      <c r="XAB86" s="467"/>
      <c r="XAC86" s="466"/>
      <c r="XAD86" s="399"/>
      <c r="XAE86" s="466"/>
      <c r="XAF86" s="252"/>
      <c r="XAG86" s="467"/>
      <c r="XAH86" s="466"/>
      <c r="XAI86" s="399"/>
      <c r="XAJ86" s="466"/>
      <c r="XAK86" s="252"/>
      <c r="XAL86" s="467"/>
      <c r="XAM86" s="466"/>
      <c r="XAN86" s="399"/>
      <c r="XAO86" s="466"/>
      <c r="XAP86" s="252"/>
      <c r="XAQ86" s="467"/>
      <c r="XAR86" s="466"/>
      <c r="XAS86" s="399"/>
      <c r="XAT86" s="466"/>
      <c r="XAU86" s="252"/>
      <c r="XAV86" s="467"/>
      <c r="XAW86" s="466"/>
      <c r="XAX86" s="399"/>
      <c r="XAY86" s="466"/>
      <c r="XAZ86" s="252"/>
      <c r="XBA86" s="467"/>
      <c r="XBB86" s="466"/>
      <c r="XBC86" s="399"/>
      <c r="XBD86" s="466"/>
      <c r="XBE86" s="252"/>
      <c r="XBF86" s="467"/>
      <c r="XBG86" s="466"/>
      <c r="XBH86" s="399"/>
      <c r="XBI86" s="466"/>
      <c r="XBJ86" s="252"/>
      <c r="XBK86" s="467"/>
      <c r="XBL86" s="466"/>
      <c r="XBM86" s="399"/>
      <c r="XBN86" s="466"/>
      <c r="XBO86" s="252"/>
      <c r="XBP86" s="467"/>
      <c r="XBQ86" s="466"/>
      <c r="XBR86" s="399"/>
      <c r="XBS86" s="466"/>
      <c r="XBT86" s="252"/>
      <c r="XBU86" s="467"/>
      <c r="XBV86" s="466"/>
      <c r="XBW86" s="399"/>
      <c r="XBX86" s="466"/>
      <c r="XBY86" s="252"/>
      <c r="XBZ86" s="467"/>
      <c r="XCA86" s="466"/>
      <c r="XCB86" s="399"/>
      <c r="XCC86" s="466"/>
      <c r="XCD86" s="252"/>
      <c r="XCE86" s="467"/>
      <c r="XCF86" s="466"/>
      <c r="XCG86" s="399"/>
      <c r="XCH86" s="466"/>
      <c r="XCI86" s="252"/>
      <c r="XCJ86" s="467"/>
      <c r="XCK86" s="466"/>
      <c r="XCL86" s="399"/>
      <c r="XCM86" s="466"/>
      <c r="XCN86" s="252"/>
      <c r="XCO86" s="467"/>
      <c r="XCP86" s="466"/>
      <c r="XCQ86" s="399"/>
      <c r="XCR86" s="466"/>
      <c r="XCS86" s="252"/>
      <c r="XCT86" s="467"/>
      <c r="XCU86" s="466"/>
      <c r="XCV86" s="399"/>
      <c r="XCW86" s="466"/>
      <c r="XCX86" s="252"/>
      <c r="XCY86" s="467"/>
      <c r="XCZ86" s="466"/>
      <c r="XDA86" s="399"/>
      <c r="XDB86" s="466"/>
      <c r="XDC86" s="252"/>
      <c r="XDD86" s="467"/>
      <c r="XDE86" s="466"/>
      <c r="XDF86" s="399"/>
      <c r="XDG86" s="466"/>
      <c r="XDH86" s="252"/>
      <c r="XDI86" s="467"/>
      <c r="XDJ86" s="466"/>
      <c r="XDK86" s="399"/>
      <c r="XDL86" s="466"/>
      <c r="XDM86" s="252"/>
      <c r="XDN86" s="467"/>
      <c r="XDO86" s="466"/>
      <c r="XDP86" s="399"/>
      <c r="XDQ86" s="466"/>
      <c r="XDR86" s="252"/>
      <c r="XDS86" s="467"/>
      <c r="XDT86" s="466"/>
      <c r="XDU86" s="399"/>
      <c r="XDV86" s="466"/>
      <c r="XDW86" s="252"/>
      <c r="XDX86" s="467"/>
      <c r="XDY86" s="466"/>
      <c r="XDZ86" s="399"/>
      <c r="XEA86" s="466"/>
      <c r="XEB86" s="252"/>
      <c r="XEC86" s="467"/>
      <c r="XED86" s="466"/>
      <c r="XEE86" s="399"/>
      <c r="XEF86" s="466"/>
      <c r="XEG86" s="252"/>
      <c r="XEH86" s="467"/>
      <c r="XEI86" s="466"/>
      <c r="XEJ86" s="399"/>
      <c r="XEK86" s="466"/>
      <c r="XEL86" s="252"/>
      <c r="XEM86" s="467"/>
      <c r="XEN86" s="466"/>
      <c r="XEO86" s="399"/>
      <c r="XEP86" s="466"/>
      <c r="XEQ86" s="252"/>
      <c r="XER86" s="467"/>
      <c r="XES86" s="466"/>
      <c r="XET86" s="399"/>
      <c r="XEU86" s="466"/>
      <c r="XEV86" s="252"/>
      <c r="XEW86" s="467"/>
      <c r="XEX86" s="466"/>
      <c r="XEY86" s="399"/>
      <c r="XEZ86" s="466"/>
      <c r="XFA86" s="252"/>
      <c r="XFB86" s="467"/>
      <c r="XFC86" s="466"/>
      <c r="XFD86" s="399"/>
    </row>
    <row r="90" spans="1:16384" x14ac:dyDescent="0.25">
      <c r="A90" s="255"/>
      <c r="B90" s="256" t="s">
        <v>2180</v>
      </c>
      <c r="C90" s="256" t="s">
        <v>2181</v>
      </c>
      <c r="D90" s="257" t="s">
        <v>2182</v>
      </c>
      <c r="E90" s="256" t="s">
        <v>2183</v>
      </c>
    </row>
    <row r="91" spans="1:16384" x14ac:dyDescent="0.25">
      <c r="A91" s="249" t="s">
        <v>2107</v>
      </c>
      <c r="B91" s="250">
        <v>1758030270.739217</v>
      </c>
      <c r="C91" s="251">
        <v>0.89100008700406386</v>
      </c>
      <c r="D91" s="250">
        <v>933</v>
      </c>
      <c r="E91" s="251">
        <v>0.9111328125</v>
      </c>
    </row>
    <row r="92" spans="1:16384" x14ac:dyDescent="0.25">
      <c r="A92" s="249" t="s">
        <v>2106</v>
      </c>
      <c r="B92" s="250">
        <v>93223004.510000005</v>
      </c>
      <c r="C92" s="251">
        <v>4.7247027830905571E-2</v>
      </c>
      <c r="D92" s="250">
        <v>31</v>
      </c>
      <c r="E92" s="251">
        <v>3.02734375E-2</v>
      </c>
    </row>
    <row r="93" spans="1:16384" x14ac:dyDescent="0.25">
      <c r="A93" s="249" t="s">
        <v>2113</v>
      </c>
      <c r="B93" s="250">
        <v>74616698.559999987</v>
      </c>
      <c r="C93" s="251">
        <v>3.7817030807416642E-2</v>
      </c>
      <c r="D93" s="250">
        <v>28</v>
      </c>
      <c r="E93" s="251">
        <v>2.734375E-2</v>
      </c>
    </row>
    <row r="94" spans="1:16384" x14ac:dyDescent="0.25">
      <c r="A94" s="249" t="s">
        <v>2112</v>
      </c>
      <c r="B94" s="250">
        <v>27078674.73</v>
      </c>
      <c r="C94" s="251">
        <v>1.3723939764836799E-2</v>
      </c>
      <c r="D94" s="250">
        <v>16</v>
      </c>
      <c r="E94" s="251">
        <v>1.5625E-2</v>
      </c>
    </row>
    <row r="95" spans="1:16384" x14ac:dyDescent="0.25">
      <c r="A95" s="249" t="s">
        <v>144</v>
      </c>
      <c r="B95" s="250">
        <v>20149105.749999996</v>
      </c>
      <c r="C95" s="251">
        <v>1.0211914592776187E-2</v>
      </c>
      <c r="D95" s="250">
        <v>16</v>
      </c>
      <c r="E95" s="251">
        <v>1.5625E-2</v>
      </c>
    </row>
    <row r="97" spans="1:16384" ht="15.75" thickBot="1" x14ac:dyDescent="0.3">
      <c r="A97" s="471" t="s">
        <v>2139</v>
      </c>
      <c r="B97" s="470">
        <f>SUM(B91:B96)</f>
        <v>1973097754.289217</v>
      </c>
      <c r="C97" s="468">
        <f>SUM(C91:C96)</f>
        <v>0.999999999999999</v>
      </c>
      <c r="D97" s="470">
        <f>SUM(D91:D96)</f>
        <v>1024</v>
      </c>
      <c r="E97" s="468">
        <f>SUM(E91:E96)</f>
        <v>1</v>
      </c>
      <c r="F97" s="252"/>
      <c r="G97" s="467"/>
      <c r="H97" s="466"/>
      <c r="I97" s="399"/>
      <c r="J97" s="466"/>
      <c r="K97" s="252"/>
      <c r="L97" s="467"/>
      <c r="M97" s="466"/>
      <c r="N97" s="399"/>
      <c r="O97" s="466"/>
      <c r="P97" s="252"/>
      <c r="Q97" s="467"/>
      <c r="R97" s="466"/>
      <c r="S97" s="399"/>
      <c r="T97" s="466"/>
      <c r="U97" s="252"/>
      <c r="V97" s="467"/>
      <c r="W97" s="466"/>
      <c r="X97" s="399"/>
      <c r="Y97" s="466"/>
      <c r="Z97" s="252"/>
      <c r="AA97" s="467"/>
      <c r="AB97" s="466"/>
      <c r="AC97" s="399"/>
      <c r="AD97" s="466"/>
      <c r="AE97" s="252"/>
      <c r="AF97" s="467"/>
      <c r="AG97" s="466"/>
      <c r="AH97" s="399"/>
      <c r="AI97" s="466"/>
      <c r="AJ97" s="252"/>
      <c r="AK97" s="467"/>
      <c r="AL97" s="466"/>
      <c r="AM97" s="399"/>
      <c r="AN97" s="466"/>
      <c r="AO97" s="252"/>
      <c r="AP97" s="467"/>
      <c r="AQ97" s="466"/>
      <c r="AR97" s="399"/>
      <c r="AS97" s="466"/>
      <c r="AT97" s="252"/>
      <c r="AU97" s="467"/>
      <c r="AV97" s="466"/>
      <c r="AW97" s="399"/>
      <c r="AX97" s="466"/>
      <c r="AY97" s="252"/>
      <c r="AZ97" s="467"/>
      <c r="BA97" s="466"/>
      <c r="BB97" s="399"/>
      <c r="BC97" s="466"/>
      <c r="BD97" s="252"/>
      <c r="BE97" s="467"/>
      <c r="BF97" s="466"/>
      <c r="BG97" s="399"/>
      <c r="BH97" s="466"/>
      <c r="BI97" s="252"/>
      <c r="BJ97" s="467"/>
      <c r="BK97" s="466"/>
      <c r="BL97" s="399"/>
      <c r="BM97" s="466"/>
      <c r="BN97" s="252"/>
      <c r="BO97" s="467"/>
      <c r="BP97" s="466"/>
      <c r="BQ97" s="399"/>
      <c r="BR97" s="466"/>
      <c r="BS97" s="252"/>
      <c r="BT97" s="467"/>
      <c r="BU97" s="466"/>
      <c r="BV97" s="399"/>
      <c r="BW97" s="466"/>
      <c r="BX97" s="252"/>
      <c r="BY97" s="467"/>
      <c r="BZ97" s="466"/>
      <c r="CA97" s="399"/>
      <c r="CB97" s="466"/>
      <c r="CC97" s="252"/>
      <c r="CD97" s="467"/>
      <c r="CE97" s="466"/>
      <c r="CF97" s="399"/>
      <c r="CG97" s="466"/>
      <c r="CH97" s="252"/>
      <c r="CI97" s="467"/>
      <c r="CJ97" s="466"/>
      <c r="CK97" s="399"/>
      <c r="CL97" s="466"/>
      <c r="CM97" s="252"/>
      <c r="CN97" s="467"/>
      <c r="CO97" s="466"/>
      <c r="CP97" s="399"/>
      <c r="CQ97" s="466"/>
      <c r="CR97" s="252"/>
      <c r="CS97" s="467"/>
      <c r="CT97" s="466"/>
      <c r="CU97" s="399"/>
      <c r="CV97" s="466"/>
      <c r="CW97" s="252"/>
      <c r="CX97" s="467"/>
      <c r="CY97" s="466"/>
      <c r="CZ97" s="399"/>
      <c r="DA97" s="466"/>
      <c r="DB97" s="252"/>
      <c r="DC97" s="467"/>
      <c r="DD97" s="466"/>
      <c r="DE97" s="399"/>
      <c r="DF97" s="466"/>
      <c r="DG97" s="252"/>
      <c r="DH97" s="467"/>
      <c r="DI97" s="466"/>
      <c r="DJ97" s="399"/>
      <c r="DK97" s="466"/>
      <c r="DL97" s="252"/>
      <c r="DM97" s="467"/>
      <c r="DN97" s="466"/>
      <c r="DO97" s="399"/>
      <c r="DP97" s="466"/>
      <c r="DQ97" s="252"/>
      <c r="DR97" s="467"/>
      <c r="DS97" s="466"/>
      <c r="DT97" s="399"/>
      <c r="DU97" s="466"/>
      <c r="DV97" s="252"/>
      <c r="DW97" s="467"/>
      <c r="DX97" s="466"/>
      <c r="DY97" s="399"/>
      <c r="DZ97" s="466"/>
      <c r="EA97" s="252"/>
      <c r="EB97" s="467"/>
      <c r="EC97" s="466"/>
      <c r="ED97" s="399"/>
      <c r="EE97" s="466"/>
      <c r="EF97" s="252"/>
      <c r="EG97" s="467"/>
      <c r="EH97" s="466"/>
      <c r="EI97" s="399"/>
      <c r="EJ97" s="466"/>
      <c r="EK97" s="252"/>
      <c r="EL97" s="467"/>
      <c r="EM97" s="466"/>
      <c r="EN97" s="399"/>
      <c r="EO97" s="466"/>
      <c r="EP97" s="252"/>
      <c r="EQ97" s="467"/>
      <c r="ER97" s="466"/>
      <c r="ES97" s="399"/>
      <c r="ET97" s="466"/>
      <c r="EU97" s="252"/>
      <c r="EV97" s="467"/>
      <c r="EW97" s="466"/>
      <c r="EX97" s="399"/>
      <c r="EY97" s="466"/>
      <c r="EZ97" s="252"/>
      <c r="FA97" s="467"/>
      <c r="FB97" s="466"/>
      <c r="FC97" s="399"/>
      <c r="FD97" s="466"/>
      <c r="FE97" s="252"/>
      <c r="FF97" s="467"/>
      <c r="FG97" s="466"/>
      <c r="FH97" s="399"/>
      <c r="FI97" s="466"/>
      <c r="FJ97" s="252"/>
      <c r="FK97" s="467"/>
      <c r="FL97" s="466"/>
      <c r="FM97" s="399"/>
      <c r="FN97" s="466"/>
      <c r="FO97" s="252"/>
      <c r="FP97" s="467"/>
      <c r="FQ97" s="466"/>
      <c r="FR97" s="399"/>
      <c r="FS97" s="466"/>
      <c r="FT97" s="252"/>
      <c r="FU97" s="467"/>
      <c r="FV97" s="466"/>
      <c r="FW97" s="399"/>
      <c r="FX97" s="466"/>
      <c r="FY97" s="252"/>
      <c r="FZ97" s="467"/>
      <c r="GA97" s="466"/>
      <c r="GB97" s="399"/>
      <c r="GC97" s="466"/>
      <c r="GD97" s="252"/>
      <c r="GE97" s="467"/>
      <c r="GF97" s="466"/>
      <c r="GG97" s="399"/>
      <c r="GH97" s="466"/>
      <c r="GI97" s="252"/>
      <c r="GJ97" s="467"/>
      <c r="GK97" s="466"/>
      <c r="GL97" s="399"/>
      <c r="GM97" s="466"/>
      <c r="GN97" s="252"/>
      <c r="GO97" s="467"/>
      <c r="GP97" s="466"/>
      <c r="GQ97" s="399"/>
      <c r="GR97" s="466"/>
      <c r="GS97" s="252"/>
      <c r="GT97" s="467"/>
      <c r="GU97" s="466"/>
      <c r="GV97" s="399"/>
      <c r="GW97" s="466"/>
      <c r="GX97" s="252"/>
      <c r="GY97" s="467"/>
      <c r="GZ97" s="466"/>
      <c r="HA97" s="399"/>
      <c r="HB97" s="466"/>
      <c r="HC97" s="252"/>
      <c r="HD97" s="467"/>
      <c r="HE97" s="466"/>
      <c r="HF97" s="399"/>
      <c r="HG97" s="466"/>
      <c r="HH97" s="252"/>
      <c r="HI97" s="467"/>
      <c r="HJ97" s="466"/>
      <c r="HK97" s="399"/>
      <c r="HL97" s="466"/>
      <c r="HM97" s="252"/>
      <c r="HN97" s="467"/>
      <c r="HO97" s="466"/>
      <c r="HP97" s="399"/>
      <c r="HQ97" s="466"/>
      <c r="HR97" s="252"/>
      <c r="HS97" s="467"/>
      <c r="HT97" s="466"/>
      <c r="HU97" s="399"/>
      <c r="HV97" s="466"/>
      <c r="HW97" s="252"/>
      <c r="HX97" s="467"/>
      <c r="HY97" s="466"/>
      <c r="HZ97" s="399"/>
      <c r="IA97" s="466"/>
      <c r="IB97" s="252"/>
      <c r="IC97" s="467"/>
      <c r="ID97" s="466"/>
      <c r="IE97" s="399"/>
      <c r="IF97" s="466"/>
      <c r="IG97" s="252"/>
      <c r="IH97" s="467"/>
      <c r="II97" s="466"/>
      <c r="IJ97" s="399"/>
      <c r="IK97" s="466"/>
      <c r="IL97" s="252"/>
      <c r="IM97" s="467"/>
      <c r="IN97" s="466"/>
      <c r="IO97" s="399"/>
      <c r="IP97" s="466"/>
      <c r="IQ97" s="252"/>
      <c r="IR97" s="467"/>
      <c r="IS97" s="466"/>
      <c r="IT97" s="399"/>
      <c r="IU97" s="466"/>
      <c r="IV97" s="252"/>
      <c r="IW97" s="467"/>
      <c r="IX97" s="466"/>
      <c r="IY97" s="399"/>
      <c r="IZ97" s="466"/>
      <c r="JA97" s="252"/>
      <c r="JB97" s="467"/>
      <c r="JC97" s="466"/>
      <c r="JD97" s="399"/>
      <c r="JE97" s="466"/>
      <c r="JF97" s="252"/>
      <c r="JG97" s="467"/>
      <c r="JH97" s="466"/>
      <c r="JI97" s="399"/>
      <c r="JJ97" s="466"/>
      <c r="JK97" s="252"/>
      <c r="JL97" s="467"/>
      <c r="JM97" s="466"/>
      <c r="JN97" s="399"/>
      <c r="JO97" s="466"/>
      <c r="JP97" s="252"/>
      <c r="JQ97" s="467"/>
      <c r="JR97" s="466"/>
      <c r="JS97" s="399"/>
      <c r="JT97" s="466"/>
      <c r="JU97" s="252"/>
      <c r="JV97" s="467"/>
      <c r="JW97" s="466"/>
      <c r="JX97" s="399"/>
      <c r="JY97" s="466"/>
      <c r="JZ97" s="252"/>
      <c r="KA97" s="467"/>
      <c r="KB97" s="466"/>
      <c r="KC97" s="399"/>
      <c r="KD97" s="466"/>
      <c r="KE97" s="252"/>
      <c r="KF97" s="467"/>
      <c r="KG97" s="466"/>
      <c r="KH97" s="399"/>
      <c r="KI97" s="466"/>
      <c r="KJ97" s="252"/>
      <c r="KK97" s="467"/>
      <c r="KL97" s="466"/>
      <c r="KM97" s="399"/>
      <c r="KN97" s="466"/>
      <c r="KO97" s="252"/>
      <c r="KP97" s="467"/>
      <c r="KQ97" s="466"/>
      <c r="KR97" s="399"/>
      <c r="KS97" s="466"/>
      <c r="KT97" s="252"/>
      <c r="KU97" s="467"/>
      <c r="KV97" s="466"/>
      <c r="KW97" s="399"/>
      <c r="KX97" s="466"/>
      <c r="KY97" s="252"/>
      <c r="KZ97" s="467"/>
      <c r="LA97" s="466"/>
      <c r="LB97" s="399"/>
      <c r="LC97" s="466"/>
      <c r="LD97" s="252"/>
      <c r="LE97" s="467"/>
      <c r="LF97" s="466"/>
      <c r="LG97" s="399"/>
      <c r="LH97" s="466"/>
      <c r="LI97" s="252"/>
      <c r="LJ97" s="467"/>
      <c r="LK97" s="466"/>
      <c r="LL97" s="399"/>
      <c r="LM97" s="466"/>
      <c r="LN97" s="252"/>
      <c r="LO97" s="467"/>
      <c r="LP97" s="466"/>
      <c r="LQ97" s="399"/>
      <c r="LR97" s="466"/>
      <c r="LS97" s="252"/>
      <c r="LT97" s="467"/>
      <c r="LU97" s="466"/>
      <c r="LV97" s="399"/>
      <c r="LW97" s="466"/>
      <c r="LX97" s="252"/>
      <c r="LY97" s="467"/>
      <c r="LZ97" s="466"/>
      <c r="MA97" s="399"/>
      <c r="MB97" s="466"/>
      <c r="MC97" s="252"/>
      <c r="MD97" s="467"/>
      <c r="ME97" s="466"/>
      <c r="MF97" s="399"/>
      <c r="MG97" s="466"/>
      <c r="MH97" s="252"/>
      <c r="MI97" s="467"/>
      <c r="MJ97" s="466"/>
      <c r="MK97" s="399"/>
      <c r="ML97" s="466"/>
      <c r="MM97" s="252"/>
      <c r="MN97" s="467"/>
      <c r="MO97" s="466"/>
      <c r="MP97" s="399"/>
      <c r="MQ97" s="466"/>
      <c r="MR97" s="252"/>
      <c r="MS97" s="467"/>
      <c r="MT97" s="466"/>
      <c r="MU97" s="399"/>
      <c r="MV97" s="466"/>
      <c r="MW97" s="252"/>
      <c r="MX97" s="467"/>
      <c r="MY97" s="466"/>
      <c r="MZ97" s="399"/>
      <c r="NA97" s="466"/>
      <c r="NB97" s="252"/>
      <c r="NC97" s="467"/>
      <c r="ND97" s="466"/>
      <c r="NE97" s="399"/>
      <c r="NF97" s="466"/>
      <c r="NG97" s="252"/>
      <c r="NH97" s="467"/>
      <c r="NI97" s="466"/>
      <c r="NJ97" s="399"/>
      <c r="NK97" s="466"/>
      <c r="NL97" s="252"/>
      <c r="NM97" s="467"/>
      <c r="NN97" s="466"/>
      <c r="NO97" s="399"/>
      <c r="NP97" s="466"/>
      <c r="NQ97" s="252"/>
      <c r="NR97" s="467"/>
      <c r="NS97" s="466"/>
      <c r="NT97" s="399"/>
      <c r="NU97" s="466"/>
      <c r="NV97" s="252"/>
      <c r="NW97" s="467"/>
      <c r="NX97" s="466"/>
      <c r="NY97" s="399"/>
      <c r="NZ97" s="466"/>
      <c r="OA97" s="252"/>
      <c r="OB97" s="467"/>
      <c r="OC97" s="466"/>
      <c r="OD97" s="399"/>
      <c r="OE97" s="466"/>
      <c r="OF97" s="252"/>
      <c r="OG97" s="467"/>
      <c r="OH97" s="466"/>
      <c r="OI97" s="399"/>
      <c r="OJ97" s="466"/>
      <c r="OK97" s="252"/>
      <c r="OL97" s="467"/>
      <c r="OM97" s="466"/>
      <c r="ON97" s="399"/>
      <c r="OO97" s="466"/>
      <c r="OP97" s="252"/>
      <c r="OQ97" s="467"/>
      <c r="OR97" s="466"/>
      <c r="OS97" s="399"/>
      <c r="OT97" s="466"/>
      <c r="OU97" s="252"/>
      <c r="OV97" s="467"/>
      <c r="OW97" s="466"/>
      <c r="OX97" s="399"/>
      <c r="OY97" s="466"/>
      <c r="OZ97" s="252"/>
      <c r="PA97" s="467"/>
      <c r="PB97" s="466"/>
      <c r="PC97" s="399"/>
      <c r="PD97" s="466"/>
      <c r="PE97" s="252"/>
      <c r="PF97" s="467"/>
      <c r="PG97" s="466"/>
      <c r="PH97" s="399"/>
      <c r="PI97" s="466"/>
      <c r="PJ97" s="252"/>
      <c r="PK97" s="467"/>
      <c r="PL97" s="466"/>
      <c r="PM97" s="399"/>
      <c r="PN97" s="466"/>
      <c r="PO97" s="252"/>
      <c r="PP97" s="467"/>
      <c r="PQ97" s="466"/>
      <c r="PR97" s="399"/>
      <c r="PS97" s="466"/>
      <c r="PT97" s="252"/>
      <c r="PU97" s="467"/>
      <c r="PV97" s="466"/>
      <c r="PW97" s="399"/>
      <c r="PX97" s="466"/>
      <c r="PY97" s="252"/>
      <c r="PZ97" s="467"/>
      <c r="QA97" s="466"/>
      <c r="QB97" s="399"/>
      <c r="QC97" s="466"/>
      <c r="QD97" s="252"/>
      <c r="QE97" s="467"/>
      <c r="QF97" s="466"/>
      <c r="QG97" s="399"/>
      <c r="QH97" s="466"/>
      <c r="QI97" s="252"/>
      <c r="QJ97" s="467"/>
      <c r="QK97" s="466"/>
      <c r="QL97" s="399"/>
      <c r="QM97" s="466"/>
      <c r="QN97" s="252"/>
      <c r="QO97" s="467"/>
      <c r="QP97" s="466"/>
      <c r="QQ97" s="399"/>
      <c r="QR97" s="466"/>
      <c r="QS97" s="252"/>
      <c r="QT97" s="467"/>
      <c r="QU97" s="466"/>
      <c r="QV97" s="399"/>
      <c r="QW97" s="466"/>
      <c r="QX97" s="252"/>
      <c r="QY97" s="467"/>
      <c r="QZ97" s="466"/>
      <c r="RA97" s="399"/>
      <c r="RB97" s="466"/>
      <c r="RC97" s="252"/>
      <c r="RD97" s="467"/>
      <c r="RE97" s="466"/>
      <c r="RF97" s="399"/>
      <c r="RG97" s="466"/>
      <c r="RH97" s="252"/>
      <c r="RI97" s="467"/>
      <c r="RJ97" s="466"/>
      <c r="RK97" s="399"/>
      <c r="RL97" s="466"/>
      <c r="RM97" s="252"/>
      <c r="RN97" s="467"/>
      <c r="RO97" s="466"/>
      <c r="RP97" s="399"/>
      <c r="RQ97" s="466"/>
      <c r="RR97" s="252"/>
      <c r="RS97" s="467"/>
      <c r="RT97" s="466"/>
      <c r="RU97" s="399"/>
      <c r="RV97" s="466"/>
      <c r="RW97" s="252"/>
      <c r="RX97" s="467"/>
      <c r="RY97" s="466"/>
      <c r="RZ97" s="399"/>
      <c r="SA97" s="466"/>
      <c r="SB97" s="252"/>
      <c r="SC97" s="467"/>
      <c r="SD97" s="466"/>
      <c r="SE97" s="399"/>
      <c r="SF97" s="466"/>
      <c r="SG97" s="252"/>
      <c r="SH97" s="467"/>
      <c r="SI97" s="466"/>
      <c r="SJ97" s="399"/>
      <c r="SK97" s="466"/>
      <c r="SL97" s="252"/>
      <c r="SM97" s="467"/>
      <c r="SN97" s="466"/>
      <c r="SO97" s="399"/>
      <c r="SP97" s="466"/>
      <c r="SQ97" s="252"/>
      <c r="SR97" s="467"/>
      <c r="SS97" s="466"/>
      <c r="ST97" s="399"/>
      <c r="SU97" s="466"/>
      <c r="SV97" s="252"/>
      <c r="SW97" s="467"/>
      <c r="SX97" s="466"/>
      <c r="SY97" s="399"/>
      <c r="SZ97" s="466"/>
      <c r="TA97" s="252"/>
      <c r="TB97" s="467"/>
      <c r="TC97" s="466"/>
      <c r="TD97" s="399"/>
      <c r="TE97" s="466"/>
      <c r="TF97" s="252"/>
      <c r="TG97" s="467"/>
      <c r="TH97" s="466"/>
      <c r="TI97" s="399"/>
      <c r="TJ97" s="466"/>
      <c r="TK97" s="252"/>
      <c r="TL97" s="467"/>
      <c r="TM97" s="466"/>
      <c r="TN97" s="399"/>
      <c r="TO97" s="466"/>
      <c r="TP97" s="252"/>
      <c r="TQ97" s="467"/>
      <c r="TR97" s="466"/>
      <c r="TS97" s="399"/>
      <c r="TT97" s="466"/>
      <c r="TU97" s="252"/>
      <c r="TV97" s="467"/>
      <c r="TW97" s="466"/>
      <c r="TX97" s="399"/>
      <c r="TY97" s="466"/>
      <c r="TZ97" s="252"/>
      <c r="UA97" s="467"/>
      <c r="UB97" s="466"/>
      <c r="UC97" s="399"/>
      <c r="UD97" s="466"/>
      <c r="UE97" s="252"/>
      <c r="UF97" s="467"/>
      <c r="UG97" s="466"/>
      <c r="UH97" s="399"/>
      <c r="UI97" s="466"/>
      <c r="UJ97" s="252"/>
      <c r="UK97" s="467"/>
      <c r="UL97" s="466"/>
      <c r="UM97" s="399"/>
      <c r="UN97" s="466"/>
      <c r="UO97" s="252"/>
      <c r="UP97" s="467"/>
      <c r="UQ97" s="466"/>
      <c r="UR97" s="399"/>
      <c r="US97" s="466"/>
      <c r="UT97" s="252"/>
      <c r="UU97" s="467"/>
      <c r="UV97" s="466"/>
      <c r="UW97" s="399"/>
      <c r="UX97" s="466"/>
      <c r="UY97" s="252"/>
      <c r="UZ97" s="467"/>
      <c r="VA97" s="466"/>
      <c r="VB97" s="399"/>
      <c r="VC97" s="466"/>
      <c r="VD97" s="252"/>
      <c r="VE97" s="467"/>
      <c r="VF97" s="466"/>
      <c r="VG97" s="399"/>
      <c r="VH97" s="466"/>
      <c r="VI97" s="252"/>
      <c r="VJ97" s="467"/>
      <c r="VK97" s="466"/>
      <c r="VL97" s="399"/>
      <c r="VM97" s="466"/>
      <c r="VN97" s="252"/>
      <c r="VO97" s="467"/>
      <c r="VP97" s="466"/>
      <c r="VQ97" s="399"/>
      <c r="VR97" s="466"/>
      <c r="VS97" s="252"/>
      <c r="VT97" s="467"/>
      <c r="VU97" s="466"/>
      <c r="VV97" s="399"/>
      <c r="VW97" s="466"/>
      <c r="VX97" s="252"/>
      <c r="VY97" s="467"/>
      <c r="VZ97" s="466"/>
      <c r="WA97" s="399"/>
      <c r="WB97" s="466"/>
      <c r="WC97" s="252"/>
      <c r="WD97" s="467"/>
      <c r="WE97" s="466"/>
      <c r="WF97" s="399"/>
      <c r="WG97" s="466"/>
      <c r="WH97" s="252"/>
      <c r="WI97" s="467"/>
      <c r="WJ97" s="466"/>
      <c r="WK97" s="399"/>
      <c r="WL97" s="466"/>
      <c r="WM97" s="252"/>
      <c r="WN97" s="467"/>
      <c r="WO97" s="466"/>
      <c r="WP97" s="399"/>
      <c r="WQ97" s="466"/>
      <c r="WR97" s="252"/>
      <c r="WS97" s="467"/>
      <c r="WT97" s="466"/>
      <c r="WU97" s="399"/>
      <c r="WV97" s="466"/>
      <c r="WW97" s="252"/>
      <c r="WX97" s="467"/>
      <c r="WY97" s="466"/>
      <c r="WZ97" s="399"/>
      <c r="XA97" s="466"/>
      <c r="XB97" s="252"/>
      <c r="XC97" s="467"/>
      <c r="XD97" s="466"/>
      <c r="XE97" s="399"/>
      <c r="XF97" s="466"/>
      <c r="XG97" s="252"/>
      <c r="XH97" s="467"/>
      <c r="XI97" s="466"/>
      <c r="XJ97" s="399"/>
      <c r="XK97" s="466"/>
      <c r="XL97" s="252"/>
      <c r="XM97" s="467"/>
      <c r="XN97" s="466"/>
      <c r="XO97" s="399"/>
      <c r="XP97" s="466"/>
      <c r="XQ97" s="252"/>
      <c r="XR97" s="467"/>
      <c r="XS97" s="466"/>
      <c r="XT97" s="399"/>
      <c r="XU97" s="466"/>
      <c r="XV97" s="252"/>
      <c r="XW97" s="467"/>
      <c r="XX97" s="466"/>
      <c r="XY97" s="399"/>
      <c r="XZ97" s="466"/>
      <c r="YA97" s="252"/>
      <c r="YB97" s="467"/>
      <c r="YC97" s="466"/>
      <c r="YD97" s="399"/>
      <c r="YE97" s="466"/>
      <c r="YF97" s="252"/>
      <c r="YG97" s="467"/>
      <c r="YH97" s="466"/>
      <c r="YI97" s="399"/>
      <c r="YJ97" s="466"/>
      <c r="YK97" s="252"/>
      <c r="YL97" s="467"/>
      <c r="YM97" s="466"/>
      <c r="YN97" s="399"/>
      <c r="YO97" s="466"/>
      <c r="YP97" s="252"/>
      <c r="YQ97" s="467"/>
      <c r="YR97" s="466"/>
      <c r="YS97" s="399"/>
      <c r="YT97" s="466"/>
      <c r="YU97" s="252"/>
      <c r="YV97" s="467"/>
      <c r="YW97" s="466"/>
      <c r="YX97" s="399"/>
      <c r="YY97" s="466"/>
      <c r="YZ97" s="252"/>
      <c r="ZA97" s="467"/>
      <c r="ZB97" s="466"/>
      <c r="ZC97" s="399"/>
      <c r="ZD97" s="466"/>
      <c r="ZE97" s="252"/>
      <c r="ZF97" s="467"/>
      <c r="ZG97" s="466"/>
      <c r="ZH97" s="399"/>
      <c r="ZI97" s="466"/>
      <c r="ZJ97" s="252"/>
      <c r="ZK97" s="467"/>
      <c r="ZL97" s="466"/>
      <c r="ZM97" s="399"/>
      <c r="ZN97" s="466"/>
      <c r="ZO97" s="252"/>
      <c r="ZP97" s="467"/>
      <c r="ZQ97" s="466"/>
      <c r="ZR97" s="399"/>
      <c r="ZS97" s="466"/>
      <c r="ZT97" s="252"/>
      <c r="ZU97" s="467"/>
      <c r="ZV97" s="466"/>
      <c r="ZW97" s="399"/>
      <c r="ZX97" s="466"/>
      <c r="ZY97" s="252"/>
      <c r="ZZ97" s="467"/>
      <c r="AAA97" s="466"/>
      <c r="AAB97" s="399"/>
      <c r="AAC97" s="466"/>
      <c r="AAD97" s="252"/>
      <c r="AAE97" s="467"/>
      <c r="AAF97" s="466"/>
      <c r="AAG97" s="399"/>
      <c r="AAH97" s="466"/>
      <c r="AAI97" s="252"/>
      <c r="AAJ97" s="467"/>
      <c r="AAK97" s="466"/>
      <c r="AAL97" s="399"/>
      <c r="AAM97" s="466"/>
      <c r="AAN97" s="252"/>
      <c r="AAO97" s="467"/>
      <c r="AAP97" s="466"/>
      <c r="AAQ97" s="399"/>
      <c r="AAR97" s="466"/>
      <c r="AAS97" s="252"/>
      <c r="AAT97" s="467"/>
      <c r="AAU97" s="466"/>
      <c r="AAV97" s="399"/>
      <c r="AAW97" s="466"/>
      <c r="AAX97" s="252"/>
      <c r="AAY97" s="467"/>
      <c r="AAZ97" s="466"/>
      <c r="ABA97" s="399"/>
      <c r="ABB97" s="466"/>
      <c r="ABC97" s="252"/>
      <c r="ABD97" s="467"/>
      <c r="ABE97" s="466"/>
      <c r="ABF97" s="399"/>
      <c r="ABG97" s="466"/>
      <c r="ABH97" s="252"/>
      <c r="ABI97" s="467"/>
      <c r="ABJ97" s="466"/>
      <c r="ABK97" s="399"/>
      <c r="ABL97" s="466"/>
      <c r="ABM97" s="252"/>
      <c r="ABN97" s="467"/>
      <c r="ABO97" s="466"/>
      <c r="ABP97" s="399"/>
      <c r="ABQ97" s="466"/>
      <c r="ABR97" s="252"/>
      <c r="ABS97" s="467"/>
      <c r="ABT97" s="466"/>
      <c r="ABU97" s="399"/>
      <c r="ABV97" s="466"/>
      <c r="ABW97" s="252"/>
      <c r="ABX97" s="467"/>
      <c r="ABY97" s="466"/>
      <c r="ABZ97" s="399"/>
      <c r="ACA97" s="466"/>
      <c r="ACB97" s="252"/>
      <c r="ACC97" s="467"/>
      <c r="ACD97" s="466"/>
      <c r="ACE97" s="399"/>
      <c r="ACF97" s="466"/>
      <c r="ACG97" s="252"/>
      <c r="ACH97" s="467"/>
      <c r="ACI97" s="466"/>
      <c r="ACJ97" s="399"/>
      <c r="ACK97" s="466"/>
      <c r="ACL97" s="252"/>
      <c r="ACM97" s="467"/>
      <c r="ACN97" s="466"/>
      <c r="ACO97" s="399"/>
      <c r="ACP97" s="466"/>
      <c r="ACQ97" s="252"/>
      <c r="ACR97" s="467"/>
      <c r="ACS97" s="466"/>
      <c r="ACT97" s="399"/>
      <c r="ACU97" s="466"/>
      <c r="ACV97" s="252"/>
      <c r="ACW97" s="467"/>
      <c r="ACX97" s="466"/>
      <c r="ACY97" s="399"/>
      <c r="ACZ97" s="466"/>
      <c r="ADA97" s="252"/>
      <c r="ADB97" s="467"/>
      <c r="ADC97" s="466"/>
      <c r="ADD97" s="399"/>
      <c r="ADE97" s="466"/>
      <c r="ADF97" s="252"/>
      <c r="ADG97" s="467"/>
      <c r="ADH97" s="466"/>
      <c r="ADI97" s="399"/>
      <c r="ADJ97" s="466"/>
      <c r="ADK97" s="252"/>
      <c r="ADL97" s="467"/>
      <c r="ADM97" s="466"/>
      <c r="ADN97" s="399"/>
      <c r="ADO97" s="466"/>
      <c r="ADP97" s="252"/>
      <c r="ADQ97" s="467"/>
      <c r="ADR97" s="466"/>
      <c r="ADS97" s="399"/>
      <c r="ADT97" s="466"/>
      <c r="ADU97" s="252"/>
      <c r="ADV97" s="467"/>
      <c r="ADW97" s="466"/>
      <c r="ADX97" s="399"/>
      <c r="ADY97" s="466"/>
      <c r="ADZ97" s="252"/>
      <c r="AEA97" s="467"/>
      <c r="AEB97" s="466"/>
      <c r="AEC97" s="399"/>
      <c r="AED97" s="466"/>
      <c r="AEE97" s="252"/>
      <c r="AEF97" s="467"/>
      <c r="AEG97" s="466"/>
      <c r="AEH97" s="399"/>
      <c r="AEI97" s="466"/>
      <c r="AEJ97" s="252"/>
      <c r="AEK97" s="467"/>
      <c r="AEL97" s="466"/>
      <c r="AEM97" s="399"/>
      <c r="AEN97" s="466"/>
      <c r="AEO97" s="252"/>
      <c r="AEP97" s="467"/>
      <c r="AEQ97" s="466"/>
      <c r="AER97" s="399"/>
      <c r="AES97" s="466"/>
      <c r="AET97" s="252"/>
      <c r="AEU97" s="467"/>
      <c r="AEV97" s="466"/>
      <c r="AEW97" s="399"/>
      <c r="AEX97" s="466"/>
      <c r="AEY97" s="252"/>
      <c r="AEZ97" s="467"/>
      <c r="AFA97" s="466"/>
      <c r="AFB97" s="399"/>
      <c r="AFC97" s="466"/>
      <c r="AFD97" s="252"/>
      <c r="AFE97" s="467"/>
      <c r="AFF97" s="466"/>
      <c r="AFG97" s="399"/>
      <c r="AFH97" s="466"/>
      <c r="AFI97" s="252"/>
      <c r="AFJ97" s="467"/>
      <c r="AFK97" s="466"/>
      <c r="AFL97" s="399"/>
      <c r="AFM97" s="466"/>
      <c r="AFN97" s="252"/>
      <c r="AFO97" s="467"/>
      <c r="AFP97" s="466"/>
      <c r="AFQ97" s="399"/>
      <c r="AFR97" s="466"/>
      <c r="AFS97" s="252"/>
      <c r="AFT97" s="467"/>
      <c r="AFU97" s="466"/>
      <c r="AFV97" s="399"/>
      <c r="AFW97" s="466"/>
      <c r="AFX97" s="252"/>
      <c r="AFY97" s="467"/>
      <c r="AFZ97" s="466"/>
      <c r="AGA97" s="399"/>
      <c r="AGB97" s="466"/>
      <c r="AGC97" s="252"/>
      <c r="AGD97" s="467"/>
      <c r="AGE97" s="466"/>
      <c r="AGF97" s="399"/>
      <c r="AGG97" s="466"/>
      <c r="AGH97" s="252"/>
      <c r="AGI97" s="467"/>
      <c r="AGJ97" s="466"/>
      <c r="AGK97" s="399"/>
      <c r="AGL97" s="466"/>
      <c r="AGM97" s="252"/>
      <c r="AGN97" s="467"/>
      <c r="AGO97" s="466"/>
      <c r="AGP97" s="399"/>
      <c r="AGQ97" s="466"/>
      <c r="AGR97" s="252"/>
      <c r="AGS97" s="467"/>
      <c r="AGT97" s="466"/>
      <c r="AGU97" s="399"/>
      <c r="AGV97" s="466"/>
      <c r="AGW97" s="252"/>
      <c r="AGX97" s="467"/>
      <c r="AGY97" s="466"/>
      <c r="AGZ97" s="399"/>
      <c r="AHA97" s="466"/>
      <c r="AHB97" s="252"/>
      <c r="AHC97" s="467"/>
      <c r="AHD97" s="466"/>
      <c r="AHE97" s="399"/>
      <c r="AHF97" s="466"/>
      <c r="AHG97" s="252"/>
      <c r="AHH97" s="467"/>
      <c r="AHI97" s="466"/>
      <c r="AHJ97" s="399"/>
      <c r="AHK97" s="466"/>
      <c r="AHL97" s="252"/>
      <c r="AHM97" s="467"/>
      <c r="AHN97" s="466"/>
      <c r="AHO97" s="399"/>
      <c r="AHP97" s="466"/>
      <c r="AHQ97" s="252"/>
      <c r="AHR97" s="467"/>
      <c r="AHS97" s="466"/>
      <c r="AHT97" s="399"/>
      <c r="AHU97" s="466"/>
      <c r="AHV97" s="252"/>
      <c r="AHW97" s="467"/>
      <c r="AHX97" s="466"/>
      <c r="AHY97" s="399"/>
      <c r="AHZ97" s="466"/>
      <c r="AIA97" s="252"/>
      <c r="AIB97" s="467"/>
      <c r="AIC97" s="466"/>
      <c r="AID97" s="399"/>
      <c r="AIE97" s="466"/>
      <c r="AIF97" s="252"/>
      <c r="AIG97" s="467"/>
      <c r="AIH97" s="466"/>
      <c r="AII97" s="399"/>
      <c r="AIJ97" s="466"/>
      <c r="AIK97" s="252"/>
      <c r="AIL97" s="467"/>
      <c r="AIM97" s="466"/>
      <c r="AIN97" s="399"/>
      <c r="AIO97" s="466"/>
      <c r="AIP97" s="252"/>
      <c r="AIQ97" s="467"/>
      <c r="AIR97" s="466"/>
      <c r="AIS97" s="399"/>
      <c r="AIT97" s="466"/>
      <c r="AIU97" s="252"/>
      <c r="AIV97" s="467"/>
      <c r="AIW97" s="466"/>
      <c r="AIX97" s="399"/>
      <c r="AIY97" s="466"/>
      <c r="AIZ97" s="252"/>
      <c r="AJA97" s="467"/>
      <c r="AJB97" s="466"/>
      <c r="AJC97" s="399"/>
      <c r="AJD97" s="466"/>
      <c r="AJE97" s="252"/>
      <c r="AJF97" s="467"/>
      <c r="AJG97" s="466"/>
      <c r="AJH97" s="399"/>
      <c r="AJI97" s="466"/>
      <c r="AJJ97" s="252"/>
      <c r="AJK97" s="467"/>
      <c r="AJL97" s="466"/>
      <c r="AJM97" s="399"/>
      <c r="AJN97" s="466"/>
      <c r="AJO97" s="252"/>
      <c r="AJP97" s="467"/>
      <c r="AJQ97" s="466"/>
      <c r="AJR97" s="399"/>
      <c r="AJS97" s="466"/>
      <c r="AJT97" s="252"/>
      <c r="AJU97" s="467"/>
      <c r="AJV97" s="466"/>
      <c r="AJW97" s="399"/>
      <c r="AJX97" s="466"/>
      <c r="AJY97" s="252"/>
      <c r="AJZ97" s="467"/>
      <c r="AKA97" s="466"/>
      <c r="AKB97" s="399"/>
      <c r="AKC97" s="466"/>
      <c r="AKD97" s="252"/>
      <c r="AKE97" s="467"/>
      <c r="AKF97" s="466"/>
      <c r="AKG97" s="399"/>
      <c r="AKH97" s="466"/>
      <c r="AKI97" s="252"/>
      <c r="AKJ97" s="467"/>
      <c r="AKK97" s="466"/>
      <c r="AKL97" s="399"/>
      <c r="AKM97" s="466"/>
      <c r="AKN97" s="252"/>
      <c r="AKO97" s="467"/>
      <c r="AKP97" s="466"/>
      <c r="AKQ97" s="399"/>
      <c r="AKR97" s="466"/>
      <c r="AKS97" s="252"/>
      <c r="AKT97" s="467"/>
      <c r="AKU97" s="466"/>
      <c r="AKV97" s="399"/>
      <c r="AKW97" s="466"/>
      <c r="AKX97" s="252"/>
      <c r="AKY97" s="467"/>
      <c r="AKZ97" s="466"/>
      <c r="ALA97" s="399"/>
      <c r="ALB97" s="466"/>
      <c r="ALC97" s="252"/>
      <c r="ALD97" s="467"/>
      <c r="ALE97" s="466"/>
      <c r="ALF97" s="399"/>
      <c r="ALG97" s="466"/>
      <c r="ALH97" s="252"/>
      <c r="ALI97" s="467"/>
      <c r="ALJ97" s="466"/>
      <c r="ALK97" s="399"/>
      <c r="ALL97" s="466"/>
      <c r="ALM97" s="252"/>
      <c r="ALN97" s="467"/>
      <c r="ALO97" s="466"/>
      <c r="ALP97" s="399"/>
      <c r="ALQ97" s="466"/>
      <c r="ALR97" s="252"/>
      <c r="ALS97" s="467"/>
      <c r="ALT97" s="466"/>
      <c r="ALU97" s="399"/>
      <c r="ALV97" s="466"/>
      <c r="ALW97" s="252"/>
      <c r="ALX97" s="467"/>
      <c r="ALY97" s="466"/>
      <c r="ALZ97" s="399"/>
      <c r="AMA97" s="466"/>
      <c r="AMB97" s="252"/>
      <c r="AMC97" s="467"/>
      <c r="AMD97" s="466"/>
      <c r="AME97" s="399"/>
      <c r="AMF97" s="466"/>
      <c r="AMG97" s="252"/>
      <c r="AMH97" s="467"/>
      <c r="AMI97" s="466"/>
      <c r="AMJ97" s="399"/>
      <c r="AMK97" s="466"/>
      <c r="AML97" s="252"/>
      <c r="AMM97" s="467"/>
      <c r="AMN97" s="466"/>
      <c r="AMO97" s="399"/>
      <c r="AMP97" s="466"/>
      <c r="AMQ97" s="252"/>
      <c r="AMR97" s="467"/>
      <c r="AMS97" s="466"/>
      <c r="AMT97" s="399"/>
      <c r="AMU97" s="466"/>
      <c r="AMV97" s="252"/>
      <c r="AMW97" s="467"/>
      <c r="AMX97" s="466"/>
      <c r="AMY97" s="399"/>
      <c r="AMZ97" s="466"/>
      <c r="ANA97" s="252"/>
      <c r="ANB97" s="467"/>
      <c r="ANC97" s="466"/>
      <c r="AND97" s="399"/>
      <c r="ANE97" s="466"/>
      <c r="ANF97" s="252"/>
      <c r="ANG97" s="467"/>
      <c r="ANH97" s="466"/>
      <c r="ANI97" s="399"/>
      <c r="ANJ97" s="466"/>
      <c r="ANK97" s="252"/>
      <c r="ANL97" s="467"/>
      <c r="ANM97" s="466"/>
      <c r="ANN97" s="399"/>
      <c r="ANO97" s="466"/>
      <c r="ANP97" s="252"/>
      <c r="ANQ97" s="467"/>
      <c r="ANR97" s="466"/>
      <c r="ANS97" s="399"/>
      <c r="ANT97" s="466"/>
      <c r="ANU97" s="252"/>
      <c r="ANV97" s="467"/>
      <c r="ANW97" s="466"/>
      <c r="ANX97" s="399"/>
      <c r="ANY97" s="466"/>
      <c r="ANZ97" s="252"/>
      <c r="AOA97" s="467"/>
      <c r="AOB97" s="466"/>
      <c r="AOC97" s="399"/>
      <c r="AOD97" s="466"/>
      <c r="AOE97" s="252"/>
      <c r="AOF97" s="467"/>
      <c r="AOG97" s="466"/>
      <c r="AOH97" s="399"/>
      <c r="AOI97" s="466"/>
      <c r="AOJ97" s="252"/>
      <c r="AOK97" s="467"/>
      <c r="AOL97" s="466"/>
      <c r="AOM97" s="399"/>
      <c r="AON97" s="466"/>
      <c r="AOO97" s="252"/>
      <c r="AOP97" s="467"/>
      <c r="AOQ97" s="466"/>
      <c r="AOR97" s="399"/>
      <c r="AOS97" s="466"/>
      <c r="AOT97" s="252"/>
      <c r="AOU97" s="467"/>
      <c r="AOV97" s="466"/>
      <c r="AOW97" s="399"/>
      <c r="AOX97" s="466"/>
      <c r="AOY97" s="252"/>
      <c r="AOZ97" s="467"/>
      <c r="APA97" s="466"/>
      <c r="APB97" s="399"/>
      <c r="APC97" s="466"/>
      <c r="APD97" s="252"/>
      <c r="APE97" s="467"/>
      <c r="APF97" s="466"/>
      <c r="APG97" s="399"/>
      <c r="APH97" s="466"/>
      <c r="API97" s="252"/>
      <c r="APJ97" s="467"/>
      <c r="APK97" s="466"/>
      <c r="APL97" s="399"/>
      <c r="APM97" s="466"/>
      <c r="APN97" s="252"/>
      <c r="APO97" s="467"/>
      <c r="APP97" s="466"/>
      <c r="APQ97" s="399"/>
      <c r="APR97" s="466"/>
      <c r="APS97" s="252"/>
      <c r="APT97" s="467"/>
      <c r="APU97" s="466"/>
      <c r="APV97" s="399"/>
      <c r="APW97" s="466"/>
      <c r="APX97" s="252"/>
      <c r="APY97" s="467"/>
      <c r="APZ97" s="466"/>
      <c r="AQA97" s="399"/>
      <c r="AQB97" s="466"/>
      <c r="AQC97" s="252"/>
      <c r="AQD97" s="467"/>
      <c r="AQE97" s="466"/>
      <c r="AQF97" s="399"/>
      <c r="AQG97" s="466"/>
      <c r="AQH97" s="252"/>
      <c r="AQI97" s="467"/>
      <c r="AQJ97" s="466"/>
      <c r="AQK97" s="399"/>
      <c r="AQL97" s="466"/>
      <c r="AQM97" s="252"/>
      <c r="AQN97" s="467"/>
      <c r="AQO97" s="466"/>
      <c r="AQP97" s="399"/>
      <c r="AQQ97" s="466"/>
      <c r="AQR97" s="252"/>
      <c r="AQS97" s="467"/>
      <c r="AQT97" s="466"/>
      <c r="AQU97" s="399"/>
      <c r="AQV97" s="466"/>
      <c r="AQW97" s="252"/>
      <c r="AQX97" s="467"/>
      <c r="AQY97" s="466"/>
      <c r="AQZ97" s="399"/>
      <c r="ARA97" s="466"/>
      <c r="ARB97" s="252"/>
      <c r="ARC97" s="467"/>
      <c r="ARD97" s="466"/>
      <c r="ARE97" s="399"/>
      <c r="ARF97" s="466"/>
      <c r="ARG97" s="252"/>
      <c r="ARH97" s="467"/>
      <c r="ARI97" s="466"/>
      <c r="ARJ97" s="399"/>
      <c r="ARK97" s="466"/>
      <c r="ARL97" s="252"/>
      <c r="ARM97" s="467"/>
      <c r="ARN97" s="466"/>
      <c r="ARO97" s="399"/>
      <c r="ARP97" s="466"/>
      <c r="ARQ97" s="252"/>
      <c r="ARR97" s="467"/>
      <c r="ARS97" s="466"/>
      <c r="ART97" s="399"/>
      <c r="ARU97" s="466"/>
      <c r="ARV97" s="252"/>
      <c r="ARW97" s="467"/>
      <c r="ARX97" s="466"/>
      <c r="ARY97" s="399"/>
      <c r="ARZ97" s="466"/>
      <c r="ASA97" s="252"/>
      <c r="ASB97" s="467"/>
      <c r="ASC97" s="466"/>
      <c r="ASD97" s="399"/>
      <c r="ASE97" s="466"/>
      <c r="ASF97" s="252"/>
      <c r="ASG97" s="467"/>
      <c r="ASH97" s="466"/>
      <c r="ASI97" s="399"/>
      <c r="ASJ97" s="466"/>
      <c r="ASK97" s="252"/>
      <c r="ASL97" s="467"/>
      <c r="ASM97" s="466"/>
      <c r="ASN97" s="399"/>
      <c r="ASO97" s="466"/>
      <c r="ASP97" s="252"/>
      <c r="ASQ97" s="467"/>
      <c r="ASR97" s="466"/>
      <c r="ASS97" s="399"/>
      <c r="AST97" s="466"/>
      <c r="ASU97" s="252"/>
      <c r="ASV97" s="467"/>
      <c r="ASW97" s="466"/>
      <c r="ASX97" s="399"/>
      <c r="ASY97" s="466"/>
      <c r="ASZ97" s="252"/>
      <c r="ATA97" s="467"/>
      <c r="ATB97" s="466"/>
      <c r="ATC97" s="399"/>
      <c r="ATD97" s="466"/>
      <c r="ATE97" s="252"/>
      <c r="ATF97" s="467"/>
      <c r="ATG97" s="466"/>
      <c r="ATH97" s="399"/>
      <c r="ATI97" s="466"/>
      <c r="ATJ97" s="252"/>
      <c r="ATK97" s="467"/>
      <c r="ATL97" s="466"/>
      <c r="ATM97" s="399"/>
      <c r="ATN97" s="466"/>
      <c r="ATO97" s="252"/>
      <c r="ATP97" s="467"/>
      <c r="ATQ97" s="466"/>
      <c r="ATR97" s="399"/>
      <c r="ATS97" s="466"/>
      <c r="ATT97" s="252"/>
      <c r="ATU97" s="467"/>
      <c r="ATV97" s="466"/>
      <c r="ATW97" s="399"/>
      <c r="ATX97" s="466"/>
      <c r="ATY97" s="252"/>
      <c r="ATZ97" s="467"/>
      <c r="AUA97" s="466"/>
      <c r="AUB97" s="399"/>
      <c r="AUC97" s="466"/>
      <c r="AUD97" s="252"/>
      <c r="AUE97" s="467"/>
      <c r="AUF97" s="466"/>
      <c r="AUG97" s="399"/>
      <c r="AUH97" s="466"/>
      <c r="AUI97" s="252"/>
      <c r="AUJ97" s="467"/>
      <c r="AUK97" s="466"/>
      <c r="AUL97" s="399"/>
      <c r="AUM97" s="466"/>
      <c r="AUN97" s="252"/>
      <c r="AUO97" s="467"/>
      <c r="AUP97" s="466"/>
      <c r="AUQ97" s="399"/>
      <c r="AUR97" s="466"/>
      <c r="AUS97" s="252"/>
      <c r="AUT97" s="467"/>
      <c r="AUU97" s="466"/>
      <c r="AUV97" s="399"/>
      <c r="AUW97" s="466"/>
      <c r="AUX97" s="252"/>
      <c r="AUY97" s="467"/>
      <c r="AUZ97" s="466"/>
      <c r="AVA97" s="399"/>
      <c r="AVB97" s="466"/>
      <c r="AVC97" s="252"/>
      <c r="AVD97" s="467"/>
      <c r="AVE97" s="466"/>
      <c r="AVF97" s="399"/>
      <c r="AVG97" s="466"/>
      <c r="AVH97" s="252"/>
      <c r="AVI97" s="467"/>
      <c r="AVJ97" s="466"/>
      <c r="AVK97" s="399"/>
      <c r="AVL97" s="466"/>
      <c r="AVM97" s="252"/>
      <c r="AVN97" s="467"/>
      <c r="AVO97" s="466"/>
      <c r="AVP97" s="399"/>
      <c r="AVQ97" s="466"/>
      <c r="AVR97" s="252"/>
      <c r="AVS97" s="467"/>
      <c r="AVT97" s="466"/>
      <c r="AVU97" s="399"/>
      <c r="AVV97" s="466"/>
      <c r="AVW97" s="252"/>
      <c r="AVX97" s="467"/>
      <c r="AVY97" s="466"/>
      <c r="AVZ97" s="399"/>
      <c r="AWA97" s="466"/>
      <c r="AWB97" s="252"/>
      <c r="AWC97" s="467"/>
      <c r="AWD97" s="466"/>
      <c r="AWE97" s="399"/>
      <c r="AWF97" s="466"/>
      <c r="AWG97" s="252"/>
      <c r="AWH97" s="467"/>
      <c r="AWI97" s="466"/>
      <c r="AWJ97" s="399"/>
      <c r="AWK97" s="466"/>
      <c r="AWL97" s="252"/>
      <c r="AWM97" s="467"/>
      <c r="AWN97" s="466"/>
      <c r="AWO97" s="399"/>
      <c r="AWP97" s="466"/>
      <c r="AWQ97" s="252"/>
      <c r="AWR97" s="467"/>
      <c r="AWS97" s="466"/>
      <c r="AWT97" s="399"/>
      <c r="AWU97" s="466"/>
      <c r="AWV97" s="252"/>
      <c r="AWW97" s="467"/>
      <c r="AWX97" s="466"/>
      <c r="AWY97" s="399"/>
      <c r="AWZ97" s="466"/>
      <c r="AXA97" s="252"/>
      <c r="AXB97" s="467"/>
      <c r="AXC97" s="466"/>
      <c r="AXD97" s="399"/>
      <c r="AXE97" s="466"/>
      <c r="AXF97" s="252"/>
      <c r="AXG97" s="467"/>
      <c r="AXH97" s="466"/>
      <c r="AXI97" s="399"/>
      <c r="AXJ97" s="466"/>
      <c r="AXK97" s="252"/>
      <c r="AXL97" s="467"/>
      <c r="AXM97" s="466"/>
      <c r="AXN97" s="399"/>
      <c r="AXO97" s="466"/>
      <c r="AXP97" s="252"/>
      <c r="AXQ97" s="467"/>
      <c r="AXR97" s="466"/>
      <c r="AXS97" s="399"/>
      <c r="AXT97" s="466"/>
      <c r="AXU97" s="252"/>
      <c r="AXV97" s="467"/>
      <c r="AXW97" s="466"/>
      <c r="AXX97" s="399"/>
      <c r="AXY97" s="466"/>
      <c r="AXZ97" s="252"/>
      <c r="AYA97" s="467"/>
      <c r="AYB97" s="466"/>
      <c r="AYC97" s="399"/>
      <c r="AYD97" s="466"/>
      <c r="AYE97" s="252"/>
      <c r="AYF97" s="467"/>
      <c r="AYG97" s="466"/>
      <c r="AYH97" s="399"/>
      <c r="AYI97" s="466"/>
      <c r="AYJ97" s="252"/>
      <c r="AYK97" s="467"/>
      <c r="AYL97" s="466"/>
      <c r="AYM97" s="399"/>
      <c r="AYN97" s="466"/>
      <c r="AYO97" s="252"/>
      <c r="AYP97" s="467"/>
      <c r="AYQ97" s="466"/>
      <c r="AYR97" s="399"/>
      <c r="AYS97" s="466"/>
      <c r="AYT97" s="252"/>
      <c r="AYU97" s="467"/>
      <c r="AYV97" s="466"/>
      <c r="AYW97" s="399"/>
      <c r="AYX97" s="466"/>
      <c r="AYY97" s="252"/>
      <c r="AYZ97" s="467"/>
      <c r="AZA97" s="466"/>
      <c r="AZB97" s="399"/>
      <c r="AZC97" s="466"/>
      <c r="AZD97" s="252"/>
      <c r="AZE97" s="467"/>
      <c r="AZF97" s="466"/>
      <c r="AZG97" s="399"/>
      <c r="AZH97" s="466"/>
      <c r="AZI97" s="252"/>
      <c r="AZJ97" s="467"/>
      <c r="AZK97" s="466"/>
      <c r="AZL97" s="399"/>
      <c r="AZM97" s="466"/>
      <c r="AZN97" s="252"/>
      <c r="AZO97" s="467"/>
      <c r="AZP97" s="466"/>
      <c r="AZQ97" s="399"/>
      <c r="AZR97" s="466"/>
      <c r="AZS97" s="252"/>
      <c r="AZT97" s="467"/>
      <c r="AZU97" s="466"/>
      <c r="AZV97" s="399"/>
      <c r="AZW97" s="466"/>
      <c r="AZX97" s="252"/>
      <c r="AZY97" s="467"/>
      <c r="AZZ97" s="466"/>
      <c r="BAA97" s="399"/>
      <c r="BAB97" s="466"/>
      <c r="BAC97" s="252"/>
      <c r="BAD97" s="467"/>
      <c r="BAE97" s="466"/>
      <c r="BAF97" s="399"/>
      <c r="BAG97" s="466"/>
      <c r="BAH97" s="252"/>
      <c r="BAI97" s="467"/>
      <c r="BAJ97" s="466"/>
      <c r="BAK97" s="399"/>
      <c r="BAL97" s="466"/>
      <c r="BAM97" s="252"/>
      <c r="BAN97" s="467"/>
      <c r="BAO97" s="466"/>
      <c r="BAP97" s="399"/>
      <c r="BAQ97" s="466"/>
      <c r="BAR97" s="252"/>
      <c r="BAS97" s="467"/>
      <c r="BAT97" s="466"/>
      <c r="BAU97" s="399"/>
      <c r="BAV97" s="466"/>
      <c r="BAW97" s="252"/>
      <c r="BAX97" s="467"/>
      <c r="BAY97" s="466"/>
      <c r="BAZ97" s="399"/>
      <c r="BBA97" s="466"/>
      <c r="BBB97" s="252"/>
      <c r="BBC97" s="467"/>
      <c r="BBD97" s="466"/>
      <c r="BBE97" s="399"/>
      <c r="BBF97" s="466"/>
      <c r="BBG97" s="252"/>
      <c r="BBH97" s="467"/>
      <c r="BBI97" s="466"/>
      <c r="BBJ97" s="399"/>
      <c r="BBK97" s="466"/>
      <c r="BBL97" s="252"/>
      <c r="BBM97" s="467"/>
      <c r="BBN97" s="466"/>
      <c r="BBO97" s="399"/>
      <c r="BBP97" s="466"/>
      <c r="BBQ97" s="252"/>
      <c r="BBR97" s="467"/>
      <c r="BBS97" s="466"/>
      <c r="BBT97" s="399"/>
      <c r="BBU97" s="466"/>
      <c r="BBV97" s="252"/>
      <c r="BBW97" s="467"/>
      <c r="BBX97" s="466"/>
      <c r="BBY97" s="399"/>
      <c r="BBZ97" s="466"/>
      <c r="BCA97" s="252"/>
      <c r="BCB97" s="467"/>
      <c r="BCC97" s="466"/>
      <c r="BCD97" s="399"/>
      <c r="BCE97" s="466"/>
      <c r="BCF97" s="252"/>
      <c r="BCG97" s="467"/>
      <c r="BCH97" s="466"/>
      <c r="BCI97" s="399"/>
      <c r="BCJ97" s="466"/>
      <c r="BCK97" s="252"/>
      <c r="BCL97" s="467"/>
      <c r="BCM97" s="466"/>
      <c r="BCN97" s="399"/>
      <c r="BCO97" s="466"/>
      <c r="BCP97" s="252"/>
      <c r="BCQ97" s="467"/>
      <c r="BCR97" s="466"/>
      <c r="BCS97" s="399"/>
      <c r="BCT97" s="466"/>
      <c r="BCU97" s="252"/>
      <c r="BCV97" s="467"/>
      <c r="BCW97" s="466"/>
      <c r="BCX97" s="399"/>
      <c r="BCY97" s="466"/>
      <c r="BCZ97" s="252"/>
      <c r="BDA97" s="467"/>
      <c r="BDB97" s="466"/>
      <c r="BDC97" s="399"/>
      <c r="BDD97" s="466"/>
      <c r="BDE97" s="252"/>
      <c r="BDF97" s="467"/>
      <c r="BDG97" s="466"/>
      <c r="BDH97" s="399"/>
      <c r="BDI97" s="466"/>
      <c r="BDJ97" s="252"/>
      <c r="BDK97" s="467"/>
      <c r="BDL97" s="466"/>
      <c r="BDM97" s="399"/>
      <c r="BDN97" s="466"/>
      <c r="BDO97" s="252"/>
      <c r="BDP97" s="467"/>
      <c r="BDQ97" s="466"/>
      <c r="BDR97" s="399"/>
      <c r="BDS97" s="466"/>
      <c r="BDT97" s="252"/>
      <c r="BDU97" s="467"/>
      <c r="BDV97" s="466"/>
      <c r="BDW97" s="399"/>
      <c r="BDX97" s="466"/>
      <c r="BDY97" s="252"/>
      <c r="BDZ97" s="467"/>
      <c r="BEA97" s="466"/>
      <c r="BEB97" s="399"/>
      <c r="BEC97" s="466"/>
      <c r="BED97" s="252"/>
      <c r="BEE97" s="467"/>
      <c r="BEF97" s="466"/>
      <c r="BEG97" s="399"/>
      <c r="BEH97" s="466"/>
      <c r="BEI97" s="252"/>
      <c r="BEJ97" s="467"/>
      <c r="BEK97" s="466"/>
      <c r="BEL97" s="399"/>
      <c r="BEM97" s="466"/>
      <c r="BEN97" s="252"/>
      <c r="BEO97" s="467"/>
      <c r="BEP97" s="466"/>
      <c r="BEQ97" s="399"/>
      <c r="BER97" s="466"/>
      <c r="BES97" s="252"/>
      <c r="BET97" s="467"/>
      <c r="BEU97" s="466"/>
      <c r="BEV97" s="399"/>
      <c r="BEW97" s="466"/>
      <c r="BEX97" s="252"/>
      <c r="BEY97" s="467"/>
      <c r="BEZ97" s="466"/>
      <c r="BFA97" s="399"/>
      <c r="BFB97" s="466"/>
      <c r="BFC97" s="252"/>
      <c r="BFD97" s="467"/>
      <c r="BFE97" s="466"/>
      <c r="BFF97" s="399"/>
      <c r="BFG97" s="466"/>
      <c r="BFH97" s="252"/>
      <c r="BFI97" s="467"/>
      <c r="BFJ97" s="466"/>
      <c r="BFK97" s="399"/>
      <c r="BFL97" s="466"/>
      <c r="BFM97" s="252"/>
      <c r="BFN97" s="467"/>
      <c r="BFO97" s="466"/>
      <c r="BFP97" s="399"/>
      <c r="BFQ97" s="466"/>
      <c r="BFR97" s="252"/>
      <c r="BFS97" s="467"/>
      <c r="BFT97" s="466"/>
      <c r="BFU97" s="399"/>
      <c r="BFV97" s="466"/>
      <c r="BFW97" s="252"/>
      <c r="BFX97" s="467"/>
      <c r="BFY97" s="466"/>
      <c r="BFZ97" s="399"/>
      <c r="BGA97" s="466"/>
      <c r="BGB97" s="252"/>
      <c r="BGC97" s="467"/>
      <c r="BGD97" s="466"/>
      <c r="BGE97" s="399"/>
      <c r="BGF97" s="466"/>
      <c r="BGG97" s="252"/>
      <c r="BGH97" s="467"/>
      <c r="BGI97" s="466"/>
      <c r="BGJ97" s="399"/>
      <c r="BGK97" s="466"/>
      <c r="BGL97" s="252"/>
      <c r="BGM97" s="467"/>
      <c r="BGN97" s="466"/>
      <c r="BGO97" s="399"/>
      <c r="BGP97" s="466"/>
      <c r="BGQ97" s="252"/>
      <c r="BGR97" s="467"/>
      <c r="BGS97" s="466"/>
      <c r="BGT97" s="399"/>
      <c r="BGU97" s="466"/>
      <c r="BGV97" s="252"/>
      <c r="BGW97" s="467"/>
      <c r="BGX97" s="466"/>
      <c r="BGY97" s="399"/>
      <c r="BGZ97" s="466"/>
      <c r="BHA97" s="252"/>
      <c r="BHB97" s="467"/>
      <c r="BHC97" s="466"/>
      <c r="BHD97" s="399"/>
      <c r="BHE97" s="466"/>
      <c r="BHF97" s="252"/>
      <c r="BHG97" s="467"/>
      <c r="BHH97" s="466"/>
      <c r="BHI97" s="399"/>
      <c r="BHJ97" s="466"/>
      <c r="BHK97" s="252"/>
      <c r="BHL97" s="467"/>
      <c r="BHM97" s="466"/>
      <c r="BHN97" s="399"/>
      <c r="BHO97" s="466"/>
      <c r="BHP97" s="252"/>
      <c r="BHQ97" s="467"/>
      <c r="BHR97" s="466"/>
      <c r="BHS97" s="399"/>
      <c r="BHT97" s="466"/>
      <c r="BHU97" s="252"/>
      <c r="BHV97" s="467"/>
      <c r="BHW97" s="466"/>
      <c r="BHX97" s="399"/>
      <c r="BHY97" s="466"/>
      <c r="BHZ97" s="252"/>
      <c r="BIA97" s="467"/>
      <c r="BIB97" s="466"/>
      <c r="BIC97" s="399"/>
      <c r="BID97" s="466"/>
      <c r="BIE97" s="252"/>
      <c r="BIF97" s="467"/>
      <c r="BIG97" s="466"/>
      <c r="BIH97" s="399"/>
      <c r="BII97" s="466"/>
      <c r="BIJ97" s="252"/>
      <c r="BIK97" s="467"/>
      <c r="BIL97" s="466"/>
      <c r="BIM97" s="399"/>
      <c r="BIN97" s="466"/>
      <c r="BIO97" s="252"/>
      <c r="BIP97" s="467"/>
      <c r="BIQ97" s="466"/>
      <c r="BIR97" s="399"/>
      <c r="BIS97" s="466"/>
      <c r="BIT97" s="252"/>
      <c r="BIU97" s="467"/>
      <c r="BIV97" s="466"/>
      <c r="BIW97" s="399"/>
      <c r="BIX97" s="466"/>
      <c r="BIY97" s="252"/>
      <c r="BIZ97" s="467"/>
      <c r="BJA97" s="466"/>
      <c r="BJB97" s="399"/>
      <c r="BJC97" s="466"/>
      <c r="BJD97" s="252"/>
      <c r="BJE97" s="467"/>
      <c r="BJF97" s="466"/>
      <c r="BJG97" s="399"/>
      <c r="BJH97" s="466"/>
      <c r="BJI97" s="252"/>
      <c r="BJJ97" s="467"/>
      <c r="BJK97" s="466"/>
      <c r="BJL97" s="399"/>
      <c r="BJM97" s="466"/>
      <c r="BJN97" s="252"/>
      <c r="BJO97" s="467"/>
      <c r="BJP97" s="466"/>
      <c r="BJQ97" s="399"/>
      <c r="BJR97" s="466"/>
      <c r="BJS97" s="252"/>
      <c r="BJT97" s="467"/>
      <c r="BJU97" s="466"/>
      <c r="BJV97" s="399"/>
      <c r="BJW97" s="466"/>
      <c r="BJX97" s="252"/>
      <c r="BJY97" s="467"/>
      <c r="BJZ97" s="466"/>
      <c r="BKA97" s="399"/>
      <c r="BKB97" s="466"/>
      <c r="BKC97" s="252"/>
      <c r="BKD97" s="467"/>
      <c r="BKE97" s="466"/>
      <c r="BKF97" s="399"/>
      <c r="BKG97" s="466"/>
      <c r="BKH97" s="252"/>
      <c r="BKI97" s="467"/>
      <c r="BKJ97" s="466"/>
      <c r="BKK97" s="399"/>
      <c r="BKL97" s="466"/>
      <c r="BKM97" s="252"/>
      <c r="BKN97" s="467"/>
      <c r="BKO97" s="466"/>
      <c r="BKP97" s="399"/>
      <c r="BKQ97" s="466"/>
      <c r="BKR97" s="252"/>
      <c r="BKS97" s="467"/>
      <c r="BKT97" s="466"/>
      <c r="BKU97" s="399"/>
      <c r="BKV97" s="466"/>
      <c r="BKW97" s="252"/>
      <c r="BKX97" s="467"/>
      <c r="BKY97" s="466"/>
      <c r="BKZ97" s="399"/>
      <c r="BLA97" s="466"/>
      <c r="BLB97" s="252"/>
      <c r="BLC97" s="467"/>
      <c r="BLD97" s="466"/>
      <c r="BLE97" s="399"/>
      <c r="BLF97" s="466"/>
      <c r="BLG97" s="252"/>
      <c r="BLH97" s="467"/>
      <c r="BLI97" s="466"/>
      <c r="BLJ97" s="399"/>
      <c r="BLK97" s="466"/>
      <c r="BLL97" s="252"/>
      <c r="BLM97" s="467"/>
      <c r="BLN97" s="466"/>
      <c r="BLO97" s="399"/>
      <c r="BLP97" s="466"/>
      <c r="BLQ97" s="252"/>
      <c r="BLR97" s="467"/>
      <c r="BLS97" s="466"/>
      <c r="BLT97" s="399"/>
      <c r="BLU97" s="466"/>
      <c r="BLV97" s="252"/>
      <c r="BLW97" s="467"/>
      <c r="BLX97" s="466"/>
      <c r="BLY97" s="399"/>
      <c r="BLZ97" s="466"/>
      <c r="BMA97" s="252"/>
      <c r="BMB97" s="467"/>
      <c r="BMC97" s="466"/>
      <c r="BMD97" s="399"/>
      <c r="BME97" s="466"/>
      <c r="BMF97" s="252"/>
      <c r="BMG97" s="467"/>
      <c r="BMH97" s="466"/>
      <c r="BMI97" s="399"/>
      <c r="BMJ97" s="466"/>
      <c r="BMK97" s="252"/>
      <c r="BML97" s="467"/>
      <c r="BMM97" s="466"/>
      <c r="BMN97" s="399"/>
      <c r="BMO97" s="466"/>
      <c r="BMP97" s="252"/>
      <c r="BMQ97" s="467"/>
      <c r="BMR97" s="466"/>
      <c r="BMS97" s="399"/>
      <c r="BMT97" s="466"/>
      <c r="BMU97" s="252"/>
      <c r="BMV97" s="467"/>
      <c r="BMW97" s="466"/>
      <c r="BMX97" s="399"/>
      <c r="BMY97" s="466"/>
      <c r="BMZ97" s="252"/>
      <c r="BNA97" s="467"/>
      <c r="BNB97" s="466"/>
      <c r="BNC97" s="399"/>
      <c r="BND97" s="466"/>
      <c r="BNE97" s="252"/>
      <c r="BNF97" s="467"/>
      <c r="BNG97" s="466"/>
      <c r="BNH97" s="399"/>
      <c r="BNI97" s="466"/>
      <c r="BNJ97" s="252"/>
      <c r="BNK97" s="467"/>
      <c r="BNL97" s="466"/>
      <c r="BNM97" s="399"/>
      <c r="BNN97" s="466"/>
      <c r="BNO97" s="252"/>
      <c r="BNP97" s="467"/>
      <c r="BNQ97" s="466"/>
      <c r="BNR97" s="399"/>
      <c r="BNS97" s="466"/>
      <c r="BNT97" s="252"/>
      <c r="BNU97" s="467"/>
      <c r="BNV97" s="466"/>
      <c r="BNW97" s="399"/>
      <c r="BNX97" s="466"/>
      <c r="BNY97" s="252"/>
      <c r="BNZ97" s="467"/>
      <c r="BOA97" s="466"/>
      <c r="BOB97" s="399"/>
      <c r="BOC97" s="466"/>
      <c r="BOD97" s="252"/>
      <c r="BOE97" s="467"/>
      <c r="BOF97" s="466"/>
      <c r="BOG97" s="399"/>
      <c r="BOH97" s="466"/>
      <c r="BOI97" s="252"/>
      <c r="BOJ97" s="467"/>
      <c r="BOK97" s="466"/>
      <c r="BOL97" s="399"/>
      <c r="BOM97" s="466"/>
      <c r="BON97" s="252"/>
      <c r="BOO97" s="467"/>
      <c r="BOP97" s="466"/>
      <c r="BOQ97" s="399"/>
      <c r="BOR97" s="466"/>
      <c r="BOS97" s="252"/>
      <c r="BOT97" s="467"/>
      <c r="BOU97" s="466"/>
      <c r="BOV97" s="399"/>
      <c r="BOW97" s="466"/>
      <c r="BOX97" s="252"/>
      <c r="BOY97" s="467"/>
      <c r="BOZ97" s="466"/>
      <c r="BPA97" s="399"/>
      <c r="BPB97" s="466"/>
      <c r="BPC97" s="252"/>
      <c r="BPD97" s="467"/>
      <c r="BPE97" s="466"/>
      <c r="BPF97" s="399"/>
      <c r="BPG97" s="466"/>
      <c r="BPH97" s="252"/>
      <c r="BPI97" s="467"/>
      <c r="BPJ97" s="466"/>
      <c r="BPK97" s="399"/>
      <c r="BPL97" s="466"/>
      <c r="BPM97" s="252"/>
      <c r="BPN97" s="467"/>
      <c r="BPO97" s="466"/>
      <c r="BPP97" s="399"/>
      <c r="BPQ97" s="466"/>
      <c r="BPR97" s="252"/>
      <c r="BPS97" s="467"/>
      <c r="BPT97" s="466"/>
      <c r="BPU97" s="399"/>
      <c r="BPV97" s="466"/>
      <c r="BPW97" s="252"/>
      <c r="BPX97" s="467"/>
      <c r="BPY97" s="466"/>
      <c r="BPZ97" s="399"/>
      <c r="BQA97" s="466"/>
      <c r="BQB97" s="252"/>
      <c r="BQC97" s="467"/>
      <c r="BQD97" s="466"/>
      <c r="BQE97" s="399"/>
      <c r="BQF97" s="466"/>
      <c r="BQG97" s="252"/>
      <c r="BQH97" s="467"/>
      <c r="BQI97" s="466"/>
      <c r="BQJ97" s="399"/>
      <c r="BQK97" s="466"/>
      <c r="BQL97" s="252"/>
      <c r="BQM97" s="467"/>
      <c r="BQN97" s="466"/>
      <c r="BQO97" s="399"/>
      <c r="BQP97" s="466"/>
      <c r="BQQ97" s="252"/>
      <c r="BQR97" s="467"/>
      <c r="BQS97" s="466"/>
      <c r="BQT97" s="399"/>
      <c r="BQU97" s="466"/>
      <c r="BQV97" s="252"/>
      <c r="BQW97" s="467"/>
      <c r="BQX97" s="466"/>
      <c r="BQY97" s="399"/>
      <c r="BQZ97" s="466"/>
      <c r="BRA97" s="252"/>
      <c r="BRB97" s="467"/>
      <c r="BRC97" s="466"/>
      <c r="BRD97" s="399"/>
      <c r="BRE97" s="466"/>
      <c r="BRF97" s="252"/>
      <c r="BRG97" s="467"/>
      <c r="BRH97" s="466"/>
      <c r="BRI97" s="399"/>
      <c r="BRJ97" s="466"/>
      <c r="BRK97" s="252"/>
      <c r="BRL97" s="467"/>
      <c r="BRM97" s="466"/>
      <c r="BRN97" s="399"/>
      <c r="BRO97" s="466"/>
      <c r="BRP97" s="252"/>
      <c r="BRQ97" s="467"/>
      <c r="BRR97" s="466"/>
      <c r="BRS97" s="399"/>
      <c r="BRT97" s="466"/>
      <c r="BRU97" s="252"/>
      <c r="BRV97" s="467"/>
      <c r="BRW97" s="466"/>
      <c r="BRX97" s="399"/>
      <c r="BRY97" s="466"/>
      <c r="BRZ97" s="252"/>
      <c r="BSA97" s="467"/>
      <c r="BSB97" s="466"/>
      <c r="BSC97" s="399"/>
      <c r="BSD97" s="466"/>
      <c r="BSE97" s="252"/>
      <c r="BSF97" s="467"/>
      <c r="BSG97" s="466"/>
      <c r="BSH97" s="399"/>
      <c r="BSI97" s="466"/>
      <c r="BSJ97" s="252"/>
      <c r="BSK97" s="467"/>
      <c r="BSL97" s="466"/>
      <c r="BSM97" s="399"/>
      <c r="BSN97" s="466"/>
      <c r="BSO97" s="252"/>
      <c r="BSP97" s="467"/>
      <c r="BSQ97" s="466"/>
      <c r="BSR97" s="399"/>
      <c r="BSS97" s="466"/>
      <c r="BST97" s="252"/>
      <c r="BSU97" s="467"/>
      <c r="BSV97" s="466"/>
      <c r="BSW97" s="399"/>
      <c r="BSX97" s="466"/>
      <c r="BSY97" s="252"/>
      <c r="BSZ97" s="467"/>
      <c r="BTA97" s="466"/>
      <c r="BTB97" s="399"/>
      <c r="BTC97" s="466"/>
      <c r="BTD97" s="252"/>
      <c r="BTE97" s="467"/>
      <c r="BTF97" s="466"/>
      <c r="BTG97" s="399"/>
      <c r="BTH97" s="466"/>
      <c r="BTI97" s="252"/>
      <c r="BTJ97" s="467"/>
      <c r="BTK97" s="466"/>
      <c r="BTL97" s="399"/>
      <c r="BTM97" s="466"/>
      <c r="BTN97" s="252"/>
      <c r="BTO97" s="467"/>
      <c r="BTP97" s="466"/>
      <c r="BTQ97" s="399"/>
      <c r="BTR97" s="466"/>
      <c r="BTS97" s="252"/>
      <c r="BTT97" s="467"/>
      <c r="BTU97" s="466"/>
      <c r="BTV97" s="399"/>
      <c r="BTW97" s="466"/>
      <c r="BTX97" s="252"/>
      <c r="BTY97" s="467"/>
      <c r="BTZ97" s="466"/>
      <c r="BUA97" s="399"/>
      <c r="BUB97" s="466"/>
      <c r="BUC97" s="252"/>
      <c r="BUD97" s="467"/>
      <c r="BUE97" s="466"/>
      <c r="BUF97" s="399"/>
      <c r="BUG97" s="466"/>
      <c r="BUH97" s="252"/>
      <c r="BUI97" s="467"/>
      <c r="BUJ97" s="466"/>
      <c r="BUK97" s="399"/>
      <c r="BUL97" s="466"/>
      <c r="BUM97" s="252"/>
      <c r="BUN97" s="467"/>
      <c r="BUO97" s="466"/>
      <c r="BUP97" s="399"/>
      <c r="BUQ97" s="466"/>
      <c r="BUR97" s="252"/>
      <c r="BUS97" s="467"/>
      <c r="BUT97" s="466"/>
      <c r="BUU97" s="399"/>
      <c r="BUV97" s="466"/>
      <c r="BUW97" s="252"/>
      <c r="BUX97" s="467"/>
      <c r="BUY97" s="466"/>
      <c r="BUZ97" s="399"/>
      <c r="BVA97" s="466"/>
      <c r="BVB97" s="252"/>
      <c r="BVC97" s="467"/>
      <c r="BVD97" s="466"/>
      <c r="BVE97" s="399"/>
      <c r="BVF97" s="466"/>
      <c r="BVG97" s="252"/>
      <c r="BVH97" s="467"/>
      <c r="BVI97" s="466"/>
      <c r="BVJ97" s="399"/>
      <c r="BVK97" s="466"/>
      <c r="BVL97" s="252"/>
      <c r="BVM97" s="467"/>
      <c r="BVN97" s="466"/>
      <c r="BVO97" s="399"/>
      <c r="BVP97" s="466"/>
      <c r="BVQ97" s="252"/>
      <c r="BVR97" s="467"/>
      <c r="BVS97" s="466"/>
      <c r="BVT97" s="399"/>
      <c r="BVU97" s="466"/>
      <c r="BVV97" s="252"/>
      <c r="BVW97" s="467"/>
      <c r="BVX97" s="466"/>
      <c r="BVY97" s="399"/>
      <c r="BVZ97" s="466"/>
      <c r="BWA97" s="252"/>
      <c r="BWB97" s="467"/>
      <c r="BWC97" s="466"/>
      <c r="BWD97" s="399"/>
      <c r="BWE97" s="466"/>
      <c r="BWF97" s="252"/>
      <c r="BWG97" s="467"/>
      <c r="BWH97" s="466"/>
      <c r="BWI97" s="399"/>
      <c r="BWJ97" s="466"/>
      <c r="BWK97" s="252"/>
      <c r="BWL97" s="467"/>
      <c r="BWM97" s="466"/>
      <c r="BWN97" s="399"/>
      <c r="BWO97" s="466"/>
      <c r="BWP97" s="252"/>
      <c r="BWQ97" s="467"/>
      <c r="BWR97" s="466"/>
      <c r="BWS97" s="399"/>
      <c r="BWT97" s="466"/>
      <c r="BWU97" s="252"/>
      <c r="BWV97" s="467"/>
      <c r="BWW97" s="466"/>
      <c r="BWX97" s="399"/>
      <c r="BWY97" s="466"/>
      <c r="BWZ97" s="252"/>
      <c r="BXA97" s="467"/>
      <c r="BXB97" s="466"/>
      <c r="BXC97" s="399"/>
      <c r="BXD97" s="466"/>
      <c r="BXE97" s="252"/>
      <c r="BXF97" s="467"/>
      <c r="BXG97" s="466"/>
      <c r="BXH97" s="399"/>
      <c r="BXI97" s="466"/>
      <c r="BXJ97" s="252"/>
      <c r="BXK97" s="467"/>
      <c r="BXL97" s="466"/>
      <c r="BXM97" s="399"/>
      <c r="BXN97" s="466"/>
      <c r="BXO97" s="252"/>
      <c r="BXP97" s="467"/>
      <c r="BXQ97" s="466"/>
      <c r="BXR97" s="399"/>
      <c r="BXS97" s="466"/>
      <c r="BXT97" s="252"/>
      <c r="BXU97" s="467"/>
      <c r="BXV97" s="466"/>
      <c r="BXW97" s="399"/>
      <c r="BXX97" s="466"/>
      <c r="BXY97" s="252"/>
      <c r="BXZ97" s="467"/>
      <c r="BYA97" s="466"/>
      <c r="BYB97" s="399"/>
      <c r="BYC97" s="466"/>
      <c r="BYD97" s="252"/>
      <c r="BYE97" s="467"/>
      <c r="BYF97" s="466"/>
      <c r="BYG97" s="399"/>
      <c r="BYH97" s="466"/>
      <c r="BYI97" s="252"/>
      <c r="BYJ97" s="467"/>
      <c r="BYK97" s="466"/>
      <c r="BYL97" s="399"/>
      <c r="BYM97" s="466"/>
      <c r="BYN97" s="252"/>
      <c r="BYO97" s="467"/>
      <c r="BYP97" s="466"/>
      <c r="BYQ97" s="399"/>
      <c r="BYR97" s="466"/>
      <c r="BYS97" s="252"/>
      <c r="BYT97" s="467"/>
      <c r="BYU97" s="466"/>
      <c r="BYV97" s="399"/>
      <c r="BYW97" s="466"/>
      <c r="BYX97" s="252"/>
      <c r="BYY97" s="467"/>
      <c r="BYZ97" s="466"/>
      <c r="BZA97" s="399"/>
      <c r="BZB97" s="466"/>
      <c r="BZC97" s="252"/>
      <c r="BZD97" s="467"/>
      <c r="BZE97" s="466"/>
      <c r="BZF97" s="399"/>
      <c r="BZG97" s="466"/>
      <c r="BZH97" s="252"/>
      <c r="BZI97" s="467"/>
      <c r="BZJ97" s="466"/>
      <c r="BZK97" s="399"/>
      <c r="BZL97" s="466"/>
      <c r="BZM97" s="252"/>
      <c r="BZN97" s="467"/>
      <c r="BZO97" s="466"/>
      <c r="BZP97" s="399"/>
      <c r="BZQ97" s="466"/>
      <c r="BZR97" s="252"/>
      <c r="BZS97" s="467"/>
      <c r="BZT97" s="466"/>
      <c r="BZU97" s="399"/>
      <c r="BZV97" s="466"/>
      <c r="BZW97" s="252"/>
      <c r="BZX97" s="467"/>
      <c r="BZY97" s="466"/>
      <c r="BZZ97" s="399"/>
      <c r="CAA97" s="466"/>
      <c r="CAB97" s="252"/>
      <c r="CAC97" s="467"/>
      <c r="CAD97" s="466"/>
      <c r="CAE97" s="399"/>
      <c r="CAF97" s="466"/>
      <c r="CAG97" s="252"/>
      <c r="CAH97" s="467"/>
      <c r="CAI97" s="466"/>
      <c r="CAJ97" s="399"/>
      <c r="CAK97" s="466"/>
      <c r="CAL97" s="252"/>
      <c r="CAM97" s="467"/>
      <c r="CAN97" s="466"/>
      <c r="CAO97" s="399"/>
      <c r="CAP97" s="466"/>
      <c r="CAQ97" s="252"/>
      <c r="CAR97" s="467"/>
      <c r="CAS97" s="466"/>
      <c r="CAT97" s="399"/>
      <c r="CAU97" s="466"/>
      <c r="CAV97" s="252"/>
      <c r="CAW97" s="467"/>
      <c r="CAX97" s="466"/>
      <c r="CAY97" s="399"/>
      <c r="CAZ97" s="466"/>
      <c r="CBA97" s="252"/>
      <c r="CBB97" s="467"/>
      <c r="CBC97" s="466"/>
      <c r="CBD97" s="399"/>
      <c r="CBE97" s="466"/>
      <c r="CBF97" s="252"/>
      <c r="CBG97" s="467"/>
      <c r="CBH97" s="466"/>
      <c r="CBI97" s="399"/>
      <c r="CBJ97" s="466"/>
      <c r="CBK97" s="252"/>
      <c r="CBL97" s="467"/>
      <c r="CBM97" s="466"/>
      <c r="CBN97" s="399"/>
      <c r="CBO97" s="466"/>
      <c r="CBP97" s="252"/>
      <c r="CBQ97" s="467"/>
      <c r="CBR97" s="466"/>
      <c r="CBS97" s="399"/>
      <c r="CBT97" s="466"/>
      <c r="CBU97" s="252"/>
      <c r="CBV97" s="467"/>
      <c r="CBW97" s="466"/>
      <c r="CBX97" s="399"/>
      <c r="CBY97" s="466"/>
      <c r="CBZ97" s="252"/>
      <c r="CCA97" s="467"/>
      <c r="CCB97" s="466"/>
      <c r="CCC97" s="399"/>
      <c r="CCD97" s="466"/>
      <c r="CCE97" s="252"/>
      <c r="CCF97" s="467"/>
      <c r="CCG97" s="466"/>
      <c r="CCH97" s="399"/>
      <c r="CCI97" s="466"/>
      <c r="CCJ97" s="252"/>
      <c r="CCK97" s="467"/>
      <c r="CCL97" s="466"/>
      <c r="CCM97" s="399"/>
      <c r="CCN97" s="466"/>
      <c r="CCO97" s="252"/>
      <c r="CCP97" s="467"/>
      <c r="CCQ97" s="466"/>
      <c r="CCR97" s="399"/>
      <c r="CCS97" s="466"/>
      <c r="CCT97" s="252"/>
      <c r="CCU97" s="467"/>
      <c r="CCV97" s="466"/>
      <c r="CCW97" s="399"/>
      <c r="CCX97" s="466"/>
      <c r="CCY97" s="252"/>
      <c r="CCZ97" s="467"/>
      <c r="CDA97" s="466"/>
      <c r="CDB97" s="399"/>
      <c r="CDC97" s="466"/>
      <c r="CDD97" s="252"/>
      <c r="CDE97" s="467"/>
      <c r="CDF97" s="466"/>
      <c r="CDG97" s="399"/>
      <c r="CDH97" s="466"/>
      <c r="CDI97" s="252"/>
      <c r="CDJ97" s="467"/>
      <c r="CDK97" s="466"/>
      <c r="CDL97" s="399"/>
      <c r="CDM97" s="466"/>
      <c r="CDN97" s="252"/>
      <c r="CDO97" s="467"/>
      <c r="CDP97" s="466"/>
      <c r="CDQ97" s="399"/>
      <c r="CDR97" s="466"/>
      <c r="CDS97" s="252"/>
      <c r="CDT97" s="467"/>
      <c r="CDU97" s="466"/>
      <c r="CDV97" s="399"/>
      <c r="CDW97" s="466"/>
      <c r="CDX97" s="252"/>
      <c r="CDY97" s="467"/>
      <c r="CDZ97" s="466"/>
      <c r="CEA97" s="399"/>
      <c r="CEB97" s="466"/>
      <c r="CEC97" s="252"/>
      <c r="CED97" s="467"/>
      <c r="CEE97" s="466"/>
      <c r="CEF97" s="399"/>
      <c r="CEG97" s="466"/>
      <c r="CEH97" s="252"/>
      <c r="CEI97" s="467"/>
      <c r="CEJ97" s="466"/>
      <c r="CEK97" s="399"/>
      <c r="CEL97" s="466"/>
      <c r="CEM97" s="252"/>
      <c r="CEN97" s="467"/>
      <c r="CEO97" s="466"/>
      <c r="CEP97" s="399"/>
      <c r="CEQ97" s="466"/>
      <c r="CER97" s="252"/>
      <c r="CES97" s="467"/>
      <c r="CET97" s="466"/>
      <c r="CEU97" s="399"/>
      <c r="CEV97" s="466"/>
      <c r="CEW97" s="252"/>
      <c r="CEX97" s="467"/>
      <c r="CEY97" s="466"/>
      <c r="CEZ97" s="399"/>
      <c r="CFA97" s="466"/>
      <c r="CFB97" s="252"/>
      <c r="CFC97" s="467"/>
      <c r="CFD97" s="466"/>
      <c r="CFE97" s="399"/>
      <c r="CFF97" s="466"/>
      <c r="CFG97" s="252"/>
      <c r="CFH97" s="467"/>
      <c r="CFI97" s="466"/>
      <c r="CFJ97" s="399"/>
      <c r="CFK97" s="466"/>
      <c r="CFL97" s="252"/>
      <c r="CFM97" s="467"/>
      <c r="CFN97" s="466"/>
      <c r="CFO97" s="399"/>
      <c r="CFP97" s="466"/>
      <c r="CFQ97" s="252"/>
      <c r="CFR97" s="467"/>
      <c r="CFS97" s="466"/>
      <c r="CFT97" s="399"/>
      <c r="CFU97" s="466"/>
      <c r="CFV97" s="252"/>
      <c r="CFW97" s="467"/>
      <c r="CFX97" s="466"/>
      <c r="CFY97" s="399"/>
      <c r="CFZ97" s="466"/>
      <c r="CGA97" s="252"/>
      <c r="CGB97" s="467"/>
      <c r="CGC97" s="466"/>
      <c r="CGD97" s="399"/>
      <c r="CGE97" s="466"/>
      <c r="CGF97" s="252"/>
      <c r="CGG97" s="467"/>
      <c r="CGH97" s="466"/>
      <c r="CGI97" s="399"/>
      <c r="CGJ97" s="466"/>
      <c r="CGK97" s="252"/>
      <c r="CGL97" s="467"/>
      <c r="CGM97" s="466"/>
      <c r="CGN97" s="399"/>
      <c r="CGO97" s="466"/>
      <c r="CGP97" s="252"/>
      <c r="CGQ97" s="467"/>
      <c r="CGR97" s="466"/>
      <c r="CGS97" s="399"/>
      <c r="CGT97" s="466"/>
      <c r="CGU97" s="252"/>
      <c r="CGV97" s="467"/>
      <c r="CGW97" s="466"/>
      <c r="CGX97" s="399"/>
      <c r="CGY97" s="466"/>
      <c r="CGZ97" s="252"/>
      <c r="CHA97" s="467"/>
      <c r="CHB97" s="466"/>
      <c r="CHC97" s="399"/>
      <c r="CHD97" s="466"/>
      <c r="CHE97" s="252"/>
      <c r="CHF97" s="467"/>
      <c r="CHG97" s="466"/>
      <c r="CHH97" s="399"/>
      <c r="CHI97" s="466"/>
      <c r="CHJ97" s="252"/>
      <c r="CHK97" s="467"/>
      <c r="CHL97" s="466"/>
      <c r="CHM97" s="399"/>
      <c r="CHN97" s="466"/>
      <c r="CHO97" s="252"/>
      <c r="CHP97" s="467"/>
      <c r="CHQ97" s="466"/>
      <c r="CHR97" s="399"/>
      <c r="CHS97" s="466"/>
      <c r="CHT97" s="252"/>
      <c r="CHU97" s="467"/>
      <c r="CHV97" s="466"/>
      <c r="CHW97" s="399"/>
      <c r="CHX97" s="466"/>
      <c r="CHY97" s="252"/>
      <c r="CHZ97" s="467"/>
      <c r="CIA97" s="466"/>
      <c r="CIB97" s="399"/>
      <c r="CIC97" s="466"/>
      <c r="CID97" s="252"/>
      <c r="CIE97" s="467"/>
      <c r="CIF97" s="466"/>
      <c r="CIG97" s="399"/>
      <c r="CIH97" s="466"/>
      <c r="CII97" s="252"/>
      <c r="CIJ97" s="467"/>
      <c r="CIK97" s="466"/>
      <c r="CIL97" s="399"/>
      <c r="CIM97" s="466"/>
      <c r="CIN97" s="252"/>
      <c r="CIO97" s="467"/>
      <c r="CIP97" s="466"/>
      <c r="CIQ97" s="399"/>
      <c r="CIR97" s="466"/>
      <c r="CIS97" s="252"/>
      <c r="CIT97" s="467"/>
      <c r="CIU97" s="466"/>
      <c r="CIV97" s="399"/>
      <c r="CIW97" s="466"/>
      <c r="CIX97" s="252"/>
      <c r="CIY97" s="467"/>
      <c r="CIZ97" s="466"/>
      <c r="CJA97" s="399"/>
      <c r="CJB97" s="466"/>
      <c r="CJC97" s="252"/>
      <c r="CJD97" s="467"/>
      <c r="CJE97" s="466"/>
      <c r="CJF97" s="399"/>
      <c r="CJG97" s="466"/>
      <c r="CJH97" s="252"/>
      <c r="CJI97" s="467"/>
      <c r="CJJ97" s="466"/>
      <c r="CJK97" s="399"/>
      <c r="CJL97" s="466"/>
      <c r="CJM97" s="252"/>
      <c r="CJN97" s="467"/>
      <c r="CJO97" s="466"/>
      <c r="CJP97" s="399"/>
      <c r="CJQ97" s="466"/>
      <c r="CJR97" s="252"/>
      <c r="CJS97" s="467"/>
      <c r="CJT97" s="466"/>
      <c r="CJU97" s="399"/>
      <c r="CJV97" s="466"/>
      <c r="CJW97" s="252"/>
      <c r="CJX97" s="467"/>
      <c r="CJY97" s="466"/>
      <c r="CJZ97" s="399"/>
      <c r="CKA97" s="466"/>
      <c r="CKB97" s="252"/>
      <c r="CKC97" s="467"/>
      <c r="CKD97" s="466"/>
      <c r="CKE97" s="399"/>
      <c r="CKF97" s="466"/>
      <c r="CKG97" s="252"/>
      <c r="CKH97" s="467"/>
      <c r="CKI97" s="466"/>
      <c r="CKJ97" s="399"/>
      <c r="CKK97" s="466"/>
      <c r="CKL97" s="252"/>
      <c r="CKM97" s="467"/>
      <c r="CKN97" s="466"/>
      <c r="CKO97" s="399"/>
      <c r="CKP97" s="466"/>
      <c r="CKQ97" s="252"/>
      <c r="CKR97" s="467"/>
      <c r="CKS97" s="466"/>
      <c r="CKT97" s="399"/>
      <c r="CKU97" s="466"/>
      <c r="CKV97" s="252"/>
      <c r="CKW97" s="467"/>
      <c r="CKX97" s="466"/>
      <c r="CKY97" s="399"/>
      <c r="CKZ97" s="466"/>
      <c r="CLA97" s="252"/>
      <c r="CLB97" s="467"/>
      <c r="CLC97" s="466"/>
      <c r="CLD97" s="399"/>
      <c r="CLE97" s="466"/>
      <c r="CLF97" s="252"/>
      <c r="CLG97" s="467"/>
      <c r="CLH97" s="466"/>
      <c r="CLI97" s="399"/>
      <c r="CLJ97" s="466"/>
      <c r="CLK97" s="252"/>
      <c r="CLL97" s="467"/>
      <c r="CLM97" s="466"/>
      <c r="CLN97" s="399"/>
      <c r="CLO97" s="466"/>
      <c r="CLP97" s="252"/>
      <c r="CLQ97" s="467"/>
      <c r="CLR97" s="466"/>
      <c r="CLS97" s="399"/>
      <c r="CLT97" s="466"/>
      <c r="CLU97" s="252"/>
      <c r="CLV97" s="467"/>
      <c r="CLW97" s="466"/>
      <c r="CLX97" s="399"/>
      <c r="CLY97" s="466"/>
      <c r="CLZ97" s="252"/>
      <c r="CMA97" s="467"/>
      <c r="CMB97" s="466"/>
      <c r="CMC97" s="399"/>
      <c r="CMD97" s="466"/>
      <c r="CME97" s="252"/>
      <c r="CMF97" s="467"/>
      <c r="CMG97" s="466"/>
      <c r="CMH97" s="399"/>
      <c r="CMI97" s="466"/>
      <c r="CMJ97" s="252"/>
      <c r="CMK97" s="467"/>
      <c r="CML97" s="466"/>
      <c r="CMM97" s="399"/>
      <c r="CMN97" s="466"/>
      <c r="CMO97" s="252"/>
      <c r="CMP97" s="467"/>
      <c r="CMQ97" s="466"/>
      <c r="CMR97" s="399"/>
      <c r="CMS97" s="466"/>
      <c r="CMT97" s="252"/>
      <c r="CMU97" s="467"/>
      <c r="CMV97" s="466"/>
      <c r="CMW97" s="399"/>
      <c r="CMX97" s="466"/>
      <c r="CMY97" s="252"/>
      <c r="CMZ97" s="467"/>
      <c r="CNA97" s="466"/>
      <c r="CNB97" s="399"/>
      <c r="CNC97" s="466"/>
      <c r="CND97" s="252"/>
      <c r="CNE97" s="467"/>
      <c r="CNF97" s="466"/>
      <c r="CNG97" s="399"/>
      <c r="CNH97" s="466"/>
      <c r="CNI97" s="252"/>
      <c r="CNJ97" s="467"/>
      <c r="CNK97" s="466"/>
      <c r="CNL97" s="399"/>
      <c r="CNM97" s="466"/>
      <c r="CNN97" s="252"/>
      <c r="CNO97" s="467"/>
      <c r="CNP97" s="466"/>
      <c r="CNQ97" s="399"/>
      <c r="CNR97" s="466"/>
      <c r="CNS97" s="252"/>
      <c r="CNT97" s="467"/>
      <c r="CNU97" s="466"/>
      <c r="CNV97" s="399"/>
      <c r="CNW97" s="466"/>
      <c r="CNX97" s="252"/>
      <c r="CNY97" s="467"/>
      <c r="CNZ97" s="466"/>
      <c r="COA97" s="399"/>
      <c r="COB97" s="466"/>
      <c r="COC97" s="252"/>
      <c r="COD97" s="467"/>
      <c r="COE97" s="466"/>
      <c r="COF97" s="399"/>
      <c r="COG97" s="466"/>
      <c r="COH97" s="252"/>
      <c r="COI97" s="467"/>
      <c r="COJ97" s="466"/>
      <c r="COK97" s="399"/>
      <c r="COL97" s="466"/>
      <c r="COM97" s="252"/>
      <c r="CON97" s="467"/>
      <c r="COO97" s="466"/>
      <c r="COP97" s="399"/>
      <c r="COQ97" s="466"/>
      <c r="COR97" s="252"/>
      <c r="COS97" s="467"/>
      <c r="COT97" s="466"/>
      <c r="COU97" s="399"/>
      <c r="COV97" s="466"/>
      <c r="COW97" s="252"/>
      <c r="COX97" s="467"/>
      <c r="COY97" s="466"/>
      <c r="COZ97" s="399"/>
      <c r="CPA97" s="466"/>
      <c r="CPB97" s="252"/>
      <c r="CPC97" s="467"/>
      <c r="CPD97" s="466"/>
      <c r="CPE97" s="399"/>
      <c r="CPF97" s="466"/>
      <c r="CPG97" s="252"/>
      <c r="CPH97" s="467"/>
      <c r="CPI97" s="466"/>
      <c r="CPJ97" s="399"/>
      <c r="CPK97" s="466"/>
      <c r="CPL97" s="252"/>
      <c r="CPM97" s="467"/>
      <c r="CPN97" s="466"/>
      <c r="CPO97" s="399"/>
      <c r="CPP97" s="466"/>
      <c r="CPQ97" s="252"/>
      <c r="CPR97" s="467"/>
      <c r="CPS97" s="466"/>
      <c r="CPT97" s="399"/>
      <c r="CPU97" s="466"/>
      <c r="CPV97" s="252"/>
      <c r="CPW97" s="467"/>
      <c r="CPX97" s="466"/>
      <c r="CPY97" s="399"/>
      <c r="CPZ97" s="466"/>
      <c r="CQA97" s="252"/>
      <c r="CQB97" s="467"/>
      <c r="CQC97" s="466"/>
      <c r="CQD97" s="399"/>
      <c r="CQE97" s="466"/>
      <c r="CQF97" s="252"/>
      <c r="CQG97" s="467"/>
      <c r="CQH97" s="466"/>
      <c r="CQI97" s="399"/>
      <c r="CQJ97" s="466"/>
      <c r="CQK97" s="252"/>
      <c r="CQL97" s="467"/>
      <c r="CQM97" s="466"/>
      <c r="CQN97" s="399"/>
      <c r="CQO97" s="466"/>
      <c r="CQP97" s="252"/>
      <c r="CQQ97" s="467"/>
      <c r="CQR97" s="466"/>
      <c r="CQS97" s="399"/>
      <c r="CQT97" s="466"/>
      <c r="CQU97" s="252"/>
      <c r="CQV97" s="467"/>
      <c r="CQW97" s="466"/>
      <c r="CQX97" s="399"/>
      <c r="CQY97" s="466"/>
      <c r="CQZ97" s="252"/>
      <c r="CRA97" s="467"/>
      <c r="CRB97" s="466"/>
      <c r="CRC97" s="399"/>
      <c r="CRD97" s="466"/>
      <c r="CRE97" s="252"/>
      <c r="CRF97" s="467"/>
      <c r="CRG97" s="466"/>
      <c r="CRH97" s="399"/>
      <c r="CRI97" s="466"/>
      <c r="CRJ97" s="252"/>
      <c r="CRK97" s="467"/>
      <c r="CRL97" s="466"/>
      <c r="CRM97" s="399"/>
      <c r="CRN97" s="466"/>
      <c r="CRO97" s="252"/>
      <c r="CRP97" s="467"/>
      <c r="CRQ97" s="466"/>
      <c r="CRR97" s="399"/>
      <c r="CRS97" s="466"/>
      <c r="CRT97" s="252"/>
      <c r="CRU97" s="467"/>
      <c r="CRV97" s="466"/>
      <c r="CRW97" s="399"/>
      <c r="CRX97" s="466"/>
      <c r="CRY97" s="252"/>
      <c r="CRZ97" s="467"/>
      <c r="CSA97" s="466"/>
      <c r="CSB97" s="399"/>
      <c r="CSC97" s="466"/>
      <c r="CSD97" s="252"/>
      <c r="CSE97" s="467"/>
      <c r="CSF97" s="466"/>
      <c r="CSG97" s="399"/>
      <c r="CSH97" s="466"/>
      <c r="CSI97" s="252"/>
      <c r="CSJ97" s="467"/>
      <c r="CSK97" s="466"/>
      <c r="CSL97" s="399"/>
      <c r="CSM97" s="466"/>
      <c r="CSN97" s="252"/>
      <c r="CSO97" s="467"/>
      <c r="CSP97" s="466"/>
      <c r="CSQ97" s="399"/>
      <c r="CSR97" s="466"/>
      <c r="CSS97" s="252"/>
      <c r="CST97" s="467"/>
      <c r="CSU97" s="466"/>
      <c r="CSV97" s="399"/>
      <c r="CSW97" s="466"/>
      <c r="CSX97" s="252"/>
      <c r="CSY97" s="467"/>
      <c r="CSZ97" s="466"/>
      <c r="CTA97" s="399"/>
      <c r="CTB97" s="466"/>
      <c r="CTC97" s="252"/>
      <c r="CTD97" s="467"/>
      <c r="CTE97" s="466"/>
      <c r="CTF97" s="399"/>
      <c r="CTG97" s="466"/>
      <c r="CTH97" s="252"/>
      <c r="CTI97" s="467"/>
      <c r="CTJ97" s="466"/>
      <c r="CTK97" s="399"/>
      <c r="CTL97" s="466"/>
      <c r="CTM97" s="252"/>
      <c r="CTN97" s="467"/>
      <c r="CTO97" s="466"/>
      <c r="CTP97" s="399"/>
      <c r="CTQ97" s="466"/>
      <c r="CTR97" s="252"/>
      <c r="CTS97" s="467"/>
      <c r="CTT97" s="466"/>
      <c r="CTU97" s="399"/>
      <c r="CTV97" s="466"/>
      <c r="CTW97" s="252"/>
      <c r="CTX97" s="467"/>
      <c r="CTY97" s="466"/>
      <c r="CTZ97" s="399"/>
      <c r="CUA97" s="466"/>
      <c r="CUB97" s="252"/>
      <c r="CUC97" s="467"/>
      <c r="CUD97" s="466"/>
      <c r="CUE97" s="399"/>
      <c r="CUF97" s="466"/>
      <c r="CUG97" s="252"/>
      <c r="CUH97" s="467"/>
      <c r="CUI97" s="466"/>
      <c r="CUJ97" s="399"/>
      <c r="CUK97" s="466"/>
      <c r="CUL97" s="252"/>
      <c r="CUM97" s="467"/>
      <c r="CUN97" s="466"/>
      <c r="CUO97" s="399"/>
      <c r="CUP97" s="466"/>
      <c r="CUQ97" s="252"/>
      <c r="CUR97" s="467"/>
      <c r="CUS97" s="466"/>
      <c r="CUT97" s="399"/>
      <c r="CUU97" s="466"/>
      <c r="CUV97" s="252"/>
      <c r="CUW97" s="467"/>
      <c r="CUX97" s="466"/>
      <c r="CUY97" s="399"/>
      <c r="CUZ97" s="466"/>
      <c r="CVA97" s="252"/>
      <c r="CVB97" s="467"/>
      <c r="CVC97" s="466"/>
      <c r="CVD97" s="399"/>
      <c r="CVE97" s="466"/>
      <c r="CVF97" s="252"/>
      <c r="CVG97" s="467"/>
      <c r="CVH97" s="466"/>
      <c r="CVI97" s="399"/>
      <c r="CVJ97" s="466"/>
      <c r="CVK97" s="252"/>
      <c r="CVL97" s="467"/>
      <c r="CVM97" s="466"/>
      <c r="CVN97" s="399"/>
      <c r="CVO97" s="466"/>
      <c r="CVP97" s="252"/>
      <c r="CVQ97" s="467"/>
      <c r="CVR97" s="466"/>
      <c r="CVS97" s="399"/>
      <c r="CVT97" s="466"/>
      <c r="CVU97" s="252"/>
      <c r="CVV97" s="467"/>
      <c r="CVW97" s="466"/>
      <c r="CVX97" s="399"/>
      <c r="CVY97" s="466"/>
      <c r="CVZ97" s="252"/>
      <c r="CWA97" s="467"/>
      <c r="CWB97" s="466"/>
      <c r="CWC97" s="399"/>
      <c r="CWD97" s="466"/>
      <c r="CWE97" s="252"/>
      <c r="CWF97" s="467"/>
      <c r="CWG97" s="466"/>
      <c r="CWH97" s="399"/>
      <c r="CWI97" s="466"/>
      <c r="CWJ97" s="252"/>
      <c r="CWK97" s="467"/>
      <c r="CWL97" s="466"/>
      <c r="CWM97" s="399"/>
      <c r="CWN97" s="466"/>
      <c r="CWO97" s="252"/>
      <c r="CWP97" s="467"/>
      <c r="CWQ97" s="466"/>
      <c r="CWR97" s="399"/>
      <c r="CWS97" s="466"/>
      <c r="CWT97" s="252"/>
      <c r="CWU97" s="467"/>
      <c r="CWV97" s="466"/>
      <c r="CWW97" s="399"/>
      <c r="CWX97" s="466"/>
      <c r="CWY97" s="252"/>
      <c r="CWZ97" s="467"/>
      <c r="CXA97" s="466"/>
      <c r="CXB97" s="399"/>
      <c r="CXC97" s="466"/>
      <c r="CXD97" s="252"/>
      <c r="CXE97" s="467"/>
      <c r="CXF97" s="466"/>
      <c r="CXG97" s="399"/>
      <c r="CXH97" s="466"/>
      <c r="CXI97" s="252"/>
      <c r="CXJ97" s="467"/>
      <c r="CXK97" s="466"/>
      <c r="CXL97" s="399"/>
      <c r="CXM97" s="466"/>
      <c r="CXN97" s="252"/>
      <c r="CXO97" s="467"/>
      <c r="CXP97" s="466"/>
      <c r="CXQ97" s="399"/>
      <c r="CXR97" s="466"/>
      <c r="CXS97" s="252"/>
      <c r="CXT97" s="467"/>
      <c r="CXU97" s="466"/>
      <c r="CXV97" s="399"/>
      <c r="CXW97" s="466"/>
      <c r="CXX97" s="252"/>
      <c r="CXY97" s="467"/>
      <c r="CXZ97" s="466"/>
      <c r="CYA97" s="399"/>
      <c r="CYB97" s="466"/>
      <c r="CYC97" s="252"/>
      <c r="CYD97" s="467"/>
      <c r="CYE97" s="466"/>
      <c r="CYF97" s="399"/>
      <c r="CYG97" s="466"/>
      <c r="CYH97" s="252"/>
      <c r="CYI97" s="467"/>
      <c r="CYJ97" s="466"/>
      <c r="CYK97" s="399"/>
      <c r="CYL97" s="466"/>
      <c r="CYM97" s="252"/>
      <c r="CYN97" s="467"/>
      <c r="CYO97" s="466"/>
      <c r="CYP97" s="399"/>
      <c r="CYQ97" s="466"/>
      <c r="CYR97" s="252"/>
      <c r="CYS97" s="467"/>
      <c r="CYT97" s="466"/>
      <c r="CYU97" s="399"/>
      <c r="CYV97" s="466"/>
      <c r="CYW97" s="252"/>
      <c r="CYX97" s="467"/>
      <c r="CYY97" s="466"/>
      <c r="CYZ97" s="399"/>
      <c r="CZA97" s="466"/>
      <c r="CZB97" s="252"/>
      <c r="CZC97" s="467"/>
      <c r="CZD97" s="466"/>
      <c r="CZE97" s="399"/>
      <c r="CZF97" s="466"/>
      <c r="CZG97" s="252"/>
      <c r="CZH97" s="467"/>
      <c r="CZI97" s="466"/>
      <c r="CZJ97" s="399"/>
      <c r="CZK97" s="466"/>
      <c r="CZL97" s="252"/>
      <c r="CZM97" s="467"/>
      <c r="CZN97" s="466"/>
      <c r="CZO97" s="399"/>
      <c r="CZP97" s="466"/>
      <c r="CZQ97" s="252"/>
      <c r="CZR97" s="467"/>
      <c r="CZS97" s="466"/>
      <c r="CZT97" s="399"/>
      <c r="CZU97" s="466"/>
      <c r="CZV97" s="252"/>
      <c r="CZW97" s="467"/>
      <c r="CZX97" s="466"/>
      <c r="CZY97" s="399"/>
      <c r="CZZ97" s="466"/>
      <c r="DAA97" s="252"/>
      <c r="DAB97" s="467"/>
      <c r="DAC97" s="466"/>
      <c r="DAD97" s="399"/>
      <c r="DAE97" s="466"/>
      <c r="DAF97" s="252"/>
      <c r="DAG97" s="467"/>
      <c r="DAH97" s="466"/>
      <c r="DAI97" s="399"/>
      <c r="DAJ97" s="466"/>
      <c r="DAK97" s="252"/>
      <c r="DAL97" s="467"/>
      <c r="DAM97" s="466"/>
      <c r="DAN97" s="399"/>
      <c r="DAO97" s="466"/>
      <c r="DAP97" s="252"/>
      <c r="DAQ97" s="467"/>
      <c r="DAR97" s="466"/>
      <c r="DAS97" s="399"/>
      <c r="DAT97" s="466"/>
      <c r="DAU97" s="252"/>
      <c r="DAV97" s="467"/>
      <c r="DAW97" s="466"/>
      <c r="DAX97" s="399"/>
      <c r="DAY97" s="466"/>
      <c r="DAZ97" s="252"/>
      <c r="DBA97" s="467"/>
      <c r="DBB97" s="466"/>
      <c r="DBC97" s="399"/>
      <c r="DBD97" s="466"/>
      <c r="DBE97" s="252"/>
      <c r="DBF97" s="467"/>
      <c r="DBG97" s="466"/>
      <c r="DBH97" s="399"/>
      <c r="DBI97" s="466"/>
      <c r="DBJ97" s="252"/>
      <c r="DBK97" s="467"/>
      <c r="DBL97" s="466"/>
      <c r="DBM97" s="399"/>
      <c r="DBN97" s="466"/>
      <c r="DBO97" s="252"/>
      <c r="DBP97" s="467"/>
      <c r="DBQ97" s="466"/>
      <c r="DBR97" s="399"/>
      <c r="DBS97" s="466"/>
      <c r="DBT97" s="252"/>
      <c r="DBU97" s="467"/>
      <c r="DBV97" s="466"/>
      <c r="DBW97" s="399"/>
      <c r="DBX97" s="466"/>
      <c r="DBY97" s="252"/>
      <c r="DBZ97" s="467"/>
      <c r="DCA97" s="466"/>
      <c r="DCB97" s="399"/>
      <c r="DCC97" s="466"/>
      <c r="DCD97" s="252"/>
      <c r="DCE97" s="467"/>
      <c r="DCF97" s="466"/>
      <c r="DCG97" s="399"/>
      <c r="DCH97" s="466"/>
      <c r="DCI97" s="252"/>
      <c r="DCJ97" s="467"/>
      <c r="DCK97" s="466"/>
      <c r="DCL97" s="399"/>
      <c r="DCM97" s="466"/>
      <c r="DCN97" s="252"/>
      <c r="DCO97" s="467"/>
      <c r="DCP97" s="466"/>
      <c r="DCQ97" s="399"/>
      <c r="DCR97" s="466"/>
      <c r="DCS97" s="252"/>
      <c r="DCT97" s="467"/>
      <c r="DCU97" s="466"/>
      <c r="DCV97" s="399"/>
      <c r="DCW97" s="466"/>
      <c r="DCX97" s="252"/>
      <c r="DCY97" s="467"/>
      <c r="DCZ97" s="466"/>
      <c r="DDA97" s="399"/>
      <c r="DDB97" s="466"/>
      <c r="DDC97" s="252"/>
      <c r="DDD97" s="467"/>
      <c r="DDE97" s="466"/>
      <c r="DDF97" s="399"/>
      <c r="DDG97" s="466"/>
      <c r="DDH97" s="252"/>
      <c r="DDI97" s="467"/>
      <c r="DDJ97" s="466"/>
      <c r="DDK97" s="399"/>
      <c r="DDL97" s="466"/>
      <c r="DDM97" s="252"/>
      <c r="DDN97" s="467"/>
      <c r="DDO97" s="466"/>
      <c r="DDP97" s="399"/>
      <c r="DDQ97" s="466"/>
      <c r="DDR97" s="252"/>
      <c r="DDS97" s="467"/>
      <c r="DDT97" s="466"/>
      <c r="DDU97" s="399"/>
      <c r="DDV97" s="466"/>
      <c r="DDW97" s="252"/>
      <c r="DDX97" s="467"/>
      <c r="DDY97" s="466"/>
      <c r="DDZ97" s="399"/>
      <c r="DEA97" s="466"/>
      <c r="DEB97" s="252"/>
      <c r="DEC97" s="467"/>
      <c r="DED97" s="466"/>
      <c r="DEE97" s="399"/>
      <c r="DEF97" s="466"/>
      <c r="DEG97" s="252"/>
      <c r="DEH97" s="467"/>
      <c r="DEI97" s="466"/>
      <c r="DEJ97" s="399"/>
      <c r="DEK97" s="466"/>
      <c r="DEL97" s="252"/>
      <c r="DEM97" s="467"/>
      <c r="DEN97" s="466"/>
      <c r="DEO97" s="399"/>
      <c r="DEP97" s="466"/>
      <c r="DEQ97" s="252"/>
      <c r="DER97" s="467"/>
      <c r="DES97" s="466"/>
      <c r="DET97" s="399"/>
      <c r="DEU97" s="466"/>
      <c r="DEV97" s="252"/>
      <c r="DEW97" s="467"/>
      <c r="DEX97" s="466"/>
      <c r="DEY97" s="399"/>
      <c r="DEZ97" s="466"/>
      <c r="DFA97" s="252"/>
      <c r="DFB97" s="467"/>
      <c r="DFC97" s="466"/>
      <c r="DFD97" s="399"/>
      <c r="DFE97" s="466"/>
      <c r="DFF97" s="252"/>
      <c r="DFG97" s="467"/>
      <c r="DFH97" s="466"/>
      <c r="DFI97" s="399"/>
      <c r="DFJ97" s="466"/>
      <c r="DFK97" s="252"/>
      <c r="DFL97" s="467"/>
      <c r="DFM97" s="466"/>
      <c r="DFN97" s="399"/>
      <c r="DFO97" s="466"/>
      <c r="DFP97" s="252"/>
      <c r="DFQ97" s="467"/>
      <c r="DFR97" s="466"/>
      <c r="DFS97" s="399"/>
      <c r="DFT97" s="466"/>
      <c r="DFU97" s="252"/>
      <c r="DFV97" s="467"/>
      <c r="DFW97" s="466"/>
      <c r="DFX97" s="399"/>
      <c r="DFY97" s="466"/>
      <c r="DFZ97" s="252"/>
      <c r="DGA97" s="467"/>
      <c r="DGB97" s="466"/>
      <c r="DGC97" s="399"/>
      <c r="DGD97" s="466"/>
      <c r="DGE97" s="252"/>
      <c r="DGF97" s="467"/>
      <c r="DGG97" s="466"/>
      <c r="DGH97" s="399"/>
      <c r="DGI97" s="466"/>
      <c r="DGJ97" s="252"/>
      <c r="DGK97" s="467"/>
      <c r="DGL97" s="466"/>
      <c r="DGM97" s="399"/>
      <c r="DGN97" s="466"/>
      <c r="DGO97" s="252"/>
      <c r="DGP97" s="467"/>
      <c r="DGQ97" s="466"/>
      <c r="DGR97" s="399"/>
      <c r="DGS97" s="466"/>
      <c r="DGT97" s="252"/>
      <c r="DGU97" s="467"/>
      <c r="DGV97" s="466"/>
      <c r="DGW97" s="399"/>
      <c r="DGX97" s="466"/>
      <c r="DGY97" s="252"/>
      <c r="DGZ97" s="467"/>
      <c r="DHA97" s="466"/>
      <c r="DHB97" s="399"/>
      <c r="DHC97" s="466"/>
      <c r="DHD97" s="252"/>
      <c r="DHE97" s="467"/>
      <c r="DHF97" s="466"/>
      <c r="DHG97" s="399"/>
      <c r="DHH97" s="466"/>
      <c r="DHI97" s="252"/>
      <c r="DHJ97" s="467"/>
      <c r="DHK97" s="466"/>
      <c r="DHL97" s="399"/>
      <c r="DHM97" s="466"/>
      <c r="DHN97" s="252"/>
      <c r="DHO97" s="467"/>
      <c r="DHP97" s="466"/>
      <c r="DHQ97" s="399"/>
      <c r="DHR97" s="466"/>
      <c r="DHS97" s="252"/>
      <c r="DHT97" s="467"/>
      <c r="DHU97" s="466"/>
      <c r="DHV97" s="399"/>
      <c r="DHW97" s="466"/>
      <c r="DHX97" s="252"/>
      <c r="DHY97" s="467"/>
      <c r="DHZ97" s="466"/>
      <c r="DIA97" s="399"/>
      <c r="DIB97" s="466"/>
      <c r="DIC97" s="252"/>
      <c r="DID97" s="467"/>
      <c r="DIE97" s="466"/>
      <c r="DIF97" s="399"/>
      <c r="DIG97" s="466"/>
      <c r="DIH97" s="252"/>
      <c r="DII97" s="467"/>
      <c r="DIJ97" s="466"/>
      <c r="DIK97" s="399"/>
      <c r="DIL97" s="466"/>
      <c r="DIM97" s="252"/>
      <c r="DIN97" s="467"/>
      <c r="DIO97" s="466"/>
      <c r="DIP97" s="399"/>
      <c r="DIQ97" s="466"/>
      <c r="DIR97" s="252"/>
      <c r="DIS97" s="467"/>
      <c r="DIT97" s="466"/>
      <c r="DIU97" s="399"/>
      <c r="DIV97" s="466"/>
      <c r="DIW97" s="252"/>
      <c r="DIX97" s="467"/>
      <c r="DIY97" s="466"/>
      <c r="DIZ97" s="399"/>
      <c r="DJA97" s="466"/>
      <c r="DJB97" s="252"/>
      <c r="DJC97" s="467"/>
      <c r="DJD97" s="466"/>
      <c r="DJE97" s="399"/>
      <c r="DJF97" s="466"/>
      <c r="DJG97" s="252"/>
      <c r="DJH97" s="467"/>
      <c r="DJI97" s="466"/>
      <c r="DJJ97" s="399"/>
      <c r="DJK97" s="466"/>
      <c r="DJL97" s="252"/>
      <c r="DJM97" s="467"/>
      <c r="DJN97" s="466"/>
      <c r="DJO97" s="399"/>
      <c r="DJP97" s="466"/>
      <c r="DJQ97" s="252"/>
      <c r="DJR97" s="467"/>
      <c r="DJS97" s="466"/>
      <c r="DJT97" s="399"/>
      <c r="DJU97" s="466"/>
      <c r="DJV97" s="252"/>
      <c r="DJW97" s="467"/>
      <c r="DJX97" s="466"/>
      <c r="DJY97" s="399"/>
      <c r="DJZ97" s="466"/>
      <c r="DKA97" s="252"/>
      <c r="DKB97" s="467"/>
      <c r="DKC97" s="466"/>
      <c r="DKD97" s="399"/>
      <c r="DKE97" s="466"/>
      <c r="DKF97" s="252"/>
      <c r="DKG97" s="467"/>
      <c r="DKH97" s="466"/>
      <c r="DKI97" s="399"/>
      <c r="DKJ97" s="466"/>
      <c r="DKK97" s="252"/>
      <c r="DKL97" s="467"/>
      <c r="DKM97" s="466"/>
      <c r="DKN97" s="399"/>
      <c r="DKO97" s="466"/>
      <c r="DKP97" s="252"/>
      <c r="DKQ97" s="467"/>
      <c r="DKR97" s="466"/>
      <c r="DKS97" s="399"/>
      <c r="DKT97" s="466"/>
      <c r="DKU97" s="252"/>
      <c r="DKV97" s="467"/>
      <c r="DKW97" s="466"/>
      <c r="DKX97" s="399"/>
      <c r="DKY97" s="466"/>
      <c r="DKZ97" s="252"/>
      <c r="DLA97" s="467"/>
      <c r="DLB97" s="466"/>
      <c r="DLC97" s="399"/>
      <c r="DLD97" s="466"/>
      <c r="DLE97" s="252"/>
      <c r="DLF97" s="467"/>
      <c r="DLG97" s="466"/>
      <c r="DLH97" s="399"/>
      <c r="DLI97" s="466"/>
      <c r="DLJ97" s="252"/>
      <c r="DLK97" s="467"/>
      <c r="DLL97" s="466"/>
      <c r="DLM97" s="399"/>
      <c r="DLN97" s="466"/>
      <c r="DLO97" s="252"/>
      <c r="DLP97" s="467"/>
      <c r="DLQ97" s="466"/>
      <c r="DLR97" s="399"/>
      <c r="DLS97" s="466"/>
      <c r="DLT97" s="252"/>
      <c r="DLU97" s="467"/>
      <c r="DLV97" s="466"/>
      <c r="DLW97" s="399"/>
      <c r="DLX97" s="466"/>
      <c r="DLY97" s="252"/>
      <c r="DLZ97" s="467"/>
      <c r="DMA97" s="466"/>
      <c r="DMB97" s="399"/>
      <c r="DMC97" s="466"/>
      <c r="DMD97" s="252"/>
      <c r="DME97" s="467"/>
      <c r="DMF97" s="466"/>
      <c r="DMG97" s="399"/>
      <c r="DMH97" s="466"/>
      <c r="DMI97" s="252"/>
      <c r="DMJ97" s="467"/>
      <c r="DMK97" s="466"/>
      <c r="DML97" s="399"/>
      <c r="DMM97" s="466"/>
      <c r="DMN97" s="252"/>
      <c r="DMO97" s="467"/>
      <c r="DMP97" s="466"/>
      <c r="DMQ97" s="399"/>
      <c r="DMR97" s="466"/>
      <c r="DMS97" s="252"/>
      <c r="DMT97" s="467"/>
      <c r="DMU97" s="466"/>
      <c r="DMV97" s="399"/>
      <c r="DMW97" s="466"/>
      <c r="DMX97" s="252"/>
      <c r="DMY97" s="467"/>
      <c r="DMZ97" s="466"/>
      <c r="DNA97" s="399"/>
      <c r="DNB97" s="466"/>
      <c r="DNC97" s="252"/>
      <c r="DND97" s="467"/>
      <c r="DNE97" s="466"/>
      <c r="DNF97" s="399"/>
      <c r="DNG97" s="466"/>
      <c r="DNH97" s="252"/>
      <c r="DNI97" s="467"/>
      <c r="DNJ97" s="466"/>
      <c r="DNK97" s="399"/>
      <c r="DNL97" s="466"/>
      <c r="DNM97" s="252"/>
      <c r="DNN97" s="467"/>
      <c r="DNO97" s="466"/>
      <c r="DNP97" s="399"/>
      <c r="DNQ97" s="466"/>
      <c r="DNR97" s="252"/>
      <c r="DNS97" s="467"/>
      <c r="DNT97" s="466"/>
      <c r="DNU97" s="399"/>
      <c r="DNV97" s="466"/>
      <c r="DNW97" s="252"/>
      <c r="DNX97" s="467"/>
      <c r="DNY97" s="466"/>
      <c r="DNZ97" s="399"/>
      <c r="DOA97" s="466"/>
      <c r="DOB97" s="252"/>
      <c r="DOC97" s="467"/>
      <c r="DOD97" s="466"/>
      <c r="DOE97" s="399"/>
      <c r="DOF97" s="466"/>
      <c r="DOG97" s="252"/>
      <c r="DOH97" s="467"/>
      <c r="DOI97" s="466"/>
      <c r="DOJ97" s="399"/>
      <c r="DOK97" s="466"/>
      <c r="DOL97" s="252"/>
      <c r="DOM97" s="467"/>
      <c r="DON97" s="466"/>
      <c r="DOO97" s="399"/>
      <c r="DOP97" s="466"/>
      <c r="DOQ97" s="252"/>
      <c r="DOR97" s="467"/>
      <c r="DOS97" s="466"/>
      <c r="DOT97" s="399"/>
      <c r="DOU97" s="466"/>
      <c r="DOV97" s="252"/>
      <c r="DOW97" s="467"/>
      <c r="DOX97" s="466"/>
      <c r="DOY97" s="399"/>
      <c r="DOZ97" s="466"/>
      <c r="DPA97" s="252"/>
      <c r="DPB97" s="467"/>
      <c r="DPC97" s="466"/>
      <c r="DPD97" s="399"/>
      <c r="DPE97" s="466"/>
      <c r="DPF97" s="252"/>
      <c r="DPG97" s="467"/>
      <c r="DPH97" s="466"/>
      <c r="DPI97" s="399"/>
      <c r="DPJ97" s="466"/>
      <c r="DPK97" s="252"/>
      <c r="DPL97" s="467"/>
      <c r="DPM97" s="466"/>
      <c r="DPN97" s="399"/>
      <c r="DPO97" s="466"/>
      <c r="DPP97" s="252"/>
      <c r="DPQ97" s="467"/>
      <c r="DPR97" s="466"/>
      <c r="DPS97" s="399"/>
      <c r="DPT97" s="466"/>
      <c r="DPU97" s="252"/>
      <c r="DPV97" s="467"/>
      <c r="DPW97" s="466"/>
      <c r="DPX97" s="399"/>
      <c r="DPY97" s="466"/>
      <c r="DPZ97" s="252"/>
      <c r="DQA97" s="467"/>
      <c r="DQB97" s="466"/>
      <c r="DQC97" s="399"/>
      <c r="DQD97" s="466"/>
      <c r="DQE97" s="252"/>
      <c r="DQF97" s="467"/>
      <c r="DQG97" s="466"/>
      <c r="DQH97" s="399"/>
      <c r="DQI97" s="466"/>
      <c r="DQJ97" s="252"/>
      <c r="DQK97" s="467"/>
      <c r="DQL97" s="466"/>
      <c r="DQM97" s="399"/>
      <c r="DQN97" s="466"/>
      <c r="DQO97" s="252"/>
      <c r="DQP97" s="467"/>
      <c r="DQQ97" s="466"/>
      <c r="DQR97" s="399"/>
      <c r="DQS97" s="466"/>
      <c r="DQT97" s="252"/>
      <c r="DQU97" s="467"/>
      <c r="DQV97" s="466"/>
      <c r="DQW97" s="399"/>
      <c r="DQX97" s="466"/>
      <c r="DQY97" s="252"/>
      <c r="DQZ97" s="467"/>
      <c r="DRA97" s="466"/>
      <c r="DRB97" s="399"/>
      <c r="DRC97" s="466"/>
      <c r="DRD97" s="252"/>
      <c r="DRE97" s="467"/>
      <c r="DRF97" s="466"/>
      <c r="DRG97" s="399"/>
      <c r="DRH97" s="466"/>
      <c r="DRI97" s="252"/>
      <c r="DRJ97" s="467"/>
      <c r="DRK97" s="466"/>
      <c r="DRL97" s="399"/>
      <c r="DRM97" s="466"/>
      <c r="DRN97" s="252"/>
      <c r="DRO97" s="467"/>
      <c r="DRP97" s="466"/>
      <c r="DRQ97" s="399"/>
      <c r="DRR97" s="466"/>
      <c r="DRS97" s="252"/>
      <c r="DRT97" s="467"/>
      <c r="DRU97" s="466"/>
      <c r="DRV97" s="399"/>
      <c r="DRW97" s="466"/>
      <c r="DRX97" s="252"/>
      <c r="DRY97" s="467"/>
      <c r="DRZ97" s="466"/>
      <c r="DSA97" s="399"/>
      <c r="DSB97" s="466"/>
      <c r="DSC97" s="252"/>
      <c r="DSD97" s="467"/>
      <c r="DSE97" s="466"/>
      <c r="DSF97" s="399"/>
      <c r="DSG97" s="466"/>
      <c r="DSH97" s="252"/>
      <c r="DSI97" s="467"/>
      <c r="DSJ97" s="466"/>
      <c r="DSK97" s="399"/>
      <c r="DSL97" s="466"/>
      <c r="DSM97" s="252"/>
      <c r="DSN97" s="467"/>
      <c r="DSO97" s="466"/>
      <c r="DSP97" s="399"/>
      <c r="DSQ97" s="466"/>
      <c r="DSR97" s="252"/>
      <c r="DSS97" s="467"/>
      <c r="DST97" s="466"/>
      <c r="DSU97" s="399"/>
      <c r="DSV97" s="466"/>
      <c r="DSW97" s="252"/>
      <c r="DSX97" s="467"/>
      <c r="DSY97" s="466"/>
      <c r="DSZ97" s="399"/>
      <c r="DTA97" s="466"/>
      <c r="DTB97" s="252"/>
      <c r="DTC97" s="467"/>
      <c r="DTD97" s="466"/>
      <c r="DTE97" s="399"/>
      <c r="DTF97" s="466"/>
      <c r="DTG97" s="252"/>
      <c r="DTH97" s="467"/>
      <c r="DTI97" s="466"/>
      <c r="DTJ97" s="399"/>
      <c r="DTK97" s="466"/>
      <c r="DTL97" s="252"/>
      <c r="DTM97" s="467"/>
      <c r="DTN97" s="466"/>
      <c r="DTO97" s="399"/>
      <c r="DTP97" s="466"/>
      <c r="DTQ97" s="252"/>
      <c r="DTR97" s="467"/>
      <c r="DTS97" s="466"/>
      <c r="DTT97" s="399"/>
      <c r="DTU97" s="466"/>
      <c r="DTV97" s="252"/>
      <c r="DTW97" s="467"/>
      <c r="DTX97" s="466"/>
      <c r="DTY97" s="399"/>
      <c r="DTZ97" s="466"/>
      <c r="DUA97" s="252"/>
      <c r="DUB97" s="467"/>
      <c r="DUC97" s="466"/>
      <c r="DUD97" s="399"/>
      <c r="DUE97" s="466"/>
      <c r="DUF97" s="252"/>
      <c r="DUG97" s="467"/>
      <c r="DUH97" s="466"/>
      <c r="DUI97" s="399"/>
      <c r="DUJ97" s="466"/>
      <c r="DUK97" s="252"/>
      <c r="DUL97" s="467"/>
      <c r="DUM97" s="466"/>
      <c r="DUN97" s="399"/>
      <c r="DUO97" s="466"/>
      <c r="DUP97" s="252"/>
      <c r="DUQ97" s="467"/>
      <c r="DUR97" s="466"/>
      <c r="DUS97" s="399"/>
      <c r="DUT97" s="466"/>
      <c r="DUU97" s="252"/>
      <c r="DUV97" s="467"/>
      <c r="DUW97" s="466"/>
      <c r="DUX97" s="399"/>
      <c r="DUY97" s="466"/>
      <c r="DUZ97" s="252"/>
      <c r="DVA97" s="467"/>
      <c r="DVB97" s="466"/>
      <c r="DVC97" s="399"/>
      <c r="DVD97" s="466"/>
      <c r="DVE97" s="252"/>
      <c r="DVF97" s="467"/>
      <c r="DVG97" s="466"/>
      <c r="DVH97" s="399"/>
      <c r="DVI97" s="466"/>
      <c r="DVJ97" s="252"/>
      <c r="DVK97" s="467"/>
      <c r="DVL97" s="466"/>
      <c r="DVM97" s="399"/>
      <c r="DVN97" s="466"/>
      <c r="DVO97" s="252"/>
      <c r="DVP97" s="467"/>
      <c r="DVQ97" s="466"/>
      <c r="DVR97" s="399"/>
      <c r="DVS97" s="466"/>
      <c r="DVT97" s="252"/>
      <c r="DVU97" s="467"/>
      <c r="DVV97" s="466"/>
      <c r="DVW97" s="399"/>
      <c r="DVX97" s="466"/>
      <c r="DVY97" s="252"/>
      <c r="DVZ97" s="467"/>
      <c r="DWA97" s="466"/>
      <c r="DWB97" s="399"/>
      <c r="DWC97" s="466"/>
      <c r="DWD97" s="252"/>
      <c r="DWE97" s="467"/>
      <c r="DWF97" s="466"/>
      <c r="DWG97" s="399"/>
      <c r="DWH97" s="466"/>
      <c r="DWI97" s="252"/>
      <c r="DWJ97" s="467"/>
      <c r="DWK97" s="466"/>
      <c r="DWL97" s="399"/>
      <c r="DWM97" s="466"/>
      <c r="DWN97" s="252"/>
      <c r="DWO97" s="467"/>
      <c r="DWP97" s="466"/>
      <c r="DWQ97" s="399"/>
      <c r="DWR97" s="466"/>
      <c r="DWS97" s="252"/>
      <c r="DWT97" s="467"/>
      <c r="DWU97" s="466"/>
      <c r="DWV97" s="399"/>
      <c r="DWW97" s="466"/>
      <c r="DWX97" s="252"/>
      <c r="DWY97" s="467"/>
      <c r="DWZ97" s="466"/>
      <c r="DXA97" s="399"/>
      <c r="DXB97" s="466"/>
      <c r="DXC97" s="252"/>
      <c r="DXD97" s="467"/>
      <c r="DXE97" s="466"/>
      <c r="DXF97" s="399"/>
      <c r="DXG97" s="466"/>
      <c r="DXH97" s="252"/>
      <c r="DXI97" s="467"/>
      <c r="DXJ97" s="466"/>
      <c r="DXK97" s="399"/>
      <c r="DXL97" s="466"/>
      <c r="DXM97" s="252"/>
      <c r="DXN97" s="467"/>
      <c r="DXO97" s="466"/>
      <c r="DXP97" s="399"/>
      <c r="DXQ97" s="466"/>
      <c r="DXR97" s="252"/>
      <c r="DXS97" s="467"/>
      <c r="DXT97" s="466"/>
      <c r="DXU97" s="399"/>
      <c r="DXV97" s="466"/>
      <c r="DXW97" s="252"/>
      <c r="DXX97" s="467"/>
      <c r="DXY97" s="466"/>
      <c r="DXZ97" s="399"/>
      <c r="DYA97" s="466"/>
      <c r="DYB97" s="252"/>
      <c r="DYC97" s="467"/>
      <c r="DYD97" s="466"/>
      <c r="DYE97" s="399"/>
      <c r="DYF97" s="466"/>
      <c r="DYG97" s="252"/>
      <c r="DYH97" s="467"/>
      <c r="DYI97" s="466"/>
      <c r="DYJ97" s="399"/>
      <c r="DYK97" s="466"/>
      <c r="DYL97" s="252"/>
      <c r="DYM97" s="467"/>
      <c r="DYN97" s="466"/>
      <c r="DYO97" s="399"/>
      <c r="DYP97" s="466"/>
      <c r="DYQ97" s="252"/>
      <c r="DYR97" s="467"/>
      <c r="DYS97" s="466"/>
      <c r="DYT97" s="399"/>
      <c r="DYU97" s="466"/>
      <c r="DYV97" s="252"/>
      <c r="DYW97" s="467"/>
      <c r="DYX97" s="466"/>
      <c r="DYY97" s="399"/>
      <c r="DYZ97" s="466"/>
      <c r="DZA97" s="252"/>
      <c r="DZB97" s="467"/>
      <c r="DZC97" s="466"/>
      <c r="DZD97" s="399"/>
      <c r="DZE97" s="466"/>
      <c r="DZF97" s="252"/>
      <c r="DZG97" s="467"/>
      <c r="DZH97" s="466"/>
      <c r="DZI97" s="399"/>
      <c r="DZJ97" s="466"/>
      <c r="DZK97" s="252"/>
      <c r="DZL97" s="467"/>
      <c r="DZM97" s="466"/>
      <c r="DZN97" s="399"/>
      <c r="DZO97" s="466"/>
      <c r="DZP97" s="252"/>
      <c r="DZQ97" s="467"/>
      <c r="DZR97" s="466"/>
      <c r="DZS97" s="399"/>
      <c r="DZT97" s="466"/>
      <c r="DZU97" s="252"/>
      <c r="DZV97" s="467"/>
      <c r="DZW97" s="466"/>
      <c r="DZX97" s="399"/>
      <c r="DZY97" s="466"/>
      <c r="DZZ97" s="252"/>
      <c r="EAA97" s="467"/>
      <c r="EAB97" s="466"/>
      <c r="EAC97" s="399"/>
      <c r="EAD97" s="466"/>
      <c r="EAE97" s="252"/>
      <c r="EAF97" s="467"/>
      <c r="EAG97" s="466"/>
      <c r="EAH97" s="399"/>
      <c r="EAI97" s="466"/>
      <c r="EAJ97" s="252"/>
      <c r="EAK97" s="467"/>
      <c r="EAL97" s="466"/>
      <c r="EAM97" s="399"/>
      <c r="EAN97" s="466"/>
      <c r="EAO97" s="252"/>
      <c r="EAP97" s="467"/>
      <c r="EAQ97" s="466"/>
      <c r="EAR97" s="399"/>
      <c r="EAS97" s="466"/>
      <c r="EAT97" s="252"/>
      <c r="EAU97" s="467"/>
      <c r="EAV97" s="466"/>
      <c r="EAW97" s="399"/>
      <c r="EAX97" s="466"/>
      <c r="EAY97" s="252"/>
      <c r="EAZ97" s="467"/>
      <c r="EBA97" s="466"/>
      <c r="EBB97" s="399"/>
      <c r="EBC97" s="466"/>
      <c r="EBD97" s="252"/>
      <c r="EBE97" s="467"/>
      <c r="EBF97" s="466"/>
      <c r="EBG97" s="399"/>
      <c r="EBH97" s="466"/>
      <c r="EBI97" s="252"/>
      <c r="EBJ97" s="467"/>
      <c r="EBK97" s="466"/>
      <c r="EBL97" s="399"/>
      <c r="EBM97" s="466"/>
      <c r="EBN97" s="252"/>
      <c r="EBO97" s="467"/>
      <c r="EBP97" s="466"/>
      <c r="EBQ97" s="399"/>
      <c r="EBR97" s="466"/>
      <c r="EBS97" s="252"/>
      <c r="EBT97" s="467"/>
      <c r="EBU97" s="466"/>
      <c r="EBV97" s="399"/>
      <c r="EBW97" s="466"/>
      <c r="EBX97" s="252"/>
      <c r="EBY97" s="467"/>
      <c r="EBZ97" s="466"/>
      <c r="ECA97" s="399"/>
      <c r="ECB97" s="466"/>
      <c r="ECC97" s="252"/>
      <c r="ECD97" s="467"/>
      <c r="ECE97" s="466"/>
      <c r="ECF97" s="399"/>
      <c r="ECG97" s="466"/>
      <c r="ECH97" s="252"/>
      <c r="ECI97" s="467"/>
      <c r="ECJ97" s="466"/>
      <c r="ECK97" s="399"/>
      <c r="ECL97" s="466"/>
      <c r="ECM97" s="252"/>
      <c r="ECN97" s="467"/>
      <c r="ECO97" s="466"/>
      <c r="ECP97" s="399"/>
      <c r="ECQ97" s="466"/>
      <c r="ECR97" s="252"/>
      <c r="ECS97" s="467"/>
      <c r="ECT97" s="466"/>
      <c r="ECU97" s="399"/>
      <c r="ECV97" s="466"/>
      <c r="ECW97" s="252"/>
      <c r="ECX97" s="467"/>
      <c r="ECY97" s="466"/>
      <c r="ECZ97" s="399"/>
      <c r="EDA97" s="466"/>
      <c r="EDB97" s="252"/>
      <c r="EDC97" s="467"/>
      <c r="EDD97" s="466"/>
      <c r="EDE97" s="399"/>
      <c r="EDF97" s="466"/>
      <c r="EDG97" s="252"/>
      <c r="EDH97" s="467"/>
      <c r="EDI97" s="466"/>
      <c r="EDJ97" s="399"/>
      <c r="EDK97" s="466"/>
      <c r="EDL97" s="252"/>
      <c r="EDM97" s="467"/>
      <c r="EDN97" s="466"/>
      <c r="EDO97" s="399"/>
      <c r="EDP97" s="466"/>
      <c r="EDQ97" s="252"/>
      <c r="EDR97" s="467"/>
      <c r="EDS97" s="466"/>
      <c r="EDT97" s="399"/>
      <c r="EDU97" s="466"/>
      <c r="EDV97" s="252"/>
      <c r="EDW97" s="467"/>
      <c r="EDX97" s="466"/>
      <c r="EDY97" s="399"/>
      <c r="EDZ97" s="466"/>
      <c r="EEA97" s="252"/>
      <c r="EEB97" s="467"/>
      <c r="EEC97" s="466"/>
      <c r="EED97" s="399"/>
      <c r="EEE97" s="466"/>
      <c r="EEF97" s="252"/>
      <c r="EEG97" s="467"/>
      <c r="EEH97" s="466"/>
      <c r="EEI97" s="399"/>
      <c r="EEJ97" s="466"/>
      <c r="EEK97" s="252"/>
      <c r="EEL97" s="467"/>
      <c r="EEM97" s="466"/>
      <c r="EEN97" s="399"/>
      <c r="EEO97" s="466"/>
      <c r="EEP97" s="252"/>
      <c r="EEQ97" s="467"/>
      <c r="EER97" s="466"/>
      <c r="EES97" s="399"/>
      <c r="EET97" s="466"/>
      <c r="EEU97" s="252"/>
      <c r="EEV97" s="467"/>
      <c r="EEW97" s="466"/>
      <c r="EEX97" s="399"/>
      <c r="EEY97" s="466"/>
      <c r="EEZ97" s="252"/>
      <c r="EFA97" s="467"/>
      <c r="EFB97" s="466"/>
      <c r="EFC97" s="399"/>
      <c r="EFD97" s="466"/>
      <c r="EFE97" s="252"/>
      <c r="EFF97" s="467"/>
      <c r="EFG97" s="466"/>
      <c r="EFH97" s="399"/>
      <c r="EFI97" s="466"/>
      <c r="EFJ97" s="252"/>
      <c r="EFK97" s="467"/>
      <c r="EFL97" s="466"/>
      <c r="EFM97" s="399"/>
      <c r="EFN97" s="466"/>
      <c r="EFO97" s="252"/>
      <c r="EFP97" s="467"/>
      <c r="EFQ97" s="466"/>
      <c r="EFR97" s="399"/>
      <c r="EFS97" s="466"/>
      <c r="EFT97" s="252"/>
      <c r="EFU97" s="467"/>
      <c r="EFV97" s="466"/>
      <c r="EFW97" s="399"/>
      <c r="EFX97" s="466"/>
      <c r="EFY97" s="252"/>
      <c r="EFZ97" s="467"/>
      <c r="EGA97" s="466"/>
      <c r="EGB97" s="399"/>
      <c r="EGC97" s="466"/>
      <c r="EGD97" s="252"/>
      <c r="EGE97" s="467"/>
      <c r="EGF97" s="466"/>
      <c r="EGG97" s="399"/>
      <c r="EGH97" s="466"/>
      <c r="EGI97" s="252"/>
      <c r="EGJ97" s="467"/>
      <c r="EGK97" s="466"/>
      <c r="EGL97" s="399"/>
      <c r="EGM97" s="466"/>
      <c r="EGN97" s="252"/>
      <c r="EGO97" s="467"/>
      <c r="EGP97" s="466"/>
      <c r="EGQ97" s="399"/>
      <c r="EGR97" s="466"/>
      <c r="EGS97" s="252"/>
      <c r="EGT97" s="467"/>
      <c r="EGU97" s="466"/>
      <c r="EGV97" s="399"/>
      <c r="EGW97" s="466"/>
      <c r="EGX97" s="252"/>
      <c r="EGY97" s="467"/>
      <c r="EGZ97" s="466"/>
      <c r="EHA97" s="399"/>
      <c r="EHB97" s="466"/>
      <c r="EHC97" s="252"/>
      <c r="EHD97" s="467"/>
      <c r="EHE97" s="466"/>
      <c r="EHF97" s="399"/>
      <c r="EHG97" s="466"/>
      <c r="EHH97" s="252"/>
      <c r="EHI97" s="467"/>
      <c r="EHJ97" s="466"/>
      <c r="EHK97" s="399"/>
      <c r="EHL97" s="466"/>
      <c r="EHM97" s="252"/>
      <c r="EHN97" s="467"/>
      <c r="EHO97" s="466"/>
      <c r="EHP97" s="399"/>
      <c r="EHQ97" s="466"/>
      <c r="EHR97" s="252"/>
      <c r="EHS97" s="467"/>
      <c r="EHT97" s="466"/>
      <c r="EHU97" s="399"/>
      <c r="EHV97" s="466"/>
      <c r="EHW97" s="252"/>
      <c r="EHX97" s="467"/>
      <c r="EHY97" s="466"/>
      <c r="EHZ97" s="399"/>
      <c r="EIA97" s="466"/>
      <c r="EIB97" s="252"/>
      <c r="EIC97" s="467"/>
      <c r="EID97" s="466"/>
      <c r="EIE97" s="399"/>
      <c r="EIF97" s="466"/>
      <c r="EIG97" s="252"/>
      <c r="EIH97" s="467"/>
      <c r="EII97" s="466"/>
      <c r="EIJ97" s="399"/>
      <c r="EIK97" s="466"/>
      <c r="EIL97" s="252"/>
      <c r="EIM97" s="467"/>
      <c r="EIN97" s="466"/>
      <c r="EIO97" s="399"/>
      <c r="EIP97" s="466"/>
      <c r="EIQ97" s="252"/>
      <c r="EIR97" s="467"/>
      <c r="EIS97" s="466"/>
      <c r="EIT97" s="399"/>
      <c r="EIU97" s="466"/>
      <c r="EIV97" s="252"/>
      <c r="EIW97" s="467"/>
      <c r="EIX97" s="466"/>
      <c r="EIY97" s="399"/>
      <c r="EIZ97" s="466"/>
      <c r="EJA97" s="252"/>
      <c r="EJB97" s="467"/>
      <c r="EJC97" s="466"/>
      <c r="EJD97" s="399"/>
      <c r="EJE97" s="466"/>
      <c r="EJF97" s="252"/>
      <c r="EJG97" s="467"/>
      <c r="EJH97" s="466"/>
      <c r="EJI97" s="399"/>
      <c r="EJJ97" s="466"/>
      <c r="EJK97" s="252"/>
      <c r="EJL97" s="467"/>
      <c r="EJM97" s="466"/>
      <c r="EJN97" s="399"/>
      <c r="EJO97" s="466"/>
      <c r="EJP97" s="252"/>
      <c r="EJQ97" s="467"/>
      <c r="EJR97" s="466"/>
      <c r="EJS97" s="399"/>
      <c r="EJT97" s="466"/>
      <c r="EJU97" s="252"/>
      <c r="EJV97" s="467"/>
      <c r="EJW97" s="466"/>
      <c r="EJX97" s="399"/>
      <c r="EJY97" s="466"/>
      <c r="EJZ97" s="252"/>
      <c r="EKA97" s="467"/>
      <c r="EKB97" s="466"/>
      <c r="EKC97" s="399"/>
      <c r="EKD97" s="466"/>
      <c r="EKE97" s="252"/>
      <c r="EKF97" s="467"/>
      <c r="EKG97" s="466"/>
      <c r="EKH97" s="399"/>
      <c r="EKI97" s="466"/>
      <c r="EKJ97" s="252"/>
      <c r="EKK97" s="467"/>
      <c r="EKL97" s="466"/>
      <c r="EKM97" s="399"/>
      <c r="EKN97" s="466"/>
      <c r="EKO97" s="252"/>
      <c r="EKP97" s="467"/>
      <c r="EKQ97" s="466"/>
      <c r="EKR97" s="399"/>
      <c r="EKS97" s="466"/>
      <c r="EKT97" s="252"/>
      <c r="EKU97" s="467"/>
      <c r="EKV97" s="466"/>
      <c r="EKW97" s="399"/>
      <c r="EKX97" s="466"/>
      <c r="EKY97" s="252"/>
      <c r="EKZ97" s="467"/>
      <c r="ELA97" s="466"/>
      <c r="ELB97" s="399"/>
      <c r="ELC97" s="466"/>
      <c r="ELD97" s="252"/>
      <c r="ELE97" s="467"/>
      <c r="ELF97" s="466"/>
      <c r="ELG97" s="399"/>
      <c r="ELH97" s="466"/>
      <c r="ELI97" s="252"/>
      <c r="ELJ97" s="467"/>
      <c r="ELK97" s="466"/>
      <c r="ELL97" s="399"/>
      <c r="ELM97" s="466"/>
      <c r="ELN97" s="252"/>
      <c r="ELO97" s="467"/>
      <c r="ELP97" s="466"/>
      <c r="ELQ97" s="399"/>
      <c r="ELR97" s="466"/>
      <c r="ELS97" s="252"/>
      <c r="ELT97" s="467"/>
      <c r="ELU97" s="466"/>
      <c r="ELV97" s="399"/>
      <c r="ELW97" s="466"/>
      <c r="ELX97" s="252"/>
      <c r="ELY97" s="467"/>
      <c r="ELZ97" s="466"/>
      <c r="EMA97" s="399"/>
      <c r="EMB97" s="466"/>
      <c r="EMC97" s="252"/>
      <c r="EMD97" s="467"/>
      <c r="EME97" s="466"/>
      <c r="EMF97" s="399"/>
      <c r="EMG97" s="466"/>
      <c r="EMH97" s="252"/>
      <c r="EMI97" s="467"/>
      <c r="EMJ97" s="466"/>
      <c r="EMK97" s="399"/>
      <c r="EML97" s="466"/>
      <c r="EMM97" s="252"/>
      <c r="EMN97" s="467"/>
      <c r="EMO97" s="466"/>
      <c r="EMP97" s="399"/>
      <c r="EMQ97" s="466"/>
      <c r="EMR97" s="252"/>
      <c r="EMS97" s="467"/>
      <c r="EMT97" s="466"/>
      <c r="EMU97" s="399"/>
      <c r="EMV97" s="466"/>
      <c r="EMW97" s="252"/>
      <c r="EMX97" s="467"/>
      <c r="EMY97" s="466"/>
      <c r="EMZ97" s="399"/>
      <c r="ENA97" s="466"/>
      <c r="ENB97" s="252"/>
      <c r="ENC97" s="467"/>
      <c r="END97" s="466"/>
      <c r="ENE97" s="399"/>
      <c r="ENF97" s="466"/>
      <c r="ENG97" s="252"/>
      <c r="ENH97" s="467"/>
      <c r="ENI97" s="466"/>
      <c r="ENJ97" s="399"/>
      <c r="ENK97" s="466"/>
      <c r="ENL97" s="252"/>
      <c r="ENM97" s="467"/>
      <c r="ENN97" s="466"/>
      <c r="ENO97" s="399"/>
      <c r="ENP97" s="466"/>
      <c r="ENQ97" s="252"/>
      <c r="ENR97" s="467"/>
      <c r="ENS97" s="466"/>
      <c r="ENT97" s="399"/>
      <c r="ENU97" s="466"/>
      <c r="ENV97" s="252"/>
      <c r="ENW97" s="467"/>
      <c r="ENX97" s="466"/>
      <c r="ENY97" s="399"/>
      <c r="ENZ97" s="466"/>
      <c r="EOA97" s="252"/>
      <c r="EOB97" s="467"/>
      <c r="EOC97" s="466"/>
      <c r="EOD97" s="399"/>
      <c r="EOE97" s="466"/>
      <c r="EOF97" s="252"/>
      <c r="EOG97" s="467"/>
      <c r="EOH97" s="466"/>
      <c r="EOI97" s="399"/>
      <c r="EOJ97" s="466"/>
      <c r="EOK97" s="252"/>
      <c r="EOL97" s="467"/>
      <c r="EOM97" s="466"/>
      <c r="EON97" s="399"/>
      <c r="EOO97" s="466"/>
      <c r="EOP97" s="252"/>
      <c r="EOQ97" s="467"/>
      <c r="EOR97" s="466"/>
      <c r="EOS97" s="399"/>
      <c r="EOT97" s="466"/>
      <c r="EOU97" s="252"/>
      <c r="EOV97" s="467"/>
      <c r="EOW97" s="466"/>
      <c r="EOX97" s="399"/>
      <c r="EOY97" s="466"/>
      <c r="EOZ97" s="252"/>
      <c r="EPA97" s="467"/>
      <c r="EPB97" s="466"/>
      <c r="EPC97" s="399"/>
      <c r="EPD97" s="466"/>
      <c r="EPE97" s="252"/>
      <c r="EPF97" s="467"/>
      <c r="EPG97" s="466"/>
      <c r="EPH97" s="399"/>
      <c r="EPI97" s="466"/>
      <c r="EPJ97" s="252"/>
      <c r="EPK97" s="467"/>
      <c r="EPL97" s="466"/>
      <c r="EPM97" s="399"/>
      <c r="EPN97" s="466"/>
      <c r="EPO97" s="252"/>
      <c r="EPP97" s="467"/>
      <c r="EPQ97" s="466"/>
      <c r="EPR97" s="399"/>
      <c r="EPS97" s="466"/>
      <c r="EPT97" s="252"/>
      <c r="EPU97" s="467"/>
      <c r="EPV97" s="466"/>
      <c r="EPW97" s="399"/>
      <c r="EPX97" s="466"/>
      <c r="EPY97" s="252"/>
      <c r="EPZ97" s="467"/>
      <c r="EQA97" s="466"/>
      <c r="EQB97" s="399"/>
      <c r="EQC97" s="466"/>
      <c r="EQD97" s="252"/>
      <c r="EQE97" s="467"/>
      <c r="EQF97" s="466"/>
      <c r="EQG97" s="399"/>
      <c r="EQH97" s="466"/>
      <c r="EQI97" s="252"/>
      <c r="EQJ97" s="467"/>
      <c r="EQK97" s="466"/>
      <c r="EQL97" s="399"/>
      <c r="EQM97" s="466"/>
      <c r="EQN97" s="252"/>
      <c r="EQO97" s="467"/>
      <c r="EQP97" s="466"/>
      <c r="EQQ97" s="399"/>
      <c r="EQR97" s="466"/>
      <c r="EQS97" s="252"/>
      <c r="EQT97" s="467"/>
      <c r="EQU97" s="466"/>
      <c r="EQV97" s="399"/>
      <c r="EQW97" s="466"/>
      <c r="EQX97" s="252"/>
      <c r="EQY97" s="467"/>
      <c r="EQZ97" s="466"/>
      <c r="ERA97" s="399"/>
      <c r="ERB97" s="466"/>
      <c r="ERC97" s="252"/>
      <c r="ERD97" s="467"/>
      <c r="ERE97" s="466"/>
      <c r="ERF97" s="399"/>
      <c r="ERG97" s="466"/>
      <c r="ERH97" s="252"/>
      <c r="ERI97" s="467"/>
      <c r="ERJ97" s="466"/>
      <c r="ERK97" s="399"/>
      <c r="ERL97" s="466"/>
      <c r="ERM97" s="252"/>
      <c r="ERN97" s="467"/>
      <c r="ERO97" s="466"/>
      <c r="ERP97" s="399"/>
      <c r="ERQ97" s="466"/>
      <c r="ERR97" s="252"/>
      <c r="ERS97" s="467"/>
      <c r="ERT97" s="466"/>
      <c r="ERU97" s="399"/>
      <c r="ERV97" s="466"/>
      <c r="ERW97" s="252"/>
      <c r="ERX97" s="467"/>
      <c r="ERY97" s="466"/>
      <c r="ERZ97" s="399"/>
      <c r="ESA97" s="466"/>
      <c r="ESB97" s="252"/>
      <c r="ESC97" s="467"/>
      <c r="ESD97" s="466"/>
      <c r="ESE97" s="399"/>
      <c r="ESF97" s="466"/>
      <c r="ESG97" s="252"/>
      <c r="ESH97" s="467"/>
      <c r="ESI97" s="466"/>
      <c r="ESJ97" s="399"/>
      <c r="ESK97" s="466"/>
      <c r="ESL97" s="252"/>
      <c r="ESM97" s="467"/>
      <c r="ESN97" s="466"/>
      <c r="ESO97" s="399"/>
      <c r="ESP97" s="466"/>
      <c r="ESQ97" s="252"/>
      <c r="ESR97" s="467"/>
      <c r="ESS97" s="466"/>
      <c r="EST97" s="399"/>
      <c r="ESU97" s="466"/>
      <c r="ESV97" s="252"/>
      <c r="ESW97" s="467"/>
      <c r="ESX97" s="466"/>
      <c r="ESY97" s="399"/>
      <c r="ESZ97" s="466"/>
      <c r="ETA97" s="252"/>
      <c r="ETB97" s="467"/>
      <c r="ETC97" s="466"/>
      <c r="ETD97" s="399"/>
      <c r="ETE97" s="466"/>
      <c r="ETF97" s="252"/>
      <c r="ETG97" s="467"/>
      <c r="ETH97" s="466"/>
      <c r="ETI97" s="399"/>
      <c r="ETJ97" s="466"/>
      <c r="ETK97" s="252"/>
      <c r="ETL97" s="467"/>
      <c r="ETM97" s="466"/>
      <c r="ETN97" s="399"/>
      <c r="ETO97" s="466"/>
      <c r="ETP97" s="252"/>
      <c r="ETQ97" s="467"/>
      <c r="ETR97" s="466"/>
      <c r="ETS97" s="399"/>
      <c r="ETT97" s="466"/>
      <c r="ETU97" s="252"/>
      <c r="ETV97" s="467"/>
      <c r="ETW97" s="466"/>
      <c r="ETX97" s="399"/>
      <c r="ETY97" s="466"/>
      <c r="ETZ97" s="252"/>
      <c r="EUA97" s="467"/>
      <c r="EUB97" s="466"/>
      <c r="EUC97" s="399"/>
      <c r="EUD97" s="466"/>
      <c r="EUE97" s="252"/>
      <c r="EUF97" s="467"/>
      <c r="EUG97" s="466"/>
      <c r="EUH97" s="399"/>
      <c r="EUI97" s="466"/>
      <c r="EUJ97" s="252"/>
      <c r="EUK97" s="467"/>
      <c r="EUL97" s="466"/>
      <c r="EUM97" s="399"/>
      <c r="EUN97" s="466"/>
      <c r="EUO97" s="252"/>
      <c r="EUP97" s="467"/>
      <c r="EUQ97" s="466"/>
      <c r="EUR97" s="399"/>
      <c r="EUS97" s="466"/>
      <c r="EUT97" s="252"/>
      <c r="EUU97" s="467"/>
      <c r="EUV97" s="466"/>
      <c r="EUW97" s="399"/>
      <c r="EUX97" s="466"/>
      <c r="EUY97" s="252"/>
      <c r="EUZ97" s="467"/>
      <c r="EVA97" s="466"/>
      <c r="EVB97" s="399"/>
      <c r="EVC97" s="466"/>
      <c r="EVD97" s="252"/>
      <c r="EVE97" s="467"/>
      <c r="EVF97" s="466"/>
      <c r="EVG97" s="399"/>
      <c r="EVH97" s="466"/>
      <c r="EVI97" s="252"/>
      <c r="EVJ97" s="467"/>
      <c r="EVK97" s="466"/>
      <c r="EVL97" s="399"/>
      <c r="EVM97" s="466"/>
      <c r="EVN97" s="252"/>
      <c r="EVO97" s="467"/>
      <c r="EVP97" s="466"/>
      <c r="EVQ97" s="399"/>
      <c r="EVR97" s="466"/>
      <c r="EVS97" s="252"/>
      <c r="EVT97" s="467"/>
      <c r="EVU97" s="466"/>
      <c r="EVV97" s="399"/>
      <c r="EVW97" s="466"/>
      <c r="EVX97" s="252"/>
      <c r="EVY97" s="467"/>
      <c r="EVZ97" s="466"/>
      <c r="EWA97" s="399"/>
      <c r="EWB97" s="466"/>
      <c r="EWC97" s="252"/>
      <c r="EWD97" s="467"/>
      <c r="EWE97" s="466"/>
      <c r="EWF97" s="399"/>
      <c r="EWG97" s="466"/>
      <c r="EWH97" s="252"/>
      <c r="EWI97" s="467"/>
      <c r="EWJ97" s="466"/>
      <c r="EWK97" s="399"/>
      <c r="EWL97" s="466"/>
      <c r="EWM97" s="252"/>
      <c r="EWN97" s="467"/>
      <c r="EWO97" s="466"/>
      <c r="EWP97" s="399"/>
      <c r="EWQ97" s="466"/>
      <c r="EWR97" s="252"/>
      <c r="EWS97" s="467"/>
      <c r="EWT97" s="466"/>
      <c r="EWU97" s="399"/>
      <c r="EWV97" s="466"/>
      <c r="EWW97" s="252"/>
      <c r="EWX97" s="467"/>
      <c r="EWY97" s="466"/>
      <c r="EWZ97" s="399"/>
      <c r="EXA97" s="466"/>
      <c r="EXB97" s="252"/>
      <c r="EXC97" s="467"/>
      <c r="EXD97" s="466"/>
      <c r="EXE97" s="399"/>
      <c r="EXF97" s="466"/>
      <c r="EXG97" s="252"/>
      <c r="EXH97" s="467"/>
      <c r="EXI97" s="466"/>
      <c r="EXJ97" s="399"/>
      <c r="EXK97" s="466"/>
      <c r="EXL97" s="252"/>
      <c r="EXM97" s="467"/>
      <c r="EXN97" s="466"/>
      <c r="EXO97" s="399"/>
      <c r="EXP97" s="466"/>
      <c r="EXQ97" s="252"/>
      <c r="EXR97" s="467"/>
      <c r="EXS97" s="466"/>
      <c r="EXT97" s="399"/>
      <c r="EXU97" s="466"/>
      <c r="EXV97" s="252"/>
      <c r="EXW97" s="467"/>
      <c r="EXX97" s="466"/>
      <c r="EXY97" s="399"/>
      <c r="EXZ97" s="466"/>
      <c r="EYA97" s="252"/>
      <c r="EYB97" s="467"/>
      <c r="EYC97" s="466"/>
      <c r="EYD97" s="399"/>
      <c r="EYE97" s="466"/>
      <c r="EYF97" s="252"/>
      <c r="EYG97" s="467"/>
      <c r="EYH97" s="466"/>
      <c r="EYI97" s="399"/>
      <c r="EYJ97" s="466"/>
      <c r="EYK97" s="252"/>
      <c r="EYL97" s="467"/>
      <c r="EYM97" s="466"/>
      <c r="EYN97" s="399"/>
      <c r="EYO97" s="466"/>
      <c r="EYP97" s="252"/>
      <c r="EYQ97" s="467"/>
      <c r="EYR97" s="466"/>
      <c r="EYS97" s="399"/>
      <c r="EYT97" s="466"/>
      <c r="EYU97" s="252"/>
      <c r="EYV97" s="467"/>
      <c r="EYW97" s="466"/>
      <c r="EYX97" s="399"/>
      <c r="EYY97" s="466"/>
      <c r="EYZ97" s="252"/>
      <c r="EZA97" s="467"/>
      <c r="EZB97" s="466"/>
      <c r="EZC97" s="399"/>
      <c r="EZD97" s="466"/>
      <c r="EZE97" s="252"/>
      <c r="EZF97" s="467"/>
      <c r="EZG97" s="466"/>
      <c r="EZH97" s="399"/>
      <c r="EZI97" s="466"/>
      <c r="EZJ97" s="252"/>
      <c r="EZK97" s="467"/>
      <c r="EZL97" s="466"/>
      <c r="EZM97" s="399"/>
      <c r="EZN97" s="466"/>
      <c r="EZO97" s="252"/>
      <c r="EZP97" s="467"/>
      <c r="EZQ97" s="466"/>
      <c r="EZR97" s="399"/>
      <c r="EZS97" s="466"/>
      <c r="EZT97" s="252"/>
      <c r="EZU97" s="467"/>
      <c r="EZV97" s="466"/>
      <c r="EZW97" s="399"/>
      <c r="EZX97" s="466"/>
      <c r="EZY97" s="252"/>
      <c r="EZZ97" s="467"/>
      <c r="FAA97" s="466"/>
      <c r="FAB97" s="399"/>
      <c r="FAC97" s="466"/>
      <c r="FAD97" s="252"/>
      <c r="FAE97" s="467"/>
      <c r="FAF97" s="466"/>
      <c r="FAG97" s="399"/>
      <c r="FAH97" s="466"/>
      <c r="FAI97" s="252"/>
      <c r="FAJ97" s="467"/>
      <c r="FAK97" s="466"/>
      <c r="FAL97" s="399"/>
      <c r="FAM97" s="466"/>
      <c r="FAN97" s="252"/>
      <c r="FAO97" s="467"/>
      <c r="FAP97" s="466"/>
      <c r="FAQ97" s="399"/>
      <c r="FAR97" s="466"/>
      <c r="FAS97" s="252"/>
      <c r="FAT97" s="467"/>
      <c r="FAU97" s="466"/>
      <c r="FAV97" s="399"/>
      <c r="FAW97" s="466"/>
      <c r="FAX97" s="252"/>
      <c r="FAY97" s="467"/>
      <c r="FAZ97" s="466"/>
      <c r="FBA97" s="399"/>
      <c r="FBB97" s="466"/>
      <c r="FBC97" s="252"/>
      <c r="FBD97" s="467"/>
      <c r="FBE97" s="466"/>
      <c r="FBF97" s="399"/>
      <c r="FBG97" s="466"/>
      <c r="FBH97" s="252"/>
      <c r="FBI97" s="467"/>
      <c r="FBJ97" s="466"/>
      <c r="FBK97" s="399"/>
      <c r="FBL97" s="466"/>
      <c r="FBM97" s="252"/>
      <c r="FBN97" s="467"/>
      <c r="FBO97" s="466"/>
      <c r="FBP97" s="399"/>
      <c r="FBQ97" s="466"/>
      <c r="FBR97" s="252"/>
      <c r="FBS97" s="467"/>
      <c r="FBT97" s="466"/>
      <c r="FBU97" s="399"/>
      <c r="FBV97" s="466"/>
      <c r="FBW97" s="252"/>
      <c r="FBX97" s="467"/>
      <c r="FBY97" s="466"/>
      <c r="FBZ97" s="399"/>
      <c r="FCA97" s="466"/>
      <c r="FCB97" s="252"/>
      <c r="FCC97" s="467"/>
      <c r="FCD97" s="466"/>
      <c r="FCE97" s="399"/>
      <c r="FCF97" s="466"/>
      <c r="FCG97" s="252"/>
      <c r="FCH97" s="467"/>
      <c r="FCI97" s="466"/>
      <c r="FCJ97" s="399"/>
      <c r="FCK97" s="466"/>
      <c r="FCL97" s="252"/>
      <c r="FCM97" s="467"/>
      <c r="FCN97" s="466"/>
      <c r="FCO97" s="399"/>
      <c r="FCP97" s="466"/>
      <c r="FCQ97" s="252"/>
      <c r="FCR97" s="467"/>
      <c r="FCS97" s="466"/>
      <c r="FCT97" s="399"/>
      <c r="FCU97" s="466"/>
      <c r="FCV97" s="252"/>
      <c r="FCW97" s="467"/>
      <c r="FCX97" s="466"/>
      <c r="FCY97" s="399"/>
      <c r="FCZ97" s="466"/>
      <c r="FDA97" s="252"/>
      <c r="FDB97" s="467"/>
      <c r="FDC97" s="466"/>
      <c r="FDD97" s="399"/>
      <c r="FDE97" s="466"/>
      <c r="FDF97" s="252"/>
      <c r="FDG97" s="467"/>
      <c r="FDH97" s="466"/>
      <c r="FDI97" s="399"/>
      <c r="FDJ97" s="466"/>
      <c r="FDK97" s="252"/>
      <c r="FDL97" s="467"/>
      <c r="FDM97" s="466"/>
      <c r="FDN97" s="399"/>
      <c r="FDO97" s="466"/>
      <c r="FDP97" s="252"/>
      <c r="FDQ97" s="467"/>
      <c r="FDR97" s="466"/>
      <c r="FDS97" s="399"/>
      <c r="FDT97" s="466"/>
      <c r="FDU97" s="252"/>
      <c r="FDV97" s="467"/>
      <c r="FDW97" s="466"/>
      <c r="FDX97" s="399"/>
      <c r="FDY97" s="466"/>
      <c r="FDZ97" s="252"/>
      <c r="FEA97" s="467"/>
      <c r="FEB97" s="466"/>
      <c r="FEC97" s="399"/>
      <c r="FED97" s="466"/>
      <c r="FEE97" s="252"/>
      <c r="FEF97" s="467"/>
      <c r="FEG97" s="466"/>
      <c r="FEH97" s="399"/>
      <c r="FEI97" s="466"/>
      <c r="FEJ97" s="252"/>
      <c r="FEK97" s="467"/>
      <c r="FEL97" s="466"/>
      <c r="FEM97" s="399"/>
      <c r="FEN97" s="466"/>
      <c r="FEO97" s="252"/>
      <c r="FEP97" s="467"/>
      <c r="FEQ97" s="466"/>
      <c r="FER97" s="399"/>
      <c r="FES97" s="466"/>
      <c r="FET97" s="252"/>
      <c r="FEU97" s="467"/>
      <c r="FEV97" s="466"/>
      <c r="FEW97" s="399"/>
      <c r="FEX97" s="466"/>
      <c r="FEY97" s="252"/>
      <c r="FEZ97" s="467"/>
      <c r="FFA97" s="466"/>
      <c r="FFB97" s="399"/>
      <c r="FFC97" s="466"/>
      <c r="FFD97" s="252"/>
      <c r="FFE97" s="467"/>
      <c r="FFF97" s="466"/>
      <c r="FFG97" s="399"/>
      <c r="FFH97" s="466"/>
      <c r="FFI97" s="252"/>
      <c r="FFJ97" s="467"/>
      <c r="FFK97" s="466"/>
      <c r="FFL97" s="399"/>
      <c r="FFM97" s="466"/>
      <c r="FFN97" s="252"/>
      <c r="FFO97" s="467"/>
      <c r="FFP97" s="466"/>
      <c r="FFQ97" s="399"/>
      <c r="FFR97" s="466"/>
      <c r="FFS97" s="252"/>
      <c r="FFT97" s="467"/>
      <c r="FFU97" s="466"/>
      <c r="FFV97" s="399"/>
      <c r="FFW97" s="466"/>
      <c r="FFX97" s="252"/>
      <c r="FFY97" s="467"/>
      <c r="FFZ97" s="466"/>
      <c r="FGA97" s="399"/>
      <c r="FGB97" s="466"/>
      <c r="FGC97" s="252"/>
      <c r="FGD97" s="467"/>
      <c r="FGE97" s="466"/>
      <c r="FGF97" s="399"/>
      <c r="FGG97" s="466"/>
      <c r="FGH97" s="252"/>
      <c r="FGI97" s="467"/>
      <c r="FGJ97" s="466"/>
      <c r="FGK97" s="399"/>
      <c r="FGL97" s="466"/>
      <c r="FGM97" s="252"/>
      <c r="FGN97" s="467"/>
      <c r="FGO97" s="466"/>
      <c r="FGP97" s="399"/>
      <c r="FGQ97" s="466"/>
      <c r="FGR97" s="252"/>
      <c r="FGS97" s="467"/>
      <c r="FGT97" s="466"/>
      <c r="FGU97" s="399"/>
      <c r="FGV97" s="466"/>
      <c r="FGW97" s="252"/>
      <c r="FGX97" s="467"/>
      <c r="FGY97" s="466"/>
      <c r="FGZ97" s="399"/>
      <c r="FHA97" s="466"/>
      <c r="FHB97" s="252"/>
      <c r="FHC97" s="467"/>
      <c r="FHD97" s="466"/>
      <c r="FHE97" s="399"/>
      <c r="FHF97" s="466"/>
      <c r="FHG97" s="252"/>
      <c r="FHH97" s="467"/>
      <c r="FHI97" s="466"/>
      <c r="FHJ97" s="399"/>
      <c r="FHK97" s="466"/>
      <c r="FHL97" s="252"/>
      <c r="FHM97" s="467"/>
      <c r="FHN97" s="466"/>
      <c r="FHO97" s="399"/>
      <c r="FHP97" s="466"/>
      <c r="FHQ97" s="252"/>
      <c r="FHR97" s="467"/>
      <c r="FHS97" s="466"/>
      <c r="FHT97" s="399"/>
      <c r="FHU97" s="466"/>
      <c r="FHV97" s="252"/>
      <c r="FHW97" s="467"/>
      <c r="FHX97" s="466"/>
      <c r="FHY97" s="399"/>
      <c r="FHZ97" s="466"/>
      <c r="FIA97" s="252"/>
      <c r="FIB97" s="467"/>
      <c r="FIC97" s="466"/>
      <c r="FID97" s="399"/>
      <c r="FIE97" s="466"/>
      <c r="FIF97" s="252"/>
      <c r="FIG97" s="467"/>
      <c r="FIH97" s="466"/>
      <c r="FII97" s="399"/>
      <c r="FIJ97" s="466"/>
      <c r="FIK97" s="252"/>
      <c r="FIL97" s="467"/>
      <c r="FIM97" s="466"/>
      <c r="FIN97" s="399"/>
      <c r="FIO97" s="466"/>
      <c r="FIP97" s="252"/>
      <c r="FIQ97" s="467"/>
      <c r="FIR97" s="466"/>
      <c r="FIS97" s="399"/>
      <c r="FIT97" s="466"/>
      <c r="FIU97" s="252"/>
      <c r="FIV97" s="467"/>
      <c r="FIW97" s="466"/>
      <c r="FIX97" s="399"/>
      <c r="FIY97" s="466"/>
      <c r="FIZ97" s="252"/>
      <c r="FJA97" s="467"/>
      <c r="FJB97" s="466"/>
      <c r="FJC97" s="399"/>
      <c r="FJD97" s="466"/>
      <c r="FJE97" s="252"/>
      <c r="FJF97" s="467"/>
      <c r="FJG97" s="466"/>
      <c r="FJH97" s="399"/>
      <c r="FJI97" s="466"/>
      <c r="FJJ97" s="252"/>
      <c r="FJK97" s="467"/>
      <c r="FJL97" s="466"/>
      <c r="FJM97" s="399"/>
      <c r="FJN97" s="466"/>
      <c r="FJO97" s="252"/>
      <c r="FJP97" s="467"/>
      <c r="FJQ97" s="466"/>
      <c r="FJR97" s="399"/>
      <c r="FJS97" s="466"/>
      <c r="FJT97" s="252"/>
      <c r="FJU97" s="467"/>
      <c r="FJV97" s="466"/>
      <c r="FJW97" s="399"/>
      <c r="FJX97" s="466"/>
      <c r="FJY97" s="252"/>
      <c r="FJZ97" s="467"/>
      <c r="FKA97" s="466"/>
      <c r="FKB97" s="399"/>
      <c r="FKC97" s="466"/>
      <c r="FKD97" s="252"/>
      <c r="FKE97" s="467"/>
      <c r="FKF97" s="466"/>
      <c r="FKG97" s="399"/>
      <c r="FKH97" s="466"/>
      <c r="FKI97" s="252"/>
      <c r="FKJ97" s="467"/>
      <c r="FKK97" s="466"/>
      <c r="FKL97" s="399"/>
      <c r="FKM97" s="466"/>
      <c r="FKN97" s="252"/>
      <c r="FKO97" s="467"/>
      <c r="FKP97" s="466"/>
      <c r="FKQ97" s="399"/>
      <c r="FKR97" s="466"/>
      <c r="FKS97" s="252"/>
      <c r="FKT97" s="467"/>
      <c r="FKU97" s="466"/>
      <c r="FKV97" s="399"/>
      <c r="FKW97" s="466"/>
      <c r="FKX97" s="252"/>
      <c r="FKY97" s="467"/>
      <c r="FKZ97" s="466"/>
      <c r="FLA97" s="399"/>
      <c r="FLB97" s="466"/>
      <c r="FLC97" s="252"/>
      <c r="FLD97" s="467"/>
      <c r="FLE97" s="466"/>
      <c r="FLF97" s="399"/>
      <c r="FLG97" s="466"/>
      <c r="FLH97" s="252"/>
      <c r="FLI97" s="467"/>
      <c r="FLJ97" s="466"/>
      <c r="FLK97" s="399"/>
      <c r="FLL97" s="466"/>
      <c r="FLM97" s="252"/>
      <c r="FLN97" s="467"/>
      <c r="FLO97" s="466"/>
      <c r="FLP97" s="399"/>
      <c r="FLQ97" s="466"/>
      <c r="FLR97" s="252"/>
      <c r="FLS97" s="467"/>
      <c r="FLT97" s="466"/>
      <c r="FLU97" s="399"/>
      <c r="FLV97" s="466"/>
      <c r="FLW97" s="252"/>
      <c r="FLX97" s="467"/>
      <c r="FLY97" s="466"/>
      <c r="FLZ97" s="399"/>
      <c r="FMA97" s="466"/>
      <c r="FMB97" s="252"/>
      <c r="FMC97" s="467"/>
      <c r="FMD97" s="466"/>
      <c r="FME97" s="399"/>
      <c r="FMF97" s="466"/>
      <c r="FMG97" s="252"/>
      <c r="FMH97" s="467"/>
      <c r="FMI97" s="466"/>
      <c r="FMJ97" s="399"/>
      <c r="FMK97" s="466"/>
      <c r="FML97" s="252"/>
      <c r="FMM97" s="467"/>
      <c r="FMN97" s="466"/>
      <c r="FMO97" s="399"/>
      <c r="FMP97" s="466"/>
      <c r="FMQ97" s="252"/>
      <c r="FMR97" s="467"/>
      <c r="FMS97" s="466"/>
      <c r="FMT97" s="399"/>
      <c r="FMU97" s="466"/>
      <c r="FMV97" s="252"/>
      <c r="FMW97" s="467"/>
      <c r="FMX97" s="466"/>
      <c r="FMY97" s="399"/>
      <c r="FMZ97" s="466"/>
      <c r="FNA97" s="252"/>
      <c r="FNB97" s="467"/>
      <c r="FNC97" s="466"/>
      <c r="FND97" s="399"/>
      <c r="FNE97" s="466"/>
      <c r="FNF97" s="252"/>
      <c r="FNG97" s="467"/>
      <c r="FNH97" s="466"/>
      <c r="FNI97" s="399"/>
      <c r="FNJ97" s="466"/>
      <c r="FNK97" s="252"/>
      <c r="FNL97" s="467"/>
      <c r="FNM97" s="466"/>
      <c r="FNN97" s="399"/>
      <c r="FNO97" s="466"/>
      <c r="FNP97" s="252"/>
      <c r="FNQ97" s="467"/>
      <c r="FNR97" s="466"/>
      <c r="FNS97" s="399"/>
      <c r="FNT97" s="466"/>
      <c r="FNU97" s="252"/>
      <c r="FNV97" s="467"/>
      <c r="FNW97" s="466"/>
      <c r="FNX97" s="399"/>
      <c r="FNY97" s="466"/>
      <c r="FNZ97" s="252"/>
      <c r="FOA97" s="467"/>
      <c r="FOB97" s="466"/>
      <c r="FOC97" s="399"/>
      <c r="FOD97" s="466"/>
      <c r="FOE97" s="252"/>
      <c r="FOF97" s="467"/>
      <c r="FOG97" s="466"/>
      <c r="FOH97" s="399"/>
      <c r="FOI97" s="466"/>
      <c r="FOJ97" s="252"/>
      <c r="FOK97" s="467"/>
      <c r="FOL97" s="466"/>
      <c r="FOM97" s="399"/>
      <c r="FON97" s="466"/>
      <c r="FOO97" s="252"/>
      <c r="FOP97" s="467"/>
      <c r="FOQ97" s="466"/>
      <c r="FOR97" s="399"/>
      <c r="FOS97" s="466"/>
      <c r="FOT97" s="252"/>
      <c r="FOU97" s="467"/>
      <c r="FOV97" s="466"/>
      <c r="FOW97" s="399"/>
      <c r="FOX97" s="466"/>
      <c r="FOY97" s="252"/>
      <c r="FOZ97" s="467"/>
      <c r="FPA97" s="466"/>
      <c r="FPB97" s="399"/>
      <c r="FPC97" s="466"/>
      <c r="FPD97" s="252"/>
      <c r="FPE97" s="467"/>
      <c r="FPF97" s="466"/>
      <c r="FPG97" s="399"/>
      <c r="FPH97" s="466"/>
      <c r="FPI97" s="252"/>
      <c r="FPJ97" s="467"/>
      <c r="FPK97" s="466"/>
      <c r="FPL97" s="399"/>
      <c r="FPM97" s="466"/>
      <c r="FPN97" s="252"/>
      <c r="FPO97" s="467"/>
      <c r="FPP97" s="466"/>
      <c r="FPQ97" s="399"/>
      <c r="FPR97" s="466"/>
      <c r="FPS97" s="252"/>
      <c r="FPT97" s="467"/>
      <c r="FPU97" s="466"/>
      <c r="FPV97" s="399"/>
      <c r="FPW97" s="466"/>
      <c r="FPX97" s="252"/>
      <c r="FPY97" s="467"/>
      <c r="FPZ97" s="466"/>
      <c r="FQA97" s="399"/>
      <c r="FQB97" s="466"/>
      <c r="FQC97" s="252"/>
      <c r="FQD97" s="467"/>
      <c r="FQE97" s="466"/>
      <c r="FQF97" s="399"/>
      <c r="FQG97" s="466"/>
      <c r="FQH97" s="252"/>
      <c r="FQI97" s="467"/>
      <c r="FQJ97" s="466"/>
      <c r="FQK97" s="399"/>
      <c r="FQL97" s="466"/>
      <c r="FQM97" s="252"/>
      <c r="FQN97" s="467"/>
      <c r="FQO97" s="466"/>
      <c r="FQP97" s="399"/>
      <c r="FQQ97" s="466"/>
      <c r="FQR97" s="252"/>
      <c r="FQS97" s="467"/>
      <c r="FQT97" s="466"/>
      <c r="FQU97" s="399"/>
      <c r="FQV97" s="466"/>
      <c r="FQW97" s="252"/>
      <c r="FQX97" s="467"/>
      <c r="FQY97" s="466"/>
      <c r="FQZ97" s="399"/>
      <c r="FRA97" s="466"/>
      <c r="FRB97" s="252"/>
      <c r="FRC97" s="467"/>
      <c r="FRD97" s="466"/>
      <c r="FRE97" s="399"/>
      <c r="FRF97" s="466"/>
      <c r="FRG97" s="252"/>
      <c r="FRH97" s="467"/>
      <c r="FRI97" s="466"/>
      <c r="FRJ97" s="399"/>
      <c r="FRK97" s="466"/>
      <c r="FRL97" s="252"/>
      <c r="FRM97" s="467"/>
      <c r="FRN97" s="466"/>
      <c r="FRO97" s="399"/>
      <c r="FRP97" s="466"/>
      <c r="FRQ97" s="252"/>
      <c r="FRR97" s="467"/>
      <c r="FRS97" s="466"/>
      <c r="FRT97" s="399"/>
      <c r="FRU97" s="466"/>
      <c r="FRV97" s="252"/>
      <c r="FRW97" s="467"/>
      <c r="FRX97" s="466"/>
      <c r="FRY97" s="399"/>
      <c r="FRZ97" s="466"/>
      <c r="FSA97" s="252"/>
      <c r="FSB97" s="467"/>
      <c r="FSC97" s="466"/>
      <c r="FSD97" s="399"/>
      <c r="FSE97" s="466"/>
      <c r="FSF97" s="252"/>
      <c r="FSG97" s="467"/>
      <c r="FSH97" s="466"/>
      <c r="FSI97" s="399"/>
      <c r="FSJ97" s="466"/>
      <c r="FSK97" s="252"/>
      <c r="FSL97" s="467"/>
      <c r="FSM97" s="466"/>
      <c r="FSN97" s="399"/>
      <c r="FSO97" s="466"/>
      <c r="FSP97" s="252"/>
      <c r="FSQ97" s="467"/>
      <c r="FSR97" s="466"/>
      <c r="FSS97" s="399"/>
      <c r="FST97" s="466"/>
      <c r="FSU97" s="252"/>
      <c r="FSV97" s="467"/>
      <c r="FSW97" s="466"/>
      <c r="FSX97" s="399"/>
      <c r="FSY97" s="466"/>
      <c r="FSZ97" s="252"/>
      <c r="FTA97" s="467"/>
      <c r="FTB97" s="466"/>
      <c r="FTC97" s="399"/>
      <c r="FTD97" s="466"/>
      <c r="FTE97" s="252"/>
      <c r="FTF97" s="467"/>
      <c r="FTG97" s="466"/>
      <c r="FTH97" s="399"/>
      <c r="FTI97" s="466"/>
      <c r="FTJ97" s="252"/>
      <c r="FTK97" s="467"/>
      <c r="FTL97" s="466"/>
      <c r="FTM97" s="399"/>
      <c r="FTN97" s="466"/>
      <c r="FTO97" s="252"/>
      <c r="FTP97" s="467"/>
      <c r="FTQ97" s="466"/>
      <c r="FTR97" s="399"/>
      <c r="FTS97" s="466"/>
      <c r="FTT97" s="252"/>
      <c r="FTU97" s="467"/>
      <c r="FTV97" s="466"/>
      <c r="FTW97" s="399"/>
      <c r="FTX97" s="466"/>
      <c r="FTY97" s="252"/>
      <c r="FTZ97" s="467"/>
      <c r="FUA97" s="466"/>
      <c r="FUB97" s="399"/>
      <c r="FUC97" s="466"/>
      <c r="FUD97" s="252"/>
      <c r="FUE97" s="467"/>
      <c r="FUF97" s="466"/>
      <c r="FUG97" s="399"/>
      <c r="FUH97" s="466"/>
      <c r="FUI97" s="252"/>
      <c r="FUJ97" s="467"/>
      <c r="FUK97" s="466"/>
      <c r="FUL97" s="399"/>
      <c r="FUM97" s="466"/>
      <c r="FUN97" s="252"/>
      <c r="FUO97" s="467"/>
      <c r="FUP97" s="466"/>
      <c r="FUQ97" s="399"/>
      <c r="FUR97" s="466"/>
      <c r="FUS97" s="252"/>
      <c r="FUT97" s="467"/>
      <c r="FUU97" s="466"/>
      <c r="FUV97" s="399"/>
      <c r="FUW97" s="466"/>
      <c r="FUX97" s="252"/>
      <c r="FUY97" s="467"/>
      <c r="FUZ97" s="466"/>
      <c r="FVA97" s="399"/>
      <c r="FVB97" s="466"/>
      <c r="FVC97" s="252"/>
      <c r="FVD97" s="467"/>
      <c r="FVE97" s="466"/>
      <c r="FVF97" s="399"/>
      <c r="FVG97" s="466"/>
      <c r="FVH97" s="252"/>
      <c r="FVI97" s="467"/>
      <c r="FVJ97" s="466"/>
      <c r="FVK97" s="399"/>
      <c r="FVL97" s="466"/>
      <c r="FVM97" s="252"/>
      <c r="FVN97" s="467"/>
      <c r="FVO97" s="466"/>
      <c r="FVP97" s="399"/>
      <c r="FVQ97" s="466"/>
      <c r="FVR97" s="252"/>
      <c r="FVS97" s="467"/>
      <c r="FVT97" s="466"/>
      <c r="FVU97" s="399"/>
      <c r="FVV97" s="466"/>
      <c r="FVW97" s="252"/>
      <c r="FVX97" s="467"/>
      <c r="FVY97" s="466"/>
      <c r="FVZ97" s="399"/>
      <c r="FWA97" s="466"/>
      <c r="FWB97" s="252"/>
      <c r="FWC97" s="467"/>
      <c r="FWD97" s="466"/>
      <c r="FWE97" s="399"/>
      <c r="FWF97" s="466"/>
      <c r="FWG97" s="252"/>
      <c r="FWH97" s="467"/>
      <c r="FWI97" s="466"/>
      <c r="FWJ97" s="399"/>
      <c r="FWK97" s="466"/>
      <c r="FWL97" s="252"/>
      <c r="FWM97" s="467"/>
      <c r="FWN97" s="466"/>
      <c r="FWO97" s="399"/>
      <c r="FWP97" s="466"/>
      <c r="FWQ97" s="252"/>
      <c r="FWR97" s="467"/>
      <c r="FWS97" s="466"/>
      <c r="FWT97" s="399"/>
      <c r="FWU97" s="466"/>
      <c r="FWV97" s="252"/>
      <c r="FWW97" s="467"/>
      <c r="FWX97" s="466"/>
      <c r="FWY97" s="399"/>
      <c r="FWZ97" s="466"/>
      <c r="FXA97" s="252"/>
      <c r="FXB97" s="467"/>
      <c r="FXC97" s="466"/>
      <c r="FXD97" s="399"/>
      <c r="FXE97" s="466"/>
      <c r="FXF97" s="252"/>
      <c r="FXG97" s="467"/>
      <c r="FXH97" s="466"/>
      <c r="FXI97" s="399"/>
      <c r="FXJ97" s="466"/>
      <c r="FXK97" s="252"/>
      <c r="FXL97" s="467"/>
      <c r="FXM97" s="466"/>
      <c r="FXN97" s="399"/>
      <c r="FXO97" s="466"/>
      <c r="FXP97" s="252"/>
      <c r="FXQ97" s="467"/>
      <c r="FXR97" s="466"/>
      <c r="FXS97" s="399"/>
      <c r="FXT97" s="466"/>
      <c r="FXU97" s="252"/>
      <c r="FXV97" s="467"/>
      <c r="FXW97" s="466"/>
      <c r="FXX97" s="399"/>
      <c r="FXY97" s="466"/>
      <c r="FXZ97" s="252"/>
      <c r="FYA97" s="467"/>
      <c r="FYB97" s="466"/>
      <c r="FYC97" s="399"/>
      <c r="FYD97" s="466"/>
      <c r="FYE97" s="252"/>
      <c r="FYF97" s="467"/>
      <c r="FYG97" s="466"/>
      <c r="FYH97" s="399"/>
      <c r="FYI97" s="466"/>
      <c r="FYJ97" s="252"/>
      <c r="FYK97" s="467"/>
      <c r="FYL97" s="466"/>
      <c r="FYM97" s="399"/>
      <c r="FYN97" s="466"/>
      <c r="FYO97" s="252"/>
      <c r="FYP97" s="467"/>
      <c r="FYQ97" s="466"/>
      <c r="FYR97" s="399"/>
      <c r="FYS97" s="466"/>
      <c r="FYT97" s="252"/>
      <c r="FYU97" s="467"/>
      <c r="FYV97" s="466"/>
      <c r="FYW97" s="399"/>
      <c r="FYX97" s="466"/>
      <c r="FYY97" s="252"/>
      <c r="FYZ97" s="467"/>
      <c r="FZA97" s="466"/>
      <c r="FZB97" s="399"/>
      <c r="FZC97" s="466"/>
      <c r="FZD97" s="252"/>
      <c r="FZE97" s="467"/>
      <c r="FZF97" s="466"/>
      <c r="FZG97" s="399"/>
      <c r="FZH97" s="466"/>
      <c r="FZI97" s="252"/>
      <c r="FZJ97" s="467"/>
      <c r="FZK97" s="466"/>
      <c r="FZL97" s="399"/>
      <c r="FZM97" s="466"/>
      <c r="FZN97" s="252"/>
      <c r="FZO97" s="467"/>
      <c r="FZP97" s="466"/>
      <c r="FZQ97" s="399"/>
      <c r="FZR97" s="466"/>
      <c r="FZS97" s="252"/>
      <c r="FZT97" s="467"/>
      <c r="FZU97" s="466"/>
      <c r="FZV97" s="399"/>
      <c r="FZW97" s="466"/>
      <c r="FZX97" s="252"/>
      <c r="FZY97" s="467"/>
      <c r="FZZ97" s="466"/>
      <c r="GAA97" s="399"/>
      <c r="GAB97" s="466"/>
      <c r="GAC97" s="252"/>
      <c r="GAD97" s="467"/>
      <c r="GAE97" s="466"/>
      <c r="GAF97" s="399"/>
      <c r="GAG97" s="466"/>
      <c r="GAH97" s="252"/>
      <c r="GAI97" s="467"/>
      <c r="GAJ97" s="466"/>
      <c r="GAK97" s="399"/>
      <c r="GAL97" s="466"/>
      <c r="GAM97" s="252"/>
      <c r="GAN97" s="467"/>
      <c r="GAO97" s="466"/>
      <c r="GAP97" s="399"/>
      <c r="GAQ97" s="466"/>
      <c r="GAR97" s="252"/>
      <c r="GAS97" s="467"/>
      <c r="GAT97" s="466"/>
      <c r="GAU97" s="399"/>
      <c r="GAV97" s="466"/>
      <c r="GAW97" s="252"/>
      <c r="GAX97" s="467"/>
      <c r="GAY97" s="466"/>
      <c r="GAZ97" s="399"/>
      <c r="GBA97" s="466"/>
      <c r="GBB97" s="252"/>
      <c r="GBC97" s="467"/>
      <c r="GBD97" s="466"/>
      <c r="GBE97" s="399"/>
      <c r="GBF97" s="466"/>
      <c r="GBG97" s="252"/>
      <c r="GBH97" s="467"/>
      <c r="GBI97" s="466"/>
      <c r="GBJ97" s="399"/>
      <c r="GBK97" s="466"/>
      <c r="GBL97" s="252"/>
      <c r="GBM97" s="467"/>
      <c r="GBN97" s="466"/>
      <c r="GBO97" s="399"/>
      <c r="GBP97" s="466"/>
      <c r="GBQ97" s="252"/>
      <c r="GBR97" s="467"/>
      <c r="GBS97" s="466"/>
      <c r="GBT97" s="399"/>
      <c r="GBU97" s="466"/>
      <c r="GBV97" s="252"/>
      <c r="GBW97" s="467"/>
      <c r="GBX97" s="466"/>
      <c r="GBY97" s="399"/>
      <c r="GBZ97" s="466"/>
      <c r="GCA97" s="252"/>
      <c r="GCB97" s="467"/>
      <c r="GCC97" s="466"/>
      <c r="GCD97" s="399"/>
      <c r="GCE97" s="466"/>
      <c r="GCF97" s="252"/>
      <c r="GCG97" s="467"/>
      <c r="GCH97" s="466"/>
      <c r="GCI97" s="399"/>
      <c r="GCJ97" s="466"/>
      <c r="GCK97" s="252"/>
      <c r="GCL97" s="467"/>
      <c r="GCM97" s="466"/>
      <c r="GCN97" s="399"/>
      <c r="GCO97" s="466"/>
      <c r="GCP97" s="252"/>
      <c r="GCQ97" s="467"/>
      <c r="GCR97" s="466"/>
      <c r="GCS97" s="399"/>
      <c r="GCT97" s="466"/>
      <c r="GCU97" s="252"/>
      <c r="GCV97" s="467"/>
      <c r="GCW97" s="466"/>
      <c r="GCX97" s="399"/>
      <c r="GCY97" s="466"/>
      <c r="GCZ97" s="252"/>
      <c r="GDA97" s="467"/>
      <c r="GDB97" s="466"/>
      <c r="GDC97" s="399"/>
      <c r="GDD97" s="466"/>
      <c r="GDE97" s="252"/>
      <c r="GDF97" s="467"/>
      <c r="GDG97" s="466"/>
      <c r="GDH97" s="399"/>
      <c r="GDI97" s="466"/>
      <c r="GDJ97" s="252"/>
      <c r="GDK97" s="467"/>
      <c r="GDL97" s="466"/>
      <c r="GDM97" s="399"/>
      <c r="GDN97" s="466"/>
      <c r="GDO97" s="252"/>
      <c r="GDP97" s="467"/>
      <c r="GDQ97" s="466"/>
      <c r="GDR97" s="399"/>
      <c r="GDS97" s="466"/>
      <c r="GDT97" s="252"/>
      <c r="GDU97" s="467"/>
      <c r="GDV97" s="466"/>
      <c r="GDW97" s="399"/>
      <c r="GDX97" s="466"/>
      <c r="GDY97" s="252"/>
      <c r="GDZ97" s="467"/>
      <c r="GEA97" s="466"/>
      <c r="GEB97" s="399"/>
      <c r="GEC97" s="466"/>
      <c r="GED97" s="252"/>
      <c r="GEE97" s="467"/>
      <c r="GEF97" s="466"/>
      <c r="GEG97" s="399"/>
      <c r="GEH97" s="466"/>
      <c r="GEI97" s="252"/>
      <c r="GEJ97" s="467"/>
      <c r="GEK97" s="466"/>
      <c r="GEL97" s="399"/>
      <c r="GEM97" s="466"/>
      <c r="GEN97" s="252"/>
      <c r="GEO97" s="467"/>
      <c r="GEP97" s="466"/>
      <c r="GEQ97" s="399"/>
      <c r="GER97" s="466"/>
      <c r="GES97" s="252"/>
      <c r="GET97" s="467"/>
      <c r="GEU97" s="466"/>
      <c r="GEV97" s="399"/>
      <c r="GEW97" s="466"/>
      <c r="GEX97" s="252"/>
      <c r="GEY97" s="467"/>
      <c r="GEZ97" s="466"/>
      <c r="GFA97" s="399"/>
      <c r="GFB97" s="466"/>
      <c r="GFC97" s="252"/>
      <c r="GFD97" s="467"/>
      <c r="GFE97" s="466"/>
      <c r="GFF97" s="399"/>
      <c r="GFG97" s="466"/>
      <c r="GFH97" s="252"/>
      <c r="GFI97" s="467"/>
      <c r="GFJ97" s="466"/>
      <c r="GFK97" s="399"/>
      <c r="GFL97" s="466"/>
      <c r="GFM97" s="252"/>
      <c r="GFN97" s="467"/>
      <c r="GFO97" s="466"/>
      <c r="GFP97" s="399"/>
      <c r="GFQ97" s="466"/>
      <c r="GFR97" s="252"/>
      <c r="GFS97" s="467"/>
      <c r="GFT97" s="466"/>
      <c r="GFU97" s="399"/>
      <c r="GFV97" s="466"/>
      <c r="GFW97" s="252"/>
      <c r="GFX97" s="467"/>
      <c r="GFY97" s="466"/>
      <c r="GFZ97" s="399"/>
      <c r="GGA97" s="466"/>
      <c r="GGB97" s="252"/>
      <c r="GGC97" s="467"/>
      <c r="GGD97" s="466"/>
      <c r="GGE97" s="399"/>
      <c r="GGF97" s="466"/>
      <c r="GGG97" s="252"/>
      <c r="GGH97" s="467"/>
      <c r="GGI97" s="466"/>
      <c r="GGJ97" s="399"/>
      <c r="GGK97" s="466"/>
      <c r="GGL97" s="252"/>
      <c r="GGM97" s="467"/>
      <c r="GGN97" s="466"/>
      <c r="GGO97" s="399"/>
      <c r="GGP97" s="466"/>
      <c r="GGQ97" s="252"/>
      <c r="GGR97" s="467"/>
      <c r="GGS97" s="466"/>
      <c r="GGT97" s="399"/>
      <c r="GGU97" s="466"/>
      <c r="GGV97" s="252"/>
      <c r="GGW97" s="467"/>
      <c r="GGX97" s="466"/>
      <c r="GGY97" s="399"/>
      <c r="GGZ97" s="466"/>
      <c r="GHA97" s="252"/>
      <c r="GHB97" s="467"/>
      <c r="GHC97" s="466"/>
      <c r="GHD97" s="399"/>
      <c r="GHE97" s="466"/>
      <c r="GHF97" s="252"/>
      <c r="GHG97" s="467"/>
      <c r="GHH97" s="466"/>
      <c r="GHI97" s="399"/>
      <c r="GHJ97" s="466"/>
      <c r="GHK97" s="252"/>
      <c r="GHL97" s="467"/>
      <c r="GHM97" s="466"/>
      <c r="GHN97" s="399"/>
      <c r="GHO97" s="466"/>
      <c r="GHP97" s="252"/>
      <c r="GHQ97" s="467"/>
      <c r="GHR97" s="466"/>
      <c r="GHS97" s="399"/>
      <c r="GHT97" s="466"/>
      <c r="GHU97" s="252"/>
      <c r="GHV97" s="467"/>
      <c r="GHW97" s="466"/>
      <c r="GHX97" s="399"/>
      <c r="GHY97" s="466"/>
      <c r="GHZ97" s="252"/>
      <c r="GIA97" s="467"/>
      <c r="GIB97" s="466"/>
      <c r="GIC97" s="399"/>
      <c r="GID97" s="466"/>
      <c r="GIE97" s="252"/>
      <c r="GIF97" s="467"/>
      <c r="GIG97" s="466"/>
      <c r="GIH97" s="399"/>
      <c r="GII97" s="466"/>
      <c r="GIJ97" s="252"/>
      <c r="GIK97" s="467"/>
      <c r="GIL97" s="466"/>
      <c r="GIM97" s="399"/>
      <c r="GIN97" s="466"/>
      <c r="GIO97" s="252"/>
      <c r="GIP97" s="467"/>
      <c r="GIQ97" s="466"/>
      <c r="GIR97" s="399"/>
      <c r="GIS97" s="466"/>
      <c r="GIT97" s="252"/>
      <c r="GIU97" s="467"/>
      <c r="GIV97" s="466"/>
      <c r="GIW97" s="399"/>
      <c r="GIX97" s="466"/>
      <c r="GIY97" s="252"/>
      <c r="GIZ97" s="467"/>
      <c r="GJA97" s="466"/>
      <c r="GJB97" s="399"/>
      <c r="GJC97" s="466"/>
      <c r="GJD97" s="252"/>
      <c r="GJE97" s="467"/>
      <c r="GJF97" s="466"/>
      <c r="GJG97" s="399"/>
      <c r="GJH97" s="466"/>
      <c r="GJI97" s="252"/>
      <c r="GJJ97" s="467"/>
      <c r="GJK97" s="466"/>
      <c r="GJL97" s="399"/>
      <c r="GJM97" s="466"/>
      <c r="GJN97" s="252"/>
      <c r="GJO97" s="467"/>
      <c r="GJP97" s="466"/>
      <c r="GJQ97" s="399"/>
      <c r="GJR97" s="466"/>
      <c r="GJS97" s="252"/>
      <c r="GJT97" s="467"/>
      <c r="GJU97" s="466"/>
      <c r="GJV97" s="399"/>
      <c r="GJW97" s="466"/>
      <c r="GJX97" s="252"/>
      <c r="GJY97" s="467"/>
      <c r="GJZ97" s="466"/>
      <c r="GKA97" s="399"/>
      <c r="GKB97" s="466"/>
      <c r="GKC97" s="252"/>
      <c r="GKD97" s="467"/>
      <c r="GKE97" s="466"/>
      <c r="GKF97" s="399"/>
      <c r="GKG97" s="466"/>
      <c r="GKH97" s="252"/>
      <c r="GKI97" s="467"/>
      <c r="GKJ97" s="466"/>
      <c r="GKK97" s="399"/>
      <c r="GKL97" s="466"/>
      <c r="GKM97" s="252"/>
      <c r="GKN97" s="467"/>
      <c r="GKO97" s="466"/>
      <c r="GKP97" s="399"/>
      <c r="GKQ97" s="466"/>
      <c r="GKR97" s="252"/>
      <c r="GKS97" s="467"/>
      <c r="GKT97" s="466"/>
      <c r="GKU97" s="399"/>
      <c r="GKV97" s="466"/>
      <c r="GKW97" s="252"/>
      <c r="GKX97" s="467"/>
      <c r="GKY97" s="466"/>
      <c r="GKZ97" s="399"/>
      <c r="GLA97" s="466"/>
      <c r="GLB97" s="252"/>
      <c r="GLC97" s="467"/>
      <c r="GLD97" s="466"/>
      <c r="GLE97" s="399"/>
      <c r="GLF97" s="466"/>
      <c r="GLG97" s="252"/>
      <c r="GLH97" s="467"/>
      <c r="GLI97" s="466"/>
      <c r="GLJ97" s="399"/>
      <c r="GLK97" s="466"/>
      <c r="GLL97" s="252"/>
      <c r="GLM97" s="467"/>
      <c r="GLN97" s="466"/>
      <c r="GLO97" s="399"/>
      <c r="GLP97" s="466"/>
      <c r="GLQ97" s="252"/>
      <c r="GLR97" s="467"/>
      <c r="GLS97" s="466"/>
      <c r="GLT97" s="399"/>
      <c r="GLU97" s="466"/>
      <c r="GLV97" s="252"/>
      <c r="GLW97" s="467"/>
      <c r="GLX97" s="466"/>
      <c r="GLY97" s="399"/>
      <c r="GLZ97" s="466"/>
      <c r="GMA97" s="252"/>
      <c r="GMB97" s="467"/>
      <c r="GMC97" s="466"/>
      <c r="GMD97" s="399"/>
      <c r="GME97" s="466"/>
      <c r="GMF97" s="252"/>
      <c r="GMG97" s="467"/>
      <c r="GMH97" s="466"/>
      <c r="GMI97" s="399"/>
      <c r="GMJ97" s="466"/>
      <c r="GMK97" s="252"/>
      <c r="GML97" s="467"/>
      <c r="GMM97" s="466"/>
      <c r="GMN97" s="399"/>
      <c r="GMO97" s="466"/>
      <c r="GMP97" s="252"/>
      <c r="GMQ97" s="467"/>
      <c r="GMR97" s="466"/>
      <c r="GMS97" s="399"/>
      <c r="GMT97" s="466"/>
      <c r="GMU97" s="252"/>
      <c r="GMV97" s="467"/>
      <c r="GMW97" s="466"/>
      <c r="GMX97" s="399"/>
      <c r="GMY97" s="466"/>
      <c r="GMZ97" s="252"/>
      <c r="GNA97" s="467"/>
      <c r="GNB97" s="466"/>
      <c r="GNC97" s="399"/>
      <c r="GND97" s="466"/>
      <c r="GNE97" s="252"/>
      <c r="GNF97" s="467"/>
      <c r="GNG97" s="466"/>
      <c r="GNH97" s="399"/>
      <c r="GNI97" s="466"/>
      <c r="GNJ97" s="252"/>
      <c r="GNK97" s="467"/>
      <c r="GNL97" s="466"/>
      <c r="GNM97" s="399"/>
      <c r="GNN97" s="466"/>
      <c r="GNO97" s="252"/>
      <c r="GNP97" s="467"/>
      <c r="GNQ97" s="466"/>
      <c r="GNR97" s="399"/>
      <c r="GNS97" s="466"/>
      <c r="GNT97" s="252"/>
      <c r="GNU97" s="467"/>
      <c r="GNV97" s="466"/>
      <c r="GNW97" s="399"/>
      <c r="GNX97" s="466"/>
      <c r="GNY97" s="252"/>
      <c r="GNZ97" s="467"/>
      <c r="GOA97" s="466"/>
      <c r="GOB97" s="399"/>
      <c r="GOC97" s="466"/>
      <c r="GOD97" s="252"/>
      <c r="GOE97" s="467"/>
      <c r="GOF97" s="466"/>
      <c r="GOG97" s="399"/>
      <c r="GOH97" s="466"/>
      <c r="GOI97" s="252"/>
      <c r="GOJ97" s="467"/>
      <c r="GOK97" s="466"/>
      <c r="GOL97" s="399"/>
      <c r="GOM97" s="466"/>
      <c r="GON97" s="252"/>
      <c r="GOO97" s="467"/>
      <c r="GOP97" s="466"/>
      <c r="GOQ97" s="399"/>
      <c r="GOR97" s="466"/>
      <c r="GOS97" s="252"/>
      <c r="GOT97" s="467"/>
      <c r="GOU97" s="466"/>
      <c r="GOV97" s="399"/>
      <c r="GOW97" s="466"/>
      <c r="GOX97" s="252"/>
      <c r="GOY97" s="467"/>
      <c r="GOZ97" s="466"/>
      <c r="GPA97" s="399"/>
      <c r="GPB97" s="466"/>
      <c r="GPC97" s="252"/>
      <c r="GPD97" s="467"/>
      <c r="GPE97" s="466"/>
      <c r="GPF97" s="399"/>
      <c r="GPG97" s="466"/>
      <c r="GPH97" s="252"/>
      <c r="GPI97" s="467"/>
      <c r="GPJ97" s="466"/>
      <c r="GPK97" s="399"/>
      <c r="GPL97" s="466"/>
      <c r="GPM97" s="252"/>
      <c r="GPN97" s="467"/>
      <c r="GPO97" s="466"/>
      <c r="GPP97" s="399"/>
      <c r="GPQ97" s="466"/>
      <c r="GPR97" s="252"/>
      <c r="GPS97" s="467"/>
      <c r="GPT97" s="466"/>
      <c r="GPU97" s="399"/>
      <c r="GPV97" s="466"/>
      <c r="GPW97" s="252"/>
      <c r="GPX97" s="467"/>
      <c r="GPY97" s="466"/>
      <c r="GPZ97" s="399"/>
      <c r="GQA97" s="466"/>
      <c r="GQB97" s="252"/>
      <c r="GQC97" s="467"/>
      <c r="GQD97" s="466"/>
      <c r="GQE97" s="399"/>
      <c r="GQF97" s="466"/>
      <c r="GQG97" s="252"/>
      <c r="GQH97" s="467"/>
      <c r="GQI97" s="466"/>
      <c r="GQJ97" s="399"/>
      <c r="GQK97" s="466"/>
      <c r="GQL97" s="252"/>
      <c r="GQM97" s="467"/>
      <c r="GQN97" s="466"/>
      <c r="GQO97" s="399"/>
      <c r="GQP97" s="466"/>
      <c r="GQQ97" s="252"/>
      <c r="GQR97" s="467"/>
      <c r="GQS97" s="466"/>
      <c r="GQT97" s="399"/>
      <c r="GQU97" s="466"/>
      <c r="GQV97" s="252"/>
      <c r="GQW97" s="467"/>
      <c r="GQX97" s="466"/>
      <c r="GQY97" s="399"/>
      <c r="GQZ97" s="466"/>
      <c r="GRA97" s="252"/>
      <c r="GRB97" s="467"/>
      <c r="GRC97" s="466"/>
      <c r="GRD97" s="399"/>
      <c r="GRE97" s="466"/>
      <c r="GRF97" s="252"/>
      <c r="GRG97" s="467"/>
      <c r="GRH97" s="466"/>
      <c r="GRI97" s="399"/>
      <c r="GRJ97" s="466"/>
      <c r="GRK97" s="252"/>
      <c r="GRL97" s="467"/>
      <c r="GRM97" s="466"/>
      <c r="GRN97" s="399"/>
      <c r="GRO97" s="466"/>
      <c r="GRP97" s="252"/>
      <c r="GRQ97" s="467"/>
      <c r="GRR97" s="466"/>
      <c r="GRS97" s="399"/>
      <c r="GRT97" s="466"/>
      <c r="GRU97" s="252"/>
      <c r="GRV97" s="467"/>
      <c r="GRW97" s="466"/>
      <c r="GRX97" s="399"/>
      <c r="GRY97" s="466"/>
      <c r="GRZ97" s="252"/>
      <c r="GSA97" s="467"/>
      <c r="GSB97" s="466"/>
      <c r="GSC97" s="399"/>
      <c r="GSD97" s="466"/>
      <c r="GSE97" s="252"/>
      <c r="GSF97" s="467"/>
      <c r="GSG97" s="466"/>
      <c r="GSH97" s="399"/>
      <c r="GSI97" s="466"/>
      <c r="GSJ97" s="252"/>
      <c r="GSK97" s="467"/>
      <c r="GSL97" s="466"/>
      <c r="GSM97" s="399"/>
      <c r="GSN97" s="466"/>
      <c r="GSO97" s="252"/>
      <c r="GSP97" s="467"/>
      <c r="GSQ97" s="466"/>
      <c r="GSR97" s="399"/>
      <c r="GSS97" s="466"/>
      <c r="GST97" s="252"/>
      <c r="GSU97" s="467"/>
      <c r="GSV97" s="466"/>
      <c r="GSW97" s="399"/>
      <c r="GSX97" s="466"/>
      <c r="GSY97" s="252"/>
      <c r="GSZ97" s="467"/>
      <c r="GTA97" s="466"/>
      <c r="GTB97" s="399"/>
      <c r="GTC97" s="466"/>
      <c r="GTD97" s="252"/>
      <c r="GTE97" s="467"/>
      <c r="GTF97" s="466"/>
      <c r="GTG97" s="399"/>
      <c r="GTH97" s="466"/>
      <c r="GTI97" s="252"/>
      <c r="GTJ97" s="467"/>
      <c r="GTK97" s="466"/>
      <c r="GTL97" s="399"/>
      <c r="GTM97" s="466"/>
      <c r="GTN97" s="252"/>
      <c r="GTO97" s="467"/>
      <c r="GTP97" s="466"/>
      <c r="GTQ97" s="399"/>
      <c r="GTR97" s="466"/>
      <c r="GTS97" s="252"/>
      <c r="GTT97" s="467"/>
      <c r="GTU97" s="466"/>
      <c r="GTV97" s="399"/>
      <c r="GTW97" s="466"/>
      <c r="GTX97" s="252"/>
      <c r="GTY97" s="467"/>
      <c r="GTZ97" s="466"/>
      <c r="GUA97" s="399"/>
      <c r="GUB97" s="466"/>
      <c r="GUC97" s="252"/>
      <c r="GUD97" s="467"/>
      <c r="GUE97" s="466"/>
      <c r="GUF97" s="399"/>
      <c r="GUG97" s="466"/>
      <c r="GUH97" s="252"/>
      <c r="GUI97" s="467"/>
      <c r="GUJ97" s="466"/>
      <c r="GUK97" s="399"/>
      <c r="GUL97" s="466"/>
      <c r="GUM97" s="252"/>
      <c r="GUN97" s="467"/>
      <c r="GUO97" s="466"/>
      <c r="GUP97" s="399"/>
      <c r="GUQ97" s="466"/>
      <c r="GUR97" s="252"/>
      <c r="GUS97" s="467"/>
      <c r="GUT97" s="466"/>
      <c r="GUU97" s="399"/>
      <c r="GUV97" s="466"/>
      <c r="GUW97" s="252"/>
      <c r="GUX97" s="467"/>
      <c r="GUY97" s="466"/>
      <c r="GUZ97" s="399"/>
      <c r="GVA97" s="466"/>
      <c r="GVB97" s="252"/>
      <c r="GVC97" s="467"/>
      <c r="GVD97" s="466"/>
      <c r="GVE97" s="399"/>
      <c r="GVF97" s="466"/>
      <c r="GVG97" s="252"/>
      <c r="GVH97" s="467"/>
      <c r="GVI97" s="466"/>
      <c r="GVJ97" s="399"/>
      <c r="GVK97" s="466"/>
      <c r="GVL97" s="252"/>
      <c r="GVM97" s="467"/>
      <c r="GVN97" s="466"/>
      <c r="GVO97" s="399"/>
      <c r="GVP97" s="466"/>
      <c r="GVQ97" s="252"/>
      <c r="GVR97" s="467"/>
      <c r="GVS97" s="466"/>
      <c r="GVT97" s="399"/>
      <c r="GVU97" s="466"/>
      <c r="GVV97" s="252"/>
      <c r="GVW97" s="467"/>
      <c r="GVX97" s="466"/>
      <c r="GVY97" s="399"/>
      <c r="GVZ97" s="466"/>
      <c r="GWA97" s="252"/>
      <c r="GWB97" s="467"/>
      <c r="GWC97" s="466"/>
      <c r="GWD97" s="399"/>
      <c r="GWE97" s="466"/>
      <c r="GWF97" s="252"/>
      <c r="GWG97" s="467"/>
      <c r="GWH97" s="466"/>
      <c r="GWI97" s="399"/>
      <c r="GWJ97" s="466"/>
      <c r="GWK97" s="252"/>
      <c r="GWL97" s="467"/>
      <c r="GWM97" s="466"/>
      <c r="GWN97" s="399"/>
      <c r="GWO97" s="466"/>
      <c r="GWP97" s="252"/>
      <c r="GWQ97" s="467"/>
      <c r="GWR97" s="466"/>
      <c r="GWS97" s="399"/>
      <c r="GWT97" s="466"/>
      <c r="GWU97" s="252"/>
      <c r="GWV97" s="467"/>
      <c r="GWW97" s="466"/>
      <c r="GWX97" s="399"/>
      <c r="GWY97" s="466"/>
      <c r="GWZ97" s="252"/>
      <c r="GXA97" s="467"/>
      <c r="GXB97" s="466"/>
      <c r="GXC97" s="399"/>
      <c r="GXD97" s="466"/>
      <c r="GXE97" s="252"/>
      <c r="GXF97" s="467"/>
      <c r="GXG97" s="466"/>
      <c r="GXH97" s="399"/>
      <c r="GXI97" s="466"/>
      <c r="GXJ97" s="252"/>
      <c r="GXK97" s="467"/>
      <c r="GXL97" s="466"/>
      <c r="GXM97" s="399"/>
      <c r="GXN97" s="466"/>
      <c r="GXO97" s="252"/>
      <c r="GXP97" s="467"/>
      <c r="GXQ97" s="466"/>
      <c r="GXR97" s="399"/>
      <c r="GXS97" s="466"/>
      <c r="GXT97" s="252"/>
      <c r="GXU97" s="467"/>
      <c r="GXV97" s="466"/>
      <c r="GXW97" s="399"/>
      <c r="GXX97" s="466"/>
      <c r="GXY97" s="252"/>
      <c r="GXZ97" s="467"/>
      <c r="GYA97" s="466"/>
      <c r="GYB97" s="399"/>
      <c r="GYC97" s="466"/>
      <c r="GYD97" s="252"/>
      <c r="GYE97" s="467"/>
      <c r="GYF97" s="466"/>
      <c r="GYG97" s="399"/>
      <c r="GYH97" s="466"/>
      <c r="GYI97" s="252"/>
      <c r="GYJ97" s="467"/>
      <c r="GYK97" s="466"/>
      <c r="GYL97" s="399"/>
      <c r="GYM97" s="466"/>
      <c r="GYN97" s="252"/>
      <c r="GYO97" s="467"/>
      <c r="GYP97" s="466"/>
      <c r="GYQ97" s="399"/>
      <c r="GYR97" s="466"/>
      <c r="GYS97" s="252"/>
      <c r="GYT97" s="467"/>
      <c r="GYU97" s="466"/>
      <c r="GYV97" s="399"/>
      <c r="GYW97" s="466"/>
      <c r="GYX97" s="252"/>
      <c r="GYY97" s="467"/>
      <c r="GYZ97" s="466"/>
      <c r="GZA97" s="399"/>
      <c r="GZB97" s="466"/>
      <c r="GZC97" s="252"/>
      <c r="GZD97" s="467"/>
      <c r="GZE97" s="466"/>
      <c r="GZF97" s="399"/>
      <c r="GZG97" s="466"/>
      <c r="GZH97" s="252"/>
      <c r="GZI97" s="467"/>
      <c r="GZJ97" s="466"/>
      <c r="GZK97" s="399"/>
      <c r="GZL97" s="466"/>
      <c r="GZM97" s="252"/>
      <c r="GZN97" s="467"/>
      <c r="GZO97" s="466"/>
      <c r="GZP97" s="399"/>
      <c r="GZQ97" s="466"/>
      <c r="GZR97" s="252"/>
      <c r="GZS97" s="467"/>
      <c r="GZT97" s="466"/>
      <c r="GZU97" s="399"/>
      <c r="GZV97" s="466"/>
      <c r="GZW97" s="252"/>
      <c r="GZX97" s="467"/>
      <c r="GZY97" s="466"/>
      <c r="GZZ97" s="399"/>
      <c r="HAA97" s="466"/>
      <c r="HAB97" s="252"/>
      <c r="HAC97" s="467"/>
      <c r="HAD97" s="466"/>
      <c r="HAE97" s="399"/>
      <c r="HAF97" s="466"/>
      <c r="HAG97" s="252"/>
      <c r="HAH97" s="467"/>
      <c r="HAI97" s="466"/>
      <c r="HAJ97" s="399"/>
      <c r="HAK97" s="466"/>
      <c r="HAL97" s="252"/>
      <c r="HAM97" s="467"/>
      <c r="HAN97" s="466"/>
      <c r="HAO97" s="399"/>
      <c r="HAP97" s="466"/>
      <c r="HAQ97" s="252"/>
      <c r="HAR97" s="467"/>
      <c r="HAS97" s="466"/>
      <c r="HAT97" s="399"/>
      <c r="HAU97" s="466"/>
      <c r="HAV97" s="252"/>
      <c r="HAW97" s="467"/>
      <c r="HAX97" s="466"/>
      <c r="HAY97" s="399"/>
      <c r="HAZ97" s="466"/>
      <c r="HBA97" s="252"/>
      <c r="HBB97" s="467"/>
      <c r="HBC97" s="466"/>
      <c r="HBD97" s="399"/>
      <c r="HBE97" s="466"/>
      <c r="HBF97" s="252"/>
      <c r="HBG97" s="467"/>
      <c r="HBH97" s="466"/>
      <c r="HBI97" s="399"/>
      <c r="HBJ97" s="466"/>
      <c r="HBK97" s="252"/>
      <c r="HBL97" s="467"/>
      <c r="HBM97" s="466"/>
      <c r="HBN97" s="399"/>
      <c r="HBO97" s="466"/>
      <c r="HBP97" s="252"/>
      <c r="HBQ97" s="467"/>
      <c r="HBR97" s="466"/>
      <c r="HBS97" s="399"/>
      <c r="HBT97" s="466"/>
      <c r="HBU97" s="252"/>
      <c r="HBV97" s="467"/>
      <c r="HBW97" s="466"/>
      <c r="HBX97" s="399"/>
      <c r="HBY97" s="466"/>
      <c r="HBZ97" s="252"/>
      <c r="HCA97" s="467"/>
      <c r="HCB97" s="466"/>
      <c r="HCC97" s="399"/>
      <c r="HCD97" s="466"/>
      <c r="HCE97" s="252"/>
      <c r="HCF97" s="467"/>
      <c r="HCG97" s="466"/>
      <c r="HCH97" s="399"/>
      <c r="HCI97" s="466"/>
      <c r="HCJ97" s="252"/>
      <c r="HCK97" s="467"/>
      <c r="HCL97" s="466"/>
      <c r="HCM97" s="399"/>
      <c r="HCN97" s="466"/>
      <c r="HCO97" s="252"/>
      <c r="HCP97" s="467"/>
      <c r="HCQ97" s="466"/>
      <c r="HCR97" s="399"/>
      <c r="HCS97" s="466"/>
      <c r="HCT97" s="252"/>
      <c r="HCU97" s="467"/>
      <c r="HCV97" s="466"/>
      <c r="HCW97" s="399"/>
      <c r="HCX97" s="466"/>
      <c r="HCY97" s="252"/>
      <c r="HCZ97" s="467"/>
      <c r="HDA97" s="466"/>
      <c r="HDB97" s="399"/>
      <c r="HDC97" s="466"/>
      <c r="HDD97" s="252"/>
      <c r="HDE97" s="467"/>
      <c r="HDF97" s="466"/>
      <c r="HDG97" s="399"/>
      <c r="HDH97" s="466"/>
      <c r="HDI97" s="252"/>
      <c r="HDJ97" s="467"/>
      <c r="HDK97" s="466"/>
      <c r="HDL97" s="399"/>
      <c r="HDM97" s="466"/>
      <c r="HDN97" s="252"/>
      <c r="HDO97" s="467"/>
      <c r="HDP97" s="466"/>
      <c r="HDQ97" s="399"/>
      <c r="HDR97" s="466"/>
      <c r="HDS97" s="252"/>
      <c r="HDT97" s="467"/>
      <c r="HDU97" s="466"/>
      <c r="HDV97" s="399"/>
      <c r="HDW97" s="466"/>
      <c r="HDX97" s="252"/>
      <c r="HDY97" s="467"/>
      <c r="HDZ97" s="466"/>
      <c r="HEA97" s="399"/>
      <c r="HEB97" s="466"/>
      <c r="HEC97" s="252"/>
      <c r="HED97" s="467"/>
      <c r="HEE97" s="466"/>
      <c r="HEF97" s="399"/>
      <c r="HEG97" s="466"/>
      <c r="HEH97" s="252"/>
      <c r="HEI97" s="467"/>
      <c r="HEJ97" s="466"/>
      <c r="HEK97" s="399"/>
      <c r="HEL97" s="466"/>
      <c r="HEM97" s="252"/>
      <c r="HEN97" s="467"/>
      <c r="HEO97" s="466"/>
      <c r="HEP97" s="399"/>
      <c r="HEQ97" s="466"/>
      <c r="HER97" s="252"/>
      <c r="HES97" s="467"/>
      <c r="HET97" s="466"/>
      <c r="HEU97" s="399"/>
      <c r="HEV97" s="466"/>
      <c r="HEW97" s="252"/>
      <c r="HEX97" s="467"/>
      <c r="HEY97" s="466"/>
      <c r="HEZ97" s="399"/>
      <c r="HFA97" s="466"/>
      <c r="HFB97" s="252"/>
      <c r="HFC97" s="467"/>
      <c r="HFD97" s="466"/>
      <c r="HFE97" s="399"/>
      <c r="HFF97" s="466"/>
      <c r="HFG97" s="252"/>
      <c r="HFH97" s="467"/>
      <c r="HFI97" s="466"/>
      <c r="HFJ97" s="399"/>
      <c r="HFK97" s="466"/>
      <c r="HFL97" s="252"/>
      <c r="HFM97" s="467"/>
      <c r="HFN97" s="466"/>
      <c r="HFO97" s="399"/>
      <c r="HFP97" s="466"/>
      <c r="HFQ97" s="252"/>
      <c r="HFR97" s="467"/>
      <c r="HFS97" s="466"/>
      <c r="HFT97" s="399"/>
      <c r="HFU97" s="466"/>
      <c r="HFV97" s="252"/>
      <c r="HFW97" s="467"/>
      <c r="HFX97" s="466"/>
      <c r="HFY97" s="399"/>
      <c r="HFZ97" s="466"/>
      <c r="HGA97" s="252"/>
      <c r="HGB97" s="467"/>
      <c r="HGC97" s="466"/>
      <c r="HGD97" s="399"/>
      <c r="HGE97" s="466"/>
      <c r="HGF97" s="252"/>
      <c r="HGG97" s="467"/>
      <c r="HGH97" s="466"/>
      <c r="HGI97" s="399"/>
      <c r="HGJ97" s="466"/>
      <c r="HGK97" s="252"/>
      <c r="HGL97" s="467"/>
      <c r="HGM97" s="466"/>
      <c r="HGN97" s="399"/>
      <c r="HGO97" s="466"/>
      <c r="HGP97" s="252"/>
      <c r="HGQ97" s="467"/>
      <c r="HGR97" s="466"/>
      <c r="HGS97" s="399"/>
      <c r="HGT97" s="466"/>
      <c r="HGU97" s="252"/>
      <c r="HGV97" s="467"/>
      <c r="HGW97" s="466"/>
      <c r="HGX97" s="399"/>
      <c r="HGY97" s="466"/>
      <c r="HGZ97" s="252"/>
      <c r="HHA97" s="467"/>
      <c r="HHB97" s="466"/>
      <c r="HHC97" s="399"/>
      <c r="HHD97" s="466"/>
      <c r="HHE97" s="252"/>
      <c r="HHF97" s="467"/>
      <c r="HHG97" s="466"/>
      <c r="HHH97" s="399"/>
      <c r="HHI97" s="466"/>
      <c r="HHJ97" s="252"/>
      <c r="HHK97" s="467"/>
      <c r="HHL97" s="466"/>
      <c r="HHM97" s="399"/>
      <c r="HHN97" s="466"/>
      <c r="HHO97" s="252"/>
      <c r="HHP97" s="467"/>
      <c r="HHQ97" s="466"/>
      <c r="HHR97" s="399"/>
      <c r="HHS97" s="466"/>
      <c r="HHT97" s="252"/>
      <c r="HHU97" s="467"/>
      <c r="HHV97" s="466"/>
      <c r="HHW97" s="399"/>
      <c r="HHX97" s="466"/>
      <c r="HHY97" s="252"/>
      <c r="HHZ97" s="467"/>
      <c r="HIA97" s="466"/>
      <c r="HIB97" s="399"/>
      <c r="HIC97" s="466"/>
      <c r="HID97" s="252"/>
      <c r="HIE97" s="467"/>
      <c r="HIF97" s="466"/>
      <c r="HIG97" s="399"/>
      <c r="HIH97" s="466"/>
      <c r="HII97" s="252"/>
      <c r="HIJ97" s="467"/>
      <c r="HIK97" s="466"/>
      <c r="HIL97" s="399"/>
      <c r="HIM97" s="466"/>
      <c r="HIN97" s="252"/>
      <c r="HIO97" s="467"/>
      <c r="HIP97" s="466"/>
      <c r="HIQ97" s="399"/>
      <c r="HIR97" s="466"/>
      <c r="HIS97" s="252"/>
      <c r="HIT97" s="467"/>
      <c r="HIU97" s="466"/>
      <c r="HIV97" s="399"/>
      <c r="HIW97" s="466"/>
      <c r="HIX97" s="252"/>
      <c r="HIY97" s="467"/>
      <c r="HIZ97" s="466"/>
      <c r="HJA97" s="399"/>
      <c r="HJB97" s="466"/>
      <c r="HJC97" s="252"/>
      <c r="HJD97" s="467"/>
      <c r="HJE97" s="466"/>
      <c r="HJF97" s="399"/>
      <c r="HJG97" s="466"/>
      <c r="HJH97" s="252"/>
      <c r="HJI97" s="467"/>
      <c r="HJJ97" s="466"/>
      <c r="HJK97" s="399"/>
      <c r="HJL97" s="466"/>
      <c r="HJM97" s="252"/>
      <c r="HJN97" s="467"/>
      <c r="HJO97" s="466"/>
      <c r="HJP97" s="399"/>
      <c r="HJQ97" s="466"/>
      <c r="HJR97" s="252"/>
      <c r="HJS97" s="467"/>
      <c r="HJT97" s="466"/>
      <c r="HJU97" s="399"/>
      <c r="HJV97" s="466"/>
      <c r="HJW97" s="252"/>
      <c r="HJX97" s="467"/>
      <c r="HJY97" s="466"/>
      <c r="HJZ97" s="399"/>
      <c r="HKA97" s="466"/>
      <c r="HKB97" s="252"/>
      <c r="HKC97" s="467"/>
      <c r="HKD97" s="466"/>
      <c r="HKE97" s="399"/>
      <c r="HKF97" s="466"/>
      <c r="HKG97" s="252"/>
      <c r="HKH97" s="467"/>
      <c r="HKI97" s="466"/>
      <c r="HKJ97" s="399"/>
      <c r="HKK97" s="466"/>
      <c r="HKL97" s="252"/>
      <c r="HKM97" s="467"/>
      <c r="HKN97" s="466"/>
      <c r="HKO97" s="399"/>
      <c r="HKP97" s="466"/>
      <c r="HKQ97" s="252"/>
      <c r="HKR97" s="467"/>
      <c r="HKS97" s="466"/>
      <c r="HKT97" s="399"/>
      <c r="HKU97" s="466"/>
      <c r="HKV97" s="252"/>
      <c r="HKW97" s="467"/>
      <c r="HKX97" s="466"/>
      <c r="HKY97" s="399"/>
      <c r="HKZ97" s="466"/>
      <c r="HLA97" s="252"/>
      <c r="HLB97" s="467"/>
      <c r="HLC97" s="466"/>
      <c r="HLD97" s="399"/>
      <c r="HLE97" s="466"/>
      <c r="HLF97" s="252"/>
      <c r="HLG97" s="467"/>
      <c r="HLH97" s="466"/>
      <c r="HLI97" s="399"/>
      <c r="HLJ97" s="466"/>
      <c r="HLK97" s="252"/>
      <c r="HLL97" s="467"/>
      <c r="HLM97" s="466"/>
      <c r="HLN97" s="399"/>
      <c r="HLO97" s="466"/>
      <c r="HLP97" s="252"/>
      <c r="HLQ97" s="467"/>
      <c r="HLR97" s="466"/>
      <c r="HLS97" s="399"/>
      <c r="HLT97" s="466"/>
      <c r="HLU97" s="252"/>
      <c r="HLV97" s="467"/>
      <c r="HLW97" s="466"/>
      <c r="HLX97" s="399"/>
      <c r="HLY97" s="466"/>
      <c r="HLZ97" s="252"/>
      <c r="HMA97" s="467"/>
      <c r="HMB97" s="466"/>
      <c r="HMC97" s="399"/>
      <c r="HMD97" s="466"/>
      <c r="HME97" s="252"/>
      <c r="HMF97" s="467"/>
      <c r="HMG97" s="466"/>
      <c r="HMH97" s="399"/>
      <c r="HMI97" s="466"/>
      <c r="HMJ97" s="252"/>
      <c r="HMK97" s="467"/>
      <c r="HML97" s="466"/>
      <c r="HMM97" s="399"/>
      <c r="HMN97" s="466"/>
      <c r="HMO97" s="252"/>
      <c r="HMP97" s="467"/>
      <c r="HMQ97" s="466"/>
      <c r="HMR97" s="399"/>
      <c r="HMS97" s="466"/>
      <c r="HMT97" s="252"/>
      <c r="HMU97" s="467"/>
      <c r="HMV97" s="466"/>
      <c r="HMW97" s="399"/>
      <c r="HMX97" s="466"/>
      <c r="HMY97" s="252"/>
      <c r="HMZ97" s="467"/>
      <c r="HNA97" s="466"/>
      <c r="HNB97" s="399"/>
      <c r="HNC97" s="466"/>
      <c r="HND97" s="252"/>
      <c r="HNE97" s="467"/>
      <c r="HNF97" s="466"/>
      <c r="HNG97" s="399"/>
      <c r="HNH97" s="466"/>
      <c r="HNI97" s="252"/>
      <c r="HNJ97" s="467"/>
      <c r="HNK97" s="466"/>
      <c r="HNL97" s="399"/>
      <c r="HNM97" s="466"/>
      <c r="HNN97" s="252"/>
      <c r="HNO97" s="467"/>
      <c r="HNP97" s="466"/>
      <c r="HNQ97" s="399"/>
      <c r="HNR97" s="466"/>
      <c r="HNS97" s="252"/>
      <c r="HNT97" s="467"/>
      <c r="HNU97" s="466"/>
      <c r="HNV97" s="399"/>
      <c r="HNW97" s="466"/>
      <c r="HNX97" s="252"/>
      <c r="HNY97" s="467"/>
      <c r="HNZ97" s="466"/>
      <c r="HOA97" s="399"/>
      <c r="HOB97" s="466"/>
      <c r="HOC97" s="252"/>
      <c r="HOD97" s="467"/>
      <c r="HOE97" s="466"/>
      <c r="HOF97" s="399"/>
      <c r="HOG97" s="466"/>
      <c r="HOH97" s="252"/>
      <c r="HOI97" s="467"/>
      <c r="HOJ97" s="466"/>
      <c r="HOK97" s="399"/>
      <c r="HOL97" s="466"/>
      <c r="HOM97" s="252"/>
      <c r="HON97" s="467"/>
      <c r="HOO97" s="466"/>
      <c r="HOP97" s="399"/>
      <c r="HOQ97" s="466"/>
      <c r="HOR97" s="252"/>
      <c r="HOS97" s="467"/>
      <c r="HOT97" s="466"/>
      <c r="HOU97" s="399"/>
      <c r="HOV97" s="466"/>
      <c r="HOW97" s="252"/>
      <c r="HOX97" s="467"/>
      <c r="HOY97" s="466"/>
      <c r="HOZ97" s="399"/>
      <c r="HPA97" s="466"/>
      <c r="HPB97" s="252"/>
      <c r="HPC97" s="467"/>
      <c r="HPD97" s="466"/>
      <c r="HPE97" s="399"/>
      <c r="HPF97" s="466"/>
      <c r="HPG97" s="252"/>
      <c r="HPH97" s="467"/>
      <c r="HPI97" s="466"/>
      <c r="HPJ97" s="399"/>
      <c r="HPK97" s="466"/>
      <c r="HPL97" s="252"/>
      <c r="HPM97" s="467"/>
      <c r="HPN97" s="466"/>
      <c r="HPO97" s="399"/>
      <c r="HPP97" s="466"/>
      <c r="HPQ97" s="252"/>
      <c r="HPR97" s="467"/>
      <c r="HPS97" s="466"/>
      <c r="HPT97" s="399"/>
      <c r="HPU97" s="466"/>
      <c r="HPV97" s="252"/>
      <c r="HPW97" s="467"/>
      <c r="HPX97" s="466"/>
      <c r="HPY97" s="399"/>
      <c r="HPZ97" s="466"/>
      <c r="HQA97" s="252"/>
      <c r="HQB97" s="467"/>
      <c r="HQC97" s="466"/>
      <c r="HQD97" s="399"/>
      <c r="HQE97" s="466"/>
      <c r="HQF97" s="252"/>
      <c r="HQG97" s="467"/>
      <c r="HQH97" s="466"/>
      <c r="HQI97" s="399"/>
      <c r="HQJ97" s="466"/>
      <c r="HQK97" s="252"/>
      <c r="HQL97" s="467"/>
      <c r="HQM97" s="466"/>
      <c r="HQN97" s="399"/>
      <c r="HQO97" s="466"/>
      <c r="HQP97" s="252"/>
      <c r="HQQ97" s="467"/>
      <c r="HQR97" s="466"/>
      <c r="HQS97" s="399"/>
      <c r="HQT97" s="466"/>
      <c r="HQU97" s="252"/>
      <c r="HQV97" s="467"/>
      <c r="HQW97" s="466"/>
      <c r="HQX97" s="399"/>
      <c r="HQY97" s="466"/>
      <c r="HQZ97" s="252"/>
      <c r="HRA97" s="467"/>
      <c r="HRB97" s="466"/>
      <c r="HRC97" s="399"/>
      <c r="HRD97" s="466"/>
      <c r="HRE97" s="252"/>
      <c r="HRF97" s="467"/>
      <c r="HRG97" s="466"/>
      <c r="HRH97" s="399"/>
      <c r="HRI97" s="466"/>
      <c r="HRJ97" s="252"/>
      <c r="HRK97" s="467"/>
      <c r="HRL97" s="466"/>
      <c r="HRM97" s="399"/>
      <c r="HRN97" s="466"/>
      <c r="HRO97" s="252"/>
      <c r="HRP97" s="467"/>
      <c r="HRQ97" s="466"/>
      <c r="HRR97" s="399"/>
      <c r="HRS97" s="466"/>
      <c r="HRT97" s="252"/>
      <c r="HRU97" s="467"/>
      <c r="HRV97" s="466"/>
      <c r="HRW97" s="399"/>
      <c r="HRX97" s="466"/>
      <c r="HRY97" s="252"/>
      <c r="HRZ97" s="467"/>
      <c r="HSA97" s="466"/>
      <c r="HSB97" s="399"/>
      <c r="HSC97" s="466"/>
      <c r="HSD97" s="252"/>
      <c r="HSE97" s="467"/>
      <c r="HSF97" s="466"/>
      <c r="HSG97" s="399"/>
      <c r="HSH97" s="466"/>
      <c r="HSI97" s="252"/>
      <c r="HSJ97" s="467"/>
      <c r="HSK97" s="466"/>
      <c r="HSL97" s="399"/>
      <c r="HSM97" s="466"/>
      <c r="HSN97" s="252"/>
      <c r="HSO97" s="467"/>
      <c r="HSP97" s="466"/>
      <c r="HSQ97" s="399"/>
      <c r="HSR97" s="466"/>
      <c r="HSS97" s="252"/>
      <c r="HST97" s="467"/>
      <c r="HSU97" s="466"/>
      <c r="HSV97" s="399"/>
      <c r="HSW97" s="466"/>
      <c r="HSX97" s="252"/>
      <c r="HSY97" s="467"/>
      <c r="HSZ97" s="466"/>
      <c r="HTA97" s="399"/>
      <c r="HTB97" s="466"/>
      <c r="HTC97" s="252"/>
      <c r="HTD97" s="467"/>
      <c r="HTE97" s="466"/>
      <c r="HTF97" s="399"/>
      <c r="HTG97" s="466"/>
      <c r="HTH97" s="252"/>
      <c r="HTI97" s="467"/>
      <c r="HTJ97" s="466"/>
      <c r="HTK97" s="399"/>
      <c r="HTL97" s="466"/>
      <c r="HTM97" s="252"/>
      <c r="HTN97" s="467"/>
      <c r="HTO97" s="466"/>
      <c r="HTP97" s="399"/>
      <c r="HTQ97" s="466"/>
      <c r="HTR97" s="252"/>
      <c r="HTS97" s="467"/>
      <c r="HTT97" s="466"/>
      <c r="HTU97" s="399"/>
      <c r="HTV97" s="466"/>
      <c r="HTW97" s="252"/>
      <c r="HTX97" s="467"/>
      <c r="HTY97" s="466"/>
      <c r="HTZ97" s="399"/>
      <c r="HUA97" s="466"/>
      <c r="HUB97" s="252"/>
      <c r="HUC97" s="467"/>
      <c r="HUD97" s="466"/>
      <c r="HUE97" s="399"/>
      <c r="HUF97" s="466"/>
      <c r="HUG97" s="252"/>
      <c r="HUH97" s="467"/>
      <c r="HUI97" s="466"/>
      <c r="HUJ97" s="399"/>
      <c r="HUK97" s="466"/>
      <c r="HUL97" s="252"/>
      <c r="HUM97" s="467"/>
      <c r="HUN97" s="466"/>
      <c r="HUO97" s="399"/>
      <c r="HUP97" s="466"/>
      <c r="HUQ97" s="252"/>
      <c r="HUR97" s="467"/>
      <c r="HUS97" s="466"/>
      <c r="HUT97" s="399"/>
      <c r="HUU97" s="466"/>
      <c r="HUV97" s="252"/>
      <c r="HUW97" s="467"/>
      <c r="HUX97" s="466"/>
      <c r="HUY97" s="399"/>
      <c r="HUZ97" s="466"/>
      <c r="HVA97" s="252"/>
      <c r="HVB97" s="467"/>
      <c r="HVC97" s="466"/>
      <c r="HVD97" s="399"/>
      <c r="HVE97" s="466"/>
      <c r="HVF97" s="252"/>
      <c r="HVG97" s="467"/>
      <c r="HVH97" s="466"/>
      <c r="HVI97" s="399"/>
      <c r="HVJ97" s="466"/>
      <c r="HVK97" s="252"/>
      <c r="HVL97" s="467"/>
      <c r="HVM97" s="466"/>
      <c r="HVN97" s="399"/>
      <c r="HVO97" s="466"/>
      <c r="HVP97" s="252"/>
      <c r="HVQ97" s="467"/>
      <c r="HVR97" s="466"/>
      <c r="HVS97" s="399"/>
      <c r="HVT97" s="466"/>
      <c r="HVU97" s="252"/>
      <c r="HVV97" s="467"/>
      <c r="HVW97" s="466"/>
      <c r="HVX97" s="399"/>
      <c r="HVY97" s="466"/>
      <c r="HVZ97" s="252"/>
      <c r="HWA97" s="467"/>
      <c r="HWB97" s="466"/>
      <c r="HWC97" s="399"/>
      <c r="HWD97" s="466"/>
      <c r="HWE97" s="252"/>
      <c r="HWF97" s="467"/>
      <c r="HWG97" s="466"/>
      <c r="HWH97" s="399"/>
      <c r="HWI97" s="466"/>
      <c r="HWJ97" s="252"/>
      <c r="HWK97" s="467"/>
      <c r="HWL97" s="466"/>
      <c r="HWM97" s="399"/>
      <c r="HWN97" s="466"/>
      <c r="HWO97" s="252"/>
      <c r="HWP97" s="467"/>
      <c r="HWQ97" s="466"/>
      <c r="HWR97" s="399"/>
      <c r="HWS97" s="466"/>
      <c r="HWT97" s="252"/>
      <c r="HWU97" s="467"/>
      <c r="HWV97" s="466"/>
      <c r="HWW97" s="399"/>
      <c r="HWX97" s="466"/>
      <c r="HWY97" s="252"/>
      <c r="HWZ97" s="467"/>
      <c r="HXA97" s="466"/>
      <c r="HXB97" s="399"/>
      <c r="HXC97" s="466"/>
      <c r="HXD97" s="252"/>
      <c r="HXE97" s="467"/>
      <c r="HXF97" s="466"/>
      <c r="HXG97" s="399"/>
      <c r="HXH97" s="466"/>
      <c r="HXI97" s="252"/>
      <c r="HXJ97" s="467"/>
      <c r="HXK97" s="466"/>
      <c r="HXL97" s="399"/>
      <c r="HXM97" s="466"/>
      <c r="HXN97" s="252"/>
      <c r="HXO97" s="467"/>
      <c r="HXP97" s="466"/>
      <c r="HXQ97" s="399"/>
      <c r="HXR97" s="466"/>
      <c r="HXS97" s="252"/>
      <c r="HXT97" s="467"/>
      <c r="HXU97" s="466"/>
      <c r="HXV97" s="399"/>
      <c r="HXW97" s="466"/>
      <c r="HXX97" s="252"/>
      <c r="HXY97" s="467"/>
      <c r="HXZ97" s="466"/>
      <c r="HYA97" s="399"/>
      <c r="HYB97" s="466"/>
      <c r="HYC97" s="252"/>
      <c r="HYD97" s="467"/>
      <c r="HYE97" s="466"/>
      <c r="HYF97" s="399"/>
      <c r="HYG97" s="466"/>
      <c r="HYH97" s="252"/>
      <c r="HYI97" s="467"/>
      <c r="HYJ97" s="466"/>
      <c r="HYK97" s="399"/>
      <c r="HYL97" s="466"/>
      <c r="HYM97" s="252"/>
      <c r="HYN97" s="467"/>
      <c r="HYO97" s="466"/>
      <c r="HYP97" s="399"/>
      <c r="HYQ97" s="466"/>
      <c r="HYR97" s="252"/>
      <c r="HYS97" s="467"/>
      <c r="HYT97" s="466"/>
      <c r="HYU97" s="399"/>
      <c r="HYV97" s="466"/>
      <c r="HYW97" s="252"/>
      <c r="HYX97" s="467"/>
      <c r="HYY97" s="466"/>
      <c r="HYZ97" s="399"/>
      <c r="HZA97" s="466"/>
      <c r="HZB97" s="252"/>
      <c r="HZC97" s="467"/>
      <c r="HZD97" s="466"/>
      <c r="HZE97" s="399"/>
      <c r="HZF97" s="466"/>
      <c r="HZG97" s="252"/>
      <c r="HZH97" s="467"/>
      <c r="HZI97" s="466"/>
      <c r="HZJ97" s="399"/>
      <c r="HZK97" s="466"/>
      <c r="HZL97" s="252"/>
      <c r="HZM97" s="467"/>
      <c r="HZN97" s="466"/>
      <c r="HZO97" s="399"/>
      <c r="HZP97" s="466"/>
      <c r="HZQ97" s="252"/>
      <c r="HZR97" s="467"/>
      <c r="HZS97" s="466"/>
      <c r="HZT97" s="399"/>
      <c r="HZU97" s="466"/>
      <c r="HZV97" s="252"/>
      <c r="HZW97" s="467"/>
      <c r="HZX97" s="466"/>
      <c r="HZY97" s="399"/>
      <c r="HZZ97" s="466"/>
      <c r="IAA97" s="252"/>
      <c r="IAB97" s="467"/>
      <c r="IAC97" s="466"/>
      <c r="IAD97" s="399"/>
      <c r="IAE97" s="466"/>
      <c r="IAF97" s="252"/>
      <c r="IAG97" s="467"/>
      <c r="IAH97" s="466"/>
      <c r="IAI97" s="399"/>
      <c r="IAJ97" s="466"/>
      <c r="IAK97" s="252"/>
      <c r="IAL97" s="467"/>
      <c r="IAM97" s="466"/>
      <c r="IAN97" s="399"/>
      <c r="IAO97" s="466"/>
      <c r="IAP97" s="252"/>
      <c r="IAQ97" s="467"/>
      <c r="IAR97" s="466"/>
      <c r="IAS97" s="399"/>
      <c r="IAT97" s="466"/>
      <c r="IAU97" s="252"/>
      <c r="IAV97" s="467"/>
      <c r="IAW97" s="466"/>
      <c r="IAX97" s="399"/>
      <c r="IAY97" s="466"/>
      <c r="IAZ97" s="252"/>
      <c r="IBA97" s="467"/>
      <c r="IBB97" s="466"/>
      <c r="IBC97" s="399"/>
      <c r="IBD97" s="466"/>
      <c r="IBE97" s="252"/>
      <c r="IBF97" s="467"/>
      <c r="IBG97" s="466"/>
      <c r="IBH97" s="399"/>
      <c r="IBI97" s="466"/>
      <c r="IBJ97" s="252"/>
      <c r="IBK97" s="467"/>
      <c r="IBL97" s="466"/>
      <c r="IBM97" s="399"/>
      <c r="IBN97" s="466"/>
      <c r="IBO97" s="252"/>
      <c r="IBP97" s="467"/>
      <c r="IBQ97" s="466"/>
      <c r="IBR97" s="399"/>
      <c r="IBS97" s="466"/>
      <c r="IBT97" s="252"/>
      <c r="IBU97" s="467"/>
      <c r="IBV97" s="466"/>
      <c r="IBW97" s="399"/>
      <c r="IBX97" s="466"/>
      <c r="IBY97" s="252"/>
      <c r="IBZ97" s="467"/>
      <c r="ICA97" s="466"/>
      <c r="ICB97" s="399"/>
      <c r="ICC97" s="466"/>
      <c r="ICD97" s="252"/>
      <c r="ICE97" s="467"/>
      <c r="ICF97" s="466"/>
      <c r="ICG97" s="399"/>
      <c r="ICH97" s="466"/>
      <c r="ICI97" s="252"/>
      <c r="ICJ97" s="467"/>
      <c r="ICK97" s="466"/>
      <c r="ICL97" s="399"/>
      <c r="ICM97" s="466"/>
      <c r="ICN97" s="252"/>
      <c r="ICO97" s="467"/>
      <c r="ICP97" s="466"/>
      <c r="ICQ97" s="399"/>
      <c r="ICR97" s="466"/>
      <c r="ICS97" s="252"/>
      <c r="ICT97" s="467"/>
      <c r="ICU97" s="466"/>
      <c r="ICV97" s="399"/>
      <c r="ICW97" s="466"/>
      <c r="ICX97" s="252"/>
      <c r="ICY97" s="467"/>
      <c r="ICZ97" s="466"/>
      <c r="IDA97" s="399"/>
      <c r="IDB97" s="466"/>
      <c r="IDC97" s="252"/>
      <c r="IDD97" s="467"/>
      <c r="IDE97" s="466"/>
      <c r="IDF97" s="399"/>
      <c r="IDG97" s="466"/>
      <c r="IDH97" s="252"/>
      <c r="IDI97" s="467"/>
      <c r="IDJ97" s="466"/>
      <c r="IDK97" s="399"/>
      <c r="IDL97" s="466"/>
      <c r="IDM97" s="252"/>
      <c r="IDN97" s="467"/>
      <c r="IDO97" s="466"/>
      <c r="IDP97" s="399"/>
      <c r="IDQ97" s="466"/>
      <c r="IDR97" s="252"/>
      <c r="IDS97" s="467"/>
      <c r="IDT97" s="466"/>
      <c r="IDU97" s="399"/>
      <c r="IDV97" s="466"/>
      <c r="IDW97" s="252"/>
      <c r="IDX97" s="467"/>
      <c r="IDY97" s="466"/>
      <c r="IDZ97" s="399"/>
      <c r="IEA97" s="466"/>
      <c r="IEB97" s="252"/>
      <c r="IEC97" s="467"/>
      <c r="IED97" s="466"/>
      <c r="IEE97" s="399"/>
      <c r="IEF97" s="466"/>
      <c r="IEG97" s="252"/>
      <c r="IEH97" s="467"/>
      <c r="IEI97" s="466"/>
      <c r="IEJ97" s="399"/>
      <c r="IEK97" s="466"/>
      <c r="IEL97" s="252"/>
      <c r="IEM97" s="467"/>
      <c r="IEN97" s="466"/>
      <c r="IEO97" s="399"/>
      <c r="IEP97" s="466"/>
      <c r="IEQ97" s="252"/>
      <c r="IER97" s="467"/>
      <c r="IES97" s="466"/>
      <c r="IET97" s="399"/>
      <c r="IEU97" s="466"/>
      <c r="IEV97" s="252"/>
      <c r="IEW97" s="467"/>
      <c r="IEX97" s="466"/>
      <c r="IEY97" s="399"/>
      <c r="IEZ97" s="466"/>
      <c r="IFA97" s="252"/>
      <c r="IFB97" s="467"/>
      <c r="IFC97" s="466"/>
      <c r="IFD97" s="399"/>
      <c r="IFE97" s="466"/>
      <c r="IFF97" s="252"/>
      <c r="IFG97" s="467"/>
      <c r="IFH97" s="466"/>
      <c r="IFI97" s="399"/>
      <c r="IFJ97" s="466"/>
      <c r="IFK97" s="252"/>
      <c r="IFL97" s="467"/>
      <c r="IFM97" s="466"/>
      <c r="IFN97" s="399"/>
      <c r="IFO97" s="466"/>
      <c r="IFP97" s="252"/>
      <c r="IFQ97" s="467"/>
      <c r="IFR97" s="466"/>
      <c r="IFS97" s="399"/>
      <c r="IFT97" s="466"/>
      <c r="IFU97" s="252"/>
      <c r="IFV97" s="467"/>
      <c r="IFW97" s="466"/>
      <c r="IFX97" s="399"/>
      <c r="IFY97" s="466"/>
      <c r="IFZ97" s="252"/>
      <c r="IGA97" s="467"/>
      <c r="IGB97" s="466"/>
      <c r="IGC97" s="399"/>
      <c r="IGD97" s="466"/>
      <c r="IGE97" s="252"/>
      <c r="IGF97" s="467"/>
      <c r="IGG97" s="466"/>
      <c r="IGH97" s="399"/>
      <c r="IGI97" s="466"/>
      <c r="IGJ97" s="252"/>
      <c r="IGK97" s="467"/>
      <c r="IGL97" s="466"/>
      <c r="IGM97" s="399"/>
      <c r="IGN97" s="466"/>
      <c r="IGO97" s="252"/>
      <c r="IGP97" s="467"/>
      <c r="IGQ97" s="466"/>
      <c r="IGR97" s="399"/>
      <c r="IGS97" s="466"/>
      <c r="IGT97" s="252"/>
      <c r="IGU97" s="467"/>
      <c r="IGV97" s="466"/>
      <c r="IGW97" s="399"/>
      <c r="IGX97" s="466"/>
      <c r="IGY97" s="252"/>
      <c r="IGZ97" s="467"/>
      <c r="IHA97" s="466"/>
      <c r="IHB97" s="399"/>
      <c r="IHC97" s="466"/>
      <c r="IHD97" s="252"/>
      <c r="IHE97" s="467"/>
      <c r="IHF97" s="466"/>
      <c r="IHG97" s="399"/>
      <c r="IHH97" s="466"/>
      <c r="IHI97" s="252"/>
      <c r="IHJ97" s="467"/>
      <c r="IHK97" s="466"/>
      <c r="IHL97" s="399"/>
      <c r="IHM97" s="466"/>
      <c r="IHN97" s="252"/>
      <c r="IHO97" s="467"/>
      <c r="IHP97" s="466"/>
      <c r="IHQ97" s="399"/>
      <c r="IHR97" s="466"/>
      <c r="IHS97" s="252"/>
      <c r="IHT97" s="467"/>
      <c r="IHU97" s="466"/>
      <c r="IHV97" s="399"/>
      <c r="IHW97" s="466"/>
      <c r="IHX97" s="252"/>
      <c r="IHY97" s="467"/>
      <c r="IHZ97" s="466"/>
      <c r="IIA97" s="399"/>
      <c r="IIB97" s="466"/>
      <c r="IIC97" s="252"/>
      <c r="IID97" s="467"/>
      <c r="IIE97" s="466"/>
      <c r="IIF97" s="399"/>
      <c r="IIG97" s="466"/>
      <c r="IIH97" s="252"/>
      <c r="III97" s="467"/>
      <c r="IIJ97" s="466"/>
      <c r="IIK97" s="399"/>
      <c r="IIL97" s="466"/>
      <c r="IIM97" s="252"/>
      <c r="IIN97" s="467"/>
      <c r="IIO97" s="466"/>
      <c r="IIP97" s="399"/>
      <c r="IIQ97" s="466"/>
      <c r="IIR97" s="252"/>
      <c r="IIS97" s="467"/>
      <c r="IIT97" s="466"/>
      <c r="IIU97" s="399"/>
      <c r="IIV97" s="466"/>
      <c r="IIW97" s="252"/>
      <c r="IIX97" s="467"/>
      <c r="IIY97" s="466"/>
      <c r="IIZ97" s="399"/>
      <c r="IJA97" s="466"/>
      <c r="IJB97" s="252"/>
      <c r="IJC97" s="467"/>
      <c r="IJD97" s="466"/>
      <c r="IJE97" s="399"/>
      <c r="IJF97" s="466"/>
      <c r="IJG97" s="252"/>
      <c r="IJH97" s="467"/>
      <c r="IJI97" s="466"/>
      <c r="IJJ97" s="399"/>
      <c r="IJK97" s="466"/>
      <c r="IJL97" s="252"/>
      <c r="IJM97" s="467"/>
      <c r="IJN97" s="466"/>
      <c r="IJO97" s="399"/>
      <c r="IJP97" s="466"/>
      <c r="IJQ97" s="252"/>
      <c r="IJR97" s="467"/>
      <c r="IJS97" s="466"/>
      <c r="IJT97" s="399"/>
      <c r="IJU97" s="466"/>
      <c r="IJV97" s="252"/>
      <c r="IJW97" s="467"/>
      <c r="IJX97" s="466"/>
      <c r="IJY97" s="399"/>
      <c r="IJZ97" s="466"/>
      <c r="IKA97" s="252"/>
      <c r="IKB97" s="467"/>
      <c r="IKC97" s="466"/>
      <c r="IKD97" s="399"/>
      <c r="IKE97" s="466"/>
      <c r="IKF97" s="252"/>
      <c r="IKG97" s="467"/>
      <c r="IKH97" s="466"/>
      <c r="IKI97" s="399"/>
      <c r="IKJ97" s="466"/>
      <c r="IKK97" s="252"/>
      <c r="IKL97" s="467"/>
      <c r="IKM97" s="466"/>
      <c r="IKN97" s="399"/>
      <c r="IKO97" s="466"/>
      <c r="IKP97" s="252"/>
      <c r="IKQ97" s="467"/>
      <c r="IKR97" s="466"/>
      <c r="IKS97" s="399"/>
      <c r="IKT97" s="466"/>
      <c r="IKU97" s="252"/>
      <c r="IKV97" s="467"/>
      <c r="IKW97" s="466"/>
      <c r="IKX97" s="399"/>
      <c r="IKY97" s="466"/>
      <c r="IKZ97" s="252"/>
      <c r="ILA97" s="467"/>
      <c r="ILB97" s="466"/>
      <c r="ILC97" s="399"/>
      <c r="ILD97" s="466"/>
      <c r="ILE97" s="252"/>
      <c r="ILF97" s="467"/>
      <c r="ILG97" s="466"/>
      <c r="ILH97" s="399"/>
      <c r="ILI97" s="466"/>
      <c r="ILJ97" s="252"/>
      <c r="ILK97" s="467"/>
      <c r="ILL97" s="466"/>
      <c r="ILM97" s="399"/>
      <c r="ILN97" s="466"/>
      <c r="ILO97" s="252"/>
      <c r="ILP97" s="467"/>
      <c r="ILQ97" s="466"/>
      <c r="ILR97" s="399"/>
      <c r="ILS97" s="466"/>
      <c r="ILT97" s="252"/>
      <c r="ILU97" s="467"/>
      <c r="ILV97" s="466"/>
      <c r="ILW97" s="399"/>
      <c r="ILX97" s="466"/>
      <c r="ILY97" s="252"/>
      <c r="ILZ97" s="467"/>
      <c r="IMA97" s="466"/>
      <c r="IMB97" s="399"/>
      <c r="IMC97" s="466"/>
      <c r="IMD97" s="252"/>
      <c r="IME97" s="467"/>
      <c r="IMF97" s="466"/>
      <c r="IMG97" s="399"/>
      <c r="IMH97" s="466"/>
      <c r="IMI97" s="252"/>
      <c r="IMJ97" s="467"/>
      <c r="IMK97" s="466"/>
      <c r="IML97" s="399"/>
      <c r="IMM97" s="466"/>
      <c r="IMN97" s="252"/>
      <c r="IMO97" s="467"/>
      <c r="IMP97" s="466"/>
      <c r="IMQ97" s="399"/>
      <c r="IMR97" s="466"/>
      <c r="IMS97" s="252"/>
      <c r="IMT97" s="467"/>
      <c r="IMU97" s="466"/>
      <c r="IMV97" s="399"/>
      <c r="IMW97" s="466"/>
      <c r="IMX97" s="252"/>
      <c r="IMY97" s="467"/>
      <c r="IMZ97" s="466"/>
      <c r="INA97" s="399"/>
      <c r="INB97" s="466"/>
      <c r="INC97" s="252"/>
      <c r="IND97" s="467"/>
      <c r="INE97" s="466"/>
      <c r="INF97" s="399"/>
      <c r="ING97" s="466"/>
      <c r="INH97" s="252"/>
      <c r="INI97" s="467"/>
      <c r="INJ97" s="466"/>
      <c r="INK97" s="399"/>
      <c r="INL97" s="466"/>
      <c r="INM97" s="252"/>
      <c r="INN97" s="467"/>
      <c r="INO97" s="466"/>
      <c r="INP97" s="399"/>
      <c r="INQ97" s="466"/>
      <c r="INR97" s="252"/>
      <c r="INS97" s="467"/>
      <c r="INT97" s="466"/>
      <c r="INU97" s="399"/>
      <c r="INV97" s="466"/>
      <c r="INW97" s="252"/>
      <c r="INX97" s="467"/>
      <c r="INY97" s="466"/>
      <c r="INZ97" s="399"/>
      <c r="IOA97" s="466"/>
      <c r="IOB97" s="252"/>
      <c r="IOC97" s="467"/>
      <c r="IOD97" s="466"/>
      <c r="IOE97" s="399"/>
      <c r="IOF97" s="466"/>
      <c r="IOG97" s="252"/>
      <c r="IOH97" s="467"/>
      <c r="IOI97" s="466"/>
      <c r="IOJ97" s="399"/>
      <c r="IOK97" s="466"/>
      <c r="IOL97" s="252"/>
      <c r="IOM97" s="467"/>
      <c r="ION97" s="466"/>
      <c r="IOO97" s="399"/>
      <c r="IOP97" s="466"/>
      <c r="IOQ97" s="252"/>
      <c r="IOR97" s="467"/>
      <c r="IOS97" s="466"/>
      <c r="IOT97" s="399"/>
      <c r="IOU97" s="466"/>
      <c r="IOV97" s="252"/>
      <c r="IOW97" s="467"/>
      <c r="IOX97" s="466"/>
      <c r="IOY97" s="399"/>
      <c r="IOZ97" s="466"/>
      <c r="IPA97" s="252"/>
      <c r="IPB97" s="467"/>
      <c r="IPC97" s="466"/>
      <c r="IPD97" s="399"/>
      <c r="IPE97" s="466"/>
      <c r="IPF97" s="252"/>
      <c r="IPG97" s="467"/>
      <c r="IPH97" s="466"/>
      <c r="IPI97" s="399"/>
      <c r="IPJ97" s="466"/>
      <c r="IPK97" s="252"/>
      <c r="IPL97" s="467"/>
      <c r="IPM97" s="466"/>
      <c r="IPN97" s="399"/>
      <c r="IPO97" s="466"/>
      <c r="IPP97" s="252"/>
      <c r="IPQ97" s="467"/>
      <c r="IPR97" s="466"/>
      <c r="IPS97" s="399"/>
      <c r="IPT97" s="466"/>
      <c r="IPU97" s="252"/>
      <c r="IPV97" s="467"/>
      <c r="IPW97" s="466"/>
      <c r="IPX97" s="399"/>
      <c r="IPY97" s="466"/>
      <c r="IPZ97" s="252"/>
      <c r="IQA97" s="467"/>
      <c r="IQB97" s="466"/>
      <c r="IQC97" s="399"/>
      <c r="IQD97" s="466"/>
      <c r="IQE97" s="252"/>
      <c r="IQF97" s="467"/>
      <c r="IQG97" s="466"/>
      <c r="IQH97" s="399"/>
      <c r="IQI97" s="466"/>
      <c r="IQJ97" s="252"/>
      <c r="IQK97" s="467"/>
      <c r="IQL97" s="466"/>
      <c r="IQM97" s="399"/>
      <c r="IQN97" s="466"/>
      <c r="IQO97" s="252"/>
      <c r="IQP97" s="467"/>
      <c r="IQQ97" s="466"/>
      <c r="IQR97" s="399"/>
      <c r="IQS97" s="466"/>
      <c r="IQT97" s="252"/>
      <c r="IQU97" s="467"/>
      <c r="IQV97" s="466"/>
      <c r="IQW97" s="399"/>
      <c r="IQX97" s="466"/>
      <c r="IQY97" s="252"/>
      <c r="IQZ97" s="467"/>
      <c r="IRA97" s="466"/>
      <c r="IRB97" s="399"/>
      <c r="IRC97" s="466"/>
      <c r="IRD97" s="252"/>
      <c r="IRE97" s="467"/>
      <c r="IRF97" s="466"/>
      <c r="IRG97" s="399"/>
      <c r="IRH97" s="466"/>
      <c r="IRI97" s="252"/>
      <c r="IRJ97" s="467"/>
      <c r="IRK97" s="466"/>
      <c r="IRL97" s="399"/>
      <c r="IRM97" s="466"/>
      <c r="IRN97" s="252"/>
      <c r="IRO97" s="467"/>
      <c r="IRP97" s="466"/>
      <c r="IRQ97" s="399"/>
      <c r="IRR97" s="466"/>
      <c r="IRS97" s="252"/>
      <c r="IRT97" s="467"/>
      <c r="IRU97" s="466"/>
      <c r="IRV97" s="399"/>
      <c r="IRW97" s="466"/>
      <c r="IRX97" s="252"/>
      <c r="IRY97" s="467"/>
      <c r="IRZ97" s="466"/>
      <c r="ISA97" s="399"/>
      <c r="ISB97" s="466"/>
      <c r="ISC97" s="252"/>
      <c r="ISD97" s="467"/>
      <c r="ISE97" s="466"/>
      <c r="ISF97" s="399"/>
      <c r="ISG97" s="466"/>
      <c r="ISH97" s="252"/>
      <c r="ISI97" s="467"/>
      <c r="ISJ97" s="466"/>
      <c r="ISK97" s="399"/>
      <c r="ISL97" s="466"/>
      <c r="ISM97" s="252"/>
      <c r="ISN97" s="467"/>
      <c r="ISO97" s="466"/>
      <c r="ISP97" s="399"/>
      <c r="ISQ97" s="466"/>
      <c r="ISR97" s="252"/>
      <c r="ISS97" s="467"/>
      <c r="IST97" s="466"/>
      <c r="ISU97" s="399"/>
      <c r="ISV97" s="466"/>
      <c r="ISW97" s="252"/>
      <c r="ISX97" s="467"/>
      <c r="ISY97" s="466"/>
      <c r="ISZ97" s="399"/>
      <c r="ITA97" s="466"/>
      <c r="ITB97" s="252"/>
      <c r="ITC97" s="467"/>
      <c r="ITD97" s="466"/>
      <c r="ITE97" s="399"/>
      <c r="ITF97" s="466"/>
      <c r="ITG97" s="252"/>
      <c r="ITH97" s="467"/>
      <c r="ITI97" s="466"/>
      <c r="ITJ97" s="399"/>
      <c r="ITK97" s="466"/>
      <c r="ITL97" s="252"/>
      <c r="ITM97" s="467"/>
      <c r="ITN97" s="466"/>
      <c r="ITO97" s="399"/>
      <c r="ITP97" s="466"/>
      <c r="ITQ97" s="252"/>
      <c r="ITR97" s="467"/>
      <c r="ITS97" s="466"/>
      <c r="ITT97" s="399"/>
      <c r="ITU97" s="466"/>
      <c r="ITV97" s="252"/>
      <c r="ITW97" s="467"/>
      <c r="ITX97" s="466"/>
      <c r="ITY97" s="399"/>
      <c r="ITZ97" s="466"/>
      <c r="IUA97" s="252"/>
      <c r="IUB97" s="467"/>
      <c r="IUC97" s="466"/>
      <c r="IUD97" s="399"/>
      <c r="IUE97" s="466"/>
      <c r="IUF97" s="252"/>
      <c r="IUG97" s="467"/>
      <c r="IUH97" s="466"/>
      <c r="IUI97" s="399"/>
      <c r="IUJ97" s="466"/>
      <c r="IUK97" s="252"/>
      <c r="IUL97" s="467"/>
      <c r="IUM97" s="466"/>
      <c r="IUN97" s="399"/>
      <c r="IUO97" s="466"/>
      <c r="IUP97" s="252"/>
      <c r="IUQ97" s="467"/>
      <c r="IUR97" s="466"/>
      <c r="IUS97" s="399"/>
      <c r="IUT97" s="466"/>
      <c r="IUU97" s="252"/>
      <c r="IUV97" s="467"/>
      <c r="IUW97" s="466"/>
      <c r="IUX97" s="399"/>
      <c r="IUY97" s="466"/>
      <c r="IUZ97" s="252"/>
      <c r="IVA97" s="467"/>
      <c r="IVB97" s="466"/>
      <c r="IVC97" s="399"/>
      <c r="IVD97" s="466"/>
      <c r="IVE97" s="252"/>
      <c r="IVF97" s="467"/>
      <c r="IVG97" s="466"/>
      <c r="IVH97" s="399"/>
      <c r="IVI97" s="466"/>
      <c r="IVJ97" s="252"/>
      <c r="IVK97" s="467"/>
      <c r="IVL97" s="466"/>
      <c r="IVM97" s="399"/>
      <c r="IVN97" s="466"/>
      <c r="IVO97" s="252"/>
      <c r="IVP97" s="467"/>
      <c r="IVQ97" s="466"/>
      <c r="IVR97" s="399"/>
      <c r="IVS97" s="466"/>
      <c r="IVT97" s="252"/>
      <c r="IVU97" s="467"/>
      <c r="IVV97" s="466"/>
      <c r="IVW97" s="399"/>
      <c r="IVX97" s="466"/>
      <c r="IVY97" s="252"/>
      <c r="IVZ97" s="467"/>
      <c r="IWA97" s="466"/>
      <c r="IWB97" s="399"/>
      <c r="IWC97" s="466"/>
      <c r="IWD97" s="252"/>
      <c r="IWE97" s="467"/>
      <c r="IWF97" s="466"/>
      <c r="IWG97" s="399"/>
      <c r="IWH97" s="466"/>
      <c r="IWI97" s="252"/>
      <c r="IWJ97" s="467"/>
      <c r="IWK97" s="466"/>
      <c r="IWL97" s="399"/>
      <c r="IWM97" s="466"/>
      <c r="IWN97" s="252"/>
      <c r="IWO97" s="467"/>
      <c r="IWP97" s="466"/>
      <c r="IWQ97" s="399"/>
      <c r="IWR97" s="466"/>
      <c r="IWS97" s="252"/>
      <c r="IWT97" s="467"/>
      <c r="IWU97" s="466"/>
      <c r="IWV97" s="399"/>
      <c r="IWW97" s="466"/>
      <c r="IWX97" s="252"/>
      <c r="IWY97" s="467"/>
      <c r="IWZ97" s="466"/>
      <c r="IXA97" s="399"/>
      <c r="IXB97" s="466"/>
      <c r="IXC97" s="252"/>
      <c r="IXD97" s="467"/>
      <c r="IXE97" s="466"/>
      <c r="IXF97" s="399"/>
      <c r="IXG97" s="466"/>
      <c r="IXH97" s="252"/>
      <c r="IXI97" s="467"/>
      <c r="IXJ97" s="466"/>
      <c r="IXK97" s="399"/>
      <c r="IXL97" s="466"/>
      <c r="IXM97" s="252"/>
      <c r="IXN97" s="467"/>
      <c r="IXO97" s="466"/>
      <c r="IXP97" s="399"/>
      <c r="IXQ97" s="466"/>
      <c r="IXR97" s="252"/>
      <c r="IXS97" s="467"/>
      <c r="IXT97" s="466"/>
      <c r="IXU97" s="399"/>
      <c r="IXV97" s="466"/>
      <c r="IXW97" s="252"/>
      <c r="IXX97" s="467"/>
      <c r="IXY97" s="466"/>
      <c r="IXZ97" s="399"/>
      <c r="IYA97" s="466"/>
      <c r="IYB97" s="252"/>
      <c r="IYC97" s="467"/>
      <c r="IYD97" s="466"/>
      <c r="IYE97" s="399"/>
      <c r="IYF97" s="466"/>
      <c r="IYG97" s="252"/>
      <c r="IYH97" s="467"/>
      <c r="IYI97" s="466"/>
      <c r="IYJ97" s="399"/>
      <c r="IYK97" s="466"/>
      <c r="IYL97" s="252"/>
      <c r="IYM97" s="467"/>
      <c r="IYN97" s="466"/>
      <c r="IYO97" s="399"/>
      <c r="IYP97" s="466"/>
      <c r="IYQ97" s="252"/>
      <c r="IYR97" s="467"/>
      <c r="IYS97" s="466"/>
      <c r="IYT97" s="399"/>
      <c r="IYU97" s="466"/>
      <c r="IYV97" s="252"/>
      <c r="IYW97" s="467"/>
      <c r="IYX97" s="466"/>
      <c r="IYY97" s="399"/>
      <c r="IYZ97" s="466"/>
      <c r="IZA97" s="252"/>
      <c r="IZB97" s="467"/>
      <c r="IZC97" s="466"/>
      <c r="IZD97" s="399"/>
      <c r="IZE97" s="466"/>
      <c r="IZF97" s="252"/>
      <c r="IZG97" s="467"/>
      <c r="IZH97" s="466"/>
      <c r="IZI97" s="399"/>
      <c r="IZJ97" s="466"/>
      <c r="IZK97" s="252"/>
      <c r="IZL97" s="467"/>
      <c r="IZM97" s="466"/>
      <c r="IZN97" s="399"/>
      <c r="IZO97" s="466"/>
      <c r="IZP97" s="252"/>
      <c r="IZQ97" s="467"/>
      <c r="IZR97" s="466"/>
      <c r="IZS97" s="399"/>
      <c r="IZT97" s="466"/>
      <c r="IZU97" s="252"/>
      <c r="IZV97" s="467"/>
      <c r="IZW97" s="466"/>
      <c r="IZX97" s="399"/>
      <c r="IZY97" s="466"/>
      <c r="IZZ97" s="252"/>
      <c r="JAA97" s="467"/>
      <c r="JAB97" s="466"/>
      <c r="JAC97" s="399"/>
      <c r="JAD97" s="466"/>
      <c r="JAE97" s="252"/>
      <c r="JAF97" s="467"/>
      <c r="JAG97" s="466"/>
      <c r="JAH97" s="399"/>
      <c r="JAI97" s="466"/>
      <c r="JAJ97" s="252"/>
      <c r="JAK97" s="467"/>
      <c r="JAL97" s="466"/>
      <c r="JAM97" s="399"/>
      <c r="JAN97" s="466"/>
      <c r="JAO97" s="252"/>
      <c r="JAP97" s="467"/>
      <c r="JAQ97" s="466"/>
      <c r="JAR97" s="399"/>
      <c r="JAS97" s="466"/>
      <c r="JAT97" s="252"/>
      <c r="JAU97" s="467"/>
      <c r="JAV97" s="466"/>
      <c r="JAW97" s="399"/>
      <c r="JAX97" s="466"/>
      <c r="JAY97" s="252"/>
      <c r="JAZ97" s="467"/>
      <c r="JBA97" s="466"/>
      <c r="JBB97" s="399"/>
      <c r="JBC97" s="466"/>
      <c r="JBD97" s="252"/>
      <c r="JBE97" s="467"/>
      <c r="JBF97" s="466"/>
      <c r="JBG97" s="399"/>
      <c r="JBH97" s="466"/>
      <c r="JBI97" s="252"/>
      <c r="JBJ97" s="467"/>
      <c r="JBK97" s="466"/>
      <c r="JBL97" s="399"/>
      <c r="JBM97" s="466"/>
      <c r="JBN97" s="252"/>
      <c r="JBO97" s="467"/>
      <c r="JBP97" s="466"/>
      <c r="JBQ97" s="399"/>
      <c r="JBR97" s="466"/>
      <c r="JBS97" s="252"/>
      <c r="JBT97" s="467"/>
      <c r="JBU97" s="466"/>
      <c r="JBV97" s="399"/>
      <c r="JBW97" s="466"/>
      <c r="JBX97" s="252"/>
      <c r="JBY97" s="467"/>
      <c r="JBZ97" s="466"/>
      <c r="JCA97" s="399"/>
      <c r="JCB97" s="466"/>
      <c r="JCC97" s="252"/>
      <c r="JCD97" s="467"/>
      <c r="JCE97" s="466"/>
      <c r="JCF97" s="399"/>
      <c r="JCG97" s="466"/>
      <c r="JCH97" s="252"/>
      <c r="JCI97" s="467"/>
      <c r="JCJ97" s="466"/>
      <c r="JCK97" s="399"/>
      <c r="JCL97" s="466"/>
      <c r="JCM97" s="252"/>
      <c r="JCN97" s="467"/>
      <c r="JCO97" s="466"/>
      <c r="JCP97" s="399"/>
      <c r="JCQ97" s="466"/>
      <c r="JCR97" s="252"/>
      <c r="JCS97" s="467"/>
      <c r="JCT97" s="466"/>
      <c r="JCU97" s="399"/>
      <c r="JCV97" s="466"/>
      <c r="JCW97" s="252"/>
      <c r="JCX97" s="467"/>
      <c r="JCY97" s="466"/>
      <c r="JCZ97" s="399"/>
      <c r="JDA97" s="466"/>
      <c r="JDB97" s="252"/>
      <c r="JDC97" s="467"/>
      <c r="JDD97" s="466"/>
      <c r="JDE97" s="399"/>
      <c r="JDF97" s="466"/>
      <c r="JDG97" s="252"/>
      <c r="JDH97" s="467"/>
      <c r="JDI97" s="466"/>
      <c r="JDJ97" s="399"/>
      <c r="JDK97" s="466"/>
      <c r="JDL97" s="252"/>
      <c r="JDM97" s="467"/>
      <c r="JDN97" s="466"/>
      <c r="JDO97" s="399"/>
      <c r="JDP97" s="466"/>
      <c r="JDQ97" s="252"/>
      <c r="JDR97" s="467"/>
      <c r="JDS97" s="466"/>
      <c r="JDT97" s="399"/>
      <c r="JDU97" s="466"/>
      <c r="JDV97" s="252"/>
      <c r="JDW97" s="467"/>
      <c r="JDX97" s="466"/>
      <c r="JDY97" s="399"/>
      <c r="JDZ97" s="466"/>
      <c r="JEA97" s="252"/>
      <c r="JEB97" s="467"/>
      <c r="JEC97" s="466"/>
      <c r="JED97" s="399"/>
      <c r="JEE97" s="466"/>
      <c r="JEF97" s="252"/>
      <c r="JEG97" s="467"/>
      <c r="JEH97" s="466"/>
      <c r="JEI97" s="399"/>
      <c r="JEJ97" s="466"/>
      <c r="JEK97" s="252"/>
      <c r="JEL97" s="467"/>
      <c r="JEM97" s="466"/>
      <c r="JEN97" s="399"/>
      <c r="JEO97" s="466"/>
      <c r="JEP97" s="252"/>
      <c r="JEQ97" s="467"/>
      <c r="JER97" s="466"/>
      <c r="JES97" s="399"/>
      <c r="JET97" s="466"/>
      <c r="JEU97" s="252"/>
      <c r="JEV97" s="467"/>
      <c r="JEW97" s="466"/>
      <c r="JEX97" s="399"/>
      <c r="JEY97" s="466"/>
      <c r="JEZ97" s="252"/>
      <c r="JFA97" s="467"/>
      <c r="JFB97" s="466"/>
      <c r="JFC97" s="399"/>
      <c r="JFD97" s="466"/>
      <c r="JFE97" s="252"/>
      <c r="JFF97" s="467"/>
      <c r="JFG97" s="466"/>
      <c r="JFH97" s="399"/>
      <c r="JFI97" s="466"/>
      <c r="JFJ97" s="252"/>
      <c r="JFK97" s="467"/>
      <c r="JFL97" s="466"/>
      <c r="JFM97" s="399"/>
      <c r="JFN97" s="466"/>
      <c r="JFO97" s="252"/>
      <c r="JFP97" s="467"/>
      <c r="JFQ97" s="466"/>
      <c r="JFR97" s="399"/>
      <c r="JFS97" s="466"/>
      <c r="JFT97" s="252"/>
      <c r="JFU97" s="467"/>
      <c r="JFV97" s="466"/>
      <c r="JFW97" s="399"/>
      <c r="JFX97" s="466"/>
      <c r="JFY97" s="252"/>
      <c r="JFZ97" s="467"/>
      <c r="JGA97" s="466"/>
      <c r="JGB97" s="399"/>
      <c r="JGC97" s="466"/>
      <c r="JGD97" s="252"/>
      <c r="JGE97" s="467"/>
      <c r="JGF97" s="466"/>
      <c r="JGG97" s="399"/>
      <c r="JGH97" s="466"/>
      <c r="JGI97" s="252"/>
      <c r="JGJ97" s="467"/>
      <c r="JGK97" s="466"/>
      <c r="JGL97" s="399"/>
      <c r="JGM97" s="466"/>
      <c r="JGN97" s="252"/>
      <c r="JGO97" s="467"/>
      <c r="JGP97" s="466"/>
      <c r="JGQ97" s="399"/>
      <c r="JGR97" s="466"/>
      <c r="JGS97" s="252"/>
      <c r="JGT97" s="467"/>
      <c r="JGU97" s="466"/>
      <c r="JGV97" s="399"/>
      <c r="JGW97" s="466"/>
      <c r="JGX97" s="252"/>
      <c r="JGY97" s="467"/>
      <c r="JGZ97" s="466"/>
      <c r="JHA97" s="399"/>
      <c r="JHB97" s="466"/>
      <c r="JHC97" s="252"/>
      <c r="JHD97" s="467"/>
      <c r="JHE97" s="466"/>
      <c r="JHF97" s="399"/>
      <c r="JHG97" s="466"/>
      <c r="JHH97" s="252"/>
      <c r="JHI97" s="467"/>
      <c r="JHJ97" s="466"/>
      <c r="JHK97" s="399"/>
      <c r="JHL97" s="466"/>
      <c r="JHM97" s="252"/>
      <c r="JHN97" s="467"/>
      <c r="JHO97" s="466"/>
      <c r="JHP97" s="399"/>
      <c r="JHQ97" s="466"/>
      <c r="JHR97" s="252"/>
      <c r="JHS97" s="467"/>
      <c r="JHT97" s="466"/>
      <c r="JHU97" s="399"/>
      <c r="JHV97" s="466"/>
      <c r="JHW97" s="252"/>
      <c r="JHX97" s="467"/>
      <c r="JHY97" s="466"/>
      <c r="JHZ97" s="399"/>
      <c r="JIA97" s="466"/>
      <c r="JIB97" s="252"/>
      <c r="JIC97" s="467"/>
      <c r="JID97" s="466"/>
      <c r="JIE97" s="399"/>
      <c r="JIF97" s="466"/>
      <c r="JIG97" s="252"/>
      <c r="JIH97" s="467"/>
      <c r="JII97" s="466"/>
      <c r="JIJ97" s="399"/>
      <c r="JIK97" s="466"/>
      <c r="JIL97" s="252"/>
      <c r="JIM97" s="467"/>
      <c r="JIN97" s="466"/>
      <c r="JIO97" s="399"/>
      <c r="JIP97" s="466"/>
      <c r="JIQ97" s="252"/>
      <c r="JIR97" s="467"/>
      <c r="JIS97" s="466"/>
      <c r="JIT97" s="399"/>
      <c r="JIU97" s="466"/>
      <c r="JIV97" s="252"/>
      <c r="JIW97" s="467"/>
      <c r="JIX97" s="466"/>
      <c r="JIY97" s="399"/>
      <c r="JIZ97" s="466"/>
      <c r="JJA97" s="252"/>
      <c r="JJB97" s="467"/>
      <c r="JJC97" s="466"/>
      <c r="JJD97" s="399"/>
      <c r="JJE97" s="466"/>
      <c r="JJF97" s="252"/>
      <c r="JJG97" s="467"/>
      <c r="JJH97" s="466"/>
      <c r="JJI97" s="399"/>
      <c r="JJJ97" s="466"/>
      <c r="JJK97" s="252"/>
      <c r="JJL97" s="467"/>
      <c r="JJM97" s="466"/>
      <c r="JJN97" s="399"/>
      <c r="JJO97" s="466"/>
      <c r="JJP97" s="252"/>
      <c r="JJQ97" s="467"/>
      <c r="JJR97" s="466"/>
      <c r="JJS97" s="399"/>
      <c r="JJT97" s="466"/>
      <c r="JJU97" s="252"/>
      <c r="JJV97" s="467"/>
      <c r="JJW97" s="466"/>
      <c r="JJX97" s="399"/>
      <c r="JJY97" s="466"/>
      <c r="JJZ97" s="252"/>
      <c r="JKA97" s="467"/>
      <c r="JKB97" s="466"/>
      <c r="JKC97" s="399"/>
      <c r="JKD97" s="466"/>
      <c r="JKE97" s="252"/>
      <c r="JKF97" s="467"/>
      <c r="JKG97" s="466"/>
      <c r="JKH97" s="399"/>
      <c r="JKI97" s="466"/>
      <c r="JKJ97" s="252"/>
      <c r="JKK97" s="467"/>
      <c r="JKL97" s="466"/>
      <c r="JKM97" s="399"/>
      <c r="JKN97" s="466"/>
      <c r="JKO97" s="252"/>
      <c r="JKP97" s="467"/>
      <c r="JKQ97" s="466"/>
      <c r="JKR97" s="399"/>
      <c r="JKS97" s="466"/>
      <c r="JKT97" s="252"/>
      <c r="JKU97" s="467"/>
      <c r="JKV97" s="466"/>
      <c r="JKW97" s="399"/>
      <c r="JKX97" s="466"/>
      <c r="JKY97" s="252"/>
      <c r="JKZ97" s="467"/>
      <c r="JLA97" s="466"/>
      <c r="JLB97" s="399"/>
      <c r="JLC97" s="466"/>
      <c r="JLD97" s="252"/>
      <c r="JLE97" s="467"/>
      <c r="JLF97" s="466"/>
      <c r="JLG97" s="399"/>
      <c r="JLH97" s="466"/>
      <c r="JLI97" s="252"/>
      <c r="JLJ97" s="467"/>
      <c r="JLK97" s="466"/>
      <c r="JLL97" s="399"/>
      <c r="JLM97" s="466"/>
      <c r="JLN97" s="252"/>
      <c r="JLO97" s="467"/>
      <c r="JLP97" s="466"/>
      <c r="JLQ97" s="399"/>
      <c r="JLR97" s="466"/>
      <c r="JLS97" s="252"/>
      <c r="JLT97" s="467"/>
      <c r="JLU97" s="466"/>
      <c r="JLV97" s="399"/>
      <c r="JLW97" s="466"/>
      <c r="JLX97" s="252"/>
      <c r="JLY97" s="467"/>
      <c r="JLZ97" s="466"/>
      <c r="JMA97" s="399"/>
      <c r="JMB97" s="466"/>
      <c r="JMC97" s="252"/>
      <c r="JMD97" s="467"/>
      <c r="JME97" s="466"/>
      <c r="JMF97" s="399"/>
      <c r="JMG97" s="466"/>
      <c r="JMH97" s="252"/>
      <c r="JMI97" s="467"/>
      <c r="JMJ97" s="466"/>
      <c r="JMK97" s="399"/>
      <c r="JML97" s="466"/>
      <c r="JMM97" s="252"/>
      <c r="JMN97" s="467"/>
      <c r="JMO97" s="466"/>
      <c r="JMP97" s="399"/>
      <c r="JMQ97" s="466"/>
      <c r="JMR97" s="252"/>
      <c r="JMS97" s="467"/>
      <c r="JMT97" s="466"/>
      <c r="JMU97" s="399"/>
      <c r="JMV97" s="466"/>
      <c r="JMW97" s="252"/>
      <c r="JMX97" s="467"/>
      <c r="JMY97" s="466"/>
      <c r="JMZ97" s="399"/>
      <c r="JNA97" s="466"/>
      <c r="JNB97" s="252"/>
      <c r="JNC97" s="467"/>
      <c r="JND97" s="466"/>
      <c r="JNE97" s="399"/>
      <c r="JNF97" s="466"/>
      <c r="JNG97" s="252"/>
      <c r="JNH97" s="467"/>
      <c r="JNI97" s="466"/>
      <c r="JNJ97" s="399"/>
      <c r="JNK97" s="466"/>
      <c r="JNL97" s="252"/>
      <c r="JNM97" s="467"/>
      <c r="JNN97" s="466"/>
      <c r="JNO97" s="399"/>
      <c r="JNP97" s="466"/>
      <c r="JNQ97" s="252"/>
      <c r="JNR97" s="467"/>
      <c r="JNS97" s="466"/>
      <c r="JNT97" s="399"/>
      <c r="JNU97" s="466"/>
      <c r="JNV97" s="252"/>
      <c r="JNW97" s="467"/>
      <c r="JNX97" s="466"/>
      <c r="JNY97" s="399"/>
      <c r="JNZ97" s="466"/>
      <c r="JOA97" s="252"/>
      <c r="JOB97" s="467"/>
      <c r="JOC97" s="466"/>
      <c r="JOD97" s="399"/>
      <c r="JOE97" s="466"/>
      <c r="JOF97" s="252"/>
      <c r="JOG97" s="467"/>
      <c r="JOH97" s="466"/>
      <c r="JOI97" s="399"/>
      <c r="JOJ97" s="466"/>
      <c r="JOK97" s="252"/>
      <c r="JOL97" s="467"/>
      <c r="JOM97" s="466"/>
      <c r="JON97" s="399"/>
      <c r="JOO97" s="466"/>
      <c r="JOP97" s="252"/>
      <c r="JOQ97" s="467"/>
      <c r="JOR97" s="466"/>
      <c r="JOS97" s="399"/>
      <c r="JOT97" s="466"/>
      <c r="JOU97" s="252"/>
      <c r="JOV97" s="467"/>
      <c r="JOW97" s="466"/>
      <c r="JOX97" s="399"/>
      <c r="JOY97" s="466"/>
      <c r="JOZ97" s="252"/>
      <c r="JPA97" s="467"/>
      <c r="JPB97" s="466"/>
      <c r="JPC97" s="399"/>
      <c r="JPD97" s="466"/>
      <c r="JPE97" s="252"/>
      <c r="JPF97" s="467"/>
      <c r="JPG97" s="466"/>
      <c r="JPH97" s="399"/>
      <c r="JPI97" s="466"/>
      <c r="JPJ97" s="252"/>
      <c r="JPK97" s="467"/>
      <c r="JPL97" s="466"/>
      <c r="JPM97" s="399"/>
      <c r="JPN97" s="466"/>
      <c r="JPO97" s="252"/>
      <c r="JPP97" s="467"/>
      <c r="JPQ97" s="466"/>
      <c r="JPR97" s="399"/>
      <c r="JPS97" s="466"/>
      <c r="JPT97" s="252"/>
      <c r="JPU97" s="467"/>
      <c r="JPV97" s="466"/>
      <c r="JPW97" s="399"/>
      <c r="JPX97" s="466"/>
      <c r="JPY97" s="252"/>
      <c r="JPZ97" s="467"/>
      <c r="JQA97" s="466"/>
      <c r="JQB97" s="399"/>
      <c r="JQC97" s="466"/>
      <c r="JQD97" s="252"/>
      <c r="JQE97" s="467"/>
      <c r="JQF97" s="466"/>
      <c r="JQG97" s="399"/>
      <c r="JQH97" s="466"/>
      <c r="JQI97" s="252"/>
      <c r="JQJ97" s="467"/>
      <c r="JQK97" s="466"/>
      <c r="JQL97" s="399"/>
      <c r="JQM97" s="466"/>
      <c r="JQN97" s="252"/>
      <c r="JQO97" s="467"/>
      <c r="JQP97" s="466"/>
      <c r="JQQ97" s="399"/>
      <c r="JQR97" s="466"/>
      <c r="JQS97" s="252"/>
      <c r="JQT97" s="467"/>
      <c r="JQU97" s="466"/>
      <c r="JQV97" s="399"/>
      <c r="JQW97" s="466"/>
      <c r="JQX97" s="252"/>
      <c r="JQY97" s="467"/>
      <c r="JQZ97" s="466"/>
      <c r="JRA97" s="399"/>
      <c r="JRB97" s="466"/>
      <c r="JRC97" s="252"/>
      <c r="JRD97" s="467"/>
      <c r="JRE97" s="466"/>
      <c r="JRF97" s="399"/>
      <c r="JRG97" s="466"/>
      <c r="JRH97" s="252"/>
      <c r="JRI97" s="467"/>
      <c r="JRJ97" s="466"/>
      <c r="JRK97" s="399"/>
      <c r="JRL97" s="466"/>
      <c r="JRM97" s="252"/>
      <c r="JRN97" s="467"/>
      <c r="JRO97" s="466"/>
      <c r="JRP97" s="399"/>
      <c r="JRQ97" s="466"/>
      <c r="JRR97" s="252"/>
      <c r="JRS97" s="467"/>
      <c r="JRT97" s="466"/>
      <c r="JRU97" s="399"/>
      <c r="JRV97" s="466"/>
      <c r="JRW97" s="252"/>
      <c r="JRX97" s="467"/>
      <c r="JRY97" s="466"/>
      <c r="JRZ97" s="399"/>
      <c r="JSA97" s="466"/>
      <c r="JSB97" s="252"/>
      <c r="JSC97" s="467"/>
      <c r="JSD97" s="466"/>
      <c r="JSE97" s="399"/>
      <c r="JSF97" s="466"/>
      <c r="JSG97" s="252"/>
      <c r="JSH97" s="467"/>
      <c r="JSI97" s="466"/>
      <c r="JSJ97" s="399"/>
      <c r="JSK97" s="466"/>
      <c r="JSL97" s="252"/>
      <c r="JSM97" s="467"/>
      <c r="JSN97" s="466"/>
      <c r="JSO97" s="399"/>
      <c r="JSP97" s="466"/>
      <c r="JSQ97" s="252"/>
      <c r="JSR97" s="467"/>
      <c r="JSS97" s="466"/>
      <c r="JST97" s="399"/>
      <c r="JSU97" s="466"/>
      <c r="JSV97" s="252"/>
      <c r="JSW97" s="467"/>
      <c r="JSX97" s="466"/>
      <c r="JSY97" s="399"/>
      <c r="JSZ97" s="466"/>
      <c r="JTA97" s="252"/>
      <c r="JTB97" s="467"/>
      <c r="JTC97" s="466"/>
      <c r="JTD97" s="399"/>
      <c r="JTE97" s="466"/>
      <c r="JTF97" s="252"/>
      <c r="JTG97" s="467"/>
      <c r="JTH97" s="466"/>
      <c r="JTI97" s="399"/>
      <c r="JTJ97" s="466"/>
      <c r="JTK97" s="252"/>
      <c r="JTL97" s="467"/>
      <c r="JTM97" s="466"/>
      <c r="JTN97" s="399"/>
      <c r="JTO97" s="466"/>
      <c r="JTP97" s="252"/>
      <c r="JTQ97" s="467"/>
      <c r="JTR97" s="466"/>
      <c r="JTS97" s="399"/>
      <c r="JTT97" s="466"/>
      <c r="JTU97" s="252"/>
      <c r="JTV97" s="467"/>
      <c r="JTW97" s="466"/>
      <c r="JTX97" s="399"/>
      <c r="JTY97" s="466"/>
      <c r="JTZ97" s="252"/>
      <c r="JUA97" s="467"/>
      <c r="JUB97" s="466"/>
      <c r="JUC97" s="399"/>
      <c r="JUD97" s="466"/>
      <c r="JUE97" s="252"/>
      <c r="JUF97" s="467"/>
      <c r="JUG97" s="466"/>
      <c r="JUH97" s="399"/>
      <c r="JUI97" s="466"/>
      <c r="JUJ97" s="252"/>
      <c r="JUK97" s="467"/>
      <c r="JUL97" s="466"/>
      <c r="JUM97" s="399"/>
      <c r="JUN97" s="466"/>
      <c r="JUO97" s="252"/>
      <c r="JUP97" s="467"/>
      <c r="JUQ97" s="466"/>
      <c r="JUR97" s="399"/>
      <c r="JUS97" s="466"/>
      <c r="JUT97" s="252"/>
      <c r="JUU97" s="467"/>
      <c r="JUV97" s="466"/>
      <c r="JUW97" s="399"/>
      <c r="JUX97" s="466"/>
      <c r="JUY97" s="252"/>
      <c r="JUZ97" s="467"/>
      <c r="JVA97" s="466"/>
      <c r="JVB97" s="399"/>
      <c r="JVC97" s="466"/>
      <c r="JVD97" s="252"/>
      <c r="JVE97" s="467"/>
      <c r="JVF97" s="466"/>
      <c r="JVG97" s="399"/>
      <c r="JVH97" s="466"/>
      <c r="JVI97" s="252"/>
      <c r="JVJ97" s="467"/>
      <c r="JVK97" s="466"/>
      <c r="JVL97" s="399"/>
      <c r="JVM97" s="466"/>
      <c r="JVN97" s="252"/>
      <c r="JVO97" s="467"/>
      <c r="JVP97" s="466"/>
      <c r="JVQ97" s="399"/>
      <c r="JVR97" s="466"/>
      <c r="JVS97" s="252"/>
      <c r="JVT97" s="467"/>
      <c r="JVU97" s="466"/>
      <c r="JVV97" s="399"/>
      <c r="JVW97" s="466"/>
      <c r="JVX97" s="252"/>
      <c r="JVY97" s="467"/>
      <c r="JVZ97" s="466"/>
      <c r="JWA97" s="399"/>
      <c r="JWB97" s="466"/>
      <c r="JWC97" s="252"/>
      <c r="JWD97" s="467"/>
      <c r="JWE97" s="466"/>
      <c r="JWF97" s="399"/>
      <c r="JWG97" s="466"/>
      <c r="JWH97" s="252"/>
      <c r="JWI97" s="467"/>
      <c r="JWJ97" s="466"/>
      <c r="JWK97" s="399"/>
      <c r="JWL97" s="466"/>
      <c r="JWM97" s="252"/>
      <c r="JWN97" s="467"/>
      <c r="JWO97" s="466"/>
      <c r="JWP97" s="399"/>
      <c r="JWQ97" s="466"/>
      <c r="JWR97" s="252"/>
      <c r="JWS97" s="467"/>
      <c r="JWT97" s="466"/>
      <c r="JWU97" s="399"/>
      <c r="JWV97" s="466"/>
      <c r="JWW97" s="252"/>
      <c r="JWX97" s="467"/>
      <c r="JWY97" s="466"/>
      <c r="JWZ97" s="399"/>
      <c r="JXA97" s="466"/>
      <c r="JXB97" s="252"/>
      <c r="JXC97" s="467"/>
      <c r="JXD97" s="466"/>
      <c r="JXE97" s="399"/>
      <c r="JXF97" s="466"/>
      <c r="JXG97" s="252"/>
      <c r="JXH97" s="467"/>
      <c r="JXI97" s="466"/>
      <c r="JXJ97" s="399"/>
      <c r="JXK97" s="466"/>
      <c r="JXL97" s="252"/>
      <c r="JXM97" s="467"/>
      <c r="JXN97" s="466"/>
      <c r="JXO97" s="399"/>
      <c r="JXP97" s="466"/>
      <c r="JXQ97" s="252"/>
      <c r="JXR97" s="467"/>
      <c r="JXS97" s="466"/>
      <c r="JXT97" s="399"/>
      <c r="JXU97" s="466"/>
      <c r="JXV97" s="252"/>
      <c r="JXW97" s="467"/>
      <c r="JXX97" s="466"/>
      <c r="JXY97" s="399"/>
      <c r="JXZ97" s="466"/>
      <c r="JYA97" s="252"/>
      <c r="JYB97" s="467"/>
      <c r="JYC97" s="466"/>
      <c r="JYD97" s="399"/>
      <c r="JYE97" s="466"/>
      <c r="JYF97" s="252"/>
      <c r="JYG97" s="467"/>
      <c r="JYH97" s="466"/>
      <c r="JYI97" s="399"/>
      <c r="JYJ97" s="466"/>
      <c r="JYK97" s="252"/>
      <c r="JYL97" s="467"/>
      <c r="JYM97" s="466"/>
      <c r="JYN97" s="399"/>
      <c r="JYO97" s="466"/>
      <c r="JYP97" s="252"/>
      <c r="JYQ97" s="467"/>
      <c r="JYR97" s="466"/>
      <c r="JYS97" s="399"/>
      <c r="JYT97" s="466"/>
      <c r="JYU97" s="252"/>
      <c r="JYV97" s="467"/>
      <c r="JYW97" s="466"/>
      <c r="JYX97" s="399"/>
      <c r="JYY97" s="466"/>
      <c r="JYZ97" s="252"/>
      <c r="JZA97" s="467"/>
      <c r="JZB97" s="466"/>
      <c r="JZC97" s="399"/>
      <c r="JZD97" s="466"/>
      <c r="JZE97" s="252"/>
      <c r="JZF97" s="467"/>
      <c r="JZG97" s="466"/>
      <c r="JZH97" s="399"/>
      <c r="JZI97" s="466"/>
      <c r="JZJ97" s="252"/>
      <c r="JZK97" s="467"/>
      <c r="JZL97" s="466"/>
      <c r="JZM97" s="399"/>
      <c r="JZN97" s="466"/>
      <c r="JZO97" s="252"/>
      <c r="JZP97" s="467"/>
      <c r="JZQ97" s="466"/>
      <c r="JZR97" s="399"/>
      <c r="JZS97" s="466"/>
      <c r="JZT97" s="252"/>
      <c r="JZU97" s="467"/>
      <c r="JZV97" s="466"/>
      <c r="JZW97" s="399"/>
      <c r="JZX97" s="466"/>
      <c r="JZY97" s="252"/>
      <c r="JZZ97" s="467"/>
      <c r="KAA97" s="466"/>
      <c r="KAB97" s="399"/>
      <c r="KAC97" s="466"/>
      <c r="KAD97" s="252"/>
      <c r="KAE97" s="467"/>
      <c r="KAF97" s="466"/>
      <c r="KAG97" s="399"/>
      <c r="KAH97" s="466"/>
      <c r="KAI97" s="252"/>
      <c r="KAJ97" s="467"/>
      <c r="KAK97" s="466"/>
      <c r="KAL97" s="399"/>
      <c r="KAM97" s="466"/>
      <c r="KAN97" s="252"/>
      <c r="KAO97" s="467"/>
      <c r="KAP97" s="466"/>
      <c r="KAQ97" s="399"/>
      <c r="KAR97" s="466"/>
      <c r="KAS97" s="252"/>
      <c r="KAT97" s="467"/>
      <c r="KAU97" s="466"/>
      <c r="KAV97" s="399"/>
      <c r="KAW97" s="466"/>
      <c r="KAX97" s="252"/>
      <c r="KAY97" s="467"/>
      <c r="KAZ97" s="466"/>
      <c r="KBA97" s="399"/>
      <c r="KBB97" s="466"/>
      <c r="KBC97" s="252"/>
      <c r="KBD97" s="467"/>
      <c r="KBE97" s="466"/>
      <c r="KBF97" s="399"/>
      <c r="KBG97" s="466"/>
      <c r="KBH97" s="252"/>
      <c r="KBI97" s="467"/>
      <c r="KBJ97" s="466"/>
      <c r="KBK97" s="399"/>
      <c r="KBL97" s="466"/>
      <c r="KBM97" s="252"/>
      <c r="KBN97" s="467"/>
      <c r="KBO97" s="466"/>
      <c r="KBP97" s="399"/>
      <c r="KBQ97" s="466"/>
      <c r="KBR97" s="252"/>
      <c r="KBS97" s="467"/>
      <c r="KBT97" s="466"/>
      <c r="KBU97" s="399"/>
      <c r="KBV97" s="466"/>
      <c r="KBW97" s="252"/>
      <c r="KBX97" s="467"/>
      <c r="KBY97" s="466"/>
      <c r="KBZ97" s="399"/>
      <c r="KCA97" s="466"/>
      <c r="KCB97" s="252"/>
      <c r="KCC97" s="467"/>
      <c r="KCD97" s="466"/>
      <c r="KCE97" s="399"/>
      <c r="KCF97" s="466"/>
      <c r="KCG97" s="252"/>
      <c r="KCH97" s="467"/>
      <c r="KCI97" s="466"/>
      <c r="KCJ97" s="399"/>
      <c r="KCK97" s="466"/>
      <c r="KCL97" s="252"/>
      <c r="KCM97" s="467"/>
      <c r="KCN97" s="466"/>
      <c r="KCO97" s="399"/>
      <c r="KCP97" s="466"/>
      <c r="KCQ97" s="252"/>
      <c r="KCR97" s="467"/>
      <c r="KCS97" s="466"/>
      <c r="KCT97" s="399"/>
      <c r="KCU97" s="466"/>
      <c r="KCV97" s="252"/>
      <c r="KCW97" s="467"/>
      <c r="KCX97" s="466"/>
      <c r="KCY97" s="399"/>
      <c r="KCZ97" s="466"/>
      <c r="KDA97" s="252"/>
      <c r="KDB97" s="467"/>
      <c r="KDC97" s="466"/>
      <c r="KDD97" s="399"/>
      <c r="KDE97" s="466"/>
      <c r="KDF97" s="252"/>
      <c r="KDG97" s="467"/>
      <c r="KDH97" s="466"/>
      <c r="KDI97" s="399"/>
      <c r="KDJ97" s="466"/>
      <c r="KDK97" s="252"/>
      <c r="KDL97" s="467"/>
      <c r="KDM97" s="466"/>
      <c r="KDN97" s="399"/>
      <c r="KDO97" s="466"/>
      <c r="KDP97" s="252"/>
      <c r="KDQ97" s="467"/>
      <c r="KDR97" s="466"/>
      <c r="KDS97" s="399"/>
      <c r="KDT97" s="466"/>
      <c r="KDU97" s="252"/>
      <c r="KDV97" s="467"/>
      <c r="KDW97" s="466"/>
      <c r="KDX97" s="399"/>
      <c r="KDY97" s="466"/>
      <c r="KDZ97" s="252"/>
      <c r="KEA97" s="467"/>
      <c r="KEB97" s="466"/>
      <c r="KEC97" s="399"/>
      <c r="KED97" s="466"/>
      <c r="KEE97" s="252"/>
      <c r="KEF97" s="467"/>
      <c r="KEG97" s="466"/>
      <c r="KEH97" s="399"/>
      <c r="KEI97" s="466"/>
      <c r="KEJ97" s="252"/>
      <c r="KEK97" s="467"/>
      <c r="KEL97" s="466"/>
      <c r="KEM97" s="399"/>
      <c r="KEN97" s="466"/>
      <c r="KEO97" s="252"/>
      <c r="KEP97" s="467"/>
      <c r="KEQ97" s="466"/>
      <c r="KER97" s="399"/>
      <c r="KES97" s="466"/>
      <c r="KET97" s="252"/>
      <c r="KEU97" s="467"/>
      <c r="KEV97" s="466"/>
      <c r="KEW97" s="399"/>
      <c r="KEX97" s="466"/>
      <c r="KEY97" s="252"/>
      <c r="KEZ97" s="467"/>
      <c r="KFA97" s="466"/>
      <c r="KFB97" s="399"/>
      <c r="KFC97" s="466"/>
      <c r="KFD97" s="252"/>
      <c r="KFE97" s="467"/>
      <c r="KFF97" s="466"/>
      <c r="KFG97" s="399"/>
      <c r="KFH97" s="466"/>
      <c r="KFI97" s="252"/>
      <c r="KFJ97" s="467"/>
      <c r="KFK97" s="466"/>
      <c r="KFL97" s="399"/>
      <c r="KFM97" s="466"/>
      <c r="KFN97" s="252"/>
      <c r="KFO97" s="467"/>
      <c r="KFP97" s="466"/>
      <c r="KFQ97" s="399"/>
      <c r="KFR97" s="466"/>
      <c r="KFS97" s="252"/>
      <c r="KFT97" s="467"/>
      <c r="KFU97" s="466"/>
      <c r="KFV97" s="399"/>
      <c r="KFW97" s="466"/>
      <c r="KFX97" s="252"/>
      <c r="KFY97" s="467"/>
      <c r="KFZ97" s="466"/>
      <c r="KGA97" s="399"/>
      <c r="KGB97" s="466"/>
      <c r="KGC97" s="252"/>
      <c r="KGD97" s="467"/>
      <c r="KGE97" s="466"/>
      <c r="KGF97" s="399"/>
      <c r="KGG97" s="466"/>
      <c r="KGH97" s="252"/>
      <c r="KGI97" s="467"/>
      <c r="KGJ97" s="466"/>
      <c r="KGK97" s="399"/>
      <c r="KGL97" s="466"/>
      <c r="KGM97" s="252"/>
      <c r="KGN97" s="467"/>
      <c r="KGO97" s="466"/>
      <c r="KGP97" s="399"/>
      <c r="KGQ97" s="466"/>
      <c r="KGR97" s="252"/>
      <c r="KGS97" s="467"/>
      <c r="KGT97" s="466"/>
      <c r="KGU97" s="399"/>
      <c r="KGV97" s="466"/>
      <c r="KGW97" s="252"/>
      <c r="KGX97" s="467"/>
      <c r="KGY97" s="466"/>
      <c r="KGZ97" s="399"/>
      <c r="KHA97" s="466"/>
      <c r="KHB97" s="252"/>
      <c r="KHC97" s="467"/>
      <c r="KHD97" s="466"/>
      <c r="KHE97" s="399"/>
      <c r="KHF97" s="466"/>
      <c r="KHG97" s="252"/>
      <c r="KHH97" s="467"/>
      <c r="KHI97" s="466"/>
      <c r="KHJ97" s="399"/>
      <c r="KHK97" s="466"/>
      <c r="KHL97" s="252"/>
      <c r="KHM97" s="467"/>
      <c r="KHN97" s="466"/>
      <c r="KHO97" s="399"/>
      <c r="KHP97" s="466"/>
      <c r="KHQ97" s="252"/>
      <c r="KHR97" s="467"/>
      <c r="KHS97" s="466"/>
      <c r="KHT97" s="399"/>
      <c r="KHU97" s="466"/>
      <c r="KHV97" s="252"/>
      <c r="KHW97" s="467"/>
      <c r="KHX97" s="466"/>
      <c r="KHY97" s="399"/>
      <c r="KHZ97" s="466"/>
      <c r="KIA97" s="252"/>
      <c r="KIB97" s="467"/>
      <c r="KIC97" s="466"/>
      <c r="KID97" s="399"/>
      <c r="KIE97" s="466"/>
      <c r="KIF97" s="252"/>
      <c r="KIG97" s="467"/>
      <c r="KIH97" s="466"/>
      <c r="KII97" s="399"/>
      <c r="KIJ97" s="466"/>
      <c r="KIK97" s="252"/>
      <c r="KIL97" s="467"/>
      <c r="KIM97" s="466"/>
      <c r="KIN97" s="399"/>
      <c r="KIO97" s="466"/>
      <c r="KIP97" s="252"/>
      <c r="KIQ97" s="467"/>
      <c r="KIR97" s="466"/>
      <c r="KIS97" s="399"/>
      <c r="KIT97" s="466"/>
      <c r="KIU97" s="252"/>
      <c r="KIV97" s="467"/>
      <c r="KIW97" s="466"/>
      <c r="KIX97" s="399"/>
      <c r="KIY97" s="466"/>
      <c r="KIZ97" s="252"/>
      <c r="KJA97" s="467"/>
      <c r="KJB97" s="466"/>
      <c r="KJC97" s="399"/>
      <c r="KJD97" s="466"/>
      <c r="KJE97" s="252"/>
      <c r="KJF97" s="467"/>
      <c r="KJG97" s="466"/>
      <c r="KJH97" s="399"/>
      <c r="KJI97" s="466"/>
      <c r="KJJ97" s="252"/>
      <c r="KJK97" s="467"/>
      <c r="KJL97" s="466"/>
      <c r="KJM97" s="399"/>
      <c r="KJN97" s="466"/>
      <c r="KJO97" s="252"/>
      <c r="KJP97" s="467"/>
      <c r="KJQ97" s="466"/>
      <c r="KJR97" s="399"/>
      <c r="KJS97" s="466"/>
      <c r="KJT97" s="252"/>
      <c r="KJU97" s="467"/>
      <c r="KJV97" s="466"/>
      <c r="KJW97" s="399"/>
      <c r="KJX97" s="466"/>
      <c r="KJY97" s="252"/>
      <c r="KJZ97" s="467"/>
      <c r="KKA97" s="466"/>
      <c r="KKB97" s="399"/>
      <c r="KKC97" s="466"/>
      <c r="KKD97" s="252"/>
      <c r="KKE97" s="467"/>
      <c r="KKF97" s="466"/>
      <c r="KKG97" s="399"/>
      <c r="KKH97" s="466"/>
      <c r="KKI97" s="252"/>
      <c r="KKJ97" s="467"/>
      <c r="KKK97" s="466"/>
      <c r="KKL97" s="399"/>
      <c r="KKM97" s="466"/>
      <c r="KKN97" s="252"/>
      <c r="KKO97" s="467"/>
      <c r="KKP97" s="466"/>
      <c r="KKQ97" s="399"/>
      <c r="KKR97" s="466"/>
      <c r="KKS97" s="252"/>
      <c r="KKT97" s="467"/>
      <c r="KKU97" s="466"/>
      <c r="KKV97" s="399"/>
      <c r="KKW97" s="466"/>
      <c r="KKX97" s="252"/>
      <c r="KKY97" s="467"/>
      <c r="KKZ97" s="466"/>
      <c r="KLA97" s="399"/>
      <c r="KLB97" s="466"/>
      <c r="KLC97" s="252"/>
      <c r="KLD97" s="467"/>
      <c r="KLE97" s="466"/>
      <c r="KLF97" s="399"/>
      <c r="KLG97" s="466"/>
      <c r="KLH97" s="252"/>
      <c r="KLI97" s="467"/>
      <c r="KLJ97" s="466"/>
      <c r="KLK97" s="399"/>
      <c r="KLL97" s="466"/>
      <c r="KLM97" s="252"/>
      <c r="KLN97" s="467"/>
      <c r="KLO97" s="466"/>
      <c r="KLP97" s="399"/>
      <c r="KLQ97" s="466"/>
      <c r="KLR97" s="252"/>
      <c r="KLS97" s="467"/>
      <c r="KLT97" s="466"/>
      <c r="KLU97" s="399"/>
      <c r="KLV97" s="466"/>
      <c r="KLW97" s="252"/>
      <c r="KLX97" s="467"/>
      <c r="KLY97" s="466"/>
      <c r="KLZ97" s="399"/>
      <c r="KMA97" s="466"/>
      <c r="KMB97" s="252"/>
      <c r="KMC97" s="467"/>
      <c r="KMD97" s="466"/>
      <c r="KME97" s="399"/>
      <c r="KMF97" s="466"/>
      <c r="KMG97" s="252"/>
      <c r="KMH97" s="467"/>
      <c r="KMI97" s="466"/>
      <c r="KMJ97" s="399"/>
      <c r="KMK97" s="466"/>
      <c r="KML97" s="252"/>
      <c r="KMM97" s="467"/>
      <c r="KMN97" s="466"/>
      <c r="KMO97" s="399"/>
      <c r="KMP97" s="466"/>
      <c r="KMQ97" s="252"/>
      <c r="KMR97" s="467"/>
      <c r="KMS97" s="466"/>
      <c r="KMT97" s="399"/>
      <c r="KMU97" s="466"/>
      <c r="KMV97" s="252"/>
      <c r="KMW97" s="467"/>
      <c r="KMX97" s="466"/>
      <c r="KMY97" s="399"/>
      <c r="KMZ97" s="466"/>
      <c r="KNA97" s="252"/>
      <c r="KNB97" s="467"/>
      <c r="KNC97" s="466"/>
      <c r="KND97" s="399"/>
      <c r="KNE97" s="466"/>
      <c r="KNF97" s="252"/>
      <c r="KNG97" s="467"/>
      <c r="KNH97" s="466"/>
      <c r="KNI97" s="399"/>
      <c r="KNJ97" s="466"/>
      <c r="KNK97" s="252"/>
      <c r="KNL97" s="467"/>
      <c r="KNM97" s="466"/>
      <c r="KNN97" s="399"/>
      <c r="KNO97" s="466"/>
      <c r="KNP97" s="252"/>
      <c r="KNQ97" s="467"/>
      <c r="KNR97" s="466"/>
      <c r="KNS97" s="399"/>
      <c r="KNT97" s="466"/>
      <c r="KNU97" s="252"/>
      <c r="KNV97" s="467"/>
      <c r="KNW97" s="466"/>
      <c r="KNX97" s="399"/>
      <c r="KNY97" s="466"/>
      <c r="KNZ97" s="252"/>
      <c r="KOA97" s="467"/>
      <c r="KOB97" s="466"/>
      <c r="KOC97" s="399"/>
      <c r="KOD97" s="466"/>
      <c r="KOE97" s="252"/>
      <c r="KOF97" s="467"/>
      <c r="KOG97" s="466"/>
      <c r="KOH97" s="399"/>
      <c r="KOI97" s="466"/>
      <c r="KOJ97" s="252"/>
      <c r="KOK97" s="467"/>
      <c r="KOL97" s="466"/>
      <c r="KOM97" s="399"/>
      <c r="KON97" s="466"/>
      <c r="KOO97" s="252"/>
      <c r="KOP97" s="467"/>
      <c r="KOQ97" s="466"/>
      <c r="KOR97" s="399"/>
      <c r="KOS97" s="466"/>
      <c r="KOT97" s="252"/>
      <c r="KOU97" s="467"/>
      <c r="KOV97" s="466"/>
      <c r="KOW97" s="399"/>
      <c r="KOX97" s="466"/>
      <c r="KOY97" s="252"/>
      <c r="KOZ97" s="467"/>
      <c r="KPA97" s="466"/>
      <c r="KPB97" s="399"/>
      <c r="KPC97" s="466"/>
      <c r="KPD97" s="252"/>
      <c r="KPE97" s="467"/>
      <c r="KPF97" s="466"/>
      <c r="KPG97" s="399"/>
      <c r="KPH97" s="466"/>
      <c r="KPI97" s="252"/>
      <c r="KPJ97" s="467"/>
      <c r="KPK97" s="466"/>
      <c r="KPL97" s="399"/>
      <c r="KPM97" s="466"/>
      <c r="KPN97" s="252"/>
      <c r="KPO97" s="467"/>
      <c r="KPP97" s="466"/>
      <c r="KPQ97" s="399"/>
      <c r="KPR97" s="466"/>
      <c r="KPS97" s="252"/>
      <c r="KPT97" s="467"/>
      <c r="KPU97" s="466"/>
      <c r="KPV97" s="399"/>
      <c r="KPW97" s="466"/>
      <c r="KPX97" s="252"/>
      <c r="KPY97" s="467"/>
      <c r="KPZ97" s="466"/>
      <c r="KQA97" s="399"/>
      <c r="KQB97" s="466"/>
      <c r="KQC97" s="252"/>
      <c r="KQD97" s="467"/>
      <c r="KQE97" s="466"/>
      <c r="KQF97" s="399"/>
      <c r="KQG97" s="466"/>
      <c r="KQH97" s="252"/>
      <c r="KQI97" s="467"/>
      <c r="KQJ97" s="466"/>
      <c r="KQK97" s="399"/>
      <c r="KQL97" s="466"/>
      <c r="KQM97" s="252"/>
      <c r="KQN97" s="467"/>
      <c r="KQO97" s="466"/>
      <c r="KQP97" s="399"/>
      <c r="KQQ97" s="466"/>
      <c r="KQR97" s="252"/>
      <c r="KQS97" s="467"/>
      <c r="KQT97" s="466"/>
      <c r="KQU97" s="399"/>
      <c r="KQV97" s="466"/>
      <c r="KQW97" s="252"/>
      <c r="KQX97" s="467"/>
      <c r="KQY97" s="466"/>
      <c r="KQZ97" s="399"/>
      <c r="KRA97" s="466"/>
      <c r="KRB97" s="252"/>
      <c r="KRC97" s="467"/>
      <c r="KRD97" s="466"/>
      <c r="KRE97" s="399"/>
      <c r="KRF97" s="466"/>
      <c r="KRG97" s="252"/>
      <c r="KRH97" s="467"/>
      <c r="KRI97" s="466"/>
      <c r="KRJ97" s="399"/>
      <c r="KRK97" s="466"/>
      <c r="KRL97" s="252"/>
      <c r="KRM97" s="467"/>
      <c r="KRN97" s="466"/>
      <c r="KRO97" s="399"/>
      <c r="KRP97" s="466"/>
      <c r="KRQ97" s="252"/>
      <c r="KRR97" s="467"/>
      <c r="KRS97" s="466"/>
      <c r="KRT97" s="399"/>
      <c r="KRU97" s="466"/>
      <c r="KRV97" s="252"/>
      <c r="KRW97" s="467"/>
      <c r="KRX97" s="466"/>
      <c r="KRY97" s="399"/>
      <c r="KRZ97" s="466"/>
      <c r="KSA97" s="252"/>
      <c r="KSB97" s="467"/>
      <c r="KSC97" s="466"/>
      <c r="KSD97" s="399"/>
      <c r="KSE97" s="466"/>
      <c r="KSF97" s="252"/>
      <c r="KSG97" s="467"/>
      <c r="KSH97" s="466"/>
      <c r="KSI97" s="399"/>
      <c r="KSJ97" s="466"/>
      <c r="KSK97" s="252"/>
      <c r="KSL97" s="467"/>
      <c r="KSM97" s="466"/>
      <c r="KSN97" s="399"/>
      <c r="KSO97" s="466"/>
      <c r="KSP97" s="252"/>
      <c r="KSQ97" s="467"/>
      <c r="KSR97" s="466"/>
      <c r="KSS97" s="399"/>
      <c r="KST97" s="466"/>
      <c r="KSU97" s="252"/>
      <c r="KSV97" s="467"/>
      <c r="KSW97" s="466"/>
      <c r="KSX97" s="399"/>
      <c r="KSY97" s="466"/>
      <c r="KSZ97" s="252"/>
      <c r="KTA97" s="467"/>
      <c r="KTB97" s="466"/>
      <c r="KTC97" s="399"/>
      <c r="KTD97" s="466"/>
      <c r="KTE97" s="252"/>
      <c r="KTF97" s="467"/>
      <c r="KTG97" s="466"/>
      <c r="KTH97" s="399"/>
      <c r="KTI97" s="466"/>
      <c r="KTJ97" s="252"/>
      <c r="KTK97" s="467"/>
      <c r="KTL97" s="466"/>
      <c r="KTM97" s="399"/>
      <c r="KTN97" s="466"/>
      <c r="KTO97" s="252"/>
      <c r="KTP97" s="467"/>
      <c r="KTQ97" s="466"/>
      <c r="KTR97" s="399"/>
      <c r="KTS97" s="466"/>
      <c r="KTT97" s="252"/>
      <c r="KTU97" s="467"/>
      <c r="KTV97" s="466"/>
      <c r="KTW97" s="399"/>
      <c r="KTX97" s="466"/>
      <c r="KTY97" s="252"/>
      <c r="KTZ97" s="467"/>
      <c r="KUA97" s="466"/>
      <c r="KUB97" s="399"/>
      <c r="KUC97" s="466"/>
      <c r="KUD97" s="252"/>
      <c r="KUE97" s="467"/>
      <c r="KUF97" s="466"/>
      <c r="KUG97" s="399"/>
      <c r="KUH97" s="466"/>
      <c r="KUI97" s="252"/>
      <c r="KUJ97" s="467"/>
      <c r="KUK97" s="466"/>
      <c r="KUL97" s="399"/>
      <c r="KUM97" s="466"/>
      <c r="KUN97" s="252"/>
      <c r="KUO97" s="467"/>
      <c r="KUP97" s="466"/>
      <c r="KUQ97" s="399"/>
      <c r="KUR97" s="466"/>
      <c r="KUS97" s="252"/>
      <c r="KUT97" s="467"/>
      <c r="KUU97" s="466"/>
      <c r="KUV97" s="399"/>
      <c r="KUW97" s="466"/>
      <c r="KUX97" s="252"/>
      <c r="KUY97" s="467"/>
      <c r="KUZ97" s="466"/>
      <c r="KVA97" s="399"/>
      <c r="KVB97" s="466"/>
      <c r="KVC97" s="252"/>
      <c r="KVD97" s="467"/>
      <c r="KVE97" s="466"/>
      <c r="KVF97" s="399"/>
      <c r="KVG97" s="466"/>
      <c r="KVH97" s="252"/>
      <c r="KVI97" s="467"/>
      <c r="KVJ97" s="466"/>
      <c r="KVK97" s="399"/>
      <c r="KVL97" s="466"/>
      <c r="KVM97" s="252"/>
      <c r="KVN97" s="467"/>
      <c r="KVO97" s="466"/>
      <c r="KVP97" s="399"/>
      <c r="KVQ97" s="466"/>
      <c r="KVR97" s="252"/>
      <c r="KVS97" s="467"/>
      <c r="KVT97" s="466"/>
      <c r="KVU97" s="399"/>
      <c r="KVV97" s="466"/>
      <c r="KVW97" s="252"/>
      <c r="KVX97" s="467"/>
      <c r="KVY97" s="466"/>
      <c r="KVZ97" s="399"/>
      <c r="KWA97" s="466"/>
      <c r="KWB97" s="252"/>
      <c r="KWC97" s="467"/>
      <c r="KWD97" s="466"/>
      <c r="KWE97" s="399"/>
      <c r="KWF97" s="466"/>
      <c r="KWG97" s="252"/>
      <c r="KWH97" s="467"/>
      <c r="KWI97" s="466"/>
      <c r="KWJ97" s="399"/>
      <c r="KWK97" s="466"/>
      <c r="KWL97" s="252"/>
      <c r="KWM97" s="467"/>
      <c r="KWN97" s="466"/>
      <c r="KWO97" s="399"/>
      <c r="KWP97" s="466"/>
      <c r="KWQ97" s="252"/>
      <c r="KWR97" s="467"/>
      <c r="KWS97" s="466"/>
      <c r="KWT97" s="399"/>
      <c r="KWU97" s="466"/>
      <c r="KWV97" s="252"/>
      <c r="KWW97" s="467"/>
      <c r="KWX97" s="466"/>
      <c r="KWY97" s="399"/>
      <c r="KWZ97" s="466"/>
      <c r="KXA97" s="252"/>
      <c r="KXB97" s="467"/>
      <c r="KXC97" s="466"/>
      <c r="KXD97" s="399"/>
      <c r="KXE97" s="466"/>
      <c r="KXF97" s="252"/>
      <c r="KXG97" s="467"/>
      <c r="KXH97" s="466"/>
      <c r="KXI97" s="399"/>
      <c r="KXJ97" s="466"/>
      <c r="KXK97" s="252"/>
      <c r="KXL97" s="467"/>
      <c r="KXM97" s="466"/>
      <c r="KXN97" s="399"/>
      <c r="KXO97" s="466"/>
      <c r="KXP97" s="252"/>
      <c r="KXQ97" s="467"/>
      <c r="KXR97" s="466"/>
      <c r="KXS97" s="399"/>
      <c r="KXT97" s="466"/>
      <c r="KXU97" s="252"/>
      <c r="KXV97" s="467"/>
      <c r="KXW97" s="466"/>
      <c r="KXX97" s="399"/>
      <c r="KXY97" s="466"/>
      <c r="KXZ97" s="252"/>
      <c r="KYA97" s="467"/>
      <c r="KYB97" s="466"/>
      <c r="KYC97" s="399"/>
      <c r="KYD97" s="466"/>
      <c r="KYE97" s="252"/>
      <c r="KYF97" s="467"/>
      <c r="KYG97" s="466"/>
      <c r="KYH97" s="399"/>
      <c r="KYI97" s="466"/>
      <c r="KYJ97" s="252"/>
      <c r="KYK97" s="467"/>
      <c r="KYL97" s="466"/>
      <c r="KYM97" s="399"/>
      <c r="KYN97" s="466"/>
      <c r="KYO97" s="252"/>
      <c r="KYP97" s="467"/>
      <c r="KYQ97" s="466"/>
      <c r="KYR97" s="399"/>
      <c r="KYS97" s="466"/>
      <c r="KYT97" s="252"/>
      <c r="KYU97" s="467"/>
      <c r="KYV97" s="466"/>
      <c r="KYW97" s="399"/>
      <c r="KYX97" s="466"/>
      <c r="KYY97" s="252"/>
      <c r="KYZ97" s="467"/>
      <c r="KZA97" s="466"/>
      <c r="KZB97" s="399"/>
      <c r="KZC97" s="466"/>
      <c r="KZD97" s="252"/>
      <c r="KZE97" s="467"/>
      <c r="KZF97" s="466"/>
      <c r="KZG97" s="399"/>
      <c r="KZH97" s="466"/>
      <c r="KZI97" s="252"/>
      <c r="KZJ97" s="467"/>
      <c r="KZK97" s="466"/>
      <c r="KZL97" s="399"/>
      <c r="KZM97" s="466"/>
      <c r="KZN97" s="252"/>
      <c r="KZO97" s="467"/>
      <c r="KZP97" s="466"/>
      <c r="KZQ97" s="399"/>
      <c r="KZR97" s="466"/>
      <c r="KZS97" s="252"/>
      <c r="KZT97" s="467"/>
      <c r="KZU97" s="466"/>
      <c r="KZV97" s="399"/>
      <c r="KZW97" s="466"/>
      <c r="KZX97" s="252"/>
      <c r="KZY97" s="467"/>
      <c r="KZZ97" s="466"/>
      <c r="LAA97" s="399"/>
      <c r="LAB97" s="466"/>
      <c r="LAC97" s="252"/>
      <c r="LAD97" s="467"/>
      <c r="LAE97" s="466"/>
      <c r="LAF97" s="399"/>
      <c r="LAG97" s="466"/>
      <c r="LAH97" s="252"/>
      <c r="LAI97" s="467"/>
      <c r="LAJ97" s="466"/>
      <c r="LAK97" s="399"/>
      <c r="LAL97" s="466"/>
      <c r="LAM97" s="252"/>
      <c r="LAN97" s="467"/>
      <c r="LAO97" s="466"/>
      <c r="LAP97" s="399"/>
      <c r="LAQ97" s="466"/>
      <c r="LAR97" s="252"/>
      <c r="LAS97" s="467"/>
      <c r="LAT97" s="466"/>
      <c r="LAU97" s="399"/>
      <c r="LAV97" s="466"/>
      <c r="LAW97" s="252"/>
      <c r="LAX97" s="467"/>
      <c r="LAY97" s="466"/>
      <c r="LAZ97" s="399"/>
      <c r="LBA97" s="466"/>
      <c r="LBB97" s="252"/>
      <c r="LBC97" s="467"/>
      <c r="LBD97" s="466"/>
      <c r="LBE97" s="399"/>
      <c r="LBF97" s="466"/>
      <c r="LBG97" s="252"/>
      <c r="LBH97" s="467"/>
      <c r="LBI97" s="466"/>
      <c r="LBJ97" s="399"/>
      <c r="LBK97" s="466"/>
      <c r="LBL97" s="252"/>
      <c r="LBM97" s="467"/>
      <c r="LBN97" s="466"/>
      <c r="LBO97" s="399"/>
      <c r="LBP97" s="466"/>
      <c r="LBQ97" s="252"/>
      <c r="LBR97" s="467"/>
      <c r="LBS97" s="466"/>
      <c r="LBT97" s="399"/>
      <c r="LBU97" s="466"/>
      <c r="LBV97" s="252"/>
      <c r="LBW97" s="467"/>
      <c r="LBX97" s="466"/>
      <c r="LBY97" s="399"/>
      <c r="LBZ97" s="466"/>
      <c r="LCA97" s="252"/>
      <c r="LCB97" s="467"/>
      <c r="LCC97" s="466"/>
      <c r="LCD97" s="399"/>
      <c r="LCE97" s="466"/>
      <c r="LCF97" s="252"/>
      <c r="LCG97" s="467"/>
      <c r="LCH97" s="466"/>
      <c r="LCI97" s="399"/>
      <c r="LCJ97" s="466"/>
      <c r="LCK97" s="252"/>
      <c r="LCL97" s="467"/>
      <c r="LCM97" s="466"/>
      <c r="LCN97" s="399"/>
      <c r="LCO97" s="466"/>
      <c r="LCP97" s="252"/>
      <c r="LCQ97" s="467"/>
      <c r="LCR97" s="466"/>
      <c r="LCS97" s="399"/>
      <c r="LCT97" s="466"/>
      <c r="LCU97" s="252"/>
      <c r="LCV97" s="467"/>
      <c r="LCW97" s="466"/>
      <c r="LCX97" s="399"/>
      <c r="LCY97" s="466"/>
      <c r="LCZ97" s="252"/>
      <c r="LDA97" s="467"/>
      <c r="LDB97" s="466"/>
      <c r="LDC97" s="399"/>
      <c r="LDD97" s="466"/>
      <c r="LDE97" s="252"/>
      <c r="LDF97" s="467"/>
      <c r="LDG97" s="466"/>
      <c r="LDH97" s="399"/>
      <c r="LDI97" s="466"/>
      <c r="LDJ97" s="252"/>
      <c r="LDK97" s="467"/>
      <c r="LDL97" s="466"/>
      <c r="LDM97" s="399"/>
      <c r="LDN97" s="466"/>
      <c r="LDO97" s="252"/>
      <c r="LDP97" s="467"/>
      <c r="LDQ97" s="466"/>
      <c r="LDR97" s="399"/>
      <c r="LDS97" s="466"/>
      <c r="LDT97" s="252"/>
      <c r="LDU97" s="467"/>
      <c r="LDV97" s="466"/>
      <c r="LDW97" s="399"/>
      <c r="LDX97" s="466"/>
      <c r="LDY97" s="252"/>
      <c r="LDZ97" s="467"/>
      <c r="LEA97" s="466"/>
      <c r="LEB97" s="399"/>
      <c r="LEC97" s="466"/>
      <c r="LED97" s="252"/>
      <c r="LEE97" s="467"/>
      <c r="LEF97" s="466"/>
      <c r="LEG97" s="399"/>
      <c r="LEH97" s="466"/>
      <c r="LEI97" s="252"/>
      <c r="LEJ97" s="467"/>
      <c r="LEK97" s="466"/>
      <c r="LEL97" s="399"/>
      <c r="LEM97" s="466"/>
      <c r="LEN97" s="252"/>
      <c r="LEO97" s="467"/>
      <c r="LEP97" s="466"/>
      <c r="LEQ97" s="399"/>
      <c r="LER97" s="466"/>
      <c r="LES97" s="252"/>
      <c r="LET97" s="467"/>
      <c r="LEU97" s="466"/>
      <c r="LEV97" s="399"/>
      <c r="LEW97" s="466"/>
      <c r="LEX97" s="252"/>
      <c r="LEY97" s="467"/>
      <c r="LEZ97" s="466"/>
      <c r="LFA97" s="399"/>
      <c r="LFB97" s="466"/>
      <c r="LFC97" s="252"/>
      <c r="LFD97" s="467"/>
      <c r="LFE97" s="466"/>
      <c r="LFF97" s="399"/>
      <c r="LFG97" s="466"/>
      <c r="LFH97" s="252"/>
      <c r="LFI97" s="467"/>
      <c r="LFJ97" s="466"/>
      <c r="LFK97" s="399"/>
      <c r="LFL97" s="466"/>
      <c r="LFM97" s="252"/>
      <c r="LFN97" s="467"/>
      <c r="LFO97" s="466"/>
      <c r="LFP97" s="399"/>
      <c r="LFQ97" s="466"/>
      <c r="LFR97" s="252"/>
      <c r="LFS97" s="467"/>
      <c r="LFT97" s="466"/>
      <c r="LFU97" s="399"/>
      <c r="LFV97" s="466"/>
      <c r="LFW97" s="252"/>
      <c r="LFX97" s="467"/>
      <c r="LFY97" s="466"/>
      <c r="LFZ97" s="399"/>
      <c r="LGA97" s="466"/>
      <c r="LGB97" s="252"/>
      <c r="LGC97" s="467"/>
      <c r="LGD97" s="466"/>
      <c r="LGE97" s="399"/>
      <c r="LGF97" s="466"/>
      <c r="LGG97" s="252"/>
      <c r="LGH97" s="467"/>
      <c r="LGI97" s="466"/>
      <c r="LGJ97" s="399"/>
      <c r="LGK97" s="466"/>
      <c r="LGL97" s="252"/>
      <c r="LGM97" s="467"/>
      <c r="LGN97" s="466"/>
      <c r="LGO97" s="399"/>
      <c r="LGP97" s="466"/>
      <c r="LGQ97" s="252"/>
      <c r="LGR97" s="467"/>
      <c r="LGS97" s="466"/>
      <c r="LGT97" s="399"/>
      <c r="LGU97" s="466"/>
      <c r="LGV97" s="252"/>
      <c r="LGW97" s="467"/>
      <c r="LGX97" s="466"/>
      <c r="LGY97" s="399"/>
      <c r="LGZ97" s="466"/>
      <c r="LHA97" s="252"/>
      <c r="LHB97" s="467"/>
      <c r="LHC97" s="466"/>
      <c r="LHD97" s="399"/>
      <c r="LHE97" s="466"/>
      <c r="LHF97" s="252"/>
      <c r="LHG97" s="467"/>
      <c r="LHH97" s="466"/>
      <c r="LHI97" s="399"/>
      <c r="LHJ97" s="466"/>
      <c r="LHK97" s="252"/>
      <c r="LHL97" s="467"/>
      <c r="LHM97" s="466"/>
      <c r="LHN97" s="399"/>
      <c r="LHO97" s="466"/>
      <c r="LHP97" s="252"/>
      <c r="LHQ97" s="467"/>
      <c r="LHR97" s="466"/>
      <c r="LHS97" s="399"/>
      <c r="LHT97" s="466"/>
      <c r="LHU97" s="252"/>
      <c r="LHV97" s="467"/>
      <c r="LHW97" s="466"/>
      <c r="LHX97" s="399"/>
      <c r="LHY97" s="466"/>
      <c r="LHZ97" s="252"/>
      <c r="LIA97" s="467"/>
      <c r="LIB97" s="466"/>
      <c r="LIC97" s="399"/>
      <c r="LID97" s="466"/>
      <c r="LIE97" s="252"/>
      <c r="LIF97" s="467"/>
      <c r="LIG97" s="466"/>
      <c r="LIH97" s="399"/>
      <c r="LII97" s="466"/>
      <c r="LIJ97" s="252"/>
      <c r="LIK97" s="467"/>
      <c r="LIL97" s="466"/>
      <c r="LIM97" s="399"/>
      <c r="LIN97" s="466"/>
      <c r="LIO97" s="252"/>
      <c r="LIP97" s="467"/>
      <c r="LIQ97" s="466"/>
      <c r="LIR97" s="399"/>
      <c r="LIS97" s="466"/>
      <c r="LIT97" s="252"/>
      <c r="LIU97" s="467"/>
      <c r="LIV97" s="466"/>
      <c r="LIW97" s="399"/>
      <c r="LIX97" s="466"/>
      <c r="LIY97" s="252"/>
      <c r="LIZ97" s="467"/>
      <c r="LJA97" s="466"/>
      <c r="LJB97" s="399"/>
      <c r="LJC97" s="466"/>
      <c r="LJD97" s="252"/>
      <c r="LJE97" s="467"/>
      <c r="LJF97" s="466"/>
      <c r="LJG97" s="399"/>
      <c r="LJH97" s="466"/>
      <c r="LJI97" s="252"/>
      <c r="LJJ97" s="467"/>
      <c r="LJK97" s="466"/>
      <c r="LJL97" s="399"/>
      <c r="LJM97" s="466"/>
      <c r="LJN97" s="252"/>
      <c r="LJO97" s="467"/>
      <c r="LJP97" s="466"/>
      <c r="LJQ97" s="399"/>
      <c r="LJR97" s="466"/>
      <c r="LJS97" s="252"/>
      <c r="LJT97" s="467"/>
      <c r="LJU97" s="466"/>
      <c r="LJV97" s="399"/>
      <c r="LJW97" s="466"/>
      <c r="LJX97" s="252"/>
      <c r="LJY97" s="467"/>
      <c r="LJZ97" s="466"/>
      <c r="LKA97" s="399"/>
      <c r="LKB97" s="466"/>
      <c r="LKC97" s="252"/>
      <c r="LKD97" s="467"/>
      <c r="LKE97" s="466"/>
      <c r="LKF97" s="399"/>
      <c r="LKG97" s="466"/>
      <c r="LKH97" s="252"/>
      <c r="LKI97" s="467"/>
      <c r="LKJ97" s="466"/>
      <c r="LKK97" s="399"/>
      <c r="LKL97" s="466"/>
      <c r="LKM97" s="252"/>
      <c r="LKN97" s="467"/>
      <c r="LKO97" s="466"/>
      <c r="LKP97" s="399"/>
      <c r="LKQ97" s="466"/>
      <c r="LKR97" s="252"/>
      <c r="LKS97" s="467"/>
      <c r="LKT97" s="466"/>
      <c r="LKU97" s="399"/>
      <c r="LKV97" s="466"/>
      <c r="LKW97" s="252"/>
      <c r="LKX97" s="467"/>
      <c r="LKY97" s="466"/>
      <c r="LKZ97" s="399"/>
      <c r="LLA97" s="466"/>
      <c r="LLB97" s="252"/>
      <c r="LLC97" s="467"/>
      <c r="LLD97" s="466"/>
      <c r="LLE97" s="399"/>
      <c r="LLF97" s="466"/>
      <c r="LLG97" s="252"/>
      <c r="LLH97" s="467"/>
      <c r="LLI97" s="466"/>
      <c r="LLJ97" s="399"/>
      <c r="LLK97" s="466"/>
      <c r="LLL97" s="252"/>
      <c r="LLM97" s="467"/>
      <c r="LLN97" s="466"/>
      <c r="LLO97" s="399"/>
      <c r="LLP97" s="466"/>
      <c r="LLQ97" s="252"/>
      <c r="LLR97" s="467"/>
      <c r="LLS97" s="466"/>
      <c r="LLT97" s="399"/>
      <c r="LLU97" s="466"/>
      <c r="LLV97" s="252"/>
      <c r="LLW97" s="467"/>
      <c r="LLX97" s="466"/>
      <c r="LLY97" s="399"/>
      <c r="LLZ97" s="466"/>
      <c r="LMA97" s="252"/>
      <c r="LMB97" s="467"/>
      <c r="LMC97" s="466"/>
      <c r="LMD97" s="399"/>
      <c r="LME97" s="466"/>
      <c r="LMF97" s="252"/>
      <c r="LMG97" s="467"/>
      <c r="LMH97" s="466"/>
      <c r="LMI97" s="399"/>
      <c r="LMJ97" s="466"/>
      <c r="LMK97" s="252"/>
      <c r="LML97" s="467"/>
      <c r="LMM97" s="466"/>
      <c r="LMN97" s="399"/>
      <c r="LMO97" s="466"/>
      <c r="LMP97" s="252"/>
      <c r="LMQ97" s="467"/>
      <c r="LMR97" s="466"/>
      <c r="LMS97" s="399"/>
      <c r="LMT97" s="466"/>
      <c r="LMU97" s="252"/>
      <c r="LMV97" s="467"/>
      <c r="LMW97" s="466"/>
      <c r="LMX97" s="399"/>
      <c r="LMY97" s="466"/>
      <c r="LMZ97" s="252"/>
      <c r="LNA97" s="467"/>
      <c r="LNB97" s="466"/>
      <c r="LNC97" s="399"/>
      <c r="LND97" s="466"/>
      <c r="LNE97" s="252"/>
      <c r="LNF97" s="467"/>
      <c r="LNG97" s="466"/>
      <c r="LNH97" s="399"/>
      <c r="LNI97" s="466"/>
      <c r="LNJ97" s="252"/>
      <c r="LNK97" s="467"/>
      <c r="LNL97" s="466"/>
      <c r="LNM97" s="399"/>
      <c r="LNN97" s="466"/>
      <c r="LNO97" s="252"/>
      <c r="LNP97" s="467"/>
      <c r="LNQ97" s="466"/>
      <c r="LNR97" s="399"/>
      <c r="LNS97" s="466"/>
      <c r="LNT97" s="252"/>
      <c r="LNU97" s="467"/>
      <c r="LNV97" s="466"/>
      <c r="LNW97" s="399"/>
      <c r="LNX97" s="466"/>
      <c r="LNY97" s="252"/>
      <c r="LNZ97" s="467"/>
      <c r="LOA97" s="466"/>
      <c r="LOB97" s="399"/>
      <c r="LOC97" s="466"/>
      <c r="LOD97" s="252"/>
      <c r="LOE97" s="467"/>
      <c r="LOF97" s="466"/>
      <c r="LOG97" s="399"/>
      <c r="LOH97" s="466"/>
      <c r="LOI97" s="252"/>
      <c r="LOJ97" s="467"/>
      <c r="LOK97" s="466"/>
      <c r="LOL97" s="399"/>
      <c r="LOM97" s="466"/>
      <c r="LON97" s="252"/>
      <c r="LOO97" s="467"/>
      <c r="LOP97" s="466"/>
      <c r="LOQ97" s="399"/>
      <c r="LOR97" s="466"/>
      <c r="LOS97" s="252"/>
      <c r="LOT97" s="467"/>
      <c r="LOU97" s="466"/>
      <c r="LOV97" s="399"/>
      <c r="LOW97" s="466"/>
      <c r="LOX97" s="252"/>
      <c r="LOY97" s="467"/>
      <c r="LOZ97" s="466"/>
      <c r="LPA97" s="399"/>
      <c r="LPB97" s="466"/>
      <c r="LPC97" s="252"/>
      <c r="LPD97" s="467"/>
      <c r="LPE97" s="466"/>
      <c r="LPF97" s="399"/>
      <c r="LPG97" s="466"/>
      <c r="LPH97" s="252"/>
      <c r="LPI97" s="467"/>
      <c r="LPJ97" s="466"/>
      <c r="LPK97" s="399"/>
      <c r="LPL97" s="466"/>
      <c r="LPM97" s="252"/>
      <c r="LPN97" s="467"/>
      <c r="LPO97" s="466"/>
      <c r="LPP97" s="399"/>
      <c r="LPQ97" s="466"/>
      <c r="LPR97" s="252"/>
      <c r="LPS97" s="467"/>
      <c r="LPT97" s="466"/>
      <c r="LPU97" s="399"/>
      <c r="LPV97" s="466"/>
      <c r="LPW97" s="252"/>
      <c r="LPX97" s="467"/>
      <c r="LPY97" s="466"/>
      <c r="LPZ97" s="399"/>
      <c r="LQA97" s="466"/>
      <c r="LQB97" s="252"/>
      <c r="LQC97" s="467"/>
      <c r="LQD97" s="466"/>
      <c r="LQE97" s="399"/>
      <c r="LQF97" s="466"/>
      <c r="LQG97" s="252"/>
      <c r="LQH97" s="467"/>
      <c r="LQI97" s="466"/>
      <c r="LQJ97" s="399"/>
      <c r="LQK97" s="466"/>
      <c r="LQL97" s="252"/>
      <c r="LQM97" s="467"/>
      <c r="LQN97" s="466"/>
      <c r="LQO97" s="399"/>
      <c r="LQP97" s="466"/>
      <c r="LQQ97" s="252"/>
      <c r="LQR97" s="467"/>
      <c r="LQS97" s="466"/>
      <c r="LQT97" s="399"/>
      <c r="LQU97" s="466"/>
      <c r="LQV97" s="252"/>
      <c r="LQW97" s="467"/>
      <c r="LQX97" s="466"/>
      <c r="LQY97" s="399"/>
      <c r="LQZ97" s="466"/>
      <c r="LRA97" s="252"/>
      <c r="LRB97" s="467"/>
      <c r="LRC97" s="466"/>
      <c r="LRD97" s="399"/>
      <c r="LRE97" s="466"/>
      <c r="LRF97" s="252"/>
      <c r="LRG97" s="467"/>
      <c r="LRH97" s="466"/>
      <c r="LRI97" s="399"/>
      <c r="LRJ97" s="466"/>
      <c r="LRK97" s="252"/>
      <c r="LRL97" s="467"/>
      <c r="LRM97" s="466"/>
      <c r="LRN97" s="399"/>
      <c r="LRO97" s="466"/>
      <c r="LRP97" s="252"/>
      <c r="LRQ97" s="467"/>
      <c r="LRR97" s="466"/>
      <c r="LRS97" s="399"/>
      <c r="LRT97" s="466"/>
      <c r="LRU97" s="252"/>
      <c r="LRV97" s="467"/>
      <c r="LRW97" s="466"/>
      <c r="LRX97" s="399"/>
      <c r="LRY97" s="466"/>
      <c r="LRZ97" s="252"/>
      <c r="LSA97" s="467"/>
      <c r="LSB97" s="466"/>
      <c r="LSC97" s="399"/>
      <c r="LSD97" s="466"/>
      <c r="LSE97" s="252"/>
      <c r="LSF97" s="467"/>
      <c r="LSG97" s="466"/>
      <c r="LSH97" s="399"/>
      <c r="LSI97" s="466"/>
      <c r="LSJ97" s="252"/>
      <c r="LSK97" s="467"/>
      <c r="LSL97" s="466"/>
      <c r="LSM97" s="399"/>
      <c r="LSN97" s="466"/>
      <c r="LSO97" s="252"/>
      <c r="LSP97" s="467"/>
      <c r="LSQ97" s="466"/>
      <c r="LSR97" s="399"/>
      <c r="LSS97" s="466"/>
      <c r="LST97" s="252"/>
      <c r="LSU97" s="467"/>
      <c r="LSV97" s="466"/>
      <c r="LSW97" s="399"/>
      <c r="LSX97" s="466"/>
      <c r="LSY97" s="252"/>
      <c r="LSZ97" s="467"/>
      <c r="LTA97" s="466"/>
      <c r="LTB97" s="399"/>
      <c r="LTC97" s="466"/>
      <c r="LTD97" s="252"/>
      <c r="LTE97" s="467"/>
      <c r="LTF97" s="466"/>
      <c r="LTG97" s="399"/>
      <c r="LTH97" s="466"/>
      <c r="LTI97" s="252"/>
      <c r="LTJ97" s="467"/>
      <c r="LTK97" s="466"/>
      <c r="LTL97" s="399"/>
      <c r="LTM97" s="466"/>
      <c r="LTN97" s="252"/>
      <c r="LTO97" s="467"/>
      <c r="LTP97" s="466"/>
      <c r="LTQ97" s="399"/>
      <c r="LTR97" s="466"/>
      <c r="LTS97" s="252"/>
      <c r="LTT97" s="467"/>
      <c r="LTU97" s="466"/>
      <c r="LTV97" s="399"/>
      <c r="LTW97" s="466"/>
      <c r="LTX97" s="252"/>
      <c r="LTY97" s="467"/>
      <c r="LTZ97" s="466"/>
      <c r="LUA97" s="399"/>
      <c r="LUB97" s="466"/>
      <c r="LUC97" s="252"/>
      <c r="LUD97" s="467"/>
      <c r="LUE97" s="466"/>
      <c r="LUF97" s="399"/>
      <c r="LUG97" s="466"/>
      <c r="LUH97" s="252"/>
      <c r="LUI97" s="467"/>
      <c r="LUJ97" s="466"/>
      <c r="LUK97" s="399"/>
      <c r="LUL97" s="466"/>
      <c r="LUM97" s="252"/>
      <c r="LUN97" s="467"/>
      <c r="LUO97" s="466"/>
      <c r="LUP97" s="399"/>
      <c r="LUQ97" s="466"/>
      <c r="LUR97" s="252"/>
      <c r="LUS97" s="467"/>
      <c r="LUT97" s="466"/>
      <c r="LUU97" s="399"/>
      <c r="LUV97" s="466"/>
      <c r="LUW97" s="252"/>
      <c r="LUX97" s="467"/>
      <c r="LUY97" s="466"/>
      <c r="LUZ97" s="399"/>
      <c r="LVA97" s="466"/>
      <c r="LVB97" s="252"/>
      <c r="LVC97" s="467"/>
      <c r="LVD97" s="466"/>
      <c r="LVE97" s="399"/>
      <c r="LVF97" s="466"/>
      <c r="LVG97" s="252"/>
      <c r="LVH97" s="467"/>
      <c r="LVI97" s="466"/>
      <c r="LVJ97" s="399"/>
      <c r="LVK97" s="466"/>
      <c r="LVL97" s="252"/>
      <c r="LVM97" s="467"/>
      <c r="LVN97" s="466"/>
      <c r="LVO97" s="399"/>
      <c r="LVP97" s="466"/>
      <c r="LVQ97" s="252"/>
      <c r="LVR97" s="467"/>
      <c r="LVS97" s="466"/>
      <c r="LVT97" s="399"/>
      <c r="LVU97" s="466"/>
      <c r="LVV97" s="252"/>
      <c r="LVW97" s="467"/>
      <c r="LVX97" s="466"/>
      <c r="LVY97" s="399"/>
      <c r="LVZ97" s="466"/>
      <c r="LWA97" s="252"/>
      <c r="LWB97" s="467"/>
      <c r="LWC97" s="466"/>
      <c r="LWD97" s="399"/>
      <c r="LWE97" s="466"/>
      <c r="LWF97" s="252"/>
      <c r="LWG97" s="467"/>
      <c r="LWH97" s="466"/>
      <c r="LWI97" s="399"/>
      <c r="LWJ97" s="466"/>
      <c r="LWK97" s="252"/>
      <c r="LWL97" s="467"/>
      <c r="LWM97" s="466"/>
      <c r="LWN97" s="399"/>
      <c r="LWO97" s="466"/>
      <c r="LWP97" s="252"/>
      <c r="LWQ97" s="467"/>
      <c r="LWR97" s="466"/>
      <c r="LWS97" s="399"/>
      <c r="LWT97" s="466"/>
      <c r="LWU97" s="252"/>
      <c r="LWV97" s="467"/>
      <c r="LWW97" s="466"/>
      <c r="LWX97" s="399"/>
      <c r="LWY97" s="466"/>
      <c r="LWZ97" s="252"/>
      <c r="LXA97" s="467"/>
      <c r="LXB97" s="466"/>
      <c r="LXC97" s="399"/>
      <c r="LXD97" s="466"/>
      <c r="LXE97" s="252"/>
      <c r="LXF97" s="467"/>
      <c r="LXG97" s="466"/>
      <c r="LXH97" s="399"/>
      <c r="LXI97" s="466"/>
      <c r="LXJ97" s="252"/>
      <c r="LXK97" s="467"/>
      <c r="LXL97" s="466"/>
      <c r="LXM97" s="399"/>
      <c r="LXN97" s="466"/>
      <c r="LXO97" s="252"/>
      <c r="LXP97" s="467"/>
      <c r="LXQ97" s="466"/>
      <c r="LXR97" s="399"/>
      <c r="LXS97" s="466"/>
      <c r="LXT97" s="252"/>
      <c r="LXU97" s="467"/>
      <c r="LXV97" s="466"/>
      <c r="LXW97" s="399"/>
      <c r="LXX97" s="466"/>
      <c r="LXY97" s="252"/>
      <c r="LXZ97" s="467"/>
      <c r="LYA97" s="466"/>
      <c r="LYB97" s="399"/>
      <c r="LYC97" s="466"/>
      <c r="LYD97" s="252"/>
      <c r="LYE97" s="467"/>
      <c r="LYF97" s="466"/>
      <c r="LYG97" s="399"/>
      <c r="LYH97" s="466"/>
      <c r="LYI97" s="252"/>
      <c r="LYJ97" s="467"/>
      <c r="LYK97" s="466"/>
      <c r="LYL97" s="399"/>
      <c r="LYM97" s="466"/>
      <c r="LYN97" s="252"/>
      <c r="LYO97" s="467"/>
      <c r="LYP97" s="466"/>
      <c r="LYQ97" s="399"/>
      <c r="LYR97" s="466"/>
      <c r="LYS97" s="252"/>
      <c r="LYT97" s="467"/>
      <c r="LYU97" s="466"/>
      <c r="LYV97" s="399"/>
      <c r="LYW97" s="466"/>
      <c r="LYX97" s="252"/>
      <c r="LYY97" s="467"/>
      <c r="LYZ97" s="466"/>
      <c r="LZA97" s="399"/>
      <c r="LZB97" s="466"/>
      <c r="LZC97" s="252"/>
      <c r="LZD97" s="467"/>
      <c r="LZE97" s="466"/>
      <c r="LZF97" s="399"/>
      <c r="LZG97" s="466"/>
      <c r="LZH97" s="252"/>
      <c r="LZI97" s="467"/>
      <c r="LZJ97" s="466"/>
      <c r="LZK97" s="399"/>
      <c r="LZL97" s="466"/>
      <c r="LZM97" s="252"/>
      <c r="LZN97" s="467"/>
      <c r="LZO97" s="466"/>
      <c r="LZP97" s="399"/>
      <c r="LZQ97" s="466"/>
      <c r="LZR97" s="252"/>
      <c r="LZS97" s="467"/>
      <c r="LZT97" s="466"/>
      <c r="LZU97" s="399"/>
      <c r="LZV97" s="466"/>
      <c r="LZW97" s="252"/>
      <c r="LZX97" s="467"/>
      <c r="LZY97" s="466"/>
      <c r="LZZ97" s="399"/>
      <c r="MAA97" s="466"/>
      <c r="MAB97" s="252"/>
      <c r="MAC97" s="467"/>
      <c r="MAD97" s="466"/>
      <c r="MAE97" s="399"/>
      <c r="MAF97" s="466"/>
      <c r="MAG97" s="252"/>
      <c r="MAH97" s="467"/>
      <c r="MAI97" s="466"/>
      <c r="MAJ97" s="399"/>
      <c r="MAK97" s="466"/>
      <c r="MAL97" s="252"/>
      <c r="MAM97" s="467"/>
      <c r="MAN97" s="466"/>
      <c r="MAO97" s="399"/>
      <c r="MAP97" s="466"/>
      <c r="MAQ97" s="252"/>
      <c r="MAR97" s="467"/>
      <c r="MAS97" s="466"/>
      <c r="MAT97" s="399"/>
      <c r="MAU97" s="466"/>
      <c r="MAV97" s="252"/>
      <c r="MAW97" s="467"/>
      <c r="MAX97" s="466"/>
      <c r="MAY97" s="399"/>
      <c r="MAZ97" s="466"/>
      <c r="MBA97" s="252"/>
      <c r="MBB97" s="467"/>
      <c r="MBC97" s="466"/>
      <c r="MBD97" s="399"/>
      <c r="MBE97" s="466"/>
      <c r="MBF97" s="252"/>
      <c r="MBG97" s="467"/>
      <c r="MBH97" s="466"/>
      <c r="MBI97" s="399"/>
      <c r="MBJ97" s="466"/>
      <c r="MBK97" s="252"/>
      <c r="MBL97" s="467"/>
      <c r="MBM97" s="466"/>
      <c r="MBN97" s="399"/>
      <c r="MBO97" s="466"/>
      <c r="MBP97" s="252"/>
      <c r="MBQ97" s="467"/>
      <c r="MBR97" s="466"/>
      <c r="MBS97" s="399"/>
      <c r="MBT97" s="466"/>
      <c r="MBU97" s="252"/>
      <c r="MBV97" s="467"/>
      <c r="MBW97" s="466"/>
      <c r="MBX97" s="399"/>
      <c r="MBY97" s="466"/>
      <c r="MBZ97" s="252"/>
      <c r="MCA97" s="467"/>
      <c r="MCB97" s="466"/>
      <c r="MCC97" s="399"/>
      <c r="MCD97" s="466"/>
      <c r="MCE97" s="252"/>
      <c r="MCF97" s="467"/>
      <c r="MCG97" s="466"/>
      <c r="MCH97" s="399"/>
      <c r="MCI97" s="466"/>
      <c r="MCJ97" s="252"/>
      <c r="MCK97" s="467"/>
      <c r="MCL97" s="466"/>
      <c r="MCM97" s="399"/>
      <c r="MCN97" s="466"/>
      <c r="MCO97" s="252"/>
      <c r="MCP97" s="467"/>
      <c r="MCQ97" s="466"/>
      <c r="MCR97" s="399"/>
      <c r="MCS97" s="466"/>
      <c r="MCT97" s="252"/>
      <c r="MCU97" s="467"/>
      <c r="MCV97" s="466"/>
      <c r="MCW97" s="399"/>
      <c r="MCX97" s="466"/>
      <c r="MCY97" s="252"/>
      <c r="MCZ97" s="467"/>
      <c r="MDA97" s="466"/>
      <c r="MDB97" s="399"/>
      <c r="MDC97" s="466"/>
      <c r="MDD97" s="252"/>
      <c r="MDE97" s="467"/>
      <c r="MDF97" s="466"/>
      <c r="MDG97" s="399"/>
      <c r="MDH97" s="466"/>
      <c r="MDI97" s="252"/>
      <c r="MDJ97" s="467"/>
      <c r="MDK97" s="466"/>
      <c r="MDL97" s="399"/>
      <c r="MDM97" s="466"/>
      <c r="MDN97" s="252"/>
      <c r="MDO97" s="467"/>
      <c r="MDP97" s="466"/>
      <c r="MDQ97" s="399"/>
      <c r="MDR97" s="466"/>
      <c r="MDS97" s="252"/>
      <c r="MDT97" s="467"/>
      <c r="MDU97" s="466"/>
      <c r="MDV97" s="399"/>
      <c r="MDW97" s="466"/>
      <c r="MDX97" s="252"/>
      <c r="MDY97" s="467"/>
      <c r="MDZ97" s="466"/>
      <c r="MEA97" s="399"/>
      <c r="MEB97" s="466"/>
      <c r="MEC97" s="252"/>
      <c r="MED97" s="467"/>
      <c r="MEE97" s="466"/>
      <c r="MEF97" s="399"/>
      <c r="MEG97" s="466"/>
      <c r="MEH97" s="252"/>
      <c r="MEI97" s="467"/>
      <c r="MEJ97" s="466"/>
      <c r="MEK97" s="399"/>
      <c r="MEL97" s="466"/>
      <c r="MEM97" s="252"/>
      <c r="MEN97" s="467"/>
      <c r="MEO97" s="466"/>
      <c r="MEP97" s="399"/>
      <c r="MEQ97" s="466"/>
      <c r="MER97" s="252"/>
      <c r="MES97" s="467"/>
      <c r="MET97" s="466"/>
      <c r="MEU97" s="399"/>
      <c r="MEV97" s="466"/>
      <c r="MEW97" s="252"/>
      <c r="MEX97" s="467"/>
      <c r="MEY97" s="466"/>
      <c r="MEZ97" s="399"/>
      <c r="MFA97" s="466"/>
      <c r="MFB97" s="252"/>
      <c r="MFC97" s="467"/>
      <c r="MFD97" s="466"/>
      <c r="MFE97" s="399"/>
      <c r="MFF97" s="466"/>
      <c r="MFG97" s="252"/>
      <c r="MFH97" s="467"/>
      <c r="MFI97" s="466"/>
      <c r="MFJ97" s="399"/>
      <c r="MFK97" s="466"/>
      <c r="MFL97" s="252"/>
      <c r="MFM97" s="467"/>
      <c r="MFN97" s="466"/>
      <c r="MFO97" s="399"/>
      <c r="MFP97" s="466"/>
      <c r="MFQ97" s="252"/>
      <c r="MFR97" s="467"/>
      <c r="MFS97" s="466"/>
      <c r="MFT97" s="399"/>
      <c r="MFU97" s="466"/>
      <c r="MFV97" s="252"/>
      <c r="MFW97" s="467"/>
      <c r="MFX97" s="466"/>
      <c r="MFY97" s="399"/>
      <c r="MFZ97" s="466"/>
      <c r="MGA97" s="252"/>
      <c r="MGB97" s="467"/>
      <c r="MGC97" s="466"/>
      <c r="MGD97" s="399"/>
      <c r="MGE97" s="466"/>
      <c r="MGF97" s="252"/>
      <c r="MGG97" s="467"/>
      <c r="MGH97" s="466"/>
      <c r="MGI97" s="399"/>
      <c r="MGJ97" s="466"/>
      <c r="MGK97" s="252"/>
      <c r="MGL97" s="467"/>
      <c r="MGM97" s="466"/>
      <c r="MGN97" s="399"/>
      <c r="MGO97" s="466"/>
      <c r="MGP97" s="252"/>
      <c r="MGQ97" s="467"/>
      <c r="MGR97" s="466"/>
      <c r="MGS97" s="399"/>
      <c r="MGT97" s="466"/>
      <c r="MGU97" s="252"/>
      <c r="MGV97" s="467"/>
      <c r="MGW97" s="466"/>
      <c r="MGX97" s="399"/>
      <c r="MGY97" s="466"/>
      <c r="MGZ97" s="252"/>
      <c r="MHA97" s="467"/>
      <c r="MHB97" s="466"/>
      <c r="MHC97" s="399"/>
      <c r="MHD97" s="466"/>
      <c r="MHE97" s="252"/>
      <c r="MHF97" s="467"/>
      <c r="MHG97" s="466"/>
      <c r="MHH97" s="399"/>
      <c r="MHI97" s="466"/>
      <c r="MHJ97" s="252"/>
      <c r="MHK97" s="467"/>
      <c r="MHL97" s="466"/>
      <c r="MHM97" s="399"/>
      <c r="MHN97" s="466"/>
      <c r="MHO97" s="252"/>
      <c r="MHP97" s="467"/>
      <c r="MHQ97" s="466"/>
      <c r="MHR97" s="399"/>
      <c r="MHS97" s="466"/>
      <c r="MHT97" s="252"/>
      <c r="MHU97" s="467"/>
      <c r="MHV97" s="466"/>
      <c r="MHW97" s="399"/>
      <c r="MHX97" s="466"/>
      <c r="MHY97" s="252"/>
      <c r="MHZ97" s="467"/>
      <c r="MIA97" s="466"/>
      <c r="MIB97" s="399"/>
      <c r="MIC97" s="466"/>
      <c r="MID97" s="252"/>
      <c r="MIE97" s="467"/>
      <c r="MIF97" s="466"/>
      <c r="MIG97" s="399"/>
      <c r="MIH97" s="466"/>
      <c r="MII97" s="252"/>
      <c r="MIJ97" s="467"/>
      <c r="MIK97" s="466"/>
      <c r="MIL97" s="399"/>
      <c r="MIM97" s="466"/>
      <c r="MIN97" s="252"/>
      <c r="MIO97" s="467"/>
      <c r="MIP97" s="466"/>
      <c r="MIQ97" s="399"/>
      <c r="MIR97" s="466"/>
      <c r="MIS97" s="252"/>
      <c r="MIT97" s="467"/>
      <c r="MIU97" s="466"/>
      <c r="MIV97" s="399"/>
      <c r="MIW97" s="466"/>
      <c r="MIX97" s="252"/>
      <c r="MIY97" s="467"/>
      <c r="MIZ97" s="466"/>
      <c r="MJA97" s="399"/>
      <c r="MJB97" s="466"/>
      <c r="MJC97" s="252"/>
      <c r="MJD97" s="467"/>
      <c r="MJE97" s="466"/>
      <c r="MJF97" s="399"/>
      <c r="MJG97" s="466"/>
      <c r="MJH97" s="252"/>
      <c r="MJI97" s="467"/>
      <c r="MJJ97" s="466"/>
      <c r="MJK97" s="399"/>
      <c r="MJL97" s="466"/>
      <c r="MJM97" s="252"/>
      <c r="MJN97" s="467"/>
      <c r="MJO97" s="466"/>
      <c r="MJP97" s="399"/>
      <c r="MJQ97" s="466"/>
      <c r="MJR97" s="252"/>
      <c r="MJS97" s="467"/>
      <c r="MJT97" s="466"/>
      <c r="MJU97" s="399"/>
      <c r="MJV97" s="466"/>
      <c r="MJW97" s="252"/>
      <c r="MJX97" s="467"/>
      <c r="MJY97" s="466"/>
      <c r="MJZ97" s="399"/>
      <c r="MKA97" s="466"/>
      <c r="MKB97" s="252"/>
      <c r="MKC97" s="467"/>
      <c r="MKD97" s="466"/>
      <c r="MKE97" s="399"/>
      <c r="MKF97" s="466"/>
      <c r="MKG97" s="252"/>
      <c r="MKH97" s="467"/>
      <c r="MKI97" s="466"/>
      <c r="MKJ97" s="399"/>
      <c r="MKK97" s="466"/>
      <c r="MKL97" s="252"/>
      <c r="MKM97" s="467"/>
      <c r="MKN97" s="466"/>
      <c r="MKO97" s="399"/>
      <c r="MKP97" s="466"/>
      <c r="MKQ97" s="252"/>
      <c r="MKR97" s="467"/>
      <c r="MKS97" s="466"/>
      <c r="MKT97" s="399"/>
      <c r="MKU97" s="466"/>
      <c r="MKV97" s="252"/>
      <c r="MKW97" s="467"/>
      <c r="MKX97" s="466"/>
      <c r="MKY97" s="399"/>
      <c r="MKZ97" s="466"/>
      <c r="MLA97" s="252"/>
      <c r="MLB97" s="467"/>
      <c r="MLC97" s="466"/>
      <c r="MLD97" s="399"/>
      <c r="MLE97" s="466"/>
      <c r="MLF97" s="252"/>
      <c r="MLG97" s="467"/>
      <c r="MLH97" s="466"/>
      <c r="MLI97" s="399"/>
      <c r="MLJ97" s="466"/>
      <c r="MLK97" s="252"/>
      <c r="MLL97" s="467"/>
      <c r="MLM97" s="466"/>
      <c r="MLN97" s="399"/>
      <c r="MLO97" s="466"/>
      <c r="MLP97" s="252"/>
      <c r="MLQ97" s="467"/>
      <c r="MLR97" s="466"/>
      <c r="MLS97" s="399"/>
      <c r="MLT97" s="466"/>
      <c r="MLU97" s="252"/>
      <c r="MLV97" s="467"/>
      <c r="MLW97" s="466"/>
      <c r="MLX97" s="399"/>
      <c r="MLY97" s="466"/>
      <c r="MLZ97" s="252"/>
      <c r="MMA97" s="467"/>
      <c r="MMB97" s="466"/>
      <c r="MMC97" s="399"/>
      <c r="MMD97" s="466"/>
      <c r="MME97" s="252"/>
      <c r="MMF97" s="467"/>
      <c r="MMG97" s="466"/>
      <c r="MMH97" s="399"/>
      <c r="MMI97" s="466"/>
      <c r="MMJ97" s="252"/>
      <c r="MMK97" s="467"/>
      <c r="MML97" s="466"/>
      <c r="MMM97" s="399"/>
      <c r="MMN97" s="466"/>
      <c r="MMO97" s="252"/>
      <c r="MMP97" s="467"/>
      <c r="MMQ97" s="466"/>
      <c r="MMR97" s="399"/>
      <c r="MMS97" s="466"/>
      <c r="MMT97" s="252"/>
      <c r="MMU97" s="467"/>
      <c r="MMV97" s="466"/>
      <c r="MMW97" s="399"/>
      <c r="MMX97" s="466"/>
      <c r="MMY97" s="252"/>
      <c r="MMZ97" s="467"/>
      <c r="MNA97" s="466"/>
      <c r="MNB97" s="399"/>
      <c r="MNC97" s="466"/>
      <c r="MND97" s="252"/>
      <c r="MNE97" s="467"/>
      <c r="MNF97" s="466"/>
      <c r="MNG97" s="399"/>
      <c r="MNH97" s="466"/>
      <c r="MNI97" s="252"/>
      <c r="MNJ97" s="467"/>
      <c r="MNK97" s="466"/>
      <c r="MNL97" s="399"/>
      <c r="MNM97" s="466"/>
      <c r="MNN97" s="252"/>
      <c r="MNO97" s="467"/>
      <c r="MNP97" s="466"/>
      <c r="MNQ97" s="399"/>
      <c r="MNR97" s="466"/>
      <c r="MNS97" s="252"/>
      <c r="MNT97" s="467"/>
      <c r="MNU97" s="466"/>
      <c r="MNV97" s="399"/>
      <c r="MNW97" s="466"/>
      <c r="MNX97" s="252"/>
      <c r="MNY97" s="467"/>
      <c r="MNZ97" s="466"/>
      <c r="MOA97" s="399"/>
      <c r="MOB97" s="466"/>
      <c r="MOC97" s="252"/>
      <c r="MOD97" s="467"/>
      <c r="MOE97" s="466"/>
      <c r="MOF97" s="399"/>
      <c r="MOG97" s="466"/>
      <c r="MOH97" s="252"/>
      <c r="MOI97" s="467"/>
      <c r="MOJ97" s="466"/>
      <c r="MOK97" s="399"/>
      <c r="MOL97" s="466"/>
      <c r="MOM97" s="252"/>
      <c r="MON97" s="467"/>
      <c r="MOO97" s="466"/>
      <c r="MOP97" s="399"/>
      <c r="MOQ97" s="466"/>
      <c r="MOR97" s="252"/>
      <c r="MOS97" s="467"/>
      <c r="MOT97" s="466"/>
      <c r="MOU97" s="399"/>
      <c r="MOV97" s="466"/>
      <c r="MOW97" s="252"/>
      <c r="MOX97" s="467"/>
      <c r="MOY97" s="466"/>
      <c r="MOZ97" s="399"/>
      <c r="MPA97" s="466"/>
      <c r="MPB97" s="252"/>
      <c r="MPC97" s="467"/>
      <c r="MPD97" s="466"/>
      <c r="MPE97" s="399"/>
      <c r="MPF97" s="466"/>
      <c r="MPG97" s="252"/>
      <c r="MPH97" s="467"/>
      <c r="MPI97" s="466"/>
      <c r="MPJ97" s="399"/>
      <c r="MPK97" s="466"/>
      <c r="MPL97" s="252"/>
      <c r="MPM97" s="467"/>
      <c r="MPN97" s="466"/>
      <c r="MPO97" s="399"/>
      <c r="MPP97" s="466"/>
      <c r="MPQ97" s="252"/>
      <c r="MPR97" s="467"/>
      <c r="MPS97" s="466"/>
      <c r="MPT97" s="399"/>
      <c r="MPU97" s="466"/>
      <c r="MPV97" s="252"/>
      <c r="MPW97" s="467"/>
      <c r="MPX97" s="466"/>
      <c r="MPY97" s="399"/>
      <c r="MPZ97" s="466"/>
      <c r="MQA97" s="252"/>
      <c r="MQB97" s="467"/>
      <c r="MQC97" s="466"/>
      <c r="MQD97" s="399"/>
      <c r="MQE97" s="466"/>
      <c r="MQF97" s="252"/>
      <c r="MQG97" s="467"/>
      <c r="MQH97" s="466"/>
      <c r="MQI97" s="399"/>
      <c r="MQJ97" s="466"/>
      <c r="MQK97" s="252"/>
      <c r="MQL97" s="467"/>
      <c r="MQM97" s="466"/>
      <c r="MQN97" s="399"/>
      <c r="MQO97" s="466"/>
      <c r="MQP97" s="252"/>
      <c r="MQQ97" s="467"/>
      <c r="MQR97" s="466"/>
      <c r="MQS97" s="399"/>
      <c r="MQT97" s="466"/>
      <c r="MQU97" s="252"/>
      <c r="MQV97" s="467"/>
      <c r="MQW97" s="466"/>
      <c r="MQX97" s="399"/>
      <c r="MQY97" s="466"/>
      <c r="MQZ97" s="252"/>
      <c r="MRA97" s="467"/>
      <c r="MRB97" s="466"/>
      <c r="MRC97" s="399"/>
      <c r="MRD97" s="466"/>
      <c r="MRE97" s="252"/>
      <c r="MRF97" s="467"/>
      <c r="MRG97" s="466"/>
      <c r="MRH97" s="399"/>
      <c r="MRI97" s="466"/>
      <c r="MRJ97" s="252"/>
      <c r="MRK97" s="467"/>
      <c r="MRL97" s="466"/>
      <c r="MRM97" s="399"/>
      <c r="MRN97" s="466"/>
      <c r="MRO97" s="252"/>
      <c r="MRP97" s="467"/>
      <c r="MRQ97" s="466"/>
      <c r="MRR97" s="399"/>
      <c r="MRS97" s="466"/>
      <c r="MRT97" s="252"/>
      <c r="MRU97" s="467"/>
      <c r="MRV97" s="466"/>
      <c r="MRW97" s="399"/>
      <c r="MRX97" s="466"/>
      <c r="MRY97" s="252"/>
      <c r="MRZ97" s="467"/>
      <c r="MSA97" s="466"/>
      <c r="MSB97" s="399"/>
      <c r="MSC97" s="466"/>
      <c r="MSD97" s="252"/>
      <c r="MSE97" s="467"/>
      <c r="MSF97" s="466"/>
      <c r="MSG97" s="399"/>
      <c r="MSH97" s="466"/>
      <c r="MSI97" s="252"/>
      <c r="MSJ97" s="467"/>
      <c r="MSK97" s="466"/>
      <c r="MSL97" s="399"/>
      <c r="MSM97" s="466"/>
      <c r="MSN97" s="252"/>
      <c r="MSO97" s="467"/>
      <c r="MSP97" s="466"/>
      <c r="MSQ97" s="399"/>
      <c r="MSR97" s="466"/>
      <c r="MSS97" s="252"/>
      <c r="MST97" s="467"/>
      <c r="MSU97" s="466"/>
      <c r="MSV97" s="399"/>
      <c r="MSW97" s="466"/>
      <c r="MSX97" s="252"/>
      <c r="MSY97" s="467"/>
      <c r="MSZ97" s="466"/>
      <c r="MTA97" s="399"/>
      <c r="MTB97" s="466"/>
      <c r="MTC97" s="252"/>
      <c r="MTD97" s="467"/>
      <c r="MTE97" s="466"/>
      <c r="MTF97" s="399"/>
      <c r="MTG97" s="466"/>
      <c r="MTH97" s="252"/>
      <c r="MTI97" s="467"/>
      <c r="MTJ97" s="466"/>
      <c r="MTK97" s="399"/>
      <c r="MTL97" s="466"/>
      <c r="MTM97" s="252"/>
      <c r="MTN97" s="467"/>
      <c r="MTO97" s="466"/>
      <c r="MTP97" s="399"/>
      <c r="MTQ97" s="466"/>
      <c r="MTR97" s="252"/>
      <c r="MTS97" s="467"/>
      <c r="MTT97" s="466"/>
      <c r="MTU97" s="399"/>
      <c r="MTV97" s="466"/>
      <c r="MTW97" s="252"/>
      <c r="MTX97" s="467"/>
      <c r="MTY97" s="466"/>
      <c r="MTZ97" s="399"/>
      <c r="MUA97" s="466"/>
      <c r="MUB97" s="252"/>
      <c r="MUC97" s="467"/>
      <c r="MUD97" s="466"/>
      <c r="MUE97" s="399"/>
      <c r="MUF97" s="466"/>
      <c r="MUG97" s="252"/>
      <c r="MUH97" s="467"/>
      <c r="MUI97" s="466"/>
      <c r="MUJ97" s="399"/>
      <c r="MUK97" s="466"/>
      <c r="MUL97" s="252"/>
      <c r="MUM97" s="467"/>
      <c r="MUN97" s="466"/>
      <c r="MUO97" s="399"/>
      <c r="MUP97" s="466"/>
      <c r="MUQ97" s="252"/>
      <c r="MUR97" s="467"/>
      <c r="MUS97" s="466"/>
      <c r="MUT97" s="399"/>
      <c r="MUU97" s="466"/>
      <c r="MUV97" s="252"/>
      <c r="MUW97" s="467"/>
      <c r="MUX97" s="466"/>
      <c r="MUY97" s="399"/>
      <c r="MUZ97" s="466"/>
      <c r="MVA97" s="252"/>
      <c r="MVB97" s="467"/>
      <c r="MVC97" s="466"/>
      <c r="MVD97" s="399"/>
      <c r="MVE97" s="466"/>
      <c r="MVF97" s="252"/>
      <c r="MVG97" s="467"/>
      <c r="MVH97" s="466"/>
      <c r="MVI97" s="399"/>
      <c r="MVJ97" s="466"/>
      <c r="MVK97" s="252"/>
      <c r="MVL97" s="467"/>
      <c r="MVM97" s="466"/>
      <c r="MVN97" s="399"/>
      <c r="MVO97" s="466"/>
      <c r="MVP97" s="252"/>
      <c r="MVQ97" s="467"/>
      <c r="MVR97" s="466"/>
      <c r="MVS97" s="399"/>
      <c r="MVT97" s="466"/>
      <c r="MVU97" s="252"/>
      <c r="MVV97" s="467"/>
      <c r="MVW97" s="466"/>
      <c r="MVX97" s="399"/>
      <c r="MVY97" s="466"/>
      <c r="MVZ97" s="252"/>
      <c r="MWA97" s="467"/>
      <c r="MWB97" s="466"/>
      <c r="MWC97" s="399"/>
      <c r="MWD97" s="466"/>
      <c r="MWE97" s="252"/>
      <c r="MWF97" s="467"/>
      <c r="MWG97" s="466"/>
      <c r="MWH97" s="399"/>
      <c r="MWI97" s="466"/>
      <c r="MWJ97" s="252"/>
      <c r="MWK97" s="467"/>
      <c r="MWL97" s="466"/>
      <c r="MWM97" s="399"/>
      <c r="MWN97" s="466"/>
      <c r="MWO97" s="252"/>
      <c r="MWP97" s="467"/>
      <c r="MWQ97" s="466"/>
      <c r="MWR97" s="399"/>
      <c r="MWS97" s="466"/>
      <c r="MWT97" s="252"/>
      <c r="MWU97" s="467"/>
      <c r="MWV97" s="466"/>
      <c r="MWW97" s="399"/>
      <c r="MWX97" s="466"/>
      <c r="MWY97" s="252"/>
      <c r="MWZ97" s="467"/>
      <c r="MXA97" s="466"/>
      <c r="MXB97" s="399"/>
      <c r="MXC97" s="466"/>
      <c r="MXD97" s="252"/>
      <c r="MXE97" s="467"/>
      <c r="MXF97" s="466"/>
      <c r="MXG97" s="399"/>
      <c r="MXH97" s="466"/>
      <c r="MXI97" s="252"/>
      <c r="MXJ97" s="467"/>
      <c r="MXK97" s="466"/>
      <c r="MXL97" s="399"/>
      <c r="MXM97" s="466"/>
      <c r="MXN97" s="252"/>
      <c r="MXO97" s="467"/>
      <c r="MXP97" s="466"/>
      <c r="MXQ97" s="399"/>
      <c r="MXR97" s="466"/>
      <c r="MXS97" s="252"/>
      <c r="MXT97" s="467"/>
      <c r="MXU97" s="466"/>
      <c r="MXV97" s="399"/>
      <c r="MXW97" s="466"/>
      <c r="MXX97" s="252"/>
      <c r="MXY97" s="467"/>
      <c r="MXZ97" s="466"/>
      <c r="MYA97" s="399"/>
      <c r="MYB97" s="466"/>
      <c r="MYC97" s="252"/>
      <c r="MYD97" s="467"/>
      <c r="MYE97" s="466"/>
      <c r="MYF97" s="399"/>
      <c r="MYG97" s="466"/>
      <c r="MYH97" s="252"/>
      <c r="MYI97" s="467"/>
      <c r="MYJ97" s="466"/>
      <c r="MYK97" s="399"/>
      <c r="MYL97" s="466"/>
      <c r="MYM97" s="252"/>
      <c r="MYN97" s="467"/>
      <c r="MYO97" s="466"/>
      <c r="MYP97" s="399"/>
      <c r="MYQ97" s="466"/>
      <c r="MYR97" s="252"/>
      <c r="MYS97" s="467"/>
      <c r="MYT97" s="466"/>
      <c r="MYU97" s="399"/>
      <c r="MYV97" s="466"/>
      <c r="MYW97" s="252"/>
      <c r="MYX97" s="467"/>
      <c r="MYY97" s="466"/>
      <c r="MYZ97" s="399"/>
      <c r="MZA97" s="466"/>
      <c r="MZB97" s="252"/>
      <c r="MZC97" s="467"/>
      <c r="MZD97" s="466"/>
      <c r="MZE97" s="399"/>
      <c r="MZF97" s="466"/>
      <c r="MZG97" s="252"/>
      <c r="MZH97" s="467"/>
      <c r="MZI97" s="466"/>
      <c r="MZJ97" s="399"/>
      <c r="MZK97" s="466"/>
      <c r="MZL97" s="252"/>
      <c r="MZM97" s="467"/>
      <c r="MZN97" s="466"/>
      <c r="MZO97" s="399"/>
      <c r="MZP97" s="466"/>
      <c r="MZQ97" s="252"/>
      <c r="MZR97" s="467"/>
      <c r="MZS97" s="466"/>
      <c r="MZT97" s="399"/>
      <c r="MZU97" s="466"/>
      <c r="MZV97" s="252"/>
      <c r="MZW97" s="467"/>
      <c r="MZX97" s="466"/>
      <c r="MZY97" s="399"/>
      <c r="MZZ97" s="466"/>
      <c r="NAA97" s="252"/>
      <c r="NAB97" s="467"/>
      <c r="NAC97" s="466"/>
      <c r="NAD97" s="399"/>
      <c r="NAE97" s="466"/>
      <c r="NAF97" s="252"/>
      <c r="NAG97" s="467"/>
      <c r="NAH97" s="466"/>
      <c r="NAI97" s="399"/>
      <c r="NAJ97" s="466"/>
      <c r="NAK97" s="252"/>
      <c r="NAL97" s="467"/>
      <c r="NAM97" s="466"/>
      <c r="NAN97" s="399"/>
      <c r="NAO97" s="466"/>
      <c r="NAP97" s="252"/>
      <c r="NAQ97" s="467"/>
      <c r="NAR97" s="466"/>
      <c r="NAS97" s="399"/>
      <c r="NAT97" s="466"/>
      <c r="NAU97" s="252"/>
      <c r="NAV97" s="467"/>
      <c r="NAW97" s="466"/>
      <c r="NAX97" s="399"/>
      <c r="NAY97" s="466"/>
      <c r="NAZ97" s="252"/>
      <c r="NBA97" s="467"/>
      <c r="NBB97" s="466"/>
      <c r="NBC97" s="399"/>
      <c r="NBD97" s="466"/>
      <c r="NBE97" s="252"/>
      <c r="NBF97" s="467"/>
      <c r="NBG97" s="466"/>
      <c r="NBH97" s="399"/>
      <c r="NBI97" s="466"/>
      <c r="NBJ97" s="252"/>
      <c r="NBK97" s="467"/>
      <c r="NBL97" s="466"/>
      <c r="NBM97" s="399"/>
      <c r="NBN97" s="466"/>
      <c r="NBO97" s="252"/>
      <c r="NBP97" s="467"/>
      <c r="NBQ97" s="466"/>
      <c r="NBR97" s="399"/>
      <c r="NBS97" s="466"/>
      <c r="NBT97" s="252"/>
      <c r="NBU97" s="467"/>
      <c r="NBV97" s="466"/>
      <c r="NBW97" s="399"/>
      <c r="NBX97" s="466"/>
      <c r="NBY97" s="252"/>
      <c r="NBZ97" s="467"/>
      <c r="NCA97" s="466"/>
      <c r="NCB97" s="399"/>
      <c r="NCC97" s="466"/>
      <c r="NCD97" s="252"/>
      <c r="NCE97" s="467"/>
      <c r="NCF97" s="466"/>
      <c r="NCG97" s="399"/>
      <c r="NCH97" s="466"/>
      <c r="NCI97" s="252"/>
      <c r="NCJ97" s="467"/>
      <c r="NCK97" s="466"/>
      <c r="NCL97" s="399"/>
      <c r="NCM97" s="466"/>
      <c r="NCN97" s="252"/>
      <c r="NCO97" s="467"/>
      <c r="NCP97" s="466"/>
      <c r="NCQ97" s="399"/>
      <c r="NCR97" s="466"/>
      <c r="NCS97" s="252"/>
      <c r="NCT97" s="467"/>
      <c r="NCU97" s="466"/>
      <c r="NCV97" s="399"/>
      <c r="NCW97" s="466"/>
      <c r="NCX97" s="252"/>
      <c r="NCY97" s="467"/>
      <c r="NCZ97" s="466"/>
      <c r="NDA97" s="399"/>
      <c r="NDB97" s="466"/>
      <c r="NDC97" s="252"/>
      <c r="NDD97" s="467"/>
      <c r="NDE97" s="466"/>
      <c r="NDF97" s="399"/>
      <c r="NDG97" s="466"/>
      <c r="NDH97" s="252"/>
      <c r="NDI97" s="467"/>
      <c r="NDJ97" s="466"/>
      <c r="NDK97" s="399"/>
      <c r="NDL97" s="466"/>
      <c r="NDM97" s="252"/>
      <c r="NDN97" s="467"/>
      <c r="NDO97" s="466"/>
      <c r="NDP97" s="399"/>
      <c r="NDQ97" s="466"/>
      <c r="NDR97" s="252"/>
      <c r="NDS97" s="467"/>
      <c r="NDT97" s="466"/>
      <c r="NDU97" s="399"/>
      <c r="NDV97" s="466"/>
      <c r="NDW97" s="252"/>
      <c r="NDX97" s="467"/>
      <c r="NDY97" s="466"/>
      <c r="NDZ97" s="399"/>
      <c r="NEA97" s="466"/>
      <c r="NEB97" s="252"/>
      <c r="NEC97" s="467"/>
      <c r="NED97" s="466"/>
      <c r="NEE97" s="399"/>
      <c r="NEF97" s="466"/>
      <c r="NEG97" s="252"/>
      <c r="NEH97" s="467"/>
      <c r="NEI97" s="466"/>
      <c r="NEJ97" s="399"/>
      <c r="NEK97" s="466"/>
      <c r="NEL97" s="252"/>
      <c r="NEM97" s="467"/>
      <c r="NEN97" s="466"/>
      <c r="NEO97" s="399"/>
      <c r="NEP97" s="466"/>
      <c r="NEQ97" s="252"/>
      <c r="NER97" s="467"/>
      <c r="NES97" s="466"/>
      <c r="NET97" s="399"/>
      <c r="NEU97" s="466"/>
      <c r="NEV97" s="252"/>
      <c r="NEW97" s="467"/>
      <c r="NEX97" s="466"/>
      <c r="NEY97" s="399"/>
      <c r="NEZ97" s="466"/>
      <c r="NFA97" s="252"/>
      <c r="NFB97" s="467"/>
      <c r="NFC97" s="466"/>
      <c r="NFD97" s="399"/>
      <c r="NFE97" s="466"/>
      <c r="NFF97" s="252"/>
      <c r="NFG97" s="467"/>
      <c r="NFH97" s="466"/>
      <c r="NFI97" s="399"/>
      <c r="NFJ97" s="466"/>
      <c r="NFK97" s="252"/>
      <c r="NFL97" s="467"/>
      <c r="NFM97" s="466"/>
      <c r="NFN97" s="399"/>
      <c r="NFO97" s="466"/>
      <c r="NFP97" s="252"/>
      <c r="NFQ97" s="467"/>
      <c r="NFR97" s="466"/>
      <c r="NFS97" s="399"/>
      <c r="NFT97" s="466"/>
      <c r="NFU97" s="252"/>
      <c r="NFV97" s="467"/>
      <c r="NFW97" s="466"/>
      <c r="NFX97" s="399"/>
      <c r="NFY97" s="466"/>
      <c r="NFZ97" s="252"/>
      <c r="NGA97" s="467"/>
      <c r="NGB97" s="466"/>
      <c r="NGC97" s="399"/>
      <c r="NGD97" s="466"/>
      <c r="NGE97" s="252"/>
      <c r="NGF97" s="467"/>
      <c r="NGG97" s="466"/>
      <c r="NGH97" s="399"/>
      <c r="NGI97" s="466"/>
      <c r="NGJ97" s="252"/>
      <c r="NGK97" s="467"/>
      <c r="NGL97" s="466"/>
      <c r="NGM97" s="399"/>
      <c r="NGN97" s="466"/>
      <c r="NGO97" s="252"/>
      <c r="NGP97" s="467"/>
      <c r="NGQ97" s="466"/>
      <c r="NGR97" s="399"/>
      <c r="NGS97" s="466"/>
      <c r="NGT97" s="252"/>
      <c r="NGU97" s="467"/>
      <c r="NGV97" s="466"/>
      <c r="NGW97" s="399"/>
      <c r="NGX97" s="466"/>
      <c r="NGY97" s="252"/>
      <c r="NGZ97" s="467"/>
      <c r="NHA97" s="466"/>
      <c r="NHB97" s="399"/>
      <c r="NHC97" s="466"/>
      <c r="NHD97" s="252"/>
      <c r="NHE97" s="467"/>
      <c r="NHF97" s="466"/>
      <c r="NHG97" s="399"/>
      <c r="NHH97" s="466"/>
      <c r="NHI97" s="252"/>
      <c r="NHJ97" s="467"/>
      <c r="NHK97" s="466"/>
      <c r="NHL97" s="399"/>
      <c r="NHM97" s="466"/>
      <c r="NHN97" s="252"/>
      <c r="NHO97" s="467"/>
      <c r="NHP97" s="466"/>
      <c r="NHQ97" s="399"/>
      <c r="NHR97" s="466"/>
      <c r="NHS97" s="252"/>
      <c r="NHT97" s="467"/>
      <c r="NHU97" s="466"/>
      <c r="NHV97" s="399"/>
      <c r="NHW97" s="466"/>
      <c r="NHX97" s="252"/>
      <c r="NHY97" s="467"/>
      <c r="NHZ97" s="466"/>
      <c r="NIA97" s="399"/>
      <c r="NIB97" s="466"/>
      <c r="NIC97" s="252"/>
      <c r="NID97" s="467"/>
      <c r="NIE97" s="466"/>
      <c r="NIF97" s="399"/>
      <c r="NIG97" s="466"/>
      <c r="NIH97" s="252"/>
      <c r="NII97" s="467"/>
      <c r="NIJ97" s="466"/>
      <c r="NIK97" s="399"/>
      <c r="NIL97" s="466"/>
      <c r="NIM97" s="252"/>
      <c r="NIN97" s="467"/>
      <c r="NIO97" s="466"/>
      <c r="NIP97" s="399"/>
      <c r="NIQ97" s="466"/>
      <c r="NIR97" s="252"/>
      <c r="NIS97" s="467"/>
      <c r="NIT97" s="466"/>
      <c r="NIU97" s="399"/>
      <c r="NIV97" s="466"/>
      <c r="NIW97" s="252"/>
      <c r="NIX97" s="467"/>
      <c r="NIY97" s="466"/>
      <c r="NIZ97" s="399"/>
      <c r="NJA97" s="466"/>
      <c r="NJB97" s="252"/>
      <c r="NJC97" s="467"/>
      <c r="NJD97" s="466"/>
      <c r="NJE97" s="399"/>
      <c r="NJF97" s="466"/>
      <c r="NJG97" s="252"/>
      <c r="NJH97" s="467"/>
      <c r="NJI97" s="466"/>
      <c r="NJJ97" s="399"/>
      <c r="NJK97" s="466"/>
      <c r="NJL97" s="252"/>
      <c r="NJM97" s="467"/>
      <c r="NJN97" s="466"/>
      <c r="NJO97" s="399"/>
      <c r="NJP97" s="466"/>
      <c r="NJQ97" s="252"/>
      <c r="NJR97" s="467"/>
      <c r="NJS97" s="466"/>
      <c r="NJT97" s="399"/>
      <c r="NJU97" s="466"/>
      <c r="NJV97" s="252"/>
      <c r="NJW97" s="467"/>
      <c r="NJX97" s="466"/>
      <c r="NJY97" s="399"/>
      <c r="NJZ97" s="466"/>
      <c r="NKA97" s="252"/>
      <c r="NKB97" s="467"/>
      <c r="NKC97" s="466"/>
      <c r="NKD97" s="399"/>
      <c r="NKE97" s="466"/>
      <c r="NKF97" s="252"/>
      <c r="NKG97" s="467"/>
      <c r="NKH97" s="466"/>
      <c r="NKI97" s="399"/>
      <c r="NKJ97" s="466"/>
      <c r="NKK97" s="252"/>
      <c r="NKL97" s="467"/>
      <c r="NKM97" s="466"/>
      <c r="NKN97" s="399"/>
      <c r="NKO97" s="466"/>
      <c r="NKP97" s="252"/>
      <c r="NKQ97" s="467"/>
      <c r="NKR97" s="466"/>
      <c r="NKS97" s="399"/>
      <c r="NKT97" s="466"/>
      <c r="NKU97" s="252"/>
      <c r="NKV97" s="467"/>
      <c r="NKW97" s="466"/>
      <c r="NKX97" s="399"/>
      <c r="NKY97" s="466"/>
      <c r="NKZ97" s="252"/>
      <c r="NLA97" s="467"/>
      <c r="NLB97" s="466"/>
      <c r="NLC97" s="399"/>
      <c r="NLD97" s="466"/>
      <c r="NLE97" s="252"/>
      <c r="NLF97" s="467"/>
      <c r="NLG97" s="466"/>
      <c r="NLH97" s="399"/>
      <c r="NLI97" s="466"/>
      <c r="NLJ97" s="252"/>
      <c r="NLK97" s="467"/>
      <c r="NLL97" s="466"/>
      <c r="NLM97" s="399"/>
      <c r="NLN97" s="466"/>
      <c r="NLO97" s="252"/>
      <c r="NLP97" s="467"/>
      <c r="NLQ97" s="466"/>
      <c r="NLR97" s="399"/>
      <c r="NLS97" s="466"/>
      <c r="NLT97" s="252"/>
      <c r="NLU97" s="467"/>
      <c r="NLV97" s="466"/>
      <c r="NLW97" s="399"/>
      <c r="NLX97" s="466"/>
      <c r="NLY97" s="252"/>
      <c r="NLZ97" s="467"/>
      <c r="NMA97" s="466"/>
      <c r="NMB97" s="399"/>
      <c r="NMC97" s="466"/>
      <c r="NMD97" s="252"/>
      <c r="NME97" s="467"/>
      <c r="NMF97" s="466"/>
      <c r="NMG97" s="399"/>
      <c r="NMH97" s="466"/>
      <c r="NMI97" s="252"/>
      <c r="NMJ97" s="467"/>
      <c r="NMK97" s="466"/>
      <c r="NML97" s="399"/>
      <c r="NMM97" s="466"/>
      <c r="NMN97" s="252"/>
      <c r="NMO97" s="467"/>
      <c r="NMP97" s="466"/>
      <c r="NMQ97" s="399"/>
      <c r="NMR97" s="466"/>
      <c r="NMS97" s="252"/>
      <c r="NMT97" s="467"/>
      <c r="NMU97" s="466"/>
      <c r="NMV97" s="399"/>
      <c r="NMW97" s="466"/>
      <c r="NMX97" s="252"/>
      <c r="NMY97" s="467"/>
      <c r="NMZ97" s="466"/>
      <c r="NNA97" s="399"/>
      <c r="NNB97" s="466"/>
      <c r="NNC97" s="252"/>
      <c r="NND97" s="467"/>
      <c r="NNE97" s="466"/>
      <c r="NNF97" s="399"/>
      <c r="NNG97" s="466"/>
      <c r="NNH97" s="252"/>
      <c r="NNI97" s="467"/>
      <c r="NNJ97" s="466"/>
      <c r="NNK97" s="399"/>
      <c r="NNL97" s="466"/>
      <c r="NNM97" s="252"/>
      <c r="NNN97" s="467"/>
      <c r="NNO97" s="466"/>
      <c r="NNP97" s="399"/>
      <c r="NNQ97" s="466"/>
      <c r="NNR97" s="252"/>
      <c r="NNS97" s="467"/>
      <c r="NNT97" s="466"/>
      <c r="NNU97" s="399"/>
      <c r="NNV97" s="466"/>
      <c r="NNW97" s="252"/>
      <c r="NNX97" s="467"/>
      <c r="NNY97" s="466"/>
      <c r="NNZ97" s="399"/>
      <c r="NOA97" s="466"/>
      <c r="NOB97" s="252"/>
      <c r="NOC97" s="467"/>
      <c r="NOD97" s="466"/>
      <c r="NOE97" s="399"/>
      <c r="NOF97" s="466"/>
      <c r="NOG97" s="252"/>
      <c r="NOH97" s="467"/>
      <c r="NOI97" s="466"/>
      <c r="NOJ97" s="399"/>
      <c r="NOK97" s="466"/>
      <c r="NOL97" s="252"/>
      <c r="NOM97" s="467"/>
      <c r="NON97" s="466"/>
      <c r="NOO97" s="399"/>
      <c r="NOP97" s="466"/>
      <c r="NOQ97" s="252"/>
      <c r="NOR97" s="467"/>
      <c r="NOS97" s="466"/>
      <c r="NOT97" s="399"/>
      <c r="NOU97" s="466"/>
      <c r="NOV97" s="252"/>
      <c r="NOW97" s="467"/>
      <c r="NOX97" s="466"/>
      <c r="NOY97" s="399"/>
      <c r="NOZ97" s="466"/>
      <c r="NPA97" s="252"/>
      <c r="NPB97" s="467"/>
      <c r="NPC97" s="466"/>
      <c r="NPD97" s="399"/>
      <c r="NPE97" s="466"/>
      <c r="NPF97" s="252"/>
      <c r="NPG97" s="467"/>
      <c r="NPH97" s="466"/>
      <c r="NPI97" s="399"/>
      <c r="NPJ97" s="466"/>
      <c r="NPK97" s="252"/>
      <c r="NPL97" s="467"/>
      <c r="NPM97" s="466"/>
      <c r="NPN97" s="399"/>
      <c r="NPO97" s="466"/>
      <c r="NPP97" s="252"/>
      <c r="NPQ97" s="467"/>
      <c r="NPR97" s="466"/>
      <c r="NPS97" s="399"/>
      <c r="NPT97" s="466"/>
      <c r="NPU97" s="252"/>
      <c r="NPV97" s="467"/>
      <c r="NPW97" s="466"/>
      <c r="NPX97" s="399"/>
      <c r="NPY97" s="466"/>
      <c r="NPZ97" s="252"/>
      <c r="NQA97" s="467"/>
      <c r="NQB97" s="466"/>
      <c r="NQC97" s="399"/>
      <c r="NQD97" s="466"/>
      <c r="NQE97" s="252"/>
      <c r="NQF97" s="467"/>
      <c r="NQG97" s="466"/>
      <c r="NQH97" s="399"/>
      <c r="NQI97" s="466"/>
      <c r="NQJ97" s="252"/>
      <c r="NQK97" s="467"/>
      <c r="NQL97" s="466"/>
      <c r="NQM97" s="399"/>
      <c r="NQN97" s="466"/>
      <c r="NQO97" s="252"/>
      <c r="NQP97" s="467"/>
      <c r="NQQ97" s="466"/>
      <c r="NQR97" s="399"/>
      <c r="NQS97" s="466"/>
      <c r="NQT97" s="252"/>
      <c r="NQU97" s="467"/>
      <c r="NQV97" s="466"/>
      <c r="NQW97" s="399"/>
      <c r="NQX97" s="466"/>
      <c r="NQY97" s="252"/>
      <c r="NQZ97" s="467"/>
      <c r="NRA97" s="466"/>
      <c r="NRB97" s="399"/>
      <c r="NRC97" s="466"/>
      <c r="NRD97" s="252"/>
      <c r="NRE97" s="467"/>
      <c r="NRF97" s="466"/>
      <c r="NRG97" s="399"/>
      <c r="NRH97" s="466"/>
      <c r="NRI97" s="252"/>
      <c r="NRJ97" s="467"/>
      <c r="NRK97" s="466"/>
      <c r="NRL97" s="399"/>
      <c r="NRM97" s="466"/>
      <c r="NRN97" s="252"/>
      <c r="NRO97" s="467"/>
      <c r="NRP97" s="466"/>
      <c r="NRQ97" s="399"/>
      <c r="NRR97" s="466"/>
      <c r="NRS97" s="252"/>
      <c r="NRT97" s="467"/>
      <c r="NRU97" s="466"/>
      <c r="NRV97" s="399"/>
      <c r="NRW97" s="466"/>
      <c r="NRX97" s="252"/>
      <c r="NRY97" s="467"/>
      <c r="NRZ97" s="466"/>
      <c r="NSA97" s="399"/>
      <c r="NSB97" s="466"/>
      <c r="NSC97" s="252"/>
      <c r="NSD97" s="467"/>
      <c r="NSE97" s="466"/>
      <c r="NSF97" s="399"/>
      <c r="NSG97" s="466"/>
      <c r="NSH97" s="252"/>
      <c r="NSI97" s="467"/>
      <c r="NSJ97" s="466"/>
      <c r="NSK97" s="399"/>
      <c r="NSL97" s="466"/>
      <c r="NSM97" s="252"/>
      <c r="NSN97" s="467"/>
      <c r="NSO97" s="466"/>
      <c r="NSP97" s="399"/>
      <c r="NSQ97" s="466"/>
      <c r="NSR97" s="252"/>
      <c r="NSS97" s="467"/>
      <c r="NST97" s="466"/>
      <c r="NSU97" s="399"/>
      <c r="NSV97" s="466"/>
      <c r="NSW97" s="252"/>
      <c r="NSX97" s="467"/>
      <c r="NSY97" s="466"/>
      <c r="NSZ97" s="399"/>
      <c r="NTA97" s="466"/>
      <c r="NTB97" s="252"/>
      <c r="NTC97" s="467"/>
      <c r="NTD97" s="466"/>
      <c r="NTE97" s="399"/>
      <c r="NTF97" s="466"/>
      <c r="NTG97" s="252"/>
      <c r="NTH97" s="467"/>
      <c r="NTI97" s="466"/>
      <c r="NTJ97" s="399"/>
      <c r="NTK97" s="466"/>
      <c r="NTL97" s="252"/>
      <c r="NTM97" s="467"/>
      <c r="NTN97" s="466"/>
      <c r="NTO97" s="399"/>
      <c r="NTP97" s="466"/>
      <c r="NTQ97" s="252"/>
      <c r="NTR97" s="467"/>
      <c r="NTS97" s="466"/>
      <c r="NTT97" s="399"/>
      <c r="NTU97" s="466"/>
      <c r="NTV97" s="252"/>
      <c r="NTW97" s="467"/>
      <c r="NTX97" s="466"/>
      <c r="NTY97" s="399"/>
      <c r="NTZ97" s="466"/>
      <c r="NUA97" s="252"/>
      <c r="NUB97" s="467"/>
      <c r="NUC97" s="466"/>
      <c r="NUD97" s="399"/>
      <c r="NUE97" s="466"/>
      <c r="NUF97" s="252"/>
      <c r="NUG97" s="467"/>
      <c r="NUH97" s="466"/>
      <c r="NUI97" s="399"/>
      <c r="NUJ97" s="466"/>
      <c r="NUK97" s="252"/>
      <c r="NUL97" s="467"/>
      <c r="NUM97" s="466"/>
      <c r="NUN97" s="399"/>
      <c r="NUO97" s="466"/>
      <c r="NUP97" s="252"/>
      <c r="NUQ97" s="467"/>
      <c r="NUR97" s="466"/>
      <c r="NUS97" s="399"/>
      <c r="NUT97" s="466"/>
      <c r="NUU97" s="252"/>
      <c r="NUV97" s="467"/>
      <c r="NUW97" s="466"/>
      <c r="NUX97" s="399"/>
      <c r="NUY97" s="466"/>
      <c r="NUZ97" s="252"/>
      <c r="NVA97" s="467"/>
      <c r="NVB97" s="466"/>
      <c r="NVC97" s="399"/>
      <c r="NVD97" s="466"/>
      <c r="NVE97" s="252"/>
      <c r="NVF97" s="467"/>
      <c r="NVG97" s="466"/>
      <c r="NVH97" s="399"/>
      <c r="NVI97" s="466"/>
      <c r="NVJ97" s="252"/>
      <c r="NVK97" s="467"/>
      <c r="NVL97" s="466"/>
      <c r="NVM97" s="399"/>
      <c r="NVN97" s="466"/>
      <c r="NVO97" s="252"/>
      <c r="NVP97" s="467"/>
      <c r="NVQ97" s="466"/>
      <c r="NVR97" s="399"/>
      <c r="NVS97" s="466"/>
      <c r="NVT97" s="252"/>
      <c r="NVU97" s="467"/>
      <c r="NVV97" s="466"/>
      <c r="NVW97" s="399"/>
      <c r="NVX97" s="466"/>
      <c r="NVY97" s="252"/>
      <c r="NVZ97" s="467"/>
      <c r="NWA97" s="466"/>
      <c r="NWB97" s="399"/>
      <c r="NWC97" s="466"/>
      <c r="NWD97" s="252"/>
      <c r="NWE97" s="467"/>
      <c r="NWF97" s="466"/>
      <c r="NWG97" s="399"/>
      <c r="NWH97" s="466"/>
      <c r="NWI97" s="252"/>
      <c r="NWJ97" s="467"/>
      <c r="NWK97" s="466"/>
      <c r="NWL97" s="399"/>
      <c r="NWM97" s="466"/>
      <c r="NWN97" s="252"/>
      <c r="NWO97" s="467"/>
      <c r="NWP97" s="466"/>
      <c r="NWQ97" s="399"/>
      <c r="NWR97" s="466"/>
      <c r="NWS97" s="252"/>
      <c r="NWT97" s="467"/>
      <c r="NWU97" s="466"/>
      <c r="NWV97" s="399"/>
      <c r="NWW97" s="466"/>
      <c r="NWX97" s="252"/>
      <c r="NWY97" s="467"/>
      <c r="NWZ97" s="466"/>
      <c r="NXA97" s="399"/>
      <c r="NXB97" s="466"/>
      <c r="NXC97" s="252"/>
      <c r="NXD97" s="467"/>
      <c r="NXE97" s="466"/>
      <c r="NXF97" s="399"/>
      <c r="NXG97" s="466"/>
      <c r="NXH97" s="252"/>
      <c r="NXI97" s="467"/>
      <c r="NXJ97" s="466"/>
      <c r="NXK97" s="399"/>
      <c r="NXL97" s="466"/>
      <c r="NXM97" s="252"/>
      <c r="NXN97" s="467"/>
      <c r="NXO97" s="466"/>
      <c r="NXP97" s="399"/>
      <c r="NXQ97" s="466"/>
      <c r="NXR97" s="252"/>
      <c r="NXS97" s="467"/>
      <c r="NXT97" s="466"/>
      <c r="NXU97" s="399"/>
      <c r="NXV97" s="466"/>
      <c r="NXW97" s="252"/>
      <c r="NXX97" s="467"/>
      <c r="NXY97" s="466"/>
      <c r="NXZ97" s="399"/>
      <c r="NYA97" s="466"/>
      <c r="NYB97" s="252"/>
      <c r="NYC97" s="467"/>
      <c r="NYD97" s="466"/>
      <c r="NYE97" s="399"/>
      <c r="NYF97" s="466"/>
      <c r="NYG97" s="252"/>
      <c r="NYH97" s="467"/>
      <c r="NYI97" s="466"/>
      <c r="NYJ97" s="399"/>
      <c r="NYK97" s="466"/>
      <c r="NYL97" s="252"/>
      <c r="NYM97" s="467"/>
      <c r="NYN97" s="466"/>
      <c r="NYO97" s="399"/>
      <c r="NYP97" s="466"/>
      <c r="NYQ97" s="252"/>
      <c r="NYR97" s="467"/>
      <c r="NYS97" s="466"/>
      <c r="NYT97" s="399"/>
      <c r="NYU97" s="466"/>
      <c r="NYV97" s="252"/>
      <c r="NYW97" s="467"/>
      <c r="NYX97" s="466"/>
      <c r="NYY97" s="399"/>
      <c r="NYZ97" s="466"/>
      <c r="NZA97" s="252"/>
      <c r="NZB97" s="467"/>
      <c r="NZC97" s="466"/>
      <c r="NZD97" s="399"/>
      <c r="NZE97" s="466"/>
      <c r="NZF97" s="252"/>
      <c r="NZG97" s="467"/>
      <c r="NZH97" s="466"/>
      <c r="NZI97" s="399"/>
      <c r="NZJ97" s="466"/>
      <c r="NZK97" s="252"/>
      <c r="NZL97" s="467"/>
      <c r="NZM97" s="466"/>
      <c r="NZN97" s="399"/>
      <c r="NZO97" s="466"/>
      <c r="NZP97" s="252"/>
      <c r="NZQ97" s="467"/>
      <c r="NZR97" s="466"/>
      <c r="NZS97" s="399"/>
      <c r="NZT97" s="466"/>
      <c r="NZU97" s="252"/>
      <c r="NZV97" s="467"/>
      <c r="NZW97" s="466"/>
      <c r="NZX97" s="399"/>
      <c r="NZY97" s="466"/>
      <c r="NZZ97" s="252"/>
      <c r="OAA97" s="467"/>
      <c r="OAB97" s="466"/>
      <c r="OAC97" s="399"/>
      <c r="OAD97" s="466"/>
      <c r="OAE97" s="252"/>
      <c r="OAF97" s="467"/>
      <c r="OAG97" s="466"/>
      <c r="OAH97" s="399"/>
      <c r="OAI97" s="466"/>
      <c r="OAJ97" s="252"/>
      <c r="OAK97" s="467"/>
      <c r="OAL97" s="466"/>
      <c r="OAM97" s="399"/>
      <c r="OAN97" s="466"/>
      <c r="OAO97" s="252"/>
      <c r="OAP97" s="467"/>
      <c r="OAQ97" s="466"/>
      <c r="OAR97" s="399"/>
      <c r="OAS97" s="466"/>
      <c r="OAT97" s="252"/>
      <c r="OAU97" s="467"/>
      <c r="OAV97" s="466"/>
      <c r="OAW97" s="399"/>
      <c r="OAX97" s="466"/>
      <c r="OAY97" s="252"/>
      <c r="OAZ97" s="467"/>
      <c r="OBA97" s="466"/>
      <c r="OBB97" s="399"/>
      <c r="OBC97" s="466"/>
      <c r="OBD97" s="252"/>
      <c r="OBE97" s="467"/>
      <c r="OBF97" s="466"/>
      <c r="OBG97" s="399"/>
      <c r="OBH97" s="466"/>
      <c r="OBI97" s="252"/>
      <c r="OBJ97" s="467"/>
      <c r="OBK97" s="466"/>
      <c r="OBL97" s="399"/>
      <c r="OBM97" s="466"/>
      <c r="OBN97" s="252"/>
      <c r="OBO97" s="467"/>
      <c r="OBP97" s="466"/>
      <c r="OBQ97" s="399"/>
      <c r="OBR97" s="466"/>
      <c r="OBS97" s="252"/>
      <c r="OBT97" s="467"/>
      <c r="OBU97" s="466"/>
      <c r="OBV97" s="399"/>
      <c r="OBW97" s="466"/>
      <c r="OBX97" s="252"/>
      <c r="OBY97" s="467"/>
      <c r="OBZ97" s="466"/>
      <c r="OCA97" s="399"/>
      <c r="OCB97" s="466"/>
      <c r="OCC97" s="252"/>
      <c r="OCD97" s="467"/>
      <c r="OCE97" s="466"/>
      <c r="OCF97" s="399"/>
      <c r="OCG97" s="466"/>
      <c r="OCH97" s="252"/>
      <c r="OCI97" s="467"/>
      <c r="OCJ97" s="466"/>
      <c r="OCK97" s="399"/>
      <c r="OCL97" s="466"/>
      <c r="OCM97" s="252"/>
      <c r="OCN97" s="467"/>
      <c r="OCO97" s="466"/>
      <c r="OCP97" s="399"/>
      <c r="OCQ97" s="466"/>
      <c r="OCR97" s="252"/>
      <c r="OCS97" s="467"/>
      <c r="OCT97" s="466"/>
      <c r="OCU97" s="399"/>
      <c r="OCV97" s="466"/>
      <c r="OCW97" s="252"/>
      <c r="OCX97" s="467"/>
      <c r="OCY97" s="466"/>
      <c r="OCZ97" s="399"/>
      <c r="ODA97" s="466"/>
      <c r="ODB97" s="252"/>
      <c r="ODC97" s="467"/>
      <c r="ODD97" s="466"/>
      <c r="ODE97" s="399"/>
      <c r="ODF97" s="466"/>
      <c r="ODG97" s="252"/>
      <c r="ODH97" s="467"/>
      <c r="ODI97" s="466"/>
      <c r="ODJ97" s="399"/>
      <c r="ODK97" s="466"/>
      <c r="ODL97" s="252"/>
      <c r="ODM97" s="467"/>
      <c r="ODN97" s="466"/>
      <c r="ODO97" s="399"/>
      <c r="ODP97" s="466"/>
      <c r="ODQ97" s="252"/>
      <c r="ODR97" s="467"/>
      <c r="ODS97" s="466"/>
      <c r="ODT97" s="399"/>
      <c r="ODU97" s="466"/>
      <c r="ODV97" s="252"/>
      <c r="ODW97" s="467"/>
      <c r="ODX97" s="466"/>
      <c r="ODY97" s="399"/>
      <c r="ODZ97" s="466"/>
      <c r="OEA97" s="252"/>
      <c r="OEB97" s="467"/>
      <c r="OEC97" s="466"/>
      <c r="OED97" s="399"/>
      <c r="OEE97" s="466"/>
      <c r="OEF97" s="252"/>
      <c r="OEG97" s="467"/>
      <c r="OEH97" s="466"/>
      <c r="OEI97" s="399"/>
      <c r="OEJ97" s="466"/>
      <c r="OEK97" s="252"/>
      <c r="OEL97" s="467"/>
      <c r="OEM97" s="466"/>
      <c r="OEN97" s="399"/>
      <c r="OEO97" s="466"/>
      <c r="OEP97" s="252"/>
      <c r="OEQ97" s="467"/>
      <c r="OER97" s="466"/>
      <c r="OES97" s="399"/>
      <c r="OET97" s="466"/>
      <c r="OEU97" s="252"/>
      <c r="OEV97" s="467"/>
      <c r="OEW97" s="466"/>
      <c r="OEX97" s="399"/>
      <c r="OEY97" s="466"/>
      <c r="OEZ97" s="252"/>
      <c r="OFA97" s="467"/>
      <c r="OFB97" s="466"/>
      <c r="OFC97" s="399"/>
      <c r="OFD97" s="466"/>
      <c r="OFE97" s="252"/>
      <c r="OFF97" s="467"/>
      <c r="OFG97" s="466"/>
      <c r="OFH97" s="399"/>
      <c r="OFI97" s="466"/>
      <c r="OFJ97" s="252"/>
      <c r="OFK97" s="467"/>
      <c r="OFL97" s="466"/>
      <c r="OFM97" s="399"/>
      <c r="OFN97" s="466"/>
      <c r="OFO97" s="252"/>
      <c r="OFP97" s="467"/>
      <c r="OFQ97" s="466"/>
      <c r="OFR97" s="399"/>
      <c r="OFS97" s="466"/>
      <c r="OFT97" s="252"/>
      <c r="OFU97" s="467"/>
      <c r="OFV97" s="466"/>
      <c r="OFW97" s="399"/>
      <c r="OFX97" s="466"/>
      <c r="OFY97" s="252"/>
      <c r="OFZ97" s="467"/>
      <c r="OGA97" s="466"/>
      <c r="OGB97" s="399"/>
      <c r="OGC97" s="466"/>
      <c r="OGD97" s="252"/>
      <c r="OGE97" s="467"/>
      <c r="OGF97" s="466"/>
      <c r="OGG97" s="399"/>
      <c r="OGH97" s="466"/>
      <c r="OGI97" s="252"/>
      <c r="OGJ97" s="467"/>
      <c r="OGK97" s="466"/>
      <c r="OGL97" s="399"/>
      <c r="OGM97" s="466"/>
      <c r="OGN97" s="252"/>
      <c r="OGO97" s="467"/>
      <c r="OGP97" s="466"/>
      <c r="OGQ97" s="399"/>
      <c r="OGR97" s="466"/>
      <c r="OGS97" s="252"/>
      <c r="OGT97" s="467"/>
      <c r="OGU97" s="466"/>
      <c r="OGV97" s="399"/>
      <c r="OGW97" s="466"/>
      <c r="OGX97" s="252"/>
      <c r="OGY97" s="467"/>
      <c r="OGZ97" s="466"/>
      <c r="OHA97" s="399"/>
      <c r="OHB97" s="466"/>
      <c r="OHC97" s="252"/>
      <c r="OHD97" s="467"/>
      <c r="OHE97" s="466"/>
      <c r="OHF97" s="399"/>
      <c r="OHG97" s="466"/>
      <c r="OHH97" s="252"/>
      <c r="OHI97" s="467"/>
      <c r="OHJ97" s="466"/>
      <c r="OHK97" s="399"/>
      <c r="OHL97" s="466"/>
      <c r="OHM97" s="252"/>
      <c r="OHN97" s="467"/>
      <c r="OHO97" s="466"/>
      <c r="OHP97" s="399"/>
      <c r="OHQ97" s="466"/>
      <c r="OHR97" s="252"/>
      <c r="OHS97" s="467"/>
      <c r="OHT97" s="466"/>
      <c r="OHU97" s="399"/>
      <c r="OHV97" s="466"/>
      <c r="OHW97" s="252"/>
      <c r="OHX97" s="467"/>
      <c r="OHY97" s="466"/>
      <c r="OHZ97" s="399"/>
      <c r="OIA97" s="466"/>
      <c r="OIB97" s="252"/>
      <c r="OIC97" s="467"/>
      <c r="OID97" s="466"/>
      <c r="OIE97" s="399"/>
      <c r="OIF97" s="466"/>
      <c r="OIG97" s="252"/>
      <c r="OIH97" s="467"/>
      <c r="OII97" s="466"/>
      <c r="OIJ97" s="399"/>
      <c r="OIK97" s="466"/>
      <c r="OIL97" s="252"/>
      <c r="OIM97" s="467"/>
      <c r="OIN97" s="466"/>
      <c r="OIO97" s="399"/>
      <c r="OIP97" s="466"/>
      <c r="OIQ97" s="252"/>
      <c r="OIR97" s="467"/>
      <c r="OIS97" s="466"/>
      <c r="OIT97" s="399"/>
      <c r="OIU97" s="466"/>
      <c r="OIV97" s="252"/>
      <c r="OIW97" s="467"/>
      <c r="OIX97" s="466"/>
      <c r="OIY97" s="399"/>
      <c r="OIZ97" s="466"/>
      <c r="OJA97" s="252"/>
      <c r="OJB97" s="467"/>
      <c r="OJC97" s="466"/>
      <c r="OJD97" s="399"/>
      <c r="OJE97" s="466"/>
      <c r="OJF97" s="252"/>
      <c r="OJG97" s="467"/>
      <c r="OJH97" s="466"/>
      <c r="OJI97" s="399"/>
      <c r="OJJ97" s="466"/>
      <c r="OJK97" s="252"/>
      <c r="OJL97" s="467"/>
      <c r="OJM97" s="466"/>
      <c r="OJN97" s="399"/>
      <c r="OJO97" s="466"/>
      <c r="OJP97" s="252"/>
      <c r="OJQ97" s="467"/>
      <c r="OJR97" s="466"/>
      <c r="OJS97" s="399"/>
      <c r="OJT97" s="466"/>
      <c r="OJU97" s="252"/>
      <c r="OJV97" s="467"/>
      <c r="OJW97" s="466"/>
      <c r="OJX97" s="399"/>
      <c r="OJY97" s="466"/>
      <c r="OJZ97" s="252"/>
      <c r="OKA97" s="467"/>
      <c r="OKB97" s="466"/>
      <c r="OKC97" s="399"/>
      <c r="OKD97" s="466"/>
      <c r="OKE97" s="252"/>
      <c r="OKF97" s="467"/>
      <c r="OKG97" s="466"/>
      <c r="OKH97" s="399"/>
      <c r="OKI97" s="466"/>
      <c r="OKJ97" s="252"/>
      <c r="OKK97" s="467"/>
      <c r="OKL97" s="466"/>
      <c r="OKM97" s="399"/>
      <c r="OKN97" s="466"/>
      <c r="OKO97" s="252"/>
      <c r="OKP97" s="467"/>
      <c r="OKQ97" s="466"/>
      <c r="OKR97" s="399"/>
      <c r="OKS97" s="466"/>
      <c r="OKT97" s="252"/>
      <c r="OKU97" s="467"/>
      <c r="OKV97" s="466"/>
      <c r="OKW97" s="399"/>
      <c r="OKX97" s="466"/>
      <c r="OKY97" s="252"/>
      <c r="OKZ97" s="467"/>
      <c r="OLA97" s="466"/>
      <c r="OLB97" s="399"/>
      <c r="OLC97" s="466"/>
      <c r="OLD97" s="252"/>
      <c r="OLE97" s="467"/>
      <c r="OLF97" s="466"/>
      <c r="OLG97" s="399"/>
      <c r="OLH97" s="466"/>
      <c r="OLI97" s="252"/>
      <c r="OLJ97" s="467"/>
      <c r="OLK97" s="466"/>
      <c r="OLL97" s="399"/>
      <c r="OLM97" s="466"/>
      <c r="OLN97" s="252"/>
      <c r="OLO97" s="467"/>
      <c r="OLP97" s="466"/>
      <c r="OLQ97" s="399"/>
      <c r="OLR97" s="466"/>
      <c r="OLS97" s="252"/>
      <c r="OLT97" s="467"/>
      <c r="OLU97" s="466"/>
      <c r="OLV97" s="399"/>
      <c r="OLW97" s="466"/>
      <c r="OLX97" s="252"/>
      <c r="OLY97" s="467"/>
      <c r="OLZ97" s="466"/>
      <c r="OMA97" s="399"/>
      <c r="OMB97" s="466"/>
      <c r="OMC97" s="252"/>
      <c r="OMD97" s="467"/>
      <c r="OME97" s="466"/>
      <c r="OMF97" s="399"/>
      <c r="OMG97" s="466"/>
      <c r="OMH97" s="252"/>
      <c r="OMI97" s="467"/>
      <c r="OMJ97" s="466"/>
      <c r="OMK97" s="399"/>
      <c r="OML97" s="466"/>
      <c r="OMM97" s="252"/>
      <c r="OMN97" s="467"/>
      <c r="OMO97" s="466"/>
      <c r="OMP97" s="399"/>
      <c r="OMQ97" s="466"/>
      <c r="OMR97" s="252"/>
      <c r="OMS97" s="467"/>
      <c r="OMT97" s="466"/>
      <c r="OMU97" s="399"/>
      <c r="OMV97" s="466"/>
      <c r="OMW97" s="252"/>
      <c r="OMX97" s="467"/>
      <c r="OMY97" s="466"/>
      <c r="OMZ97" s="399"/>
      <c r="ONA97" s="466"/>
      <c r="ONB97" s="252"/>
      <c r="ONC97" s="467"/>
      <c r="OND97" s="466"/>
      <c r="ONE97" s="399"/>
      <c r="ONF97" s="466"/>
      <c r="ONG97" s="252"/>
      <c r="ONH97" s="467"/>
      <c r="ONI97" s="466"/>
      <c r="ONJ97" s="399"/>
      <c r="ONK97" s="466"/>
      <c r="ONL97" s="252"/>
      <c r="ONM97" s="467"/>
      <c r="ONN97" s="466"/>
      <c r="ONO97" s="399"/>
      <c r="ONP97" s="466"/>
      <c r="ONQ97" s="252"/>
      <c r="ONR97" s="467"/>
      <c r="ONS97" s="466"/>
      <c r="ONT97" s="399"/>
      <c r="ONU97" s="466"/>
      <c r="ONV97" s="252"/>
      <c r="ONW97" s="467"/>
      <c r="ONX97" s="466"/>
      <c r="ONY97" s="399"/>
      <c r="ONZ97" s="466"/>
      <c r="OOA97" s="252"/>
      <c r="OOB97" s="467"/>
      <c r="OOC97" s="466"/>
      <c r="OOD97" s="399"/>
      <c r="OOE97" s="466"/>
      <c r="OOF97" s="252"/>
      <c r="OOG97" s="467"/>
      <c r="OOH97" s="466"/>
      <c r="OOI97" s="399"/>
      <c r="OOJ97" s="466"/>
      <c r="OOK97" s="252"/>
      <c r="OOL97" s="467"/>
      <c r="OOM97" s="466"/>
      <c r="OON97" s="399"/>
      <c r="OOO97" s="466"/>
      <c r="OOP97" s="252"/>
      <c r="OOQ97" s="467"/>
      <c r="OOR97" s="466"/>
      <c r="OOS97" s="399"/>
      <c r="OOT97" s="466"/>
      <c r="OOU97" s="252"/>
      <c r="OOV97" s="467"/>
      <c r="OOW97" s="466"/>
      <c r="OOX97" s="399"/>
      <c r="OOY97" s="466"/>
      <c r="OOZ97" s="252"/>
      <c r="OPA97" s="467"/>
      <c r="OPB97" s="466"/>
      <c r="OPC97" s="399"/>
      <c r="OPD97" s="466"/>
      <c r="OPE97" s="252"/>
      <c r="OPF97" s="467"/>
      <c r="OPG97" s="466"/>
      <c r="OPH97" s="399"/>
      <c r="OPI97" s="466"/>
      <c r="OPJ97" s="252"/>
      <c r="OPK97" s="467"/>
      <c r="OPL97" s="466"/>
      <c r="OPM97" s="399"/>
      <c r="OPN97" s="466"/>
      <c r="OPO97" s="252"/>
      <c r="OPP97" s="467"/>
      <c r="OPQ97" s="466"/>
      <c r="OPR97" s="399"/>
      <c r="OPS97" s="466"/>
      <c r="OPT97" s="252"/>
      <c r="OPU97" s="467"/>
      <c r="OPV97" s="466"/>
      <c r="OPW97" s="399"/>
      <c r="OPX97" s="466"/>
      <c r="OPY97" s="252"/>
      <c r="OPZ97" s="467"/>
      <c r="OQA97" s="466"/>
      <c r="OQB97" s="399"/>
      <c r="OQC97" s="466"/>
      <c r="OQD97" s="252"/>
      <c r="OQE97" s="467"/>
      <c r="OQF97" s="466"/>
      <c r="OQG97" s="399"/>
      <c r="OQH97" s="466"/>
      <c r="OQI97" s="252"/>
      <c r="OQJ97" s="467"/>
      <c r="OQK97" s="466"/>
      <c r="OQL97" s="399"/>
      <c r="OQM97" s="466"/>
      <c r="OQN97" s="252"/>
      <c r="OQO97" s="467"/>
      <c r="OQP97" s="466"/>
      <c r="OQQ97" s="399"/>
      <c r="OQR97" s="466"/>
      <c r="OQS97" s="252"/>
      <c r="OQT97" s="467"/>
      <c r="OQU97" s="466"/>
      <c r="OQV97" s="399"/>
      <c r="OQW97" s="466"/>
      <c r="OQX97" s="252"/>
      <c r="OQY97" s="467"/>
      <c r="OQZ97" s="466"/>
      <c r="ORA97" s="399"/>
      <c r="ORB97" s="466"/>
      <c r="ORC97" s="252"/>
      <c r="ORD97" s="467"/>
      <c r="ORE97" s="466"/>
      <c r="ORF97" s="399"/>
      <c r="ORG97" s="466"/>
      <c r="ORH97" s="252"/>
      <c r="ORI97" s="467"/>
      <c r="ORJ97" s="466"/>
      <c r="ORK97" s="399"/>
      <c r="ORL97" s="466"/>
      <c r="ORM97" s="252"/>
      <c r="ORN97" s="467"/>
      <c r="ORO97" s="466"/>
      <c r="ORP97" s="399"/>
      <c r="ORQ97" s="466"/>
      <c r="ORR97" s="252"/>
      <c r="ORS97" s="467"/>
      <c r="ORT97" s="466"/>
      <c r="ORU97" s="399"/>
      <c r="ORV97" s="466"/>
      <c r="ORW97" s="252"/>
      <c r="ORX97" s="467"/>
      <c r="ORY97" s="466"/>
      <c r="ORZ97" s="399"/>
      <c r="OSA97" s="466"/>
      <c r="OSB97" s="252"/>
      <c r="OSC97" s="467"/>
      <c r="OSD97" s="466"/>
      <c r="OSE97" s="399"/>
      <c r="OSF97" s="466"/>
      <c r="OSG97" s="252"/>
      <c r="OSH97" s="467"/>
      <c r="OSI97" s="466"/>
      <c r="OSJ97" s="399"/>
      <c r="OSK97" s="466"/>
      <c r="OSL97" s="252"/>
      <c r="OSM97" s="467"/>
      <c r="OSN97" s="466"/>
      <c r="OSO97" s="399"/>
      <c r="OSP97" s="466"/>
      <c r="OSQ97" s="252"/>
      <c r="OSR97" s="467"/>
      <c r="OSS97" s="466"/>
      <c r="OST97" s="399"/>
      <c r="OSU97" s="466"/>
      <c r="OSV97" s="252"/>
      <c r="OSW97" s="467"/>
      <c r="OSX97" s="466"/>
      <c r="OSY97" s="399"/>
      <c r="OSZ97" s="466"/>
      <c r="OTA97" s="252"/>
      <c r="OTB97" s="467"/>
      <c r="OTC97" s="466"/>
      <c r="OTD97" s="399"/>
      <c r="OTE97" s="466"/>
      <c r="OTF97" s="252"/>
      <c r="OTG97" s="467"/>
      <c r="OTH97" s="466"/>
      <c r="OTI97" s="399"/>
      <c r="OTJ97" s="466"/>
      <c r="OTK97" s="252"/>
      <c r="OTL97" s="467"/>
      <c r="OTM97" s="466"/>
      <c r="OTN97" s="399"/>
      <c r="OTO97" s="466"/>
      <c r="OTP97" s="252"/>
      <c r="OTQ97" s="467"/>
      <c r="OTR97" s="466"/>
      <c r="OTS97" s="399"/>
      <c r="OTT97" s="466"/>
      <c r="OTU97" s="252"/>
      <c r="OTV97" s="467"/>
      <c r="OTW97" s="466"/>
      <c r="OTX97" s="399"/>
      <c r="OTY97" s="466"/>
      <c r="OTZ97" s="252"/>
      <c r="OUA97" s="467"/>
      <c r="OUB97" s="466"/>
      <c r="OUC97" s="399"/>
      <c r="OUD97" s="466"/>
      <c r="OUE97" s="252"/>
      <c r="OUF97" s="467"/>
      <c r="OUG97" s="466"/>
      <c r="OUH97" s="399"/>
      <c r="OUI97" s="466"/>
      <c r="OUJ97" s="252"/>
      <c r="OUK97" s="467"/>
      <c r="OUL97" s="466"/>
      <c r="OUM97" s="399"/>
      <c r="OUN97" s="466"/>
      <c r="OUO97" s="252"/>
      <c r="OUP97" s="467"/>
      <c r="OUQ97" s="466"/>
      <c r="OUR97" s="399"/>
      <c r="OUS97" s="466"/>
      <c r="OUT97" s="252"/>
      <c r="OUU97" s="467"/>
      <c r="OUV97" s="466"/>
      <c r="OUW97" s="399"/>
      <c r="OUX97" s="466"/>
      <c r="OUY97" s="252"/>
      <c r="OUZ97" s="467"/>
      <c r="OVA97" s="466"/>
      <c r="OVB97" s="399"/>
      <c r="OVC97" s="466"/>
      <c r="OVD97" s="252"/>
      <c r="OVE97" s="467"/>
      <c r="OVF97" s="466"/>
      <c r="OVG97" s="399"/>
      <c r="OVH97" s="466"/>
      <c r="OVI97" s="252"/>
      <c r="OVJ97" s="467"/>
      <c r="OVK97" s="466"/>
      <c r="OVL97" s="399"/>
      <c r="OVM97" s="466"/>
      <c r="OVN97" s="252"/>
      <c r="OVO97" s="467"/>
      <c r="OVP97" s="466"/>
      <c r="OVQ97" s="399"/>
      <c r="OVR97" s="466"/>
      <c r="OVS97" s="252"/>
      <c r="OVT97" s="467"/>
      <c r="OVU97" s="466"/>
      <c r="OVV97" s="399"/>
      <c r="OVW97" s="466"/>
      <c r="OVX97" s="252"/>
      <c r="OVY97" s="467"/>
      <c r="OVZ97" s="466"/>
      <c r="OWA97" s="399"/>
      <c r="OWB97" s="466"/>
      <c r="OWC97" s="252"/>
      <c r="OWD97" s="467"/>
      <c r="OWE97" s="466"/>
      <c r="OWF97" s="399"/>
      <c r="OWG97" s="466"/>
      <c r="OWH97" s="252"/>
      <c r="OWI97" s="467"/>
      <c r="OWJ97" s="466"/>
      <c r="OWK97" s="399"/>
      <c r="OWL97" s="466"/>
      <c r="OWM97" s="252"/>
      <c r="OWN97" s="467"/>
      <c r="OWO97" s="466"/>
      <c r="OWP97" s="399"/>
      <c r="OWQ97" s="466"/>
      <c r="OWR97" s="252"/>
      <c r="OWS97" s="467"/>
      <c r="OWT97" s="466"/>
      <c r="OWU97" s="399"/>
      <c r="OWV97" s="466"/>
      <c r="OWW97" s="252"/>
      <c r="OWX97" s="467"/>
      <c r="OWY97" s="466"/>
      <c r="OWZ97" s="399"/>
      <c r="OXA97" s="466"/>
      <c r="OXB97" s="252"/>
      <c r="OXC97" s="467"/>
      <c r="OXD97" s="466"/>
      <c r="OXE97" s="399"/>
      <c r="OXF97" s="466"/>
      <c r="OXG97" s="252"/>
      <c r="OXH97" s="467"/>
      <c r="OXI97" s="466"/>
      <c r="OXJ97" s="399"/>
      <c r="OXK97" s="466"/>
      <c r="OXL97" s="252"/>
      <c r="OXM97" s="467"/>
      <c r="OXN97" s="466"/>
      <c r="OXO97" s="399"/>
      <c r="OXP97" s="466"/>
      <c r="OXQ97" s="252"/>
      <c r="OXR97" s="467"/>
      <c r="OXS97" s="466"/>
      <c r="OXT97" s="399"/>
      <c r="OXU97" s="466"/>
      <c r="OXV97" s="252"/>
      <c r="OXW97" s="467"/>
      <c r="OXX97" s="466"/>
      <c r="OXY97" s="399"/>
      <c r="OXZ97" s="466"/>
      <c r="OYA97" s="252"/>
      <c r="OYB97" s="467"/>
      <c r="OYC97" s="466"/>
      <c r="OYD97" s="399"/>
      <c r="OYE97" s="466"/>
      <c r="OYF97" s="252"/>
      <c r="OYG97" s="467"/>
      <c r="OYH97" s="466"/>
      <c r="OYI97" s="399"/>
      <c r="OYJ97" s="466"/>
      <c r="OYK97" s="252"/>
      <c r="OYL97" s="467"/>
      <c r="OYM97" s="466"/>
      <c r="OYN97" s="399"/>
      <c r="OYO97" s="466"/>
      <c r="OYP97" s="252"/>
      <c r="OYQ97" s="467"/>
      <c r="OYR97" s="466"/>
      <c r="OYS97" s="399"/>
      <c r="OYT97" s="466"/>
      <c r="OYU97" s="252"/>
      <c r="OYV97" s="467"/>
      <c r="OYW97" s="466"/>
      <c r="OYX97" s="399"/>
      <c r="OYY97" s="466"/>
      <c r="OYZ97" s="252"/>
      <c r="OZA97" s="467"/>
      <c r="OZB97" s="466"/>
      <c r="OZC97" s="399"/>
      <c r="OZD97" s="466"/>
      <c r="OZE97" s="252"/>
      <c r="OZF97" s="467"/>
      <c r="OZG97" s="466"/>
      <c r="OZH97" s="399"/>
      <c r="OZI97" s="466"/>
      <c r="OZJ97" s="252"/>
      <c r="OZK97" s="467"/>
      <c r="OZL97" s="466"/>
      <c r="OZM97" s="399"/>
      <c r="OZN97" s="466"/>
      <c r="OZO97" s="252"/>
      <c r="OZP97" s="467"/>
      <c r="OZQ97" s="466"/>
      <c r="OZR97" s="399"/>
      <c r="OZS97" s="466"/>
      <c r="OZT97" s="252"/>
      <c r="OZU97" s="467"/>
      <c r="OZV97" s="466"/>
      <c r="OZW97" s="399"/>
      <c r="OZX97" s="466"/>
      <c r="OZY97" s="252"/>
      <c r="OZZ97" s="467"/>
      <c r="PAA97" s="466"/>
      <c r="PAB97" s="399"/>
      <c r="PAC97" s="466"/>
      <c r="PAD97" s="252"/>
      <c r="PAE97" s="467"/>
      <c r="PAF97" s="466"/>
      <c r="PAG97" s="399"/>
      <c r="PAH97" s="466"/>
      <c r="PAI97" s="252"/>
      <c r="PAJ97" s="467"/>
      <c r="PAK97" s="466"/>
      <c r="PAL97" s="399"/>
      <c r="PAM97" s="466"/>
      <c r="PAN97" s="252"/>
      <c r="PAO97" s="467"/>
      <c r="PAP97" s="466"/>
      <c r="PAQ97" s="399"/>
      <c r="PAR97" s="466"/>
      <c r="PAS97" s="252"/>
      <c r="PAT97" s="467"/>
      <c r="PAU97" s="466"/>
      <c r="PAV97" s="399"/>
      <c r="PAW97" s="466"/>
      <c r="PAX97" s="252"/>
      <c r="PAY97" s="467"/>
      <c r="PAZ97" s="466"/>
      <c r="PBA97" s="399"/>
      <c r="PBB97" s="466"/>
      <c r="PBC97" s="252"/>
      <c r="PBD97" s="467"/>
      <c r="PBE97" s="466"/>
      <c r="PBF97" s="399"/>
      <c r="PBG97" s="466"/>
      <c r="PBH97" s="252"/>
      <c r="PBI97" s="467"/>
      <c r="PBJ97" s="466"/>
      <c r="PBK97" s="399"/>
      <c r="PBL97" s="466"/>
      <c r="PBM97" s="252"/>
      <c r="PBN97" s="467"/>
      <c r="PBO97" s="466"/>
      <c r="PBP97" s="399"/>
      <c r="PBQ97" s="466"/>
      <c r="PBR97" s="252"/>
      <c r="PBS97" s="467"/>
      <c r="PBT97" s="466"/>
      <c r="PBU97" s="399"/>
      <c r="PBV97" s="466"/>
      <c r="PBW97" s="252"/>
      <c r="PBX97" s="467"/>
      <c r="PBY97" s="466"/>
      <c r="PBZ97" s="399"/>
      <c r="PCA97" s="466"/>
      <c r="PCB97" s="252"/>
      <c r="PCC97" s="467"/>
      <c r="PCD97" s="466"/>
      <c r="PCE97" s="399"/>
      <c r="PCF97" s="466"/>
      <c r="PCG97" s="252"/>
      <c r="PCH97" s="467"/>
      <c r="PCI97" s="466"/>
      <c r="PCJ97" s="399"/>
      <c r="PCK97" s="466"/>
      <c r="PCL97" s="252"/>
      <c r="PCM97" s="467"/>
      <c r="PCN97" s="466"/>
      <c r="PCO97" s="399"/>
      <c r="PCP97" s="466"/>
      <c r="PCQ97" s="252"/>
      <c r="PCR97" s="467"/>
      <c r="PCS97" s="466"/>
      <c r="PCT97" s="399"/>
      <c r="PCU97" s="466"/>
      <c r="PCV97" s="252"/>
      <c r="PCW97" s="467"/>
      <c r="PCX97" s="466"/>
      <c r="PCY97" s="399"/>
      <c r="PCZ97" s="466"/>
      <c r="PDA97" s="252"/>
      <c r="PDB97" s="467"/>
      <c r="PDC97" s="466"/>
      <c r="PDD97" s="399"/>
      <c r="PDE97" s="466"/>
      <c r="PDF97" s="252"/>
      <c r="PDG97" s="467"/>
      <c r="PDH97" s="466"/>
      <c r="PDI97" s="399"/>
      <c r="PDJ97" s="466"/>
      <c r="PDK97" s="252"/>
      <c r="PDL97" s="467"/>
      <c r="PDM97" s="466"/>
      <c r="PDN97" s="399"/>
      <c r="PDO97" s="466"/>
      <c r="PDP97" s="252"/>
      <c r="PDQ97" s="467"/>
      <c r="PDR97" s="466"/>
      <c r="PDS97" s="399"/>
      <c r="PDT97" s="466"/>
      <c r="PDU97" s="252"/>
      <c r="PDV97" s="467"/>
      <c r="PDW97" s="466"/>
      <c r="PDX97" s="399"/>
      <c r="PDY97" s="466"/>
      <c r="PDZ97" s="252"/>
      <c r="PEA97" s="467"/>
      <c r="PEB97" s="466"/>
      <c r="PEC97" s="399"/>
      <c r="PED97" s="466"/>
      <c r="PEE97" s="252"/>
      <c r="PEF97" s="467"/>
      <c r="PEG97" s="466"/>
      <c r="PEH97" s="399"/>
      <c r="PEI97" s="466"/>
      <c r="PEJ97" s="252"/>
      <c r="PEK97" s="467"/>
      <c r="PEL97" s="466"/>
      <c r="PEM97" s="399"/>
      <c r="PEN97" s="466"/>
      <c r="PEO97" s="252"/>
      <c r="PEP97" s="467"/>
      <c r="PEQ97" s="466"/>
      <c r="PER97" s="399"/>
      <c r="PES97" s="466"/>
      <c r="PET97" s="252"/>
      <c r="PEU97" s="467"/>
      <c r="PEV97" s="466"/>
      <c r="PEW97" s="399"/>
      <c r="PEX97" s="466"/>
      <c r="PEY97" s="252"/>
      <c r="PEZ97" s="467"/>
      <c r="PFA97" s="466"/>
      <c r="PFB97" s="399"/>
      <c r="PFC97" s="466"/>
      <c r="PFD97" s="252"/>
      <c r="PFE97" s="467"/>
      <c r="PFF97" s="466"/>
      <c r="PFG97" s="399"/>
      <c r="PFH97" s="466"/>
      <c r="PFI97" s="252"/>
      <c r="PFJ97" s="467"/>
      <c r="PFK97" s="466"/>
      <c r="PFL97" s="399"/>
      <c r="PFM97" s="466"/>
      <c r="PFN97" s="252"/>
      <c r="PFO97" s="467"/>
      <c r="PFP97" s="466"/>
      <c r="PFQ97" s="399"/>
      <c r="PFR97" s="466"/>
      <c r="PFS97" s="252"/>
      <c r="PFT97" s="467"/>
      <c r="PFU97" s="466"/>
      <c r="PFV97" s="399"/>
      <c r="PFW97" s="466"/>
      <c r="PFX97" s="252"/>
      <c r="PFY97" s="467"/>
      <c r="PFZ97" s="466"/>
      <c r="PGA97" s="399"/>
      <c r="PGB97" s="466"/>
      <c r="PGC97" s="252"/>
      <c r="PGD97" s="467"/>
      <c r="PGE97" s="466"/>
      <c r="PGF97" s="399"/>
      <c r="PGG97" s="466"/>
      <c r="PGH97" s="252"/>
      <c r="PGI97" s="467"/>
      <c r="PGJ97" s="466"/>
      <c r="PGK97" s="399"/>
      <c r="PGL97" s="466"/>
      <c r="PGM97" s="252"/>
      <c r="PGN97" s="467"/>
      <c r="PGO97" s="466"/>
      <c r="PGP97" s="399"/>
      <c r="PGQ97" s="466"/>
      <c r="PGR97" s="252"/>
      <c r="PGS97" s="467"/>
      <c r="PGT97" s="466"/>
      <c r="PGU97" s="399"/>
      <c r="PGV97" s="466"/>
      <c r="PGW97" s="252"/>
      <c r="PGX97" s="467"/>
      <c r="PGY97" s="466"/>
      <c r="PGZ97" s="399"/>
      <c r="PHA97" s="466"/>
      <c r="PHB97" s="252"/>
      <c r="PHC97" s="467"/>
      <c r="PHD97" s="466"/>
      <c r="PHE97" s="399"/>
      <c r="PHF97" s="466"/>
      <c r="PHG97" s="252"/>
      <c r="PHH97" s="467"/>
      <c r="PHI97" s="466"/>
      <c r="PHJ97" s="399"/>
      <c r="PHK97" s="466"/>
      <c r="PHL97" s="252"/>
      <c r="PHM97" s="467"/>
      <c r="PHN97" s="466"/>
      <c r="PHO97" s="399"/>
      <c r="PHP97" s="466"/>
      <c r="PHQ97" s="252"/>
      <c r="PHR97" s="467"/>
      <c r="PHS97" s="466"/>
      <c r="PHT97" s="399"/>
      <c r="PHU97" s="466"/>
      <c r="PHV97" s="252"/>
      <c r="PHW97" s="467"/>
      <c r="PHX97" s="466"/>
      <c r="PHY97" s="399"/>
      <c r="PHZ97" s="466"/>
      <c r="PIA97" s="252"/>
      <c r="PIB97" s="467"/>
      <c r="PIC97" s="466"/>
      <c r="PID97" s="399"/>
      <c r="PIE97" s="466"/>
      <c r="PIF97" s="252"/>
      <c r="PIG97" s="467"/>
      <c r="PIH97" s="466"/>
      <c r="PII97" s="399"/>
      <c r="PIJ97" s="466"/>
      <c r="PIK97" s="252"/>
      <c r="PIL97" s="467"/>
      <c r="PIM97" s="466"/>
      <c r="PIN97" s="399"/>
      <c r="PIO97" s="466"/>
      <c r="PIP97" s="252"/>
      <c r="PIQ97" s="467"/>
      <c r="PIR97" s="466"/>
      <c r="PIS97" s="399"/>
      <c r="PIT97" s="466"/>
      <c r="PIU97" s="252"/>
      <c r="PIV97" s="467"/>
      <c r="PIW97" s="466"/>
      <c r="PIX97" s="399"/>
      <c r="PIY97" s="466"/>
      <c r="PIZ97" s="252"/>
      <c r="PJA97" s="467"/>
      <c r="PJB97" s="466"/>
      <c r="PJC97" s="399"/>
      <c r="PJD97" s="466"/>
      <c r="PJE97" s="252"/>
      <c r="PJF97" s="467"/>
      <c r="PJG97" s="466"/>
      <c r="PJH97" s="399"/>
      <c r="PJI97" s="466"/>
      <c r="PJJ97" s="252"/>
      <c r="PJK97" s="467"/>
      <c r="PJL97" s="466"/>
      <c r="PJM97" s="399"/>
      <c r="PJN97" s="466"/>
      <c r="PJO97" s="252"/>
      <c r="PJP97" s="467"/>
      <c r="PJQ97" s="466"/>
      <c r="PJR97" s="399"/>
      <c r="PJS97" s="466"/>
      <c r="PJT97" s="252"/>
      <c r="PJU97" s="467"/>
      <c r="PJV97" s="466"/>
      <c r="PJW97" s="399"/>
      <c r="PJX97" s="466"/>
      <c r="PJY97" s="252"/>
      <c r="PJZ97" s="467"/>
      <c r="PKA97" s="466"/>
      <c r="PKB97" s="399"/>
      <c r="PKC97" s="466"/>
      <c r="PKD97" s="252"/>
      <c r="PKE97" s="467"/>
      <c r="PKF97" s="466"/>
      <c r="PKG97" s="399"/>
      <c r="PKH97" s="466"/>
      <c r="PKI97" s="252"/>
      <c r="PKJ97" s="467"/>
      <c r="PKK97" s="466"/>
      <c r="PKL97" s="399"/>
      <c r="PKM97" s="466"/>
      <c r="PKN97" s="252"/>
      <c r="PKO97" s="467"/>
      <c r="PKP97" s="466"/>
      <c r="PKQ97" s="399"/>
      <c r="PKR97" s="466"/>
      <c r="PKS97" s="252"/>
      <c r="PKT97" s="467"/>
      <c r="PKU97" s="466"/>
      <c r="PKV97" s="399"/>
      <c r="PKW97" s="466"/>
      <c r="PKX97" s="252"/>
      <c r="PKY97" s="467"/>
      <c r="PKZ97" s="466"/>
      <c r="PLA97" s="399"/>
      <c r="PLB97" s="466"/>
      <c r="PLC97" s="252"/>
      <c r="PLD97" s="467"/>
      <c r="PLE97" s="466"/>
      <c r="PLF97" s="399"/>
      <c r="PLG97" s="466"/>
      <c r="PLH97" s="252"/>
      <c r="PLI97" s="467"/>
      <c r="PLJ97" s="466"/>
      <c r="PLK97" s="399"/>
      <c r="PLL97" s="466"/>
      <c r="PLM97" s="252"/>
      <c r="PLN97" s="467"/>
      <c r="PLO97" s="466"/>
      <c r="PLP97" s="399"/>
      <c r="PLQ97" s="466"/>
      <c r="PLR97" s="252"/>
      <c r="PLS97" s="467"/>
      <c r="PLT97" s="466"/>
      <c r="PLU97" s="399"/>
      <c r="PLV97" s="466"/>
      <c r="PLW97" s="252"/>
      <c r="PLX97" s="467"/>
      <c r="PLY97" s="466"/>
      <c r="PLZ97" s="399"/>
      <c r="PMA97" s="466"/>
      <c r="PMB97" s="252"/>
      <c r="PMC97" s="467"/>
      <c r="PMD97" s="466"/>
      <c r="PME97" s="399"/>
      <c r="PMF97" s="466"/>
      <c r="PMG97" s="252"/>
      <c r="PMH97" s="467"/>
      <c r="PMI97" s="466"/>
      <c r="PMJ97" s="399"/>
      <c r="PMK97" s="466"/>
      <c r="PML97" s="252"/>
      <c r="PMM97" s="467"/>
      <c r="PMN97" s="466"/>
      <c r="PMO97" s="399"/>
      <c r="PMP97" s="466"/>
      <c r="PMQ97" s="252"/>
      <c r="PMR97" s="467"/>
      <c r="PMS97" s="466"/>
      <c r="PMT97" s="399"/>
      <c r="PMU97" s="466"/>
      <c r="PMV97" s="252"/>
      <c r="PMW97" s="467"/>
      <c r="PMX97" s="466"/>
      <c r="PMY97" s="399"/>
      <c r="PMZ97" s="466"/>
      <c r="PNA97" s="252"/>
      <c r="PNB97" s="467"/>
      <c r="PNC97" s="466"/>
      <c r="PND97" s="399"/>
      <c r="PNE97" s="466"/>
      <c r="PNF97" s="252"/>
      <c r="PNG97" s="467"/>
      <c r="PNH97" s="466"/>
      <c r="PNI97" s="399"/>
      <c r="PNJ97" s="466"/>
      <c r="PNK97" s="252"/>
      <c r="PNL97" s="467"/>
      <c r="PNM97" s="466"/>
      <c r="PNN97" s="399"/>
      <c r="PNO97" s="466"/>
      <c r="PNP97" s="252"/>
      <c r="PNQ97" s="467"/>
      <c r="PNR97" s="466"/>
      <c r="PNS97" s="399"/>
      <c r="PNT97" s="466"/>
      <c r="PNU97" s="252"/>
      <c r="PNV97" s="467"/>
      <c r="PNW97" s="466"/>
      <c r="PNX97" s="399"/>
      <c r="PNY97" s="466"/>
      <c r="PNZ97" s="252"/>
      <c r="POA97" s="467"/>
      <c r="POB97" s="466"/>
      <c r="POC97" s="399"/>
      <c r="POD97" s="466"/>
      <c r="POE97" s="252"/>
      <c r="POF97" s="467"/>
      <c r="POG97" s="466"/>
      <c r="POH97" s="399"/>
      <c r="POI97" s="466"/>
      <c r="POJ97" s="252"/>
      <c r="POK97" s="467"/>
      <c r="POL97" s="466"/>
      <c r="POM97" s="399"/>
      <c r="PON97" s="466"/>
      <c r="POO97" s="252"/>
      <c r="POP97" s="467"/>
      <c r="POQ97" s="466"/>
      <c r="POR97" s="399"/>
      <c r="POS97" s="466"/>
      <c r="POT97" s="252"/>
      <c r="POU97" s="467"/>
      <c r="POV97" s="466"/>
      <c r="POW97" s="399"/>
      <c r="POX97" s="466"/>
      <c r="POY97" s="252"/>
      <c r="POZ97" s="467"/>
      <c r="PPA97" s="466"/>
      <c r="PPB97" s="399"/>
      <c r="PPC97" s="466"/>
      <c r="PPD97" s="252"/>
      <c r="PPE97" s="467"/>
      <c r="PPF97" s="466"/>
      <c r="PPG97" s="399"/>
      <c r="PPH97" s="466"/>
      <c r="PPI97" s="252"/>
      <c r="PPJ97" s="467"/>
      <c r="PPK97" s="466"/>
      <c r="PPL97" s="399"/>
      <c r="PPM97" s="466"/>
      <c r="PPN97" s="252"/>
      <c r="PPO97" s="467"/>
      <c r="PPP97" s="466"/>
      <c r="PPQ97" s="399"/>
      <c r="PPR97" s="466"/>
      <c r="PPS97" s="252"/>
      <c r="PPT97" s="467"/>
      <c r="PPU97" s="466"/>
      <c r="PPV97" s="399"/>
      <c r="PPW97" s="466"/>
      <c r="PPX97" s="252"/>
      <c r="PPY97" s="467"/>
      <c r="PPZ97" s="466"/>
      <c r="PQA97" s="399"/>
      <c r="PQB97" s="466"/>
      <c r="PQC97" s="252"/>
      <c r="PQD97" s="467"/>
      <c r="PQE97" s="466"/>
      <c r="PQF97" s="399"/>
      <c r="PQG97" s="466"/>
      <c r="PQH97" s="252"/>
      <c r="PQI97" s="467"/>
      <c r="PQJ97" s="466"/>
      <c r="PQK97" s="399"/>
      <c r="PQL97" s="466"/>
      <c r="PQM97" s="252"/>
      <c r="PQN97" s="467"/>
      <c r="PQO97" s="466"/>
      <c r="PQP97" s="399"/>
      <c r="PQQ97" s="466"/>
      <c r="PQR97" s="252"/>
      <c r="PQS97" s="467"/>
      <c r="PQT97" s="466"/>
      <c r="PQU97" s="399"/>
      <c r="PQV97" s="466"/>
      <c r="PQW97" s="252"/>
      <c r="PQX97" s="467"/>
      <c r="PQY97" s="466"/>
      <c r="PQZ97" s="399"/>
      <c r="PRA97" s="466"/>
      <c r="PRB97" s="252"/>
      <c r="PRC97" s="467"/>
      <c r="PRD97" s="466"/>
      <c r="PRE97" s="399"/>
      <c r="PRF97" s="466"/>
      <c r="PRG97" s="252"/>
      <c r="PRH97" s="467"/>
      <c r="PRI97" s="466"/>
      <c r="PRJ97" s="399"/>
      <c r="PRK97" s="466"/>
      <c r="PRL97" s="252"/>
      <c r="PRM97" s="467"/>
      <c r="PRN97" s="466"/>
      <c r="PRO97" s="399"/>
      <c r="PRP97" s="466"/>
      <c r="PRQ97" s="252"/>
      <c r="PRR97" s="467"/>
      <c r="PRS97" s="466"/>
      <c r="PRT97" s="399"/>
      <c r="PRU97" s="466"/>
      <c r="PRV97" s="252"/>
      <c r="PRW97" s="467"/>
      <c r="PRX97" s="466"/>
      <c r="PRY97" s="399"/>
      <c r="PRZ97" s="466"/>
      <c r="PSA97" s="252"/>
      <c r="PSB97" s="467"/>
      <c r="PSC97" s="466"/>
      <c r="PSD97" s="399"/>
      <c r="PSE97" s="466"/>
      <c r="PSF97" s="252"/>
      <c r="PSG97" s="467"/>
      <c r="PSH97" s="466"/>
      <c r="PSI97" s="399"/>
      <c r="PSJ97" s="466"/>
      <c r="PSK97" s="252"/>
      <c r="PSL97" s="467"/>
      <c r="PSM97" s="466"/>
      <c r="PSN97" s="399"/>
      <c r="PSO97" s="466"/>
      <c r="PSP97" s="252"/>
      <c r="PSQ97" s="467"/>
      <c r="PSR97" s="466"/>
      <c r="PSS97" s="399"/>
      <c r="PST97" s="466"/>
      <c r="PSU97" s="252"/>
      <c r="PSV97" s="467"/>
      <c r="PSW97" s="466"/>
      <c r="PSX97" s="399"/>
      <c r="PSY97" s="466"/>
      <c r="PSZ97" s="252"/>
      <c r="PTA97" s="467"/>
      <c r="PTB97" s="466"/>
      <c r="PTC97" s="399"/>
      <c r="PTD97" s="466"/>
      <c r="PTE97" s="252"/>
      <c r="PTF97" s="467"/>
      <c r="PTG97" s="466"/>
      <c r="PTH97" s="399"/>
      <c r="PTI97" s="466"/>
      <c r="PTJ97" s="252"/>
      <c r="PTK97" s="467"/>
      <c r="PTL97" s="466"/>
      <c r="PTM97" s="399"/>
      <c r="PTN97" s="466"/>
      <c r="PTO97" s="252"/>
      <c r="PTP97" s="467"/>
      <c r="PTQ97" s="466"/>
      <c r="PTR97" s="399"/>
      <c r="PTS97" s="466"/>
      <c r="PTT97" s="252"/>
      <c r="PTU97" s="467"/>
      <c r="PTV97" s="466"/>
      <c r="PTW97" s="399"/>
      <c r="PTX97" s="466"/>
      <c r="PTY97" s="252"/>
      <c r="PTZ97" s="467"/>
      <c r="PUA97" s="466"/>
      <c r="PUB97" s="399"/>
      <c r="PUC97" s="466"/>
      <c r="PUD97" s="252"/>
      <c r="PUE97" s="467"/>
      <c r="PUF97" s="466"/>
      <c r="PUG97" s="399"/>
      <c r="PUH97" s="466"/>
      <c r="PUI97" s="252"/>
      <c r="PUJ97" s="467"/>
      <c r="PUK97" s="466"/>
      <c r="PUL97" s="399"/>
      <c r="PUM97" s="466"/>
      <c r="PUN97" s="252"/>
      <c r="PUO97" s="467"/>
      <c r="PUP97" s="466"/>
      <c r="PUQ97" s="399"/>
      <c r="PUR97" s="466"/>
      <c r="PUS97" s="252"/>
      <c r="PUT97" s="467"/>
      <c r="PUU97" s="466"/>
      <c r="PUV97" s="399"/>
      <c r="PUW97" s="466"/>
      <c r="PUX97" s="252"/>
      <c r="PUY97" s="467"/>
      <c r="PUZ97" s="466"/>
      <c r="PVA97" s="399"/>
      <c r="PVB97" s="466"/>
      <c r="PVC97" s="252"/>
      <c r="PVD97" s="467"/>
      <c r="PVE97" s="466"/>
      <c r="PVF97" s="399"/>
      <c r="PVG97" s="466"/>
      <c r="PVH97" s="252"/>
      <c r="PVI97" s="467"/>
      <c r="PVJ97" s="466"/>
      <c r="PVK97" s="399"/>
      <c r="PVL97" s="466"/>
      <c r="PVM97" s="252"/>
      <c r="PVN97" s="467"/>
      <c r="PVO97" s="466"/>
      <c r="PVP97" s="399"/>
      <c r="PVQ97" s="466"/>
      <c r="PVR97" s="252"/>
      <c r="PVS97" s="467"/>
      <c r="PVT97" s="466"/>
      <c r="PVU97" s="399"/>
      <c r="PVV97" s="466"/>
      <c r="PVW97" s="252"/>
      <c r="PVX97" s="467"/>
      <c r="PVY97" s="466"/>
      <c r="PVZ97" s="399"/>
      <c r="PWA97" s="466"/>
      <c r="PWB97" s="252"/>
      <c r="PWC97" s="467"/>
      <c r="PWD97" s="466"/>
      <c r="PWE97" s="399"/>
      <c r="PWF97" s="466"/>
      <c r="PWG97" s="252"/>
      <c r="PWH97" s="467"/>
      <c r="PWI97" s="466"/>
      <c r="PWJ97" s="399"/>
      <c r="PWK97" s="466"/>
      <c r="PWL97" s="252"/>
      <c r="PWM97" s="467"/>
      <c r="PWN97" s="466"/>
      <c r="PWO97" s="399"/>
      <c r="PWP97" s="466"/>
      <c r="PWQ97" s="252"/>
      <c r="PWR97" s="467"/>
      <c r="PWS97" s="466"/>
      <c r="PWT97" s="399"/>
      <c r="PWU97" s="466"/>
      <c r="PWV97" s="252"/>
      <c r="PWW97" s="467"/>
      <c r="PWX97" s="466"/>
      <c r="PWY97" s="399"/>
      <c r="PWZ97" s="466"/>
      <c r="PXA97" s="252"/>
      <c r="PXB97" s="467"/>
      <c r="PXC97" s="466"/>
      <c r="PXD97" s="399"/>
      <c r="PXE97" s="466"/>
      <c r="PXF97" s="252"/>
      <c r="PXG97" s="467"/>
      <c r="PXH97" s="466"/>
      <c r="PXI97" s="399"/>
      <c r="PXJ97" s="466"/>
      <c r="PXK97" s="252"/>
      <c r="PXL97" s="467"/>
      <c r="PXM97" s="466"/>
      <c r="PXN97" s="399"/>
      <c r="PXO97" s="466"/>
      <c r="PXP97" s="252"/>
      <c r="PXQ97" s="467"/>
      <c r="PXR97" s="466"/>
      <c r="PXS97" s="399"/>
      <c r="PXT97" s="466"/>
      <c r="PXU97" s="252"/>
      <c r="PXV97" s="467"/>
      <c r="PXW97" s="466"/>
      <c r="PXX97" s="399"/>
      <c r="PXY97" s="466"/>
      <c r="PXZ97" s="252"/>
      <c r="PYA97" s="467"/>
      <c r="PYB97" s="466"/>
      <c r="PYC97" s="399"/>
      <c r="PYD97" s="466"/>
      <c r="PYE97" s="252"/>
      <c r="PYF97" s="467"/>
      <c r="PYG97" s="466"/>
      <c r="PYH97" s="399"/>
      <c r="PYI97" s="466"/>
      <c r="PYJ97" s="252"/>
      <c r="PYK97" s="467"/>
      <c r="PYL97" s="466"/>
      <c r="PYM97" s="399"/>
      <c r="PYN97" s="466"/>
      <c r="PYO97" s="252"/>
      <c r="PYP97" s="467"/>
      <c r="PYQ97" s="466"/>
      <c r="PYR97" s="399"/>
      <c r="PYS97" s="466"/>
      <c r="PYT97" s="252"/>
      <c r="PYU97" s="467"/>
      <c r="PYV97" s="466"/>
      <c r="PYW97" s="399"/>
      <c r="PYX97" s="466"/>
      <c r="PYY97" s="252"/>
      <c r="PYZ97" s="467"/>
      <c r="PZA97" s="466"/>
      <c r="PZB97" s="399"/>
      <c r="PZC97" s="466"/>
      <c r="PZD97" s="252"/>
      <c r="PZE97" s="467"/>
      <c r="PZF97" s="466"/>
      <c r="PZG97" s="399"/>
      <c r="PZH97" s="466"/>
      <c r="PZI97" s="252"/>
      <c r="PZJ97" s="467"/>
      <c r="PZK97" s="466"/>
      <c r="PZL97" s="399"/>
      <c r="PZM97" s="466"/>
      <c r="PZN97" s="252"/>
      <c r="PZO97" s="467"/>
      <c r="PZP97" s="466"/>
      <c r="PZQ97" s="399"/>
      <c r="PZR97" s="466"/>
      <c r="PZS97" s="252"/>
      <c r="PZT97" s="467"/>
      <c r="PZU97" s="466"/>
      <c r="PZV97" s="399"/>
      <c r="PZW97" s="466"/>
      <c r="PZX97" s="252"/>
      <c r="PZY97" s="467"/>
      <c r="PZZ97" s="466"/>
      <c r="QAA97" s="399"/>
      <c r="QAB97" s="466"/>
      <c r="QAC97" s="252"/>
      <c r="QAD97" s="467"/>
      <c r="QAE97" s="466"/>
      <c r="QAF97" s="399"/>
      <c r="QAG97" s="466"/>
      <c r="QAH97" s="252"/>
      <c r="QAI97" s="467"/>
      <c r="QAJ97" s="466"/>
      <c r="QAK97" s="399"/>
      <c r="QAL97" s="466"/>
      <c r="QAM97" s="252"/>
      <c r="QAN97" s="467"/>
      <c r="QAO97" s="466"/>
      <c r="QAP97" s="399"/>
      <c r="QAQ97" s="466"/>
      <c r="QAR97" s="252"/>
      <c r="QAS97" s="467"/>
      <c r="QAT97" s="466"/>
      <c r="QAU97" s="399"/>
      <c r="QAV97" s="466"/>
      <c r="QAW97" s="252"/>
      <c r="QAX97" s="467"/>
      <c r="QAY97" s="466"/>
      <c r="QAZ97" s="399"/>
      <c r="QBA97" s="466"/>
      <c r="QBB97" s="252"/>
      <c r="QBC97" s="467"/>
      <c r="QBD97" s="466"/>
      <c r="QBE97" s="399"/>
      <c r="QBF97" s="466"/>
      <c r="QBG97" s="252"/>
      <c r="QBH97" s="467"/>
      <c r="QBI97" s="466"/>
      <c r="QBJ97" s="399"/>
      <c r="QBK97" s="466"/>
      <c r="QBL97" s="252"/>
      <c r="QBM97" s="467"/>
      <c r="QBN97" s="466"/>
      <c r="QBO97" s="399"/>
      <c r="QBP97" s="466"/>
      <c r="QBQ97" s="252"/>
      <c r="QBR97" s="467"/>
      <c r="QBS97" s="466"/>
      <c r="QBT97" s="399"/>
      <c r="QBU97" s="466"/>
      <c r="QBV97" s="252"/>
      <c r="QBW97" s="467"/>
      <c r="QBX97" s="466"/>
      <c r="QBY97" s="399"/>
      <c r="QBZ97" s="466"/>
      <c r="QCA97" s="252"/>
      <c r="QCB97" s="467"/>
      <c r="QCC97" s="466"/>
      <c r="QCD97" s="399"/>
      <c r="QCE97" s="466"/>
      <c r="QCF97" s="252"/>
      <c r="QCG97" s="467"/>
      <c r="QCH97" s="466"/>
      <c r="QCI97" s="399"/>
      <c r="QCJ97" s="466"/>
      <c r="QCK97" s="252"/>
      <c r="QCL97" s="467"/>
      <c r="QCM97" s="466"/>
      <c r="QCN97" s="399"/>
      <c r="QCO97" s="466"/>
      <c r="QCP97" s="252"/>
      <c r="QCQ97" s="467"/>
      <c r="QCR97" s="466"/>
      <c r="QCS97" s="399"/>
      <c r="QCT97" s="466"/>
      <c r="QCU97" s="252"/>
      <c r="QCV97" s="467"/>
      <c r="QCW97" s="466"/>
      <c r="QCX97" s="399"/>
      <c r="QCY97" s="466"/>
      <c r="QCZ97" s="252"/>
      <c r="QDA97" s="467"/>
      <c r="QDB97" s="466"/>
      <c r="QDC97" s="399"/>
      <c r="QDD97" s="466"/>
      <c r="QDE97" s="252"/>
      <c r="QDF97" s="467"/>
      <c r="QDG97" s="466"/>
      <c r="QDH97" s="399"/>
      <c r="QDI97" s="466"/>
      <c r="QDJ97" s="252"/>
      <c r="QDK97" s="467"/>
      <c r="QDL97" s="466"/>
      <c r="QDM97" s="399"/>
      <c r="QDN97" s="466"/>
      <c r="QDO97" s="252"/>
      <c r="QDP97" s="467"/>
      <c r="QDQ97" s="466"/>
      <c r="QDR97" s="399"/>
      <c r="QDS97" s="466"/>
      <c r="QDT97" s="252"/>
      <c r="QDU97" s="467"/>
      <c r="QDV97" s="466"/>
      <c r="QDW97" s="399"/>
      <c r="QDX97" s="466"/>
      <c r="QDY97" s="252"/>
      <c r="QDZ97" s="467"/>
      <c r="QEA97" s="466"/>
      <c r="QEB97" s="399"/>
      <c r="QEC97" s="466"/>
      <c r="QED97" s="252"/>
      <c r="QEE97" s="467"/>
      <c r="QEF97" s="466"/>
      <c r="QEG97" s="399"/>
      <c r="QEH97" s="466"/>
      <c r="QEI97" s="252"/>
      <c r="QEJ97" s="467"/>
      <c r="QEK97" s="466"/>
      <c r="QEL97" s="399"/>
      <c r="QEM97" s="466"/>
      <c r="QEN97" s="252"/>
      <c r="QEO97" s="467"/>
      <c r="QEP97" s="466"/>
      <c r="QEQ97" s="399"/>
      <c r="QER97" s="466"/>
      <c r="QES97" s="252"/>
      <c r="QET97" s="467"/>
      <c r="QEU97" s="466"/>
      <c r="QEV97" s="399"/>
      <c r="QEW97" s="466"/>
      <c r="QEX97" s="252"/>
      <c r="QEY97" s="467"/>
      <c r="QEZ97" s="466"/>
      <c r="QFA97" s="399"/>
      <c r="QFB97" s="466"/>
      <c r="QFC97" s="252"/>
      <c r="QFD97" s="467"/>
      <c r="QFE97" s="466"/>
      <c r="QFF97" s="399"/>
      <c r="QFG97" s="466"/>
      <c r="QFH97" s="252"/>
      <c r="QFI97" s="467"/>
      <c r="QFJ97" s="466"/>
      <c r="QFK97" s="399"/>
      <c r="QFL97" s="466"/>
      <c r="QFM97" s="252"/>
      <c r="QFN97" s="467"/>
      <c r="QFO97" s="466"/>
      <c r="QFP97" s="399"/>
      <c r="QFQ97" s="466"/>
      <c r="QFR97" s="252"/>
      <c r="QFS97" s="467"/>
      <c r="QFT97" s="466"/>
      <c r="QFU97" s="399"/>
      <c r="QFV97" s="466"/>
      <c r="QFW97" s="252"/>
      <c r="QFX97" s="467"/>
      <c r="QFY97" s="466"/>
      <c r="QFZ97" s="399"/>
      <c r="QGA97" s="466"/>
      <c r="QGB97" s="252"/>
      <c r="QGC97" s="467"/>
      <c r="QGD97" s="466"/>
      <c r="QGE97" s="399"/>
      <c r="QGF97" s="466"/>
      <c r="QGG97" s="252"/>
      <c r="QGH97" s="467"/>
      <c r="QGI97" s="466"/>
      <c r="QGJ97" s="399"/>
      <c r="QGK97" s="466"/>
      <c r="QGL97" s="252"/>
      <c r="QGM97" s="467"/>
      <c r="QGN97" s="466"/>
      <c r="QGO97" s="399"/>
      <c r="QGP97" s="466"/>
      <c r="QGQ97" s="252"/>
      <c r="QGR97" s="467"/>
      <c r="QGS97" s="466"/>
      <c r="QGT97" s="399"/>
      <c r="QGU97" s="466"/>
      <c r="QGV97" s="252"/>
      <c r="QGW97" s="467"/>
      <c r="QGX97" s="466"/>
      <c r="QGY97" s="399"/>
      <c r="QGZ97" s="466"/>
      <c r="QHA97" s="252"/>
      <c r="QHB97" s="467"/>
      <c r="QHC97" s="466"/>
      <c r="QHD97" s="399"/>
      <c r="QHE97" s="466"/>
      <c r="QHF97" s="252"/>
      <c r="QHG97" s="467"/>
      <c r="QHH97" s="466"/>
      <c r="QHI97" s="399"/>
      <c r="QHJ97" s="466"/>
      <c r="QHK97" s="252"/>
      <c r="QHL97" s="467"/>
      <c r="QHM97" s="466"/>
      <c r="QHN97" s="399"/>
      <c r="QHO97" s="466"/>
      <c r="QHP97" s="252"/>
      <c r="QHQ97" s="467"/>
      <c r="QHR97" s="466"/>
      <c r="QHS97" s="399"/>
      <c r="QHT97" s="466"/>
      <c r="QHU97" s="252"/>
      <c r="QHV97" s="467"/>
      <c r="QHW97" s="466"/>
      <c r="QHX97" s="399"/>
      <c r="QHY97" s="466"/>
      <c r="QHZ97" s="252"/>
      <c r="QIA97" s="467"/>
      <c r="QIB97" s="466"/>
      <c r="QIC97" s="399"/>
      <c r="QID97" s="466"/>
      <c r="QIE97" s="252"/>
      <c r="QIF97" s="467"/>
      <c r="QIG97" s="466"/>
      <c r="QIH97" s="399"/>
      <c r="QII97" s="466"/>
      <c r="QIJ97" s="252"/>
      <c r="QIK97" s="467"/>
      <c r="QIL97" s="466"/>
      <c r="QIM97" s="399"/>
      <c r="QIN97" s="466"/>
      <c r="QIO97" s="252"/>
      <c r="QIP97" s="467"/>
      <c r="QIQ97" s="466"/>
      <c r="QIR97" s="399"/>
      <c r="QIS97" s="466"/>
      <c r="QIT97" s="252"/>
      <c r="QIU97" s="467"/>
      <c r="QIV97" s="466"/>
      <c r="QIW97" s="399"/>
      <c r="QIX97" s="466"/>
      <c r="QIY97" s="252"/>
      <c r="QIZ97" s="467"/>
      <c r="QJA97" s="466"/>
      <c r="QJB97" s="399"/>
      <c r="QJC97" s="466"/>
      <c r="QJD97" s="252"/>
      <c r="QJE97" s="467"/>
      <c r="QJF97" s="466"/>
      <c r="QJG97" s="399"/>
      <c r="QJH97" s="466"/>
      <c r="QJI97" s="252"/>
      <c r="QJJ97" s="467"/>
      <c r="QJK97" s="466"/>
      <c r="QJL97" s="399"/>
      <c r="QJM97" s="466"/>
      <c r="QJN97" s="252"/>
      <c r="QJO97" s="467"/>
      <c r="QJP97" s="466"/>
      <c r="QJQ97" s="399"/>
      <c r="QJR97" s="466"/>
      <c r="QJS97" s="252"/>
      <c r="QJT97" s="467"/>
      <c r="QJU97" s="466"/>
      <c r="QJV97" s="399"/>
      <c r="QJW97" s="466"/>
      <c r="QJX97" s="252"/>
      <c r="QJY97" s="467"/>
      <c r="QJZ97" s="466"/>
      <c r="QKA97" s="399"/>
      <c r="QKB97" s="466"/>
      <c r="QKC97" s="252"/>
      <c r="QKD97" s="467"/>
      <c r="QKE97" s="466"/>
      <c r="QKF97" s="399"/>
      <c r="QKG97" s="466"/>
      <c r="QKH97" s="252"/>
      <c r="QKI97" s="467"/>
      <c r="QKJ97" s="466"/>
      <c r="QKK97" s="399"/>
      <c r="QKL97" s="466"/>
      <c r="QKM97" s="252"/>
      <c r="QKN97" s="467"/>
      <c r="QKO97" s="466"/>
      <c r="QKP97" s="399"/>
      <c r="QKQ97" s="466"/>
      <c r="QKR97" s="252"/>
      <c r="QKS97" s="467"/>
      <c r="QKT97" s="466"/>
      <c r="QKU97" s="399"/>
      <c r="QKV97" s="466"/>
      <c r="QKW97" s="252"/>
      <c r="QKX97" s="467"/>
      <c r="QKY97" s="466"/>
      <c r="QKZ97" s="399"/>
      <c r="QLA97" s="466"/>
      <c r="QLB97" s="252"/>
      <c r="QLC97" s="467"/>
      <c r="QLD97" s="466"/>
      <c r="QLE97" s="399"/>
      <c r="QLF97" s="466"/>
      <c r="QLG97" s="252"/>
      <c r="QLH97" s="467"/>
      <c r="QLI97" s="466"/>
      <c r="QLJ97" s="399"/>
      <c r="QLK97" s="466"/>
      <c r="QLL97" s="252"/>
      <c r="QLM97" s="467"/>
      <c r="QLN97" s="466"/>
      <c r="QLO97" s="399"/>
      <c r="QLP97" s="466"/>
      <c r="QLQ97" s="252"/>
      <c r="QLR97" s="467"/>
      <c r="QLS97" s="466"/>
      <c r="QLT97" s="399"/>
      <c r="QLU97" s="466"/>
      <c r="QLV97" s="252"/>
      <c r="QLW97" s="467"/>
      <c r="QLX97" s="466"/>
      <c r="QLY97" s="399"/>
      <c r="QLZ97" s="466"/>
      <c r="QMA97" s="252"/>
      <c r="QMB97" s="467"/>
      <c r="QMC97" s="466"/>
      <c r="QMD97" s="399"/>
      <c r="QME97" s="466"/>
      <c r="QMF97" s="252"/>
      <c r="QMG97" s="467"/>
      <c r="QMH97" s="466"/>
      <c r="QMI97" s="399"/>
      <c r="QMJ97" s="466"/>
      <c r="QMK97" s="252"/>
      <c r="QML97" s="467"/>
      <c r="QMM97" s="466"/>
      <c r="QMN97" s="399"/>
      <c r="QMO97" s="466"/>
      <c r="QMP97" s="252"/>
      <c r="QMQ97" s="467"/>
      <c r="QMR97" s="466"/>
      <c r="QMS97" s="399"/>
      <c r="QMT97" s="466"/>
      <c r="QMU97" s="252"/>
      <c r="QMV97" s="467"/>
      <c r="QMW97" s="466"/>
      <c r="QMX97" s="399"/>
      <c r="QMY97" s="466"/>
      <c r="QMZ97" s="252"/>
      <c r="QNA97" s="467"/>
      <c r="QNB97" s="466"/>
      <c r="QNC97" s="399"/>
      <c r="QND97" s="466"/>
      <c r="QNE97" s="252"/>
      <c r="QNF97" s="467"/>
      <c r="QNG97" s="466"/>
      <c r="QNH97" s="399"/>
      <c r="QNI97" s="466"/>
      <c r="QNJ97" s="252"/>
      <c r="QNK97" s="467"/>
      <c r="QNL97" s="466"/>
      <c r="QNM97" s="399"/>
      <c r="QNN97" s="466"/>
      <c r="QNO97" s="252"/>
      <c r="QNP97" s="467"/>
      <c r="QNQ97" s="466"/>
      <c r="QNR97" s="399"/>
      <c r="QNS97" s="466"/>
      <c r="QNT97" s="252"/>
      <c r="QNU97" s="467"/>
      <c r="QNV97" s="466"/>
      <c r="QNW97" s="399"/>
      <c r="QNX97" s="466"/>
      <c r="QNY97" s="252"/>
      <c r="QNZ97" s="467"/>
      <c r="QOA97" s="466"/>
      <c r="QOB97" s="399"/>
      <c r="QOC97" s="466"/>
      <c r="QOD97" s="252"/>
      <c r="QOE97" s="467"/>
      <c r="QOF97" s="466"/>
      <c r="QOG97" s="399"/>
      <c r="QOH97" s="466"/>
      <c r="QOI97" s="252"/>
      <c r="QOJ97" s="467"/>
      <c r="QOK97" s="466"/>
      <c r="QOL97" s="399"/>
      <c r="QOM97" s="466"/>
      <c r="QON97" s="252"/>
      <c r="QOO97" s="467"/>
      <c r="QOP97" s="466"/>
      <c r="QOQ97" s="399"/>
      <c r="QOR97" s="466"/>
      <c r="QOS97" s="252"/>
      <c r="QOT97" s="467"/>
      <c r="QOU97" s="466"/>
      <c r="QOV97" s="399"/>
      <c r="QOW97" s="466"/>
      <c r="QOX97" s="252"/>
      <c r="QOY97" s="467"/>
      <c r="QOZ97" s="466"/>
      <c r="QPA97" s="399"/>
      <c r="QPB97" s="466"/>
      <c r="QPC97" s="252"/>
      <c r="QPD97" s="467"/>
      <c r="QPE97" s="466"/>
      <c r="QPF97" s="399"/>
      <c r="QPG97" s="466"/>
      <c r="QPH97" s="252"/>
      <c r="QPI97" s="467"/>
      <c r="QPJ97" s="466"/>
      <c r="QPK97" s="399"/>
      <c r="QPL97" s="466"/>
      <c r="QPM97" s="252"/>
      <c r="QPN97" s="467"/>
      <c r="QPO97" s="466"/>
      <c r="QPP97" s="399"/>
      <c r="QPQ97" s="466"/>
      <c r="QPR97" s="252"/>
      <c r="QPS97" s="467"/>
      <c r="QPT97" s="466"/>
      <c r="QPU97" s="399"/>
      <c r="QPV97" s="466"/>
      <c r="QPW97" s="252"/>
      <c r="QPX97" s="467"/>
      <c r="QPY97" s="466"/>
      <c r="QPZ97" s="399"/>
      <c r="QQA97" s="466"/>
      <c r="QQB97" s="252"/>
      <c r="QQC97" s="467"/>
      <c r="QQD97" s="466"/>
      <c r="QQE97" s="399"/>
      <c r="QQF97" s="466"/>
      <c r="QQG97" s="252"/>
      <c r="QQH97" s="467"/>
      <c r="QQI97" s="466"/>
      <c r="QQJ97" s="399"/>
      <c r="QQK97" s="466"/>
      <c r="QQL97" s="252"/>
      <c r="QQM97" s="467"/>
      <c r="QQN97" s="466"/>
      <c r="QQO97" s="399"/>
      <c r="QQP97" s="466"/>
      <c r="QQQ97" s="252"/>
      <c r="QQR97" s="467"/>
      <c r="QQS97" s="466"/>
      <c r="QQT97" s="399"/>
      <c r="QQU97" s="466"/>
      <c r="QQV97" s="252"/>
      <c r="QQW97" s="467"/>
      <c r="QQX97" s="466"/>
      <c r="QQY97" s="399"/>
      <c r="QQZ97" s="466"/>
      <c r="QRA97" s="252"/>
      <c r="QRB97" s="467"/>
      <c r="QRC97" s="466"/>
      <c r="QRD97" s="399"/>
      <c r="QRE97" s="466"/>
      <c r="QRF97" s="252"/>
      <c r="QRG97" s="467"/>
      <c r="QRH97" s="466"/>
      <c r="QRI97" s="399"/>
      <c r="QRJ97" s="466"/>
      <c r="QRK97" s="252"/>
      <c r="QRL97" s="467"/>
      <c r="QRM97" s="466"/>
      <c r="QRN97" s="399"/>
      <c r="QRO97" s="466"/>
      <c r="QRP97" s="252"/>
      <c r="QRQ97" s="467"/>
      <c r="QRR97" s="466"/>
      <c r="QRS97" s="399"/>
      <c r="QRT97" s="466"/>
      <c r="QRU97" s="252"/>
      <c r="QRV97" s="467"/>
      <c r="QRW97" s="466"/>
      <c r="QRX97" s="399"/>
      <c r="QRY97" s="466"/>
      <c r="QRZ97" s="252"/>
      <c r="QSA97" s="467"/>
      <c r="QSB97" s="466"/>
      <c r="QSC97" s="399"/>
      <c r="QSD97" s="466"/>
      <c r="QSE97" s="252"/>
      <c r="QSF97" s="467"/>
      <c r="QSG97" s="466"/>
      <c r="QSH97" s="399"/>
      <c r="QSI97" s="466"/>
      <c r="QSJ97" s="252"/>
      <c r="QSK97" s="467"/>
      <c r="QSL97" s="466"/>
      <c r="QSM97" s="399"/>
      <c r="QSN97" s="466"/>
      <c r="QSO97" s="252"/>
      <c r="QSP97" s="467"/>
      <c r="QSQ97" s="466"/>
      <c r="QSR97" s="399"/>
      <c r="QSS97" s="466"/>
      <c r="QST97" s="252"/>
      <c r="QSU97" s="467"/>
      <c r="QSV97" s="466"/>
      <c r="QSW97" s="399"/>
      <c r="QSX97" s="466"/>
      <c r="QSY97" s="252"/>
      <c r="QSZ97" s="467"/>
      <c r="QTA97" s="466"/>
      <c r="QTB97" s="399"/>
      <c r="QTC97" s="466"/>
      <c r="QTD97" s="252"/>
      <c r="QTE97" s="467"/>
      <c r="QTF97" s="466"/>
      <c r="QTG97" s="399"/>
      <c r="QTH97" s="466"/>
      <c r="QTI97" s="252"/>
      <c r="QTJ97" s="467"/>
      <c r="QTK97" s="466"/>
      <c r="QTL97" s="399"/>
      <c r="QTM97" s="466"/>
      <c r="QTN97" s="252"/>
      <c r="QTO97" s="467"/>
      <c r="QTP97" s="466"/>
      <c r="QTQ97" s="399"/>
      <c r="QTR97" s="466"/>
      <c r="QTS97" s="252"/>
      <c r="QTT97" s="467"/>
      <c r="QTU97" s="466"/>
      <c r="QTV97" s="399"/>
      <c r="QTW97" s="466"/>
      <c r="QTX97" s="252"/>
      <c r="QTY97" s="467"/>
      <c r="QTZ97" s="466"/>
      <c r="QUA97" s="399"/>
      <c r="QUB97" s="466"/>
      <c r="QUC97" s="252"/>
      <c r="QUD97" s="467"/>
      <c r="QUE97" s="466"/>
      <c r="QUF97" s="399"/>
      <c r="QUG97" s="466"/>
      <c r="QUH97" s="252"/>
      <c r="QUI97" s="467"/>
      <c r="QUJ97" s="466"/>
      <c r="QUK97" s="399"/>
      <c r="QUL97" s="466"/>
      <c r="QUM97" s="252"/>
      <c r="QUN97" s="467"/>
      <c r="QUO97" s="466"/>
      <c r="QUP97" s="399"/>
      <c r="QUQ97" s="466"/>
      <c r="QUR97" s="252"/>
      <c r="QUS97" s="467"/>
      <c r="QUT97" s="466"/>
      <c r="QUU97" s="399"/>
      <c r="QUV97" s="466"/>
      <c r="QUW97" s="252"/>
      <c r="QUX97" s="467"/>
      <c r="QUY97" s="466"/>
      <c r="QUZ97" s="399"/>
      <c r="QVA97" s="466"/>
      <c r="QVB97" s="252"/>
      <c r="QVC97" s="467"/>
      <c r="QVD97" s="466"/>
      <c r="QVE97" s="399"/>
      <c r="QVF97" s="466"/>
      <c r="QVG97" s="252"/>
      <c r="QVH97" s="467"/>
      <c r="QVI97" s="466"/>
      <c r="QVJ97" s="399"/>
      <c r="QVK97" s="466"/>
      <c r="QVL97" s="252"/>
      <c r="QVM97" s="467"/>
      <c r="QVN97" s="466"/>
      <c r="QVO97" s="399"/>
      <c r="QVP97" s="466"/>
      <c r="QVQ97" s="252"/>
      <c r="QVR97" s="467"/>
      <c r="QVS97" s="466"/>
      <c r="QVT97" s="399"/>
      <c r="QVU97" s="466"/>
      <c r="QVV97" s="252"/>
      <c r="QVW97" s="467"/>
      <c r="QVX97" s="466"/>
      <c r="QVY97" s="399"/>
      <c r="QVZ97" s="466"/>
      <c r="QWA97" s="252"/>
      <c r="QWB97" s="467"/>
      <c r="QWC97" s="466"/>
      <c r="QWD97" s="399"/>
      <c r="QWE97" s="466"/>
      <c r="QWF97" s="252"/>
      <c r="QWG97" s="467"/>
      <c r="QWH97" s="466"/>
      <c r="QWI97" s="399"/>
      <c r="QWJ97" s="466"/>
      <c r="QWK97" s="252"/>
      <c r="QWL97" s="467"/>
      <c r="QWM97" s="466"/>
      <c r="QWN97" s="399"/>
      <c r="QWO97" s="466"/>
      <c r="QWP97" s="252"/>
      <c r="QWQ97" s="467"/>
      <c r="QWR97" s="466"/>
      <c r="QWS97" s="399"/>
      <c r="QWT97" s="466"/>
      <c r="QWU97" s="252"/>
      <c r="QWV97" s="467"/>
      <c r="QWW97" s="466"/>
      <c r="QWX97" s="399"/>
      <c r="QWY97" s="466"/>
      <c r="QWZ97" s="252"/>
      <c r="QXA97" s="467"/>
      <c r="QXB97" s="466"/>
      <c r="QXC97" s="399"/>
      <c r="QXD97" s="466"/>
      <c r="QXE97" s="252"/>
      <c r="QXF97" s="467"/>
      <c r="QXG97" s="466"/>
      <c r="QXH97" s="399"/>
      <c r="QXI97" s="466"/>
      <c r="QXJ97" s="252"/>
      <c r="QXK97" s="467"/>
      <c r="QXL97" s="466"/>
      <c r="QXM97" s="399"/>
      <c r="QXN97" s="466"/>
      <c r="QXO97" s="252"/>
      <c r="QXP97" s="467"/>
      <c r="QXQ97" s="466"/>
      <c r="QXR97" s="399"/>
      <c r="QXS97" s="466"/>
      <c r="QXT97" s="252"/>
      <c r="QXU97" s="467"/>
      <c r="QXV97" s="466"/>
      <c r="QXW97" s="399"/>
      <c r="QXX97" s="466"/>
      <c r="QXY97" s="252"/>
      <c r="QXZ97" s="467"/>
      <c r="QYA97" s="466"/>
      <c r="QYB97" s="399"/>
      <c r="QYC97" s="466"/>
      <c r="QYD97" s="252"/>
      <c r="QYE97" s="467"/>
      <c r="QYF97" s="466"/>
      <c r="QYG97" s="399"/>
      <c r="QYH97" s="466"/>
      <c r="QYI97" s="252"/>
      <c r="QYJ97" s="467"/>
      <c r="QYK97" s="466"/>
      <c r="QYL97" s="399"/>
      <c r="QYM97" s="466"/>
      <c r="QYN97" s="252"/>
      <c r="QYO97" s="467"/>
      <c r="QYP97" s="466"/>
      <c r="QYQ97" s="399"/>
      <c r="QYR97" s="466"/>
      <c r="QYS97" s="252"/>
      <c r="QYT97" s="467"/>
      <c r="QYU97" s="466"/>
      <c r="QYV97" s="399"/>
      <c r="QYW97" s="466"/>
      <c r="QYX97" s="252"/>
      <c r="QYY97" s="467"/>
      <c r="QYZ97" s="466"/>
      <c r="QZA97" s="399"/>
      <c r="QZB97" s="466"/>
      <c r="QZC97" s="252"/>
      <c r="QZD97" s="467"/>
      <c r="QZE97" s="466"/>
      <c r="QZF97" s="399"/>
      <c r="QZG97" s="466"/>
      <c r="QZH97" s="252"/>
      <c r="QZI97" s="467"/>
      <c r="QZJ97" s="466"/>
      <c r="QZK97" s="399"/>
      <c r="QZL97" s="466"/>
      <c r="QZM97" s="252"/>
      <c r="QZN97" s="467"/>
      <c r="QZO97" s="466"/>
      <c r="QZP97" s="399"/>
      <c r="QZQ97" s="466"/>
      <c r="QZR97" s="252"/>
      <c r="QZS97" s="467"/>
      <c r="QZT97" s="466"/>
      <c r="QZU97" s="399"/>
      <c r="QZV97" s="466"/>
      <c r="QZW97" s="252"/>
      <c r="QZX97" s="467"/>
      <c r="QZY97" s="466"/>
      <c r="QZZ97" s="399"/>
      <c r="RAA97" s="466"/>
      <c r="RAB97" s="252"/>
      <c r="RAC97" s="467"/>
      <c r="RAD97" s="466"/>
      <c r="RAE97" s="399"/>
      <c r="RAF97" s="466"/>
      <c r="RAG97" s="252"/>
      <c r="RAH97" s="467"/>
      <c r="RAI97" s="466"/>
      <c r="RAJ97" s="399"/>
      <c r="RAK97" s="466"/>
      <c r="RAL97" s="252"/>
      <c r="RAM97" s="467"/>
      <c r="RAN97" s="466"/>
      <c r="RAO97" s="399"/>
      <c r="RAP97" s="466"/>
      <c r="RAQ97" s="252"/>
      <c r="RAR97" s="467"/>
      <c r="RAS97" s="466"/>
      <c r="RAT97" s="399"/>
      <c r="RAU97" s="466"/>
      <c r="RAV97" s="252"/>
      <c r="RAW97" s="467"/>
      <c r="RAX97" s="466"/>
      <c r="RAY97" s="399"/>
      <c r="RAZ97" s="466"/>
      <c r="RBA97" s="252"/>
      <c r="RBB97" s="467"/>
      <c r="RBC97" s="466"/>
      <c r="RBD97" s="399"/>
      <c r="RBE97" s="466"/>
      <c r="RBF97" s="252"/>
      <c r="RBG97" s="467"/>
      <c r="RBH97" s="466"/>
      <c r="RBI97" s="399"/>
      <c r="RBJ97" s="466"/>
      <c r="RBK97" s="252"/>
      <c r="RBL97" s="467"/>
      <c r="RBM97" s="466"/>
      <c r="RBN97" s="399"/>
      <c r="RBO97" s="466"/>
      <c r="RBP97" s="252"/>
      <c r="RBQ97" s="467"/>
      <c r="RBR97" s="466"/>
      <c r="RBS97" s="399"/>
      <c r="RBT97" s="466"/>
      <c r="RBU97" s="252"/>
      <c r="RBV97" s="467"/>
      <c r="RBW97" s="466"/>
      <c r="RBX97" s="399"/>
      <c r="RBY97" s="466"/>
      <c r="RBZ97" s="252"/>
      <c r="RCA97" s="467"/>
      <c r="RCB97" s="466"/>
      <c r="RCC97" s="399"/>
      <c r="RCD97" s="466"/>
      <c r="RCE97" s="252"/>
      <c r="RCF97" s="467"/>
      <c r="RCG97" s="466"/>
      <c r="RCH97" s="399"/>
      <c r="RCI97" s="466"/>
      <c r="RCJ97" s="252"/>
      <c r="RCK97" s="467"/>
      <c r="RCL97" s="466"/>
      <c r="RCM97" s="399"/>
      <c r="RCN97" s="466"/>
      <c r="RCO97" s="252"/>
      <c r="RCP97" s="467"/>
      <c r="RCQ97" s="466"/>
      <c r="RCR97" s="399"/>
      <c r="RCS97" s="466"/>
      <c r="RCT97" s="252"/>
      <c r="RCU97" s="467"/>
      <c r="RCV97" s="466"/>
      <c r="RCW97" s="399"/>
      <c r="RCX97" s="466"/>
      <c r="RCY97" s="252"/>
      <c r="RCZ97" s="467"/>
      <c r="RDA97" s="466"/>
      <c r="RDB97" s="399"/>
      <c r="RDC97" s="466"/>
      <c r="RDD97" s="252"/>
      <c r="RDE97" s="467"/>
      <c r="RDF97" s="466"/>
      <c r="RDG97" s="399"/>
      <c r="RDH97" s="466"/>
      <c r="RDI97" s="252"/>
      <c r="RDJ97" s="467"/>
      <c r="RDK97" s="466"/>
      <c r="RDL97" s="399"/>
      <c r="RDM97" s="466"/>
      <c r="RDN97" s="252"/>
      <c r="RDO97" s="467"/>
      <c r="RDP97" s="466"/>
      <c r="RDQ97" s="399"/>
      <c r="RDR97" s="466"/>
      <c r="RDS97" s="252"/>
      <c r="RDT97" s="467"/>
      <c r="RDU97" s="466"/>
      <c r="RDV97" s="399"/>
      <c r="RDW97" s="466"/>
      <c r="RDX97" s="252"/>
      <c r="RDY97" s="467"/>
      <c r="RDZ97" s="466"/>
      <c r="REA97" s="399"/>
      <c r="REB97" s="466"/>
      <c r="REC97" s="252"/>
      <c r="RED97" s="467"/>
      <c r="REE97" s="466"/>
      <c r="REF97" s="399"/>
      <c r="REG97" s="466"/>
      <c r="REH97" s="252"/>
      <c r="REI97" s="467"/>
      <c r="REJ97" s="466"/>
      <c r="REK97" s="399"/>
      <c r="REL97" s="466"/>
      <c r="REM97" s="252"/>
      <c r="REN97" s="467"/>
      <c r="REO97" s="466"/>
      <c r="REP97" s="399"/>
      <c r="REQ97" s="466"/>
      <c r="RER97" s="252"/>
      <c r="RES97" s="467"/>
      <c r="RET97" s="466"/>
      <c r="REU97" s="399"/>
      <c r="REV97" s="466"/>
      <c r="REW97" s="252"/>
      <c r="REX97" s="467"/>
      <c r="REY97" s="466"/>
      <c r="REZ97" s="399"/>
      <c r="RFA97" s="466"/>
      <c r="RFB97" s="252"/>
      <c r="RFC97" s="467"/>
      <c r="RFD97" s="466"/>
      <c r="RFE97" s="399"/>
      <c r="RFF97" s="466"/>
      <c r="RFG97" s="252"/>
      <c r="RFH97" s="467"/>
      <c r="RFI97" s="466"/>
      <c r="RFJ97" s="399"/>
      <c r="RFK97" s="466"/>
      <c r="RFL97" s="252"/>
      <c r="RFM97" s="467"/>
      <c r="RFN97" s="466"/>
      <c r="RFO97" s="399"/>
      <c r="RFP97" s="466"/>
      <c r="RFQ97" s="252"/>
      <c r="RFR97" s="467"/>
      <c r="RFS97" s="466"/>
      <c r="RFT97" s="399"/>
      <c r="RFU97" s="466"/>
      <c r="RFV97" s="252"/>
      <c r="RFW97" s="467"/>
      <c r="RFX97" s="466"/>
      <c r="RFY97" s="399"/>
      <c r="RFZ97" s="466"/>
      <c r="RGA97" s="252"/>
      <c r="RGB97" s="467"/>
      <c r="RGC97" s="466"/>
      <c r="RGD97" s="399"/>
      <c r="RGE97" s="466"/>
      <c r="RGF97" s="252"/>
      <c r="RGG97" s="467"/>
      <c r="RGH97" s="466"/>
      <c r="RGI97" s="399"/>
      <c r="RGJ97" s="466"/>
      <c r="RGK97" s="252"/>
      <c r="RGL97" s="467"/>
      <c r="RGM97" s="466"/>
      <c r="RGN97" s="399"/>
      <c r="RGO97" s="466"/>
      <c r="RGP97" s="252"/>
      <c r="RGQ97" s="467"/>
      <c r="RGR97" s="466"/>
      <c r="RGS97" s="399"/>
      <c r="RGT97" s="466"/>
      <c r="RGU97" s="252"/>
      <c r="RGV97" s="467"/>
      <c r="RGW97" s="466"/>
      <c r="RGX97" s="399"/>
      <c r="RGY97" s="466"/>
      <c r="RGZ97" s="252"/>
      <c r="RHA97" s="467"/>
      <c r="RHB97" s="466"/>
      <c r="RHC97" s="399"/>
      <c r="RHD97" s="466"/>
      <c r="RHE97" s="252"/>
      <c r="RHF97" s="467"/>
      <c r="RHG97" s="466"/>
      <c r="RHH97" s="399"/>
      <c r="RHI97" s="466"/>
      <c r="RHJ97" s="252"/>
      <c r="RHK97" s="467"/>
      <c r="RHL97" s="466"/>
      <c r="RHM97" s="399"/>
      <c r="RHN97" s="466"/>
      <c r="RHO97" s="252"/>
      <c r="RHP97" s="467"/>
      <c r="RHQ97" s="466"/>
      <c r="RHR97" s="399"/>
      <c r="RHS97" s="466"/>
      <c r="RHT97" s="252"/>
      <c r="RHU97" s="467"/>
      <c r="RHV97" s="466"/>
      <c r="RHW97" s="399"/>
      <c r="RHX97" s="466"/>
      <c r="RHY97" s="252"/>
      <c r="RHZ97" s="467"/>
      <c r="RIA97" s="466"/>
      <c r="RIB97" s="399"/>
      <c r="RIC97" s="466"/>
      <c r="RID97" s="252"/>
      <c r="RIE97" s="467"/>
      <c r="RIF97" s="466"/>
      <c r="RIG97" s="399"/>
      <c r="RIH97" s="466"/>
      <c r="RII97" s="252"/>
      <c r="RIJ97" s="467"/>
      <c r="RIK97" s="466"/>
      <c r="RIL97" s="399"/>
      <c r="RIM97" s="466"/>
      <c r="RIN97" s="252"/>
      <c r="RIO97" s="467"/>
      <c r="RIP97" s="466"/>
      <c r="RIQ97" s="399"/>
      <c r="RIR97" s="466"/>
      <c r="RIS97" s="252"/>
      <c r="RIT97" s="467"/>
      <c r="RIU97" s="466"/>
      <c r="RIV97" s="399"/>
      <c r="RIW97" s="466"/>
      <c r="RIX97" s="252"/>
      <c r="RIY97" s="467"/>
      <c r="RIZ97" s="466"/>
      <c r="RJA97" s="399"/>
      <c r="RJB97" s="466"/>
      <c r="RJC97" s="252"/>
      <c r="RJD97" s="467"/>
      <c r="RJE97" s="466"/>
      <c r="RJF97" s="399"/>
      <c r="RJG97" s="466"/>
      <c r="RJH97" s="252"/>
      <c r="RJI97" s="467"/>
      <c r="RJJ97" s="466"/>
      <c r="RJK97" s="399"/>
      <c r="RJL97" s="466"/>
      <c r="RJM97" s="252"/>
      <c r="RJN97" s="467"/>
      <c r="RJO97" s="466"/>
      <c r="RJP97" s="399"/>
      <c r="RJQ97" s="466"/>
      <c r="RJR97" s="252"/>
      <c r="RJS97" s="467"/>
      <c r="RJT97" s="466"/>
      <c r="RJU97" s="399"/>
      <c r="RJV97" s="466"/>
      <c r="RJW97" s="252"/>
      <c r="RJX97" s="467"/>
      <c r="RJY97" s="466"/>
      <c r="RJZ97" s="399"/>
      <c r="RKA97" s="466"/>
      <c r="RKB97" s="252"/>
      <c r="RKC97" s="467"/>
      <c r="RKD97" s="466"/>
      <c r="RKE97" s="399"/>
      <c r="RKF97" s="466"/>
      <c r="RKG97" s="252"/>
      <c r="RKH97" s="467"/>
      <c r="RKI97" s="466"/>
      <c r="RKJ97" s="399"/>
      <c r="RKK97" s="466"/>
      <c r="RKL97" s="252"/>
      <c r="RKM97" s="467"/>
      <c r="RKN97" s="466"/>
      <c r="RKO97" s="399"/>
      <c r="RKP97" s="466"/>
      <c r="RKQ97" s="252"/>
      <c r="RKR97" s="467"/>
      <c r="RKS97" s="466"/>
      <c r="RKT97" s="399"/>
      <c r="RKU97" s="466"/>
      <c r="RKV97" s="252"/>
      <c r="RKW97" s="467"/>
      <c r="RKX97" s="466"/>
      <c r="RKY97" s="399"/>
      <c r="RKZ97" s="466"/>
      <c r="RLA97" s="252"/>
      <c r="RLB97" s="467"/>
      <c r="RLC97" s="466"/>
      <c r="RLD97" s="399"/>
      <c r="RLE97" s="466"/>
      <c r="RLF97" s="252"/>
      <c r="RLG97" s="467"/>
      <c r="RLH97" s="466"/>
      <c r="RLI97" s="399"/>
      <c r="RLJ97" s="466"/>
      <c r="RLK97" s="252"/>
      <c r="RLL97" s="467"/>
      <c r="RLM97" s="466"/>
      <c r="RLN97" s="399"/>
      <c r="RLO97" s="466"/>
      <c r="RLP97" s="252"/>
      <c r="RLQ97" s="467"/>
      <c r="RLR97" s="466"/>
      <c r="RLS97" s="399"/>
      <c r="RLT97" s="466"/>
      <c r="RLU97" s="252"/>
      <c r="RLV97" s="467"/>
      <c r="RLW97" s="466"/>
      <c r="RLX97" s="399"/>
      <c r="RLY97" s="466"/>
      <c r="RLZ97" s="252"/>
      <c r="RMA97" s="467"/>
      <c r="RMB97" s="466"/>
      <c r="RMC97" s="399"/>
      <c r="RMD97" s="466"/>
      <c r="RME97" s="252"/>
      <c r="RMF97" s="467"/>
      <c r="RMG97" s="466"/>
      <c r="RMH97" s="399"/>
      <c r="RMI97" s="466"/>
      <c r="RMJ97" s="252"/>
      <c r="RMK97" s="467"/>
      <c r="RML97" s="466"/>
      <c r="RMM97" s="399"/>
      <c r="RMN97" s="466"/>
      <c r="RMO97" s="252"/>
      <c r="RMP97" s="467"/>
      <c r="RMQ97" s="466"/>
      <c r="RMR97" s="399"/>
      <c r="RMS97" s="466"/>
      <c r="RMT97" s="252"/>
      <c r="RMU97" s="467"/>
      <c r="RMV97" s="466"/>
      <c r="RMW97" s="399"/>
      <c r="RMX97" s="466"/>
      <c r="RMY97" s="252"/>
      <c r="RMZ97" s="467"/>
      <c r="RNA97" s="466"/>
      <c r="RNB97" s="399"/>
      <c r="RNC97" s="466"/>
      <c r="RND97" s="252"/>
      <c r="RNE97" s="467"/>
      <c r="RNF97" s="466"/>
      <c r="RNG97" s="399"/>
      <c r="RNH97" s="466"/>
      <c r="RNI97" s="252"/>
      <c r="RNJ97" s="467"/>
      <c r="RNK97" s="466"/>
      <c r="RNL97" s="399"/>
      <c r="RNM97" s="466"/>
      <c r="RNN97" s="252"/>
      <c r="RNO97" s="467"/>
      <c r="RNP97" s="466"/>
      <c r="RNQ97" s="399"/>
      <c r="RNR97" s="466"/>
      <c r="RNS97" s="252"/>
      <c r="RNT97" s="467"/>
      <c r="RNU97" s="466"/>
      <c r="RNV97" s="399"/>
      <c r="RNW97" s="466"/>
      <c r="RNX97" s="252"/>
      <c r="RNY97" s="467"/>
      <c r="RNZ97" s="466"/>
      <c r="ROA97" s="399"/>
      <c r="ROB97" s="466"/>
      <c r="ROC97" s="252"/>
      <c r="ROD97" s="467"/>
      <c r="ROE97" s="466"/>
      <c r="ROF97" s="399"/>
      <c r="ROG97" s="466"/>
      <c r="ROH97" s="252"/>
      <c r="ROI97" s="467"/>
      <c r="ROJ97" s="466"/>
      <c r="ROK97" s="399"/>
      <c r="ROL97" s="466"/>
      <c r="ROM97" s="252"/>
      <c r="RON97" s="467"/>
      <c r="ROO97" s="466"/>
      <c r="ROP97" s="399"/>
      <c r="ROQ97" s="466"/>
      <c r="ROR97" s="252"/>
      <c r="ROS97" s="467"/>
      <c r="ROT97" s="466"/>
      <c r="ROU97" s="399"/>
      <c r="ROV97" s="466"/>
      <c r="ROW97" s="252"/>
      <c r="ROX97" s="467"/>
      <c r="ROY97" s="466"/>
      <c r="ROZ97" s="399"/>
      <c r="RPA97" s="466"/>
      <c r="RPB97" s="252"/>
      <c r="RPC97" s="467"/>
      <c r="RPD97" s="466"/>
      <c r="RPE97" s="399"/>
      <c r="RPF97" s="466"/>
      <c r="RPG97" s="252"/>
      <c r="RPH97" s="467"/>
      <c r="RPI97" s="466"/>
      <c r="RPJ97" s="399"/>
      <c r="RPK97" s="466"/>
      <c r="RPL97" s="252"/>
      <c r="RPM97" s="467"/>
      <c r="RPN97" s="466"/>
      <c r="RPO97" s="399"/>
      <c r="RPP97" s="466"/>
      <c r="RPQ97" s="252"/>
      <c r="RPR97" s="467"/>
      <c r="RPS97" s="466"/>
      <c r="RPT97" s="399"/>
      <c r="RPU97" s="466"/>
      <c r="RPV97" s="252"/>
      <c r="RPW97" s="467"/>
      <c r="RPX97" s="466"/>
      <c r="RPY97" s="399"/>
      <c r="RPZ97" s="466"/>
      <c r="RQA97" s="252"/>
      <c r="RQB97" s="467"/>
      <c r="RQC97" s="466"/>
      <c r="RQD97" s="399"/>
      <c r="RQE97" s="466"/>
      <c r="RQF97" s="252"/>
      <c r="RQG97" s="467"/>
      <c r="RQH97" s="466"/>
      <c r="RQI97" s="399"/>
      <c r="RQJ97" s="466"/>
      <c r="RQK97" s="252"/>
      <c r="RQL97" s="467"/>
      <c r="RQM97" s="466"/>
      <c r="RQN97" s="399"/>
      <c r="RQO97" s="466"/>
      <c r="RQP97" s="252"/>
      <c r="RQQ97" s="467"/>
      <c r="RQR97" s="466"/>
      <c r="RQS97" s="399"/>
      <c r="RQT97" s="466"/>
      <c r="RQU97" s="252"/>
      <c r="RQV97" s="467"/>
      <c r="RQW97" s="466"/>
      <c r="RQX97" s="399"/>
      <c r="RQY97" s="466"/>
      <c r="RQZ97" s="252"/>
      <c r="RRA97" s="467"/>
      <c r="RRB97" s="466"/>
      <c r="RRC97" s="399"/>
      <c r="RRD97" s="466"/>
      <c r="RRE97" s="252"/>
      <c r="RRF97" s="467"/>
      <c r="RRG97" s="466"/>
      <c r="RRH97" s="399"/>
      <c r="RRI97" s="466"/>
      <c r="RRJ97" s="252"/>
      <c r="RRK97" s="467"/>
      <c r="RRL97" s="466"/>
      <c r="RRM97" s="399"/>
      <c r="RRN97" s="466"/>
      <c r="RRO97" s="252"/>
      <c r="RRP97" s="467"/>
      <c r="RRQ97" s="466"/>
      <c r="RRR97" s="399"/>
      <c r="RRS97" s="466"/>
      <c r="RRT97" s="252"/>
      <c r="RRU97" s="467"/>
      <c r="RRV97" s="466"/>
      <c r="RRW97" s="399"/>
      <c r="RRX97" s="466"/>
      <c r="RRY97" s="252"/>
      <c r="RRZ97" s="467"/>
      <c r="RSA97" s="466"/>
      <c r="RSB97" s="399"/>
      <c r="RSC97" s="466"/>
      <c r="RSD97" s="252"/>
      <c r="RSE97" s="467"/>
      <c r="RSF97" s="466"/>
      <c r="RSG97" s="399"/>
      <c r="RSH97" s="466"/>
      <c r="RSI97" s="252"/>
      <c r="RSJ97" s="467"/>
      <c r="RSK97" s="466"/>
      <c r="RSL97" s="399"/>
      <c r="RSM97" s="466"/>
      <c r="RSN97" s="252"/>
      <c r="RSO97" s="467"/>
      <c r="RSP97" s="466"/>
      <c r="RSQ97" s="399"/>
      <c r="RSR97" s="466"/>
      <c r="RSS97" s="252"/>
      <c r="RST97" s="467"/>
      <c r="RSU97" s="466"/>
      <c r="RSV97" s="399"/>
      <c r="RSW97" s="466"/>
      <c r="RSX97" s="252"/>
      <c r="RSY97" s="467"/>
      <c r="RSZ97" s="466"/>
      <c r="RTA97" s="399"/>
      <c r="RTB97" s="466"/>
      <c r="RTC97" s="252"/>
      <c r="RTD97" s="467"/>
      <c r="RTE97" s="466"/>
      <c r="RTF97" s="399"/>
      <c r="RTG97" s="466"/>
      <c r="RTH97" s="252"/>
      <c r="RTI97" s="467"/>
      <c r="RTJ97" s="466"/>
      <c r="RTK97" s="399"/>
      <c r="RTL97" s="466"/>
      <c r="RTM97" s="252"/>
      <c r="RTN97" s="467"/>
      <c r="RTO97" s="466"/>
      <c r="RTP97" s="399"/>
      <c r="RTQ97" s="466"/>
      <c r="RTR97" s="252"/>
      <c r="RTS97" s="467"/>
      <c r="RTT97" s="466"/>
      <c r="RTU97" s="399"/>
      <c r="RTV97" s="466"/>
      <c r="RTW97" s="252"/>
      <c r="RTX97" s="467"/>
      <c r="RTY97" s="466"/>
      <c r="RTZ97" s="399"/>
      <c r="RUA97" s="466"/>
      <c r="RUB97" s="252"/>
      <c r="RUC97" s="467"/>
      <c r="RUD97" s="466"/>
      <c r="RUE97" s="399"/>
      <c r="RUF97" s="466"/>
      <c r="RUG97" s="252"/>
      <c r="RUH97" s="467"/>
      <c r="RUI97" s="466"/>
      <c r="RUJ97" s="399"/>
      <c r="RUK97" s="466"/>
      <c r="RUL97" s="252"/>
      <c r="RUM97" s="467"/>
      <c r="RUN97" s="466"/>
      <c r="RUO97" s="399"/>
      <c r="RUP97" s="466"/>
      <c r="RUQ97" s="252"/>
      <c r="RUR97" s="467"/>
      <c r="RUS97" s="466"/>
      <c r="RUT97" s="399"/>
      <c r="RUU97" s="466"/>
      <c r="RUV97" s="252"/>
      <c r="RUW97" s="467"/>
      <c r="RUX97" s="466"/>
      <c r="RUY97" s="399"/>
      <c r="RUZ97" s="466"/>
      <c r="RVA97" s="252"/>
      <c r="RVB97" s="467"/>
      <c r="RVC97" s="466"/>
      <c r="RVD97" s="399"/>
      <c r="RVE97" s="466"/>
      <c r="RVF97" s="252"/>
      <c r="RVG97" s="467"/>
      <c r="RVH97" s="466"/>
      <c r="RVI97" s="399"/>
      <c r="RVJ97" s="466"/>
      <c r="RVK97" s="252"/>
      <c r="RVL97" s="467"/>
      <c r="RVM97" s="466"/>
      <c r="RVN97" s="399"/>
      <c r="RVO97" s="466"/>
      <c r="RVP97" s="252"/>
      <c r="RVQ97" s="467"/>
      <c r="RVR97" s="466"/>
      <c r="RVS97" s="399"/>
      <c r="RVT97" s="466"/>
      <c r="RVU97" s="252"/>
      <c r="RVV97" s="467"/>
      <c r="RVW97" s="466"/>
      <c r="RVX97" s="399"/>
      <c r="RVY97" s="466"/>
      <c r="RVZ97" s="252"/>
      <c r="RWA97" s="467"/>
      <c r="RWB97" s="466"/>
      <c r="RWC97" s="399"/>
      <c r="RWD97" s="466"/>
      <c r="RWE97" s="252"/>
      <c r="RWF97" s="467"/>
      <c r="RWG97" s="466"/>
      <c r="RWH97" s="399"/>
      <c r="RWI97" s="466"/>
      <c r="RWJ97" s="252"/>
      <c r="RWK97" s="467"/>
      <c r="RWL97" s="466"/>
      <c r="RWM97" s="399"/>
      <c r="RWN97" s="466"/>
      <c r="RWO97" s="252"/>
      <c r="RWP97" s="467"/>
      <c r="RWQ97" s="466"/>
      <c r="RWR97" s="399"/>
      <c r="RWS97" s="466"/>
      <c r="RWT97" s="252"/>
      <c r="RWU97" s="467"/>
      <c r="RWV97" s="466"/>
      <c r="RWW97" s="399"/>
      <c r="RWX97" s="466"/>
      <c r="RWY97" s="252"/>
      <c r="RWZ97" s="467"/>
      <c r="RXA97" s="466"/>
      <c r="RXB97" s="399"/>
      <c r="RXC97" s="466"/>
      <c r="RXD97" s="252"/>
      <c r="RXE97" s="467"/>
      <c r="RXF97" s="466"/>
      <c r="RXG97" s="399"/>
      <c r="RXH97" s="466"/>
      <c r="RXI97" s="252"/>
      <c r="RXJ97" s="467"/>
      <c r="RXK97" s="466"/>
      <c r="RXL97" s="399"/>
      <c r="RXM97" s="466"/>
      <c r="RXN97" s="252"/>
      <c r="RXO97" s="467"/>
      <c r="RXP97" s="466"/>
      <c r="RXQ97" s="399"/>
      <c r="RXR97" s="466"/>
      <c r="RXS97" s="252"/>
      <c r="RXT97" s="467"/>
      <c r="RXU97" s="466"/>
      <c r="RXV97" s="399"/>
      <c r="RXW97" s="466"/>
      <c r="RXX97" s="252"/>
      <c r="RXY97" s="467"/>
      <c r="RXZ97" s="466"/>
      <c r="RYA97" s="399"/>
      <c r="RYB97" s="466"/>
      <c r="RYC97" s="252"/>
      <c r="RYD97" s="467"/>
      <c r="RYE97" s="466"/>
      <c r="RYF97" s="399"/>
      <c r="RYG97" s="466"/>
      <c r="RYH97" s="252"/>
      <c r="RYI97" s="467"/>
      <c r="RYJ97" s="466"/>
      <c r="RYK97" s="399"/>
      <c r="RYL97" s="466"/>
      <c r="RYM97" s="252"/>
      <c r="RYN97" s="467"/>
      <c r="RYO97" s="466"/>
      <c r="RYP97" s="399"/>
      <c r="RYQ97" s="466"/>
      <c r="RYR97" s="252"/>
      <c r="RYS97" s="467"/>
      <c r="RYT97" s="466"/>
      <c r="RYU97" s="399"/>
      <c r="RYV97" s="466"/>
      <c r="RYW97" s="252"/>
      <c r="RYX97" s="467"/>
      <c r="RYY97" s="466"/>
      <c r="RYZ97" s="399"/>
      <c r="RZA97" s="466"/>
      <c r="RZB97" s="252"/>
      <c r="RZC97" s="467"/>
      <c r="RZD97" s="466"/>
      <c r="RZE97" s="399"/>
      <c r="RZF97" s="466"/>
      <c r="RZG97" s="252"/>
      <c r="RZH97" s="467"/>
      <c r="RZI97" s="466"/>
      <c r="RZJ97" s="399"/>
      <c r="RZK97" s="466"/>
      <c r="RZL97" s="252"/>
      <c r="RZM97" s="467"/>
      <c r="RZN97" s="466"/>
      <c r="RZO97" s="399"/>
      <c r="RZP97" s="466"/>
      <c r="RZQ97" s="252"/>
      <c r="RZR97" s="467"/>
      <c r="RZS97" s="466"/>
      <c r="RZT97" s="399"/>
      <c r="RZU97" s="466"/>
      <c r="RZV97" s="252"/>
      <c r="RZW97" s="467"/>
      <c r="RZX97" s="466"/>
      <c r="RZY97" s="399"/>
      <c r="RZZ97" s="466"/>
      <c r="SAA97" s="252"/>
      <c r="SAB97" s="467"/>
      <c r="SAC97" s="466"/>
      <c r="SAD97" s="399"/>
      <c r="SAE97" s="466"/>
      <c r="SAF97" s="252"/>
      <c r="SAG97" s="467"/>
      <c r="SAH97" s="466"/>
      <c r="SAI97" s="399"/>
      <c r="SAJ97" s="466"/>
      <c r="SAK97" s="252"/>
      <c r="SAL97" s="467"/>
      <c r="SAM97" s="466"/>
      <c r="SAN97" s="399"/>
      <c r="SAO97" s="466"/>
      <c r="SAP97" s="252"/>
      <c r="SAQ97" s="467"/>
      <c r="SAR97" s="466"/>
      <c r="SAS97" s="399"/>
      <c r="SAT97" s="466"/>
      <c r="SAU97" s="252"/>
      <c r="SAV97" s="467"/>
      <c r="SAW97" s="466"/>
      <c r="SAX97" s="399"/>
      <c r="SAY97" s="466"/>
      <c r="SAZ97" s="252"/>
      <c r="SBA97" s="467"/>
      <c r="SBB97" s="466"/>
      <c r="SBC97" s="399"/>
      <c r="SBD97" s="466"/>
      <c r="SBE97" s="252"/>
      <c r="SBF97" s="467"/>
      <c r="SBG97" s="466"/>
      <c r="SBH97" s="399"/>
      <c r="SBI97" s="466"/>
      <c r="SBJ97" s="252"/>
      <c r="SBK97" s="467"/>
      <c r="SBL97" s="466"/>
      <c r="SBM97" s="399"/>
      <c r="SBN97" s="466"/>
      <c r="SBO97" s="252"/>
      <c r="SBP97" s="467"/>
      <c r="SBQ97" s="466"/>
      <c r="SBR97" s="399"/>
      <c r="SBS97" s="466"/>
      <c r="SBT97" s="252"/>
      <c r="SBU97" s="467"/>
      <c r="SBV97" s="466"/>
      <c r="SBW97" s="399"/>
      <c r="SBX97" s="466"/>
      <c r="SBY97" s="252"/>
      <c r="SBZ97" s="467"/>
      <c r="SCA97" s="466"/>
      <c r="SCB97" s="399"/>
      <c r="SCC97" s="466"/>
      <c r="SCD97" s="252"/>
      <c r="SCE97" s="467"/>
      <c r="SCF97" s="466"/>
      <c r="SCG97" s="399"/>
      <c r="SCH97" s="466"/>
      <c r="SCI97" s="252"/>
      <c r="SCJ97" s="467"/>
      <c r="SCK97" s="466"/>
      <c r="SCL97" s="399"/>
      <c r="SCM97" s="466"/>
      <c r="SCN97" s="252"/>
      <c r="SCO97" s="467"/>
      <c r="SCP97" s="466"/>
      <c r="SCQ97" s="399"/>
      <c r="SCR97" s="466"/>
      <c r="SCS97" s="252"/>
      <c r="SCT97" s="467"/>
      <c r="SCU97" s="466"/>
      <c r="SCV97" s="399"/>
      <c r="SCW97" s="466"/>
      <c r="SCX97" s="252"/>
      <c r="SCY97" s="467"/>
      <c r="SCZ97" s="466"/>
      <c r="SDA97" s="399"/>
      <c r="SDB97" s="466"/>
      <c r="SDC97" s="252"/>
      <c r="SDD97" s="467"/>
      <c r="SDE97" s="466"/>
      <c r="SDF97" s="399"/>
      <c r="SDG97" s="466"/>
      <c r="SDH97" s="252"/>
      <c r="SDI97" s="467"/>
      <c r="SDJ97" s="466"/>
      <c r="SDK97" s="399"/>
      <c r="SDL97" s="466"/>
      <c r="SDM97" s="252"/>
      <c r="SDN97" s="467"/>
      <c r="SDO97" s="466"/>
      <c r="SDP97" s="399"/>
      <c r="SDQ97" s="466"/>
      <c r="SDR97" s="252"/>
      <c r="SDS97" s="467"/>
      <c r="SDT97" s="466"/>
      <c r="SDU97" s="399"/>
      <c r="SDV97" s="466"/>
      <c r="SDW97" s="252"/>
      <c r="SDX97" s="467"/>
      <c r="SDY97" s="466"/>
      <c r="SDZ97" s="399"/>
      <c r="SEA97" s="466"/>
      <c r="SEB97" s="252"/>
      <c r="SEC97" s="467"/>
      <c r="SED97" s="466"/>
      <c r="SEE97" s="399"/>
      <c r="SEF97" s="466"/>
      <c r="SEG97" s="252"/>
      <c r="SEH97" s="467"/>
      <c r="SEI97" s="466"/>
      <c r="SEJ97" s="399"/>
      <c r="SEK97" s="466"/>
      <c r="SEL97" s="252"/>
      <c r="SEM97" s="467"/>
      <c r="SEN97" s="466"/>
      <c r="SEO97" s="399"/>
      <c r="SEP97" s="466"/>
      <c r="SEQ97" s="252"/>
      <c r="SER97" s="467"/>
      <c r="SES97" s="466"/>
      <c r="SET97" s="399"/>
      <c r="SEU97" s="466"/>
      <c r="SEV97" s="252"/>
      <c r="SEW97" s="467"/>
      <c r="SEX97" s="466"/>
      <c r="SEY97" s="399"/>
      <c r="SEZ97" s="466"/>
      <c r="SFA97" s="252"/>
      <c r="SFB97" s="467"/>
      <c r="SFC97" s="466"/>
      <c r="SFD97" s="399"/>
      <c r="SFE97" s="466"/>
      <c r="SFF97" s="252"/>
      <c r="SFG97" s="467"/>
      <c r="SFH97" s="466"/>
      <c r="SFI97" s="399"/>
      <c r="SFJ97" s="466"/>
      <c r="SFK97" s="252"/>
      <c r="SFL97" s="467"/>
      <c r="SFM97" s="466"/>
      <c r="SFN97" s="399"/>
      <c r="SFO97" s="466"/>
      <c r="SFP97" s="252"/>
      <c r="SFQ97" s="467"/>
      <c r="SFR97" s="466"/>
      <c r="SFS97" s="399"/>
      <c r="SFT97" s="466"/>
      <c r="SFU97" s="252"/>
      <c r="SFV97" s="467"/>
      <c r="SFW97" s="466"/>
      <c r="SFX97" s="399"/>
      <c r="SFY97" s="466"/>
      <c r="SFZ97" s="252"/>
      <c r="SGA97" s="467"/>
      <c r="SGB97" s="466"/>
      <c r="SGC97" s="399"/>
      <c r="SGD97" s="466"/>
      <c r="SGE97" s="252"/>
      <c r="SGF97" s="467"/>
      <c r="SGG97" s="466"/>
      <c r="SGH97" s="399"/>
      <c r="SGI97" s="466"/>
      <c r="SGJ97" s="252"/>
      <c r="SGK97" s="467"/>
      <c r="SGL97" s="466"/>
      <c r="SGM97" s="399"/>
      <c r="SGN97" s="466"/>
      <c r="SGO97" s="252"/>
      <c r="SGP97" s="467"/>
      <c r="SGQ97" s="466"/>
      <c r="SGR97" s="399"/>
      <c r="SGS97" s="466"/>
      <c r="SGT97" s="252"/>
      <c r="SGU97" s="467"/>
      <c r="SGV97" s="466"/>
      <c r="SGW97" s="399"/>
      <c r="SGX97" s="466"/>
      <c r="SGY97" s="252"/>
      <c r="SGZ97" s="467"/>
      <c r="SHA97" s="466"/>
      <c r="SHB97" s="399"/>
      <c r="SHC97" s="466"/>
      <c r="SHD97" s="252"/>
      <c r="SHE97" s="467"/>
      <c r="SHF97" s="466"/>
      <c r="SHG97" s="399"/>
      <c r="SHH97" s="466"/>
      <c r="SHI97" s="252"/>
      <c r="SHJ97" s="467"/>
      <c r="SHK97" s="466"/>
      <c r="SHL97" s="399"/>
      <c r="SHM97" s="466"/>
      <c r="SHN97" s="252"/>
      <c r="SHO97" s="467"/>
      <c r="SHP97" s="466"/>
      <c r="SHQ97" s="399"/>
      <c r="SHR97" s="466"/>
      <c r="SHS97" s="252"/>
      <c r="SHT97" s="467"/>
      <c r="SHU97" s="466"/>
      <c r="SHV97" s="399"/>
      <c r="SHW97" s="466"/>
      <c r="SHX97" s="252"/>
      <c r="SHY97" s="467"/>
      <c r="SHZ97" s="466"/>
      <c r="SIA97" s="399"/>
      <c r="SIB97" s="466"/>
      <c r="SIC97" s="252"/>
      <c r="SID97" s="467"/>
      <c r="SIE97" s="466"/>
      <c r="SIF97" s="399"/>
      <c r="SIG97" s="466"/>
      <c r="SIH97" s="252"/>
      <c r="SII97" s="467"/>
      <c r="SIJ97" s="466"/>
      <c r="SIK97" s="399"/>
      <c r="SIL97" s="466"/>
      <c r="SIM97" s="252"/>
      <c r="SIN97" s="467"/>
      <c r="SIO97" s="466"/>
      <c r="SIP97" s="399"/>
      <c r="SIQ97" s="466"/>
      <c r="SIR97" s="252"/>
      <c r="SIS97" s="467"/>
      <c r="SIT97" s="466"/>
      <c r="SIU97" s="399"/>
      <c r="SIV97" s="466"/>
      <c r="SIW97" s="252"/>
      <c r="SIX97" s="467"/>
      <c r="SIY97" s="466"/>
      <c r="SIZ97" s="399"/>
      <c r="SJA97" s="466"/>
      <c r="SJB97" s="252"/>
      <c r="SJC97" s="467"/>
      <c r="SJD97" s="466"/>
      <c r="SJE97" s="399"/>
      <c r="SJF97" s="466"/>
      <c r="SJG97" s="252"/>
      <c r="SJH97" s="467"/>
      <c r="SJI97" s="466"/>
      <c r="SJJ97" s="399"/>
      <c r="SJK97" s="466"/>
      <c r="SJL97" s="252"/>
      <c r="SJM97" s="467"/>
      <c r="SJN97" s="466"/>
      <c r="SJO97" s="399"/>
      <c r="SJP97" s="466"/>
      <c r="SJQ97" s="252"/>
      <c r="SJR97" s="467"/>
      <c r="SJS97" s="466"/>
      <c r="SJT97" s="399"/>
      <c r="SJU97" s="466"/>
      <c r="SJV97" s="252"/>
      <c r="SJW97" s="467"/>
      <c r="SJX97" s="466"/>
      <c r="SJY97" s="399"/>
      <c r="SJZ97" s="466"/>
      <c r="SKA97" s="252"/>
      <c r="SKB97" s="467"/>
      <c r="SKC97" s="466"/>
      <c r="SKD97" s="399"/>
      <c r="SKE97" s="466"/>
      <c r="SKF97" s="252"/>
      <c r="SKG97" s="467"/>
      <c r="SKH97" s="466"/>
      <c r="SKI97" s="399"/>
      <c r="SKJ97" s="466"/>
      <c r="SKK97" s="252"/>
      <c r="SKL97" s="467"/>
      <c r="SKM97" s="466"/>
      <c r="SKN97" s="399"/>
      <c r="SKO97" s="466"/>
      <c r="SKP97" s="252"/>
      <c r="SKQ97" s="467"/>
      <c r="SKR97" s="466"/>
      <c r="SKS97" s="399"/>
      <c r="SKT97" s="466"/>
      <c r="SKU97" s="252"/>
      <c r="SKV97" s="467"/>
      <c r="SKW97" s="466"/>
      <c r="SKX97" s="399"/>
      <c r="SKY97" s="466"/>
      <c r="SKZ97" s="252"/>
      <c r="SLA97" s="467"/>
      <c r="SLB97" s="466"/>
      <c r="SLC97" s="399"/>
      <c r="SLD97" s="466"/>
      <c r="SLE97" s="252"/>
      <c r="SLF97" s="467"/>
      <c r="SLG97" s="466"/>
      <c r="SLH97" s="399"/>
      <c r="SLI97" s="466"/>
      <c r="SLJ97" s="252"/>
      <c r="SLK97" s="467"/>
      <c r="SLL97" s="466"/>
      <c r="SLM97" s="399"/>
      <c r="SLN97" s="466"/>
      <c r="SLO97" s="252"/>
      <c r="SLP97" s="467"/>
      <c r="SLQ97" s="466"/>
      <c r="SLR97" s="399"/>
      <c r="SLS97" s="466"/>
      <c r="SLT97" s="252"/>
      <c r="SLU97" s="467"/>
      <c r="SLV97" s="466"/>
      <c r="SLW97" s="399"/>
      <c r="SLX97" s="466"/>
      <c r="SLY97" s="252"/>
      <c r="SLZ97" s="467"/>
      <c r="SMA97" s="466"/>
      <c r="SMB97" s="399"/>
      <c r="SMC97" s="466"/>
      <c r="SMD97" s="252"/>
      <c r="SME97" s="467"/>
      <c r="SMF97" s="466"/>
      <c r="SMG97" s="399"/>
      <c r="SMH97" s="466"/>
      <c r="SMI97" s="252"/>
      <c r="SMJ97" s="467"/>
      <c r="SMK97" s="466"/>
      <c r="SML97" s="399"/>
      <c r="SMM97" s="466"/>
      <c r="SMN97" s="252"/>
      <c r="SMO97" s="467"/>
      <c r="SMP97" s="466"/>
      <c r="SMQ97" s="399"/>
      <c r="SMR97" s="466"/>
      <c r="SMS97" s="252"/>
      <c r="SMT97" s="467"/>
      <c r="SMU97" s="466"/>
      <c r="SMV97" s="399"/>
      <c r="SMW97" s="466"/>
      <c r="SMX97" s="252"/>
      <c r="SMY97" s="467"/>
      <c r="SMZ97" s="466"/>
      <c r="SNA97" s="399"/>
      <c r="SNB97" s="466"/>
      <c r="SNC97" s="252"/>
      <c r="SND97" s="467"/>
      <c r="SNE97" s="466"/>
      <c r="SNF97" s="399"/>
      <c r="SNG97" s="466"/>
      <c r="SNH97" s="252"/>
      <c r="SNI97" s="467"/>
      <c r="SNJ97" s="466"/>
      <c r="SNK97" s="399"/>
      <c r="SNL97" s="466"/>
      <c r="SNM97" s="252"/>
      <c r="SNN97" s="467"/>
      <c r="SNO97" s="466"/>
      <c r="SNP97" s="399"/>
      <c r="SNQ97" s="466"/>
      <c r="SNR97" s="252"/>
      <c r="SNS97" s="467"/>
      <c r="SNT97" s="466"/>
      <c r="SNU97" s="399"/>
      <c r="SNV97" s="466"/>
      <c r="SNW97" s="252"/>
      <c r="SNX97" s="467"/>
      <c r="SNY97" s="466"/>
      <c r="SNZ97" s="399"/>
      <c r="SOA97" s="466"/>
      <c r="SOB97" s="252"/>
      <c r="SOC97" s="467"/>
      <c r="SOD97" s="466"/>
      <c r="SOE97" s="399"/>
      <c r="SOF97" s="466"/>
      <c r="SOG97" s="252"/>
      <c r="SOH97" s="467"/>
      <c r="SOI97" s="466"/>
      <c r="SOJ97" s="399"/>
      <c r="SOK97" s="466"/>
      <c r="SOL97" s="252"/>
      <c r="SOM97" s="467"/>
      <c r="SON97" s="466"/>
      <c r="SOO97" s="399"/>
      <c r="SOP97" s="466"/>
      <c r="SOQ97" s="252"/>
      <c r="SOR97" s="467"/>
      <c r="SOS97" s="466"/>
      <c r="SOT97" s="399"/>
      <c r="SOU97" s="466"/>
      <c r="SOV97" s="252"/>
      <c r="SOW97" s="467"/>
      <c r="SOX97" s="466"/>
      <c r="SOY97" s="399"/>
      <c r="SOZ97" s="466"/>
      <c r="SPA97" s="252"/>
      <c r="SPB97" s="467"/>
      <c r="SPC97" s="466"/>
      <c r="SPD97" s="399"/>
      <c r="SPE97" s="466"/>
      <c r="SPF97" s="252"/>
      <c r="SPG97" s="467"/>
      <c r="SPH97" s="466"/>
      <c r="SPI97" s="399"/>
      <c r="SPJ97" s="466"/>
      <c r="SPK97" s="252"/>
      <c r="SPL97" s="467"/>
      <c r="SPM97" s="466"/>
      <c r="SPN97" s="399"/>
      <c r="SPO97" s="466"/>
      <c r="SPP97" s="252"/>
      <c r="SPQ97" s="467"/>
      <c r="SPR97" s="466"/>
      <c r="SPS97" s="399"/>
      <c r="SPT97" s="466"/>
      <c r="SPU97" s="252"/>
      <c r="SPV97" s="467"/>
      <c r="SPW97" s="466"/>
      <c r="SPX97" s="399"/>
      <c r="SPY97" s="466"/>
      <c r="SPZ97" s="252"/>
      <c r="SQA97" s="467"/>
      <c r="SQB97" s="466"/>
      <c r="SQC97" s="399"/>
      <c r="SQD97" s="466"/>
      <c r="SQE97" s="252"/>
      <c r="SQF97" s="467"/>
      <c r="SQG97" s="466"/>
      <c r="SQH97" s="399"/>
      <c r="SQI97" s="466"/>
      <c r="SQJ97" s="252"/>
      <c r="SQK97" s="467"/>
      <c r="SQL97" s="466"/>
      <c r="SQM97" s="399"/>
      <c r="SQN97" s="466"/>
      <c r="SQO97" s="252"/>
      <c r="SQP97" s="467"/>
      <c r="SQQ97" s="466"/>
      <c r="SQR97" s="399"/>
      <c r="SQS97" s="466"/>
      <c r="SQT97" s="252"/>
      <c r="SQU97" s="467"/>
      <c r="SQV97" s="466"/>
      <c r="SQW97" s="399"/>
      <c r="SQX97" s="466"/>
      <c r="SQY97" s="252"/>
      <c r="SQZ97" s="467"/>
      <c r="SRA97" s="466"/>
      <c r="SRB97" s="399"/>
      <c r="SRC97" s="466"/>
      <c r="SRD97" s="252"/>
      <c r="SRE97" s="467"/>
      <c r="SRF97" s="466"/>
      <c r="SRG97" s="399"/>
      <c r="SRH97" s="466"/>
      <c r="SRI97" s="252"/>
      <c r="SRJ97" s="467"/>
      <c r="SRK97" s="466"/>
      <c r="SRL97" s="399"/>
      <c r="SRM97" s="466"/>
      <c r="SRN97" s="252"/>
      <c r="SRO97" s="467"/>
      <c r="SRP97" s="466"/>
      <c r="SRQ97" s="399"/>
      <c r="SRR97" s="466"/>
      <c r="SRS97" s="252"/>
      <c r="SRT97" s="467"/>
      <c r="SRU97" s="466"/>
      <c r="SRV97" s="399"/>
      <c r="SRW97" s="466"/>
      <c r="SRX97" s="252"/>
      <c r="SRY97" s="467"/>
      <c r="SRZ97" s="466"/>
      <c r="SSA97" s="399"/>
      <c r="SSB97" s="466"/>
      <c r="SSC97" s="252"/>
      <c r="SSD97" s="467"/>
      <c r="SSE97" s="466"/>
      <c r="SSF97" s="399"/>
      <c r="SSG97" s="466"/>
      <c r="SSH97" s="252"/>
      <c r="SSI97" s="467"/>
      <c r="SSJ97" s="466"/>
      <c r="SSK97" s="399"/>
      <c r="SSL97" s="466"/>
      <c r="SSM97" s="252"/>
      <c r="SSN97" s="467"/>
      <c r="SSO97" s="466"/>
      <c r="SSP97" s="399"/>
      <c r="SSQ97" s="466"/>
      <c r="SSR97" s="252"/>
      <c r="SSS97" s="467"/>
      <c r="SST97" s="466"/>
      <c r="SSU97" s="399"/>
      <c r="SSV97" s="466"/>
      <c r="SSW97" s="252"/>
      <c r="SSX97" s="467"/>
      <c r="SSY97" s="466"/>
      <c r="SSZ97" s="399"/>
      <c r="STA97" s="466"/>
      <c r="STB97" s="252"/>
      <c r="STC97" s="467"/>
      <c r="STD97" s="466"/>
      <c r="STE97" s="399"/>
      <c r="STF97" s="466"/>
      <c r="STG97" s="252"/>
      <c r="STH97" s="467"/>
      <c r="STI97" s="466"/>
      <c r="STJ97" s="399"/>
      <c r="STK97" s="466"/>
      <c r="STL97" s="252"/>
      <c r="STM97" s="467"/>
      <c r="STN97" s="466"/>
      <c r="STO97" s="399"/>
      <c r="STP97" s="466"/>
      <c r="STQ97" s="252"/>
      <c r="STR97" s="467"/>
      <c r="STS97" s="466"/>
      <c r="STT97" s="399"/>
      <c r="STU97" s="466"/>
      <c r="STV97" s="252"/>
      <c r="STW97" s="467"/>
      <c r="STX97" s="466"/>
      <c r="STY97" s="399"/>
      <c r="STZ97" s="466"/>
      <c r="SUA97" s="252"/>
      <c r="SUB97" s="467"/>
      <c r="SUC97" s="466"/>
      <c r="SUD97" s="399"/>
      <c r="SUE97" s="466"/>
      <c r="SUF97" s="252"/>
      <c r="SUG97" s="467"/>
      <c r="SUH97" s="466"/>
      <c r="SUI97" s="399"/>
      <c r="SUJ97" s="466"/>
      <c r="SUK97" s="252"/>
      <c r="SUL97" s="467"/>
      <c r="SUM97" s="466"/>
      <c r="SUN97" s="399"/>
      <c r="SUO97" s="466"/>
      <c r="SUP97" s="252"/>
      <c r="SUQ97" s="467"/>
      <c r="SUR97" s="466"/>
      <c r="SUS97" s="399"/>
      <c r="SUT97" s="466"/>
      <c r="SUU97" s="252"/>
      <c r="SUV97" s="467"/>
      <c r="SUW97" s="466"/>
      <c r="SUX97" s="399"/>
      <c r="SUY97" s="466"/>
      <c r="SUZ97" s="252"/>
      <c r="SVA97" s="467"/>
      <c r="SVB97" s="466"/>
      <c r="SVC97" s="399"/>
      <c r="SVD97" s="466"/>
      <c r="SVE97" s="252"/>
      <c r="SVF97" s="467"/>
      <c r="SVG97" s="466"/>
      <c r="SVH97" s="399"/>
      <c r="SVI97" s="466"/>
      <c r="SVJ97" s="252"/>
      <c r="SVK97" s="467"/>
      <c r="SVL97" s="466"/>
      <c r="SVM97" s="399"/>
      <c r="SVN97" s="466"/>
      <c r="SVO97" s="252"/>
      <c r="SVP97" s="467"/>
      <c r="SVQ97" s="466"/>
      <c r="SVR97" s="399"/>
      <c r="SVS97" s="466"/>
      <c r="SVT97" s="252"/>
      <c r="SVU97" s="467"/>
      <c r="SVV97" s="466"/>
      <c r="SVW97" s="399"/>
      <c r="SVX97" s="466"/>
      <c r="SVY97" s="252"/>
      <c r="SVZ97" s="467"/>
      <c r="SWA97" s="466"/>
      <c r="SWB97" s="399"/>
      <c r="SWC97" s="466"/>
      <c r="SWD97" s="252"/>
      <c r="SWE97" s="467"/>
      <c r="SWF97" s="466"/>
      <c r="SWG97" s="399"/>
      <c r="SWH97" s="466"/>
      <c r="SWI97" s="252"/>
      <c r="SWJ97" s="467"/>
      <c r="SWK97" s="466"/>
      <c r="SWL97" s="399"/>
      <c r="SWM97" s="466"/>
      <c r="SWN97" s="252"/>
      <c r="SWO97" s="467"/>
      <c r="SWP97" s="466"/>
      <c r="SWQ97" s="399"/>
      <c r="SWR97" s="466"/>
      <c r="SWS97" s="252"/>
      <c r="SWT97" s="467"/>
      <c r="SWU97" s="466"/>
      <c r="SWV97" s="399"/>
      <c r="SWW97" s="466"/>
      <c r="SWX97" s="252"/>
      <c r="SWY97" s="467"/>
      <c r="SWZ97" s="466"/>
      <c r="SXA97" s="399"/>
      <c r="SXB97" s="466"/>
      <c r="SXC97" s="252"/>
      <c r="SXD97" s="467"/>
      <c r="SXE97" s="466"/>
      <c r="SXF97" s="399"/>
      <c r="SXG97" s="466"/>
      <c r="SXH97" s="252"/>
      <c r="SXI97" s="467"/>
      <c r="SXJ97" s="466"/>
      <c r="SXK97" s="399"/>
      <c r="SXL97" s="466"/>
      <c r="SXM97" s="252"/>
      <c r="SXN97" s="467"/>
      <c r="SXO97" s="466"/>
      <c r="SXP97" s="399"/>
      <c r="SXQ97" s="466"/>
      <c r="SXR97" s="252"/>
      <c r="SXS97" s="467"/>
      <c r="SXT97" s="466"/>
      <c r="SXU97" s="399"/>
      <c r="SXV97" s="466"/>
      <c r="SXW97" s="252"/>
      <c r="SXX97" s="467"/>
      <c r="SXY97" s="466"/>
      <c r="SXZ97" s="399"/>
      <c r="SYA97" s="466"/>
      <c r="SYB97" s="252"/>
      <c r="SYC97" s="467"/>
      <c r="SYD97" s="466"/>
      <c r="SYE97" s="399"/>
      <c r="SYF97" s="466"/>
      <c r="SYG97" s="252"/>
      <c r="SYH97" s="467"/>
      <c r="SYI97" s="466"/>
      <c r="SYJ97" s="399"/>
      <c r="SYK97" s="466"/>
      <c r="SYL97" s="252"/>
      <c r="SYM97" s="467"/>
      <c r="SYN97" s="466"/>
      <c r="SYO97" s="399"/>
      <c r="SYP97" s="466"/>
      <c r="SYQ97" s="252"/>
      <c r="SYR97" s="467"/>
      <c r="SYS97" s="466"/>
      <c r="SYT97" s="399"/>
      <c r="SYU97" s="466"/>
      <c r="SYV97" s="252"/>
      <c r="SYW97" s="467"/>
      <c r="SYX97" s="466"/>
      <c r="SYY97" s="399"/>
      <c r="SYZ97" s="466"/>
      <c r="SZA97" s="252"/>
      <c r="SZB97" s="467"/>
      <c r="SZC97" s="466"/>
      <c r="SZD97" s="399"/>
      <c r="SZE97" s="466"/>
      <c r="SZF97" s="252"/>
      <c r="SZG97" s="467"/>
      <c r="SZH97" s="466"/>
      <c r="SZI97" s="399"/>
      <c r="SZJ97" s="466"/>
      <c r="SZK97" s="252"/>
      <c r="SZL97" s="467"/>
      <c r="SZM97" s="466"/>
      <c r="SZN97" s="399"/>
      <c r="SZO97" s="466"/>
      <c r="SZP97" s="252"/>
      <c r="SZQ97" s="467"/>
      <c r="SZR97" s="466"/>
      <c r="SZS97" s="399"/>
      <c r="SZT97" s="466"/>
      <c r="SZU97" s="252"/>
      <c r="SZV97" s="467"/>
      <c r="SZW97" s="466"/>
      <c r="SZX97" s="399"/>
      <c r="SZY97" s="466"/>
      <c r="SZZ97" s="252"/>
      <c r="TAA97" s="467"/>
      <c r="TAB97" s="466"/>
      <c r="TAC97" s="399"/>
      <c r="TAD97" s="466"/>
      <c r="TAE97" s="252"/>
      <c r="TAF97" s="467"/>
      <c r="TAG97" s="466"/>
      <c r="TAH97" s="399"/>
      <c r="TAI97" s="466"/>
      <c r="TAJ97" s="252"/>
      <c r="TAK97" s="467"/>
      <c r="TAL97" s="466"/>
      <c r="TAM97" s="399"/>
      <c r="TAN97" s="466"/>
      <c r="TAO97" s="252"/>
      <c r="TAP97" s="467"/>
      <c r="TAQ97" s="466"/>
      <c r="TAR97" s="399"/>
      <c r="TAS97" s="466"/>
      <c r="TAT97" s="252"/>
      <c r="TAU97" s="467"/>
      <c r="TAV97" s="466"/>
      <c r="TAW97" s="399"/>
      <c r="TAX97" s="466"/>
      <c r="TAY97" s="252"/>
      <c r="TAZ97" s="467"/>
      <c r="TBA97" s="466"/>
      <c r="TBB97" s="399"/>
      <c r="TBC97" s="466"/>
      <c r="TBD97" s="252"/>
      <c r="TBE97" s="467"/>
      <c r="TBF97" s="466"/>
      <c r="TBG97" s="399"/>
      <c r="TBH97" s="466"/>
      <c r="TBI97" s="252"/>
      <c r="TBJ97" s="467"/>
      <c r="TBK97" s="466"/>
      <c r="TBL97" s="399"/>
      <c r="TBM97" s="466"/>
      <c r="TBN97" s="252"/>
      <c r="TBO97" s="467"/>
      <c r="TBP97" s="466"/>
      <c r="TBQ97" s="399"/>
      <c r="TBR97" s="466"/>
      <c r="TBS97" s="252"/>
      <c r="TBT97" s="467"/>
      <c r="TBU97" s="466"/>
      <c r="TBV97" s="399"/>
      <c r="TBW97" s="466"/>
      <c r="TBX97" s="252"/>
      <c r="TBY97" s="467"/>
      <c r="TBZ97" s="466"/>
      <c r="TCA97" s="399"/>
      <c r="TCB97" s="466"/>
      <c r="TCC97" s="252"/>
      <c r="TCD97" s="467"/>
      <c r="TCE97" s="466"/>
      <c r="TCF97" s="399"/>
      <c r="TCG97" s="466"/>
      <c r="TCH97" s="252"/>
      <c r="TCI97" s="467"/>
      <c r="TCJ97" s="466"/>
      <c r="TCK97" s="399"/>
      <c r="TCL97" s="466"/>
      <c r="TCM97" s="252"/>
      <c r="TCN97" s="467"/>
      <c r="TCO97" s="466"/>
      <c r="TCP97" s="399"/>
      <c r="TCQ97" s="466"/>
      <c r="TCR97" s="252"/>
      <c r="TCS97" s="467"/>
      <c r="TCT97" s="466"/>
      <c r="TCU97" s="399"/>
      <c r="TCV97" s="466"/>
      <c r="TCW97" s="252"/>
      <c r="TCX97" s="467"/>
      <c r="TCY97" s="466"/>
      <c r="TCZ97" s="399"/>
      <c r="TDA97" s="466"/>
      <c r="TDB97" s="252"/>
      <c r="TDC97" s="467"/>
      <c r="TDD97" s="466"/>
      <c r="TDE97" s="399"/>
      <c r="TDF97" s="466"/>
      <c r="TDG97" s="252"/>
      <c r="TDH97" s="467"/>
      <c r="TDI97" s="466"/>
      <c r="TDJ97" s="399"/>
      <c r="TDK97" s="466"/>
      <c r="TDL97" s="252"/>
      <c r="TDM97" s="467"/>
      <c r="TDN97" s="466"/>
      <c r="TDO97" s="399"/>
      <c r="TDP97" s="466"/>
      <c r="TDQ97" s="252"/>
      <c r="TDR97" s="467"/>
      <c r="TDS97" s="466"/>
      <c r="TDT97" s="399"/>
      <c r="TDU97" s="466"/>
      <c r="TDV97" s="252"/>
      <c r="TDW97" s="467"/>
      <c r="TDX97" s="466"/>
      <c r="TDY97" s="399"/>
      <c r="TDZ97" s="466"/>
      <c r="TEA97" s="252"/>
      <c r="TEB97" s="467"/>
      <c r="TEC97" s="466"/>
      <c r="TED97" s="399"/>
      <c r="TEE97" s="466"/>
      <c r="TEF97" s="252"/>
      <c r="TEG97" s="467"/>
      <c r="TEH97" s="466"/>
      <c r="TEI97" s="399"/>
      <c r="TEJ97" s="466"/>
      <c r="TEK97" s="252"/>
      <c r="TEL97" s="467"/>
      <c r="TEM97" s="466"/>
      <c r="TEN97" s="399"/>
      <c r="TEO97" s="466"/>
      <c r="TEP97" s="252"/>
      <c r="TEQ97" s="467"/>
      <c r="TER97" s="466"/>
      <c r="TES97" s="399"/>
      <c r="TET97" s="466"/>
      <c r="TEU97" s="252"/>
      <c r="TEV97" s="467"/>
      <c r="TEW97" s="466"/>
      <c r="TEX97" s="399"/>
      <c r="TEY97" s="466"/>
      <c r="TEZ97" s="252"/>
      <c r="TFA97" s="467"/>
      <c r="TFB97" s="466"/>
      <c r="TFC97" s="399"/>
      <c r="TFD97" s="466"/>
      <c r="TFE97" s="252"/>
      <c r="TFF97" s="467"/>
      <c r="TFG97" s="466"/>
      <c r="TFH97" s="399"/>
      <c r="TFI97" s="466"/>
      <c r="TFJ97" s="252"/>
      <c r="TFK97" s="467"/>
      <c r="TFL97" s="466"/>
      <c r="TFM97" s="399"/>
      <c r="TFN97" s="466"/>
      <c r="TFO97" s="252"/>
      <c r="TFP97" s="467"/>
      <c r="TFQ97" s="466"/>
      <c r="TFR97" s="399"/>
      <c r="TFS97" s="466"/>
      <c r="TFT97" s="252"/>
      <c r="TFU97" s="467"/>
      <c r="TFV97" s="466"/>
      <c r="TFW97" s="399"/>
      <c r="TFX97" s="466"/>
      <c r="TFY97" s="252"/>
      <c r="TFZ97" s="467"/>
      <c r="TGA97" s="466"/>
      <c r="TGB97" s="399"/>
      <c r="TGC97" s="466"/>
      <c r="TGD97" s="252"/>
      <c r="TGE97" s="467"/>
      <c r="TGF97" s="466"/>
      <c r="TGG97" s="399"/>
      <c r="TGH97" s="466"/>
      <c r="TGI97" s="252"/>
      <c r="TGJ97" s="467"/>
      <c r="TGK97" s="466"/>
      <c r="TGL97" s="399"/>
      <c r="TGM97" s="466"/>
      <c r="TGN97" s="252"/>
      <c r="TGO97" s="467"/>
      <c r="TGP97" s="466"/>
      <c r="TGQ97" s="399"/>
      <c r="TGR97" s="466"/>
      <c r="TGS97" s="252"/>
      <c r="TGT97" s="467"/>
      <c r="TGU97" s="466"/>
      <c r="TGV97" s="399"/>
      <c r="TGW97" s="466"/>
      <c r="TGX97" s="252"/>
      <c r="TGY97" s="467"/>
      <c r="TGZ97" s="466"/>
      <c r="THA97" s="399"/>
      <c r="THB97" s="466"/>
      <c r="THC97" s="252"/>
      <c r="THD97" s="467"/>
      <c r="THE97" s="466"/>
      <c r="THF97" s="399"/>
      <c r="THG97" s="466"/>
      <c r="THH97" s="252"/>
      <c r="THI97" s="467"/>
      <c r="THJ97" s="466"/>
      <c r="THK97" s="399"/>
      <c r="THL97" s="466"/>
      <c r="THM97" s="252"/>
      <c r="THN97" s="467"/>
      <c r="THO97" s="466"/>
      <c r="THP97" s="399"/>
      <c r="THQ97" s="466"/>
      <c r="THR97" s="252"/>
      <c r="THS97" s="467"/>
      <c r="THT97" s="466"/>
      <c r="THU97" s="399"/>
      <c r="THV97" s="466"/>
      <c r="THW97" s="252"/>
      <c r="THX97" s="467"/>
      <c r="THY97" s="466"/>
      <c r="THZ97" s="399"/>
      <c r="TIA97" s="466"/>
      <c r="TIB97" s="252"/>
      <c r="TIC97" s="467"/>
      <c r="TID97" s="466"/>
      <c r="TIE97" s="399"/>
      <c r="TIF97" s="466"/>
      <c r="TIG97" s="252"/>
      <c r="TIH97" s="467"/>
      <c r="TII97" s="466"/>
      <c r="TIJ97" s="399"/>
      <c r="TIK97" s="466"/>
      <c r="TIL97" s="252"/>
      <c r="TIM97" s="467"/>
      <c r="TIN97" s="466"/>
      <c r="TIO97" s="399"/>
      <c r="TIP97" s="466"/>
      <c r="TIQ97" s="252"/>
      <c r="TIR97" s="467"/>
      <c r="TIS97" s="466"/>
      <c r="TIT97" s="399"/>
      <c r="TIU97" s="466"/>
      <c r="TIV97" s="252"/>
      <c r="TIW97" s="467"/>
      <c r="TIX97" s="466"/>
      <c r="TIY97" s="399"/>
      <c r="TIZ97" s="466"/>
      <c r="TJA97" s="252"/>
      <c r="TJB97" s="467"/>
      <c r="TJC97" s="466"/>
      <c r="TJD97" s="399"/>
      <c r="TJE97" s="466"/>
      <c r="TJF97" s="252"/>
      <c r="TJG97" s="467"/>
      <c r="TJH97" s="466"/>
      <c r="TJI97" s="399"/>
      <c r="TJJ97" s="466"/>
      <c r="TJK97" s="252"/>
      <c r="TJL97" s="467"/>
      <c r="TJM97" s="466"/>
      <c r="TJN97" s="399"/>
      <c r="TJO97" s="466"/>
      <c r="TJP97" s="252"/>
      <c r="TJQ97" s="467"/>
      <c r="TJR97" s="466"/>
      <c r="TJS97" s="399"/>
      <c r="TJT97" s="466"/>
      <c r="TJU97" s="252"/>
      <c r="TJV97" s="467"/>
      <c r="TJW97" s="466"/>
      <c r="TJX97" s="399"/>
      <c r="TJY97" s="466"/>
      <c r="TJZ97" s="252"/>
      <c r="TKA97" s="467"/>
      <c r="TKB97" s="466"/>
      <c r="TKC97" s="399"/>
      <c r="TKD97" s="466"/>
      <c r="TKE97" s="252"/>
      <c r="TKF97" s="467"/>
      <c r="TKG97" s="466"/>
      <c r="TKH97" s="399"/>
      <c r="TKI97" s="466"/>
      <c r="TKJ97" s="252"/>
      <c r="TKK97" s="467"/>
      <c r="TKL97" s="466"/>
      <c r="TKM97" s="399"/>
      <c r="TKN97" s="466"/>
      <c r="TKO97" s="252"/>
      <c r="TKP97" s="467"/>
      <c r="TKQ97" s="466"/>
      <c r="TKR97" s="399"/>
      <c r="TKS97" s="466"/>
      <c r="TKT97" s="252"/>
      <c r="TKU97" s="467"/>
      <c r="TKV97" s="466"/>
      <c r="TKW97" s="399"/>
      <c r="TKX97" s="466"/>
      <c r="TKY97" s="252"/>
      <c r="TKZ97" s="467"/>
      <c r="TLA97" s="466"/>
      <c r="TLB97" s="399"/>
      <c r="TLC97" s="466"/>
      <c r="TLD97" s="252"/>
      <c r="TLE97" s="467"/>
      <c r="TLF97" s="466"/>
      <c r="TLG97" s="399"/>
      <c r="TLH97" s="466"/>
      <c r="TLI97" s="252"/>
      <c r="TLJ97" s="467"/>
      <c r="TLK97" s="466"/>
      <c r="TLL97" s="399"/>
      <c r="TLM97" s="466"/>
      <c r="TLN97" s="252"/>
      <c r="TLO97" s="467"/>
      <c r="TLP97" s="466"/>
      <c r="TLQ97" s="399"/>
      <c r="TLR97" s="466"/>
      <c r="TLS97" s="252"/>
      <c r="TLT97" s="467"/>
      <c r="TLU97" s="466"/>
      <c r="TLV97" s="399"/>
      <c r="TLW97" s="466"/>
      <c r="TLX97" s="252"/>
      <c r="TLY97" s="467"/>
      <c r="TLZ97" s="466"/>
      <c r="TMA97" s="399"/>
      <c r="TMB97" s="466"/>
      <c r="TMC97" s="252"/>
      <c r="TMD97" s="467"/>
      <c r="TME97" s="466"/>
      <c r="TMF97" s="399"/>
      <c r="TMG97" s="466"/>
      <c r="TMH97" s="252"/>
      <c r="TMI97" s="467"/>
      <c r="TMJ97" s="466"/>
      <c r="TMK97" s="399"/>
      <c r="TML97" s="466"/>
      <c r="TMM97" s="252"/>
      <c r="TMN97" s="467"/>
      <c r="TMO97" s="466"/>
      <c r="TMP97" s="399"/>
      <c r="TMQ97" s="466"/>
      <c r="TMR97" s="252"/>
      <c r="TMS97" s="467"/>
      <c r="TMT97" s="466"/>
      <c r="TMU97" s="399"/>
      <c r="TMV97" s="466"/>
      <c r="TMW97" s="252"/>
      <c r="TMX97" s="467"/>
      <c r="TMY97" s="466"/>
      <c r="TMZ97" s="399"/>
      <c r="TNA97" s="466"/>
      <c r="TNB97" s="252"/>
      <c r="TNC97" s="467"/>
      <c r="TND97" s="466"/>
      <c r="TNE97" s="399"/>
      <c r="TNF97" s="466"/>
      <c r="TNG97" s="252"/>
      <c r="TNH97" s="467"/>
      <c r="TNI97" s="466"/>
      <c r="TNJ97" s="399"/>
      <c r="TNK97" s="466"/>
      <c r="TNL97" s="252"/>
      <c r="TNM97" s="467"/>
      <c r="TNN97" s="466"/>
      <c r="TNO97" s="399"/>
      <c r="TNP97" s="466"/>
      <c r="TNQ97" s="252"/>
      <c r="TNR97" s="467"/>
      <c r="TNS97" s="466"/>
      <c r="TNT97" s="399"/>
      <c r="TNU97" s="466"/>
      <c r="TNV97" s="252"/>
      <c r="TNW97" s="467"/>
      <c r="TNX97" s="466"/>
      <c r="TNY97" s="399"/>
      <c r="TNZ97" s="466"/>
      <c r="TOA97" s="252"/>
      <c r="TOB97" s="467"/>
      <c r="TOC97" s="466"/>
      <c r="TOD97" s="399"/>
      <c r="TOE97" s="466"/>
      <c r="TOF97" s="252"/>
      <c r="TOG97" s="467"/>
      <c r="TOH97" s="466"/>
      <c r="TOI97" s="399"/>
      <c r="TOJ97" s="466"/>
      <c r="TOK97" s="252"/>
      <c r="TOL97" s="467"/>
      <c r="TOM97" s="466"/>
      <c r="TON97" s="399"/>
      <c r="TOO97" s="466"/>
      <c r="TOP97" s="252"/>
      <c r="TOQ97" s="467"/>
      <c r="TOR97" s="466"/>
      <c r="TOS97" s="399"/>
      <c r="TOT97" s="466"/>
      <c r="TOU97" s="252"/>
      <c r="TOV97" s="467"/>
      <c r="TOW97" s="466"/>
      <c r="TOX97" s="399"/>
      <c r="TOY97" s="466"/>
      <c r="TOZ97" s="252"/>
      <c r="TPA97" s="467"/>
      <c r="TPB97" s="466"/>
      <c r="TPC97" s="399"/>
      <c r="TPD97" s="466"/>
      <c r="TPE97" s="252"/>
      <c r="TPF97" s="467"/>
      <c r="TPG97" s="466"/>
      <c r="TPH97" s="399"/>
      <c r="TPI97" s="466"/>
      <c r="TPJ97" s="252"/>
      <c r="TPK97" s="467"/>
      <c r="TPL97" s="466"/>
      <c r="TPM97" s="399"/>
      <c r="TPN97" s="466"/>
      <c r="TPO97" s="252"/>
      <c r="TPP97" s="467"/>
      <c r="TPQ97" s="466"/>
      <c r="TPR97" s="399"/>
      <c r="TPS97" s="466"/>
      <c r="TPT97" s="252"/>
      <c r="TPU97" s="467"/>
      <c r="TPV97" s="466"/>
      <c r="TPW97" s="399"/>
      <c r="TPX97" s="466"/>
      <c r="TPY97" s="252"/>
      <c r="TPZ97" s="467"/>
      <c r="TQA97" s="466"/>
      <c r="TQB97" s="399"/>
      <c r="TQC97" s="466"/>
      <c r="TQD97" s="252"/>
      <c r="TQE97" s="467"/>
      <c r="TQF97" s="466"/>
      <c r="TQG97" s="399"/>
      <c r="TQH97" s="466"/>
      <c r="TQI97" s="252"/>
      <c r="TQJ97" s="467"/>
      <c r="TQK97" s="466"/>
      <c r="TQL97" s="399"/>
      <c r="TQM97" s="466"/>
      <c r="TQN97" s="252"/>
      <c r="TQO97" s="467"/>
      <c r="TQP97" s="466"/>
      <c r="TQQ97" s="399"/>
      <c r="TQR97" s="466"/>
      <c r="TQS97" s="252"/>
      <c r="TQT97" s="467"/>
      <c r="TQU97" s="466"/>
      <c r="TQV97" s="399"/>
      <c r="TQW97" s="466"/>
      <c r="TQX97" s="252"/>
      <c r="TQY97" s="467"/>
      <c r="TQZ97" s="466"/>
      <c r="TRA97" s="399"/>
      <c r="TRB97" s="466"/>
      <c r="TRC97" s="252"/>
      <c r="TRD97" s="467"/>
      <c r="TRE97" s="466"/>
      <c r="TRF97" s="399"/>
      <c r="TRG97" s="466"/>
      <c r="TRH97" s="252"/>
      <c r="TRI97" s="467"/>
      <c r="TRJ97" s="466"/>
      <c r="TRK97" s="399"/>
      <c r="TRL97" s="466"/>
      <c r="TRM97" s="252"/>
      <c r="TRN97" s="467"/>
      <c r="TRO97" s="466"/>
      <c r="TRP97" s="399"/>
      <c r="TRQ97" s="466"/>
      <c r="TRR97" s="252"/>
      <c r="TRS97" s="467"/>
      <c r="TRT97" s="466"/>
      <c r="TRU97" s="399"/>
      <c r="TRV97" s="466"/>
      <c r="TRW97" s="252"/>
      <c r="TRX97" s="467"/>
      <c r="TRY97" s="466"/>
      <c r="TRZ97" s="399"/>
      <c r="TSA97" s="466"/>
      <c r="TSB97" s="252"/>
      <c r="TSC97" s="467"/>
      <c r="TSD97" s="466"/>
      <c r="TSE97" s="399"/>
      <c r="TSF97" s="466"/>
      <c r="TSG97" s="252"/>
      <c r="TSH97" s="467"/>
      <c r="TSI97" s="466"/>
      <c r="TSJ97" s="399"/>
      <c r="TSK97" s="466"/>
      <c r="TSL97" s="252"/>
      <c r="TSM97" s="467"/>
      <c r="TSN97" s="466"/>
      <c r="TSO97" s="399"/>
      <c r="TSP97" s="466"/>
      <c r="TSQ97" s="252"/>
      <c r="TSR97" s="467"/>
      <c r="TSS97" s="466"/>
      <c r="TST97" s="399"/>
      <c r="TSU97" s="466"/>
      <c r="TSV97" s="252"/>
      <c r="TSW97" s="467"/>
      <c r="TSX97" s="466"/>
      <c r="TSY97" s="399"/>
      <c r="TSZ97" s="466"/>
      <c r="TTA97" s="252"/>
      <c r="TTB97" s="467"/>
      <c r="TTC97" s="466"/>
      <c r="TTD97" s="399"/>
      <c r="TTE97" s="466"/>
      <c r="TTF97" s="252"/>
      <c r="TTG97" s="467"/>
      <c r="TTH97" s="466"/>
      <c r="TTI97" s="399"/>
      <c r="TTJ97" s="466"/>
      <c r="TTK97" s="252"/>
      <c r="TTL97" s="467"/>
      <c r="TTM97" s="466"/>
      <c r="TTN97" s="399"/>
      <c r="TTO97" s="466"/>
      <c r="TTP97" s="252"/>
      <c r="TTQ97" s="467"/>
      <c r="TTR97" s="466"/>
      <c r="TTS97" s="399"/>
      <c r="TTT97" s="466"/>
      <c r="TTU97" s="252"/>
      <c r="TTV97" s="467"/>
      <c r="TTW97" s="466"/>
      <c r="TTX97" s="399"/>
      <c r="TTY97" s="466"/>
      <c r="TTZ97" s="252"/>
      <c r="TUA97" s="467"/>
      <c r="TUB97" s="466"/>
      <c r="TUC97" s="399"/>
      <c r="TUD97" s="466"/>
      <c r="TUE97" s="252"/>
      <c r="TUF97" s="467"/>
      <c r="TUG97" s="466"/>
      <c r="TUH97" s="399"/>
      <c r="TUI97" s="466"/>
      <c r="TUJ97" s="252"/>
      <c r="TUK97" s="467"/>
      <c r="TUL97" s="466"/>
      <c r="TUM97" s="399"/>
      <c r="TUN97" s="466"/>
      <c r="TUO97" s="252"/>
      <c r="TUP97" s="467"/>
      <c r="TUQ97" s="466"/>
      <c r="TUR97" s="399"/>
      <c r="TUS97" s="466"/>
      <c r="TUT97" s="252"/>
      <c r="TUU97" s="467"/>
      <c r="TUV97" s="466"/>
      <c r="TUW97" s="399"/>
      <c r="TUX97" s="466"/>
      <c r="TUY97" s="252"/>
      <c r="TUZ97" s="467"/>
      <c r="TVA97" s="466"/>
      <c r="TVB97" s="399"/>
      <c r="TVC97" s="466"/>
      <c r="TVD97" s="252"/>
      <c r="TVE97" s="467"/>
      <c r="TVF97" s="466"/>
      <c r="TVG97" s="399"/>
      <c r="TVH97" s="466"/>
      <c r="TVI97" s="252"/>
      <c r="TVJ97" s="467"/>
      <c r="TVK97" s="466"/>
      <c r="TVL97" s="399"/>
      <c r="TVM97" s="466"/>
      <c r="TVN97" s="252"/>
      <c r="TVO97" s="467"/>
      <c r="TVP97" s="466"/>
      <c r="TVQ97" s="399"/>
      <c r="TVR97" s="466"/>
      <c r="TVS97" s="252"/>
      <c r="TVT97" s="467"/>
      <c r="TVU97" s="466"/>
      <c r="TVV97" s="399"/>
      <c r="TVW97" s="466"/>
      <c r="TVX97" s="252"/>
      <c r="TVY97" s="467"/>
      <c r="TVZ97" s="466"/>
      <c r="TWA97" s="399"/>
      <c r="TWB97" s="466"/>
      <c r="TWC97" s="252"/>
      <c r="TWD97" s="467"/>
      <c r="TWE97" s="466"/>
      <c r="TWF97" s="399"/>
      <c r="TWG97" s="466"/>
      <c r="TWH97" s="252"/>
      <c r="TWI97" s="467"/>
      <c r="TWJ97" s="466"/>
      <c r="TWK97" s="399"/>
      <c r="TWL97" s="466"/>
      <c r="TWM97" s="252"/>
      <c r="TWN97" s="467"/>
      <c r="TWO97" s="466"/>
      <c r="TWP97" s="399"/>
      <c r="TWQ97" s="466"/>
      <c r="TWR97" s="252"/>
      <c r="TWS97" s="467"/>
      <c r="TWT97" s="466"/>
      <c r="TWU97" s="399"/>
      <c r="TWV97" s="466"/>
      <c r="TWW97" s="252"/>
      <c r="TWX97" s="467"/>
      <c r="TWY97" s="466"/>
      <c r="TWZ97" s="399"/>
      <c r="TXA97" s="466"/>
      <c r="TXB97" s="252"/>
      <c r="TXC97" s="467"/>
      <c r="TXD97" s="466"/>
      <c r="TXE97" s="399"/>
      <c r="TXF97" s="466"/>
      <c r="TXG97" s="252"/>
      <c r="TXH97" s="467"/>
      <c r="TXI97" s="466"/>
      <c r="TXJ97" s="399"/>
      <c r="TXK97" s="466"/>
      <c r="TXL97" s="252"/>
      <c r="TXM97" s="467"/>
      <c r="TXN97" s="466"/>
      <c r="TXO97" s="399"/>
      <c r="TXP97" s="466"/>
      <c r="TXQ97" s="252"/>
      <c r="TXR97" s="467"/>
      <c r="TXS97" s="466"/>
      <c r="TXT97" s="399"/>
      <c r="TXU97" s="466"/>
      <c r="TXV97" s="252"/>
      <c r="TXW97" s="467"/>
      <c r="TXX97" s="466"/>
      <c r="TXY97" s="399"/>
      <c r="TXZ97" s="466"/>
      <c r="TYA97" s="252"/>
      <c r="TYB97" s="467"/>
      <c r="TYC97" s="466"/>
      <c r="TYD97" s="399"/>
      <c r="TYE97" s="466"/>
      <c r="TYF97" s="252"/>
      <c r="TYG97" s="467"/>
      <c r="TYH97" s="466"/>
      <c r="TYI97" s="399"/>
      <c r="TYJ97" s="466"/>
      <c r="TYK97" s="252"/>
      <c r="TYL97" s="467"/>
      <c r="TYM97" s="466"/>
      <c r="TYN97" s="399"/>
      <c r="TYO97" s="466"/>
      <c r="TYP97" s="252"/>
      <c r="TYQ97" s="467"/>
      <c r="TYR97" s="466"/>
      <c r="TYS97" s="399"/>
      <c r="TYT97" s="466"/>
      <c r="TYU97" s="252"/>
      <c r="TYV97" s="467"/>
      <c r="TYW97" s="466"/>
      <c r="TYX97" s="399"/>
      <c r="TYY97" s="466"/>
      <c r="TYZ97" s="252"/>
      <c r="TZA97" s="467"/>
      <c r="TZB97" s="466"/>
      <c r="TZC97" s="399"/>
      <c r="TZD97" s="466"/>
      <c r="TZE97" s="252"/>
      <c r="TZF97" s="467"/>
      <c r="TZG97" s="466"/>
      <c r="TZH97" s="399"/>
      <c r="TZI97" s="466"/>
      <c r="TZJ97" s="252"/>
      <c r="TZK97" s="467"/>
      <c r="TZL97" s="466"/>
      <c r="TZM97" s="399"/>
      <c r="TZN97" s="466"/>
      <c r="TZO97" s="252"/>
      <c r="TZP97" s="467"/>
      <c r="TZQ97" s="466"/>
      <c r="TZR97" s="399"/>
      <c r="TZS97" s="466"/>
      <c r="TZT97" s="252"/>
      <c r="TZU97" s="467"/>
      <c r="TZV97" s="466"/>
      <c r="TZW97" s="399"/>
      <c r="TZX97" s="466"/>
      <c r="TZY97" s="252"/>
      <c r="TZZ97" s="467"/>
      <c r="UAA97" s="466"/>
      <c r="UAB97" s="399"/>
      <c r="UAC97" s="466"/>
      <c r="UAD97" s="252"/>
      <c r="UAE97" s="467"/>
      <c r="UAF97" s="466"/>
      <c r="UAG97" s="399"/>
      <c r="UAH97" s="466"/>
      <c r="UAI97" s="252"/>
      <c r="UAJ97" s="467"/>
      <c r="UAK97" s="466"/>
      <c r="UAL97" s="399"/>
      <c r="UAM97" s="466"/>
      <c r="UAN97" s="252"/>
      <c r="UAO97" s="467"/>
      <c r="UAP97" s="466"/>
      <c r="UAQ97" s="399"/>
      <c r="UAR97" s="466"/>
      <c r="UAS97" s="252"/>
      <c r="UAT97" s="467"/>
      <c r="UAU97" s="466"/>
      <c r="UAV97" s="399"/>
      <c r="UAW97" s="466"/>
      <c r="UAX97" s="252"/>
      <c r="UAY97" s="467"/>
      <c r="UAZ97" s="466"/>
      <c r="UBA97" s="399"/>
      <c r="UBB97" s="466"/>
      <c r="UBC97" s="252"/>
      <c r="UBD97" s="467"/>
      <c r="UBE97" s="466"/>
      <c r="UBF97" s="399"/>
      <c r="UBG97" s="466"/>
      <c r="UBH97" s="252"/>
      <c r="UBI97" s="467"/>
      <c r="UBJ97" s="466"/>
      <c r="UBK97" s="399"/>
      <c r="UBL97" s="466"/>
      <c r="UBM97" s="252"/>
      <c r="UBN97" s="467"/>
      <c r="UBO97" s="466"/>
      <c r="UBP97" s="399"/>
      <c r="UBQ97" s="466"/>
      <c r="UBR97" s="252"/>
      <c r="UBS97" s="467"/>
      <c r="UBT97" s="466"/>
      <c r="UBU97" s="399"/>
      <c r="UBV97" s="466"/>
      <c r="UBW97" s="252"/>
      <c r="UBX97" s="467"/>
      <c r="UBY97" s="466"/>
      <c r="UBZ97" s="399"/>
      <c r="UCA97" s="466"/>
      <c r="UCB97" s="252"/>
      <c r="UCC97" s="467"/>
      <c r="UCD97" s="466"/>
      <c r="UCE97" s="399"/>
      <c r="UCF97" s="466"/>
      <c r="UCG97" s="252"/>
      <c r="UCH97" s="467"/>
      <c r="UCI97" s="466"/>
      <c r="UCJ97" s="399"/>
      <c r="UCK97" s="466"/>
      <c r="UCL97" s="252"/>
      <c r="UCM97" s="467"/>
      <c r="UCN97" s="466"/>
      <c r="UCO97" s="399"/>
      <c r="UCP97" s="466"/>
      <c r="UCQ97" s="252"/>
      <c r="UCR97" s="467"/>
      <c r="UCS97" s="466"/>
      <c r="UCT97" s="399"/>
      <c r="UCU97" s="466"/>
      <c r="UCV97" s="252"/>
      <c r="UCW97" s="467"/>
      <c r="UCX97" s="466"/>
      <c r="UCY97" s="399"/>
      <c r="UCZ97" s="466"/>
      <c r="UDA97" s="252"/>
      <c r="UDB97" s="467"/>
      <c r="UDC97" s="466"/>
      <c r="UDD97" s="399"/>
      <c r="UDE97" s="466"/>
      <c r="UDF97" s="252"/>
      <c r="UDG97" s="467"/>
      <c r="UDH97" s="466"/>
      <c r="UDI97" s="399"/>
      <c r="UDJ97" s="466"/>
      <c r="UDK97" s="252"/>
      <c r="UDL97" s="467"/>
      <c r="UDM97" s="466"/>
      <c r="UDN97" s="399"/>
      <c r="UDO97" s="466"/>
      <c r="UDP97" s="252"/>
      <c r="UDQ97" s="467"/>
      <c r="UDR97" s="466"/>
      <c r="UDS97" s="399"/>
      <c r="UDT97" s="466"/>
      <c r="UDU97" s="252"/>
      <c r="UDV97" s="467"/>
      <c r="UDW97" s="466"/>
      <c r="UDX97" s="399"/>
      <c r="UDY97" s="466"/>
      <c r="UDZ97" s="252"/>
      <c r="UEA97" s="467"/>
      <c r="UEB97" s="466"/>
      <c r="UEC97" s="399"/>
      <c r="UED97" s="466"/>
      <c r="UEE97" s="252"/>
      <c r="UEF97" s="467"/>
      <c r="UEG97" s="466"/>
      <c r="UEH97" s="399"/>
      <c r="UEI97" s="466"/>
      <c r="UEJ97" s="252"/>
      <c r="UEK97" s="467"/>
      <c r="UEL97" s="466"/>
      <c r="UEM97" s="399"/>
      <c r="UEN97" s="466"/>
      <c r="UEO97" s="252"/>
      <c r="UEP97" s="467"/>
      <c r="UEQ97" s="466"/>
      <c r="UER97" s="399"/>
      <c r="UES97" s="466"/>
      <c r="UET97" s="252"/>
      <c r="UEU97" s="467"/>
      <c r="UEV97" s="466"/>
      <c r="UEW97" s="399"/>
      <c r="UEX97" s="466"/>
      <c r="UEY97" s="252"/>
      <c r="UEZ97" s="467"/>
      <c r="UFA97" s="466"/>
      <c r="UFB97" s="399"/>
      <c r="UFC97" s="466"/>
      <c r="UFD97" s="252"/>
      <c r="UFE97" s="467"/>
      <c r="UFF97" s="466"/>
      <c r="UFG97" s="399"/>
      <c r="UFH97" s="466"/>
      <c r="UFI97" s="252"/>
      <c r="UFJ97" s="467"/>
      <c r="UFK97" s="466"/>
      <c r="UFL97" s="399"/>
      <c r="UFM97" s="466"/>
      <c r="UFN97" s="252"/>
      <c r="UFO97" s="467"/>
      <c r="UFP97" s="466"/>
      <c r="UFQ97" s="399"/>
      <c r="UFR97" s="466"/>
      <c r="UFS97" s="252"/>
      <c r="UFT97" s="467"/>
      <c r="UFU97" s="466"/>
      <c r="UFV97" s="399"/>
      <c r="UFW97" s="466"/>
      <c r="UFX97" s="252"/>
      <c r="UFY97" s="467"/>
      <c r="UFZ97" s="466"/>
      <c r="UGA97" s="399"/>
      <c r="UGB97" s="466"/>
      <c r="UGC97" s="252"/>
      <c r="UGD97" s="467"/>
      <c r="UGE97" s="466"/>
      <c r="UGF97" s="399"/>
      <c r="UGG97" s="466"/>
      <c r="UGH97" s="252"/>
      <c r="UGI97" s="467"/>
      <c r="UGJ97" s="466"/>
      <c r="UGK97" s="399"/>
      <c r="UGL97" s="466"/>
      <c r="UGM97" s="252"/>
      <c r="UGN97" s="467"/>
      <c r="UGO97" s="466"/>
      <c r="UGP97" s="399"/>
      <c r="UGQ97" s="466"/>
      <c r="UGR97" s="252"/>
      <c r="UGS97" s="467"/>
      <c r="UGT97" s="466"/>
      <c r="UGU97" s="399"/>
      <c r="UGV97" s="466"/>
      <c r="UGW97" s="252"/>
      <c r="UGX97" s="467"/>
      <c r="UGY97" s="466"/>
      <c r="UGZ97" s="399"/>
      <c r="UHA97" s="466"/>
      <c r="UHB97" s="252"/>
      <c r="UHC97" s="467"/>
      <c r="UHD97" s="466"/>
      <c r="UHE97" s="399"/>
      <c r="UHF97" s="466"/>
      <c r="UHG97" s="252"/>
      <c r="UHH97" s="467"/>
      <c r="UHI97" s="466"/>
      <c r="UHJ97" s="399"/>
      <c r="UHK97" s="466"/>
      <c r="UHL97" s="252"/>
      <c r="UHM97" s="467"/>
      <c r="UHN97" s="466"/>
      <c r="UHO97" s="399"/>
      <c r="UHP97" s="466"/>
      <c r="UHQ97" s="252"/>
      <c r="UHR97" s="467"/>
      <c r="UHS97" s="466"/>
      <c r="UHT97" s="399"/>
      <c r="UHU97" s="466"/>
      <c r="UHV97" s="252"/>
      <c r="UHW97" s="467"/>
      <c r="UHX97" s="466"/>
      <c r="UHY97" s="399"/>
      <c r="UHZ97" s="466"/>
      <c r="UIA97" s="252"/>
      <c r="UIB97" s="467"/>
      <c r="UIC97" s="466"/>
      <c r="UID97" s="399"/>
      <c r="UIE97" s="466"/>
      <c r="UIF97" s="252"/>
      <c r="UIG97" s="467"/>
      <c r="UIH97" s="466"/>
      <c r="UII97" s="399"/>
      <c r="UIJ97" s="466"/>
      <c r="UIK97" s="252"/>
      <c r="UIL97" s="467"/>
      <c r="UIM97" s="466"/>
      <c r="UIN97" s="399"/>
      <c r="UIO97" s="466"/>
      <c r="UIP97" s="252"/>
      <c r="UIQ97" s="467"/>
      <c r="UIR97" s="466"/>
      <c r="UIS97" s="399"/>
      <c r="UIT97" s="466"/>
      <c r="UIU97" s="252"/>
      <c r="UIV97" s="467"/>
      <c r="UIW97" s="466"/>
      <c r="UIX97" s="399"/>
      <c r="UIY97" s="466"/>
      <c r="UIZ97" s="252"/>
      <c r="UJA97" s="467"/>
      <c r="UJB97" s="466"/>
      <c r="UJC97" s="399"/>
      <c r="UJD97" s="466"/>
      <c r="UJE97" s="252"/>
      <c r="UJF97" s="467"/>
      <c r="UJG97" s="466"/>
      <c r="UJH97" s="399"/>
      <c r="UJI97" s="466"/>
      <c r="UJJ97" s="252"/>
      <c r="UJK97" s="467"/>
      <c r="UJL97" s="466"/>
      <c r="UJM97" s="399"/>
      <c r="UJN97" s="466"/>
      <c r="UJO97" s="252"/>
      <c r="UJP97" s="467"/>
      <c r="UJQ97" s="466"/>
      <c r="UJR97" s="399"/>
      <c r="UJS97" s="466"/>
      <c r="UJT97" s="252"/>
      <c r="UJU97" s="467"/>
      <c r="UJV97" s="466"/>
      <c r="UJW97" s="399"/>
      <c r="UJX97" s="466"/>
      <c r="UJY97" s="252"/>
      <c r="UJZ97" s="467"/>
      <c r="UKA97" s="466"/>
      <c r="UKB97" s="399"/>
      <c r="UKC97" s="466"/>
      <c r="UKD97" s="252"/>
      <c r="UKE97" s="467"/>
      <c r="UKF97" s="466"/>
      <c r="UKG97" s="399"/>
      <c r="UKH97" s="466"/>
      <c r="UKI97" s="252"/>
      <c r="UKJ97" s="467"/>
      <c r="UKK97" s="466"/>
      <c r="UKL97" s="399"/>
      <c r="UKM97" s="466"/>
      <c r="UKN97" s="252"/>
      <c r="UKO97" s="467"/>
      <c r="UKP97" s="466"/>
      <c r="UKQ97" s="399"/>
      <c r="UKR97" s="466"/>
      <c r="UKS97" s="252"/>
      <c r="UKT97" s="467"/>
      <c r="UKU97" s="466"/>
      <c r="UKV97" s="399"/>
      <c r="UKW97" s="466"/>
      <c r="UKX97" s="252"/>
      <c r="UKY97" s="467"/>
      <c r="UKZ97" s="466"/>
      <c r="ULA97" s="399"/>
      <c r="ULB97" s="466"/>
      <c r="ULC97" s="252"/>
      <c r="ULD97" s="467"/>
      <c r="ULE97" s="466"/>
      <c r="ULF97" s="399"/>
      <c r="ULG97" s="466"/>
      <c r="ULH97" s="252"/>
      <c r="ULI97" s="467"/>
      <c r="ULJ97" s="466"/>
      <c r="ULK97" s="399"/>
      <c r="ULL97" s="466"/>
      <c r="ULM97" s="252"/>
      <c r="ULN97" s="467"/>
      <c r="ULO97" s="466"/>
      <c r="ULP97" s="399"/>
      <c r="ULQ97" s="466"/>
      <c r="ULR97" s="252"/>
      <c r="ULS97" s="467"/>
      <c r="ULT97" s="466"/>
      <c r="ULU97" s="399"/>
      <c r="ULV97" s="466"/>
      <c r="ULW97" s="252"/>
      <c r="ULX97" s="467"/>
      <c r="ULY97" s="466"/>
      <c r="ULZ97" s="399"/>
      <c r="UMA97" s="466"/>
      <c r="UMB97" s="252"/>
      <c r="UMC97" s="467"/>
      <c r="UMD97" s="466"/>
      <c r="UME97" s="399"/>
      <c r="UMF97" s="466"/>
      <c r="UMG97" s="252"/>
      <c r="UMH97" s="467"/>
      <c r="UMI97" s="466"/>
      <c r="UMJ97" s="399"/>
      <c r="UMK97" s="466"/>
      <c r="UML97" s="252"/>
      <c r="UMM97" s="467"/>
      <c r="UMN97" s="466"/>
      <c r="UMO97" s="399"/>
      <c r="UMP97" s="466"/>
      <c r="UMQ97" s="252"/>
      <c r="UMR97" s="467"/>
      <c r="UMS97" s="466"/>
      <c r="UMT97" s="399"/>
      <c r="UMU97" s="466"/>
      <c r="UMV97" s="252"/>
      <c r="UMW97" s="467"/>
      <c r="UMX97" s="466"/>
      <c r="UMY97" s="399"/>
      <c r="UMZ97" s="466"/>
      <c r="UNA97" s="252"/>
      <c r="UNB97" s="467"/>
      <c r="UNC97" s="466"/>
      <c r="UND97" s="399"/>
      <c r="UNE97" s="466"/>
      <c r="UNF97" s="252"/>
      <c r="UNG97" s="467"/>
      <c r="UNH97" s="466"/>
      <c r="UNI97" s="399"/>
      <c r="UNJ97" s="466"/>
      <c r="UNK97" s="252"/>
      <c r="UNL97" s="467"/>
      <c r="UNM97" s="466"/>
      <c r="UNN97" s="399"/>
      <c r="UNO97" s="466"/>
      <c r="UNP97" s="252"/>
      <c r="UNQ97" s="467"/>
      <c r="UNR97" s="466"/>
      <c r="UNS97" s="399"/>
      <c r="UNT97" s="466"/>
      <c r="UNU97" s="252"/>
      <c r="UNV97" s="467"/>
      <c r="UNW97" s="466"/>
      <c r="UNX97" s="399"/>
      <c r="UNY97" s="466"/>
      <c r="UNZ97" s="252"/>
      <c r="UOA97" s="467"/>
      <c r="UOB97" s="466"/>
      <c r="UOC97" s="399"/>
      <c r="UOD97" s="466"/>
      <c r="UOE97" s="252"/>
      <c r="UOF97" s="467"/>
      <c r="UOG97" s="466"/>
      <c r="UOH97" s="399"/>
      <c r="UOI97" s="466"/>
      <c r="UOJ97" s="252"/>
      <c r="UOK97" s="467"/>
      <c r="UOL97" s="466"/>
      <c r="UOM97" s="399"/>
      <c r="UON97" s="466"/>
      <c r="UOO97" s="252"/>
      <c r="UOP97" s="467"/>
      <c r="UOQ97" s="466"/>
      <c r="UOR97" s="399"/>
      <c r="UOS97" s="466"/>
      <c r="UOT97" s="252"/>
      <c r="UOU97" s="467"/>
      <c r="UOV97" s="466"/>
      <c r="UOW97" s="399"/>
      <c r="UOX97" s="466"/>
      <c r="UOY97" s="252"/>
      <c r="UOZ97" s="467"/>
      <c r="UPA97" s="466"/>
      <c r="UPB97" s="399"/>
      <c r="UPC97" s="466"/>
      <c r="UPD97" s="252"/>
      <c r="UPE97" s="467"/>
      <c r="UPF97" s="466"/>
      <c r="UPG97" s="399"/>
      <c r="UPH97" s="466"/>
      <c r="UPI97" s="252"/>
      <c r="UPJ97" s="467"/>
      <c r="UPK97" s="466"/>
      <c r="UPL97" s="399"/>
      <c r="UPM97" s="466"/>
      <c r="UPN97" s="252"/>
      <c r="UPO97" s="467"/>
      <c r="UPP97" s="466"/>
      <c r="UPQ97" s="399"/>
      <c r="UPR97" s="466"/>
      <c r="UPS97" s="252"/>
      <c r="UPT97" s="467"/>
      <c r="UPU97" s="466"/>
      <c r="UPV97" s="399"/>
      <c r="UPW97" s="466"/>
      <c r="UPX97" s="252"/>
      <c r="UPY97" s="467"/>
      <c r="UPZ97" s="466"/>
      <c r="UQA97" s="399"/>
      <c r="UQB97" s="466"/>
      <c r="UQC97" s="252"/>
      <c r="UQD97" s="467"/>
      <c r="UQE97" s="466"/>
      <c r="UQF97" s="399"/>
      <c r="UQG97" s="466"/>
      <c r="UQH97" s="252"/>
      <c r="UQI97" s="467"/>
      <c r="UQJ97" s="466"/>
      <c r="UQK97" s="399"/>
      <c r="UQL97" s="466"/>
      <c r="UQM97" s="252"/>
      <c r="UQN97" s="467"/>
      <c r="UQO97" s="466"/>
      <c r="UQP97" s="399"/>
      <c r="UQQ97" s="466"/>
      <c r="UQR97" s="252"/>
      <c r="UQS97" s="467"/>
      <c r="UQT97" s="466"/>
      <c r="UQU97" s="399"/>
      <c r="UQV97" s="466"/>
      <c r="UQW97" s="252"/>
      <c r="UQX97" s="467"/>
      <c r="UQY97" s="466"/>
      <c r="UQZ97" s="399"/>
      <c r="URA97" s="466"/>
      <c r="URB97" s="252"/>
      <c r="URC97" s="467"/>
      <c r="URD97" s="466"/>
      <c r="URE97" s="399"/>
      <c r="URF97" s="466"/>
      <c r="URG97" s="252"/>
      <c r="URH97" s="467"/>
      <c r="URI97" s="466"/>
      <c r="URJ97" s="399"/>
      <c r="URK97" s="466"/>
      <c r="URL97" s="252"/>
      <c r="URM97" s="467"/>
      <c r="URN97" s="466"/>
      <c r="URO97" s="399"/>
      <c r="URP97" s="466"/>
      <c r="URQ97" s="252"/>
      <c r="URR97" s="467"/>
      <c r="URS97" s="466"/>
      <c r="URT97" s="399"/>
      <c r="URU97" s="466"/>
      <c r="URV97" s="252"/>
      <c r="URW97" s="467"/>
      <c r="URX97" s="466"/>
      <c r="URY97" s="399"/>
      <c r="URZ97" s="466"/>
      <c r="USA97" s="252"/>
      <c r="USB97" s="467"/>
      <c r="USC97" s="466"/>
      <c r="USD97" s="399"/>
      <c r="USE97" s="466"/>
      <c r="USF97" s="252"/>
      <c r="USG97" s="467"/>
      <c r="USH97" s="466"/>
      <c r="USI97" s="399"/>
      <c r="USJ97" s="466"/>
      <c r="USK97" s="252"/>
      <c r="USL97" s="467"/>
      <c r="USM97" s="466"/>
      <c r="USN97" s="399"/>
      <c r="USO97" s="466"/>
      <c r="USP97" s="252"/>
      <c r="USQ97" s="467"/>
      <c r="USR97" s="466"/>
      <c r="USS97" s="399"/>
      <c r="UST97" s="466"/>
      <c r="USU97" s="252"/>
      <c r="USV97" s="467"/>
      <c r="USW97" s="466"/>
      <c r="USX97" s="399"/>
      <c r="USY97" s="466"/>
      <c r="USZ97" s="252"/>
      <c r="UTA97" s="467"/>
      <c r="UTB97" s="466"/>
      <c r="UTC97" s="399"/>
      <c r="UTD97" s="466"/>
      <c r="UTE97" s="252"/>
      <c r="UTF97" s="467"/>
      <c r="UTG97" s="466"/>
      <c r="UTH97" s="399"/>
      <c r="UTI97" s="466"/>
      <c r="UTJ97" s="252"/>
      <c r="UTK97" s="467"/>
      <c r="UTL97" s="466"/>
      <c r="UTM97" s="399"/>
      <c r="UTN97" s="466"/>
      <c r="UTO97" s="252"/>
      <c r="UTP97" s="467"/>
      <c r="UTQ97" s="466"/>
      <c r="UTR97" s="399"/>
      <c r="UTS97" s="466"/>
      <c r="UTT97" s="252"/>
      <c r="UTU97" s="467"/>
      <c r="UTV97" s="466"/>
      <c r="UTW97" s="399"/>
      <c r="UTX97" s="466"/>
      <c r="UTY97" s="252"/>
      <c r="UTZ97" s="467"/>
      <c r="UUA97" s="466"/>
      <c r="UUB97" s="399"/>
      <c r="UUC97" s="466"/>
      <c r="UUD97" s="252"/>
      <c r="UUE97" s="467"/>
      <c r="UUF97" s="466"/>
      <c r="UUG97" s="399"/>
      <c r="UUH97" s="466"/>
      <c r="UUI97" s="252"/>
      <c r="UUJ97" s="467"/>
      <c r="UUK97" s="466"/>
      <c r="UUL97" s="399"/>
      <c r="UUM97" s="466"/>
      <c r="UUN97" s="252"/>
      <c r="UUO97" s="467"/>
      <c r="UUP97" s="466"/>
      <c r="UUQ97" s="399"/>
      <c r="UUR97" s="466"/>
      <c r="UUS97" s="252"/>
      <c r="UUT97" s="467"/>
      <c r="UUU97" s="466"/>
      <c r="UUV97" s="399"/>
      <c r="UUW97" s="466"/>
      <c r="UUX97" s="252"/>
      <c r="UUY97" s="467"/>
      <c r="UUZ97" s="466"/>
      <c r="UVA97" s="399"/>
      <c r="UVB97" s="466"/>
      <c r="UVC97" s="252"/>
      <c r="UVD97" s="467"/>
      <c r="UVE97" s="466"/>
      <c r="UVF97" s="399"/>
      <c r="UVG97" s="466"/>
      <c r="UVH97" s="252"/>
      <c r="UVI97" s="467"/>
      <c r="UVJ97" s="466"/>
      <c r="UVK97" s="399"/>
      <c r="UVL97" s="466"/>
      <c r="UVM97" s="252"/>
      <c r="UVN97" s="467"/>
      <c r="UVO97" s="466"/>
      <c r="UVP97" s="399"/>
      <c r="UVQ97" s="466"/>
      <c r="UVR97" s="252"/>
      <c r="UVS97" s="467"/>
      <c r="UVT97" s="466"/>
      <c r="UVU97" s="399"/>
      <c r="UVV97" s="466"/>
      <c r="UVW97" s="252"/>
      <c r="UVX97" s="467"/>
      <c r="UVY97" s="466"/>
      <c r="UVZ97" s="399"/>
      <c r="UWA97" s="466"/>
      <c r="UWB97" s="252"/>
      <c r="UWC97" s="467"/>
      <c r="UWD97" s="466"/>
      <c r="UWE97" s="399"/>
      <c r="UWF97" s="466"/>
      <c r="UWG97" s="252"/>
      <c r="UWH97" s="467"/>
      <c r="UWI97" s="466"/>
      <c r="UWJ97" s="399"/>
      <c r="UWK97" s="466"/>
      <c r="UWL97" s="252"/>
      <c r="UWM97" s="467"/>
      <c r="UWN97" s="466"/>
      <c r="UWO97" s="399"/>
      <c r="UWP97" s="466"/>
      <c r="UWQ97" s="252"/>
      <c r="UWR97" s="467"/>
      <c r="UWS97" s="466"/>
      <c r="UWT97" s="399"/>
      <c r="UWU97" s="466"/>
      <c r="UWV97" s="252"/>
      <c r="UWW97" s="467"/>
      <c r="UWX97" s="466"/>
      <c r="UWY97" s="399"/>
      <c r="UWZ97" s="466"/>
      <c r="UXA97" s="252"/>
      <c r="UXB97" s="467"/>
      <c r="UXC97" s="466"/>
      <c r="UXD97" s="399"/>
      <c r="UXE97" s="466"/>
      <c r="UXF97" s="252"/>
      <c r="UXG97" s="467"/>
      <c r="UXH97" s="466"/>
      <c r="UXI97" s="399"/>
      <c r="UXJ97" s="466"/>
      <c r="UXK97" s="252"/>
      <c r="UXL97" s="467"/>
      <c r="UXM97" s="466"/>
      <c r="UXN97" s="399"/>
      <c r="UXO97" s="466"/>
      <c r="UXP97" s="252"/>
      <c r="UXQ97" s="467"/>
      <c r="UXR97" s="466"/>
      <c r="UXS97" s="399"/>
      <c r="UXT97" s="466"/>
      <c r="UXU97" s="252"/>
      <c r="UXV97" s="467"/>
      <c r="UXW97" s="466"/>
      <c r="UXX97" s="399"/>
      <c r="UXY97" s="466"/>
      <c r="UXZ97" s="252"/>
      <c r="UYA97" s="467"/>
      <c r="UYB97" s="466"/>
      <c r="UYC97" s="399"/>
      <c r="UYD97" s="466"/>
      <c r="UYE97" s="252"/>
      <c r="UYF97" s="467"/>
      <c r="UYG97" s="466"/>
      <c r="UYH97" s="399"/>
      <c r="UYI97" s="466"/>
      <c r="UYJ97" s="252"/>
      <c r="UYK97" s="467"/>
      <c r="UYL97" s="466"/>
      <c r="UYM97" s="399"/>
      <c r="UYN97" s="466"/>
      <c r="UYO97" s="252"/>
      <c r="UYP97" s="467"/>
      <c r="UYQ97" s="466"/>
      <c r="UYR97" s="399"/>
      <c r="UYS97" s="466"/>
      <c r="UYT97" s="252"/>
      <c r="UYU97" s="467"/>
      <c r="UYV97" s="466"/>
      <c r="UYW97" s="399"/>
      <c r="UYX97" s="466"/>
      <c r="UYY97" s="252"/>
      <c r="UYZ97" s="467"/>
      <c r="UZA97" s="466"/>
      <c r="UZB97" s="399"/>
      <c r="UZC97" s="466"/>
      <c r="UZD97" s="252"/>
      <c r="UZE97" s="467"/>
      <c r="UZF97" s="466"/>
      <c r="UZG97" s="399"/>
      <c r="UZH97" s="466"/>
      <c r="UZI97" s="252"/>
      <c r="UZJ97" s="467"/>
      <c r="UZK97" s="466"/>
      <c r="UZL97" s="399"/>
      <c r="UZM97" s="466"/>
      <c r="UZN97" s="252"/>
      <c r="UZO97" s="467"/>
      <c r="UZP97" s="466"/>
      <c r="UZQ97" s="399"/>
      <c r="UZR97" s="466"/>
      <c r="UZS97" s="252"/>
      <c r="UZT97" s="467"/>
      <c r="UZU97" s="466"/>
      <c r="UZV97" s="399"/>
      <c r="UZW97" s="466"/>
      <c r="UZX97" s="252"/>
      <c r="UZY97" s="467"/>
      <c r="UZZ97" s="466"/>
      <c r="VAA97" s="399"/>
      <c r="VAB97" s="466"/>
      <c r="VAC97" s="252"/>
      <c r="VAD97" s="467"/>
      <c r="VAE97" s="466"/>
      <c r="VAF97" s="399"/>
      <c r="VAG97" s="466"/>
      <c r="VAH97" s="252"/>
      <c r="VAI97" s="467"/>
      <c r="VAJ97" s="466"/>
      <c r="VAK97" s="399"/>
      <c r="VAL97" s="466"/>
      <c r="VAM97" s="252"/>
      <c r="VAN97" s="467"/>
      <c r="VAO97" s="466"/>
      <c r="VAP97" s="399"/>
      <c r="VAQ97" s="466"/>
      <c r="VAR97" s="252"/>
      <c r="VAS97" s="467"/>
      <c r="VAT97" s="466"/>
      <c r="VAU97" s="399"/>
      <c r="VAV97" s="466"/>
      <c r="VAW97" s="252"/>
      <c r="VAX97" s="467"/>
      <c r="VAY97" s="466"/>
      <c r="VAZ97" s="399"/>
      <c r="VBA97" s="466"/>
      <c r="VBB97" s="252"/>
      <c r="VBC97" s="467"/>
      <c r="VBD97" s="466"/>
      <c r="VBE97" s="399"/>
      <c r="VBF97" s="466"/>
      <c r="VBG97" s="252"/>
      <c r="VBH97" s="467"/>
      <c r="VBI97" s="466"/>
      <c r="VBJ97" s="399"/>
      <c r="VBK97" s="466"/>
      <c r="VBL97" s="252"/>
      <c r="VBM97" s="467"/>
      <c r="VBN97" s="466"/>
      <c r="VBO97" s="399"/>
      <c r="VBP97" s="466"/>
      <c r="VBQ97" s="252"/>
      <c r="VBR97" s="467"/>
      <c r="VBS97" s="466"/>
      <c r="VBT97" s="399"/>
      <c r="VBU97" s="466"/>
      <c r="VBV97" s="252"/>
      <c r="VBW97" s="467"/>
      <c r="VBX97" s="466"/>
      <c r="VBY97" s="399"/>
      <c r="VBZ97" s="466"/>
      <c r="VCA97" s="252"/>
      <c r="VCB97" s="467"/>
      <c r="VCC97" s="466"/>
      <c r="VCD97" s="399"/>
      <c r="VCE97" s="466"/>
      <c r="VCF97" s="252"/>
      <c r="VCG97" s="467"/>
      <c r="VCH97" s="466"/>
      <c r="VCI97" s="399"/>
      <c r="VCJ97" s="466"/>
      <c r="VCK97" s="252"/>
      <c r="VCL97" s="467"/>
      <c r="VCM97" s="466"/>
      <c r="VCN97" s="399"/>
      <c r="VCO97" s="466"/>
      <c r="VCP97" s="252"/>
      <c r="VCQ97" s="467"/>
      <c r="VCR97" s="466"/>
      <c r="VCS97" s="399"/>
      <c r="VCT97" s="466"/>
      <c r="VCU97" s="252"/>
      <c r="VCV97" s="467"/>
      <c r="VCW97" s="466"/>
      <c r="VCX97" s="399"/>
      <c r="VCY97" s="466"/>
      <c r="VCZ97" s="252"/>
      <c r="VDA97" s="467"/>
      <c r="VDB97" s="466"/>
      <c r="VDC97" s="399"/>
      <c r="VDD97" s="466"/>
      <c r="VDE97" s="252"/>
      <c r="VDF97" s="467"/>
      <c r="VDG97" s="466"/>
      <c r="VDH97" s="399"/>
      <c r="VDI97" s="466"/>
      <c r="VDJ97" s="252"/>
      <c r="VDK97" s="467"/>
      <c r="VDL97" s="466"/>
      <c r="VDM97" s="399"/>
      <c r="VDN97" s="466"/>
      <c r="VDO97" s="252"/>
      <c r="VDP97" s="467"/>
      <c r="VDQ97" s="466"/>
      <c r="VDR97" s="399"/>
      <c r="VDS97" s="466"/>
      <c r="VDT97" s="252"/>
      <c r="VDU97" s="467"/>
      <c r="VDV97" s="466"/>
      <c r="VDW97" s="399"/>
      <c r="VDX97" s="466"/>
      <c r="VDY97" s="252"/>
      <c r="VDZ97" s="467"/>
      <c r="VEA97" s="466"/>
      <c r="VEB97" s="399"/>
      <c r="VEC97" s="466"/>
      <c r="VED97" s="252"/>
      <c r="VEE97" s="467"/>
      <c r="VEF97" s="466"/>
      <c r="VEG97" s="399"/>
      <c r="VEH97" s="466"/>
      <c r="VEI97" s="252"/>
      <c r="VEJ97" s="467"/>
      <c r="VEK97" s="466"/>
      <c r="VEL97" s="399"/>
      <c r="VEM97" s="466"/>
      <c r="VEN97" s="252"/>
      <c r="VEO97" s="467"/>
      <c r="VEP97" s="466"/>
      <c r="VEQ97" s="399"/>
      <c r="VER97" s="466"/>
      <c r="VES97" s="252"/>
      <c r="VET97" s="467"/>
      <c r="VEU97" s="466"/>
      <c r="VEV97" s="399"/>
      <c r="VEW97" s="466"/>
      <c r="VEX97" s="252"/>
      <c r="VEY97" s="467"/>
      <c r="VEZ97" s="466"/>
      <c r="VFA97" s="399"/>
      <c r="VFB97" s="466"/>
      <c r="VFC97" s="252"/>
      <c r="VFD97" s="467"/>
      <c r="VFE97" s="466"/>
      <c r="VFF97" s="399"/>
      <c r="VFG97" s="466"/>
      <c r="VFH97" s="252"/>
      <c r="VFI97" s="467"/>
      <c r="VFJ97" s="466"/>
      <c r="VFK97" s="399"/>
      <c r="VFL97" s="466"/>
      <c r="VFM97" s="252"/>
      <c r="VFN97" s="467"/>
      <c r="VFO97" s="466"/>
      <c r="VFP97" s="399"/>
      <c r="VFQ97" s="466"/>
      <c r="VFR97" s="252"/>
      <c r="VFS97" s="467"/>
      <c r="VFT97" s="466"/>
      <c r="VFU97" s="399"/>
      <c r="VFV97" s="466"/>
      <c r="VFW97" s="252"/>
      <c r="VFX97" s="467"/>
      <c r="VFY97" s="466"/>
      <c r="VFZ97" s="399"/>
      <c r="VGA97" s="466"/>
      <c r="VGB97" s="252"/>
      <c r="VGC97" s="467"/>
      <c r="VGD97" s="466"/>
      <c r="VGE97" s="399"/>
      <c r="VGF97" s="466"/>
      <c r="VGG97" s="252"/>
      <c r="VGH97" s="467"/>
      <c r="VGI97" s="466"/>
      <c r="VGJ97" s="399"/>
      <c r="VGK97" s="466"/>
      <c r="VGL97" s="252"/>
      <c r="VGM97" s="467"/>
      <c r="VGN97" s="466"/>
      <c r="VGO97" s="399"/>
      <c r="VGP97" s="466"/>
      <c r="VGQ97" s="252"/>
      <c r="VGR97" s="467"/>
      <c r="VGS97" s="466"/>
      <c r="VGT97" s="399"/>
      <c r="VGU97" s="466"/>
      <c r="VGV97" s="252"/>
      <c r="VGW97" s="467"/>
      <c r="VGX97" s="466"/>
      <c r="VGY97" s="399"/>
      <c r="VGZ97" s="466"/>
      <c r="VHA97" s="252"/>
      <c r="VHB97" s="467"/>
      <c r="VHC97" s="466"/>
      <c r="VHD97" s="399"/>
      <c r="VHE97" s="466"/>
      <c r="VHF97" s="252"/>
      <c r="VHG97" s="467"/>
      <c r="VHH97" s="466"/>
      <c r="VHI97" s="399"/>
      <c r="VHJ97" s="466"/>
      <c r="VHK97" s="252"/>
      <c r="VHL97" s="467"/>
      <c r="VHM97" s="466"/>
      <c r="VHN97" s="399"/>
      <c r="VHO97" s="466"/>
      <c r="VHP97" s="252"/>
      <c r="VHQ97" s="467"/>
      <c r="VHR97" s="466"/>
      <c r="VHS97" s="399"/>
      <c r="VHT97" s="466"/>
      <c r="VHU97" s="252"/>
      <c r="VHV97" s="467"/>
      <c r="VHW97" s="466"/>
      <c r="VHX97" s="399"/>
      <c r="VHY97" s="466"/>
      <c r="VHZ97" s="252"/>
      <c r="VIA97" s="467"/>
      <c r="VIB97" s="466"/>
      <c r="VIC97" s="399"/>
      <c r="VID97" s="466"/>
      <c r="VIE97" s="252"/>
      <c r="VIF97" s="467"/>
      <c r="VIG97" s="466"/>
      <c r="VIH97" s="399"/>
      <c r="VII97" s="466"/>
      <c r="VIJ97" s="252"/>
      <c r="VIK97" s="467"/>
      <c r="VIL97" s="466"/>
      <c r="VIM97" s="399"/>
      <c r="VIN97" s="466"/>
      <c r="VIO97" s="252"/>
      <c r="VIP97" s="467"/>
      <c r="VIQ97" s="466"/>
      <c r="VIR97" s="399"/>
      <c r="VIS97" s="466"/>
      <c r="VIT97" s="252"/>
      <c r="VIU97" s="467"/>
      <c r="VIV97" s="466"/>
      <c r="VIW97" s="399"/>
      <c r="VIX97" s="466"/>
      <c r="VIY97" s="252"/>
      <c r="VIZ97" s="467"/>
      <c r="VJA97" s="466"/>
      <c r="VJB97" s="399"/>
      <c r="VJC97" s="466"/>
      <c r="VJD97" s="252"/>
      <c r="VJE97" s="467"/>
      <c r="VJF97" s="466"/>
      <c r="VJG97" s="399"/>
      <c r="VJH97" s="466"/>
      <c r="VJI97" s="252"/>
      <c r="VJJ97" s="467"/>
      <c r="VJK97" s="466"/>
      <c r="VJL97" s="399"/>
      <c r="VJM97" s="466"/>
      <c r="VJN97" s="252"/>
      <c r="VJO97" s="467"/>
      <c r="VJP97" s="466"/>
      <c r="VJQ97" s="399"/>
      <c r="VJR97" s="466"/>
      <c r="VJS97" s="252"/>
      <c r="VJT97" s="467"/>
      <c r="VJU97" s="466"/>
      <c r="VJV97" s="399"/>
      <c r="VJW97" s="466"/>
      <c r="VJX97" s="252"/>
      <c r="VJY97" s="467"/>
      <c r="VJZ97" s="466"/>
      <c r="VKA97" s="399"/>
      <c r="VKB97" s="466"/>
      <c r="VKC97" s="252"/>
      <c r="VKD97" s="467"/>
      <c r="VKE97" s="466"/>
      <c r="VKF97" s="399"/>
      <c r="VKG97" s="466"/>
      <c r="VKH97" s="252"/>
      <c r="VKI97" s="467"/>
      <c r="VKJ97" s="466"/>
      <c r="VKK97" s="399"/>
      <c r="VKL97" s="466"/>
      <c r="VKM97" s="252"/>
      <c r="VKN97" s="467"/>
      <c r="VKO97" s="466"/>
      <c r="VKP97" s="399"/>
      <c r="VKQ97" s="466"/>
      <c r="VKR97" s="252"/>
      <c r="VKS97" s="467"/>
      <c r="VKT97" s="466"/>
      <c r="VKU97" s="399"/>
      <c r="VKV97" s="466"/>
      <c r="VKW97" s="252"/>
      <c r="VKX97" s="467"/>
      <c r="VKY97" s="466"/>
      <c r="VKZ97" s="399"/>
      <c r="VLA97" s="466"/>
      <c r="VLB97" s="252"/>
      <c r="VLC97" s="467"/>
      <c r="VLD97" s="466"/>
      <c r="VLE97" s="399"/>
      <c r="VLF97" s="466"/>
      <c r="VLG97" s="252"/>
      <c r="VLH97" s="467"/>
      <c r="VLI97" s="466"/>
      <c r="VLJ97" s="399"/>
      <c r="VLK97" s="466"/>
      <c r="VLL97" s="252"/>
      <c r="VLM97" s="467"/>
      <c r="VLN97" s="466"/>
      <c r="VLO97" s="399"/>
      <c r="VLP97" s="466"/>
      <c r="VLQ97" s="252"/>
      <c r="VLR97" s="467"/>
      <c r="VLS97" s="466"/>
      <c r="VLT97" s="399"/>
      <c r="VLU97" s="466"/>
      <c r="VLV97" s="252"/>
      <c r="VLW97" s="467"/>
      <c r="VLX97" s="466"/>
      <c r="VLY97" s="399"/>
      <c r="VLZ97" s="466"/>
      <c r="VMA97" s="252"/>
      <c r="VMB97" s="467"/>
      <c r="VMC97" s="466"/>
      <c r="VMD97" s="399"/>
      <c r="VME97" s="466"/>
      <c r="VMF97" s="252"/>
      <c r="VMG97" s="467"/>
      <c r="VMH97" s="466"/>
      <c r="VMI97" s="399"/>
      <c r="VMJ97" s="466"/>
      <c r="VMK97" s="252"/>
      <c r="VML97" s="467"/>
      <c r="VMM97" s="466"/>
      <c r="VMN97" s="399"/>
      <c r="VMO97" s="466"/>
      <c r="VMP97" s="252"/>
      <c r="VMQ97" s="467"/>
      <c r="VMR97" s="466"/>
      <c r="VMS97" s="399"/>
      <c r="VMT97" s="466"/>
      <c r="VMU97" s="252"/>
      <c r="VMV97" s="467"/>
      <c r="VMW97" s="466"/>
      <c r="VMX97" s="399"/>
      <c r="VMY97" s="466"/>
      <c r="VMZ97" s="252"/>
      <c r="VNA97" s="467"/>
      <c r="VNB97" s="466"/>
      <c r="VNC97" s="399"/>
      <c r="VND97" s="466"/>
      <c r="VNE97" s="252"/>
      <c r="VNF97" s="467"/>
      <c r="VNG97" s="466"/>
      <c r="VNH97" s="399"/>
      <c r="VNI97" s="466"/>
      <c r="VNJ97" s="252"/>
      <c r="VNK97" s="467"/>
      <c r="VNL97" s="466"/>
      <c r="VNM97" s="399"/>
      <c r="VNN97" s="466"/>
      <c r="VNO97" s="252"/>
      <c r="VNP97" s="467"/>
      <c r="VNQ97" s="466"/>
      <c r="VNR97" s="399"/>
      <c r="VNS97" s="466"/>
      <c r="VNT97" s="252"/>
      <c r="VNU97" s="467"/>
      <c r="VNV97" s="466"/>
      <c r="VNW97" s="399"/>
      <c r="VNX97" s="466"/>
      <c r="VNY97" s="252"/>
      <c r="VNZ97" s="467"/>
      <c r="VOA97" s="466"/>
      <c r="VOB97" s="399"/>
      <c r="VOC97" s="466"/>
      <c r="VOD97" s="252"/>
      <c r="VOE97" s="467"/>
      <c r="VOF97" s="466"/>
      <c r="VOG97" s="399"/>
      <c r="VOH97" s="466"/>
      <c r="VOI97" s="252"/>
      <c r="VOJ97" s="467"/>
      <c r="VOK97" s="466"/>
      <c r="VOL97" s="399"/>
      <c r="VOM97" s="466"/>
      <c r="VON97" s="252"/>
      <c r="VOO97" s="467"/>
      <c r="VOP97" s="466"/>
      <c r="VOQ97" s="399"/>
      <c r="VOR97" s="466"/>
      <c r="VOS97" s="252"/>
      <c r="VOT97" s="467"/>
      <c r="VOU97" s="466"/>
      <c r="VOV97" s="399"/>
      <c r="VOW97" s="466"/>
      <c r="VOX97" s="252"/>
      <c r="VOY97" s="467"/>
      <c r="VOZ97" s="466"/>
      <c r="VPA97" s="399"/>
      <c r="VPB97" s="466"/>
      <c r="VPC97" s="252"/>
      <c r="VPD97" s="467"/>
      <c r="VPE97" s="466"/>
      <c r="VPF97" s="399"/>
      <c r="VPG97" s="466"/>
      <c r="VPH97" s="252"/>
      <c r="VPI97" s="467"/>
      <c r="VPJ97" s="466"/>
      <c r="VPK97" s="399"/>
      <c r="VPL97" s="466"/>
      <c r="VPM97" s="252"/>
      <c r="VPN97" s="467"/>
      <c r="VPO97" s="466"/>
      <c r="VPP97" s="399"/>
      <c r="VPQ97" s="466"/>
      <c r="VPR97" s="252"/>
      <c r="VPS97" s="467"/>
      <c r="VPT97" s="466"/>
      <c r="VPU97" s="399"/>
      <c r="VPV97" s="466"/>
      <c r="VPW97" s="252"/>
      <c r="VPX97" s="467"/>
      <c r="VPY97" s="466"/>
      <c r="VPZ97" s="399"/>
      <c r="VQA97" s="466"/>
      <c r="VQB97" s="252"/>
      <c r="VQC97" s="467"/>
      <c r="VQD97" s="466"/>
      <c r="VQE97" s="399"/>
      <c r="VQF97" s="466"/>
      <c r="VQG97" s="252"/>
      <c r="VQH97" s="467"/>
      <c r="VQI97" s="466"/>
      <c r="VQJ97" s="399"/>
      <c r="VQK97" s="466"/>
      <c r="VQL97" s="252"/>
      <c r="VQM97" s="467"/>
      <c r="VQN97" s="466"/>
      <c r="VQO97" s="399"/>
      <c r="VQP97" s="466"/>
      <c r="VQQ97" s="252"/>
      <c r="VQR97" s="467"/>
      <c r="VQS97" s="466"/>
      <c r="VQT97" s="399"/>
      <c r="VQU97" s="466"/>
      <c r="VQV97" s="252"/>
      <c r="VQW97" s="467"/>
      <c r="VQX97" s="466"/>
      <c r="VQY97" s="399"/>
      <c r="VQZ97" s="466"/>
      <c r="VRA97" s="252"/>
      <c r="VRB97" s="467"/>
      <c r="VRC97" s="466"/>
      <c r="VRD97" s="399"/>
      <c r="VRE97" s="466"/>
      <c r="VRF97" s="252"/>
      <c r="VRG97" s="467"/>
      <c r="VRH97" s="466"/>
      <c r="VRI97" s="399"/>
      <c r="VRJ97" s="466"/>
      <c r="VRK97" s="252"/>
      <c r="VRL97" s="467"/>
      <c r="VRM97" s="466"/>
      <c r="VRN97" s="399"/>
      <c r="VRO97" s="466"/>
      <c r="VRP97" s="252"/>
      <c r="VRQ97" s="467"/>
      <c r="VRR97" s="466"/>
      <c r="VRS97" s="399"/>
      <c r="VRT97" s="466"/>
      <c r="VRU97" s="252"/>
      <c r="VRV97" s="467"/>
      <c r="VRW97" s="466"/>
      <c r="VRX97" s="399"/>
      <c r="VRY97" s="466"/>
      <c r="VRZ97" s="252"/>
      <c r="VSA97" s="467"/>
      <c r="VSB97" s="466"/>
      <c r="VSC97" s="399"/>
      <c r="VSD97" s="466"/>
      <c r="VSE97" s="252"/>
      <c r="VSF97" s="467"/>
      <c r="VSG97" s="466"/>
      <c r="VSH97" s="399"/>
      <c r="VSI97" s="466"/>
      <c r="VSJ97" s="252"/>
      <c r="VSK97" s="467"/>
      <c r="VSL97" s="466"/>
      <c r="VSM97" s="399"/>
      <c r="VSN97" s="466"/>
      <c r="VSO97" s="252"/>
      <c r="VSP97" s="467"/>
      <c r="VSQ97" s="466"/>
      <c r="VSR97" s="399"/>
      <c r="VSS97" s="466"/>
      <c r="VST97" s="252"/>
      <c r="VSU97" s="467"/>
      <c r="VSV97" s="466"/>
      <c r="VSW97" s="399"/>
      <c r="VSX97" s="466"/>
      <c r="VSY97" s="252"/>
      <c r="VSZ97" s="467"/>
      <c r="VTA97" s="466"/>
      <c r="VTB97" s="399"/>
      <c r="VTC97" s="466"/>
      <c r="VTD97" s="252"/>
      <c r="VTE97" s="467"/>
      <c r="VTF97" s="466"/>
      <c r="VTG97" s="399"/>
      <c r="VTH97" s="466"/>
      <c r="VTI97" s="252"/>
      <c r="VTJ97" s="467"/>
      <c r="VTK97" s="466"/>
      <c r="VTL97" s="399"/>
      <c r="VTM97" s="466"/>
      <c r="VTN97" s="252"/>
      <c r="VTO97" s="467"/>
      <c r="VTP97" s="466"/>
      <c r="VTQ97" s="399"/>
      <c r="VTR97" s="466"/>
      <c r="VTS97" s="252"/>
      <c r="VTT97" s="467"/>
      <c r="VTU97" s="466"/>
      <c r="VTV97" s="399"/>
      <c r="VTW97" s="466"/>
      <c r="VTX97" s="252"/>
      <c r="VTY97" s="467"/>
      <c r="VTZ97" s="466"/>
      <c r="VUA97" s="399"/>
      <c r="VUB97" s="466"/>
      <c r="VUC97" s="252"/>
      <c r="VUD97" s="467"/>
      <c r="VUE97" s="466"/>
      <c r="VUF97" s="399"/>
      <c r="VUG97" s="466"/>
      <c r="VUH97" s="252"/>
      <c r="VUI97" s="467"/>
      <c r="VUJ97" s="466"/>
      <c r="VUK97" s="399"/>
      <c r="VUL97" s="466"/>
      <c r="VUM97" s="252"/>
      <c r="VUN97" s="467"/>
      <c r="VUO97" s="466"/>
      <c r="VUP97" s="399"/>
      <c r="VUQ97" s="466"/>
      <c r="VUR97" s="252"/>
      <c r="VUS97" s="467"/>
      <c r="VUT97" s="466"/>
      <c r="VUU97" s="399"/>
      <c r="VUV97" s="466"/>
      <c r="VUW97" s="252"/>
      <c r="VUX97" s="467"/>
      <c r="VUY97" s="466"/>
      <c r="VUZ97" s="399"/>
      <c r="VVA97" s="466"/>
      <c r="VVB97" s="252"/>
      <c r="VVC97" s="467"/>
      <c r="VVD97" s="466"/>
      <c r="VVE97" s="399"/>
      <c r="VVF97" s="466"/>
      <c r="VVG97" s="252"/>
      <c r="VVH97" s="467"/>
      <c r="VVI97" s="466"/>
      <c r="VVJ97" s="399"/>
      <c r="VVK97" s="466"/>
      <c r="VVL97" s="252"/>
      <c r="VVM97" s="467"/>
      <c r="VVN97" s="466"/>
      <c r="VVO97" s="399"/>
      <c r="VVP97" s="466"/>
      <c r="VVQ97" s="252"/>
      <c r="VVR97" s="467"/>
      <c r="VVS97" s="466"/>
      <c r="VVT97" s="399"/>
      <c r="VVU97" s="466"/>
      <c r="VVV97" s="252"/>
      <c r="VVW97" s="467"/>
      <c r="VVX97" s="466"/>
      <c r="VVY97" s="399"/>
      <c r="VVZ97" s="466"/>
      <c r="VWA97" s="252"/>
      <c r="VWB97" s="467"/>
      <c r="VWC97" s="466"/>
      <c r="VWD97" s="399"/>
      <c r="VWE97" s="466"/>
      <c r="VWF97" s="252"/>
      <c r="VWG97" s="467"/>
      <c r="VWH97" s="466"/>
      <c r="VWI97" s="399"/>
      <c r="VWJ97" s="466"/>
      <c r="VWK97" s="252"/>
      <c r="VWL97" s="467"/>
      <c r="VWM97" s="466"/>
      <c r="VWN97" s="399"/>
      <c r="VWO97" s="466"/>
      <c r="VWP97" s="252"/>
      <c r="VWQ97" s="467"/>
      <c r="VWR97" s="466"/>
      <c r="VWS97" s="399"/>
      <c r="VWT97" s="466"/>
      <c r="VWU97" s="252"/>
      <c r="VWV97" s="467"/>
      <c r="VWW97" s="466"/>
      <c r="VWX97" s="399"/>
      <c r="VWY97" s="466"/>
      <c r="VWZ97" s="252"/>
      <c r="VXA97" s="467"/>
      <c r="VXB97" s="466"/>
      <c r="VXC97" s="399"/>
      <c r="VXD97" s="466"/>
      <c r="VXE97" s="252"/>
      <c r="VXF97" s="467"/>
      <c r="VXG97" s="466"/>
      <c r="VXH97" s="399"/>
      <c r="VXI97" s="466"/>
      <c r="VXJ97" s="252"/>
      <c r="VXK97" s="467"/>
      <c r="VXL97" s="466"/>
      <c r="VXM97" s="399"/>
      <c r="VXN97" s="466"/>
      <c r="VXO97" s="252"/>
      <c r="VXP97" s="467"/>
      <c r="VXQ97" s="466"/>
      <c r="VXR97" s="399"/>
      <c r="VXS97" s="466"/>
      <c r="VXT97" s="252"/>
      <c r="VXU97" s="467"/>
      <c r="VXV97" s="466"/>
      <c r="VXW97" s="399"/>
      <c r="VXX97" s="466"/>
      <c r="VXY97" s="252"/>
      <c r="VXZ97" s="467"/>
      <c r="VYA97" s="466"/>
      <c r="VYB97" s="399"/>
      <c r="VYC97" s="466"/>
      <c r="VYD97" s="252"/>
      <c r="VYE97" s="467"/>
      <c r="VYF97" s="466"/>
      <c r="VYG97" s="399"/>
      <c r="VYH97" s="466"/>
      <c r="VYI97" s="252"/>
      <c r="VYJ97" s="467"/>
      <c r="VYK97" s="466"/>
      <c r="VYL97" s="399"/>
      <c r="VYM97" s="466"/>
      <c r="VYN97" s="252"/>
      <c r="VYO97" s="467"/>
      <c r="VYP97" s="466"/>
      <c r="VYQ97" s="399"/>
      <c r="VYR97" s="466"/>
      <c r="VYS97" s="252"/>
      <c r="VYT97" s="467"/>
      <c r="VYU97" s="466"/>
      <c r="VYV97" s="399"/>
      <c r="VYW97" s="466"/>
      <c r="VYX97" s="252"/>
      <c r="VYY97" s="467"/>
      <c r="VYZ97" s="466"/>
      <c r="VZA97" s="399"/>
      <c r="VZB97" s="466"/>
      <c r="VZC97" s="252"/>
      <c r="VZD97" s="467"/>
      <c r="VZE97" s="466"/>
      <c r="VZF97" s="399"/>
      <c r="VZG97" s="466"/>
      <c r="VZH97" s="252"/>
      <c r="VZI97" s="467"/>
      <c r="VZJ97" s="466"/>
      <c r="VZK97" s="399"/>
      <c r="VZL97" s="466"/>
      <c r="VZM97" s="252"/>
      <c r="VZN97" s="467"/>
      <c r="VZO97" s="466"/>
      <c r="VZP97" s="399"/>
      <c r="VZQ97" s="466"/>
      <c r="VZR97" s="252"/>
      <c r="VZS97" s="467"/>
      <c r="VZT97" s="466"/>
      <c r="VZU97" s="399"/>
      <c r="VZV97" s="466"/>
      <c r="VZW97" s="252"/>
      <c r="VZX97" s="467"/>
      <c r="VZY97" s="466"/>
      <c r="VZZ97" s="399"/>
      <c r="WAA97" s="466"/>
      <c r="WAB97" s="252"/>
      <c r="WAC97" s="467"/>
      <c r="WAD97" s="466"/>
      <c r="WAE97" s="399"/>
      <c r="WAF97" s="466"/>
      <c r="WAG97" s="252"/>
      <c r="WAH97" s="467"/>
      <c r="WAI97" s="466"/>
      <c r="WAJ97" s="399"/>
      <c r="WAK97" s="466"/>
      <c r="WAL97" s="252"/>
      <c r="WAM97" s="467"/>
      <c r="WAN97" s="466"/>
      <c r="WAO97" s="399"/>
      <c r="WAP97" s="466"/>
      <c r="WAQ97" s="252"/>
      <c r="WAR97" s="467"/>
      <c r="WAS97" s="466"/>
      <c r="WAT97" s="399"/>
      <c r="WAU97" s="466"/>
      <c r="WAV97" s="252"/>
      <c r="WAW97" s="467"/>
      <c r="WAX97" s="466"/>
      <c r="WAY97" s="399"/>
      <c r="WAZ97" s="466"/>
      <c r="WBA97" s="252"/>
      <c r="WBB97" s="467"/>
      <c r="WBC97" s="466"/>
      <c r="WBD97" s="399"/>
      <c r="WBE97" s="466"/>
      <c r="WBF97" s="252"/>
      <c r="WBG97" s="467"/>
      <c r="WBH97" s="466"/>
      <c r="WBI97" s="399"/>
      <c r="WBJ97" s="466"/>
      <c r="WBK97" s="252"/>
      <c r="WBL97" s="467"/>
      <c r="WBM97" s="466"/>
      <c r="WBN97" s="399"/>
      <c r="WBO97" s="466"/>
      <c r="WBP97" s="252"/>
      <c r="WBQ97" s="467"/>
      <c r="WBR97" s="466"/>
      <c r="WBS97" s="399"/>
      <c r="WBT97" s="466"/>
      <c r="WBU97" s="252"/>
      <c r="WBV97" s="467"/>
      <c r="WBW97" s="466"/>
      <c r="WBX97" s="399"/>
      <c r="WBY97" s="466"/>
      <c r="WBZ97" s="252"/>
      <c r="WCA97" s="467"/>
      <c r="WCB97" s="466"/>
      <c r="WCC97" s="399"/>
      <c r="WCD97" s="466"/>
      <c r="WCE97" s="252"/>
      <c r="WCF97" s="467"/>
      <c r="WCG97" s="466"/>
      <c r="WCH97" s="399"/>
      <c r="WCI97" s="466"/>
      <c r="WCJ97" s="252"/>
      <c r="WCK97" s="467"/>
      <c r="WCL97" s="466"/>
      <c r="WCM97" s="399"/>
      <c r="WCN97" s="466"/>
      <c r="WCO97" s="252"/>
      <c r="WCP97" s="467"/>
      <c r="WCQ97" s="466"/>
      <c r="WCR97" s="399"/>
      <c r="WCS97" s="466"/>
      <c r="WCT97" s="252"/>
      <c r="WCU97" s="467"/>
      <c r="WCV97" s="466"/>
      <c r="WCW97" s="399"/>
      <c r="WCX97" s="466"/>
      <c r="WCY97" s="252"/>
      <c r="WCZ97" s="467"/>
      <c r="WDA97" s="466"/>
      <c r="WDB97" s="399"/>
      <c r="WDC97" s="466"/>
      <c r="WDD97" s="252"/>
      <c r="WDE97" s="467"/>
      <c r="WDF97" s="466"/>
      <c r="WDG97" s="399"/>
      <c r="WDH97" s="466"/>
      <c r="WDI97" s="252"/>
      <c r="WDJ97" s="467"/>
      <c r="WDK97" s="466"/>
      <c r="WDL97" s="399"/>
      <c r="WDM97" s="466"/>
      <c r="WDN97" s="252"/>
      <c r="WDO97" s="467"/>
      <c r="WDP97" s="466"/>
      <c r="WDQ97" s="399"/>
      <c r="WDR97" s="466"/>
      <c r="WDS97" s="252"/>
      <c r="WDT97" s="467"/>
      <c r="WDU97" s="466"/>
      <c r="WDV97" s="399"/>
      <c r="WDW97" s="466"/>
      <c r="WDX97" s="252"/>
      <c r="WDY97" s="467"/>
      <c r="WDZ97" s="466"/>
      <c r="WEA97" s="399"/>
      <c r="WEB97" s="466"/>
      <c r="WEC97" s="252"/>
      <c r="WED97" s="467"/>
      <c r="WEE97" s="466"/>
      <c r="WEF97" s="399"/>
      <c r="WEG97" s="466"/>
      <c r="WEH97" s="252"/>
      <c r="WEI97" s="467"/>
      <c r="WEJ97" s="466"/>
      <c r="WEK97" s="399"/>
      <c r="WEL97" s="466"/>
      <c r="WEM97" s="252"/>
      <c r="WEN97" s="467"/>
      <c r="WEO97" s="466"/>
      <c r="WEP97" s="399"/>
      <c r="WEQ97" s="466"/>
      <c r="WER97" s="252"/>
      <c r="WES97" s="467"/>
      <c r="WET97" s="466"/>
      <c r="WEU97" s="399"/>
      <c r="WEV97" s="466"/>
      <c r="WEW97" s="252"/>
      <c r="WEX97" s="467"/>
      <c r="WEY97" s="466"/>
      <c r="WEZ97" s="399"/>
      <c r="WFA97" s="466"/>
      <c r="WFB97" s="252"/>
      <c r="WFC97" s="467"/>
      <c r="WFD97" s="466"/>
      <c r="WFE97" s="399"/>
      <c r="WFF97" s="466"/>
      <c r="WFG97" s="252"/>
      <c r="WFH97" s="467"/>
      <c r="WFI97" s="466"/>
      <c r="WFJ97" s="399"/>
      <c r="WFK97" s="466"/>
      <c r="WFL97" s="252"/>
      <c r="WFM97" s="467"/>
      <c r="WFN97" s="466"/>
      <c r="WFO97" s="399"/>
      <c r="WFP97" s="466"/>
      <c r="WFQ97" s="252"/>
      <c r="WFR97" s="467"/>
      <c r="WFS97" s="466"/>
      <c r="WFT97" s="399"/>
      <c r="WFU97" s="466"/>
      <c r="WFV97" s="252"/>
      <c r="WFW97" s="467"/>
      <c r="WFX97" s="466"/>
      <c r="WFY97" s="399"/>
      <c r="WFZ97" s="466"/>
      <c r="WGA97" s="252"/>
      <c r="WGB97" s="467"/>
      <c r="WGC97" s="466"/>
      <c r="WGD97" s="399"/>
      <c r="WGE97" s="466"/>
      <c r="WGF97" s="252"/>
      <c r="WGG97" s="467"/>
      <c r="WGH97" s="466"/>
      <c r="WGI97" s="399"/>
      <c r="WGJ97" s="466"/>
      <c r="WGK97" s="252"/>
      <c r="WGL97" s="467"/>
      <c r="WGM97" s="466"/>
      <c r="WGN97" s="399"/>
      <c r="WGO97" s="466"/>
      <c r="WGP97" s="252"/>
      <c r="WGQ97" s="467"/>
      <c r="WGR97" s="466"/>
      <c r="WGS97" s="399"/>
      <c r="WGT97" s="466"/>
      <c r="WGU97" s="252"/>
      <c r="WGV97" s="467"/>
      <c r="WGW97" s="466"/>
      <c r="WGX97" s="399"/>
      <c r="WGY97" s="466"/>
      <c r="WGZ97" s="252"/>
      <c r="WHA97" s="467"/>
      <c r="WHB97" s="466"/>
      <c r="WHC97" s="399"/>
      <c r="WHD97" s="466"/>
      <c r="WHE97" s="252"/>
      <c r="WHF97" s="467"/>
      <c r="WHG97" s="466"/>
      <c r="WHH97" s="399"/>
      <c r="WHI97" s="466"/>
      <c r="WHJ97" s="252"/>
      <c r="WHK97" s="467"/>
      <c r="WHL97" s="466"/>
      <c r="WHM97" s="399"/>
      <c r="WHN97" s="466"/>
      <c r="WHO97" s="252"/>
      <c r="WHP97" s="467"/>
      <c r="WHQ97" s="466"/>
      <c r="WHR97" s="399"/>
      <c r="WHS97" s="466"/>
      <c r="WHT97" s="252"/>
      <c r="WHU97" s="467"/>
      <c r="WHV97" s="466"/>
      <c r="WHW97" s="399"/>
      <c r="WHX97" s="466"/>
      <c r="WHY97" s="252"/>
      <c r="WHZ97" s="467"/>
      <c r="WIA97" s="466"/>
      <c r="WIB97" s="399"/>
      <c r="WIC97" s="466"/>
      <c r="WID97" s="252"/>
      <c r="WIE97" s="467"/>
      <c r="WIF97" s="466"/>
      <c r="WIG97" s="399"/>
      <c r="WIH97" s="466"/>
      <c r="WII97" s="252"/>
      <c r="WIJ97" s="467"/>
      <c r="WIK97" s="466"/>
      <c r="WIL97" s="399"/>
      <c r="WIM97" s="466"/>
      <c r="WIN97" s="252"/>
      <c r="WIO97" s="467"/>
      <c r="WIP97" s="466"/>
      <c r="WIQ97" s="399"/>
      <c r="WIR97" s="466"/>
      <c r="WIS97" s="252"/>
      <c r="WIT97" s="467"/>
      <c r="WIU97" s="466"/>
      <c r="WIV97" s="399"/>
      <c r="WIW97" s="466"/>
      <c r="WIX97" s="252"/>
      <c r="WIY97" s="467"/>
      <c r="WIZ97" s="466"/>
      <c r="WJA97" s="399"/>
      <c r="WJB97" s="466"/>
      <c r="WJC97" s="252"/>
      <c r="WJD97" s="467"/>
      <c r="WJE97" s="466"/>
      <c r="WJF97" s="399"/>
      <c r="WJG97" s="466"/>
      <c r="WJH97" s="252"/>
      <c r="WJI97" s="467"/>
      <c r="WJJ97" s="466"/>
      <c r="WJK97" s="399"/>
      <c r="WJL97" s="466"/>
      <c r="WJM97" s="252"/>
      <c r="WJN97" s="467"/>
      <c r="WJO97" s="466"/>
      <c r="WJP97" s="399"/>
      <c r="WJQ97" s="466"/>
      <c r="WJR97" s="252"/>
      <c r="WJS97" s="467"/>
      <c r="WJT97" s="466"/>
      <c r="WJU97" s="399"/>
      <c r="WJV97" s="466"/>
      <c r="WJW97" s="252"/>
      <c r="WJX97" s="467"/>
      <c r="WJY97" s="466"/>
      <c r="WJZ97" s="399"/>
      <c r="WKA97" s="466"/>
      <c r="WKB97" s="252"/>
      <c r="WKC97" s="467"/>
      <c r="WKD97" s="466"/>
      <c r="WKE97" s="399"/>
      <c r="WKF97" s="466"/>
      <c r="WKG97" s="252"/>
      <c r="WKH97" s="467"/>
      <c r="WKI97" s="466"/>
      <c r="WKJ97" s="399"/>
      <c r="WKK97" s="466"/>
      <c r="WKL97" s="252"/>
      <c r="WKM97" s="467"/>
      <c r="WKN97" s="466"/>
      <c r="WKO97" s="399"/>
      <c r="WKP97" s="466"/>
      <c r="WKQ97" s="252"/>
      <c r="WKR97" s="467"/>
      <c r="WKS97" s="466"/>
      <c r="WKT97" s="399"/>
      <c r="WKU97" s="466"/>
      <c r="WKV97" s="252"/>
      <c r="WKW97" s="467"/>
      <c r="WKX97" s="466"/>
      <c r="WKY97" s="399"/>
      <c r="WKZ97" s="466"/>
      <c r="WLA97" s="252"/>
      <c r="WLB97" s="467"/>
      <c r="WLC97" s="466"/>
      <c r="WLD97" s="399"/>
      <c r="WLE97" s="466"/>
      <c r="WLF97" s="252"/>
      <c r="WLG97" s="467"/>
      <c r="WLH97" s="466"/>
      <c r="WLI97" s="399"/>
      <c r="WLJ97" s="466"/>
      <c r="WLK97" s="252"/>
      <c r="WLL97" s="467"/>
      <c r="WLM97" s="466"/>
      <c r="WLN97" s="399"/>
      <c r="WLO97" s="466"/>
      <c r="WLP97" s="252"/>
      <c r="WLQ97" s="467"/>
      <c r="WLR97" s="466"/>
      <c r="WLS97" s="399"/>
      <c r="WLT97" s="466"/>
      <c r="WLU97" s="252"/>
      <c r="WLV97" s="467"/>
      <c r="WLW97" s="466"/>
      <c r="WLX97" s="399"/>
      <c r="WLY97" s="466"/>
      <c r="WLZ97" s="252"/>
      <c r="WMA97" s="467"/>
      <c r="WMB97" s="466"/>
      <c r="WMC97" s="399"/>
      <c r="WMD97" s="466"/>
      <c r="WME97" s="252"/>
      <c r="WMF97" s="467"/>
      <c r="WMG97" s="466"/>
      <c r="WMH97" s="399"/>
      <c r="WMI97" s="466"/>
      <c r="WMJ97" s="252"/>
      <c r="WMK97" s="467"/>
      <c r="WML97" s="466"/>
      <c r="WMM97" s="399"/>
      <c r="WMN97" s="466"/>
      <c r="WMO97" s="252"/>
      <c r="WMP97" s="467"/>
      <c r="WMQ97" s="466"/>
      <c r="WMR97" s="399"/>
      <c r="WMS97" s="466"/>
      <c r="WMT97" s="252"/>
      <c r="WMU97" s="467"/>
      <c r="WMV97" s="466"/>
      <c r="WMW97" s="399"/>
      <c r="WMX97" s="466"/>
      <c r="WMY97" s="252"/>
      <c r="WMZ97" s="467"/>
      <c r="WNA97" s="466"/>
      <c r="WNB97" s="399"/>
      <c r="WNC97" s="466"/>
      <c r="WND97" s="252"/>
      <c r="WNE97" s="467"/>
      <c r="WNF97" s="466"/>
      <c r="WNG97" s="399"/>
      <c r="WNH97" s="466"/>
      <c r="WNI97" s="252"/>
      <c r="WNJ97" s="467"/>
      <c r="WNK97" s="466"/>
      <c r="WNL97" s="399"/>
      <c r="WNM97" s="466"/>
      <c r="WNN97" s="252"/>
      <c r="WNO97" s="467"/>
      <c r="WNP97" s="466"/>
      <c r="WNQ97" s="399"/>
      <c r="WNR97" s="466"/>
      <c r="WNS97" s="252"/>
      <c r="WNT97" s="467"/>
      <c r="WNU97" s="466"/>
      <c r="WNV97" s="399"/>
      <c r="WNW97" s="466"/>
      <c r="WNX97" s="252"/>
      <c r="WNY97" s="467"/>
      <c r="WNZ97" s="466"/>
      <c r="WOA97" s="399"/>
      <c r="WOB97" s="466"/>
      <c r="WOC97" s="252"/>
      <c r="WOD97" s="467"/>
      <c r="WOE97" s="466"/>
      <c r="WOF97" s="399"/>
      <c r="WOG97" s="466"/>
      <c r="WOH97" s="252"/>
      <c r="WOI97" s="467"/>
      <c r="WOJ97" s="466"/>
      <c r="WOK97" s="399"/>
      <c r="WOL97" s="466"/>
      <c r="WOM97" s="252"/>
      <c r="WON97" s="467"/>
      <c r="WOO97" s="466"/>
      <c r="WOP97" s="399"/>
      <c r="WOQ97" s="466"/>
      <c r="WOR97" s="252"/>
      <c r="WOS97" s="467"/>
      <c r="WOT97" s="466"/>
      <c r="WOU97" s="399"/>
      <c r="WOV97" s="466"/>
      <c r="WOW97" s="252"/>
      <c r="WOX97" s="467"/>
      <c r="WOY97" s="466"/>
      <c r="WOZ97" s="399"/>
      <c r="WPA97" s="466"/>
      <c r="WPB97" s="252"/>
      <c r="WPC97" s="467"/>
      <c r="WPD97" s="466"/>
      <c r="WPE97" s="399"/>
      <c r="WPF97" s="466"/>
      <c r="WPG97" s="252"/>
      <c r="WPH97" s="467"/>
      <c r="WPI97" s="466"/>
      <c r="WPJ97" s="399"/>
      <c r="WPK97" s="466"/>
      <c r="WPL97" s="252"/>
      <c r="WPM97" s="467"/>
      <c r="WPN97" s="466"/>
      <c r="WPO97" s="399"/>
      <c r="WPP97" s="466"/>
      <c r="WPQ97" s="252"/>
      <c r="WPR97" s="467"/>
      <c r="WPS97" s="466"/>
      <c r="WPT97" s="399"/>
      <c r="WPU97" s="466"/>
      <c r="WPV97" s="252"/>
      <c r="WPW97" s="467"/>
      <c r="WPX97" s="466"/>
      <c r="WPY97" s="399"/>
      <c r="WPZ97" s="466"/>
      <c r="WQA97" s="252"/>
      <c r="WQB97" s="467"/>
      <c r="WQC97" s="466"/>
      <c r="WQD97" s="399"/>
      <c r="WQE97" s="466"/>
      <c r="WQF97" s="252"/>
      <c r="WQG97" s="467"/>
      <c r="WQH97" s="466"/>
      <c r="WQI97" s="399"/>
      <c r="WQJ97" s="466"/>
      <c r="WQK97" s="252"/>
      <c r="WQL97" s="467"/>
      <c r="WQM97" s="466"/>
      <c r="WQN97" s="399"/>
      <c r="WQO97" s="466"/>
      <c r="WQP97" s="252"/>
      <c r="WQQ97" s="467"/>
      <c r="WQR97" s="466"/>
      <c r="WQS97" s="399"/>
      <c r="WQT97" s="466"/>
      <c r="WQU97" s="252"/>
      <c r="WQV97" s="467"/>
      <c r="WQW97" s="466"/>
      <c r="WQX97" s="399"/>
      <c r="WQY97" s="466"/>
      <c r="WQZ97" s="252"/>
      <c r="WRA97" s="467"/>
      <c r="WRB97" s="466"/>
      <c r="WRC97" s="399"/>
      <c r="WRD97" s="466"/>
      <c r="WRE97" s="252"/>
      <c r="WRF97" s="467"/>
      <c r="WRG97" s="466"/>
      <c r="WRH97" s="399"/>
      <c r="WRI97" s="466"/>
      <c r="WRJ97" s="252"/>
      <c r="WRK97" s="467"/>
      <c r="WRL97" s="466"/>
      <c r="WRM97" s="399"/>
      <c r="WRN97" s="466"/>
      <c r="WRO97" s="252"/>
      <c r="WRP97" s="467"/>
      <c r="WRQ97" s="466"/>
      <c r="WRR97" s="399"/>
      <c r="WRS97" s="466"/>
      <c r="WRT97" s="252"/>
      <c r="WRU97" s="467"/>
      <c r="WRV97" s="466"/>
      <c r="WRW97" s="399"/>
      <c r="WRX97" s="466"/>
      <c r="WRY97" s="252"/>
      <c r="WRZ97" s="467"/>
      <c r="WSA97" s="466"/>
      <c r="WSB97" s="399"/>
      <c r="WSC97" s="466"/>
      <c r="WSD97" s="252"/>
      <c r="WSE97" s="467"/>
      <c r="WSF97" s="466"/>
      <c r="WSG97" s="399"/>
      <c r="WSH97" s="466"/>
      <c r="WSI97" s="252"/>
      <c r="WSJ97" s="467"/>
      <c r="WSK97" s="466"/>
      <c r="WSL97" s="399"/>
      <c r="WSM97" s="466"/>
      <c r="WSN97" s="252"/>
      <c r="WSO97" s="467"/>
      <c r="WSP97" s="466"/>
      <c r="WSQ97" s="399"/>
      <c r="WSR97" s="466"/>
      <c r="WSS97" s="252"/>
      <c r="WST97" s="467"/>
      <c r="WSU97" s="466"/>
      <c r="WSV97" s="399"/>
      <c r="WSW97" s="466"/>
      <c r="WSX97" s="252"/>
      <c r="WSY97" s="467"/>
      <c r="WSZ97" s="466"/>
      <c r="WTA97" s="399"/>
      <c r="WTB97" s="466"/>
      <c r="WTC97" s="252"/>
      <c r="WTD97" s="467"/>
      <c r="WTE97" s="466"/>
      <c r="WTF97" s="399"/>
      <c r="WTG97" s="466"/>
      <c r="WTH97" s="252"/>
      <c r="WTI97" s="467"/>
      <c r="WTJ97" s="466"/>
      <c r="WTK97" s="399"/>
      <c r="WTL97" s="466"/>
      <c r="WTM97" s="252"/>
      <c r="WTN97" s="467"/>
      <c r="WTO97" s="466"/>
      <c r="WTP97" s="399"/>
      <c r="WTQ97" s="466"/>
      <c r="WTR97" s="252"/>
      <c r="WTS97" s="467"/>
      <c r="WTT97" s="466"/>
      <c r="WTU97" s="399"/>
      <c r="WTV97" s="466"/>
      <c r="WTW97" s="252"/>
      <c r="WTX97" s="467"/>
      <c r="WTY97" s="466"/>
      <c r="WTZ97" s="399"/>
      <c r="WUA97" s="466"/>
      <c r="WUB97" s="252"/>
      <c r="WUC97" s="467"/>
      <c r="WUD97" s="466"/>
      <c r="WUE97" s="399"/>
      <c r="WUF97" s="466"/>
      <c r="WUG97" s="252"/>
      <c r="WUH97" s="467"/>
      <c r="WUI97" s="466"/>
      <c r="WUJ97" s="399"/>
      <c r="WUK97" s="466"/>
      <c r="WUL97" s="252"/>
      <c r="WUM97" s="467"/>
      <c r="WUN97" s="466"/>
      <c r="WUO97" s="399"/>
      <c r="WUP97" s="466"/>
      <c r="WUQ97" s="252"/>
      <c r="WUR97" s="467"/>
      <c r="WUS97" s="466"/>
      <c r="WUT97" s="399"/>
      <c r="WUU97" s="466"/>
      <c r="WUV97" s="252"/>
      <c r="WUW97" s="467"/>
      <c r="WUX97" s="466"/>
      <c r="WUY97" s="399"/>
      <c r="WUZ97" s="466"/>
      <c r="WVA97" s="252"/>
      <c r="WVB97" s="467"/>
      <c r="WVC97" s="466"/>
      <c r="WVD97" s="399"/>
      <c r="WVE97" s="466"/>
      <c r="WVF97" s="252"/>
      <c r="WVG97" s="467"/>
      <c r="WVH97" s="466"/>
      <c r="WVI97" s="399"/>
      <c r="WVJ97" s="466"/>
      <c r="WVK97" s="252"/>
      <c r="WVL97" s="467"/>
      <c r="WVM97" s="466"/>
      <c r="WVN97" s="399"/>
      <c r="WVO97" s="466"/>
      <c r="WVP97" s="252"/>
      <c r="WVQ97" s="467"/>
      <c r="WVR97" s="466"/>
      <c r="WVS97" s="399"/>
      <c r="WVT97" s="466"/>
      <c r="WVU97" s="252"/>
      <c r="WVV97" s="467"/>
      <c r="WVW97" s="466"/>
      <c r="WVX97" s="399"/>
      <c r="WVY97" s="466"/>
      <c r="WVZ97" s="252"/>
      <c r="WWA97" s="467"/>
      <c r="WWB97" s="466"/>
      <c r="WWC97" s="399"/>
      <c r="WWD97" s="466"/>
      <c r="WWE97" s="252"/>
      <c r="WWF97" s="467"/>
      <c r="WWG97" s="466"/>
      <c r="WWH97" s="399"/>
      <c r="WWI97" s="466"/>
      <c r="WWJ97" s="252"/>
      <c r="WWK97" s="467"/>
      <c r="WWL97" s="466"/>
      <c r="WWM97" s="399"/>
      <c r="WWN97" s="466"/>
      <c r="WWO97" s="252"/>
      <c r="WWP97" s="467"/>
      <c r="WWQ97" s="466"/>
      <c r="WWR97" s="399"/>
      <c r="WWS97" s="466"/>
      <c r="WWT97" s="252"/>
      <c r="WWU97" s="467"/>
      <c r="WWV97" s="466"/>
      <c r="WWW97" s="399"/>
      <c r="WWX97" s="466"/>
      <c r="WWY97" s="252"/>
      <c r="WWZ97" s="467"/>
      <c r="WXA97" s="466"/>
      <c r="WXB97" s="399"/>
      <c r="WXC97" s="466"/>
      <c r="WXD97" s="252"/>
      <c r="WXE97" s="467"/>
      <c r="WXF97" s="466"/>
      <c r="WXG97" s="399"/>
      <c r="WXH97" s="466"/>
      <c r="WXI97" s="252"/>
      <c r="WXJ97" s="467"/>
      <c r="WXK97" s="466"/>
      <c r="WXL97" s="399"/>
      <c r="WXM97" s="466"/>
      <c r="WXN97" s="252"/>
      <c r="WXO97" s="467"/>
      <c r="WXP97" s="466"/>
      <c r="WXQ97" s="399"/>
      <c r="WXR97" s="466"/>
      <c r="WXS97" s="252"/>
      <c r="WXT97" s="467"/>
      <c r="WXU97" s="466"/>
      <c r="WXV97" s="399"/>
      <c r="WXW97" s="466"/>
      <c r="WXX97" s="252"/>
      <c r="WXY97" s="467"/>
      <c r="WXZ97" s="466"/>
      <c r="WYA97" s="399"/>
      <c r="WYB97" s="466"/>
      <c r="WYC97" s="252"/>
      <c r="WYD97" s="467"/>
      <c r="WYE97" s="466"/>
      <c r="WYF97" s="399"/>
      <c r="WYG97" s="466"/>
      <c r="WYH97" s="252"/>
      <c r="WYI97" s="467"/>
      <c r="WYJ97" s="466"/>
      <c r="WYK97" s="399"/>
      <c r="WYL97" s="466"/>
      <c r="WYM97" s="252"/>
      <c r="WYN97" s="467"/>
      <c r="WYO97" s="466"/>
      <c r="WYP97" s="399"/>
      <c r="WYQ97" s="466"/>
      <c r="WYR97" s="252"/>
      <c r="WYS97" s="467"/>
      <c r="WYT97" s="466"/>
      <c r="WYU97" s="399"/>
      <c r="WYV97" s="466"/>
      <c r="WYW97" s="252"/>
      <c r="WYX97" s="467"/>
      <c r="WYY97" s="466"/>
      <c r="WYZ97" s="399"/>
      <c r="WZA97" s="466"/>
      <c r="WZB97" s="252"/>
      <c r="WZC97" s="467"/>
      <c r="WZD97" s="466"/>
      <c r="WZE97" s="399"/>
      <c r="WZF97" s="466"/>
      <c r="WZG97" s="252"/>
      <c r="WZH97" s="467"/>
      <c r="WZI97" s="466"/>
      <c r="WZJ97" s="399"/>
      <c r="WZK97" s="466"/>
      <c r="WZL97" s="252"/>
      <c r="WZM97" s="467"/>
      <c r="WZN97" s="466"/>
      <c r="WZO97" s="399"/>
      <c r="WZP97" s="466"/>
      <c r="WZQ97" s="252"/>
      <c r="WZR97" s="467"/>
      <c r="WZS97" s="466"/>
      <c r="WZT97" s="399"/>
      <c r="WZU97" s="466"/>
      <c r="WZV97" s="252"/>
      <c r="WZW97" s="467"/>
      <c r="WZX97" s="466"/>
      <c r="WZY97" s="399"/>
      <c r="WZZ97" s="466"/>
      <c r="XAA97" s="252"/>
      <c r="XAB97" s="467"/>
      <c r="XAC97" s="466"/>
      <c r="XAD97" s="399"/>
      <c r="XAE97" s="466"/>
      <c r="XAF97" s="252"/>
      <c r="XAG97" s="467"/>
      <c r="XAH97" s="466"/>
      <c r="XAI97" s="399"/>
      <c r="XAJ97" s="466"/>
      <c r="XAK97" s="252"/>
      <c r="XAL97" s="467"/>
      <c r="XAM97" s="466"/>
      <c r="XAN97" s="399"/>
      <c r="XAO97" s="466"/>
      <c r="XAP97" s="252"/>
      <c r="XAQ97" s="467"/>
      <c r="XAR97" s="466"/>
      <c r="XAS97" s="399"/>
      <c r="XAT97" s="466"/>
      <c r="XAU97" s="252"/>
      <c r="XAV97" s="467"/>
      <c r="XAW97" s="466"/>
      <c r="XAX97" s="399"/>
      <c r="XAY97" s="466"/>
      <c r="XAZ97" s="252"/>
      <c r="XBA97" s="467"/>
      <c r="XBB97" s="466"/>
      <c r="XBC97" s="399"/>
      <c r="XBD97" s="466"/>
      <c r="XBE97" s="252"/>
      <c r="XBF97" s="467"/>
      <c r="XBG97" s="466"/>
      <c r="XBH97" s="399"/>
      <c r="XBI97" s="466"/>
      <c r="XBJ97" s="252"/>
      <c r="XBK97" s="467"/>
      <c r="XBL97" s="466"/>
      <c r="XBM97" s="399"/>
      <c r="XBN97" s="466"/>
      <c r="XBO97" s="252"/>
      <c r="XBP97" s="467"/>
      <c r="XBQ97" s="466"/>
      <c r="XBR97" s="399"/>
      <c r="XBS97" s="466"/>
      <c r="XBT97" s="252"/>
      <c r="XBU97" s="467"/>
      <c r="XBV97" s="466"/>
      <c r="XBW97" s="399"/>
      <c r="XBX97" s="466"/>
      <c r="XBY97" s="252"/>
      <c r="XBZ97" s="467"/>
      <c r="XCA97" s="466"/>
      <c r="XCB97" s="399"/>
      <c r="XCC97" s="466"/>
      <c r="XCD97" s="252"/>
      <c r="XCE97" s="467"/>
      <c r="XCF97" s="466"/>
      <c r="XCG97" s="399"/>
      <c r="XCH97" s="466"/>
      <c r="XCI97" s="252"/>
      <c r="XCJ97" s="467"/>
      <c r="XCK97" s="466"/>
      <c r="XCL97" s="399"/>
      <c r="XCM97" s="466"/>
      <c r="XCN97" s="252"/>
      <c r="XCO97" s="467"/>
      <c r="XCP97" s="466"/>
      <c r="XCQ97" s="399"/>
      <c r="XCR97" s="466"/>
      <c r="XCS97" s="252"/>
      <c r="XCT97" s="467"/>
      <c r="XCU97" s="466"/>
      <c r="XCV97" s="399"/>
      <c r="XCW97" s="466"/>
      <c r="XCX97" s="252"/>
      <c r="XCY97" s="467"/>
      <c r="XCZ97" s="466"/>
      <c r="XDA97" s="399"/>
      <c r="XDB97" s="466"/>
      <c r="XDC97" s="252"/>
      <c r="XDD97" s="467"/>
      <c r="XDE97" s="466"/>
      <c r="XDF97" s="399"/>
      <c r="XDG97" s="466"/>
      <c r="XDH97" s="252"/>
      <c r="XDI97" s="467"/>
      <c r="XDJ97" s="466"/>
      <c r="XDK97" s="399"/>
      <c r="XDL97" s="466"/>
      <c r="XDM97" s="252"/>
      <c r="XDN97" s="467"/>
      <c r="XDO97" s="466"/>
      <c r="XDP97" s="399"/>
      <c r="XDQ97" s="466"/>
      <c r="XDR97" s="252"/>
      <c r="XDS97" s="467"/>
      <c r="XDT97" s="466"/>
      <c r="XDU97" s="399"/>
      <c r="XDV97" s="466"/>
      <c r="XDW97" s="252"/>
      <c r="XDX97" s="467"/>
      <c r="XDY97" s="466"/>
      <c r="XDZ97" s="399"/>
      <c r="XEA97" s="466"/>
      <c r="XEB97" s="252"/>
      <c r="XEC97" s="467"/>
      <c r="XED97" s="466"/>
      <c r="XEE97" s="399"/>
      <c r="XEF97" s="466"/>
      <c r="XEG97" s="252"/>
      <c r="XEH97" s="467"/>
      <c r="XEI97" s="466"/>
      <c r="XEJ97" s="399"/>
      <c r="XEK97" s="466"/>
      <c r="XEL97" s="252"/>
      <c r="XEM97" s="467"/>
      <c r="XEN97" s="466"/>
      <c r="XEO97" s="399"/>
      <c r="XEP97" s="466"/>
      <c r="XEQ97" s="252"/>
      <c r="XER97" s="467"/>
      <c r="XES97" s="466"/>
      <c r="XET97" s="399"/>
      <c r="XEU97" s="466"/>
      <c r="XEV97" s="252"/>
      <c r="XEW97" s="467"/>
      <c r="XEX97" s="466"/>
      <c r="XEY97" s="399"/>
      <c r="XEZ97" s="466"/>
      <c r="XFA97" s="252"/>
      <c r="XFB97" s="467"/>
      <c r="XFC97" s="466"/>
      <c r="XFD97" s="399"/>
    </row>
    <row r="98" spans="1:16384" x14ac:dyDescent="0.25">
      <c r="A98" s="252"/>
    </row>
    <row r="99" spans="1:16384" x14ac:dyDescent="0.25">
      <c r="A99" s="252"/>
    </row>
    <row r="100" spans="1:16384" x14ac:dyDescent="0.25">
      <c r="A100" s="255"/>
      <c r="B100" s="256" t="s">
        <v>2180</v>
      </c>
      <c r="C100" s="256" t="s">
        <v>2181</v>
      </c>
      <c r="D100" s="257" t="s">
        <v>2182</v>
      </c>
      <c r="E100" s="256" t="s">
        <v>2183</v>
      </c>
    </row>
    <row r="101" spans="1:16384" x14ac:dyDescent="0.25">
      <c r="A101" s="249" t="s">
        <v>2107</v>
      </c>
      <c r="B101" s="250">
        <v>1758030270.739217</v>
      </c>
      <c r="C101" s="251">
        <v>0.89100008700406408</v>
      </c>
      <c r="D101" s="250">
        <v>933</v>
      </c>
      <c r="E101" s="251">
        <v>0.9111328125</v>
      </c>
    </row>
    <row r="102" spans="1:16384" x14ac:dyDescent="0.25">
      <c r="A102" s="249" t="s">
        <v>2106</v>
      </c>
      <c r="B102" s="250">
        <v>93223004.510000005</v>
      </c>
      <c r="C102" s="251">
        <v>4.7247027830905584E-2</v>
      </c>
      <c r="D102" s="250">
        <v>31</v>
      </c>
      <c r="E102" s="251">
        <v>3.02734375E-2</v>
      </c>
    </row>
    <row r="103" spans="1:16384" x14ac:dyDescent="0.25">
      <c r="A103" s="249" t="s">
        <v>2113</v>
      </c>
      <c r="B103" s="250">
        <v>74616698.559999987</v>
      </c>
      <c r="C103" s="251">
        <v>3.7817030807416656E-2</v>
      </c>
      <c r="D103" s="250">
        <v>28</v>
      </c>
      <c r="E103" s="251">
        <v>2.734375E-2</v>
      </c>
    </row>
    <row r="104" spans="1:16384" x14ac:dyDescent="0.25">
      <c r="A104" s="249" t="s">
        <v>2112</v>
      </c>
      <c r="B104" s="250">
        <v>27078674.73</v>
      </c>
      <c r="C104" s="251">
        <v>1.3723939764836803E-2</v>
      </c>
      <c r="D104" s="250">
        <v>16</v>
      </c>
      <c r="E104" s="251">
        <v>1.5625E-2</v>
      </c>
    </row>
    <row r="105" spans="1:16384" x14ac:dyDescent="0.25">
      <c r="A105" s="249" t="s">
        <v>2102</v>
      </c>
      <c r="B105" s="250">
        <v>6825273.3100000005</v>
      </c>
      <c r="C105" s="251">
        <v>3.4591663262313692E-3</v>
      </c>
      <c r="D105" s="250">
        <v>5</v>
      </c>
      <c r="E105" s="251">
        <v>4.8828125E-3</v>
      </c>
    </row>
    <row r="106" spans="1:16384" x14ac:dyDescent="0.25">
      <c r="A106" s="249" t="s">
        <v>2170</v>
      </c>
      <c r="B106" s="250">
        <v>4053663.53</v>
      </c>
      <c r="C106" s="251">
        <v>2.0544666482884303E-3</v>
      </c>
      <c r="D106" s="250">
        <v>3</v>
      </c>
      <c r="E106" s="251">
        <v>2.9296875E-3</v>
      </c>
    </row>
    <row r="107" spans="1:16384" x14ac:dyDescent="0.25">
      <c r="A107" s="249" t="s">
        <v>2104</v>
      </c>
      <c r="B107" s="250">
        <v>3110343.36</v>
      </c>
      <c r="C107" s="251">
        <v>1.5763757032506778E-3</v>
      </c>
      <c r="D107" s="250">
        <v>2</v>
      </c>
      <c r="E107" s="251">
        <v>1.953125E-3</v>
      </c>
    </row>
    <row r="108" spans="1:16384" x14ac:dyDescent="0.25">
      <c r="A108" s="249" t="s">
        <v>2110</v>
      </c>
      <c r="B108" s="250">
        <v>2573043.25</v>
      </c>
      <c r="C108" s="251">
        <v>1.3040627330331658E-3</v>
      </c>
      <c r="D108" s="250">
        <v>1</v>
      </c>
      <c r="E108" s="251">
        <v>9.765625E-4</v>
      </c>
    </row>
    <row r="109" spans="1:16384" x14ac:dyDescent="0.25">
      <c r="A109" s="249" t="s">
        <v>2171</v>
      </c>
      <c r="B109" s="250">
        <v>2345026.88</v>
      </c>
      <c r="C109" s="251">
        <v>1.1885001008704527E-3</v>
      </c>
      <c r="D109" s="250">
        <v>3</v>
      </c>
      <c r="E109" s="251">
        <v>2.9296875E-3</v>
      </c>
    </row>
    <row r="110" spans="1:16384" x14ac:dyDescent="0.25">
      <c r="A110" s="249" t="s">
        <v>2103</v>
      </c>
      <c r="B110" s="250">
        <v>1241755.42</v>
      </c>
      <c r="C110" s="251">
        <v>6.2934308110209442E-4</v>
      </c>
      <c r="D110" s="250">
        <v>2</v>
      </c>
      <c r="E110" s="251">
        <v>1.953125E-3</v>
      </c>
    </row>
    <row r="112" spans="1:16384" ht="15.75" thickBot="1" x14ac:dyDescent="0.3">
      <c r="A112" s="471" t="s">
        <v>2139</v>
      </c>
      <c r="B112" s="470">
        <f>SUM(B101:B111)</f>
        <v>1973097754.289217</v>
      </c>
      <c r="C112" s="468">
        <f>SUM(C101:C111)</f>
        <v>0.99999999999999922</v>
      </c>
      <c r="D112" s="470">
        <f>SUM(D101:D111)</f>
        <v>1024</v>
      </c>
      <c r="E112" s="468">
        <f>SUM(E101:E111)</f>
        <v>1</v>
      </c>
      <c r="F112" s="252"/>
      <c r="G112" s="467"/>
      <c r="H112" s="466"/>
      <c r="I112" s="399"/>
      <c r="J112" s="466"/>
      <c r="K112" s="252"/>
      <c r="L112" s="467"/>
      <c r="M112" s="466"/>
      <c r="N112" s="399"/>
      <c r="O112" s="466"/>
      <c r="P112" s="252"/>
      <c r="Q112" s="467"/>
      <c r="R112" s="466"/>
      <c r="S112" s="399"/>
      <c r="T112" s="466"/>
      <c r="U112" s="252"/>
      <c r="V112" s="467"/>
      <c r="W112" s="466"/>
      <c r="X112" s="399"/>
      <c r="Y112" s="466"/>
      <c r="Z112" s="252"/>
      <c r="AA112" s="467"/>
      <c r="AB112" s="466"/>
      <c r="AC112" s="399"/>
      <c r="AD112" s="466"/>
      <c r="AE112" s="252"/>
      <c r="AF112" s="467"/>
      <c r="AG112" s="466"/>
      <c r="AH112" s="399"/>
      <c r="AI112" s="466"/>
      <c r="AJ112" s="252"/>
      <c r="AK112" s="467"/>
      <c r="AL112" s="466"/>
      <c r="AM112" s="399"/>
      <c r="AN112" s="466"/>
      <c r="AO112" s="252"/>
      <c r="AP112" s="467"/>
      <c r="AQ112" s="466"/>
      <c r="AR112" s="399"/>
      <c r="AS112" s="466"/>
      <c r="AT112" s="252"/>
      <c r="AU112" s="467"/>
      <c r="AV112" s="466"/>
      <c r="AW112" s="399"/>
      <c r="AX112" s="466"/>
      <c r="AY112" s="252"/>
      <c r="AZ112" s="467"/>
      <c r="BA112" s="466"/>
      <c r="BB112" s="399"/>
      <c r="BC112" s="466"/>
      <c r="BD112" s="252"/>
      <c r="BE112" s="467"/>
      <c r="BF112" s="466"/>
      <c r="BG112" s="399"/>
      <c r="BH112" s="466"/>
      <c r="BI112" s="252"/>
      <c r="BJ112" s="467"/>
      <c r="BK112" s="466"/>
      <c r="BL112" s="399"/>
      <c r="BM112" s="466"/>
      <c r="BN112" s="252"/>
      <c r="BO112" s="467"/>
      <c r="BP112" s="466"/>
      <c r="BQ112" s="399"/>
      <c r="BR112" s="466"/>
      <c r="BS112" s="252"/>
      <c r="BT112" s="467"/>
      <c r="BU112" s="466"/>
      <c r="BV112" s="399"/>
      <c r="BW112" s="466"/>
      <c r="BX112" s="252"/>
      <c r="BY112" s="467"/>
      <c r="BZ112" s="466"/>
      <c r="CA112" s="399"/>
      <c r="CB112" s="466"/>
      <c r="CC112" s="252"/>
      <c r="CD112" s="467"/>
      <c r="CE112" s="466"/>
      <c r="CF112" s="399"/>
      <c r="CG112" s="466"/>
      <c r="CH112" s="252"/>
      <c r="CI112" s="467"/>
      <c r="CJ112" s="466"/>
      <c r="CK112" s="399"/>
      <c r="CL112" s="466"/>
      <c r="CM112" s="252"/>
      <c r="CN112" s="467"/>
      <c r="CO112" s="466"/>
      <c r="CP112" s="399"/>
      <c r="CQ112" s="466"/>
      <c r="CR112" s="252"/>
      <c r="CS112" s="467"/>
      <c r="CT112" s="466"/>
      <c r="CU112" s="399"/>
      <c r="CV112" s="466"/>
      <c r="CW112" s="252"/>
      <c r="CX112" s="467"/>
      <c r="CY112" s="466"/>
      <c r="CZ112" s="399"/>
      <c r="DA112" s="466"/>
      <c r="DB112" s="252"/>
      <c r="DC112" s="467"/>
      <c r="DD112" s="466"/>
      <c r="DE112" s="399"/>
      <c r="DF112" s="466"/>
      <c r="DG112" s="252"/>
      <c r="DH112" s="467"/>
      <c r="DI112" s="466"/>
      <c r="DJ112" s="399"/>
      <c r="DK112" s="466"/>
      <c r="DL112" s="252"/>
      <c r="DM112" s="467"/>
      <c r="DN112" s="466"/>
      <c r="DO112" s="399"/>
      <c r="DP112" s="466"/>
      <c r="DQ112" s="252"/>
      <c r="DR112" s="467"/>
      <c r="DS112" s="466"/>
      <c r="DT112" s="399"/>
      <c r="DU112" s="466"/>
      <c r="DV112" s="252"/>
      <c r="DW112" s="467"/>
      <c r="DX112" s="466"/>
      <c r="DY112" s="399"/>
      <c r="DZ112" s="466"/>
      <c r="EA112" s="252"/>
      <c r="EB112" s="467"/>
      <c r="EC112" s="466"/>
      <c r="ED112" s="399"/>
      <c r="EE112" s="466"/>
      <c r="EF112" s="252"/>
      <c r="EG112" s="467"/>
      <c r="EH112" s="466"/>
      <c r="EI112" s="399"/>
      <c r="EJ112" s="466"/>
      <c r="EK112" s="252"/>
      <c r="EL112" s="467"/>
      <c r="EM112" s="466"/>
      <c r="EN112" s="399"/>
      <c r="EO112" s="466"/>
      <c r="EP112" s="252"/>
      <c r="EQ112" s="467"/>
      <c r="ER112" s="466"/>
      <c r="ES112" s="399"/>
      <c r="ET112" s="466"/>
      <c r="EU112" s="252"/>
      <c r="EV112" s="467"/>
      <c r="EW112" s="466"/>
      <c r="EX112" s="399"/>
      <c r="EY112" s="466"/>
      <c r="EZ112" s="252"/>
      <c r="FA112" s="467"/>
      <c r="FB112" s="466"/>
      <c r="FC112" s="399"/>
      <c r="FD112" s="466"/>
      <c r="FE112" s="252"/>
      <c r="FF112" s="467"/>
      <c r="FG112" s="466"/>
      <c r="FH112" s="399"/>
      <c r="FI112" s="466"/>
      <c r="FJ112" s="252"/>
      <c r="FK112" s="467"/>
      <c r="FL112" s="466"/>
      <c r="FM112" s="399"/>
      <c r="FN112" s="466"/>
      <c r="FO112" s="252"/>
      <c r="FP112" s="467"/>
      <c r="FQ112" s="466"/>
      <c r="FR112" s="399"/>
      <c r="FS112" s="466"/>
      <c r="FT112" s="252"/>
      <c r="FU112" s="467"/>
      <c r="FV112" s="466"/>
      <c r="FW112" s="399"/>
      <c r="FX112" s="466"/>
      <c r="FY112" s="252"/>
      <c r="FZ112" s="467"/>
      <c r="GA112" s="466"/>
      <c r="GB112" s="399"/>
      <c r="GC112" s="466"/>
      <c r="GD112" s="252"/>
      <c r="GE112" s="467"/>
      <c r="GF112" s="466"/>
      <c r="GG112" s="399"/>
      <c r="GH112" s="466"/>
      <c r="GI112" s="252"/>
      <c r="GJ112" s="467"/>
      <c r="GK112" s="466"/>
      <c r="GL112" s="399"/>
      <c r="GM112" s="466"/>
      <c r="GN112" s="252"/>
      <c r="GO112" s="467"/>
      <c r="GP112" s="466"/>
      <c r="GQ112" s="399"/>
      <c r="GR112" s="466"/>
      <c r="GS112" s="252"/>
      <c r="GT112" s="467"/>
      <c r="GU112" s="466"/>
      <c r="GV112" s="399"/>
      <c r="GW112" s="466"/>
      <c r="GX112" s="252"/>
      <c r="GY112" s="467"/>
      <c r="GZ112" s="466"/>
      <c r="HA112" s="399"/>
      <c r="HB112" s="466"/>
      <c r="HC112" s="252"/>
      <c r="HD112" s="467"/>
      <c r="HE112" s="466"/>
      <c r="HF112" s="399"/>
      <c r="HG112" s="466"/>
      <c r="HH112" s="252"/>
      <c r="HI112" s="467"/>
      <c r="HJ112" s="466"/>
      <c r="HK112" s="399"/>
      <c r="HL112" s="466"/>
      <c r="HM112" s="252"/>
      <c r="HN112" s="467"/>
      <c r="HO112" s="466"/>
      <c r="HP112" s="399"/>
      <c r="HQ112" s="466"/>
      <c r="HR112" s="252"/>
      <c r="HS112" s="467"/>
      <c r="HT112" s="466"/>
      <c r="HU112" s="399"/>
      <c r="HV112" s="466"/>
      <c r="HW112" s="252"/>
      <c r="HX112" s="467"/>
      <c r="HY112" s="466"/>
      <c r="HZ112" s="399"/>
      <c r="IA112" s="466"/>
      <c r="IB112" s="252"/>
      <c r="IC112" s="467"/>
      <c r="ID112" s="466"/>
      <c r="IE112" s="399"/>
      <c r="IF112" s="466"/>
      <c r="IG112" s="252"/>
      <c r="IH112" s="467"/>
      <c r="II112" s="466"/>
      <c r="IJ112" s="399"/>
      <c r="IK112" s="466"/>
      <c r="IL112" s="252"/>
      <c r="IM112" s="467"/>
      <c r="IN112" s="466"/>
      <c r="IO112" s="399"/>
      <c r="IP112" s="466"/>
      <c r="IQ112" s="252"/>
      <c r="IR112" s="467"/>
      <c r="IS112" s="466"/>
      <c r="IT112" s="399"/>
      <c r="IU112" s="466"/>
      <c r="IV112" s="252"/>
      <c r="IW112" s="467"/>
      <c r="IX112" s="466"/>
      <c r="IY112" s="399"/>
      <c r="IZ112" s="466"/>
      <c r="JA112" s="252"/>
      <c r="JB112" s="467"/>
      <c r="JC112" s="466"/>
      <c r="JD112" s="399"/>
      <c r="JE112" s="466"/>
      <c r="JF112" s="252"/>
      <c r="JG112" s="467"/>
      <c r="JH112" s="466"/>
      <c r="JI112" s="399"/>
      <c r="JJ112" s="466"/>
      <c r="JK112" s="252"/>
      <c r="JL112" s="467"/>
      <c r="JM112" s="466"/>
      <c r="JN112" s="399"/>
      <c r="JO112" s="466"/>
      <c r="JP112" s="252"/>
      <c r="JQ112" s="467"/>
      <c r="JR112" s="466"/>
      <c r="JS112" s="399"/>
      <c r="JT112" s="466"/>
      <c r="JU112" s="252"/>
      <c r="JV112" s="467"/>
      <c r="JW112" s="466"/>
      <c r="JX112" s="399"/>
      <c r="JY112" s="466"/>
      <c r="JZ112" s="252"/>
      <c r="KA112" s="467"/>
      <c r="KB112" s="466"/>
      <c r="KC112" s="399"/>
      <c r="KD112" s="466"/>
      <c r="KE112" s="252"/>
      <c r="KF112" s="467"/>
      <c r="KG112" s="466"/>
      <c r="KH112" s="399"/>
      <c r="KI112" s="466"/>
      <c r="KJ112" s="252"/>
      <c r="KK112" s="467"/>
      <c r="KL112" s="466"/>
      <c r="KM112" s="399"/>
      <c r="KN112" s="466"/>
      <c r="KO112" s="252"/>
      <c r="KP112" s="467"/>
      <c r="KQ112" s="466"/>
      <c r="KR112" s="399"/>
      <c r="KS112" s="466"/>
      <c r="KT112" s="252"/>
      <c r="KU112" s="467"/>
      <c r="KV112" s="466"/>
      <c r="KW112" s="399"/>
      <c r="KX112" s="466"/>
      <c r="KY112" s="252"/>
      <c r="KZ112" s="467"/>
      <c r="LA112" s="466"/>
      <c r="LB112" s="399"/>
      <c r="LC112" s="466"/>
      <c r="LD112" s="252"/>
      <c r="LE112" s="467"/>
      <c r="LF112" s="466"/>
      <c r="LG112" s="399"/>
      <c r="LH112" s="466"/>
      <c r="LI112" s="252"/>
      <c r="LJ112" s="467"/>
      <c r="LK112" s="466"/>
      <c r="LL112" s="399"/>
      <c r="LM112" s="466"/>
      <c r="LN112" s="252"/>
      <c r="LO112" s="467"/>
      <c r="LP112" s="466"/>
      <c r="LQ112" s="399"/>
      <c r="LR112" s="466"/>
      <c r="LS112" s="252"/>
      <c r="LT112" s="467"/>
      <c r="LU112" s="466"/>
      <c r="LV112" s="399"/>
      <c r="LW112" s="466"/>
      <c r="LX112" s="252"/>
      <c r="LY112" s="467"/>
      <c r="LZ112" s="466"/>
      <c r="MA112" s="399"/>
      <c r="MB112" s="466"/>
      <c r="MC112" s="252"/>
      <c r="MD112" s="467"/>
      <c r="ME112" s="466"/>
      <c r="MF112" s="399"/>
      <c r="MG112" s="466"/>
      <c r="MH112" s="252"/>
      <c r="MI112" s="467"/>
      <c r="MJ112" s="466"/>
      <c r="MK112" s="399"/>
      <c r="ML112" s="466"/>
      <c r="MM112" s="252"/>
      <c r="MN112" s="467"/>
      <c r="MO112" s="466"/>
      <c r="MP112" s="399"/>
      <c r="MQ112" s="466"/>
      <c r="MR112" s="252"/>
      <c r="MS112" s="467"/>
      <c r="MT112" s="466"/>
      <c r="MU112" s="399"/>
      <c r="MV112" s="466"/>
      <c r="MW112" s="252"/>
      <c r="MX112" s="467"/>
      <c r="MY112" s="466"/>
      <c r="MZ112" s="399"/>
      <c r="NA112" s="466"/>
      <c r="NB112" s="252"/>
      <c r="NC112" s="467"/>
      <c r="ND112" s="466"/>
      <c r="NE112" s="399"/>
      <c r="NF112" s="466"/>
      <c r="NG112" s="252"/>
      <c r="NH112" s="467"/>
      <c r="NI112" s="466"/>
      <c r="NJ112" s="399"/>
      <c r="NK112" s="466"/>
      <c r="NL112" s="252"/>
      <c r="NM112" s="467"/>
      <c r="NN112" s="466"/>
      <c r="NO112" s="399"/>
      <c r="NP112" s="466"/>
      <c r="NQ112" s="252"/>
      <c r="NR112" s="467"/>
      <c r="NS112" s="466"/>
      <c r="NT112" s="399"/>
      <c r="NU112" s="466"/>
      <c r="NV112" s="252"/>
      <c r="NW112" s="467"/>
      <c r="NX112" s="466"/>
      <c r="NY112" s="399"/>
      <c r="NZ112" s="466"/>
      <c r="OA112" s="252"/>
      <c r="OB112" s="467"/>
      <c r="OC112" s="466"/>
      <c r="OD112" s="399"/>
      <c r="OE112" s="466"/>
      <c r="OF112" s="252"/>
      <c r="OG112" s="467"/>
      <c r="OH112" s="466"/>
      <c r="OI112" s="399"/>
      <c r="OJ112" s="466"/>
      <c r="OK112" s="252"/>
      <c r="OL112" s="467"/>
      <c r="OM112" s="466"/>
      <c r="ON112" s="399"/>
      <c r="OO112" s="466"/>
      <c r="OP112" s="252"/>
      <c r="OQ112" s="467"/>
      <c r="OR112" s="466"/>
      <c r="OS112" s="399"/>
      <c r="OT112" s="466"/>
      <c r="OU112" s="252"/>
      <c r="OV112" s="467"/>
      <c r="OW112" s="466"/>
      <c r="OX112" s="399"/>
      <c r="OY112" s="466"/>
      <c r="OZ112" s="252"/>
      <c r="PA112" s="467"/>
      <c r="PB112" s="466"/>
      <c r="PC112" s="399"/>
      <c r="PD112" s="466"/>
      <c r="PE112" s="252"/>
      <c r="PF112" s="467"/>
      <c r="PG112" s="466"/>
      <c r="PH112" s="399"/>
      <c r="PI112" s="466"/>
      <c r="PJ112" s="252"/>
      <c r="PK112" s="467"/>
      <c r="PL112" s="466"/>
      <c r="PM112" s="399"/>
      <c r="PN112" s="466"/>
      <c r="PO112" s="252"/>
      <c r="PP112" s="467"/>
      <c r="PQ112" s="466"/>
      <c r="PR112" s="399"/>
      <c r="PS112" s="466"/>
      <c r="PT112" s="252"/>
      <c r="PU112" s="467"/>
      <c r="PV112" s="466"/>
      <c r="PW112" s="399"/>
      <c r="PX112" s="466"/>
      <c r="PY112" s="252"/>
      <c r="PZ112" s="467"/>
      <c r="QA112" s="466"/>
      <c r="QB112" s="399"/>
      <c r="QC112" s="466"/>
      <c r="QD112" s="252"/>
      <c r="QE112" s="467"/>
      <c r="QF112" s="466"/>
      <c r="QG112" s="399"/>
      <c r="QH112" s="466"/>
      <c r="QI112" s="252"/>
      <c r="QJ112" s="467"/>
      <c r="QK112" s="466"/>
      <c r="QL112" s="399"/>
      <c r="QM112" s="466"/>
      <c r="QN112" s="252"/>
      <c r="QO112" s="467"/>
      <c r="QP112" s="466"/>
      <c r="QQ112" s="399"/>
      <c r="QR112" s="466"/>
      <c r="QS112" s="252"/>
      <c r="QT112" s="467"/>
      <c r="QU112" s="466"/>
      <c r="QV112" s="399"/>
      <c r="QW112" s="466"/>
      <c r="QX112" s="252"/>
      <c r="QY112" s="467"/>
      <c r="QZ112" s="466"/>
      <c r="RA112" s="399"/>
      <c r="RB112" s="466"/>
      <c r="RC112" s="252"/>
      <c r="RD112" s="467"/>
      <c r="RE112" s="466"/>
      <c r="RF112" s="399"/>
      <c r="RG112" s="466"/>
      <c r="RH112" s="252"/>
      <c r="RI112" s="467"/>
      <c r="RJ112" s="466"/>
      <c r="RK112" s="399"/>
      <c r="RL112" s="466"/>
      <c r="RM112" s="252"/>
      <c r="RN112" s="467"/>
      <c r="RO112" s="466"/>
      <c r="RP112" s="399"/>
      <c r="RQ112" s="466"/>
      <c r="RR112" s="252"/>
      <c r="RS112" s="467"/>
      <c r="RT112" s="466"/>
      <c r="RU112" s="399"/>
      <c r="RV112" s="466"/>
      <c r="RW112" s="252"/>
      <c r="RX112" s="467"/>
      <c r="RY112" s="466"/>
      <c r="RZ112" s="399"/>
      <c r="SA112" s="466"/>
      <c r="SB112" s="252"/>
      <c r="SC112" s="467"/>
      <c r="SD112" s="466"/>
      <c r="SE112" s="399"/>
      <c r="SF112" s="466"/>
      <c r="SG112" s="252"/>
      <c r="SH112" s="467"/>
      <c r="SI112" s="466"/>
      <c r="SJ112" s="399"/>
      <c r="SK112" s="466"/>
      <c r="SL112" s="252"/>
      <c r="SM112" s="467"/>
      <c r="SN112" s="466"/>
      <c r="SO112" s="399"/>
      <c r="SP112" s="466"/>
      <c r="SQ112" s="252"/>
      <c r="SR112" s="467"/>
      <c r="SS112" s="466"/>
      <c r="ST112" s="399"/>
      <c r="SU112" s="466"/>
      <c r="SV112" s="252"/>
      <c r="SW112" s="467"/>
      <c r="SX112" s="466"/>
      <c r="SY112" s="399"/>
      <c r="SZ112" s="466"/>
      <c r="TA112" s="252"/>
      <c r="TB112" s="467"/>
      <c r="TC112" s="466"/>
      <c r="TD112" s="399"/>
      <c r="TE112" s="466"/>
      <c r="TF112" s="252"/>
      <c r="TG112" s="467"/>
      <c r="TH112" s="466"/>
      <c r="TI112" s="399"/>
      <c r="TJ112" s="466"/>
      <c r="TK112" s="252"/>
      <c r="TL112" s="467"/>
      <c r="TM112" s="466"/>
      <c r="TN112" s="399"/>
      <c r="TO112" s="466"/>
      <c r="TP112" s="252"/>
      <c r="TQ112" s="467"/>
      <c r="TR112" s="466"/>
      <c r="TS112" s="399"/>
      <c r="TT112" s="466"/>
      <c r="TU112" s="252"/>
      <c r="TV112" s="467"/>
      <c r="TW112" s="466"/>
      <c r="TX112" s="399"/>
      <c r="TY112" s="466"/>
      <c r="TZ112" s="252"/>
      <c r="UA112" s="467"/>
      <c r="UB112" s="466"/>
      <c r="UC112" s="399"/>
      <c r="UD112" s="466"/>
      <c r="UE112" s="252"/>
      <c r="UF112" s="467"/>
      <c r="UG112" s="466"/>
      <c r="UH112" s="399"/>
      <c r="UI112" s="466"/>
      <c r="UJ112" s="252"/>
      <c r="UK112" s="467"/>
      <c r="UL112" s="466"/>
      <c r="UM112" s="399"/>
      <c r="UN112" s="466"/>
      <c r="UO112" s="252"/>
      <c r="UP112" s="467"/>
      <c r="UQ112" s="466"/>
      <c r="UR112" s="399"/>
      <c r="US112" s="466"/>
      <c r="UT112" s="252"/>
      <c r="UU112" s="467"/>
      <c r="UV112" s="466"/>
      <c r="UW112" s="399"/>
      <c r="UX112" s="466"/>
      <c r="UY112" s="252"/>
      <c r="UZ112" s="467"/>
      <c r="VA112" s="466"/>
      <c r="VB112" s="399"/>
      <c r="VC112" s="466"/>
      <c r="VD112" s="252"/>
      <c r="VE112" s="467"/>
      <c r="VF112" s="466"/>
      <c r="VG112" s="399"/>
      <c r="VH112" s="466"/>
      <c r="VI112" s="252"/>
      <c r="VJ112" s="467"/>
      <c r="VK112" s="466"/>
      <c r="VL112" s="399"/>
      <c r="VM112" s="466"/>
      <c r="VN112" s="252"/>
      <c r="VO112" s="467"/>
      <c r="VP112" s="466"/>
      <c r="VQ112" s="399"/>
      <c r="VR112" s="466"/>
      <c r="VS112" s="252"/>
      <c r="VT112" s="467"/>
      <c r="VU112" s="466"/>
      <c r="VV112" s="399"/>
      <c r="VW112" s="466"/>
      <c r="VX112" s="252"/>
      <c r="VY112" s="467"/>
      <c r="VZ112" s="466"/>
      <c r="WA112" s="399"/>
      <c r="WB112" s="466"/>
      <c r="WC112" s="252"/>
      <c r="WD112" s="467"/>
      <c r="WE112" s="466"/>
      <c r="WF112" s="399"/>
      <c r="WG112" s="466"/>
      <c r="WH112" s="252"/>
      <c r="WI112" s="467"/>
      <c r="WJ112" s="466"/>
      <c r="WK112" s="399"/>
      <c r="WL112" s="466"/>
      <c r="WM112" s="252"/>
      <c r="WN112" s="467"/>
      <c r="WO112" s="466"/>
      <c r="WP112" s="399"/>
      <c r="WQ112" s="466"/>
      <c r="WR112" s="252"/>
      <c r="WS112" s="467"/>
      <c r="WT112" s="466"/>
      <c r="WU112" s="399"/>
      <c r="WV112" s="466"/>
      <c r="WW112" s="252"/>
      <c r="WX112" s="467"/>
      <c r="WY112" s="466"/>
      <c r="WZ112" s="399"/>
      <c r="XA112" s="466"/>
      <c r="XB112" s="252"/>
      <c r="XC112" s="467"/>
      <c r="XD112" s="466"/>
      <c r="XE112" s="399"/>
      <c r="XF112" s="466"/>
      <c r="XG112" s="252"/>
      <c r="XH112" s="467"/>
      <c r="XI112" s="466"/>
      <c r="XJ112" s="399"/>
      <c r="XK112" s="466"/>
      <c r="XL112" s="252"/>
      <c r="XM112" s="467"/>
      <c r="XN112" s="466"/>
      <c r="XO112" s="399"/>
      <c r="XP112" s="466"/>
      <c r="XQ112" s="252"/>
      <c r="XR112" s="467"/>
      <c r="XS112" s="466"/>
      <c r="XT112" s="399"/>
      <c r="XU112" s="466"/>
      <c r="XV112" s="252"/>
      <c r="XW112" s="467"/>
      <c r="XX112" s="466"/>
      <c r="XY112" s="399"/>
      <c r="XZ112" s="466"/>
      <c r="YA112" s="252"/>
      <c r="YB112" s="467"/>
      <c r="YC112" s="466"/>
      <c r="YD112" s="399"/>
      <c r="YE112" s="466"/>
      <c r="YF112" s="252"/>
      <c r="YG112" s="467"/>
      <c r="YH112" s="466"/>
      <c r="YI112" s="399"/>
      <c r="YJ112" s="466"/>
      <c r="YK112" s="252"/>
      <c r="YL112" s="467"/>
      <c r="YM112" s="466"/>
      <c r="YN112" s="399"/>
      <c r="YO112" s="466"/>
      <c r="YP112" s="252"/>
      <c r="YQ112" s="467"/>
      <c r="YR112" s="466"/>
      <c r="YS112" s="399"/>
      <c r="YT112" s="466"/>
      <c r="YU112" s="252"/>
      <c r="YV112" s="467"/>
      <c r="YW112" s="466"/>
      <c r="YX112" s="399"/>
      <c r="YY112" s="466"/>
      <c r="YZ112" s="252"/>
      <c r="ZA112" s="467"/>
      <c r="ZB112" s="466"/>
      <c r="ZC112" s="399"/>
      <c r="ZD112" s="466"/>
      <c r="ZE112" s="252"/>
      <c r="ZF112" s="467"/>
      <c r="ZG112" s="466"/>
      <c r="ZH112" s="399"/>
      <c r="ZI112" s="466"/>
      <c r="ZJ112" s="252"/>
      <c r="ZK112" s="467"/>
      <c r="ZL112" s="466"/>
      <c r="ZM112" s="399"/>
      <c r="ZN112" s="466"/>
      <c r="ZO112" s="252"/>
      <c r="ZP112" s="467"/>
      <c r="ZQ112" s="466"/>
      <c r="ZR112" s="399"/>
      <c r="ZS112" s="466"/>
      <c r="ZT112" s="252"/>
      <c r="ZU112" s="467"/>
      <c r="ZV112" s="466"/>
      <c r="ZW112" s="399"/>
      <c r="ZX112" s="466"/>
      <c r="ZY112" s="252"/>
      <c r="ZZ112" s="467"/>
      <c r="AAA112" s="466"/>
      <c r="AAB112" s="399"/>
      <c r="AAC112" s="466"/>
      <c r="AAD112" s="252"/>
      <c r="AAE112" s="467"/>
      <c r="AAF112" s="466"/>
      <c r="AAG112" s="399"/>
      <c r="AAH112" s="466"/>
      <c r="AAI112" s="252"/>
      <c r="AAJ112" s="467"/>
      <c r="AAK112" s="466"/>
      <c r="AAL112" s="399"/>
      <c r="AAM112" s="466"/>
      <c r="AAN112" s="252"/>
      <c r="AAO112" s="467"/>
      <c r="AAP112" s="466"/>
      <c r="AAQ112" s="399"/>
      <c r="AAR112" s="466"/>
      <c r="AAS112" s="252"/>
      <c r="AAT112" s="467"/>
      <c r="AAU112" s="466"/>
      <c r="AAV112" s="399"/>
      <c r="AAW112" s="466"/>
      <c r="AAX112" s="252"/>
      <c r="AAY112" s="467"/>
      <c r="AAZ112" s="466"/>
      <c r="ABA112" s="399"/>
      <c r="ABB112" s="466"/>
      <c r="ABC112" s="252"/>
      <c r="ABD112" s="467"/>
      <c r="ABE112" s="466"/>
      <c r="ABF112" s="399"/>
      <c r="ABG112" s="466"/>
      <c r="ABH112" s="252"/>
      <c r="ABI112" s="467"/>
      <c r="ABJ112" s="466"/>
      <c r="ABK112" s="399"/>
      <c r="ABL112" s="466"/>
      <c r="ABM112" s="252"/>
      <c r="ABN112" s="467"/>
      <c r="ABO112" s="466"/>
      <c r="ABP112" s="399"/>
      <c r="ABQ112" s="466"/>
      <c r="ABR112" s="252"/>
      <c r="ABS112" s="467"/>
      <c r="ABT112" s="466"/>
      <c r="ABU112" s="399"/>
      <c r="ABV112" s="466"/>
      <c r="ABW112" s="252"/>
      <c r="ABX112" s="467"/>
      <c r="ABY112" s="466"/>
      <c r="ABZ112" s="399"/>
      <c r="ACA112" s="466"/>
      <c r="ACB112" s="252"/>
      <c r="ACC112" s="467"/>
      <c r="ACD112" s="466"/>
      <c r="ACE112" s="399"/>
      <c r="ACF112" s="466"/>
      <c r="ACG112" s="252"/>
      <c r="ACH112" s="467"/>
      <c r="ACI112" s="466"/>
      <c r="ACJ112" s="399"/>
      <c r="ACK112" s="466"/>
      <c r="ACL112" s="252"/>
      <c r="ACM112" s="467"/>
      <c r="ACN112" s="466"/>
      <c r="ACO112" s="399"/>
      <c r="ACP112" s="466"/>
      <c r="ACQ112" s="252"/>
      <c r="ACR112" s="467"/>
      <c r="ACS112" s="466"/>
      <c r="ACT112" s="399"/>
      <c r="ACU112" s="466"/>
      <c r="ACV112" s="252"/>
      <c r="ACW112" s="467"/>
      <c r="ACX112" s="466"/>
      <c r="ACY112" s="399"/>
      <c r="ACZ112" s="466"/>
      <c r="ADA112" s="252"/>
      <c r="ADB112" s="467"/>
      <c r="ADC112" s="466"/>
      <c r="ADD112" s="399"/>
      <c r="ADE112" s="466"/>
      <c r="ADF112" s="252"/>
      <c r="ADG112" s="467"/>
      <c r="ADH112" s="466"/>
      <c r="ADI112" s="399"/>
      <c r="ADJ112" s="466"/>
      <c r="ADK112" s="252"/>
      <c r="ADL112" s="467"/>
      <c r="ADM112" s="466"/>
      <c r="ADN112" s="399"/>
      <c r="ADO112" s="466"/>
      <c r="ADP112" s="252"/>
      <c r="ADQ112" s="467"/>
      <c r="ADR112" s="466"/>
      <c r="ADS112" s="399"/>
      <c r="ADT112" s="466"/>
      <c r="ADU112" s="252"/>
      <c r="ADV112" s="467"/>
      <c r="ADW112" s="466"/>
      <c r="ADX112" s="399"/>
      <c r="ADY112" s="466"/>
      <c r="ADZ112" s="252"/>
      <c r="AEA112" s="467"/>
      <c r="AEB112" s="466"/>
      <c r="AEC112" s="399"/>
      <c r="AED112" s="466"/>
      <c r="AEE112" s="252"/>
      <c r="AEF112" s="467"/>
      <c r="AEG112" s="466"/>
      <c r="AEH112" s="399"/>
      <c r="AEI112" s="466"/>
      <c r="AEJ112" s="252"/>
      <c r="AEK112" s="467"/>
      <c r="AEL112" s="466"/>
      <c r="AEM112" s="399"/>
      <c r="AEN112" s="466"/>
      <c r="AEO112" s="252"/>
      <c r="AEP112" s="467"/>
      <c r="AEQ112" s="466"/>
      <c r="AER112" s="399"/>
      <c r="AES112" s="466"/>
      <c r="AET112" s="252"/>
      <c r="AEU112" s="467"/>
      <c r="AEV112" s="466"/>
      <c r="AEW112" s="399"/>
      <c r="AEX112" s="466"/>
      <c r="AEY112" s="252"/>
      <c r="AEZ112" s="467"/>
      <c r="AFA112" s="466"/>
      <c r="AFB112" s="399"/>
      <c r="AFC112" s="466"/>
      <c r="AFD112" s="252"/>
      <c r="AFE112" s="467"/>
      <c r="AFF112" s="466"/>
      <c r="AFG112" s="399"/>
      <c r="AFH112" s="466"/>
      <c r="AFI112" s="252"/>
      <c r="AFJ112" s="467"/>
      <c r="AFK112" s="466"/>
      <c r="AFL112" s="399"/>
      <c r="AFM112" s="466"/>
      <c r="AFN112" s="252"/>
      <c r="AFO112" s="467"/>
      <c r="AFP112" s="466"/>
      <c r="AFQ112" s="399"/>
      <c r="AFR112" s="466"/>
      <c r="AFS112" s="252"/>
      <c r="AFT112" s="467"/>
      <c r="AFU112" s="466"/>
      <c r="AFV112" s="399"/>
      <c r="AFW112" s="466"/>
      <c r="AFX112" s="252"/>
      <c r="AFY112" s="467"/>
      <c r="AFZ112" s="466"/>
      <c r="AGA112" s="399"/>
      <c r="AGB112" s="466"/>
      <c r="AGC112" s="252"/>
      <c r="AGD112" s="467"/>
      <c r="AGE112" s="466"/>
      <c r="AGF112" s="399"/>
      <c r="AGG112" s="466"/>
      <c r="AGH112" s="252"/>
      <c r="AGI112" s="467"/>
      <c r="AGJ112" s="466"/>
      <c r="AGK112" s="399"/>
      <c r="AGL112" s="466"/>
      <c r="AGM112" s="252"/>
      <c r="AGN112" s="467"/>
      <c r="AGO112" s="466"/>
      <c r="AGP112" s="399"/>
      <c r="AGQ112" s="466"/>
      <c r="AGR112" s="252"/>
      <c r="AGS112" s="467"/>
      <c r="AGT112" s="466"/>
      <c r="AGU112" s="399"/>
      <c r="AGV112" s="466"/>
      <c r="AGW112" s="252"/>
      <c r="AGX112" s="467"/>
      <c r="AGY112" s="466"/>
      <c r="AGZ112" s="399"/>
      <c r="AHA112" s="466"/>
      <c r="AHB112" s="252"/>
      <c r="AHC112" s="467"/>
      <c r="AHD112" s="466"/>
      <c r="AHE112" s="399"/>
      <c r="AHF112" s="466"/>
      <c r="AHG112" s="252"/>
      <c r="AHH112" s="467"/>
      <c r="AHI112" s="466"/>
      <c r="AHJ112" s="399"/>
      <c r="AHK112" s="466"/>
      <c r="AHL112" s="252"/>
      <c r="AHM112" s="467"/>
      <c r="AHN112" s="466"/>
      <c r="AHO112" s="399"/>
      <c r="AHP112" s="466"/>
      <c r="AHQ112" s="252"/>
      <c r="AHR112" s="467"/>
      <c r="AHS112" s="466"/>
      <c r="AHT112" s="399"/>
      <c r="AHU112" s="466"/>
      <c r="AHV112" s="252"/>
      <c r="AHW112" s="467"/>
      <c r="AHX112" s="466"/>
      <c r="AHY112" s="399"/>
      <c r="AHZ112" s="466"/>
      <c r="AIA112" s="252"/>
      <c r="AIB112" s="467"/>
      <c r="AIC112" s="466"/>
      <c r="AID112" s="399"/>
      <c r="AIE112" s="466"/>
      <c r="AIF112" s="252"/>
      <c r="AIG112" s="467"/>
      <c r="AIH112" s="466"/>
      <c r="AII112" s="399"/>
      <c r="AIJ112" s="466"/>
      <c r="AIK112" s="252"/>
      <c r="AIL112" s="467"/>
      <c r="AIM112" s="466"/>
      <c r="AIN112" s="399"/>
      <c r="AIO112" s="466"/>
      <c r="AIP112" s="252"/>
      <c r="AIQ112" s="467"/>
      <c r="AIR112" s="466"/>
      <c r="AIS112" s="399"/>
      <c r="AIT112" s="466"/>
      <c r="AIU112" s="252"/>
      <c r="AIV112" s="467"/>
      <c r="AIW112" s="466"/>
      <c r="AIX112" s="399"/>
      <c r="AIY112" s="466"/>
      <c r="AIZ112" s="252"/>
      <c r="AJA112" s="467"/>
      <c r="AJB112" s="466"/>
      <c r="AJC112" s="399"/>
      <c r="AJD112" s="466"/>
      <c r="AJE112" s="252"/>
      <c r="AJF112" s="467"/>
      <c r="AJG112" s="466"/>
      <c r="AJH112" s="399"/>
      <c r="AJI112" s="466"/>
      <c r="AJJ112" s="252"/>
      <c r="AJK112" s="467"/>
      <c r="AJL112" s="466"/>
      <c r="AJM112" s="399"/>
      <c r="AJN112" s="466"/>
      <c r="AJO112" s="252"/>
      <c r="AJP112" s="467"/>
      <c r="AJQ112" s="466"/>
      <c r="AJR112" s="399"/>
      <c r="AJS112" s="466"/>
      <c r="AJT112" s="252"/>
      <c r="AJU112" s="467"/>
      <c r="AJV112" s="466"/>
      <c r="AJW112" s="399"/>
      <c r="AJX112" s="466"/>
      <c r="AJY112" s="252"/>
      <c r="AJZ112" s="467"/>
      <c r="AKA112" s="466"/>
      <c r="AKB112" s="399"/>
      <c r="AKC112" s="466"/>
      <c r="AKD112" s="252"/>
      <c r="AKE112" s="467"/>
      <c r="AKF112" s="466"/>
      <c r="AKG112" s="399"/>
      <c r="AKH112" s="466"/>
      <c r="AKI112" s="252"/>
      <c r="AKJ112" s="467"/>
      <c r="AKK112" s="466"/>
      <c r="AKL112" s="399"/>
      <c r="AKM112" s="466"/>
      <c r="AKN112" s="252"/>
      <c r="AKO112" s="467"/>
      <c r="AKP112" s="466"/>
      <c r="AKQ112" s="399"/>
      <c r="AKR112" s="466"/>
      <c r="AKS112" s="252"/>
      <c r="AKT112" s="467"/>
      <c r="AKU112" s="466"/>
      <c r="AKV112" s="399"/>
      <c r="AKW112" s="466"/>
      <c r="AKX112" s="252"/>
      <c r="AKY112" s="467"/>
      <c r="AKZ112" s="466"/>
      <c r="ALA112" s="399"/>
      <c r="ALB112" s="466"/>
      <c r="ALC112" s="252"/>
      <c r="ALD112" s="467"/>
      <c r="ALE112" s="466"/>
      <c r="ALF112" s="399"/>
      <c r="ALG112" s="466"/>
      <c r="ALH112" s="252"/>
      <c r="ALI112" s="467"/>
      <c r="ALJ112" s="466"/>
      <c r="ALK112" s="399"/>
      <c r="ALL112" s="466"/>
      <c r="ALM112" s="252"/>
      <c r="ALN112" s="467"/>
      <c r="ALO112" s="466"/>
      <c r="ALP112" s="399"/>
      <c r="ALQ112" s="466"/>
      <c r="ALR112" s="252"/>
      <c r="ALS112" s="467"/>
      <c r="ALT112" s="466"/>
      <c r="ALU112" s="399"/>
      <c r="ALV112" s="466"/>
      <c r="ALW112" s="252"/>
      <c r="ALX112" s="467"/>
      <c r="ALY112" s="466"/>
      <c r="ALZ112" s="399"/>
      <c r="AMA112" s="466"/>
      <c r="AMB112" s="252"/>
      <c r="AMC112" s="467"/>
      <c r="AMD112" s="466"/>
      <c r="AME112" s="399"/>
      <c r="AMF112" s="466"/>
      <c r="AMG112" s="252"/>
      <c r="AMH112" s="467"/>
      <c r="AMI112" s="466"/>
      <c r="AMJ112" s="399"/>
      <c r="AMK112" s="466"/>
      <c r="AML112" s="252"/>
      <c r="AMM112" s="467"/>
      <c r="AMN112" s="466"/>
      <c r="AMO112" s="399"/>
      <c r="AMP112" s="466"/>
      <c r="AMQ112" s="252"/>
      <c r="AMR112" s="467"/>
      <c r="AMS112" s="466"/>
      <c r="AMT112" s="399"/>
      <c r="AMU112" s="466"/>
      <c r="AMV112" s="252"/>
      <c r="AMW112" s="467"/>
      <c r="AMX112" s="466"/>
      <c r="AMY112" s="399"/>
      <c r="AMZ112" s="466"/>
      <c r="ANA112" s="252"/>
      <c r="ANB112" s="467"/>
      <c r="ANC112" s="466"/>
      <c r="AND112" s="399"/>
      <c r="ANE112" s="466"/>
      <c r="ANF112" s="252"/>
      <c r="ANG112" s="467"/>
      <c r="ANH112" s="466"/>
      <c r="ANI112" s="399"/>
      <c r="ANJ112" s="466"/>
      <c r="ANK112" s="252"/>
      <c r="ANL112" s="467"/>
      <c r="ANM112" s="466"/>
      <c r="ANN112" s="399"/>
      <c r="ANO112" s="466"/>
      <c r="ANP112" s="252"/>
      <c r="ANQ112" s="467"/>
      <c r="ANR112" s="466"/>
      <c r="ANS112" s="399"/>
      <c r="ANT112" s="466"/>
      <c r="ANU112" s="252"/>
      <c r="ANV112" s="467"/>
      <c r="ANW112" s="466"/>
      <c r="ANX112" s="399"/>
      <c r="ANY112" s="466"/>
      <c r="ANZ112" s="252"/>
      <c r="AOA112" s="467"/>
      <c r="AOB112" s="466"/>
      <c r="AOC112" s="399"/>
      <c r="AOD112" s="466"/>
      <c r="AOE112" s="252"/>
      <c r="AOF112" s="467"/>
      <c r="AOG112" s="466"/>
      <c r="AOH112" s="399"/>
      <c r="AOI112" s="466"/>
      <c r="AOJ112" s="252"/>
      <c r="AOK112" s="467"/>
      <c r="AOL112" s="466"/>
      <c r="AOM112" s="399"/>
      <c r="AON112" s="466"/>
      <c r="AOO112" s="252"/>
      <c r="AOP112" s="467"/>
      <c r="AOQ112" s="466"/>
      <c r="AOR112" s="399"/>
      <c r="AOS112" s="466"/>
      <c r="AOT112" s="252"/>
      <c r="AOU112" s="467"/>
      <c r="AOV112" s="466"/>
      <c r="AOW112" s="399"/>
      <c r="AOX112" s="466"/>
      <c r="AOY112" s="252"/>
      <c r="AOZ112" s="467"/>
      <c r="APA112" s="466"/>
      <c r="APB112" s="399"/>
      <c r="APC112" s="466"/>
      <c r="APD112" s="252"/>
      <c r="APE112" s="467"/>
      <c r="APF112" s="466"/>
      <c r="APG112" s="399"/>
      <c r="APH112" s="466"/>
      <c r="API112" s="252"/>
      <c r="APJ112" s="467"/>
      <c r="APK112" s="466"/>
      <c r="APL112" s="399"/>
      <c r="APM112" s="466"/>
      <c r="APN112" s="252"/>
      <c r="APO112" s="467"/>
      <c r="APP112" s="466"/>
      <c r="APQ112" s="399"/>
      <c r="APR112" s="466"/>
      <c r="APS112" s="252"/>
      <c r="APT112" s="467"/>
      <c r="APU112" s="466"/>
      <c r="APV112" s="399"/>
      <c r="APW112" s="466"/>
      <c r="APX112" s="252"/>
      <c r="APY112" s="467"/>
      <c r="APZ112" s="466"/>
      <c r="AQA112" s="399"/>
      <c r="AQB112" s="466"/>
      <c r="AQC112" s="252"/>
      <c r="AQD112" s="467"/>
      <c r="AQE112" s="466"/>
      <c r="AQF112" s="399"/>
      <c r="AQG112" s="466"/>
      <c r="AQH112" s="252"/>
      <c r="AQI112" s="467"/>
      <c r="AQJ112" s="466"/>
      <c r="AQK112" s="399"/>
      <c r="AQL112" s="466"/>
      <c r="AQM112" s="252"/>
      <c r="AQN112" s="467"/>
      <c r="AQO112" s="466"/>
      <c r="AQP112" s="399"/>
      <c r="AQQ112" s="466"/>
      <c r="AQR112" s="252"/>
      <c r="AQS112" s="467"/>
      <c r="AQT112" s="466"/>
      <c r="AQU112" s="399"/>
      <c r="AQV112" s="466"/>
      <c r="AQW112" s="252"/>
      <c r="AQX112" s="467"/>
      <c r="AQY112" s="466"/>
      <c r="AQZ112" s="399"/>
      <c r="ARA112" s="466"/>
      <c r="ARB112" s="252"/>
      <c r="ARC112" s="467"/>
      <c r="ARD112" s="466"/>
      <c r="ARE112" s="399"/>
      <c r="ARF112" s="466"/>
      <c r="ARG112" s="252"/>
      <c r="ARH112" s="467"/>
      <c r="ARI112" s="466"/>
      <c r="ARJ112" s="399"/>
      <c r="ARK112" s="466"/>
      <c r="ARL112" s="252"/>
      <c r="ARM112" s="467"/>
      <c r="ARN112" s="466"/>
      <c r="ARO112" s="399"/>
      <c r="ARP112" s="466"/>
      <c r="ARQ112" s="252"/>
      <c r="ARR112" s="467"/>
      <c r="ARS112" s="466"/>
      <c r="ART112" s="399"/>
      <c r="ARU112" s="466"/>
      <c r="ARV112" s="252"/>
      <c r="ARW112" s="467"/>
      <c r="ARX112" s="466"/>
      <c r="ARY112" s="399"/>
      <c r="ARZ112" s="466"/>
      <c r="ASA112" s="252"/>
      <c r="ASB112" s="467"/>
      <c r="ASC112" s="466"/>
      <c r="ASD112" s="399"/>
      <c r="ASE112" s="466"/>
      <c r="ASF112" s="252"/>
      <c r="ASG112" s="467"/>
      <c r="ASH112" s="466"/>
      <c r="ASI112" s="399"/>
      <c r="ASJ112" s="466"/>
      <c r="ASK112" s="252"/>
      <c r="ASL112" s="467"/>
      <c r="ASM112" s="466"/>
      <c r="ASN112" s="399"/>
      <c r="ASO112" s="466"/>
      <c r="ASP112" s="252"/>
      <c r="ASQ112" s="467"/>
      <c r="ASR112" s="466"/>
      <c r="ASS112" s="399"/>
      <c r="AST112" s="466"/>
      <c r="ASU112" s="252"/>
      <c r="ASV112" s="467"/>
      <c r="ASW112" s="466"/>
      <c r="ASX112" s="399"/>
      <c r="ASY112" s="466"/>
      <c r="ASZ112" s="252"/>
      <c r="ATA112" s="467"/>
      <c r="ATB112" s="466"/>
      <c r="ATC112" s="399"/>
      <c r="ATD112" s="466"/>
      <c r="ATE112" s="252"/>
      <c r="ATF112" s="467"/>
      <c r="ATG112" s="466"/>
      <c r="ATH112" s="399"/>
      <c r="ATI112" s="466"/>
      <c r="ATJ112" s="252"/>
      <c r="ATK112" s="467"/>
      <c r="ATL112" s="466"/>
      <c r="ATM112" s="399"/>
      <c r="ATN112" s="466"/>
      <c r="ATO112" s="252"/>
      <c r="ATP112" s="467"/>
      <c r="ATQ112" s="466"/>
      <c r="ATR112" s="399"/>
      <c r="ATS112" s="466"/>
      <c r="ATT112" s="252"/>
      <c r="ATU112" s="467"/>
      <c r="ATV112" s="466"/>
      <c r="ATW112" s="399"/>
      <c r="ATX112" s="466"/>
      <c r="ATY112" s="252"/>
      <c r="ATZ112" s="467"/>
      <c r="AUA112" s="466"/>
      <c r="AUB112" s="399"/>
      <c r="AUC112" s="466"/>
      <c r="AUD112" s="252"/>
      <c r="AUE112" s="467"/>
      <c r="AUF112" s="466"/>
      <c r="AUG112" s="399"/>
      <c r="AUH112" s="466"/>
      <c r="AUI112" s="252"/>
      <c r="AUJ112" s="467"/>
      <c r="AUK112" s="466"/>
      <c r="AUL112" s="399"/>
      <c r="AUM112" s="466"/>
      <c r="AUN112" s="252"/>
      <c r="AUO112" s="467"/>
      <c r="AUP112" s="466"/>
      <c r="AUQ112" s="399"/>
      <c r="AUR112" s="466"/>
      <c r="AUS112" s="252"/>
      <c r="AUT112" s="467"/>
      <c r="AUU112" s="466"/>
      <c r="AUV112" s="399"/>
      <c r="AUW112" s="466"/>
      <c r="AUX112" s="252"/>
      <c r="AUY112" s="467"/>
      <c r="AUZ112" s="466"/>
      <c r="AVA112" s="399"/>
      <c r="AVB112" s="466"/>
      <c r="AVC112" s="252"/>
      <c r="AVD112" s="467"/>
      <c r="AVE112" s="466"/>
      <c r="AVF112" s="399"/>
      <c r="AVG112" s="466"/>
      <c r="AVH112" s="252"/>
      <c r="AVI112" s="467"/>
      <c r="AVJ112" s="466"/>
      <c r="AVK112" s="399"/>
      <c r="AVL112" s="466"/>
      <c r="AVM112" s="252"/>
      <c r="AVN112" s="467"/>
      <c r="AVO112" s="466"/>
      <c r="AVP112" s="399"/>
      <c r="AVQ112" s="466"/>
      <c r="AVR112" s="252"/>
      <c r="AVS112" s="467"/>
      <c r="AVT112" s="466"/>
      <c r="AVU112" s="399"/>
      <c r="AVV112" s="466"/>
      <c r="AVW112" s="252"/>
      <c r="AVX112" s="467"/>
      <c r="AVY112" s="466"/>
      <c r="AVZ112" s="399"/>
      <c r="AWA112" s="466"/>
      <c r="AWB112" s="252"/>
      <c r="AWC112" s="467"/>
      <c r="AWD112" s="466"/>
      <c r="AWE112" s="399"/>
      <c r="AWF112" s="466"/>
      <c r="AWG112" s="252"/>
      <c r="AWH112" s="467"/>
      <c r="AWI112" s="466"/>
      <c r="AWJ112" s="399"/>
      <c r="AWK112" s="466"/>
      <c r="AWL112" s="252"/>
      <c r="AWM112" s="467"/>
      <c r="AWN112" s="466"/>
      <c r="AWO112" s="399"/>
      <c r="AWP112" s="466"/>
      <c r="AWQ112" s="252"/>
      <c r="AWR112" s="467"/>
      <c r="AWS112" s="466"/>
      <c r="AWT112" s="399"/>
      <c r="AWU112" s="466"/>
      <c r="AWV112" s="252"/>
      <c r="AWW112" s="467"/>
      <c r="AWX112" s="466"/>
      <c r="AWY112" s="399"/>
      <c r="AWZ112" s="466"/>
      <c r="AXA112" s="252"/>
      <c r="AXB112" s="467"/>
      <c r="AXC112" s="466"/>
      <c r="AXD112" s="399"/>
      <c r="AXE112" s="466"/>
      <c r="AXF112" s="252"/>
      <c r="AXG112" s="467"/>
      <c r="AXH112" s="466"/>
      <c r="AXI112" s="399"/>
      <c r="AXJ112" s="466"/>
      <c r="AXK112" s="252"/>
      <c r="AXL112" s="467"/>
      <c r="AXM112" s="466"/>
      <c r="AXN112" s="399"/>
      <c r="AXO112" s="466"/>
      <c r="AXP112" s="252"/>
      <c r="AXQ112" s="467"/>
      <c r="AXR112" s="466"/>
      <c r="AXS112" s="399"/>
      <c r="AXT112" s="466"/>
      <c r="AXU112" s="252"/>
      <c r="AXV112" s="467"/>
      <c r="AXW112" s="466"/>
      <c r="AXX112" s="399"/>
      <c r="AXY112" s="466"/>
      <c r="AXZ112" s="252"/>
      <c r="AYA112" s="467"/>
      <c r="AYB112" s="466"/>
      <c r="AYC112" s="399"/>
      <c r="AYD112" s="466"/>
      <c r="AYE112" s="252"/>
      <c r="AYF112" s="467"/>
      <c r="AYG112" s="466"/>
      <c r="AYH112" s="399"/>
      <c r="AYI112" s="466"/>
      <c r="AYJ112" s="252"/>
      <c r="AYK112" s="467"/>
      <c r="AYL112" s="466"/>
      <c r="AYM112" s="399"/>
      <c r="AYN112" s="466"/>
      <c r="AYO112" s="252"/>
      <c r="AYP112" s="467"/>
      <c r="AYQ112" s="466"/>
      <c r="AYR112" s="399"/>
      <c r="AYS112" s="466"/>
      <c r="AYT112" s="252"/>
      <c r="AYU112" s="467"/>
      <c r="AYV112" s="466"/>
      <c r="AYW112" s="399"/>
      <c r="AYX112" s="466"/>
      <c r="AYY112" s="252"/>
      <c r="AYZ112" s="467"/>
      <c r="AZA112" s="466"/>
      <c r="AZB112" s="399"/>
      <c r="AZC112" s="466"/>
      <c r="AZD112" s="252"/>
      <c r="AZE112" s="467"/>
      <c r="AZF112" s="466"/>
      <c r="AZG112" s="399"/>
      <c r="AZH112" s="466"/>
      <c r="AZI112" s="252"/>
      <c r="AZJ112" s="467"/>
      <c r="AZK112" s="466"/>
      <c r="AZL112" s="399"/>
      <c r="AZM112" s="466"/>
      <c r="AZN112" s="252"/>
      <c r="AZO112" s="467"/>
      <c r="AZP112" s="466"/>
      <c r="AZQ112" s="399"/>
      <c r="AZR112" s="466"/>
      <c r="AZS112" s="252"/>
      <c r="AZT112" s="467"/>
      <c r="AZU112" s="466"/>
      <c r="AZV112" s="399"/>
      <c r="AZW112" s="466"/>
      <c r="AZX112" s="252"/>
      <c r="AZY112" s="467"/>
      <c r="AZZ112" s="466"/>
      <c r="BAA112" s="399"/>
      <c r="BAB112" s="466"/>
      <c r="BAC112" s="252"/>
      <c r="BAD112" s="467"/>
      <c r="BAE112" s="466"/>
      <c r="BAF112" s="399"/>
      <c r="BAG112" s="466"/>
      <c r="BAH112" s="252"/>
      <c r="BAI112" s="467"/>
      <c r="BAJ112" s="466"/>
      <c r="BAK112" s="399"/>
      <c r="BAL112" s="466"/>
      <c r="BAM112" s="252"/>
      <c r="BAN112" s="467"/>
      <c r="BAO112" s="466"/>
      <c r="BAP112" s="399"/>
      <c r="BAQ112" s="466"/>
      <c r="BAR112" s="252"/>
      <c r="BAS112" s="467"/>
      <c r="BAT112" s="466"/>
      <c r="BAU112" s="399"/>
      <c r="BAV112" s="466"/>
      <c r="BAW112" s="252"/>
      <c r="BAX112" s="467"/>
      <c r="BAY112" s="466"/>
      <c r="BAZ112" s="399"/>
      <c r="BBA112" s="466"/>
      <c r="BBB112" s="252"/>
      <c r="BBC112" s="467"/>
      <c r="BBD112" s="466"/>
      <c r="BBE112" s="399"/>
      <c r="BBF112" s="466"/>
      <c r="BBG112" s="252"/>
      <c r="BBH112" s="467"/>
      <c r="BBI112" s="466"/>
      <c r="BBJ112" s="399"/>
      <c r="BBK112" s="466"/>
      <c r="BBL112" s="252"/>
      <c r="BBM112" s="467"/>
      <c r="BBN112" s="466"/>
      <c r="BBO112" s="399"/>
      <c r="BBP112" s="466"/>
      <c r="BBQ112" s="252"/>
      <c r="BBR112" s="467"/>
      <c r="BBS112" s="466"/>
      <c r="BBT112" s="399"/>
      <c r="BBU112" s="466"/>
      <c r="BBV112" s="252"/>
      <c r="BBW112" s="467"/>
      <c r="BBX112" s="466"/>
      <c r="BBY112" s="399"/>
      <c r="BBZ112" s="466"/>
      <c r="BCA112" s="252"/>
      <c r="BCB112" s="467"/>
      <c r="BCC112" s="466"/>
      <c r="BCD112" s="399"/>
      <c r="BCE112" s="466"/>
      <c r="BCF112" s="252"/>
      <c r="BCG112" s="467"/>
      <c r="BCH112" s="466"/>
      <c r="BCI112" s="399"/>
      <c r="BCJ112" s="466"/>
      <c r="BCK112" s="252"/>
      <c r="BCL112" s="467"/>
      <c r="BCM112" s="466"/>
      <c r="BCN112" s="399"/>
      <c r="BCO112" s="466"/>
      <c r="BCP112" s="252"/>
      <c r="BCQ112" s="467"/>
      <c r="BCR112" s="466"/>
      <c r="BCS112" s="399"/>
      <c r="BCT112" s="466"/>
      <c r="BCU112" s="252"/>
      <c r="BCV112" s="467"/>
      <c r="BCW112" s="466"/>
      <c r="BCX112" s="399"/>
      <c r="BCY112" s="466"/>
      <c r="BCZ112" s="252"/>
      <c r="BDA112" s="467"/>
      <c r="BDB112" s="466"/>
      <c r="BDC112" s="399"/>
      <c r="BDD112" s="466"/>
      <c r="BDE112" s="252"/>
      <c r="BDF112" s="467"/>
      <c r="BDG112" s="466"/>
      <c r="BDH112" s="399"/>
      <c r="BDI112" s="466"/>
      <c r="BDJ112" s="252"/>
      <c r="BDK112" s="467"/>
      <c r="BDL112" s="466"/>
      <c r="BDM112" s="399"/>
      <c r="BDN112" s="466"/>
      <c r="BDO112" s="252"/>
      <c r="BDP112" s="467"/>
      <c r="BDQ112" s="466"/>
      <c r="BDR112" s="399"/>
      <c r="BDS112" s="466"/>
      <c r="BDT112" s="252"/>
      <c r="BDU112" s="467"/>
      <c r="BDV112" s="466"/>
      <c r="BDW112" s="399"/>
      <c r="BDX112" s="466"/>
      <c r="BDY112" s="252"/>
      <c r="BDZ112" s="467"/>
      <c r="BEA112" s="466"/>
      <c r="BEB112" s="399"/>
      <c r="BEC112" s="466"/>
      <c r="BED112" s="252"/>
      <c r="BEE112" s="467"/>
      <c r="BEF112" s="466"/>
      <c r="BEG112" s="399"/>
      <c r="BEH112" s="466"/>
      <c r="BEI112" s="252"/>
      <c r="BEJ112" s="467"/>
      <c r="BEK112" s="466"/>
      <c r="BEL112" s="399"/>
      <c r="BEM112" s="466"/>
      <c r="BEN112" s="252"/>
      <c r="BEO112" s="467"/>
      <c r="BEP112" s="466"/>
      <c r="BEQ112" s="399"/>
      <c r="BER112" s="466"/>
      <c r="BES112" s="252"/>
      <c r="BET112" s="467"/>
      <c r="BEU112" s="466"/>
      <c r="BEV112" s="399"/>
      <c r="BEW112" s="466"/>
      <c r="BEX112" s="252"/>
      <c r="BEY112" s="467"/>
      <c r="BEZ112" s="466"/>
      <c r="BFA112" s="399"/>
      <c r="BFB112" s="466"/>
      <c r="BFC112" s="252"/>
      <c r="BFD112" s="467"/>
      <c r="BFE112" s="466"/>
      <c r="BFF112" s="399"/>
      <c r="BFG112" s="466"/>
      <c r="BFH112" s="252"/>
      <c r="BFI112" s="467"/>
      <c r="BFJ112" s="466"/>
      <c r="BFK112" s="399"/>
      <c r="BFL112" s="466"/>
      <c r="BFM112" s="252"/>
      <c r="BFN112" s="467"/>
      <c r="BFO112" s="466"/>
      <c r="BFP112" s="399"/>
      <c r="BFQ112" s="466"/>
      <c r="BFR112" s="252"/>
      <c r="BFS112" s="467"/>
      <c r="BFT112" s="466"/>
      <c r="BFU112" s="399"/>
      <c r="BFV112" s="466"/>
      <c r="BFW112" s="252"/>
      <c r="BFX112" s="467"/>
      <c r="BFY112" s="466"/>
      <c r="BFZ112" s="399"/>
      <c r="BGA112" s="466"/>
      <c r="BGB112" s="252"/>
      <c r="BGC112" s="467"/>
      <c r="BGD112" s="466"/>
      <c r="BGE112" s="399"/>
      <c r="BGF112" s="466"/>
      <c r="BGG112" s="252"/>
      <c r="BGH112" s="467"/>
      <c r="BGI112" s="466"/>
      <c r="BGJ112" s="399"/>
      <c r="BGK112" s="466"/>
      <c r="BGL112" s="252"/>
      <c r="BGM112" s="467"/>
      <c r="BGN112" s="466"/>
      <c r="BGO112" s="399"/>
      <c r="BGP112" s="466"/>
      <c r="BGQ112" s="252"/>
      <c r="BGR112" s="467"/>
      <c r="BGS112" s="466"/>
      <c r="BGT112" s="399"/>
      <c r="BGU112" s="466"/>
      <c r="BGV112" s="252"/>
      <c r="BGW112" s="467"/>
      <c r="BGX112" s="466"/>
      <c r="BGY112" s="399"/>
      <c r="BGZ112" s="466"/>
      <c r="BHA112" s="252"/>
      <c r="BHB112" s="467"/>
      <c r="BHC112" s="466"/>
      <c r="BHD112" s="399"/>
      <c r="BHE112" s="466"/>
      <c r="BHF112" s="252"/>
      <c r="BHG112" s="467"/>
      <c r="BHH112" s="466"/>
      <c r="BHI112" s="399"/>
      <c r="BHJ112" s="466"/>
      <c r="BHK112" s="252"/>
      <c r="BHL112" s="467"/>
      <c r="BHM112" s="466"/>
      <c r="BHN112" s="399"/>
      <c r="BHO112" s="466"/>
      <c r="BHP112" s="252"/>
      <c r="BHQ112" s="467"/>
      <c r="BHR112" s="466"/>
      <c r="BHS112" s="399"/>
      <c r="BHT112" s="466"/>
      <c r="BHU112" s="252"/>
      <c r="BHV112" s="467"/>
      <c r="BHW112" s="466"/>
      <c r="BHX112" s="399"/>
      <c r="BHY112" s="466"/>
      <c r="BHZ112" s="252"/>
      <c r="BIA112" s="467"/>
      <c r="BIB112" s="466"/>
      <c r="BIC112" s="399"/>
      <c r="BID112" s="466"/>
      <c r="BIE112" s="252"/>
      <c r="BIF112" s="467"/>
      <c r="BIG112" s="466"/>
      <c r="BIH112" s="399"/>
      <c r="BII112" s="466"/>
      <c r="BIJ112" s="252"/>
      <c r="BIK112" s="467"/>
      <c r="BIL112" s="466"/>
      <c r="BIM112" s="399"/>
      <c r="BIN112" s="466"/>
      <c r="BIO112" s="252"/>
      <c r="BIP112" s="467"/>
      <c r="BIQ112" s="466"/>
      <c r="BIR112" s="399"/>
      <c r="BIS112" s="466"/>
      <c r="BIT112" s="252"/>
      <c r="BIU112" s="467"/>
      <c r="BIV112" s="466"/>
      <c r="BIW112" s="399"/>
      <c r="BIX112" s="466"/>
      <c r="BIY112" s="252"/>
      <c r="BIZ112" s="467"/>
      <c r="BJA112" s="466"/>
      <c r="BJB112" s="399"/>
      <c r="BJC112" s="466"/>
      <c r="BJD112" s="252"/>
      <c r="BJE112" s="467"/>
      <c r="BJF112" s="466"/>
      <c r="BJG112" s="399"/>
      <c r="BJH112" s="466"/>
      <c r="BJI112" s="252"/>
      <c r="BJJ112" s="467"/>
      <c r="BJK112" s="466"/>
      <c r="BJL112" s="399"/>
      <c r="BJM112" s="466"/>
      <c r="BJN112" s="252"/>
      <c r="BJO112" s="467"/>
      <c r="BJP112" s="466"/>
      <c r="BJQ112" s="399"/>
      <c r="BJR112" s="466"/>
      <c r="BJS112" s="252"/>
      <c r="BJT112" s="467"/>
      <c r="BJU112" s="466"/>
      <c r="BJV112" s="399"/>
      <c r="BJW112" s="466"/>
      <c r="BJX112" s="252"/>
      <c r="BJY112" s="467"/>
      <c r="BJZ112" s="466"/>
      <c r="BKA112" s="399"/>
      <c r="BKB112" s="466"/>
      <c r="BKC112" s="252"/>
      <c r="BKD112" s="467"/>
      <c r="BKE112" s="466"/>
      <c r="BKF112" s="399"/>
      <c r="BKG112" s="466"/>
      <c r="BKH112" s="252"/>
      <c r="BKI112" s="467"/>
      <c r="BKJ112" s="466"/>
      <c r="BKK112" s="399"/>
      <c r="BKL112" s="466"/>
      <c r="BKM112" s="252"/>
      <c r="BKN112" s="467"/>
      <c r="BKO112" s="466"/>
      <c r="BKP112" s="399"/>
      <c r="BKQ112" s="466"/>
      <c r="BKR112" s="252"/>
      <c r="BKS112" s="467"/>
      <c r="BKT112" s="466"/>
      <c r="BKU112" s="399"/>
      <c r="BKV112" s="466"/>
      <c r="BKW112" s="252"/>
      <c r="BKX112" s="467"/>
      <c r="BKY112" s="466"/>
      <c r="BKZ112" s="399"/>
      <c r="BLA112" s="466"/>
      <c r="BLB112" s="252"/>
      <c r="BLC112" s="467"/>
      <c r="BLD112" s="466"/>
      <c r="BLE112" s="399"/>
      <c r="BLF112" s="466"/>
      <c r="BLG112" s="252"/>
      <c r="BLH112" s="467"/>
      <c r="BLI112" s="466"/>
      <c r="BLJ112" s="399"/>
      <c r="BLK112" s="466"/>
      <c r="BLL112" s="252"/>
      <c r="BLM112" s="467"/>
      <c r="BLN112" s="466"/>
      <c r="BLO112" s="399"/>
      <c r="BLP112" s="466"/>
      <c r="BLQ112" s="252"/>
      <c r="BLR112" s="467"/>
      <c r="BLS112" s="466"/>
      <c r="BLT112" s="399"/>
      <c r="BLU112" s="466"/>
      <c r="BLV112" s="252"/>
      <c r="BLW112" s="467"/>
      <c r="BLX112" s="466"/>
      <c r="BLY112" s="399"/>
      <c r="BLZ112" s="466"/>
      <c r="BMA112" s="252"/>
      <c r="BMB112" s="467"/>
      <c r="BMC112" s="466"/>
      <c r="BMD112" s="399"/>
      <c r="BME112" s="466"/>
      <c r="BMF112" s="252"/>
      <c r="BMG112" s="467"/>
      <c r="BMH112" s="466"/>
      <c r="BMI112" s="399"/>
      <c r="BMJ112" s="466"/>
      <c r="BMK112" s="252"/>
      <c r="BML112" s="467"/>
      <c r="BMM112" s="466"/>
      <c r="BMN112" s="399"/>
      <c r="BMO112" s="466"/>
      <c r="BMP112" s="252"/>
      <c r="BMQ112" s="467"/>
      <c r="BMR112" s="466"/>
      <c r="BMS112" s="399"/>
      <c r="BMT112" s="466"/>
      <c r="BMU112" s="252"/>
      <c r="BMV112" s="467"/>
      <c r="BMW112" s="466"/>
      <c r="BMX112" s="399"/>
      <c r="BMY112" s="466"/>
      <c r="BMZ112" s="252"/>
      <c r="BNA112" s="467"/>
      <c r="BNB112" s="466"/>
      <c r="BNC112" s="399"/>
      <c r="BND112" s="466"/>
      <c r="BNE112" s="252"/>
      <c r="BNF112" s="467"/>
      <c r="BNG112" s="466"/>
      <c r="BNH112" s="399"/>
      <c r="BNI112" s="466"/>
      <c r="BNJ112" s="252"/>
      <c r="BNK112" s="467"/>
      <c r="BNL112" s="466"/>
      <c r="BNM112" s="399"/>
      <c r="BNN112" s="466"/>
      <c r="BNO112" s="252"/>
      <c r="BNP112" s="467"/>
      <c r="BNQ112" s="466"/>
      <c r="BNR112" s="399"/>
      <c r="BNS112" s="466"/>
      <c r="BNT112" s="252"/>
      <c r="BNU112" s="467"/>
      <c r="BNV112" s="466"/>
      <c r="BNW112" s="399"/>
      <c r="BNX112" s="466"/>
      <c r="BNY112" s="252"/>
      <c r="BNZ112" s="467"/>
      <c r="BOA112" s="466"/>
      <c r="BOB112" s="399"/>
      <c r="BOC112" s="466"/>
      <c r="BOD112" s="252"/>
      <c r="BOE112" s="467"/>
      <c r="BOF112" s="466"/>
      <c r="BOG112" s="399"/>
      <c r="BOH112" s="466"/>
      <c r="BOI112" s="252"/>
      <c r="BOJ112" s="467"/>
      <c r="BOK112" s="466"/>
      <c r="BOL112" s="399"/>
      <c r="BOM112" s="466"/>
      <c r="BON112" s="252"/>
      <c r="BOO112" s="467"/>
      <c r="BOP112" s="466"/>
      <c r="BOQ112" s="399"/>
      <c r="BOR112" s="466"/>
      <c r="BOS112" s="252"/>
      <c r="BOT112" s="467"/>
      <c r="BOU112" s="466"/>
      <c r="BOV112" s="399"/>
      <c r="BOW112" s="466"/>
      <c r="BOX112" s="252"/>
      <c r="BOY112" s="467"/>
      <c r="BOZ112" s="466"/>
      <c r="BPA112" s="399"/>
      <c r="BPB112" s="466"/>
      <c r="BPC112" s="252"/>
      <c r="BPD112" s="467"/>
      <c r="BPE112" s="466"/>
      <c r="BPF112" s="399"/>
      <c r="BPG112" s="466"/>
      <c r="BPH112" s="252"/>
      <c r="BPI112" s="467"/>
      <c r="BPJ112" s="466"/>
      <c r="BPK112" s="399"/>
      <c r="BPL112" s="466"/>
      <c r="BPM112" s="252"/>
      <c r="BPN112" s="467"/>
      <c r="BPO112" s="466"/>
      <c r="BPP112" s="399"/>
      <c r="BPQ112" s="466"/>
      <c r="BPR112" s="252"/>
      <c r="BPS112" s="467"/>
      <c r="BPT112" s="466"/>
      <c r="BPU112" s="399"/>
      <c r="BPV112" s="466"/>
      <c r="BPW112" s="252"/>
      <c r="BPX112" s="467"/>
      <c r="BPY112" s="466"/>
      <c r="BPZ112" s="399"/>
      <c r="BQA112" s="466"/>
      <c r="BQB112" s="252"/>
      <c r="BQC112" s="467"/>
      <c r="BQD112" s="466"/>
      <c r="BQE112" s="399"/>
      <c r="BQF112" s="466"/>
      <c r="BQG112" s="252"/>
      <c r="BQH112" s="467"/>
      <c r="BQI112" s="466"/>
      <c r="BQJ112" s="399"/>
      <c r="BQK112" s="466"/>
      <c r="BQL112" s="252"/>
      <c r="BQM112" s="467"/>
      <c r="BQN112" s="466"/>
      <c r="BQO112" s="399"/>
      <c r="BQP112" s="466"/>
      <c r="BQQ112" s="252"/>
      <c r="BQR112" s="467"/>
      <c r="BQS112" s="466"/>
      <c r="BQT112" s="399"/>
      <c r="BQU112" s="466"/>
      <c r="BQV112" s="252"/>
      <c r="BQW112" s="467"/>
      <c r="BQX112" s="466"/>
      <c r="BQY112" s="399"/>
      <c r="BQZ112" s="466"/>
      <c r="BRA112" s="252"/>
      <c r="BRB112" s="467"/>
      <c r="BRC112" s="466"/>
      <c r="BRD112" s="399"/>
      <c r="BRE112" s="466"/>
      <c r="BRF112" s="252"/>
      <c r="BRG112" s="467"/>
      <c r="BRH112" s="466"/>
      <c r="BRI112" s="399"/>
      <c r="BRJ112" s="466"/>
      <c r="BRK112" s="252"/>
      <c r="BRL112" s="467"/>
      <c r="BRM112" s="466"/>
      <c r="BRN112" s="399"/>
      <c r="BRO112" s="466"/>
      <c r="BRP112" s="252"/>
      <c r="BRQ112" s="467"/>
      <c r="BRR112" s="466"/>
      <c r="BRS112" s="399"/>
      <c r="BRT112" s="466"/>
      <c r="BRU112" s="252"/>
      <c r="BRV112" s="467"/>
      <c r="BRW112" s="466"/>
      <c r="BRX112" s="399"/>
      <c r="BRY112" s="466"/>
      <c r="BRZ112" s="252"/>
      <c r="BSA112" s="467"/>
      <c r="BSB112" s="466"/>
      <c r="BSC112" s="399"/>
      <c r="BSD112" s="466"/>
      <c r="BSE112" s="252"/>
      <c r="BSF112" s="467"/>
      <c r="BSG112" s="466"/>
      <c r="BSH112" s="399"/>
      <c r="BSI112" s="466"/>
      <c r="BSJ112" s="252"/>
      <c r="BSK112" s="467"/>
      <c r="BSL112" s="466"/>
      <c r="BSM112" s="399"/>
      <c r="BSN112" s="466"/>
      <c r="BSO112" s="252"/>
      <c r="BSP112" s="467"/>
      <c r="BSQ112" s="466"/>
      <c r="BSR112" s="399"/>
      <c r="BSS112" s="466"/>
      <c r="BST112" s="252"/>
      <c r="BSU112" s="467"/>
      <c r="BSV112" s="466"/>
      <c r="BSW112" s="399"/>
      <c r="BSX112" s="466"/>
      <c r="BSY112" s="252"/>
      <c r="BSZ112" s="467"/>
      <c r="BTA112" s="466"/>
      <c r="BTB112" s="399"/>
      <c r="BTC112" s="466"/>
      <c r="BTD112" s="252"/>
      <c r="BTE112" s="467"/>
      <c r="BTF112" s="466"/>
      <c r="BTG112" s="399"/>
      <c r="BTH112" s="466"/>
      <c r="BTI112" s="252"/>
      <c r="BTJ112" s="467"/>
      <c r="BTK112" s="466"/>
      <c r="BTL112" s="399"/>
      <c r="BTM112" s="466"/>
      <c r="BTN112" s="252"/>
      <c r="BTO112" s="467"/>
      <c r="BTP112" s="466"/>
      <c r="BTQ112" s="399"/>
      <c r="BTR112" s="466"/>
      <c r="BTS112" s="252"/>
      <c r="BTT112" s="467"/>
      <c r="BTU112" s="466"/>
      <c r="BTV112" s="399"/>
      <c r="BTW112" s="466"/>
      <c r="BTX112" s="252"/>
      <c r="BTY112" s="467"/>
      <c r="BTZ112" s="466"/>
      <c r="BUA112" s="399"/>
      <c r="BUB112" s="466"/>
      <c r="BUC112" s="252"/>
      <c r="BUD112" s="467"/>
      <c r="BUE112" s="466"/>
      <c r="BUF112" s="399"/>
      <c r="BUG112" s="466"/>
      <c r="BUH112" s="252"/>
      <c r="BUI112" s="467"/>
      <c r="BUJ112" s="466"/>
      <c r="BUK112" s="399"/>
      <c r="BUL112" s="466"/>
      <c r="BUM112" s="252"/>
      <c r="BUN112" s="467"/>
      <c r="BUO112" s="466"/>
      <c r="BUP112" s="399"/>
      <c r="BUQ112" s="466"/>
      <c r="BUR112" s="252"/>
      <c r="BUS112" s="467"/>
      <c r="BUT112" s="466"/>
      <c r="BUU112" s="399"/>
      <c r="BUV112" s="466"/>
      <c r="BUW112" s="252"/>
      <c r="BUX112" s="467"/>
      <c r="BUY112" s="466"/>
      <c r="BUZ112" s="399"/>
      <c r="BVA112" s="466"/>
      <c r="BVB112" s="252"/>
      <c r="BVC112" s="467"/>
      <c r="BVD112" s="466"/>
      <c r="BVE112" s="399"/>
      <c r="BVF112" s="466"/>
      <c r="BVG112" s="252"/>
      <c r="BVH112" s="467"/>
      <c r="BVI112" s="466"/>
      <c r="BVJ112" s="399"/>
      <c r="BVK112" s="466"/>
      <c r="BVL112" s="252"/>
      <c r="BVM112" s="467"/>
      <c r="BVN112" s="466"/>
      <c r="BVO112" s="399"/>
      <c r="BVP112" s="466"/>
      <c r="BVQ112" s="252"/>
      <c r="BVR112" s="467"/>
      <c r="BVS112" s="466"/>
      <c r="BVT112" s="399"/>
      <c r="BVU112" s="466"/>
      <c r="BVV112" s="252"/>
      <c r="BVW112" s="467"/>
      <c r="BVX112" s="466"/>
      <c r="BVY112" s="399"/>
      <c r="BVZ112" s="466"/>
      <c r="BWA112" s="252"/>
      <c r="BWB112" s="467"/>
      <c r="BWC112" s="466"/>
      <c r="BWD112" s="399"/>
      <c r="BWE112" s="466"/>
      <c r="BWF112" s="252"/>
      <c r="BWG112" s="467"/>
      <c r="BWH112" s="466"/>
      <c r="BWI112" s="399"/>
      <c r="BWJ112" s="466"/>
      <c r="BWK112" s="252"/>
      <c r="BWL112" s="467"/>
      <c r="BWM112" s="466"/>
      <c r="BWN112" s="399"/>
      <c r="BWO112" s="466"/>
      <c r="BWP112" s="252"/>
      <c r="BWQ112" s="467"/>
      <c r="BWR112" s="466"/>
      <c r="BWS112" s="399"/>
      <c r="BWT112" s="466"/>
      <c r="BWU112" s="252"/>
      <c r="BWV112" s="467"/>
      <c r="BWW112" s="466"/>
      <c r="BWX112" s="399"/>
      <c r="BWY112" s="466"/>
      <c r="BWZ112" s="252"/>
      <c r="BXA112" s="467"/>
      <c r="BXB112" s="466"/>
      <c r="BXC112" s="399"/>
      <c r="BXD112" s="466"/>
      <c r="BXE112" s="252"/>
      <c r="BXF112" s="467"/>
      <c r="BXG112" s="466"/>
      <c r="BXH112" s="399"/>
      <c r="BXI112" s="466"/>
      <c r="BXJ112" s="252"/>
      <c r="BXK112" s="467"/>
      <c r="BXL112" s="466"/>
      <c r="BXM112" s="399"/>
      <c r="BXN112" s="466"/>
      <c r="BXO112" s="252"/>
      <c r="BXP112" s="467"/>
      <c r="BXQ112" s="466"/>
      <c r="BXR112" s="399"/>
      <c r="BXS112" s="466"/>
      <c r="BXT112" s="252"/>
      <c r="BXU112" s="467"/>
      <c r="BXV112" s="466"/>
      <c r="BXW112" s="399"/>
      <c r="BXX112" s="466"/>
      <c r="BXY112" s="252"/>
      <c r="BXZ112" s="467"/>
      <c r="BYA112" s="466"/>
      <c r="BYB112" s="399"/>
      <c r="BYC112" s="466"/>
      <c r="BYD112" s="252"/>
      <c r="BYE112" s="467"/>
      <c r="BYF112" s="466"/>
      <c r="BYG112" s="399"/>
      <c r="BYH112" s="466"/>
      <c r="BYI112" s="252"/>
      <c r="BYJ112" s="467"/>
      <c r="BYK112" s="466"/>
      <c r="BYL112" s="399"/>
      <c r="BYM112" s="466"/>
      <c r="BYN112" s="252"/>
      <c r="BYO112" s="467"/>
      <c r="BYP112" s="466"/>
      <c r="BYQ112" s="399"/>
      <c r="BYR112" s="466"/>
      <c r="BYS112" s="252"/>
      <c r="BYT112" s="467"/>
      <c r="BYU112" s="466"/>
      <c r="BYV112" s="399"/>
      <c r="BYW112" s="466"/>
      <c r="BYX112" s="252"/>
      <c r="BYY112" s="467"/>
      <c r="BYZ112" s="466"/>
      <c r="BZA112" s="399"/>
      <c r="BZB112" s="466"/>
      <c r="BZC112" s="252"/>
      <c r="BZD112" s="467"/>
      <c r="BZE112" s="466"/>
      <c r="BZF112" s="399"/>
      <c r="BZG112" s="466"/>
      <c r="BZH112" s="252"/>
      <c r="BZI112" s="467"/>
      <c r="BZJ112" s="466"/>
      <c r="BZK112" s="399"/>
      <c r="BZL112" s="466"/>
      <c r="BZM112" s="252"/>
      <c r="BZN112" s="467"/>
      <c r="BZO112" s="466"/>
      <c r="BZP112" s="399"/>
      <c r="BZQ112" s="466"/>
      <c r="BZR112" s="252"/>
      <c r="BZS112" s="467"/>
      <c r="BZT112" s="466"/>
      <c r="BZU112" s="399"/>
      <c r="BZV112" s="466"/>
      <c r="BZW112" s="252"/>
      <c r="BZX112" s="467"/>
      <c r="BZY112" s="466"/>
      <c r="BZZ112" s="399"/>
      <c r="CAA112" s="466"/>
      <c r="CAB112" s="252"/>
      <c r="CAC112" s="467"/>
      <c r="CAD112" s="466"/>
      <c r="CAE112" s="399"/>
      <c r="CAF112" s="466"/>
      <c r="CAG112" s="252"/>
      <c r="CAH112" s="467"/>
      <c r="CAI112" s="466"/>
      <c r="CAJ112" s="399"/>
      <c r="CAK112" s="466"/>
      <c r="CAL112" s="252"/>
      <c r="CAM112" s="467"/>
      <c r="CAN112" s="466"/>
      <c r="CAO112" s="399"/>
      <c r="CAP112" s="466"/>
      <c r="CAQ112" s="252"/>
      <c r="CAR112" s="467"/>
      <c r="CAS112" s="466"/>
      <c r="CAT112" s="399"/>
      <c r="CAU112" s="466"/>
      <c r="CAV112" s="252"/>
      <c r="CAW112" s="467"/>
      <c r="CAX112" s="466"/>
      <c r="CAY112" s="399"/>
      <c r="CAZ112" s="466"/>
      <c r="CBA112" s="252"/>
      <c r="CBB112" s="467"/>
      <c r="CBC112" s="466"/>
      <c r="CBD112" s="399"/>
      <c r="CBE112" s="466"/>
      <c r="CBF112" s="252"/>
      <c r="CBG112" s="467"/>
      <c r="CBH112" s="466"/>
      <c r="CBI112" s="399"/>
      <c r="CBJ112" s="466"/>
      <c r="CBK112" s="252"/>
      <c r="CBL112" s="467"/>
      <c r="CBM112" s="466"/>
      <c r="CBN112" s="399"/>
      <c r="CBO112" s="466"/>
      <c r="CBP112" s="252"/>
      <c r="CBQ112" s="467"/>
      <c r="CBR112" s="466"/>
      <c r="CBS112" s="399"/>
      <c r="CBT112" s="466"/>
      <c r="CBU112" s="252"/>
      <c r="CBV112" s="467"/>
      <c r="CBW112" s="466"/>
      <c r="CBX112" s="399"/>
      <c r="CBY112" s="466"/>
      <c r="CBZ112" s="252"/>
      <c r="CCA112" s="467"/>
      <c r="CCB112" s="466"/>
      <c r="CCC112" s="399"/>
      <c r="CCD112" s="466"/>
      <c r="CCE112" s="252"/>
      <c r="CCF112" s="467"/>
      <c r="CCG112" s="466"/>
      <c r="CCH112" s="399"/>
      <c r="CCI112" s="466"/>
      <c r="CCJ112" s="252"/>
      <c r="CCK112" s="467"/>
      <c r="CCL112" s="466"/>
      <c r="CCM112" s="399"/>
      <c r="CCN112" s="466"/>
      <c r="CCO112" s="252"/>
      <c r="CCP112" s="467"/>
      <c r="CCQ112" s="466"/>
      <c r="CCR112" s="399"/>
      <c r="CCS112" s="466"/>
      <c r="CCT112" s="252"/>
      <c r="CCU112" s="467"/>
      <c r="CCV112" s="466"/>
      <c r="CCW112" s="399"/>
      <c r="CCX112" s="466"/>
      <c r="CCY112" s="252"/>
      <c r="CCZ112" s="467"/>
      <c r="CDA112" s="466"/>
      <c r="CDB112" s="399"/>
      <c r="CDC112" s="466"/>
      <c r="CDD112" s="252"/>
      <c r="CDE112" s="467"/>
      <c r="CDF112" s="466"/>
      <c r="CDG112" s="399"/>
      <c r="CDH112" s="466"/>
      <c r="CDI112" s="252"/>
      <c r="CDJ112" s="467"/>
      <c r="CDK112" s="466"/>
      <c r="CDL112" s="399"/>
      <c r="CDM112" s="466"/>
      <c r="CDN112" s="252"/>
      <c r="CDO112" s="467"/>
      <c r="CDP112" s="466"/>
      <c r="CDQ112" s="399"/>
      <c r="CDR112" s="466"/>
      <c r="CDS112" s="252"/>
      <c r="CDT112" s="467"/>
      <c r="CDU112" s="466"/>
      <c r="CDV112" s="399"/>
      <c r="CDW112" s="466"/>
      <c r="CDX112" s="252"/>
      <c r="CDY112" s="467"/>
      <c r="CDZ112" s="466"/>
      <c r="CEA112" s="399"/>
      <c r="CEB112" s="466"/>
      <c r="CEC112" s="252"/>
      <c r="CED112" s="467"/>
      <c r="CEE112" s="466"/>
      <c r="CEF112" s="399"/>
      <c r="CEG112" s="466"/>
      <c r="CEH112" s="252"/>
      <c r="CEI112" s="467"/>
      <c r="CEJ112" s="466"/>
      <c r="CEK112" s="399"/>
      <c r="CEL112" s="466"/>
      <c r="CEM112" s="252"/>
      <c r="CEN112" s="467"/>
      <c r="CEO112" s="466"/>
      <c r="CEP112" s="399"/>
      <c r="CEQ112" s="466"/>
      <c r="CER112" s="252"/>
      <c r="CES112" s="467"/>
      <c r="CET112" s="466"/>
      <c r="CEU112" s="399"/>
      <c r="CEV112" s="466"/>
      <c r="CEW112" s="252"/>
      <c r="CEX112" s="467"/>
      <c r="CEY112" s="466"/>
      <c r="CEZ112" s="399"/>
      <c r="CFA112" s="466"/>
      <c r="CFB112" s="252"/>
      <c r="CFC112" s="467"/>
      <c r="CFD112" s="466"/>
      <c r="CFE112" s="399"/>
      <c r="CFF112" s="466"/>
      <c r="CFG112" s="252"/>
      <c r="CFH112" s="467"/>
      <c r="CFI112" s="466"/>
      <c r="CFJ112" s="399"/>
      <c r="CFK112" s="466"/>
      <c r="CFL112" s="252"/>
      <c r="CFM112" s="467"/>
      <c r="CFN112" s="466"/>
      <c r="CFO112" s="399"/>
      <c r="CFP112" s="466"/>
      <c r="CFQ112" s="252"/>
      <c r="CFR112" s="467"/>
      <c r="CFS112" s="466"/>
      <c r="CFT112" s="399"/>
      <c r="CFU112" s="466"/>
      <c r="CFV112" s="252"/>
      <c r="CFW112" s="467"/>
      <c r="CFX112" s="466"/>
      <c r="CFY112" s="399"/>
      <c r="CFZ112" s="466"/>
      <c r="CGA112" s="252"/>
      <c r="CGB112" s="467"/>
      <c r="CGC112" s="466"/>
      <c r="CGD112" s="399"/>
      <c r="CGE112" s="466"/>
      <c r="CGF112" s="252"/>
      <c r="CGG112" s="467"/>
      <c r="CGH112" s="466"/>
      <c r="CGI112" s="399"/>
      <c r="CGJ112" s="466"/>
      <c r="CGK112" s="252"/>
      <c r="CGL112" s="467"/>
      <c r="CGM112" s="466"/>
      <c r="CGN112" s="399"/>
      <c r="CGO112" s="466"/>
      <c r="CGP112" s="252"/>
      <c r="CGQ112" s="467"/>
      <c r="CGR112" s="466"/>
      <c r="CGS112" s="399"/>
      <c r="CGT112" s="466"/>
      <c r="CGU112" s="252"/>
      <c r="CGV112" s="467"/>
      <c r="CGW112" s="466"/>
      <c r="CGX112" s="399"/>
      <c r="CGY112" s="466"/>
      <c r="CGZ112" s="252"/>
      <c r="CHA112" s="467"/>
      <c r="CHB112" s="466"/>
      <c r="CHC112" s="399"/>
      <c r="CHD112" s="466"/>
      <c r="CHE112" s="252"/>
      <c r="CHF112" s="467"/>
      <c r="CHG112" s="466"/>
      <c r="CHH112" s="399"/>
      <c r="CHI112" s="466"/>
      <c r="CHJ112" s="252"/>
      <c r="CHK112" s="467"/>
      <c r="CHL112" s="466"/>
      <c r="CHM112" s="399"/>
      <c r="CHN112" s="466"/>
      <c r="CHO112" s="252"/>
      <c r="CHP112" s="467"/>
      <c r="CHQ112" s="466"/>
      <c r="CHR112" s="399"/>
      <c r="CHS112" s="466"/>
      <c r="CHT112" s="252"/>
      <c r="CHU112" s="467"/>
      <c r="CHV112" s="466"/>
      <c r="CHW112" s="399"/>
      <c r="CHX112" s="466"/>
      <c r="CHY112" s="252"/>
      <c r="CHZ112" s="467"/>
      <c r="CIA112" s="466"/>
      <c r="CIB112" s="399"/>
      <c r="CIC112" s="466"/>
      <c r="CID112" s="252"/>
      <c r="CIE112" s="467"/>
      <c r="CIF112" s="466"/>
      <c r="CIG112" s="399"/>
      <c r="CIH112" s="466"/>
      <c r="CII112" s="252"/>
      <c r="CIJ112" s="467"/>
      <c r="CIK112" s="466"/>
      <c r="CIL112" s="399"/>
      <c r="CIM112" s="466"/>
      <c r="CIN112" s="252"/>
      <c r="CIO112" s="467"/>
      <c r="CIP112" s="466"/>
      <c r="CIQ112" s="399"/>
      <c r="CIR112" s="466"/>
      <c r="CIS112" s="252"/>
      <c r="CIT112" s="467"/>
      <c r="CIU112" s="466"/>
      <c r="CIV112" s="399"/>
      <c r="CIW112" s="466"/>
      <c r="CIX112" s="252"/>
      <c r="CIY112" s="467"/>
      <c r="CIZ112" s="466"/>
      <c r="CJA112" s="399"/>
      <c r="CJB112" s="466"/>
      <c r="CJC112" s="252"/>
      <c r="CJD112" s="467"/>
      <c r="CJE112" s="466"/>
      <c r="CJF112" s="399"/>
      <c r="CJG112" s="466"/>
      <c r="CJH112" s="252"/>
      <c r="CJI112" s="467"/>
      <c r="CJJ112" s="466"/>
      <c r="CJK112" s="399"/>
      <c r="CJL112" s="466"/>
      <c r="CJM112" s="252"/>
      <c r="CJN112" s="467"/>
      <c r="CJO112" s="466"/>
      <c r="CJP112" s="399"/>
      <c r="CJQ112" s="466"/>
      <c r="CJR112" s="252"/>
      <c r="CJS112" s="467"/>
      <c r="CJT112" s="466"/>
      <c r="CJU112" s="399"/>
      <c r="CJV112" s="466"/>
      <c r="CJW112" s="252"/>
      <c r="CJX112" s="467"/>
      <c r="CJY112" s="466"/>
      <c r="CJZ112" s="399"/>
      <c r="CKA112" s="466"/>
      <c r="CKB112" s="252"/>
      <c r="CKC112" s="467"/>
      <c r="CKD112" s="466"/>
      <c r="CKE112" s="399"/>
      <c r="CKF112" s="466"/>
      <c r="CKG112" s="252"/>
      <c r="CKH112" s="467"/>
      <c r="CKI112" s="466"/>
      <c r="CKJ112" s="399"/>
      <c r="CKK112" s="466"/>
      <c r="CKL112" s="252"/>
      <c r="CKM112" s="467"/>
      <c r="CKN112" s="466"/>
      <c r="CKO112" s="399"/>
      <c r="CKP112" s="466"/>
      <c r="CKQ112" s="252"/>
      <c r="CKR112" s="467"/>
      <c r="CKS112" s="466"/>
      <c r="CKT112" s="399"/>
      <c r="CKU112" s="466"/>
      <c r="CKV112" s="252"/>
      <c r="CKW112" s="467"/>
      <c r="CKX112" s="466"/>
      <c r="CKY112" s="399"/>
      <c r="CKZ112" s="466"/>
      <c r="CLA112" s="252"/>
      <c r="CLB112" s="467"/>
      <c r="CLC112" s="466"/>
      <c r="CLD112" s="399"/>
      <c r="CLE112" s="466"/>
      <c r="CLF112" s="252"/>
      <c r="CLG112" s="467"/>
      <c r="CLH112" s="466"/>
      <c r="CLI112" s="399"/>
      <c r="CLJ112" s="466"/>
      <c r="CLK112" s="252"/>
      <c r="CLL112" s="467"/>
      <c r="CLM112" s="466"/>
      <c r="CLN112" s="399"/>
      <c r="CLO112" s="466"/>
      <c r="CLP112" s="252"/>
      <c r="CLQ112" s="467"/>
      <c r="CLR112" s="466"/>
      <c r="CLS112" s="399"/>
      <c r="CLT112" s="466"/>
      <c r="CLU112" s="252"/>
      <c r="CLV112" s="467"/>
      <c r="CLW112" s="466"/>
      <c r="CLX112" s="399"/>
      <c r="CLY112" s="466"/>
      <c r="CLZ112" s="252"/>
      <c r="CMA112" s="467"/>
      <c r="CMB112" s="466"/>
      <c r="CMC112" s="399"/>
      <c r="CMD112" s="466"/>
      <c r="CME112" s="252"/>
      <c r="CMF112" s="467"/>
      <c r="CMG112" s="466"/>
      <c r="CMH112" s="399"/>
      <c r="CMI112" s="466"/>
      <c r="CMJ112" s="252"/>
      <c r="CMK112" s="467"/>
      <c r="CML112" s="466"/>
      <c r="CMM112" s="399"/>
      <c r="CMN112" s="466"/>
      <c r="CMO112" s="252"/>
      <c r="CMP112" s="467"/>
      <c r="CMQ112" s="466"/>
      <c r="CMR112" s="399"/>
      <c r="CMS112" s="466"/>
      <c r="CMT112" s="252"/>
      <c r="CMU112" s="467"/>
      <c r="CMV112" s="466"/>
      <c r="CMW112" s="399"/>
      <c r="CMX112" s="466"/>
      <c r="CMY112" s="252"/>
      <c r="CMZ112" s="467"/>
      <c r="CNA112" s="466"/>
      <c r="CNB112" s="399"/>
      <c r="CNC112" s="466"/>
      <c r="CND112" s="252"/>
      <c r="CNE112" s="467"/>
      <c r="CNF112" s="466"/>
      <c r="CNG112" s="399"/>
      <c r="CNH112" s="466"/>
      <c r="CNI112" s="252"/>
      <c r="CNJ112" s="467"/>
      <c r="CNK112" s="466"/>
      <c r="CNL112" s="399"/>
      <c r="CNM112" s="466"/>
      <c r="CNN112" s="252"/>
      <c r="CNO112" s="467"/>
      <c r="CNP112" s="466"/>
      <c r="CNQ112" s="399"/>
      <c r="CNR112" s="466"/>
      <c r="CNS112" s="252"/>
      <c r="CNT112" s="467"/>
      <c r="CNU112" s="466"/>
      <c r="CNV112" s="399"/>
      <c r="CNW112" s="466"/>
      <c r="CNX112" s="252"/>
      <c r="CNY112" s="467"/>
      <c r="CNZ112" s="466"/>
      <c r="COA112" s="399"/>
      <c r="COB112" s="466"/>
      <c r="COC112" s="252"/>
      <c r="COD112" s="467"/>
      <c r="COE112" s="466"/>
      <c r="COF112" s="399"/>
      <c r="COG112" s="466"/>
      <c r="COH112" s="252"/>
      <c r="COI112" s="467"/>
      <c r="COJ112" s="466"/>
      <c r="COK112" s="399"/>
      <c r="COL112" s="466"/>
      <c r="COM112" s="252"/>
      <c r="CON112" s="467"/>
      <c r="COO112" s="466"/>
      <c r="COP112" s="399"/>
      <c r="COQ112" s="466"/>
      <c r="COR112" s="252"/>
      <c r="COS112" s="467"/>
      <c r="COT112" s="466"/>
      <c r="COU112" s="399"/>
      <c r="COV112" s="466"/>
      <c r="COW112" s="252"/>
      <c r="COX112" s="467"/>
      <c r="COY112" s="466"/>
      <c r="COZ112" s="399"/>
      <c r="CPA112" s="466"/>
      <c r="CPB112" s="252"/>
      <c r="CPC112" s="467"/>
      <c r="CPD112" s="466"/>
      <c r="CPE112" s="399"/>
      <c r="CPF112" s="466"/>
      <c r="CPG112" s="252"/>
      <c r="CPH112" s="467"/>
      <c r="CPI112" s="466"/>
      <c r="CPJ112" s="399"/>
      <c r="CPK112" s="466"/>
      <c r="CPL112" s="252"/>
      <c r="CPM112" s="467"/>
      <c r="CPN112" s="466"/>
      <c r="CPO112" s="399"/>
      <c r="CPP112" s="466"/>
      <c r="CPQ112" s="252"/>
      <c r="CPR112" s="467"/>
      <c r="CPS112" s="466"/>
      <c r="CPT112" s="399"/>
      <c r="CPU112" s="466"/>
      <c r="CPV112" s="252"/>
      <c r="CPW112" s="467"/>
      <c r="CPX112" s="466"/>
      <c r="CPY112" s="399"/>
      <c r="CPZ112" s="466"/>
      <c r="CQA112" s="252"/>
      <c r="CQB112" s="467"/>
      <c r="CQC112" s="466"/>
      <c r="CQD112" s="399"/>
      <c r="CQE112" s="466"/>
      <c r="CQF112" s="252"/>
      <c r="CQG112" s="467"/>
      <c r="CQH112" s="466"/>
      <c r="CQI112" s="399"/>
      <c r="CQJ112" s="466"/>
      <c r="CQK112" s="252"/>
      <c r="CQL112" s="467"/>
      <c r="CQM112" s="466"/>
      <c r="CQN112" s="399"/>
      <c r="CQO112" s="466"/>
      <c r="CQP112" s="252"/>
      <c r="CQQ112" s="467"/>
      <c r="CQR112" s="466"/>
      <c r="CQS112" s="399"/>
      <c r="CQT112" s="466"/>
      <c r="CQU112" s="252"/>
      <c r="CQV112" s="467"/>
      <c r="CQW112" s="466"/>
      <c r="CQX112" s="399"/>
      <c r="CQY112" s="466"/>
      <c r="CQZ112" s="252"/>
      <c r="CRA112" s="467"/>
      <c r="CRB112" s="466"/>
      <c r="CRC112" s="399"/>
      <c r="CRD112" s="466"/>
      <c r="CRE112" s="252"/>
      <c r="CRF112" s="467"/>
      <c r="CRG112" s="466"/>
      <c r="CRH112" s="399"/>
      <c r="CRI112" s="466"/>
      <c r="CRJ112" s="252"/>
      <c r="CRK112" s="467"/>
      <c r="CRL112" s="466"/>
      <c r="CRM112" s="399"/>
      <c r="CRN112" s="466"/>
      <c r="CRO112" s="252"/>
      <c r="CRP112" s="467"/>
      <c r="CRQ112" s="466"/>
      <c r="CRR112" s="399"/>
      <c r="CRS112" s="466"/>
      <c r="CRT112" s="252"/>
      <c r="CRU112" s="467"/>
      <c r="CRV112" s="466"/>
      <c r="CRW112" s="399"/>
      <c r="CRX112" s="466"/>
      <c r="CRY112" s="252"/>
      <c r="CRZ112" s="467"/>
      <c r="CSA112" s="466"/>
      <c r="CSB112" s="399"/>
      <c r="CSC112" s="466"/>
      <c r="CSD112" s="252"/>
      <c r="CSE112" s="467"/>
      <c r="CSF112" s="466"/>
      <c r="CSG112" s="399"/>
      <c r="CSH112" s="466"/>
      <c r="CSI112" s="252"/>
      <c r="CSJ112" s="467"/>
      <c r="CSK112" s="466"/>
      <c r="CSL112" s="399"/>
      <c r="CSM112" s="466"/>
      <c r="CSN112" s="252"/>
      <c r="CSO112" s="467"/>
      <c r="CSP112" s="466"/>
      <c r="CSQ112" s="399"/>
      <c r="CSR112" s="466"/>
      <c r="CSS112" s="252"/>
      <c r="CST112" s="467"/>
      <c r="CSU112" s="466"/>
      <c r="CSV112" s="399"/>
      <c r="CSW112" s="466"/>
      <c r="CSX112" s="252"/>
      <c r="CSY112" s="467"/>
      <c r="CSZ112" s="466"/>
      <c r="CTA112" s="399"/>
      <c r="CTB112" s="466"/>
      <c r="CTC112" s="252"/>
      <c r="CTD112" s="467"/>
      <c r="CTE112" s="466"/>
      <c r="CTF112" s="399"/>
      <c r="CTG112" s="466"/>
      <c r="CTH112" s="252"/>
      <c r="CTI112" s="467"/>
      <c r="CTJ112" s="466"/>
      <c r="CTK112" s="399"/>
      <c r="CTL112" s="466"/>
      <c r="CTM112" s="252"/>
      <c r="CTN112" s="467"/>
      <c r="CTO112" s="466"/>
      <c r="CTP112" s="399"/>
      <c r="CTQ112" s="466"/>
      <c r="CTR112" s="252"/>
      <c r="CTS112" s="467"/>
      <c r="CTT112" s="466"/>
      <c r="CTU112" s="399"/>
      <c r="CTV112" s="466"/>
      <c r="CTW112" s="252"/>
      <c r="CTX112" s="467"/>
      <c r="CTY112" s="466"/>
      <c r="CTZ112" s="399"/>
      <c r="CUA112" s="466"/>
      <c r="CUB112" s="252"/>
      <c r="CUC112" s="467"/>
      <c r="CUD112" s="466"/>
      <c r="CUE112" s="399"/>
      <c r="CUF112" s="466"/>
      <c r="CUG112" s="252"/>
      <c r="CUH112" s="467"/>
      <c r="CUI112" s="466"/>
      <c r="CUJ112" s="399"/>
      <c r="CUK112" s="466"/>
      <c r="CUL112" s="252"/>
      <c r="CUM112" s="467"/>
      <c r="CUN112" s="466"/>
      <c r="CUO112" s="399"/>
      <c r="CUP112" s="466"/>
      <c r="CUQ112" s="252"/>
      <c r="CUR112" s="467"/>
      <c r="CUS112" s="466"/>
      <c r="CUT112" s="399"/>
      <c r="CUU112" s="466"/>
      <c r="CUV112" s="252"/>
      <c r="CUW112" s="467"/>
      <c r="CUX112" s="466"/>
      <c r="CUY112" s="399"/>
      <c r="CUZ112" s="466"/>
      <c r="CVA112" s="252"/>
      <c r="CVB112" s="467"/>
      <c r="CVC112" s="466"/>
      <c r="CVD112" s="399"/>
      <c r="CVE112" s="466"/>
      <c r="CVF112" s="252"/>
      <c r="CVG112" s="467"/>
      <c r="CVH112" s="466"/>
      <c r="CVI112" s="399"/>
      <c r="CVJ112" s="466"/>
      <c r="CVK112" s="252"/>
      <c r="CVL112" s="467"/>
      <c r="CVM112" s="466"/>
      <c r="CVN112" s="399"/>
      <c r="CVO112" s="466"/>
      <c r="CVP112" s="252"/>
      <c r="CVQ112" s="467"/>
      <c r="CVR112" s="466"/>
      <c r="CVS112" s="399"/>
      <c r="CVT112" s="466"/>
      <c r="CVU112" s="252"/>
      <c r="CVV112" s="467"/>
      <c r="CVW112" s="466"/>
      <c r="CVX112" s="399"/>
      <c r="CVY112" s="466"/>
      <c r="CVZ112" s="252"/>
      <c r="CWA112" s="467"/>
      <c r="CWB112" s="466"/>
      <c r="CWC112" s="399"/>
      <c r="CWD112" s="466"/>
      <c r="CWE112" s="252"/>
      <c r="CWF112" s="467"/>
      <c r="CWG112" s="466"/>
      <c r="CWH112" s="399"/>
      <c r="CWI112" s="466"/>
      <c r="CWJ112" s="252"/>
      <c r="CWK112" s="467"/>
      <c r="CWL112" s="466"/>
      <c r="CWM112" s="399"/>
      <c r="CWN112" s="466"/>
      <c r="CWO112" s="252"/>
      <c r="CWP112" s="467"/>
      <c r="CWQ112" s="466"/>
      <c r="CWR112" s="399"/>
      <c r="CWS112" s="466"/>
      <c r="CWT112" s="252"/>
      <c r="CWU112" s="467"/>
      <c r="CWV112" s="466"/>
      <c r="CWW112" s="399"/>
      <c r="CWX112" s="466"/>
      <c r="CWY112" s="252"/>
      <c r="CWZ112" s="467"/>
      <c r="CXA112" s="466"/>
      <c r="CXB112" s="399"/>
      <c r="CXC112" s="466"/>
      <c r="CXD112" s="252"/>
      <c r="CXE112" s="467"/>
      <c r="CXF112" s="466"/>
      <c r="CXG112" s="399"/>
      <c r="CXH112" s="466"/>
      <c r="CXI112" s="252"/>
      <c r="CXJ112" s="467"/>
      <c r="CXK112" s="466"/>
      <c r="CXL112" s="399"/>
      <c r="CXM112" s="466"/>
      <c r="CXN112" s="252"/>
      <c r="CXO112" s="467"/>
      <c r="CXP112" s="466"/>
      <c r="CXQ112" s="399"/>
      <c r="CXR112" s="466"/>
      <c r="CXS112" s="252"/>
      <c r="CXT112" s="467"/>
      <c r="CXU112" s="466"/>
      <c r="CXV112" s="399"/>
      <c r="CXW112" s="466"/>
      <c r="CXX112" s="252"/>
      <c r="CXY112" s="467"/>
      <c r="CXZ112" s="466"/>
      <c r="CYA112" s="399"/>
      <c r="CYB112" s="466"/>
      <c r="CYC112" s="252"/>
      <c r="CYD112" s="467"/>
      <c r="CYE112" s="466"/>
      <c r="CYF112" s="399"/>
      <c r="CYG112" s="466"/>
      <c r="CYH112" s="252"/>
      <c r="CYI112" s="467"/>
      <c r="CYJ112" s="466"/>
      <c r="CYK112" s="399"/>
      <c r="CYL112" s="466"/>
      <c r="CYM112" s="252"/>
      <c r="CYN112" s="467"/>
      <c r="CYO112" s="466"/>
      <c r="CYP112" s="399"/>
      <c r="CYQ112" s="466"/>
      <c r="CYR112" s="252"/>
      <c r="CYS112" s="467"/>
      <c r="CYT112" s="466"/>
      <c r="CYU112" s="399"/>
      <c r="CYV112" s="466"/>
      <c r="CYW112" s="252"/>
      <c r="CYX112" s="467"/>
      <c r="CYY112" s="466"/>
      <c r="CYZ112" s="399"/>
      <c r="CZA112" s="466"/>
      <c r="CZB112" s="252"/>
      <c r="CZC112" s="467"/>
      <c r="CZD112" s="466"/>
      <c r="CZE112" s="399"/>
      <c r="CZF112" s="466"/>
      <c r="CZG112" s="252"/>
      <c r="CZH112" s="467"/>
      <c r="CZI112" s="466"/>
      <c r="CZJ112" s="399"/>
      <c r="CZK112" s="466"/>
      <c r="CZL112" s="252"/>
      <c r="CZM112" s="467"/>
      <c r="CZN112" s="466"/>
      <c r="CZO112" s="399"/>
      <c r="CZP112" s="466"/>
      <c r="CZQ112" s="252"/>
      <c r="CZR112" s="467"/>
      <c r="CZS112" s="466"/>
      <c r="CZT112" s="399"/>
      <c r="CZU112" s="466"/>
      <c r="CZV112" s="252"/>
      <c r="CZW112" s="467"/>
      <c r="CZX112" s="466"/>
      <c r="CZY112" s="399"/>
      <c r="CZZ112" s="466"/>
      <c r="DAA112" s="252"/>
      <c r="DAB112" s="467"/>
      <c r="DAC112" s="466"/>
      <c r="DAD112" s="399"/>
      <c r="DAE112" s="466"/>
      <c r="DAF112" s="252"/>
      <c r="DAG112" s="467"/>
      <c r="DAH112" s="466"/>
      <c r="DAI112" s="399"/>
      <c r="DAJ112" s="466"/>
      <c r="DAK112" s="252"/>
      <c r="DAL112" s="467"/>
      <c r="DAM112" s="466"/>
      <c r="DAN112" s="399"/>
      <c r="DAO112" s="466"/>
      <c r="DAP112" s="252"/>
      <c r="DAQ112" s="467"/>
      <c r="DAR112" s="466"/>
      <c r="DAS112" s="399"/>
      <c r="DAT112" s="466"/>
      <c r="DAU112" s="252"/>
      <c r="DAV112" s="467"/>
      <c r="DAW112" s="466"/>
      <c r="DAX112" s="399"/>
      <c r="DAY112" s="466"/>
      <c r="DAZ112" s="252"/>
      <c r="DBA112" s="467"/>
      <c r="DBB112" s="466"/>
      <c r="DBC112" s="399"/>
      <c r="DBD112" s="466"/>
      <c r="DBE112" s="252"/>
      <c r="DBF112" s="467"/>
      <c r="DBG112" s="466"/>
      <c r="DBH112" s="399"/>
      <c r="DBI112" s="466"/>
      <c r="DBJ112" s="252"/>
      <c r="DBK112" s="467"/>
      <c r="DBL112" s="466"/>
      <c r="DBM112" s="399"/>
      <c r="DBN112" s="466"/>
      <c r="DBO112" s="252"/>
      <c r="DBP112" s="467"/>
      <c r="DBQ112" s="466"/>
      <c r="DBR112" s="399"/>
      <c r="DBS112" s="466"/>
      <c r="DBT112" s="252"/>
      <c r="DBU112" s="467"/>
      <c r="DBV112" s="466"/>
      <c r="DBW112" s="399"/>
      <c r="DBX112" s="466"/>
      <c r="DBY112" s="252"/>
      <c r="DBZ112" s="467"/>
      <c r="DCA112" s="466"/>
      <c r="DCB112" s="399"/>
      <c r="DCC112" s="466"/>
      <c r="DCD112" s="252"/>
      <c r="DCE112" s="467"/>
      <c r="DCF112" s="466"/>
      <c r="DCG112" s="399"/>
      <c r="DCH112" s="466"/>
      <c r="DCI112" s="252"/>
      <c r="DCJ112" s="467"/>
      <c r="DCK112" s="466"/>
      <c r="DCL112" s="399"/>
      <c r="DCM112" s="466"/>
      <c r="DCN112" s="252"/>
      <c r="DCO112" s="467"/>
      <c r="DCP112" s="466"/>
      <c r="DCQ112" s="399"/>
      <c r="DCR112" s="466"/>
      <c r="DCS112" s="252"/>
      <c r="DCT112" s="467"/>
      <c r="DCU112" s="466"/>
      <c r="DCV112" s="399"/>
      <c r="DCW112" s="466"/>
      <c r="DCX112" s="252"/>
      <c r="DCY112" s="467"/>
      <c r="DCZ112" s="466"/>
      <c r="DDA112" s="399"/>
      <c r="DDB112" s="466"/>
      <c r="DDC112" s="252"/>
      <c r="DDD112" s="467"/>
      <c r="DDE112" s="466"/>
      <c r="DDF112" s="399"/>
      <c r="DDG112" s="466"/>
      <c r="DDH112" s="252"/>
      <c r="DDI112" s="467"/>
      <c r="DDJ112" s="466"/>
      <c r="DDK112" s="399"/>
      <c r="DDL112" s="466"/>
      <c r="DDM112" s="252"/>
      <c r="DDN112" s="467"/>
      <c r="DDO112" s="466"/>
      <c r="DDP112" s="399"/>
      <c r="DDQ112" s="466"/>
      <c r="DDR112" s="252"/>
      <c r="DDS112" s="467"/>
      <c r="DDT112" s="466"/>
      <c r="DDU112" s="399"/>
      <c r="DDV112" s="466"/>
      <c r="DDW112" s="252"/>
      <c r="DDX112" s="467"/>
      <c r="DDY112" s="466"/>
      <c r="DDZ112" s="399"/>
      <c r="DEA112" s="466"/>
      <c r="DEB112" s="252"/>
      <c r="DEC112" s="467"/>
      <c r="DED112" s="466"/>
      <c r="DEE112" s="399"/>
      <c r="DEF112" s="466"/>
      <c r="DEG112" s="252"/>
      <c r="DEH112" s="467"/>
      <c r="DEI112" s="466"/>
      <c r="DEJ112" s="399"/>
      <c r="DEK112" s="466"/>
      <c r="DEL112" s="252"/>
      <c r="DEM112" s="467"/>
      <c r="DEN112" s="466"/>
      <c r="DEO112" s="399"/>
      <c r="DEP112" s="466"/>
      <c r="DEQ112" s="252"/>
      <c r="DER112" s="467"/>
      <c r="DES112" s="466"/>
      <c r="DET112" s="399"/>
      <c r="DEU112" s="466"/>
      <c r="DEV112" s="252"/>
      <c r="DEW112" s="467"/>
      <c r="DEX112" s="466"/>
      <c r="DEY112" s="399"/>
      <c r="DEZ112" s="466"/>
      <c r="DFA112" s="252"/>
      <c r="DFB112" s="467"/>
      <c r="DFC112" s="466"/>
      <c r="DFD112" s="399"/>
      <c r="DFE112" s="466"/>
      <c r="DFF112" s="252"/>
      <c r="DFG112" s="467"/>
      <c r="DFH112" s="466"/>
      <c r="DFI112" s="399"/>
      <c r="DFJ112" s="466"/>
      <c r="DFK112" s="252"/>
      <c r="DFL112" s="467"/>
      <c r="DFM112" s="466"/>
      <c r="DFN112" s="399"/>
      <c r="DFO112" s="466"/>
      <c r="DFP112" s="252"/>
      <c r="DFQ112" s="467"/>
      <c r="DFR112" s="466"/>
      <c r="DFS112" s="399"/>
      <c r="DFT112" s="466"/>
      <c r="DFU112" s="252"/>
      <c r="DFV112" s="467"/>
      <c r="DFW112" s="466"/>
      <c r="DFX112" s="399"/>
      <c r="DFY112" s="466"/>
      <c r="DFZ112" s="252"/>
      <c r="DGA112" s="467"/>
      <c r="DGB112" s="466"/>
      <c r="DGC112" s="399"/>
      <c r="DGD112" s="466"/>
      <c r="DGE112" s="252"/>
      <c r="DGF112" s="467"/>
      <c r="DGG112" s="466"/>
      <c r="DGH112" s="399"/>
      <c r="DGI112" s="466"/>
      <c r="DGJ112" s="252"/>
      <c r="DGK112" s="467"/>
      <c r="DGL112" s="466"/>
      <c r="DGM112" s="399"/>
      <c r="DGN112" s="466"/>
      <c r="DGO112" s="252"/>
      <c r="DGP112" s="467"/>
      <c r="DGQ112" s="466"/>
      <c r="DGR112" s="399"/>
      <c r="DGS112" s="466"/>
      <c r="DGT112" s="252"/>
      <c r="DGU112" s="467"/>
      <c r="DGV112" s="466"/>
      <c r="DGW112" s="399"/>
      <c r="DGX112" s="466"/>
      <c r="DGY112" s="252"/>
      <c r="DGZ112" s="467"/>
      <c r="DHA112" s="466"/>
      <c r="DHB112" s="399"/>
      <c r="DHC112" s="466"/>
      <c r="DHD112" s="252"/>
      <c r="DHE112" s="467"/>
      <c r="DHF112" s="466"/>
      <c r="DHG112" s="399"/>
      <c r="DHH112" s="466"/>
      <c r="DHI112" s="252"/>
      <c r="DHJ112" s="467"/>
      <c r="DHK112" s="466"/>
      <c r="DHL112" s="399"/>
      <c r="DHM112" s="466"/>
      <c r="DHN112" s="252"/>
      <c r="DHO112" s="467"/>
      <c r="DHP112" s="466"/>
      <c r="DHQ112" s="399"/>
      <c r="DHR112" s="466"/>
      <c r="DHS112" s="252"/>
      <c r="DHT112" s="467"/>
      <c r="DHU112" s="466"/>
      <c r="DHV112" s="399"/>
      <c r="DHW112" s="466"/>
      <c r="DHX112" s="252"/>
      <c r="DHY112" s="467"/>
      <c r="DHZ112" s="466"/>
      <c r="DIA112" s="399"/>
      <c r="DIB112" s="466"/>
      <c r="DIC112" s="252"/>
      <c r="DID112" s="467"/>
      <c r="DIE112" s="466"/>
      <c r="DIF112" s="399"/>
      <c r="DIG112" s="466"/>
      <c r="DIH112" s="252"/>
      <c r="DII112" s="467"/>
      <c r="DIJ112" s="466"/>
      <c r="DIK112" s="399"/>
      <c r="DIL112" s="466"/>
      <c r="DIM112" s="252"/>
      <c r="DIN112" s="467"/>
      <c r="DIO112" s="466"/>
      <c r="DIP112" s="399"/>
      <c r="DIQ112" s="466"/>
      <c r="DIR112" s="252"/>
      <c r="DIS112" s="467"/>
      <c r="DIT112" s="466"/>
      <c r="DIU112" s="399"/>
      <c r="DIV112" s="466"/>
      <c r="DIW112" s="252"/>
      <c r="DIX112" s="467"/>
      <c r="DIY112" s="466"/>
      <c r="DIZ112" s="399"/>
      <c r="DJA112" s="466"/>
      <c r="DJB112" s="252"/>
      <c r="DJC112" s="467"/>
      <c r="DJD112" s="466"/>
      <c r="DJE112" s="399"/>
      <c r="DJF112" s="466"/>
      <c r="DJG112" s="252"/>
      <c r="DJH112" s="467"/>
      <c r="DJI112" s="466"/>
      <c r="DJJ112" s="399"/>
      <c r="DJK112" s="466"/>
      <c r="DJL112" s="252"/>
      <c r="DJM112" s="467"/>
      <c r="DJN112" s="466"/>
      <c r="DJO112" s="399"/>
      <c r="DJP112" s="466"/>
      <c r="DJQ112" s="252"/>
      <c r="DJR112" s="467"/>
      <c r="DJS112" s="466"/>
      <c r="DJT112" s="399"/>
      <c r="DJU112" s="466"/>
      <c r="DJV112" s="252"/>
      <c r="DJW112" s="467"/>
      <c r="DJX112" s="466"/>
      <c r="DJY112" s="399"/>
      <c r="DJZ112" s="466"/>
      <c r="DKA112" s="252"/>
      <c r="DKB112" s="467"/>
      <c r="DKC112" s="466"/>
      <c r="DKD112" s="399"/>
      <c r="DKE112" s="466"/>
      <c r="DKF112" s="252"/>
      <c r="DKG112" s="467"/>
      <c r="DKH112" s="466"/>
      <c r="DKI112" s="399"/>
      <c r="DKJ112" s="466"/>
      <c r="DKK112" s="252"/>
      <c r="DKL112" s="467"/>
      <c r="DKM112" s="466"/>
      <c r="DKN112" s="399"/>
      <c r="DKO112" s="466"/>
      <c r="DKP112" s="252"/>
      <c r="DKQ112" s="467"/>
      <c r="DKR112" s="466"/>
      <c r="DKS112" s="399"/>
      <c r="DKT112" s="466"/>
      <c r="DKU112" s="252"/>
      <c r="DKV112" s="467"/>
      <c r="DKW112" s="466"/>
      <c r="DKX112" s="399"/>
      <c r="DKY112" s="466"/>
      <c r="DKZ112" s="252"/>
      <c r="DLA112" s="467"/>
      <c r="DLB112" s="466"/>
      <c r="DLC112" s="399"/>
      <c r="DLD112" s="466"/>
      <c r="DLE112" s="252"/>
      <c r="DLF112" s="467"/>
      <c r="DLG112" s="466"/>
      <c r="DLH112" s="399"/>
      <c r="DLI112" s="466"/>
      <c r="DLJ112" s="252"/>
      <c r="DLK112" s="467"/>
      <c r="DLL112" s="466"/>
      <c r="DLM112" s="399"/>
      <c r="DLN112" s="466"/>
      <c r="DLO112" s="252"/>
      <c r="DLP112" s="467"/>
      <c r="DLQ112" s="466"/>
      <c r="DLR112" s="399"/>
      <c r="DLS112" s="466"/>
      <c r="DLT112" s="252"/>
      <c r="DLU112" s="467"/>
      <c r="DLV112" s="466"/>
      <c r="DLW112" s="399"/>
      <c r="DLX112" s="466"/>
      <c r="DLY112" s="252"/>
      <c r="DLZ112" s="467"/>
      <c r="DMA112" s="466"/>
      <c r="DMB112" s="399"/>
      <c r="DMC112" s="466"/>
      <c r="DMD112" s="252"/>
      <c r="DME112" s="467"/>
      <c r="DMF112" s="466"/>
      <c r="DMG112" s="399"/>
      <c r="DMH112" s="466"/>
      <c r="DMI112" s="252"/>
      <c r="DMJ112" s="467"/>
      <c r="DMK112" s="466"/>
      <c r="DML112" s="399"/>
      <c r="DMM112" s="466"/>
      <c r="DMN112" s="252"/>
      <c r="DMO112" s="467"/>
      <c r="DMP112" s="466"/>
      <c r="DMQ112" s="399"/>
      <c r="DMR112" s="466"/>
      <c r="DMS112" s="252"/>
      <c r="DMT112" s="467"/>
      <c r="DMU112" s="466"/>
      <c r="DMV112" s="399"/>
      <c r="DMW112" s="466"/>
      <c r="DMX112" s="252"/>
      <c r="DMY112" s="467"/>
      <c r="DMZ112" s="466"/>
      <c r="DNA112" s="399"/>
      <c r="DNB112" s="466"/>
      <c r="DNC112" s="252"/>
      <c r="DND112" s="467"/>
      <c r="DNE112" s="466"/>
      <c r="DNF112" s="399"/>
      <c r="DNG112" s="466"/>
      <c r="DNH112" s="252"/>
      <c r="DNI112" s="467"/>
      <c r="DNJ112" s="466"/>
      <c r="DNK112" s="399"/>
      <c r="DNL112" s="466"/>
      <c r="DNM112" s="252"/>
      <c r="DNN112" s="467"/>
      <c r="DNO112" s="466"/>
      <c r="DNP112" s="399"/>
      <c r="DNQ112" s="466"/>
      <c r="DNR112" s="252"/>
      <c r="DNS112" s="467"/>
      <c r="DNT112" s="466"/>
      <c r="DNU112" s="399"/>
      <c r="DNV112" s="466"/>
      <c r="DNW112" s="252"/>
      <c r="DNX112" s="467"/>
      <c r="DNY112" s="466"/>
      <c r="DNZ112" s="399"/>
      <c r="DOA112" s="466"/>
      <c r="DOB112" s="252"/>
      <c r="DOC112" s="467"/>
      <c r="DOD112" s="466"/>
      <c r="DOE112" s="399"/>
      <c r="DOF112" s="466"/>
      <c r="DOG112" s="252"/>
      <c r="DOH112" s="467"/>
      <c r="DOI112" s="466"/>
      <c r="DOJ112" s="399"/>
      <c r="DOK112" s="466"/>
      <c r="DOL112" s="252"/>
      <c r="DOM112" s="467"/>
      <c r="DON112" s="466"/>
      <c r="DOO112" s="399"/>
      <c r="DOP112" s="466"/>
      <c r="DOQ112" s="252"/>
      <c r="DOR112" s="467"/>
      <c r="DOS112" s="466"/>
      <c r="DOT112" s="399"/>
      <c r="DOU112" s="466"/>
      <c r="DOV112" s="252"/>
      <c r="DOW112" s="467"/>
      <c r="DOX112" s="466"/>
      <c r="DOY112" s="399"/>
      <c r="DOZ112" s="466"/>
      <c r="DPA112" s="252"/>
      <c r="DPB112" s="467"/>
      <c r="DPC112" s="466"/>
      <c r="DPD112" s="399"/>
      <c r="DPE112" s="466"/>
      <c r="DPF112" s="252"/>
      <c r="DPG112" s="467"/>
      <c r="DPH112" s="466"/>
      <c r="DPI112" s="399"/>
      <c r="DPJ112" s="466"/>
      <c r="DPK112" s="252"/>
      <c r="DPL112" s="467"/>
      <c r="DPM112" s="466"/>
      <c r="DPN112" s="399"/>
      <c r="DPO112" s="466"/>
      <c r="DPP112" s="252"/>
      <c r="DPQ112" s="467"/>
      <c r="DPR112" s="466"/>
      <c r="DPS112" s="399"/>
      <c r="DPT112" s="466"/>
      <c r="DPU112" s="252"/>
      <c r="DPV112" s="467"/>
      <c r="DPW112" s="466"/>
      <c r="DPX112" s="399"/>
      <c r="DPY112" s="466"/>
      <c r="DPZ112" s="252"/>
      <c r="DQA112" s="467"/>
      <c r="DQB112" s="466"/>
      <c r="DQC112" s="399"/>
      <c r="DQD112" s="466"/>
      <c r="DQE112" s="252"/>
      <c r="DQF112" s="467"/>
      <c r="DQG112" s="466"/>
      <c r="DQH112" s="399"/>
      <c r="DQI112" s="466"/>
      <c r="DQJ112" s="252"/>
      <c r="DQK112" s="467"/>
      <c r="DQL112" s="466"/>
      <c r="DQM112" s="399"/>
      <c r="DQN112" s="466"/>
      <c r="DQO112" s="252"/>
      <c r="DQP112" s="467"/>
      <c r="DQQ112" s="466"/>
      <c r="DQR112" s="399"/>
      <c r="DQS112" s="466"/>
      <c r="DQT112" s="252"/>
      <c r="DQU112" s="467"/>
      <c r="DQV112" s="466"/>
      <c r="DQW112" s="399"/>
      <c r="DQX112" s="466"/>
      <c r="DQY112" s="252"/>
      <c r="DQZ112" s="467"/>
      <c r="DRA112" s="466"/>
      <c r="DRB112" s="399"/>
      <c r="DRC112" s="466"/>
      <c r="DRD112" s="252"/>
      <c r="DRE112" s="467"/>
      <c r="DRF112" s="466"/>
      <c r="DRG112" s="399"/>
      <c r="DRH112" s="466"/>
      <c r="DRI112" s="252"/>
      <c r="DRJ112" s="467"/>
      <c r="DRK112" s="466"/>
      <c r="DRL112" s="399"/>
      <c r="DRM112" s="466"/>
      <c r="DRN112" s="252"/>
      <c r="DRO112" s="467"/>
      <c r="DRP112" s="466"/>
      <c r="DRQ112" s="399"/>
      <c r="DRR112" s="466"/>
      <c r="DRS112" s="252"/>
      <c r="DRT112" s="467"/>
      <c r="DRU112" s="466"/>
      <c r="DRV112" s="399"/>
      <c r="DRW112" s="466"/>
      <c r="DRX112" s="252"/>
      <c r="DRY112" s="467"/>
      <c r="DRZ112" s="466"/>
      <c r="DSA112" s="399"/>
      <c r="DSB112" s="466"/>
      <c r="DSC112" s="252"/>
      <c r="DSD112" s="467"/>
      <c r="DSE112" s="466"/>
      <c r="DSF112" s="399"/>
      <c r="DSG112" s="466"/>
      <c r="DSH112" s="252"/>
      <c r="DSI112" s="467"/>
      <c r="DSJ112" s="466"/>
      <c r="DSK112" s="399"/>
      <c r="DSL112" s="466"/>
      <c r="DSM112" s="252"/>
      <c r="DSN112" s="467"/>
      <c r="DSO112" s="466"/>
      <c r="DSP112" s="399"/>
      <c r="DSQ112" s="466"/>
      <c r="DSR112" s="252"/>
      <c r="DSS112" s="467"/>
      <c r="DST112" s="466"/>
      <c r="DSU112" s="399"/>
      <c r="DSV112" s="466"/>
      <c r="DSW112" s="252"/>
      <c r="DSX112" s="467"/>
      <c r="DSY112" s="466"/>
      <c r="DSZ112" s="399"/>
      <c r="DTA112" s="466"/>
      <c r="DTB112" s="252"/>
      <c r="DTC112" s="467"/>
      <c r="DTD112" s="466"/>
      <c r="DTE112" s="399"/>
      <c r="DTF112" s="466"/>
      <c r="DTG112" s="252"/>
      <c r="DTH112" s="467"/>
      <c r="DTI112" s="466"/>
      <c r="DTJ112" s="399"/>
      <c r="DTK112" s="466"/>
      <c r="DTL112" s="252"/>
      <c r="DTM112" s="467"/>
      <c r="DTN112" s="466"/>
      <c r="DTO112" s="399"/>
      <c r="DTP112" s="466"/>
      <c r="DTQ112" s="252"/>
      <c r="DTR112" s="467"/>
      <c r="DTS112" s="466"/>
      <c r="DTT112" s="399"/>
      <c r="DTU112" s="466"/>
      <c r="DTV112" s="252"/>
      <c r="DTW112" s="467"/>
      <c r="DTX112" s="466"/>
      <c r="DTY112" s="399"/>
      <c r="DTZ112" s="466"/>
      <c r="DUA112" s="252"/>
      <c r="DUB112" s="467"/>
      <c r="DUC112" s="466"/>
      <c r="DUD112" s="399"/>
      <c r="DUE112" s="466"/>
      <c r="DUF112" s="252"/>
      <c r="DUG112" s="467"/>
      <c r="DUH112" s="466"/>
      <c r="DUI112" s="399"/>
      <c r="DUJ112" s="466"/>
      <c r="DUK112" s="252"/>
      <c r="DUL112" s="467"/>
      <c r="DUM112" s="466"/>
      <c r="DUN112" s="399"/>
      <c r="DUO112" s="466"/>
      <c r="DUP112" s="252"/>
      <c r="DUQ112" s="467"/>
      <c r="DUR112" s="466"/>
      <c r="DUS112" s="399"/>
      <c r="DUT112" s="466"/>
      <c r="DUU112" s="252"/>
      <c r="DUV112" s="467"/>
      <c r="DUW112" s="466"/>
      <c r="DUX112" s="399"/>
      <c r="DUY112" s="466"/>
      <c r="DUZ112" s="252"/>
      <c r="DVA112" s="467"/>
      <c r="DVB112" s="466"/>
      <c r="DVC112" s="399"/>
      <c r="DVD112" s="466"/>
      <c r="DVE112" s="252"/>
      <c r="DVF112" s="467"/>
      <c r="DVG112" s="466"/>
      <c r="DVH112" s="399"/>
      <c r="DVI112" s="466"/>
      <c r="DVJ112" s="252"/>
      <c r="DVK112" s="467"/>
      <c r="DVL112" s="466"/>
      <c r="DVM112" s="399"/>
      <c r="DVN112" s="466"/>
      <c r="DVO112" s="252"/>
      <c r="DVP112" s="467"/>
      <c r="DVQ112" s="466"/>
      <c r="DVR112" s="399"/>
      <c r="DVS112" s="466"/>
      <c r="DVT112" s="252"/>
      <c r="DVU112" s="467"/>
      <c r="DVV112" s="466"/>
      <c r="DVW112" s="399"/>
      <c r="DVX112" s="466"/>
      <c r="DVY112" s="252"/>
      <c r="DVZ112" s="467"/>
      <c r="DWA112" s="466"/>
      <c r="DWB112" s="399"/>
      <c r="DWC112" s="466"/>
      <c r="DWD112" s="252"/>
      <c r="DWE112" s="467"/>
      <c r="DWF112" s="466"/>
      <c r="DWG112" s="399"/>
      <c r="DWH112" s="466"/>
      <c r="DWI112" s="252"/>
      <c r="DWJ112" s="467"/>
      <c r="DWK112" s="466"/>
      <c r="DWL112" s="399"/>
      <c r="DWM112" s="466"/>
      <c r="DWN112" s="252"/>
      <c r="DWO112" s="467"/>
      <c r="DWP112" s="466"/>
      <c r="DWQ112" s="399"/>
      <c r="DWR112" s="466"/>
      <c r="DWS112" s="252"/>
      <c r="DWT112" s="467"/>
      <c r="DWU112" s="466"/>
      <c r="DWV112" s="399"/>
      <c r="DWW112" s="466"/>
      <c r="DWX112" s="252"/>
      <c r="DWY112" s="467"/>
      <c r="DWZ112" s="466"/>
      <c r="DXA112" s="399"/>
      <c r="DXB112" s="466"/>
      <c r="DXC112" s="252"/>
      <c r="DXD112" s="467"/>
      <c r="DXE112" s="466"/>
      <c r="DXF112" s="399"/>
      <c r="DXG112" s="466"/>
      <c r="DXH112" s="252"/>
      <c r="DXI112" s="467"/>
      <c r="DXJ112" s="466"/>
      <c r="DXK112" s="399"/>
      <c r="DXL112" s="466"/>
      <c r="DXM112" s="252"/>
      <c r="DXN112" s="467"/>
      <c r="DXO112" s="466"/>
      <c r="DXP112" s="399"/>
      <c r="DXQ112" s="466"/>
      <c r="DXR112" s="252"/>
      <c r="DXS112" s="467"/>
      <c r="DXT112" s="466"/>
      <c r="DXU112" s="399"/>
      <c r="DXV112" s="466"/>
      <c r="DXW112" s="252"/>
      <c r="DXX112" s="467"/>
      <c r="DXY112" s="466"/>
      <c r="DXZ112" s="399"/>
      <c r="DYA112" s="466"/>
      <c r="DYB112" s="252"/>
      <c r="DYC112" s="467"/>
      <c r="DYD112" s="466"/>
      <c r="DYE112" s="399"/>
      <c r="DYF112" s="466"/>
      <c r="DYG112" s="252"/>
      <c r="DYH112" s="467"/>
      <c r="DYI112" s="466"/>
      <c r="DYJ112" s="399"/>
      <c r="DYK112" s="466"/>
      <c r="DYL112" s="252"/>
      <c r="DYM112" s="467"/>
      <c r="DYN112" s="466"/>
      <c r="DYO112" s="399"/>
      <c r="DYP112" s="466"/>
      <c r="DYQ112" s="252"/>
      <c r="DYR112" s="467"/>
      <c r="DYS112" s="466"/>
      <c r="DYT112" s="399"/>
      <c r="DYU112" s="466"/>
      <c r="DYV112" s="252"/>
      <c r="DYW112" s="467"/>
      <c r="DYX112" s="466"/>
      <c r="DYY112" s="399"/>
      <c r="DYZ112" s="466"/>
      <c r="DZA112" s="252"/>
      <c r="DZB112" s="467"/>
      <c r="DZC112" s="466"/>
      <c r="DZD112" s="399"/>
      <c r="DZE112" s="466"/>
      <c r="DZF112" s="252"/>
      <c r="DZG112" s="467"/>
      <c r="DZH112" s="466"/>
      <c r="DZI112" s="399"/>
      <c r="DZJ112" s="466"/>
      <c r="DZK112" s="252"/>
      <c r="DZL112" s="467"/>
      <c r="DZM112" s="466"/>
      <c r="DZN112" s="399"/>
      <c r="DZO112" s="466"/>
      <c r="DZP112" s="252"/>
      <c r="DZQ112" s="467"/>
      <c r="DZR112" s="466"/>
      <c r="DZS112" s="399"/>
      <c r="DZT112" s="466"/>
      <c r="DZU112" s="252"/>
      <c r="DZV112" s="467"/>
      <c r="DZW112" s="466"/>
      <c r="DZX112" s="399"/>
      <c r="DZY112" s="466"/>
      <c r="DZZ112" s="252"/>
      <c r="EAA112" s="467"/>
      <c r="EAB112" s="466"/>
      <c r="EAC112" s="399"/>
      <c r="EAD112" s="466"/>
      <c r="EAE112" s="252"/>
      <c r="EAF112" s="467"/>
      <c r="EAG112" s="466"/>
      <c r="EAH112" s="399"/>
      <c r="EAI112" s="466"/>
      <c r="EAJ112" s="252"/>
      <c r="EAK112" s="467"/>
      <c r="EAL112" s="466"/>
      <c r="EAM112" s="399"/>
      <c r="EAN112" s="466"/>
      <c r="EAO112" s="252"/>
      <c r="EAP112" s="467"/>
      <c r="EAQ112" s="466"/>
      <c r="EAR112" s="399"/>
      <c r="EAS112" s="466"/>
      <c r="EAT112" s="252"/>
      <c r="EAU112" s="467"/>
      <c r="EAV112" s="466"/>
      <c r="EAW112" s="399"/>
      <c r="EAX112" s="466"/>
      <c r="EAY112" s="252"/>
      <c r="EAZ112" s="467"/>
      <c r="EBA112" s="466"/>
      <c r="EBB112" s="399"/>
      <c r="EBC112" s="466"/>
      <c r="EBD112" s="252"/>
      <c r="EBE112" s="467"/>
      <c r="EBF112" s="466"/>
      <c r="EBG112" s="399"/>
      <c r="EBH112" s="466"/>
      <c r="EBI112" s="252"/>
      <c r="EBJ112" s="467"/>
      <c r="EBK112" s="466"/>
      <c r="EBL112" s="399"/>
      <c r="EBM112" s="466"/>
      <c r="EBN112" s="252"/>
      <c r="EBO112" s="467"/>
      <c r="EBP112" s="466"/>
      <c r="EBQ112" s="399"/>
      <c r="EBR112" s="466"/>
      <c r="EBS112" s="252"/>
      <c r="EBT112" s="467"/>
      <c r="EBU112" s="466"/>
      <c r="EBV112" s="399"/>
      <c r="EBW112" s="466"/>
      <c r="EBX112" s="252"/>
      <c r="EBY112" s="467"/>
      <c r="EBZ112" s="466"/>
      <c r="ECA112" s="399"/>
      <c r="ECB112" s="466"/>
      <c r="ECC112" s="252"/>
      <c r="ECD112" s="467"/>
      <c r="ECE112" s="466"/>
      <c r="ECF112" s="399"/>
      <c r="ECG112" s="466"/>
      <c r="ECH112" s="252"/>
      <c r="ECI112" s="467"/>
      <c r="ECJ112" s="466"/>
      <c r="ECK112" s="399"/>
      <c r="ECL112" s="466"/>
      <c r="ECM112" s="252"/>
      <c r="ECN112" s="467"/>
      <c r="ECO112" s="466"/>
      <c r="ECP112" s="399"/>
      <c r="ECQ112" s="466"/>
      <c r="ECR112" s="252"/>
      <c r="ECS112" s="467"/>
      <c r="ECT112" s="466"/>
      <c r="ECU112" s="399"/>
      <c r="ECV112" s="466"/>
      <c r="ECW112" s="252"/>
      <c r="ECX112" s="467"/>
      <c r="ECY112" s="466"/>
      <c r="ECZ112" s="399"/>
      <c r="EDA112" s="466"/>
      <c r="EDB112" s="252"/>
      <c r="EDC112" s="467"/>
      <c r="EDD112" s="466"/>
      <c r="EDE112" s="399"/>
      <c r="EDF112" s="466"/>
      <c r="EDG112" s="252"/>
      <c r="EDH112" s="467"/>
      <c r="EDI112" s="466"/>
      <c r="EDJ112" s="399"/>
      <c r="EDK112" s="466"/>
      <c r="EDL112" s="252"/>
      <c r="EDM112" s="467"/>
      <c r="EDN112" s="466"/>
      <c r="EDO112" s="399"/>
      <c r="EDP112" s="466"/>
      <c r="EDQ112" s="252"/>
      <c r="EDR112" s="467"/>
      <c r="EDS112" s="466"/>
      <c r="EDT112" s="399"/>
      <c r="EDU112" s="466"/>
      <c r="EDV112" s="252"/>
      <c r="EDW112" s="467"/>
      <c r="EDX112" s="466"/>
      <c r="EDY112" s="399"/>
      <c r="EDZ112" s="466"/>
      <c r="EEA112" s="252"/>
      <c r="EEB112" s="467"/>
      <c r="EEC112" s="466"/>
      <c r="EED112" s="399"/>
      <c r="EEE112" s="466"/>
      <c r="EEF112" s="252"/>
      <c r="EEG112" s="467"/>
      <c r="EEH112" s="466"/>
      <c r="EEI112" s="399"/>
      <c r="EEJ112" s="466"/>
      <c r="EEK112" s="252"/>
      <c r="EEL112" s="467"/>
      <c r="EEM112" s="466"/>
      <c r="EEN112" s="399"/>
      <c r="EEO112" s="466"/>
      <c r="EEP112" s="252"/>
      <c r="EEQ112" s="467"/>
      <c r="EER112" s="466"/>
      <c r="EES112" s="399"/>
      <c r="EET112" s="466"/>
      <c r="EEU112" s="252"/>
      <c r="EEV112" s="467"/>
      <c r="EEW112" s="466"/>
      <c r="EEX112" s="399"/>
      <c r="EEY112" s="466"/>
      <c r="EEZ112" s="252"/>
      <c r="EFA112" s="467"/>
      <c r="EFB112" s="466"/>
      <c r="EFC112" s="399"/>
      <c r="EFD112" s="466"/>
      <c r="EFE112" s="252"/>
      <c r="EFF112" s="467"/>
      <c r="EFG112" s="466"/>
      <c r="EFH112" s="399"/>
      <c r="EFI112" s="466"/>
      <c r="EFJ112" s="252"/>
      <c r="EFK112" s="467"/>
      <c r="EFL112" s="466"/>
      <c r="EFM112" s="399"/>
      <c r="EFN112" s="466"/>
      <c r="EFO112" s="252"/>
      <c r="EFP112" s="467"/>
      <c r="EFQ112" s="466"/>
      <c r="EFR112" s="399"/>
      <c r="EFS112" s="466"/>
      <c r="EFT112" s="252"/>
      <c r="EFU112" s="467"/>
      <c r="EFV112" s="466"/>
      <c r="EFW112" s="399"/>
      <c r="EFX112" s="466"/>
      <c r="EFY112" s="252"/>
      <c r="EFZ112" s="467"/>
      <c r="EGA112" s="466"/>
      <c r="EGB112" s="399"/>
      <c r="EGC112" s="466"/>
      <c r="EGD112" s="252"/>
      <c r="EGE112" s="467"/>
      <c r="EGF112" s="466"/>
      <c r="EGG112" s="399"/>
      <c r="EGH112" s="466"/>
      <c r="EGI112" s="252"/>
      <c r="EGJ112" s="467"/>
      <c r="EGK112" s="466"/>
      <c r="EGL112" s="399"/>
      <c r="EGM112" s="466"/>
      <c r="EGN112" s="252"/>
      <c r="EGO112" s="467"/>
      <c r="EGP112" s="466"/>
      <c r="EGQ112" s="399"/>
      <c r="EGR112" s="466"/>
      <c r="EGS112" s="252"/>
      <c r="EGT112" s="467"/>
      <c r="EGU112" s="466"/>
      <c r="EGV112" s="399"/>
      <c r="EGW112" s="466"/>
      <c r="EGX112" s="252"/>
      <c r="EGY112" s="467"/>
      <c r="EGZ112" s="466"/>
      <c r="EHA112" s="399"/>
      <c r="EHB112" s="466"/>
      <c r="EHC112" s="252"/>
      <c r="EHD112" s="467"/>
      <c r="EHE112" s="466"/>
      <c r="EHF112" s="399"/>
      <c r="EHG112" s="466"/>
      <c r="EHH112" s="252"/>
      <c r="EHI112" s="467"/>
      <c r="EHJ112" s="466"/>
      <c r="EHK112" s="399"/>
      <c r="EHL112" s="466"/>
      <c r="EHM112" s="252"/>
      <c r="EHN112" s="467"/>
      <c r="EHO112" s="466"/>
      <c r="EHP112" s="399"/>
      <c r="EHQ112" s="466"/>
      <c r="EHR112" s="252"/>
      <c r="EHS112" s="467"/>
      <c r="EHT112" s="466"/>
      <c r="EHU112" s="399"/>
      <c r="EHV112" s="466"/>
      <c r="EHW112" s="252"/>
      <c r="EHX112" s="467"/>
      <c r="EHY112" s="466"/>
      <c r="EHZ112" s="399"/>
      <c r="EIA112" s="466"/>
      <c r="EIB112" s="252"/>
      <c r="EIC112" s="467"/>
      <c r="EID112" s="466"/>
      <c r="EIE112" s="399"/>
      <c r="EIF112" s="466"/>
      <c r="EIG112" s="252"/>
      <c r="EIH112" s="467"/>
      <c r="EII112" s="466"/>
      <c r="EIJ112" s="399"/>
      <c r="EIK112" s="466"/>
      <c r="EIL112" s="252"/>
      <c r="EIM112" s="467"/>
      <c r="EIN112" s="466"/>
      <c r="EIO112" s="399"/>
      <c r="EIP112" s="466"/>
      <c r="EIQ112" s="252"/>
      <c r="EIR112" s="467"/>
      <c r="EIS112" s="466"/>
      <c r="EIT112" s="399"/>
      <c r="EIU112" s="466"/>
      <c r="EIV112" s="252"/>
      <c r="EIW112" s="467"/>
      <c r="EIX112" s="466"/>
      <c r="EIY112" s="399"/>
      <c r="EIZ112" s="466"/>
      <c r="EJA112" s="252"/>
      <c r="EJB112" s="467"/>
      <c r="EJC112" s="466"/>
      <c r="EJD112" s="399"/>
      <c r="EJE112" s="466"/>
      <c r="EJF112" s="252"/>
      <c r="EJG112" s="467"/>
      <c r="EJH112" s="466"/>
      <c r="EJI112" s="399"/>
      <c r="EJJ112" s="466"/>
      <c r="EJK112" s="252"/>
      <c r="EJL112" s="467"/>
      <c r="EJM112" s="466"/>
      <c r="EJN112" s="399"/>
      <c r="EJO112" s="466"/>
      <c r="EJP112" s="252"/>
      <c r="EJQ112" s="467"/>
      <c r="EJR112" s="466"/>
      <c r="EJS112" s="399"/>
      <c r="EJT112" s="466"/>
      <c r="EJU112" s="252"/>
      <c r="EJV112" s="467"/>
      <c r="EJW112" s="466"/>
      <c r="EJX112" s="399"/>
      <c r="EJY112" s="466"/>
      <c r="EJZ112" s="252"/>
      <c r="EKA112" s="467"/>
      <c r="EKB112" s="466"/>
      <c r="EKC112" s="399"/>
      <c r="EKD112" s="466"/>
      <c r="EKE112" s="252"/>
      <c r="EKF112" s="467"/>
      <c r="EKG112" s="466"/>
      <c r="EKH112" s="399"/>
      <c r="EKI112" s="466"/>
      <c r="EKJ112" s="252"/>
      <c r="EKK112" s="467"/>
      <c r="EKL112" s="466"/>
      <c r="EKM112" s="399"/>
      <c r="EKN112" s="466"/>
      <c r="EKO112" s="252"/>
      <c r="EKP112" s="467"/>
      <c r="EKQ112" s="466"/>
      <c r="EKR112" s="399"/>
      <c r="EKS112" s="466"/>
      <c r="EKT112" s="252"/>
      <c r="EKU112" s="467"/>
      <c r="EKV112" s="466"/>
      <c r="EKW112" s="399"/>
      <c r="EKX112" s="466"/>
      <c r="EKY112" s="252"/>
      <c r="EKZ112" s="467"/>
      <c r="ELA112" s="466"/>
      <c r="ELB112" s="399"/>
      <c r="ELC112" s="466"/>
      <c r="ELD112" s="252"/>
      <c r="ELE112" s="467"/>
      <c r="ELF112" s="466"/>
      <c r="ELG112" s="399"/>
      <c r="ELH112" s="466"/>
      <c r="ELI112" s="252"/>
      <c r="ELJ112" s="467"/>
      <c r="ELK112" s="466"/>
      <c r="ELL112" s="399"/>
      <c r="ELM112" s="466"/>
      <c r="ELN112" s="252"/>
      <c r="ELO112" s="467"/>
      <c r="ELP112" s="466"/>
      <c r="ELQ112" s="399"/>
      <c r="ELR112" s="466"/>
      <c r="ELS112" s="252"/>
      <c r="ELT112" s="467"/>
      <c r="ELU112" s="466"/>
      <c r="ELV112" s="399"/>
      <c r="ELW112" s="466"/>
      <c r="ELX112" s="252"/>
      <c r="ELY112" s="467"/>
      <c r="ELZ112" s="466"/>
      <c r="EMA112" s="399"/>
      <c r="EMB112" s="466"/>
      <c r="EMC112" s="252"/>
      <c r="EMD112" s="467"/>
      <c r="EME112" s="466"/>
      <c r="EMF112" s="399"/>
      <c r="EMG112" s="466"/>
      <c r="EMH112" s="252"/>
      <c r="EMI112" s="467"/>
      <c r="EMJ112" s="466"/>
      <c r="EMK112" s="399"/>
      <c r="EML112" s="466"/>
      <c r="EMM112" s="252"/>
      <c r="EMN112" s="467"/>
      <c r="EMO112" s="466"/>
      <c r="EMP112" s="399"/>
      <c r="EMQ112" s="466"/>
      <c r="EMR112" s="252"/>
      <c r="EMS112" s="467"/>
      <c r="EMT112" s="466"/>
      <c r="EMU112" s="399"/>
      <c r="EMV112" s="466"/>
      <c r="EMW112" s="252"/>
      <c r="EMX112" s="467"/>
      <c r="EMY112" s="466"/>
      <c r="EMZ112" s="399"/>
      <c r="ENA112" s="466"/>
      <c r="ENB112" s="252"/>
      <c r="ENC112" s="467"/>
      <c r="END112" s="466"/>
      <c r="ENE112" s="399"/>
      <c r="ENF112" s="466"/>
      <c r="ENG112" s="252"/>
      <c r="ENH112" s="467"/>
      <c r="ENI112" s="466"/>
      <c r="ENJ112" s="399"/>
      <c r="ENK112" s="466"/>
      <c r="ENL112" s="252"/>
      <c r="ENM112" s="467"/>
      <c r="ENN112" s="466"/>
      <c r="ENO112" s="399"/>
      <c r="ENP112" s="466"/>
      <c r="ENQ112" s="252"/>
      <c r="ENR112" s="467"/>
      <c r="ENS112" s="466"/>
      <c r="ENT112" s="399"/>
      <c r="ENU112" s="466"/>
      <c r="ENV112" s="252"/>
      <c r="ENW112" s="467"/>
      <c r="ENX112" s="466"/>
      <c r="ENY112" s="399"/>
      <c r="ENZ112" s="466"/>
      <c r="EOA112" s="252"/>
      <c r="EOB112" s="467"/>
      <c r="EOC112" s="466"/>
      <c r="EOD112" s="399"/>
      <c r="EOE112" s="466"/>
      <c r="EOF112" s="252"/>
      <c r="EOG112" s="467"/>
      <c r="EOH112" s="466"/>
      <c r="EOI112" s="399"/>
      <c r="EOJ112" s="466"/>
      <c r="EOK112" s="252"/>
      <c r="EOL112" s="467"/>
      <c r="EOM112" s="466"/>
      <c r="EON112" s="399"/>
      <c r="EOO112" s="466"/>
      <c r="EOP112" s="252"/>
      <c r="EOQ112" s="467"/>
      <c r="EOR112" s="466"/>
      <c r="EOS112" s="399"/>
      <c r="EOT112" s="466"/>
      <c r="EOU112" s="252"/>
      <c r="EOV112" s="467"/>
      <c r="EOW112" s="466"/>
      <c r="EOX112" s="399"/>
      <c r="EOY112" s="466"/>
      <c r="EOZ112" s="252"/>
      <c r="EPA112" s="467"/>
      <c r="EPB112" s="466"/>
      <c r="EPC112" s="399"/>
      <c r="EPD112" s="466"/>
      <c r="EPE112" s="252"/>
      <c r="EPF112" s="467"/>
      <c r="EPG112" s="466"/>
      <c r="EPH112" s="399"/>
      <c r="EPI112" s="466"/>
      <c r="EPJ112" s="252"/>
      <c r="EPK112" s="467"/>
      <c r="EPL112" s="466"/>
      <c r="EPM112" s="399"/>
      <c r="EPN112" s="466"/>
      <c r="EPO112" s="252"/>
      <c r="EPP112" s="467"/>
      <c r="EPQ112" s="466"/>
      <c r="EPR112" s="399"/>
      <c r="EPS112" s="466"/>
      <c r="EPT112" s="252"/>
      <c r="EPU112" s="467"/>
      <c r="EPV112" s="466"/>
      <c r="EPW112" s="399"/>
      <c r="EPX112" s="466"/>
      <c r="EPY112" s="252"/>
      <c r="EPZ112" s="467"/>
      <c r="EQA112" s="466"/>
      <c r="EQB112" s="399"/>
      <c r="EQC112" s="466"/>
      <c r="EQD112" s="252"/>
      <c r="EQE112" s="467"/>
      <c r="EQF112" s="466"/>
      <c r="EQG112" s="399"/>
      <c r="EQH112" s="466"/>
      <c r="EQI112" s="252"/>
      <c r="EQJ112" s="467"/>
      <c r="EQK112" s="466"/>
      <c r="EQL112" s="399"/>
      <c r="EQM112" s="466"/>
      <c r="EQN112" s="252"/>
      <c r="EQO112" s="467"/>
      <c r="EQP112" s="466"/>
      <c r="EQQ112" s="399"/>
      <c r="EQR112" s="466"/>
      <c r="EQS112" s="252"/>
      <c r="EQT112" s="467"/>
      <c r="EQU112" s="466"/>
      <c r="EQV112" s="399"/>
      <c r="EQW112" s="466"/>
      <c r="EQX112" s="252"/>
      <c r="EQY112" s="467"/>
      <c r="EQZ112" s="466"/>
      <c r="ERA112" s="399"/>
      <c r="ERB112" s="466"/>
      <c r="ERC112" s="252"/>
      <c r="ERD112" s="467"/>
      <c r="ERE112" s="466"/>
      <c r="ERF112" s="399"/>
      <c r="ERG112" s="466"/>
      <c r="ERH112" s="252"/>
      <c r="ERI112" s="467"/>
      <c r="ERJ112" s="466"/>
      <c r="ERK112" s="399"/>
      <c r="ERL112" s="466"/>
      <c r="ERM112" s="252"/>
      <c r="ERN112" s="467"/>
      <c r="ERO112" s="466"/>
      <c r="ERP112" s="399"/>
      <c r="ERQ112" s="466"/>
      <c r="ERR112" s="252"/>
      <c r="ERS112" s="467"/>
      <c r="ERT112" s="466"/>
      <c r="ERU112" s="399"/>
      <c r="ERV112" s="466"/>
      <c r="ERW112" s="252"/>
      <c r="ERX112" s="467"/>
      <c r="ERY112" s="466"/>
      <c r="ERZ112" s="399"/>
      <c r="ESA112" s="466"/>
      <c r="ESB112" s="252"/>
      <c r="ESC112" s="467"/>
      <c r="ESD112" s="466"/>
      <c r="ESE112" s="399"/>
      <c r="ESF112" s="466"/>
      <c r="ESG112" s="252"/>
      <c r="ESH112" s="467"/>
      <c r="ESI112" s="466"/>
      <c r="ESJ112" s="399"/>
      <c r="ESK112" s="466"/>
      <c r="ESL112" s="252"/>
      <c r="ESM112" s="467"/>
      <c r="ESN112" s="466"/>
      <c r="ESO112" s="399"/>
      <c r="ESP112" s="466"/>
      <c r="ESQ112" s="252"/>
      <c r="ESR112" s="467"/>
      <c r="ESS112" s="466"/>
      <c r="EST112" s="399"/>
      <c r="ESU112" s="466"/>
      <c r="ESV112" s="252"/>
      <c r="ESW112" s="467"/>
      <c r="ESX112" s="466"/>
      <c r="ESY112" s="399"/>
      <c r="ESZ112" s="466"/>
      <c r="ETA112" s="252"/>
      <c r="ETB112" s="467"/>
      <c r="ETC112" s="466"/>
      <c r="ETD112" s="399"/>
      <c r="ETE112" s="466"/>
      <c r="ETF112" s="252"/>
      <c r="ETG112" s="467"/>
      <c r="ETH112" s="466"/>
      <c r="ETI112" s="399"/>
      <c r="ETJ112" s="466"/>
      <c r="ETK112" s="252"/>
      <c r="ETL112" s="467"/>
      <c r="ETM112" s="466"/>
      <c r="ETN112" s="399"/>
      <c r="ETO112" s="466"/>
      <c r="ETP112" s="252"/>
      <c r="ETQ112" s="467"/>
      <c r="ETR112" s="466"/>
      <c r="ETS112" s="399"/>
      <c r="ETT112" s="466"/>
      <c r="ETU112" s="252"/>
      <c r="ETV112" s="467"/>
      <c r="ETW112" s="466"/>
      <c r="ETX112" s="399"/>
      <c r="ETY112" s="466"/>
      <c r="ETZ112" s="252"/>
      <c r="EUA112" s="467"/>
      <c r="EUB112" s="466"/>
      <c r="EUC112" s="399"/>
      <c r="EUD112" s="466"/>
      <c r="EUE112" s="252"/>
      <c r="EUF112" s="467"/>
      <c r="EUG112" s="466"/>
      <c r="EUH112" s="399"/>
      <c r="EUI112" s="466"/>
      <c r="EUJ112" s="252"/>
      <c r="EUK112" s="467"/>
      <c r="EUL112" s="466"/>
      <c r="EUM112" s="399"/>
      <c r="EUN112" s="466"/>
      <c r="EUO112" s="252"/>
      <c r="EUP112" s="467"/>
      <c r="EUQ112" s="466"/>
      <c r="EUR112" s="399"/>
      <c r="EUS112" s="466"/>
      <c r="EUT112" s="252"/>
      <c r="EUU112" s="467"/>
      <c r="EUV112" s="466"/>
      <c r="EUW112" s="399"/>
      <c r="EUX112" s="466"/>
      <c r="EUY112" s="252"/>
      <c r="EUZ112" s="467"/>
      <c r="EVA112" s="466"/>
      <c r="EVB112" s="399"/>
      <c r="EVC112" s="466"/>
      <c r="EVD112" s="252"/>
      <c r="EVE112" s="467"/>
      <c r="EVF112" s="466"/>
      <c r="EVG112" s="399"/>
      <c r="EVH112" s="466"/>
      <c r="EVI112" s="252"/>
      <c r="EVJ112" s="467"/>
      <c r="EVK112" s="466"/>
      <c r="EVL112" s="399"/>
      <c r="EVM112" s="466"/>
      <c r="EVN112" s="252"/>
      <c r="EVO112" s="467"/>
      <c r="EVP112" s="466"/>
      <c r="EVQ112" s="399"/>
      <c r="EVR112" s="466"/>
      <c r="EVS112" s="252"/>
      <c r="EVT112" s="467"/>
      <c r="EVU112" s="466"/>
      <c r="EVV112" s="399"/>
      <c r="EVW112" s="466"/>
      <c r="EVX112" s="252"/>
      <c r="EVY112" s="467"/>
      <c r="EVZ112" s="466"/>
      <c r="EWA112" s="399"/>
      <c r="EWB112" s="466"/>
      <c r="EWC112" s="252"/>
      <c r="EWD112" s="467"/>
      <c r="EWE112" s="466"/>
      <c r="EWF112" s="399"/>
      <c r="EWG112" s="466"/>
      <c r="EWH112" s="252"/>
      <c r="EWI112" s="467"/>
      <c r="EWJ112" s="466"/>
      <c r="EWK112" s="399"/>
      <c r="EWL112" s="466"/>
      <c r="EWM112" s="252"/>
      <c r="EWN112" s="467"/>
      <c r="EWO112" s="466"/>
      <c r="EWP112" s="399"/>
      <c r="EWQ112" s="466"/>
      <c r="EWR112" s="252"/>
      <c r="EWS112" s="467"/>
      <c r="EWT112" s="466"/>
      <c r="EWU112" s="399"/>
      <c r="EWV112" s="466"/>
      <c r="EWW112" s="252"/>
      <c r="EWX112" s="467"/>
      <c r="EWY112" s="466"/>
      <c r="EWZ112" s="399"/>
      <c r="EXA112" s="466"/>
      <c r="EXB112" s="252"/>
      <c r="EXC112" s="467"/>
      <c r="EXD112" s="466"/>
      <c r="EXE112" s="399"/>
      <c r="EXF112" s="466"/>
      <c r="EXG112" s="252"/>
      <c r="EXH112" s="467"/>
      <c r="EXI112" s="466"/>
      <c r="EXJ112" s="399"/>
      <c r="EXK112" s="466"/>
      <c r="EXL112" s="252"/>
      <c r="EXM112" s="467"/>
      <c r="EXN112" s="466"/>
      <c r="EXO112" s="399"/>
      <c r="EXP112" s="466"/>
      <c r="EXQ112" s="252"/>
      <c r="EXR112" s="467"/>
      <c r="EXS112" s="466"/>
      <c r="EXT112" s="399"/>
      <c r="EXU112" s="466"/>
      <c r="EXV112" s="252"/>
      <c r="EXW112" s="467"/>
      <c r="EXX112" s="466"/>
      <c r="EXY112" s="399"/>
      <c r="EXZ112" s="466"/>
      <c r="EYA112" s="252"/>
      <c r="EYB112" s="467"/>
      <c r="EYC112" s="466"/>
      <c r="EYD112" s="399"/>
      <c r="EYE112" s="466"/>
      <c r="EYF112" s="252"/>
      <c r="EYG112" s="467"/>
      <c r="EYH112" s="466"/>
      <c r="EYI112" s="399"/>
      <c r="EYJ112" s="466"/>
      <c r="EYK112" s="252"/>
      <c r="EYL112" s="467"/>
      <c r="EYM112" s="466"/>
      <c r="EYN112" s="399"/>
      <c r="EYO112" s="466"/>
      <c r="EYP112" s="252"/>
      <c r="EYQ112" s="467"/>
      <c r="EYR112" s="466"/>
      <c r="EYS112" s="399"/>
      <c r="EYT112" s="466"/>
      <c r="EYU112" s="252"/>
      <c r="EYV112" s="467"/>
      <c r="EYW112" s="466"/>
      <c r="EYX112" s="399"/>
      <c r="EYY112" s="466"/>
      <c r="EYZ112" s="252"/>
      <c r="EZA112" s="467"/>
      <c r="EZB112" s="466"/>
      <c r="EZC112" s="399"/>
      <c r="EZD112" s="466"/>
      <c r="EZE112" s="252"/>
      <c r="EZF112" s="467"/>
      <c r="EZG112" s="466"/>
      <c r="EZH112" s="399"/>
      <c r="EZI112" s="466"/>
      <c r="EZJ112" s="252"/>
      <c r="EZK112" s="467"/>
      <c r="EZL112" s="466"/>
      <c r="EZM112" s="399"/>
      <c r="EZN112" s="466"/>
      <c r="EZO112" s="252"/>
      <c r="EZP112" s="467"/>
      <c r="EZQ112" s="466"/>
      <c r="EZR112" s="399"/>
      <c r="EZS112" s="466"/>
      <c r="EZT112" s="252"/>
      <c r="EZU112" s="467"/>
      <c r="EZV112" s="466"/>
      <c r="EZW112" s="399"/>
      <c r="EZX112" s="466"/>
      <c r="EZY112" s="252"/>
      <c r="EZZ112" s="467"/>
      <c r="FAA112" s="466"/>
      <c r="FAB112" s="399"/>
      <c r="FAC112" s="466"/>
      <c r="FAD112" s="252"/>
      <c r="FAE112" s="467"/>
      <c r="FAF112" s="466"/>
      <c r="FAG112" s="399"/>
      <c r="FAH112" s="466"/>
      <c r="FAI112" s="252"/>
      <c r="FAJ112" s="467"/>
      <c r="FAK112" s="466"/>
      <c r="FAL112" s="399"/>
      <c r="FAM112" s="466"/>
      <c r="FAN112" s="252"/>
      <c r="FAO112" s="467"/>
      <c r="FAP112" s="466"/>
      <c r="FAQ112" s="399"/>
      <c r="FAR112" s="466"/>
      <c r="FAS112" s="252"/>
      <c r="FAT112" s="467"/>
      <c r="FAU112" s="466"/>
      <c r="FAV112" s="399"/>
      <c r="FAW112" s="466"/>
      <c r="FAX112" s="252"/>
      <c r="FAY112" s="467"/>
      <c r="FAZ112" s="466"/>
      <c r="FBA112" s="399"/>
      <c r="FBB112" s="466"/>
      <c r="FBC112" s="252"/>
      <c r="FBD112" s="467"/>
      <c r="FBE112" s="466"/>
      <c r="FBF112" s="399"/>
      <c r="FBG112" s="466"/>
      <c r="FBH112" s="252"/>
      <c r="FBI112" s="467"/>
      <c r="FBJ112" s="466"/>
      <c r="FBK112" s="399"/>
      <c r="FBL112" s="466"/>
      <c r="FBM112" s="252"/>
      <c r="FBN112" s="467"/>
      <c r="FBO112" s="466"/>
      <c r="FBP112" s="399"/>
      <c r="FBQ112" s="466"/>
      <c r="FBR112" s="252"/>
      <c r="FBS112" s="467"/>
      <c r="FBT112" s="466"/>
      <c r="FBU112" s="399"/>
      <c r="FBV112" s="466"/>
      <c r="FBW112" s="252"/>
      <c r="FBX112" s="467"/>
      <c r="FBY112" s="466"/>
      <c r="FBZ112" s="399"/>
      <c r="FCA112" s="466"/>
      <c r="FCB112" s="252"/>
      <c r="FCC112" s="467"/>
      <c r="FCD112" s="466"/>
      <c r="FCE112" s="399"/>
      <c r="FCF112" s="466"/>
      <c r="FCG112" s="252"/>
      <c r="FCH112" s="467"/>
      <c r="FCI112" s="466"/>
      <c r="FCJ112" s="399"/>
      <c r="FCK112" s="466"/>
      <c r="FCL112" s="252"/>
      <c r="FCM112" s="467"/>
      <c r="FCN112" s="466"/>
      <c r="FCO112" s="399"/>
      <c r="FCP112" s="466"/>
      <c r="FCQ112" s="252"/>
      <c r="FCR112" s="467"/>
      <c r="FCS112" s="466"/>
      <c r="FCT112" s="399"/>
      <c r="FCU112" s="466"/>
      <c r="FCV112" s="252"/>
      <c r="FCW112" s="467"/>
      <c r="FCX112" s="466"/>
      <c r="FCY112" s="399"/>
      <c r="FCZ112" s="466"/>
      <c r="FDA112" s="252"/>
      <c r="FDB112" s="467"/>
      <c r="FDC112" s="466"/>
      <c r="FDD112" s="399"/>
      <c r="FDE112" s="466"/>
      <c r="FDF112" s="252"/>
      <c r="FDG112" s="467"/>
      <c r="FDH112" s="466"/>
      <c r="FDI112" s="399"/>
      <c r="FDJ112" s="466"/>
      <c r="FDK112" s="252"/>
      <c r="FDL112" s="467"/>
      <c r="FDM112" s="466"/>
      <c r="FDN112" s="399"/>
      <c r="FDO112" s="466"/>
      <c r="FDP112" s="252"/>
      <c r="FDQ112" s="467"/>
      <c r="FDR112" s="466"/>
      <c r="FDS112" s="399"/>
      <c r="FDT112" s="466"/>
      <c r="FDU112" s="252"/>
      <c r="FDV112" s="467"/>
      <c r="FDW112" s="466"/>
      <c r="FDX112" s="399"/>
      <c r="FDY112" s="466"/>
      <c r="FDZ112" s="252"/>
      <c r="FEA112" s="467"/>
      <c r="FEB112" s="466"/>
      <c r="FEC112" s="399"/>
      <c r="FED112" s="466"/>
      <c r="FEE112" s="252"/>
      <c r="FEF112" s="467"/>
      <c r="FEG112" s="466"/>
      <c r="FEH112" s="399"/>
      <c r="FEI112" s="466"/>
      <c r="FEJ112" s="252"/>
      <c r="FEK112" s="467"/>
      <c r="FEL112" s="466"/>
      <c r="FEM112" s="399"/>
      <c r="FEN112" s="466"/>
      <c r="FEO112" s="252"/>
      <c r="FEP112" s="467"/>
      <c r="FEQ112" s="466"/>
      <c r="FER112" s="399"/>
      <c r="FES112" s="466"/>
      <c r="FET112" s="252"/>
      <c r="FEU112" s="467"/>
      <c r="FEV112" s="466"/>
      <c r="FEW112" s="399"/>
      <c r="FEX112" s="466"/>
      <c r="FEY112" s="252"/>
      <c r="FEZ112" s="467"/>
      <c r="FFA112" s="466"/>
      <c r="FFB112" s="399"/>
      <c r="FFC112" s="466"/>
      <c r="FFD112" s="252"/>
      <c r="FFE112" s="467"/>
      <c r="FFF112" s="466"/>
      <c r="FFG112" s="399"/>
      <c r="FFH112" s="466"/>
      <c r="FFI112" s="252"/>
      <c r="FFJ112" s="467"/>
      <c r="FFK112" s="466"/>
      <c r="FFL112" s="399"/>
      <c r="FFM112" s="466"/>
      <c r="FFN112" s="252"/>
      <c r="FFO112" s="467"/>
      <c r="FFP112" s="466"/>
      <c r="FFQ112" s="399"/>
      <c r="FFR112" s="466"/>
      <c r="FFS112" s="252"/>
      <c r="FFT112" s="467"/>
      <c r="FFU112" s="466"/>
      <c r="FFV112" s="399"/>
      <c r="FFW112" s="466"/>
      <c r="FFX112" s="252"/>
      <c r="FFY112" s="467"/>
      <c r="FFZ112" s="466"/>
      <c r="FGA112" s="399"/>
      <c r="FGB112" s="466"/>
      <c r="FGC112" s="252"/>
      <c r="FGD112" s="467"/>
      <c r="FGE112" s="466"/>
      <c r="FGF112" s="399"/>
      <c r="FGG112" s="466"/>
      <c r="FGH112" s="252"/>
      <c r="FGI112" s="467"/>
      <c r="FGJ112" s="466"/>
      <c r="FGK112" s="399"/>
      <c r="FGL112" s="466"/>
      <c r="FGM112" s="252"/>
      <c r="FGN112" s="467"/>
      <c r="FGO112" s="466"/>
      <c r="FGP112" s="399"/>
      <c r="FGQ112" s="466"/>
      <c r="FGR112" s="252"/>
      <c r="FGS112" s="467"/>
      <c r="FGT112" s="466"/>
      <c r="FGU112" s="399"/>
      <c r="FGV112" s="466"/>
      <c r="FGW112" s="252"/>
      <c r="FGX112" s="467"/>
      <c r="FGY112" s="466"/>
      <c r="FGZ112" s="399"/>
      <c r="FHA112" s="466"/>
      <c r="FHB112" s="252"/>
      <c r="FHC112" s="467"/>
      <c r="FHD112" s="466"/>
      <c r="FHE112" s="399"/>
      <c r="FHF112" s="466"/>
      <c r="FHG112" s="252"/>
      <c r="FHH112" s="467"/>
      <c r="FHI112" s="466"/>
      <c r="FHJ112" s="399"/>
      <c r="FHK112" s="466"/>
      <c r="FHL112" s="252"/>
      <c r="FHM112" s="467"/>
      <c r="FHN112" s="466"/>
      <c r="FHO112" s="399"/>
      <c r="FHP112" s="466"/>
      <c r="FHQ112" s="252"/>
      <c r="FHR112" s="467"/>
      <c r="FHS112" s="466"/>
      <c r="FHT112" s="399"/>
      <c r="FHU112" s="466"/>
      <c r="FHV112" s="252"/>
      <c r="FHW112" s="467"/>
      <c r="FHX112" s="466"/>
      <c r="FHY112" s="399"/>
      <c r="FHZ112" s="466"/>
      <c r="FIA112" s="252"/>
      <c r="FIB112" s="467"/>
      <c r="FIC112" s="466"/>
      <c r="FID112" s="399"/>
      <c r="FIE112" s="466"/>
      <c r="FIF112" s="252"/>
      <c r="FIG112" s="467"/>
      <c r="FIH112" s="466"/>
      <c r="FII112" s="399"/>
      <c r="FIJ112" s="466"/>
      <c r="FIK112" s="252"/>
      <c r="FIL112" s="467"/>
      <c r="FIM112" s="466"/>
      <c r="FIN112" s="399"/>
      <c r="FIO112" s="466"/>
      <c r="FIP112" s="252"/>
      <c r="FIQ112" s="467"/>
      <c r="FIR112" s="466"/>
      <c r="FIS112" s="399"/>
      <c r="FIT112" s="466"/>
      <c r="FIU112" s="252"/>
      <c r="FIV112" s="467"/>
      <c r="FIW112" s="466"/>
      <c r="FIX112" s="399"/>
      <c r="FIY112" s="466"/>
      <c r="FIZ112" s="252"/>
      <c r="FJA112" s="467"/>
      <c r="FJB112" s="466"/>
      <c r="FJC112" s="399"/>
      <c r="FJD112" s="466"/>
      <c r="FJE112" s="252"/>
      <c r="FJF112" s="467"/>
      <c r="FJG112" s="466"/>
      <c r="FJH112" s="399"/>
      <c r="FJI112" s="466"/>
      <c r="FJJ112" s="252"/>
      <c r="FJK112" s="467"/>
      <c r="FJL112" s="466"/>
      <c r="FJM112" s="399"/>
      <c r="FJN112" s="466"/>
      <c r="FJO112" s="252"/>
      <c r="FJP112" s="467"/>
      <c r="FJQ112" s="466"/>
      <c r="FJR112" s="399"/>
      <c r="FJS112" s="466"/>
      <c r="FJT112" s="252"/>
      <c r="FJU112" s="467"/>
      <c r="FJV112" s="466"/>
      <c r="FJW112" s="399"/>
      <c r="FJX112" s="466"/>
      <c r="FJY112" s="252"/>
      <c r="FJZ112" s="467"/>
      <c r="FKA112" s="466"/>
      <c r="FKB112" s="399"/>
      <c r="FKC112" s="466"/>
      <c r="FKD112" s="252"/>
      <c r="FKE112" s="467"/>
      <c r="FKF112" s="466"/>
      <c r="FKG112" s="399"/>
      <c r="FKH112" s="466"/>
      <c r="FKI112" s="252"/>
      <c r="FKJ112" s="467"/>
      <c r="FKK112" s="466"/>
      <c r="FKL112" s="399"/>
      <c r="FKM112" s="466"/>
      <c r="FKN112" s="252"/>
      <c r="FKO112" s="467"/>
      <c r="FKP112" s="466"/>
      <c r="FKQ112" s="399"/>
      <c r="FKR112" s="466"/>
      <c r="FKS112" s="252"/>
      <c r="FKT112" s="467"/>
      <c r="FKU112" s="466"/>
      <c r="FKV112" s="399"/>
      <c r="FKW112" s="466"/>
      <c r="FKX112" s="252"/>
      <c r="FKY112" s="467"/>
      <c r="FKZ112" s="466"/>
      <c r="FLA112" s="399"/>
      <c r="FLB112" s="466"/>
      <c r="FLC112" s="252"/>
      <c r="FLD112" s="467"/>
      <c r="FLE112" s="466"/>
      <c r="FLF112" s="399"/>
      <c r="FLG112" s="466"/>
      <c r="FLH112" s="252"/>
      <c r="FLI112" s="467"/>
      <c r="FLJ112" s="466"/>
      <c r="FLK112" s="399"/>
      <c r="FLL112" s="466"/>
      <c r="FLM112" s="252"/>
      <c r="FLN112" s="467"/>
      <c r="FLO112" s="466"/>
      <c r="FLP112" s="399"/>
      <c r="FLQ112" s="466"/>
      <c r="FLR112" s="252"/>
      <c r="FLS112" s="467"/>
      <c r="FLT112" s="466"/>
      <c r="FLU112" s="399"/>
      <c r="FLV112" s="466"/>
      <c r="FLW112" s="252"/>
      <c r="FLX112" s="467"/>
      <c r="FLY112" s="466"/>
      <c r="FLZ112" s="399"/>
      <c r="FMA112" s="466"/>
      <c r="FMB112" s="252"/>
      <c r="FMC112" s="467"/>
      <c r="FMD112" s="466"/>
      <c r="FME112" s="399"/>
      <c r="FMF112" s="466"/>
      <c r="FMG112" s="252"/>
      <c r="FMH112" s="467"/>
      <c r="FMI112" s="466"/>
      <c r="FMJ112" s="399"/>
      <c r="FMK112" s="466"/>
      <c r="FML112" s="252"/>
      <c r="FMM112" s="467"/>
      <c r="FMN112" s="466"/>
      <c r="FMO112" s="399"/>
      <c r="FMP112" s="466"/>
      <c r="FMQ112" s="252"/>
      <c r="FMR112" s="467"/>
      <c r="FMS112" s="466"/>
      <c r="FMT112" s="399"/>
      <c r="FMU112" s="466"/>
      <c r="FMV112" s="252"/>
      <c r="FMW112" s="467"/>
      <c r="FMX112" s="466"/>
      <c r="FMY112" s="399"/>
      <c r="FMZ112" s="466"/>
      <c r="FNA112" s="252"/>
      <c r="FNB112" s="467"/>
      <c r="FNC112" s="466"/>
      <c r="FND112" s="399"/>
      <c r="FNE112" s="466"/>
      <c r="FNF112" s="252"/>
      <c r="FNG112" s="467"/>
      <c r="FNH112" s="466"/>
      <c r="FNI112" s="399"/>
      <c r="FNJ112" s="466"/>
      <c r="FNK112" s="252"/>
      <c r="FNL112" s="467"/>
      <c r="FNM112" s="466"/>
      <c r="FNN112" s="399"/>
      <c r="FNO112" s="466"/>
      <c r="FNP112" s="252"/>
      <c r="FNQ112" s="467"/>
      <c r="FNR112" s="466"/>
      <c r="FNS112" s="399"/>
      <c r="FNT112" s="466"/>
      <c r="FNU112" s="252"/>
      <c r="FNV112" s="467"/>
      <c r="FNW112" s="466"/>
      <c r="FNX112" s="399"/>
      <c r="FNY112" s="466"/>
      <c r="FNZ112" s="252"/>
      <c r="FOA112" s="467"/>
      <c r="FOB112" s="466"/>
      <c r="FOC112" s="399"/>
      <c r="FOD112" s="466"/>
      <c r="FOE112" s="252"/>
      <c r="FOF112" s="467"/>
      <c r="FOG112" s="466"/>
      <c r="FOH112" s="399"/>
      <c r="FOI112" s="466"/>
      <c r="FOJ112" s="252"/>
      <c r="FOK112" s="467"/>
      <c r="FOL112" s="466"/>
      <c r="FOM112" s="399"/>
      <c r="FON112" s="466"/>
      <c r="FOO112" s="252"/>
      <c r="FOP112" s="467"/>
      <c r="FOQ112" s="466"/>
      <c r="FOR112" s="399"/>
      <c r="FOS112" s="466"/>
      <c r="FOT112" s="252"/>
      <c r="FOU112" s="467"/>
      <c r="FOV112" s="466"/>
      <c r="FOW112" s="399"/>
      <c r="FOX112" s="466"/>
      <c r="FOY112" s="252"/>
      <c r="FOZ112" s="467"/>
      <c r="FPA112" s="466"/>
      <c r="FPB112" s="399"/>
      <c r="FPC112" s="466"/>
      <c r="FPD112" s="252"/>
      <c r="FPE112" s="467"/>
      <c r="FPF112" s="466"/>
      <c r="FPG112" s="399"/>
      <c r="FPH112" s="466"/>
      <c r="FPI112" s="252"/>
      <c r="FPJ112" s="467"/>
      <c r="FPK112" s="466"/>
      <c r="FPL112" s="399"/>
      <c r="FPM112" s="466"/>
      <c r="FPN112" s="252"/>
      <c r="FPO112" s="467"/>
      <c r="FPP112" s="466"/>
      <c r="FPQ112" s="399"/>
      <c r="FPR112" s="466"/>
      <c r="FPS112" s="252"/>
      <c r="FPT112" s="467"/>
      <c r="FPU112" s="466"/>
      <c r="FPV112" s="399"/>
      <c r="FPW112" s="466"/>
      <c r="FPX112" s="252"/>
      <c r="FPY112" s="467"/>
      <c r="FPZ112" s="466"/>
      <c r="FQA112" s="399"/>
      <c r="FQB112" s="466"/>
      <c r="FQC112" s="252"/>
      <c r="FQD112" s="467"/>
      <c r="FQE112" s="466"/>
      <c r="FQF112" s="399"/>
      <c r="FQG112" s="466"/>
      <c r="FQH112" s="252"/>
      <c r="FQI112" s="467"/>
      <c r="FQJ112" s="466"/>
      <c r="FQK112" s="399"/>
      <c r="FQL112" s="466"/>
      <c r="FQM112" s="252"/>
      <c r="FQN112" s="467"/>
      <c r="FQO112" s="466"/>
      <c r="FQP112" s="399"/>
      <c r="FQQ112" s="466"/>
      <c r="FQR112" s="252"/>
      <c r="FQS112" s="467"/>
      <c r="FQT112" s="466"/>
      <c r="FQU112" s="399"/>
      <c r="FQV112" s="466"/>
      <c r="FQW112" s="252"/>
      <c r="FQX112" s="467"/>
      <c r="FQY112" s="466"/>
      <c r="FQZ112" s="399"/>
      <c r="FRA112" s="466"/>
      <c r="FRB112" s="252"/>
      <c r="FRC112" s="467"/>
      <c r="FRD112" s="466"/>
      <c r="FRE112" s="399"/>
      <c r="FRF112" s="466"/>
      <c r="FRG112" s="252"/>
      <c r="FRH112" s="467"/>
      <c r="FRI112" s="466"/>
      <c r="FRJ112" s="399"/>
      <c r="FRK112" s="466"/>
      <c r="FRL112" s="252"/>
      <c r="FRM112" s="467"/>
      <c r="FRN112" s="466"/>
      <c r="FRO112" s="399"/>
      <c r="FRP112" s="466"/>
      <c r="FRQ112" s="252"/>
      <c r="FRR112" s="467"/>
      <c r="FRS112" s="466"/>
      <c r="FRT112" s="399"/>
      <c r="FRU112" s="466"/>
      <c r="FRV112" s="252"/>
      <c r="FRW112" s="467"/>
      <c r="FRX112" s="466"/>
      <c r="FRY112" s="399"/>
      <c r="FRZ112" s="466"/>
      <c r="FSA112" s="252"/>
      <c r="FSB112" s="467"/>
      <c r="FSC112" s="466"/>
      <c r="FSD112" s="399"/>
      <c r="FSE112" s="466"/>
      <c r="FSF112" s="252"/>
      <c r="FSG112" s="467"/>
      <c r="FSH112" s="466"/>
      <c r="FSI112" s="399"/>
      <c r="FSJ112" s="466"/>
      <c r="FSK112" s="252"/>
      <c r="FSL112" s="467"/>
      <c r="FSM112" s="466"/>
      <c r="FSN112" s="399"/>
      <c r="FSO112" s="466"/>
      <c r="FSP112" s="252"/>
      <c r="FSQ112" s="467"/>
      <c r="FSR112" s="466"/>
      <c r="FSS112" s="399"/>
      <c r="FST112" s="466"/>
      <c r="FSU112" s="252"/>
      <c r="FSV112" s="467"/>
      <c r="FSW112" s="466"/>
      <c r="FSX112" s="399"/>
      <c r="FSY112" s="466"/>
      <c r="FSZ112" s="252"/>
      <c r="FTA112" s="467"/>
      <c r="FTB112" s="466"/>
      <c r="FTC112" s="399"/>
      <c r="FTD112" s="466"/>
      <c r="FTE112" s="252"/>
      <c r="FTF112" s="467"/>
      <c r="FTG112" s="466"/>
      <c r="FTH112" s="399"/>
      <c r="FTI112" s="466"/>
      <c r="FTJ112" s="252"/>
      <c r="FTK112" s="467"/>
      <c r="FTL112" s="466"/>
      <c r="FTM112" s="399"/>
      <c r="FTN112" s="466"/>
      <c r="FTO112" s="252"/>
      <c r="FTP112" s="467"/>
      <c r="FTQ112" s="466"/>
      <c r="FTR112" s="399"/>
      <c r="FTS112" s="466"/>
      <c r="FTT112" s="252"/>
      <c r="FTU112" s="467"/>
      <c r="FTV112" s="466"/>
      <c r="FTW112" s="399"/>
      <c r="FTX112" s="466"/>
      <c r="FTY112" s="252"/>
      <c r="FTZ112" s="467"/>
      <c r="FUA112" s="466"/>
      <c r="FUB112" s="399"/>
      <c r="FUC112" s="466"/>
      <c r="FUD112" s="252"/>
      <c r="FUE112" s="467"/>
      <c r="FUF112" s="466"/>
      <c r="FUG112" s="399"/>
      <c r="FUH112" s="466"/>
      <c r="FUI112" s="252"/>
      <c r="FUJ112" s="467"/>
      <c r="FUK112" s="466"/>
      <c r="FUL112" s="399"/>
      <c r="FUM112" s="466"/>
      <c r="FUN112" s="252"/>
      <c r="FUO112" s="467"/>
      <c r="FUP112" s="466"/>
      <c r="FUQ112" s="399"/>
      <c r="FUR112" s="466"/>
      <c r="FUS112" s="252"/>
      <c r="FUT112" s="467"/>
      <c r="FUU112" s="466"/>
      <c r="FUV112" s="399"/>
      <c r="FUW112" s="466"/>
      <c r="FUX112" s="252"/>
      <c r="FUY112" s="467"/>
      <c r="FUZ112" s="466"/>
      <c r="FVA112" s="399"/>
      <c r="FVB112" s="466"/>
      <c r="FVC112" s="252"/>
      <c r="FVD112" s="467"/>
      <c r="FVE112" s="466"/>
      <c r="FVF112" s="399"/>
      <c r="FVG112" s="466"/>
      <c r="FVH112" s="252"/>
      <c r="FVI112" s="467"/>
      <c r="FVJ112" s="466"/>
      <c r="FVK112" s="399"/>
      <c r="FVL112" s="466"/>
      <c r="FVM112" s="252"/>
      <c r="FVN112" s="467"/>
      <c r="FVO112" s="466"/>
      <c r="FVP112" s="399"/>
      <c r="FVQ112" s="466"/>
      <c r="FVR112" s="252"/>
      <c r="FVS112" s="467"/>
      <c r="FVT112" s="466"/>
      <c r="FVU112" s="399"/>
      <c r="FVV112" s="466"/>
      <c r="FVW112" s="252"/>
      <c r="FVX112" s="467"/>
      <c r="FVY112" s="466"/>
      <c r="FVZ112" s="399"/>
      <c r="FWA112" s="466"/>
      <c r="FWB112" s="252"/>
      <c r="FWC112" s="467"/>
      <c r="FWD112" s="466"/>
      <c r="FWE112" s="399"/>
      <c r="FWF112" s="466"/>
      <c r="FWG112" s="252"/>
      <c r="FWH112" s="467"/>
      <c r="FWI112" s="466"/>
      <c r="FWJ112" s="399"/>
      <c r="FWK112" s="466"/>
      <c r="FWL112" s="252"/>
      <c r="FWM112" s="467"/>
      <c r="FWN112" s="466"/>
      <c r="FWO112" s="399"/>
      <c r="FWP112" s="466"/>
      <c r="FWQ112" s="252"/>
      <c r="FWR112" s="467"/>
      <c r="FWS112" s="466"/>
      <c r="FWT112" s="399"/>
      <c r="FWU112" s="466"/>
      <c r="FWV112" s="252"/>
      <c r="FWW112" s="467"/>
      <c r="FWX112" s="466"/>
      <c r="FWY112" s="399"/>
      <c r="FWZ112" s="466"/>
      <c r="FXA112" s="252"/>
      <c r="FXB112" s="467"/>
      <c r="FXC112" s="466"/>
      <c r="FXD112" s="399"/>
      <c r="FXE112" s="466"/>
      <c r="FXF112" s="252"/>
      <c r="FXG112" s="467"/>
      <c r="FXH112" s="466"/>
      <c r="FXI112" s="399"/>
      <c r="FXJ112" s="466"/>
      <c r="FXK112" s="252"/>
      <c r="FXL112" s="467"/>
      <c r="FXM112" s="466"/>
      <c r="FXN112" s="399"/>
      <c r="FXO112" s="466"/>
      <c r="FXP112" s="252"/>
      <c r="FXQ112" s="467"/>
      <c r="FXR112" s="466"/>
      <c r="FXS112" s="399"/>
      <c r="FXT112" s="466"/>
      <c r="FXU112" s="252"/>
      <c r="FXV112" s="467"/>
      <c r="FXW112" s="466"/>
      <c r="FXX112" s="399"/>
      <c r="FXY112" s="466"/>
      <c r="FXZ112" s="252"/>
      <c r="FYA112" s="467"/>
      <c r="FYB112" s="466"/>
      <c r="FYC112" s="399"/>
      <c r="FYD112" s="466"/>
      <c r="FYE112" s="252"/>
      <c r="FYF112" s="467"/>
      <c r="FYG112" s="466"/>
      <c r="FYH112" s="399"/>
      <c r="FYI112" s="466"/>
      <c r="FYJ112" s="252"/>
      <c r="FYK112" s="467"/>
      <c r="FYL112" s="466"/>
      <c r="FYM112" s="399"/>
      <c r="FYN112" s="466"/>
      <c r="FYO112" s="252"/>
      <c r="FYP112" s="467"/>
      <c r="FYQ112" s="466"/>
      <c r="FYR112" s="399"/>
      <c r="FYS112" s="466"/>
      <c r="FYT112" s="252"/>
      <c r="FYU112" s="467"/>
      <c r="FYV112" s="466"/>
      <c r="FYW112" s="399"/>
      <c r="FYX112" s="466"/>
      <c r="FYY112" s="252"/>
      <c r="FYZ112" s="467"/>
      <c r="FZA112" s="466"/>
      <c r="FZB112" s="399"/>
      <c r="FZC112" s="466"/>
      <c r="FZD112" s="252"/>
      <c r="FZE112" s="467"/>
      <c r="FZF112" s="466"/>
      <c r="FZG112" s="399"/>
      <c r="FZH112" s="466"/>
      <c r="FZI112" s="252"/>
      <c r="FZJ112" s="467"/>
      <c r="FZK112" s="466"/>
      <c r="FZL112" s="399"/>
      <c r="FZM112" s="466"/>
      <c r="FZN112" s="252"/>
      <c r="FZO112" s="467"/>
      <c r="FZP112" s="466"/>
      <c r="FZQ112" s="399"/>
      <c r="FZR112" s="466"/>
      <c r="FZS112" s="252"/>
      <c r="FZT112" s="467"/>
      <c r="FZU112" s="466"/>
      <c r="FZV112" s="399"/>
      <c r="FZW112" s="466"/>
      <c r="FZX112" s="252"/>
      <c r="FZY112" s="467"/>
      <c r="FZZ112" s="466"/>
      <c r="GAA112" s="399"/>
      <c r="GAB112" s="466"/>
      <c r="GAC112" s="252"/>
      <c r="GAD112" s="467"/>
      <c r="GAE112" s="466"/>
      <c r="GAF112" s="399"/>
      <c r="GAG112" s="466"/>
      <c r="GAH112" s="252"/>
      <c r="GAI112" s="467"/>
      <c r="GAJ112" s="466"/>
      <c r="GAK112" s="399"/>
      <c r="GAL112" s="466"/>
      <c r="GAM112" s="252"/>
      <c r="GAN112" s="467"/>
      <c r="GAO112" s="466"/>
      <c r="GAP112" s="399"/>
      <c r="GAQ112" s="466"/>
      <c r="GAR112" s="252"/>
      <c r="GAS112" s="467"/>
      <c r="GAT112" s="466"/>
      <c r="GAU112" s="399"/>
      <c r="GAV112" s="466"/>
      <c r="GAW112" s="252"/>
      <c r="GAX112" s="467"/>
      <c r="GAY112" s="466"/>
      <c r="GAZ112" s="399"/>
      <c r="GBA112" s="466"/>
      <c r="GBB112" s="252"/>
      <c r="GBC112" s="467"/>
      <c r="GBD112" s="466"/>
      <c r="GBE112" s="399"/>
      <c r="GBF112" s="466"/>
      <c r="GBG112" s="252"/>
      <c r="GBH112" s="467"/>
      <c r="GBI112" s="466"/>
      <c r="GBJ112" s="399"/>
      <c r="GBK112" s="466"/>
      <c r="GBL112" s="252"/>
      <c r="GBM112" s="467"/>
      <c r="GBN112" s="466"/>
      <c r="GBO112" s="399"/>
      <c r="GBP112" s="466"/>
      <c r="GBQ112" s="252"/>
      <c r="GBR112" s="467"/>
      <c r="GBS112" s="466"/>
      <c r="GBT112" s="399"/>
      <c r="GBU112" s="466"/>
      <c r="GBV112" s="252"/>
      <c r="GBW112" s="467"/>
      <c r="GBX112" s="466"/>
      <c r="GBY112" s="399"/>
      <c r="GBZ112" s="466"/>
      <c r="GCA112" s="252"/>
      <c r="GCB112" s="467"/>
      <c r="GCC112" s="466"/>
      <c r="GCD112" s="399"/>
      <c r="GCE112" s="466"/>
      <c r="GCF112" s="252"/>
      <c r="GCG112" s="467"/>
      <c r="GCH112" s="466"/>
      <c r="GCI112" s="399"/>
      <c r="GCJ112" s="466"/>
      <c r="GCK112" s="252"/>
      <c r="GCL112" s="467"/>
      <c r="GCM112" s="466"/>
      <c r="GCN112" s="399"/>
      <c r="GCO112" s="466"/>
      <c r="GCP112" s="252"/>
      <c r="GCQ112" s="467"/>
      <c r="GCR112" s="466"/>
      <c r="GCS112" s="399"/>
      <c r="GCT112" s="466"/>
      <c r="GCU112" s="252"/>
      <c r="GCV112" s="467"/>
      <c r="GCW112" s="466"/>
      <c r="GCX112" s="399"/>
      <c r="GCY112" s="466"/>
      <c r="GCZ112" s="252"/>
      <c r="GDA112" s="467"/>
      <c r="GDB112" s="466"/>
      <c r="GDC112" s="399"/>
      <c r="GDD112" s="466"/>
      <c r="GDE112" s="252"/>
      <c r="GDF112" s="467"/>
      <c r="GDG112" s="466"/>
      <c r="GDH112" s="399"/>
      <c r="GDI112" s="466"/>
      <c r="GDJ112" s="252"/>
      <c r="GDK112" s="467"/>
      <c r="GDL112" s="466"/>
      <c r="GDM112" s="399"/>
      <c r="GDN112" s="466"/>
      <c r="GDO112" s="252"/>
      <c r="GDP112" s="467"/>
      <c r="GDQ112" s="466"/>
      <c r="GDR112" s="399"/>
      <c r="GDS112" s="466"/>
      <c r="GDT112" s="252"/>
      <c r="GDU112" s="467"/>
      <c r="GDV112" s="466"/>
      <c r="GDW112" s="399"/>
      <c r="GDX112" s="466"/>
      <c r="GDY112" s="252"/>
      <c r="GDZ112" s="467"/>
      <c r="GEA112" s="466"/>
      <c r="GEB112" s="399"/>
      <c r="GEC112" s="466"/>
      <c r="GED112" s="252"/>
      <c r="GEE112" s="467"/>
      <c r="GEF112" s="466"/>
      <c r="GEG112" s="399"/>
      <c r="GEH112" s="466"/>
      <c r="GEI112" s="252"/>
      <c r="GEJ112" s="467"/>
      <c r="GEK112" s="466"/>
      <c r="GEL112" s="399"/>
      <c r="GEM112" s="466"/>
      <c r="GEN112" s="252"/>
      <c r="GEO112" s="467"/>
      <c r="GEP112" s="466"/>
      <c r="GEQ112" s="399"/>
      <c r="GER112" s="466"/>
      <c r="GES112" s="252"/>
      <c r="GET112" s="467"/>
      <c r="GEU112" s="466"/>
      <c r="GEV112" s="399"/>
      <c r="GEW112" s="466"/>
      <c r="GEX112" s="252"/>
      <c r="GEY112" s="467"/>
      <c r="GEZ112" s="466"/>
      <c r="GFA112" s="399"/>
      <c r="GFB112" s="466"/>
      <c r="GFC112" s="252"/>
      <c r="GFD112" s="467"/>
      <c r="GFE112" s="466"/>
      <c r="GFF112" s="399"/>
      <c r="GFG112" s="466"/>
      <c r="GFH112" s="252"/>
      <c r="GFI112" s="467"/>
      <c r="GFJ112" s="466"/>
      <c r="GFK112" s="399"/>
      <c r="GFL112" s="466"/>
      <c r="GFM112" s="252"/>
      <c r="GFN112" s="467"/>
      <c r="GFO112" s="466"/>
      <c r="GFP112" s="399"/>
      <c r="GFQ112" s="466"/>
      <c r="GFR112" s="252"/>
      <c r="GFS112" s="467"/>
      <c r="GFT112" s="466"/>
      <c r="GFU112" s="399"/>
      <c r="GFV112" s="466"/>
      <c r="GFW112" s="252"/>
      <c r="GFX112" s="467"/>
      <c r="GFY112" s="466"/>
      <c r="GFZ112" s="399"/>
      <c r="GGA112" s="466"/>
      <c r="GGB112" s="252"/>
      <c r="GGC112" s="467"/>
      <c r="GGD112" s="466"/>
      <c r="GGE112" s="399"/>
      <c r="GGF112" s="466"/>
      <c r="GGG112" s="252"/>
      <c r="GGH112" s="467"/>
      <c r="GGI112" s="466"/>
      <c r="GGJ112" s="399"/>
      <c r="GGK112" s="466"/>
      <c r="GGL112" s="252"/>
      <c r="GGM112" s="467"/>
      <c r="GGN112" s="466"/>
      <c r="GGO112" s="399"/>
      <c r="GGP112" s="466"/>
      <c r="GGQ112" s="252"/>
      <c r="GGR112" s="467"/>
      <c r="GGS112" s="466"/>
      <c r="GGT112" s="399"/>
      <c r="GGU112" s="466"/>
      <c r="GGV112" s="252"/>
      <c r="GGW112" s="467"/>
      <c r="GGX112" s="466"/>
      <c r="GGY112" s="399"/>
      <c r="GGZ112" s="466"/>
      <c r="GHA112" s="252"/>
      <c r="GHB112" s="467"/>
      <c r="GHC112" s="466"/>
      <c r="GHD112" s="399"/>
      <c r="GHE112" s="466"/>
      <c r="GHF112" s="252"/>
      <c r="GHG112" s="467"/>
      <c r="GHH112" s="466"/>
      <c r="GHI112" s="399"/>
      <c r="GHJ112" s="466"/>
      <c r="GHK112" s="252"/>
      <c r="GHL112" s="467"/>
      <c r="GHM112" s="466"/>
      <c r="GHN112" s="399"/>
      <c r="GHO112" s="466"/>
      <c r="GHP112" s="252"/>
      <c r="GHQ112" s="467"/>
      <c r="GHR112" s="466"/>
      <c r="GHS112" s="399"/>
      <c r="GHT112" s="466"/>
      <c r="GHU112" s="252"/>
      <c r="GHV112" s="467"/>
      <c r="GHW112" s="466"/>
      <c r="GHX112" s="399"/>
      <c r="GHY112" s="466"/>
      <c r="GHZ112" s="252"/>
      <c r="GIA112" s="467"/>
      <c r="GIB112" s="466"/>
      <c r="GIC112" s="399"/>
      <c r="GID112" s="466"/>
      <c r="GIE112" s="252"/>
      <c r="GIF112" s="467"/>
      <c r="GIG112" s="466"/>
      <c r="GIH112" s="399"/>
      <c r="GII112" s="466"/>
      <c r="GIJ112" s="252"/>
      <c r="GIK112" s="467"/>
      <c r="GIL112" s="466"/>
      <c r="GIM112" s="399"/>
      <c r="GIN112" s="466"/>
      <c r="GIO112" s="252"/>
      <c r="GIP112" s="467"/>
      <c r="GIQ112" s="466"/>
      <c r="GIR112" s="399"/>
      <c r="GIS112" s="466"/>
      <c r="GIT112" s="252"/>
      <c r="GIU112" s="467"/>
      <c r="GIV112" s="466"/>
      <c r="GIW112" s="399"/>
      <c r="GIX112" s="466"/>
      <c r="GIY112" s="252"/>
      <c r="GIZ112" s="467"/>
      <c r="GJA112" s="466"/>
      <c r="GJB112" s="399"/>
      <c r="GJC112" s="466"/>
      <c r="GJD112" s="252"/>
      <c r="GJE112" s="467"/>
      <c r="GJF112" s="466"/>
      <c r="GJG112" s="399"/>
      <c r="GJH112" s="466"/>
      <c r="GJI112" s="252"/>
      <c r="GJJ112" s="467"/>
      <c r="GJK112" s="466"/>
      <c r="GJL112" s="399"/>
      <c r="GJM112" s="466"/>
      <c r="GJN112" s="252"/>
      <c r="GJO112" s="467"/>
      <c r="GJP112" s="466"/>
      <c r="GJQ112" s="399"/>
      <c r="GJR112" s="466"/>
      <c r="GJS112" s="252"/>
      <c r="GJT112" s="467"/>
      <c r="GJU112" s="466"/>
      <c r="GJV112" s="399"/>
      <c r="GJW112" s="466"/>
      <c r="GJX112" s="252"/>
      <c r="GJY112" s="467"/>
      <c r="GJZ112" s="466"/>
      <c r="GKA112" s="399"/>
      <c r="GKB112" s="466"/>
      <c r="GKC112" s="252"/>
      <c r="GKD112" s="467"/>
      <c r="GKE112" s="466"/>
      <c r="GKF112" s="399"/>
      <c r="GKG112" s="466"/>
      <c r="GKH112" s="252"/>
      <c r="GKI112" s="467"/>
      <c r="GKJ112" s="466"/>
      <c r="GKK112" s="399"/>
      <c r="GKL112" s="466"/>
      <c r="GKM112" s="252"/>
      <c r="GKN112" s="467"/>
      <c r="GKO112" s="466"/>
      <c r="GKP112" s="399"/>
      <c r="GKQ112" s="466"/>
      <c r="GKR112" s="252"/>
      <c r="GKS112" s="467"/>
      <c r="GKT112" s="466"/>
      <c r="GKU112" s="399"/>
      <c r="GKV112" s="466"/>
      <c r="GKW112" s="252"/>
      <c r="GKX112" s="467"/>
      <c r="GKY112" s="466"/>
      <c r="GKZ112" s="399"/>
      <c r="GLA112" s="466"/>
      <c r="GLB112" s="252"/>
      <c r="GLC112" s="467"/>
      <c r="GLD112" s="466"/>
      <c r="GLE112" s="399"/>
      <c r="GLF112" s="466"/>
      <c r="GLG112" s="252"/>
      <c r="GLH112" s="467"/>
      <c r="GLI112" s="466"/>
      <c r="GLJ112" s="399"/>
      <c r="GLK112" s="466"/>
      <c r="GLL112" s="252"/>
      <c r="GLM112" s="467"/>
      <c r="GLN112" s="466"/>
      <c r="GLO112" s="399"/>
      <c r="GLP112" s="466"/>
      <c r="GLQ112" s="252"/>
      <c r="GLR112" s="467"/>
      <c r="GLS112" s="466"/>
      <c r="GLT112" s="399"/>
      <c r="GLU112" s="466"/>
      <c r="GLV112" s="252"/>
      <c r="GLW112" s="467"/>
      <c r="GLX112" s="466"/>
      <c r="GLY112" s="399"/>
      <c r="GLZ112" s="466"/>
      <c r="GMA112" s="252"/>
      <c r="GMB112" s="467"/>
      <c r="GMC112" s="466"/>
      <c r="GMD112" s="399"/>
      <c r="GME112" s="466"/>
      <c r="GMF112" s="252"/>
      <c r="GMG112" s="467"/>
      <c r="GMH112" s="466"/>
      <c r="GMI112" s="399"/>
      <c r="GMJ112" s="466"/>
      <c r="GMK112" s="252"/>
      <c r="GML112" s="467"/>
      <c r="GMM112" s="466"/>
      <c r="GMN112" s="399"/>
      <c r="GMO112" s="466"/>
      <c r="GMP112" s="252"/>
      <c r="GMQ112" s="467"/>
      <c r="GMR112" s="466"/>
      <c r="GMS112" s="399"/>
      <c r="GMT112" s="466"/>
      <c r="GMU112" s="252"/>
      <c r="GMV112" s="467"/>
      <c r="GMW112" s="466"/>
      <c r="GMX112" s="399"/>
      <c r="GMY112" s="466"/>
      <c r="GMZ112" s="252"/>
      <c r="GNA112" s="467"/>
      <c r="GNB112" s="466"/>
      <c r="GNC112" s="399"/>
      <c r="GND112" s="466"/>
      <c r="GNE112" s="252"/>
      <c r="GNF112" s="467"/>
      <c r="GNG112" s="466"/>
      <c r="GNH112" s="399"/>
      <c r="GNI112" s="466"/>
      <c r="GNJ112" s="252"/>
      <c r="GNK112" s="467"/>
      <c r="GNL112" s="466"/>
      <c r="GNM112" s="399"/>
      <c r="GNN112" s="466"/>
      <c r="GNO112" s="252"/>
      <c r="GNP112" s="467"/>
      <c r="GNQ112" s="466"/>
      <c r="GNR112" s="399"/>
      <c r="GNS112" s="466"/>
      <c r="GNT112" s="252"/>
      <c r="GNU112" s="467"/>
      <c r="GNV112" s="466"/>
      <c r="GNW112" s="399"/>
      <c r="GNX112" s="466"/>
      <c r="GNY112" s="252"/>
      <c r="GNZ112" s="467"/>
      <c r="GOA112" s="466"/>
      <c r="GOB112" s="399"/>
      <c r="GOC112" s="466"/>
      <c r="GOD112" s="252"/>
      <c r="GOE112" s="467"/>
      <c r="GOF112" s="466"/>
      <c r="GOG112" s="399"/>
      <c r="GOH112" s="466"/>
      <c r="GOI112" s="252"/>
      <c r="GOJ112" s="467"/>
      <c r="GOK112" s="466"/>
      <c r="GOL112" s="399"/>
      <c r="GOM112" s="466"/>
      <c r="GON112" s="252"/>
      <c r="GOO112" s="467"/>
      <c r="GOP112" s="466"/>
      <c r="GOQ112" s="399"/>
      <c r="GOR112" s="466"/>
      <c r="GOS112" s="252"/>
      <c r="GOT112" s="467"/>
      <c r="GOU112" s="466"/>
      <c r="GOV112" s="399"/>
      <c r="GOW112" s="466"/>
      <c r="GOX112" s="252"/>
      <c r="GOY112" s="467"/>
      <c r="GOZ112" s="466"/>
      <c r="GPA112" s="399"/>
      <c r="GPB112" s="466"/>
      <c r="GPC112" s="252"/>
      <c r="GPD112" s="467"/>
      <c r="GPE112" s="466"/>
      <c r="GPF112" s="399"/>
      <c r="GPG112" s="466"/>
      <c r="GPH112" s="252"/>
      <c r="GPI112" s="467"/>
      <c r="GPJ112" s="466"/>
      <c r="GPK112" s="399"/>
      <c r="GPL112" s="466"/>
      <c r="GPM112" s="252"/>
      <c r="GPN112" s="467"/>
      <c r="GPO112" s="466"/>
      <c r="GPP112" s="399"/>
      <c r="GPQ112" s="466"/>
      <c r="GPR112" s="252"/>
      <c r="GPS112" s="467"/>
      <c r="GPT112" s="466"/>
      <c r="GPU112" s="399"/>
      <c r="GPV112" s="466"/>
      <c r="GPW112" s="252"/>
      <c r="GPX112" s="467"/>
      <c r="GPY112" s="466"/>
      <c r="GPZ112" s="399"/>
      <c r="GQA112" s="466"/>
      <c r="GQB112" s="252"/>
      <c r="GQC112" s="467"/>
      <c r="GQD112" s="466"/>
      <c r="GQE112" s="399"/>
      <c r="GQF112" s="466"/>
      <c r="GQG112" s="252"/>
      <c r="GQH112" s="467"/>
      <c r="GQI112" s="466"/>
      <c r="GQJ112" s="399"/>
      <c r="GQK112" s="466"/>
      <c r="GQL112" s="252"/>
      <c r="GQM112" s="467"/>
      <c r="GQN112" s="466"/>
      <c r="GQO112" s="399"/>
      <c r="GQP112" s="466"/>
      <c r="GQQ112" s="252"/>
      <c r="GQR112" s="467"/>
      <c r="GQS112" s="466"/>
      <c r="GQT112" s="399"/>
      <c r="GQU112" s="466"/>
      <c r="GQV112" s="252"/>
      <c r="GQW112" s="467"/>
      <c r="GQX112" s="466"/>
      <c r="GQY112" s="399"/>
      <c r="GQZ112" s="466"/>
      <c r="GRA112" s="252"/>
      <c r="GRB112" s="467"/>
      <c r="GRC112" s="466"/>
      <c r="GRD112" s="399"/>
      <c r="GRE112" s="466"/>
      <c r="GRF112" s="252"/>
      <c r="GRG112" s="467"/>
      <c r="GRH112" s="466"/>
      <c r="GRI112" s="399"/>
      <c r="GRJ112" s="466"/>
      <c r="GRK112" s="252"/>
      <c r="GRL112" s="467"/>
      <c r="GRM112" s="466"/>
      <c r="GRN112" s="399"/>
      <c r="GRO112" s="466"/>
      <c r="GRP112" s="252"/>
      <c r="GRQ112" s="467"/>
      <c r="GRR112" s="466"/>
      <c r="GRS112" s="399"/>
      <c r="GRT112" s="466"/>
      <c r="GRU112" s="252"/>
      <c r="GRV112" s="467"/>
      <c r="GRW112" s="466"/>
      <c r="GRX112" s="399"/>
      <c r="GRY112" s="466"/>
      <c r="GRZ112" s="252"/>
      <c r="GSA112" s="467"/>
      <c r="GSB112" s="466"/>
      <c r="GSC112" s="399"/>
      <c r="GSD112" s="466"/>
      <c r="GSE112" s="252"/>
      <c r="GSF112" s="467"/>
      <c r="GSG112" s="466"/>
      <c r="GSH112" s="399"/>
      <c r="GSI112" s="466"/>
      <c r="GSJ112" s="252"/>
      <c r="GSK112" s="467"/>
      <c r="GSL112" s="466"/>
      <c r="GSM112" s="399"/>
      <c r="GSN112" s="466"/>
      <c r="GSO112" s="252"/>
      <c r="GSP112" s="467"/>
      <c r="GSQ112" s="466"/>
      <c r="GSR112" s="399"/>
      <c r="GSS112" s="466"/>
      <c r="GST112" s="252"/>
      <c r="GSU112" s="467"/>
      <c r="GSV112" s="466"/>
      <c r="GSW112" s="399"/>
      <c r="GSX112" s="466"/>
      <c r="GSY112" s="252"/>
      <c r="GSZ112" s="467"/>
      <c r="GTA112" s="466"/>
      <c r="GTB112" s="399"/>
      <c r="GTC112" s="466"/>
      <c r="GTD112" s="252"/>
      <c r="GTE112" s="467"/>
      <c r="GTF112" s="466"/>
      <c r="GTG112" s="399"/>
      <c r="GTH112" s="466"/>
      <c r="GTI112" s="252"/>
      <c r="GTJ112" s="467"/>
      <c r="GTK112" s="466"/>
      <c r="GTL112" s="399"/>
      <c r="GTM112" s="466"/>
      <c r="GTN112" s="252"/>
      <c r="GTO112" s="467"/>
      <c r="GTP112" s="466"/>
      <c r="GTQ112" s="399"/>
      <c r="GTR112" s="466"/>
      <c r="GTS112" s="252"/>
      <c r="GTT112" s="467"/>
      <c r="GTU112" s="466"/>
      <c r="GTV112" s="399"/>
      <c r="GTW112" s="466"/>
      <c r="GTX112" s="252"/>
      <c r="GTY112" s="467"/>
      <c r="GTZ112" s="466"/>
      <c r="GUA112" s="399"/>
      <c r="GUB112" s="466"/>
      <c r="GUC112" s="252"/>
      <c r="GUD112" s="467"/>
      <c r="GUE112" s="466"/>
      <c r="GUF112" s="399"/>
      <c r="GUG112" s="466"/>
      <c r="GUH112" s="252"/>
      <c r="GUI112" s="467"/>
      <c r="GUJ112" s="466"/>
      <c r="GUK112" s="399"/>
      <c r="GUL112" s="466"/>
      <c r="GUM112" s="252"/>
      <c r="GUN112" s="467"/>
      <c r="GUO112" s="466"/>
      <c r="GUP112" s="399"/>
      <c r="GUQ112" s="466"/>
      <c r="GUR112" s="252"/>
      <c r="GUS112" s="467"/>
      <c r="GUT112" s="466"/>
      <c r="GUU112" s="399"/>
      <c r="GUV112" s="466"/>
      <c r="GUW112" s="252"/>
      <c r="GUX112" s="467"/>
      <c r="GUY112" s="466"/>
      <c r="GUZ112" s="399"/>
      <c r="GVA112" s="466"/>
      <c r="GVB112" s="252"/>
      <c r="GVC112" s="467"/>
      <c r="GVD112" s="466"/>
      <c r="GVE112" s="399"/>
      <c r="GVF112" s="466"/>
      <c r="GVG112" s="252"/>
      <c r="GVH112" s="467"/>
      <c r="GVI112" s="466"/>
      <c r="GVJ112" s="399"/>
      <c r="GVK112" s="466"/>
      <c r="GVL112" s="252"/>
      <c r="GVM112" s="467"/>
      <c r="GVN112" s="466"/>
      <c r="GVO112" s="399"/>
      <c r="GVP112" s="466"/>
      <c r="GVQ112" s="252"/>
      <c r="GVR112" s="467"/>
      <c r="GVS112" s="466"/>
      <c r="GVT112" s="399"/>
      <c r="GVU112" s="466"/>
      <c r="GVV112" s="252"/>
      <c r="GVW112" s="467"/>
      <c r="GVX112" s="466"/>
      <c r="GVY112" s="399"/>
      <c r="GVZ112" s="466"/>
      <c r="GWA112" s="252"/>
      <c r="GWB112" s="467"/>
      <c r="GWC112" s="466"/>
      <c r="GWD112" s="399"/>
      <c r="GWE112" s="466"/>
      <c r="GWF112" s="252"/>
      <c r="GWG112" s="467"/>
      <c r="GWH112" s="466"/>
      <c r="GWI112" s="399"/>
      <c r="GWJ112" s="466"/>
      <c r="GWK112" s="252"/>
      <c r="GWL112" s="467"/>
      <c r="GWM112" s="466"/>
      <c r="GWN112" s="399"/>
      <c r="GWO112" s="466"/>
      <c r="GWP112" s="252"/>
      <c r="GWQ112" s="467"/>
      <c r="GWR112" s="466"/>
      <c r="GWS112" s="399"/>
      <c r="GWT112" s="466"/>
      <c r="GWU112" s="252"/>
      <c r="GWV112" s="467"/>
      <c r="GWW112" s="466"/>
      <c r="GWX112" s="399"/>
      <c r="GWY112" s="466"/>
      <c r="GWZ112" s="252"/>
      <c r="GXA112" s="467"/>
      <c r="GXB112" s="466"/>
      <c r="GXC112" s="399"/>
      <c r="GXD112" s="466"/>
      <c r="GXE112" s="252"/>
      <c r="GXF112" s="467"/>
      <c r="GXG112" s="466"/>
      <c r="GXH112" s="399"/>
      <c r="GXI112" s="466"/>
      <c r="GXJ112" s="252"/>
      <c r="GXK112" s="467"/>
      <c r="GXL112" s="466"/>
      <c r="GXM112" s="399"/>
      <c r="GXN112" s="466"/>
      <c r="GXO112" s="252"/>
      <c r="GXP112" s="467"/>
      <c r="GXQ112" s="466"/>
      <c r="GXR112" s="399"/>
      <c r="GXS112" s="466"/>
      <c r="GXT112" s="252"/>
      <c r="GXU112" s="467"/>
      <c r="GXV112" s="466"/>
      <c r="GXW112" s="399"/>
      <c r="GXX112" s="466"/>
      <c r="GXY112" s="252"/>
      <c r="GXZ112" s="467"/>
      <c r="GYA112" s="466"/>
      <c r="GYB112" s="399"/>
      <c r="GYC112" s="466"/>
      <c r="GYD112" s="252"/>
      <c r="GYE112" s="467"/>
      <c r="GYF112" s="466"/>
      <c r="GYG112" s="399"/>
      <c r="GYH112" s="466"/>
      <c r="GYI112" s="252"/>
      <c r="GYJ112" s="467"/>
      <c r="GYK112" s="466"/>
      <c r="GYL112" s="399"/>
      <c r="GYM112" s="466"/>
      <c r="GYN112" s="252"/>
      <c r="GYO112" s="467"/>
      <c r="GYP112" s="466"/>
      <c r="GYQ112" s="399"/>
      <c r="GYR112" s="466"/>
      <c r="GYS112" s="252"/>
      <c r="GYT112" s="467"/>
      <c r="GYU112" s="466"/>
      <c r="GYV112" s="399"/>
      <c r="GYW112" s="466"/>
      <c r="GYX112" s="252"/>
      <c r="GYY112" s="467"/>
      <c r="GYZ112" s="466"/>
      <c r="GZA112" s="399"/>
      <c r="GZB112" s="466"/>
      <c r="GZC112" s="252"/>
      <c r="GZD112" s="467"/>
      <c r="GZE112" s="466"/>
      <c r="GZF112" s="399"/>
      <c r="GZG112" s="466"/>
      <c r="GZH112" s="252"/>
      <c r="GZI112" s="467"/>
      <c r="GZJ112" s="466"/>
      <c r="GZK112" s="399"/>
      <c r="GZL112" s="466"/>
      <c r="GZM112" s="252"/>
      <c r="GZN112" s="467"/>
      <c r="GZO112" s="466"/>
      <c r="GZP112" s="399"/>
      <c r="GZQ112" s="466"/>
      <c r="GZR112" s="252"/>
      <c r="GZS112" s="467"/>
      <c r="GZT112" s="466"/>
      <c r="GZU112" s="399"/>
      <c r="GZV112" s="466"/>
      <c r="GZW112" s="252"/>
      <c r="GZX112" s="467"/>
      <c r="GZY112" s="466"/>
      <c r="GZZ112" s="399"/>
      <c r="HAA112" s="466"/>
      <c r="HAB112" s="252"/>
      <c r="HAC112" s="467"/>
      <c r="HAD112" s="466"/>
      <c r="HAE112" s="399"/>
      <c r="HAF112" s="466"/>
      <c r="HAG112" s="252"/>
      <c r="HAH112" s="467"/>
      <c r="HAI112" s="466"/>
      <c r="HAJ112" s="399"/>
      <c r="HAK112" s="466"/>
      <c r="HAL112" s="252"/>
      <c r="HAM112" s="467"/>
      <c r="HAN112" s="466"/>
      <c r="HAO112" s="399"/>
      <c r="HAP112" s="466"/>
      <c r="HAQ112" s="252"/>
      <c r="HAR112" s="467"/>
      <c r="HAS112" s="466"/>
      <c r="HAT112" s="399"/>
      <c r="HAU112" s="466"/>
      <c r="HAV112" s="252"/>
      <c r="HAW112" s="467"/>
      <c r="HAX112" s="466"/>
      <c r="HAY112" s="399"/>
      <c r="HAZ112" s="466"/>
      <c r="HBA112" s="252"/>
      <c r="HBB112" s="467"/>
      <c r="HBC112" s="466"/>
      <c r="HBD112" s="399"/>
      <c r="HBE112" s="466"/>
      <c r="HBF112" s="252"/>
      <c r="HBG112" s="467"/>
      <c r="HBH112" s="466"/>
      <c r="HBI112" s="399"/>
      <c r="HBJ112" s="466"/>
      <c r="HBK112" s="252"/>
      <c r="HBL112" s="467"/>
      <c r="HBM112" s="466"/>
      <c r="HBN112" s="399"/>
      <c r="HBO112" s="466"/>
      <c r="HBP112" s="252"/>
      <c r="HBQ112" s="467"/>
      <c r="HBR112" s="466"/>
      <c r="HBS112" s="399"/>
      <c r="HBT112" s="466"/>
      <c r="HBU112" s="252"/>
      <c r="HBV112" s="467"/>
      <c r="HBW112" s="466"/>
      <c r="HBX112" s="399"/>
      <c r="HBY112" s="466"/>
      <c r="HBZ112" s="252"/>
      <c r="HCA112" s="467"/>
      <c r="HCB112" s="466"/>
      <c r="HCC112" s="399"/>
      <c r="HCD112" s="466"/>
      <c r="HCE112" s="252"/>
      <c r="HCF112" s="467"/>
      <c r="HCG112" s="466"/>
      <c r="HCH112" s="399"/>
      <c r="HCI112" s="466"/>
      <c r="HCJ112" s="252"/>
      <c r="HCK112" s="467"/>
      <c r="HCL112" s="466"/>
      <c r="HCM112" s="399"/>
      <c r="HCN112" s="466"/>
      <c r="HCO112" s="252"/>
      <c r="HCP112" s="467"/>
      <c r="HCQ112" s="466"/>
      <c r="HCR112" s="399"/>
      <c r="HCS112" s="466"/>
      <c r="HCT112" s="252"/>
      <c r="HCU112" s="467"/>
      <c r="HCV112" s="466"/>
      <c r="HCW112" s="399"/>
      <c r="HCX112" s="466"/>
      <c r="HCY112" s="252"/>
      <c r="HCZ112" s="467"/>
      <c r="HDA112" s="466"/>
      <c r="HDB112" s="399"/>
      <c r="HDC112" s="466"/>
      <c r="HDD112" s="252"/>
      <c r="HDE112" s="467"/>
      <c r="HDF112" s="466"/>
      <c r="HDG112" s="399"/>
      <c r="HDH112" s="466"/>
      <c r="HDI112" s="252"/>
      <c r="HDJ112" s="467"/>
      <c r="HDK112" s="466"/>
      <c r="HDL112" s="399"/>
      <c r="HDM112" s="466"/>
      <c r="HDN112" s="252"/>
      <c r="HDO112" s="467"/>
      <c r="HDP112" s="466"/>
      <c r="HDQ112" s="399"/>
      <c r="HDR112" s="466"/>
      <c r="HDS112" s="252"/>
      <c r="HDT112" s="467"/>
      <c r="HDU112" s="466"/>
      <c r="HDV112" s="399"/>
      <c r="HDW112" s="466"/>
      <c r="HDX112" s="252"/>
      <c r="HDY112" s="467"/>
      <c r="HDZ112" s="466"/>
      <c r="HEA112" s="399"/>
      <c r="HEB112" s="466"/>
      <c r="HEC112" s="252"/>
      <c r="HED112" s="467"/>
      <c r="HEE112" s="466"/>
      <c r="HEF112" s="399"/>
      <c r="HEG112" s="466"/>
      <c r="HEH112" s="252"/>
      <c r="HEI112" s="467"/>
      <c r="HEJ112" s="466"/>
      <c r="HEK112" s="399"/>
      <c r="HEL112" s="466"/>
      <c r="HEM112" s="252"/>
      <c r="HEN112" s="467"/>
      <c r="HEO112" s="466"/>
      <c r="HEP112" s="399"/>
      <c r="HEQ112" s="466"/>
      <c r="HER112" s="252"/>
      <c r="HES112" s="467"/>
      <c r="HET112" s="466"/>
      <c r="HEU112" s="399"/>
      <c r="HEV112" s="466"/>
      <c r="HEW112" s="252"/>
      <c r="HEX112" s="467"/>
      <c r="HEY112" s="466"/>
      <c r="HEZ112" s="399"/>
      <c r="HFA112" s="466"/>
      <c r="HFB112" s="252"/>
      <c r="HFC112" s="467"/>
      <c r="HFD112" s="466"/>
      <c r="HFE112" s="399"/>
      <c r="HFF112" s="466"/>
      <c r="HFG112" s="252"/>
      <c r="HFH112" s="467"/>
      <c r="HFI112" s="466"/>
      <c r="HFJ112" s="399"/>
      <c r="HFK112" s="466"/>
      <c r="HFL112" s="252"/>
      <c r="HFM112" s="467"/>
      <c r="HFN112" s="466"/>
      <c r="HFO112" s="399"/>
      <c r="HFP112" s="466"/>
      <c r="HFQ112" s="252"/>
      <c r="HFR112" s="467"/>
      <c r="HFS112" s="466"/>
      <c r="HFT112" s="399"/>
      <c r="HFU112" s="466"/>
      <c r="HFV112" s="252"/>
      <c r="HFW112" s="467"/>
      <c r="HFX112" s="466"/>
      <c r="HFY112" s="399"/>
      <c r="HFZ112" s="466"/>
      <c r="HGA112" s="252"/>
      <c r="HGB112" s="467"/>
      <c r="HGC112" s="466"/>
      <c r="HGD112" s="399"/>
      <c r="HGE112" s="466"/>
      <c r="HGF112" s="252"/>
      <c r="HGG112" s="467"/>
      <c r="HGH112" s="466"/>
      <c r="HGI112" s="399"/>
      <c r="HGJ112" s="466"/>
      <c r="HGK112" s="252"/>
      <c r="HGL112" s="467"/>
      <c r="HGM112" s="466"/>
      <c r="HGN112" s="399"/>
      <c r="HGO112" s="466"/>
      <c r="HGP112" s="252"/>
      <c r="HGQ112" s="467"/>
      <c r="HGR112" s="466"/>
      <c r="HGS112" s="399"/>
      <c r="HGT112" s="466"/>
      <c r="HGU112" s="252"/>
      <c r="HGV112" s="467"/>
      <c r="HGW112" s="466"/>
      <c r="HGX112" s="399"/>
      <c r="HGY112" s="466"/>
      <c r="HGZ112" s="252"/>
      <c r="HHA112" s="467"/>
      <c r="HHB112" s="466"/>
      <c r="HHC112" s="399"/>
      <c r="HHD112" s="466"/>
      <c r="HHE112" s="252"/>
      <c r="HHF112" s="467"/>
      <c r="HHG112" s="466"/>
      <c r="HHH112" s="399"/>
      <c r="HHI112" s="466"/>
      <c r="HHJ112" s="252"/>
      <c r="HHK112" s="467"/>
      <c r="HHL112" s="466"/>
      <c r="HHM112" s="399"/>
      <c r="HHN112" s="466"/>
      <c r="HHO112" s="252"/>
      <c r="HHP112" s="467"/>
      <c r="HHQ112" s="466"/>
      <c r="HHR112" s="399"/>
      <c r="HHS112" s="466"/>
      <c r="HHT112" s="252"/>
      <c r="HHU112" s="467"/>
      <c r="HHV112" s="466"/>
      <c r="HHW112" s="399"/>
      <c r="HHX112" s="466"/>
      <c r="HHY112" s="252"/>
      <c r="HHZ112" s="467"/>
      <c r="HIA112" s="466"/>
      <c r="HIB112" s="399"/>
      <c r="HIC112" s="466"/>
      <c r="HID112" s="252"/>
      <c r="HIE112" s="467"/>
      <c r="HIF112" s="466"/>
      <c r="HIG112" s="399"/>
      <c r="HIH112" s="466"/>
      <c r="HII112" s="252"/>
      <c r="HIJ112" s="467"/>
      <c r="HIK112" s="466"/>
      <c r="HIL112" s="399"/>
      <c r="HIM112" s="466"/>
      <c r="HIN112" s="252"/>
      <c r="HIO112" s="467"/>
      <c r="HIP112" s="466"/>
      <c r="HIQ112" s="399"/>
      <c r="HIR112" s="466"/>
      <c r="HIS112" s="252"/>
      <c r="HIT112" s="467"/>
      <c r="HIU112" s="466"/>
      <c r="HIV112" s="399"/>
      <c r="HIW112" s="466"/>
      <c r="HIX112" s="252"/>
      <c r="HIY112" s="467"/>
      <c r="HIZ112" s="466"/>
      <c r="HJA112" s="399"/>
      <c r="HJB112" s="466"/>
      <c r="HJC112" s="252"/>
      <c r="HJD112" s="467"/>
      <c r="HJE112" s="466"/>
      <c r="HJF112" s="399"/>
      <c r="HJG112" s="466"/>
      <c r="HJH112" s="252"/>
      <c r="HJI112" s="467"/>
      <c r="HJJ112" s="466"/>
      <c r="HJK112" s="399"/>
      <c r="HJL112" s="466"/>
      <c r="HJM112" s="252"/>
      <c r="HJN112" s="467"/>
      <c r="HJO112" s="466"/>
      <c r="HJP112" s="399"/>
      <c r="HJQ112" s="466"/>
      <c r="HJR112" s="252"/>
      <c r="HJS112" s="467"/>
      <c r="HJT112" s="466"/>
      <c r="HJU112" s="399"/>
      <c r="HJV112" s="466"/>
      <c r="HJW112" s="252"/>
      <c r="HJX112" s="467"/>
      <c r="HJY112" s="466"/>
      <c r="HJZ112" s="399"/>
      <c r="HKA112" s="466"/>
      <c r="HKB112" s="252"/>
      <c r="HKC112" s="467"/>
      <c r="HKD112" s="466"/>
      <c r="HKE112" s="399"/>
      <c r="HKF112" s="466"/>
      <c r="HKG112" s="252"/>
      <c r="HKH112" s="467"/>
      <c r="HKI112" s="466"/>
      <c r="HKJ112" s="399"/>
      <c r="HKK112" s="466"/>
      <c r="HKL112" s="252"/>
      <c r="HKM112" s="467"/>
      <c r="HKN112" s="466"/>
      <c r="HKO112" s="399"/>
      <c r="HKP112" s="466"/>
      <c r="HKQ112" s="252"/>
      <c r="HKR112" s="467"/>
      <c r="HKS112" s="466"/>
      <c r="HKT112" s="399"/>
      <c r="HKU112" s="466"/>
      <c r="HKV112" s="252"/>
      <c r="HKW112" s="467"/>
      <c r="HKX112" s="466"/>
      <c r="HKY112" s="399"/>
      <c r="HKZ112" s="466"/>
      <c r="HLA112" s="252"/>
      <c r="HLB112" s="467"/>
      <c r="HLC112" s="466"/>
      <c r="HLD112" s="399"/>
      <c r="HLE112" s="466"/>
      <c r="HLF112" s="252"/>
      <c r="HLG112" s="467"/>
      <c r="HLH112" s="466"/>
      <c r="HLI112" s="399"/>
      <c r="HLJ112" s="466"/>
      <c r="HLK112" s="252"/>
      <c r="HLL112" s="467"/>
      <c r="HLM112" s="466"/>
      <c r="HLN112" s="399"/>
      <c r="HLO112" s="466"/>
      <c r="HLP112" s="252"/>
      <c r="HLQ112" s="467"/>
      <c r="HLR112" s="466"/>
      <c r="HLS112" s="399"/>
      <c r="HLT112" s="466"/>
      <c r="HLU112" s="252"/>
      <c r="HLV112" s="467"/>
      <c r="HLW112" s="466"/>
      <c r="HLX112" s="399"/>
      <c r="HLY112" s="466"/>
      <c r="HLZ112" s="252"/>
      <c r="HMA112" s="467"/>
      <c r="HMB112" s="466"/>
      <c r="HMC112" s="399"/>
      <c r="HMD112" s="466"/>
      <c r="HME112" s="252"/>
      <c r="HMF112" s="467"/>
      <c r="HMG112" s="466"/>
      <c r="HMH112" s="399"/>
      <c r="HMI112" s="466"/>
      <c r="HMJ112" s="252"/>
      <c r="HMK112" s="467"/>
      <c r="HML112" s="466"/>
      <c r="HMM112" s="399"/>
      <c r="HMN112" s="466"/>
      <c r="HMO112" s="252"/>
      <c r="HMP112" s="467"/>
      <c r="HMQ112" s="466"/>
      <c r="HMR112" s="399"/>
      <c r="HMS112" s="466"/>
      <c r="HMT112" s="252"/>
      <c r="HMU112" s="467"/>
      <c r="HMV112" s="466"/>
      <c r="HMW112" s="399"/>
      <c r="HMX112" s="466"/>
      <c r="HMY112" s="252"/>
      <c r="HMZ112" s="467"/>
      <c r="HNA112" s="466"/>
      <c r="HNB112" s="399"/>
      <c r="HNC112" s="466"/>
      <c r="HND112" s="252"/>
      <c r="HNE112" s="467"/>
      <c r="HNF112" s="466"/>
      <c r="HNG112" s="399"/>
      <c r="HNH112" s="466"/>
      <c r="HNI112" s="252"/>
      <c r="HNJ112" s="467"/>
      <c r="HNK112" s="466"/>
      <c r="HNL112" s="399"/>
      <c r="HNM112" s="466"/>
      <c r="HNN112" s="252"/>
      <c r="HNO112" s="467"/>
      <c r="HNP112" s="466"/>
      <c r="HNQ112" s="399"/>
      <c r="HNR112" s="466"/>
      <c r="HNS112" s="252"/>
      <c r="HNT112" s="467"/>
      <c r="HNU112" s="466"/>
      <c r="HNV112" s="399"/>
      <c r="HNW112" s="466"/>
      <c r="HNX112" s="252"/>
      <c r="HNY112" s="467"/>
      <c r="HNZ112" s="466"/>
      <c r="HOA112" s="399"/>
      <c r="HOB112" s="466"/>
      <c r="HOC112" s="252"/>
      <c r="HOD112" s="467"/>
      <c r="HOE112" s="466"/>
      <c r="HOF112" s="399"/>
      <c r="HOG112" s="466"/>
      <c r="HOH112" s="252"/>
      <c r="HOI112" s="467"/>
      <c r="HOJ112" s="466"/>
      <c r="HOK112" s="399"/>
      <c r="HOL112" s="466"/>
      <c r="HOM112" s="252"/>
      <c r="HON112" s="467"/>
      <c r="HOO112" s="466"/>
      <c r="HOP112" s="399"/>
      <c r="HOQ112" s="466"/>
      <c r="HOR112" s="252"/>
      <c r="HOS112" s="467"/>
      <c r="HOT112" s="466"/>
      <c r="HOU112" s="399"/>
      <c r="HOV112" s="466"/>
      <c r="HOW112" s="252"/>
      <c r="HOX112" s="467"/>
      <c r="HOY112" s="466"/>
      <c r="HOZ112" s="399"/>
      <c r="HPA112" s="466"/>
      <c r="HPB112" s="252"/>
      <c r="HPC112" s="467"/>
      <c r="HPD112" s="466"/>
      <c r="HPE112" s="399"/>
      <c r="HPF112" s="466"/>
      <c r="HPG112" s="252"/>
      <c r="HPH112" s="467"/>
      <c r="HPI112" s="466"/>
      <c r="HPJ112" s="399"/>
      <c r="HPK112" s="466"/>
      <c r="HPL112" s="252"/>
      <c r="HPM112" s="467"/>
      <c r="HPN112" s="466"/>
      <c r="HPO112" s="399"/>
      <c r="HPP112" s="466"/>
      <c r="HPQ112" s="252"/>
      <c r="HPR112" s="467"/>
      <c r="HPS112" s="466"/>
      <c r="HPT112" s="399"/>
      <c r="HPU112" s="466"/>
      <c r="HPV112" s="252"/>
      <c r="HPW112" s="467"/>
      <c r="HPX112" s="466"/>
      <c r="HPY112" s="399"/>
      <c r="HPZ112" s="466"/>
      <c r="HQA112" s="252"/>
      <c r="HQB112" s="467"/>
      <c r="HQC112" s="466"/>
      <c r="HQD112" s="399"/>
      <c r="HQE112" s="466"/>
      <c r="HQF112" s="252"/>
      <c r="HQG112" s="467"/>
      <c r="HQH112" s="466"/>
      <c r="HQI112" s="399"/>
      <c r="HQJ112" s="466"/>
      <c r="HQK112" s="252"/>
      <c r="HQL112" s="467"/>
      <c r="HQM112" s="466"/>
      <c r="HQN112" s="399"/>
      <c r="HQO112" s="466"/>
      <c r="HQP112" s="252"/>
      <c r="HQQ112" s="467"/>
      <c r="HQR112" s="466"/>
      <c r="HQS112" s="399"/>
      <c r="HQT112" s="466"/>
      <c r="HQU112" s="252"/>
      <c r="HQV112" s="467"/>
      <c r="HQW112" s="466"/>
      <c r="HQX112" s="399"/>
      <c r="HQY112" s="466"/>
      <c r="HQZ112" s="252"/>
      <c r="HRA112" s="467"/>
      <c r="HRB112" s="466"/>
      <c r="HRC112" s="399"/>
      <c r="HRD112" s="466"/>
      <c r="HRE112" s="252"/>
      <c r="HRF112" s="467"/>
      <c r="HRG112" s="466"/>
      <c r="HRH112" s="399"/>
      <c r="HRI112" s="466"/>
      <c r="HRJ112" s="252"/>
      <c r="HRK112" s="467"/>
      <c r="HRL112" s="466"/>
      <c r="HRM112" s="399"/>
      <c r="HRN112" s="466"/>
      <c r="HRO112" s="252"/>
      <c r="HRP112" s="467"/>
      <c r="HRQ112" s="466"/>
      <c r="HRR112" s="399"/>
      <c r="HRS112" s="466"/>
      <c r="HRT112" s="252"/>
      <c r="HRU112" s="467"/>
      <c r="HRV112" s="466"/>
      <c r="HRW112" s="399"/>
      <c r="HRX112" s="466"/>
      <c r="HRY112" s="252"/>
      <c r="HRZ112" s="467"/>
      <c r="HSA112" s="466"/>
      <c r="HSB112" s="399"/>
      <c r="HSC112" s="466"/>
      <c r="HSD112" s="252"/>
      <c r="HSE112" s="467"/>
      <c r="HSF112" s="466"/>
      <c r="HSG112" s="399"/>
      <c r="HSH112" s="466"/>
      <c r="HSI112" s="252"/>
      <c r="HSJ112" s="467"/>
      <c r="HSK112" s="466"/>
      <c r="HSL112" s="399"/>
      <c r="HSM112" s="466"/>
      <c r="HSN112" s="252"/>
      <c r="HSO112" s="467"/>
      <c r="HSP112" s="466"/>
      <c r="HSQ112" s="399"/>
      <c r="HSR112" s="466"/>
      <c r="HSS112" s="252"/>
      <c r="HST112" s="467"/>
      <c r="HSU112" s="466"/>
      <c r="HSV112" s="399"/>
      <c r="HSW112" s="466"/>
      <c r="HSX112" s="252"/>
      <c r="HSY112" s="467"/>
      <c r="HSZ112" s="466"/>
      <c r="HTA112" s="399"/>
      <c r="HTB112" s="466"/>
      <c r="HTC112" s="252"/>
      <c r="HTD112" s="467"/>
      <c r="HTE112" s="466"/>
      <c r="HTF112" s="399"/>
      <c r="HTG112" s="466"/>
      <c r="HTH112" s="252"/>
      <c r="HTI112" s="467"/>
      <c r="HTJ112" s="466"/>
      <c r="HTK112" s="399"/>
      <c r="HTL112" s="466"/>
      <c r="HTM112" s="252"/>
      <c r="HTN112" s="467"/>
      <c r="HTO112" s="466"/>
      <c r="HTP112" s="399"/>
      <c r="HTQ112" s="466"/>
      <c r="HTR112" s="252"/>
      <c r="HTS112" s="467"/>
      <c r="HTT112" s="466"/>
      <c r="HTU112" s="399"/>
      <c r="HTV112" s="466"/>
      <c r="HTW112" s="252"/>
      <c r="HTX112" s="467"/>
      <c r="HTY112" s="466"/>
      <c r="HTZ112" s="399"/>
      <c r="HUA112" s="466"/>
      <c r="HUB112" s="252"/>
      <c r="HUC112" s="467"/>
      <c r="HUD112" s="466"/>
      <c r="HUE112" s="399"/>
      <c r="HUF112" s="466"/>
      <c r="HUG112" s="252"/>
      <c r="HUH112" s="467"/>
      <c r="HUI112" s="466"/>
      <c r="HUJ112" s="399"/>
      <c r="HUK112" s="466"/>
      <c r="HUL112" s="252"/>
      <c r="HUM112" s="467"/>
      <c r="HUN112" s="466"/>
      <c r="HUO112" s="399"/>
      <c r="HUP112" s="466"/>
      <c r="HUQ112" s="252"/>
      <c r="HUR112" s="467"/>
      <c r="HUS112" s="466"/>
      <c r="HUT112" s="399"/>
      <c r="HUU112" s="466"/>
      <c r="HUV112" s="252"/>
      <c r="HUW112" s="467"/>
      <c r="HUX112" s="466"/>
      <c r="HUY112" s="399"/>
      <c r="HUZ112" s="466"/>
      <c r="HVA112" s="252"/>
      <c r="HVB112" s="467"/>
      <c r="HVC112" s="466"/>
      <c r="HVD112" s="399"/>
      <c r="HVE112" s="466"/>
      <c r="HVF112" s="252"/>
      <c r="HVG112" s="467"/>
      <c r="HVH112" s="466"/>
      <c r="HVI112" s="399"/>
      <c r="HVJ112" s="466"/>
      <c r="HVK112" s="252"/>
      <c r="HVL112" s="467"/>
      <c r="HVM112" s="466"/>
      <c r="HVN112" s="399"/>
      <c r="HVO112" s="466"/>
      <c r="HVP112" s="252"/>
      <c r="HVQ112" s="467"/>
      <c r="HVR112" s="466"/>
      <c r="HVS112" s="399"/>
      <c r="HVT112" s="466"/>
      <c r="HVU112" s="252"/>
      <c r="HVV112" s="467"/>
      <c r="HVW112" s="466"/>
      <c r="HVX112" s="399"/>
      <c r="HVY112" s="466"/>
      <c r="HVZ112" s="252"/>
      <c r="HWA112" s="467"/>
      <c r="HWB112" s="466"/>
      <c r="HWC112" s="399"/>
      <c r="HWD112" s="466"/>
      <c r="HWE112" s="252"/>
      <c r="HWF112" s="467"/>
      <c r="HWG112" s="466"/>
      <c r="HWH112" s="399"/>
      <c r="HWI112" s="466"/>
      <c r="HWJ112" s="252"/>
      <c r="HWK112" s="467"/>
      <c r="HWL112" s="466"/>
      <c r="HWM112" s="399"/>
      <c r="HWN112" s="466"/>
      <c r="HWO112" s="252"/>
      <c r="HWP112" s="467"/>
      <c r="HWQ112" s="466"/>
      <c r="HWR112" s="399"/>
      <c r="HWS112" s="466"/>
      <c r="HWT112" s="252"/>
      <c r="HWU112" s="467"/>
      <c r="HWV112" s="466"/>
      <c r="HWW112" s="399"/>
      <c r="HWX112" s="466"/>
      <c r="HWY112" s="252"/>
      <c r="HWZ112" s="467"/>
      <c r="HXA112" s="466"/>
      <c r="HXB112" s="399"/>
      <c r="HXC112" s="466"/>
      <c r="HXD112" s="252"/>
      <c r="HXE112" s="467"/>
      <c r="HXF112" s="466"/>
      <c r="HXG112" s="399"/>
      <c r="HXH112" s="466"/>
      <c r="HXI112" s="252"/>
      <c r="HXJ112" s="467"/>
      <c r="HXK112" s="466"/>
      <c r="HXL112" s="399"/>
      <c r="HXM112" s="466"/>
      <c r="HXN112" s="252"/>
      <c r="HXO112" s="467"/>
      <c r="HXP112" s="466"/>
      <c r="HXQ112" s="399"/>
      <c r="HXR112" s="466"/>
      <c r="HXS112" s="252"/>
      <c r="HXT112" s="467"/>
      <c r="HXU112" s="466"/>
      <c r="HXV112" s="399"/>
      <c r="HXW112" s="466"/>
      <c r="HXX112" s="252"/>
      <c r="HXY112" s="467"/>
      <c r="HXZ112" s="466"/>
      <c r="HYA112" s="399"/>
      <c r="HYB112" s="466"/>
      <c r="HYC112" s="252"/>
      <c r="HYD112" s="467"/>
      <c r="HYE112" s="466"/>
      <c r="HYF112" s="399"/>
      <c r="HYG112" s="466"/>
      <c r="HYH112" s="252"/>
      <c r="HYI112" s="467"/>
      <c r="HYJ112" s="466"/>
      <c r="HYK112" s="399"/>
      <c r="HYL112" s="466"/>
      <c r="HYM112" s="252"/>
      <c r="HYN112" s="467"/>
      <c r="HYO112" s="466"/>
      <c r="HYP112" s="399"/>
      <c r="HYQ112" s="466"/>
      <c r="HYR112" s="252"/>
      <c r="HYS112" s="467"/>
      <c r="HYT112" s="466"/>
      <c r="HYU112" s="399"/>
      <c r="HYV112" s="466"/>
      <c r="HYW112" s="252"/>
      <c r="HYX112" s="467"/>
      <c r="HYY112" s="466"/>
      <c r="HYZ112" s="399"/>
      <c r="HZA112" s="466"/>
      <c r="HZB112" s="252"/>
      <c r="HZC112" s="467"/>
      <c r="HZD112" s="466"/>
      <c r="HZE112" s="399"/>
      <c r="HZF112" s="466"/>
      <c r="HZG112" s="252"/>
      <c r="HZH112" s="467"/>
      <c r="HZI112" s="466"/>
      <c r="HZJ112" s="399"/>
      <c r="HZK112" s="466"/>
      <c r="HZL112" s="252"/>
      <c r="HZM112" s="467"/>
      <c r="HZN112" s="466"/>
      <c r="HZO112" s="399"/>
      <c r="HZP112" s="466"/>
      <c r="HZQ112" s="252"/>
      <c r="HZR112" s="467"/>
      <c r="HZS112" s="466"/>
      <c r="HZT112" s="399"/>
      <c r="HZU112" s="466"/>
      <c r="HZV112" s="252"/>
      <c r="HZW112" s="467"/>
      <c r="HZX112" s="466"/>
      <c r="HZY112" s="399"/>
      <c r="HZZ112" s="466"/>
      <c r="IAA112" s="252"/>
      <c r="IAB112" s="467"/>
      <c r="IAC112" s="466"/>
      <c r="IAD112" s="399"/>
      <c r="IAE112" s="466"/>
      <c r="IAF112" s="252"/>
      <c r="IAG112" s="467"/>
      <c r="IAH112" s="466"/>
      <c r="IAI112" s="399"/>
      <c r="IAJ112" s="466"/>
      <c r="IAK112" s="252"/>
      <c r="IAL112" s="467"/>
      <c r="IAM112" s="466"/>
      <c r="IAN112" s="399"/>
      <c r="IAO112" s="466"/>
      <c r="IAP112" s="252"/>
      <c r="IAQ112" s="467"/>
      <c r="IAR112" s="466"/>
      <c r="IAS112" s="399"/>
      <c r="IAT112" s="466"/>
      <c r="IAU112" s="252"/>
      <c r="IAV112" s="467"/>
      <c r="IAW112" s="466"/>
      <c r="IAX112" s="399"/>
      <c r="IAY112" s="466"/>
      <c r="IAZ112" s="252"/>
      <c r="IBA112" s="467"/>
      <c r="IBB112" s="466"/>
      <c r="IBC112" s="399"/>
      <c r="IBD112" s="466"/>
      <c r="IBE112" s="252"/>
      <c r="IBF112" s="467"/>
      <c r="IBG112" s="466"/>
      <c r="IBH112" s="399"/>
      <c r="IBI112" s="466"/>
      <c r="IBJ112" s="252"/>
      <c r="IBK112" s="467"/>
      <c r="IBL112" s="466"/>
      <c r="IBM112" s="399"/>
      <c r="IBN112" s="466"/>
      <c r="IBO112" s="252"/>
      <c r="IBP112" s="467"/>
      <c r="IBQ112" s="466"/>
      <c r="IBR112" s="399"/>
      <c r="IBS112" s="466"/>
      <c r="IBT112" s="252"/>
      <c r="IBU112" s="467"/>
      <c r="IBV112" s="466"/>
      <c r="IBW112" s="399"/>
      <c r="IBX112" s="466"/>
      <c r="IBY112" s="252"/>
      <c r="IBZ112" s="467"/>
      <c r="ICA112" s="466"/>
      <c r="ICB112" s="399"/>
      <c r="ICC112" s="466"/>
      <c r="ICD112" s="252"/>
      <c r="ICE112" s="467"/>
      <c r="ICF112" s="466"/>
      <c r="ICG112" s="399"/>
      <c r="ICH112" s="466"/>
      <c r="ICI112" s="252"/>
      <c r="ICJ112" s="467"/>
      <c r="ICK112" s="466"/>
      <c r="ICL112" s="399"/>
      <c r="ICM112" s="466"/>
      <c r="ICN112" s="252"/>
      <c r="ICO112" s="467"/>
      <c r="ICP112" s="466"/>
      <c r="ICQ112" s="399"/>
      <c r="ICR112" s="466"/>
      <c r="ICS112" s="252"/>
      <c r="ICT112" s="467"/>
      <c r="ICU112" s="466"/>
      <c r="ICV112" s="399"/>
      <c r="ICW112" s="466"/>
      <c r="ICX112" s="252"/>
      <c r="ICY112" s="467"/>
      <c r="ICZ112" s="466"/>
      <c r="IDA112" s="399"/>
      <c r="IDB112" s="466"/>
      <c r="IDC112" s="252"/>
      <c r="IDD112" s="467"/>
      <c r="IDE112" s="466"/>
      <c r="IDF112" s="399"/>
      <c r="IDG112" s="466"/>
      <c r="IDH112" s="252"/>
      <c r="IDI112" s="467"/>
      <c r="IDJ112" s="466"/>
      <c r="IDK112" s="399"/>
      <c r="IDL112" s="466"/>
      <c r="IDM112" s="252"/>
      <c r="IDN112" s="467"/>
      <c r="IDO112" s="466"/>
      <c r="IDP112" s="399"/>
      <c r="IDQ112" s="466"/>
      <c r="IDR112" s="252"/>
      <c r="IDS112" s="467"/>
      <c r="IDT112" s="466"/>
      <c r="IDU112" s="399"/>
      <c r="IDV112" s="466"/>
      <c r="IDW112" s="252"/>
      <c r="IDX112" s="467"/>
      <c r="IDY112" s="466"/>
      <c r="IDZ112" s="399"/>
      <c r="IEA112" s="466"/>
      <c r="IEB112" s="252"/>
      <c r="IEC112" s="467"/>
      <c r="IED112" s="466"/>
      <c r="IEE112" s="399"/>
      <c r="IEF112" s="466"/>
      <c r="IEG112" s="252"/>
      <c r="IEH112" s="467"/>
      <c r="IEI112" s="466"/>
      <c r="IEJ112" s="399"/>
      <c r="IEK112" s="466"/>
      <c r="IEL112" s="252"/>
      <c r="IEM112" s="467"/>
      <c r="IEN112" s="466"/>
      <c r="IEO112" s="399"/>
      <c r="IEP112" s="466"/>
      <c r="IEQ112" s="252"/>
      <c r="IER112" s="467"/>
      <c r="IES112" s="466"/>
      <c r="IET112" s="399"/>
      <c r="IEU112" s="466"/>
      <c r="IEV112" s="252"/>
      <c r="IEW112" s="467"/>
      <c r="IEX112" s="466"/>
      <c r="IEY112" s="399"/>
      <c r="IEZ112" s="466"/>
      <c r="IFA112" s="252"/>
      <c r="IFB112" s="467"/>
      <c r="IFC112" s="466"/>
      <c r="IFD112" s="399"/>
      <c r="IFE112" s="466"/>
      <c r="IFF112" s="252"/>
      <c r="IFG112" s="467"/>
      <c r="IFH112" s="466"/>
      <c r="IFI112" s="399"/>
      <c r="IFJ112" s="466"/>
      <c r="IFK112" s="252"/>
      <c r="IFL112" s="467"/>
      <c r="IFM112" s="466"/>
      <c r="IFN112" s="399"/>
      <c r="IFO112" s="466"/>
      <c r="IFP112" s="252"/>
      <c r="IFQ112" s="467"/>
      <c r="IFR112" s="466"/>
      <c r="IFS112" s="399"/>
      <c r="IFT112" s="466"/>
      <c r="IFU112" s="252"/>
      <c r="IFV112" s="467"/>
      <c r="IFW112" s="466"/>
      <c r="IFX112" s="399"/>
      <c r="IFY112" s="466"/>
      <c r="IFZ112" s="252"/>
      <c r="IGA112" s="467"/>
      <c r="IGB112" s="466"/>
      <c r="IGC112" s="399"/>
      <c r="IGD112" s="466"/>
      <c r="IGE112" s="252"/>
      <c r="IGF112" s="467"/>
      <c r="IGG112" s="466"/>
      <c r="IGH112" s="399"/>
      <c r="IGI112" s="466"/>
      <c r="IGJ112" s="252"/>
      <c r="IGK112" s="467"/>
      <c r="IGL112" s="466"/>
      <c r="IGM112" s="399"/>
      <c r="IGN112" s="466"/>
      <c r="IGO112" s="252"/>
      <c r="IGP112" s="467"/>
      <c r="IGQ112" s="466"/>
      <c r="IGR112" s="399"/>
      <c r="IGS112" s="466"/>
      <c r="IGT112" s="252"/>
      <c r="IGU112" s="467"/>
      <c r="IGV112" s="466"/>
      <c r="IGW112" s="399"/>
      <c r="IGX112" s="466"/>
      <c r="IGY112" s="252"/>
      <c r="IGZ112" s="467"/>
      <c r="IHA112" s="466"/>
      <c r="IHB112" s="399"/>
      <c r="IHC112" s="466"/>
      <c r="IHD112" s="252"/>
      <c r="IHE112" s="467"/>
      <c r="IHF112" s="466"/>
      <c r="IHG112" s="399"/>
      <c r="IHH112" s="466"/>
      <c r="IHI112" s="252"/>
      <c r="IHJ112" s="467"/>
      <c r="IHK112" s="466"/>
      <c r="IHL112" s="399"/>
      <c r="IHM112" s="466"/>
      <c r="IHN112" s="252"/>
      <c r="IHO112" s="467"/>
      <c r="IHP112" s="466"/>
      <c r="IHQ112" s="399"/>
      <c r="IHR112" s="466"/>
      <c r="IHS112" s="252"/>
      <c r="IHT112" s="467"/>
      <c r="IHU112" s="466"/>
      <c r="IHV112" s="399"/>
      <c r="IHW112" s="466"/>
      <c r="IHX112" s="252"/>
      <c r="IHY112" s="467"/>
      <c r="IHZ112" s="466"/>
      <c r="IIA112" s="399"/>
      <c r="IIB112" s="466"/>
      <c r="IIC112" s="252"/>
      <c r="IID112" s="467"/>
      <c r="IIE112" s="466"/>
      <c r="IIF112" s="399"/>
      <c r="IIG112" s="466"/>
      <c r="IIH112" s="252"/>
      <c r="III112" s="467"/>
      <c r="IIJ112" s="466"/>
      <c r="IIK112" s="399"/>
      <c r="IIL112" s="466"/>
      <c r="IIM112" s="252"/>
      <c r="IIN112" s="467"/>
      <c r="IIO112" s="466"/>
      <c r="IIP112" s="399"/>
      <c r="IIQ112" s="466"/>
      <c r="IIR112" s="252"/>
      <c r="IIS112" s="467"/>
      <c r="IIT112" s="466"/>
      <c r="IIU112" s="399"/>
      <c r="IIV112" s="466"/>
      <c r="IIW112" s="252"/>
      <c r="IIX112" s="467"/>
      <c r="IIY112" s="466"/>
      <c r="IIZ112" s="399"/>
      <c r="IJA112" s="466"/>
      <c r="IJB112" s="252"/>
      <c r="IJC112" s="467"/>
      <c r="IJD112" s="466"/>
      <c r="IJE112" s="399"/>
      <c r="IJF112" s="466"/>
      <c r="IJG112" s="252"/>
      <c r="IJH112" s="467"/>
      <c r="IJI112" s="466"/>
      <c r="IJJ112" s="399"/>
      <c r="IJK112" s="466"/>
      <c r="IJL112" s="252"/>
      <c r="IJM112" s="467"/>
      <c r="IJN112" s="466"/>
      <c r="IJO112" s="399"/>
      <c r="IJP112" s="466"/>
      <c r="IJQ112" s="252"/>
      <c r="IJR112" s="467"/>
      <c r="IJS112" s="466"/>
      <c r="IJT112" s="399"/>
      <c r="IJU112" s="466"/>
      <c r="IJV112" s="252"/>
      <c r="IJW112" s="467"/>
      <c r="IJX112" s="466"/>
      <c r="IJY112" s="399"/>
      <c r="IJZ112" s="466"/>
      <c r="IKA112" s="252"/>
      <c r="IKB112" s="467"/>
      <c r="IKC112" s="466"/>
      <c r="IKD112" s="399"/>
      <c r="IKE112" s="466"/>
      <c r="IKF112" s="252"/>
      <c r="IKG112" s="467"/>
      <c r="IKH112" s="466"/>
      <c r="IKI112" s="399"/>
      <c r="IKJ112" s="466"/>
      <c r="IKK112" s="252"/>
      <c r="IKL112" s="467"/>
      <c r="IKM112" s="466"/>
      <c r="IKN112" s="399"/>
      <c r="IKO112" s="466"/>
      <c r="IKP112" s="252"/>
      <c r="IKQ112" s="467"/>
      <c r="IKR112" s="466"/>
      <c r="IKS112" s="399"/>
      <c r="IKT112" s="466"/>
      <c r="IKU112" s="252"/>
      <c r="IKV112" s="467"/>
      <c r="IKW112" s="466"/>
      <c r="IKX112" s="399"/>
      <c r="IKY112" s="466"/>
      <c r="IKZ112" s="252"/>
      <c r="ILA112" s="467"/>
      <c r="ILB112" s="466"/>
      <c r="ILC112" s="399"/>
      <c r="ILD112" s="466"/>
      <c r="ILE112" s="252"/>
      <c r="ILF112" s="467"/>
      <c r="ILG112" s="466"/>
      <c r="ILH112" s="399"/>
      <c r="ILI112" s="466"/>
      <c r="ILJ112" s="252"/>
      <c r="ILK112" s="467"/>
      <c r="ILL112" s="466"/>
      <c r="ILM112" s="399"/>
      <c r="ILN112" s="466"/>
      <c r="ILO112" s="252"/>
      <c r="ILP112" s="467"/>
      <c r="ILQ112" s="466"/>
      <c r="ILR112" s="399"/>
      <c r="ILS112" s="466"/>
      <c r="ILT112" s="252"/>
      <c r="ILU112" s="467"/>
      <c r="ILV112" s="466"/>
      <c r="ILW112" s="399"/>
      <c r="ILX112" s="466"/>
      <c r="ILY112" s="252"/>
      <c r="ILZ112" s="467"/>
      <c r="IMA112" s="466"/>
      <c r="IMB112" s="399"/>
      <c r="IMC112" s="466"/>
      <c r="IMD112" s="252"/>
      <c r="IME112" s="467"/>
      <c r="IMF112" s="466"/>
      <c r="IMG112" s="399"/>
      <c r="IMH112" s="466"/>
      <c r="IMI112" s="252"/>
      <c r="IMJ112" s="467"/>
      <c r="IMK112" s="466"/>
      <c r="IML112" s="399"/>
      <c r="IMM112" s="466"/>
      <c r="IMN112" s="252"/>
      <c r="IMO112" s="467"/>
      <c r="IMP112" s="466"/>
      <c r="IMQ112" s="399"/>
      <c r="IMR112" s="466"/>
      <c r="IMS112" s="252"/>
      <c r="IMT112" s="467"/>
      <c r="IMU112" s="466"/>
      <c r="IMV112" s="399"/>
      <c r="IMW112" s="466"/>
      <c r="IMX112" s="252"/>
      <c r="IMY112" s="467"/>
      <c r="IMZ112" s="466"/>
      <c r="INA112" s="399"/>
      <c r="INB112" s="466"/>
      <c r="INC112" s="252"/>
      <c r="IND112" s="467"/>
      <c r="INE112" s="466"/>
      <c r="INF112" s="399"/>
      <c r="ING112" s="466"/>
      <c r="INH112" s="252"/>
      <c r="INI112" s="467"/>
      <c r="INJ112" s="466"/>
      <c r="INK112" s="399"/>
      <c r="INL112" s="466"/>
      <c r="INM112" s="252"/>
      <c r="INN112" s="467"/>
      <c r="INO112" s="466"/>
      <c r="INP112" s="399"/>
      <c r="INQ112" s="466"/>
      <c r="INR112" s="252"/>
      <c r="INS112" s="467"/>
      <c r="INT112" s="466"/>
      <c r="INU112" s="399"/>
      <c r="INV112" s="466"/>
      <c r="INW112" s="252"/>
      <c r="INX112" s="467"/>
      <c r="INY112" s="466"/>
      <c r="INZ112" s="399"/>
      <c r="IOA112" s="466"/>
      <c r="IOB112" s="252"/>
      <c r="IOC112" s="467"/>
      <c r="IOD112" s="466"/>
      <c r="IOE112" s="399"/>
      <c r="IOF112" s="466"/>
      <c r="IOG112" s="252"/>
      <c r="IOH112" s="467"/>
      <c r="IOI112" s="466"/>
      <c r="IOJ112" s="399"/>
      <c r="IOK112" s="466"/>
      <c r="IOL112" s="252"/>
      <c r="IOM112" s="467"/>
      <c r="ION112" s="466"/>
      <c r="IOO112" s="399"/>
      <c r="IOP112" s="466"/>
      <c r="IOQ112" s="252"/>
      <c r="IOR112" s="467"/>
      <c r="IOS112" s="466"/>
      <c r="IOT112" s="399"/>
      <c r="IOU112" s="466"/>
      <c r="IOV112" s="252"/>
      <c r="IOW112" s="467"/>
      <c r="IOX112" s="466"/>
      <c r="IOY112" s="399"/>
      <c r="IOZ112" s="466"/>
      <c r="IPA112" s="252"/>
      <c r="IPB112" s="467"/>
      <c r="IPC112" s="466"/>
      <c r="IPD112" s="399"/>
      <c r="IPE112" s="466"/>
      <c r="IPF112" s="252"/>
      <c r="IPG112" s="467"/>
      <c r="IPH112" s="466"/>
      <c r="IPI112" s="399"/>
      <c r="IPJ112" s="466"/>
      <c r="IPK112" s="252"/>
      <c r="IPL112" s="467"/>
      <c r="IPM112" s="466"/>
      <c r="IPN112" s="399"/>
      <c r="IPO112" s="466"/>
      <c r="IPP112" s="252"/>
      <c r="IPQ112" s="467"/>
      <c r="IPR112" s="466"/>
      <c r="IPS112" s="399"/>
      <c r="IPT112" s="466"/>
      <c r="IPU112" s="252"/>
      <c r="IPV112" s="467"/>
      <c r="IPW112" s="466"/>
      <c r="IPX112" s="399"/>
      <c r="IPY112" s="466"/>
      <c r="IPZ112" s="252"/>
      <c r="IQA112" s="467"/>
      <c r="IQB112" s="466"/>
      <c r="IQC112" s="399"/>
      <c r="IQD112" s="466"/>
      <c r="IQE112" s="252"/>
      <c r="IQF112" s="467"/>
      <c r="IQG112" s="466"/>
      <c r="IQH112" s="399"/>
      <c r="IQI112" s="466"/>
      <c r="IQJ112" s="252"/>
      <c r="IQK112" s="467"/>
      <c r="IQL112" s="466"/>
      <c r="IQM112" s="399"/>
      <c r="IQN112" s="466"/>
      <c r="IQO112" s="252"/>
      <c r="IQP112" s="467"/>
      <c r="IQQ112" s="466"/>
      <c r="IQR112" s="399"/>
      <c r="IQS112" s="466"/>
      <c r="IQT112" s="252"/>
      <c r="IQU112" s="467"/>
      <c r="IQV112" s="466"/>
      <c r="IQW112" s="399"/>
      <c r="IQX112" s="466"/>
      <c r="IQY112" s="252"/>
      <c r="IQZ112" s="467"/>
      <c r="IRA112" s="466"/>
      <c r="IRB112" s="399"/>
      <c r="IRC112" s="466"/>
      <c r="IRD112" s="252"/>
      <c r="IRE112" s="467"/>
      <c r="IRF112" s="466"/>
      <c r="IRG112" s="399"/>
      <c r="IRH112" s="466"/>
      <c r="IRI112" s="252"/>
      <c r="IRJ112" s="467"/>
      <c r="IRK112" s="466"/>
      <c r="IRL112" s="399"/>
      <c r="IRM112" s="466"/>
      <c r="IRN112" s="252"/>
      <c r="IRO112" s="467"/>
      <c r="IRP112" s="466"/>
      <c r="IRQ112" s="399"/>
      <c r="IRR112" s="466"/>
      <c r="IRS112" s="252"/>
      <c r="IRT112" s="467"/>
      <c r="IRU112" s="466"/>
      <c r="IRV112" s="399"/>
      <c r="IRW112" s="466"/>
      <c r="IRX112" s="252"/>
      <c r="IRY112" s="467"/>
      <c r="IRZ112" s="466"/>
      <c r="ISA112" s="399"/>
      <c r="ISB112" s="466"/>
      <c r="ISC112" s="252"/>
      <c r="ISD112" s="467"/>
      <c r="ISE112" s="466"/>
      <c r="ISF112" s="399"/>
      <c r="ISG112" s="466"/>
      <c r="ISH112" s="252"/>
      <c r="ISI112" s="467"/>
      <c r="ISJ112" s="466"/>
      <c r="ISK112" s="399"/>
      <c r="ISL112" s="466"/>
      <c r="ISM112" s="252"/>
      <c r="ISN112" s="467"/>
      <c r="ISO112" s="466"/>
      <c r="ISP112" s="399"/>
      <c r="ISQ112" s="466"/>
      <c r="ISR112" s="252"/>
      <c r="ISS112" s="467"/>
      <c r="IST112" s="466"/>
      <c r="ISU112" s="399"/>
      <c r="ISV112" s="466"/>
      <c r="ISW112" s="252"/>
      <c r="ISX112" s="467"/>
      <c r="ISY112" s="466"/>
      <c r="ISZ112" s="399"/>
      <c r="ITA112" s="466"/>
      <c r="ITB112" s="252"/>
      <c r="ITC112" s="467"/>
      <c r="ITD112" s="466"/>
      <c r="ITE112" s="399"/>
      <c r="ITF112" s="466"/>
      <c r="ITG112" s="252"/>
      <c r="ITH112" s="467"/>
      <c r="ITI112" s="466"/>
      <c r="ITJ112" s="399"/>
      <c r="ITK112" s="466"/>
      <c r="ITL112" s="252"/>
      <c r="ITM112" s="467"/>
      <c r="ITN112" s="466"/>
      <c r="ITO112" s="399"/>
      <c r="ITP112" s="466"/>
      <c r="ITQ112" s="252"/>
      <c r="ITR112" s="467"/>
      <c r="ITS112" s="466"/>
      <c r="ITT112" s="399"/>
      <c r="ITU112" s="466"/>
      <c r="ITV112" s="252"/>
      <c r="ITW112" s="467"/>
      <c r="ITX112" s="466"/>
      <c r="ITY112" s="399"/>
      <c r="ITZ112" s="466"/>
      <c r="IUA112" s="252"/>
      <c r="IUB112" s="467"/>
      <c r="IUC112" s="466"/>
      <c r="IUD112" s="399"/>
      <c r="IUE112" s="466"/>
      <c r="IUF112" s="252"/>
      <c r="IUG112" s="467"/>
      <c r="IUH112" s="466"/>
      <c r="IUI112" s="399"/>
      <c r="IUJ112" s="466"/>
      <c r="IUK112" s="252"/>
      <c r="IUL112" s="467"/>
      <c r="IUM112" s="466"/>
      <c r="IUN112" s="399"/>
      <c r="IUO112" s="466"/>
      <c r="IUP112" s="252"/>
      <c r="IUQ112" s="467"/>
      <c r="IUR112" s="466"/>
      <c r="IUS112" s="399"/>
      <c r="IUT112" s="466"/>
      <c r="IUU112" s="252"/>
      <c r="IUV112" s="467"/>
      <c r="IUW112" s="466"/>
      <c r="IUX112" s="399"/>
      <c r="IUY112" s="466"/>
      <c r="IUZ112" s="252"/>
      <c r="IVA112" s="467"/>
      <c r="IVB112" s="466"/>
      <c r="IVC112" s="399"/>
      <c r="IVD112" s="466"/>
      <c r="IVE112" s="252"/>
      <c r="IVF112" s="467"/>
      <c r="IVG112" s="466"/>
      <c r="IVH112" s="399"/>
      <c r="IVI112" s="466"/>
      <c r="IVJ112" s="252"/>
      <c r="IVK112" s="467"/>
      <c r="IVL112" s="466"/>
      <c r="IVM112" s="399"/>
      <c r="IVN112" s="466"/>
      <c r="IVO112" s="252"/>
      <c r="IVP112" s="467"/>
      <c r="IVQ112" s="466"/>
      <c r="IVR112" s="399"/>
      <c r="IVS112" s="466"/>
      <c r="IVT112" s="252"/>
      <c r="IVU112" s="467"/>
      <c r="IVV112" s="466"/>
      <c r="IVW112" s="399"/>
      <c r="IVX112" s="466"/>
      <c r="IVY112" s="252"/>
      <c r="IVZ112" s="467"/>
      <c r="IWA112" s="466"/>
      <c r="IWB112" s="399"/>
      <c r="IWC112" s="466"/>
      <c r="IWD112" s="252"/>
      <c r="IWE112" s="467"/>
      <c r="IWF112" s="466"/>
      <c r="IWG112" s="399"/>
      <c r="IWH112" s="466"/>
      <c r="IWI112" s="252"/>
      <c r="IWJ112" s="467"/>
      <c r="IWK112" s="466"/>
      <c r="IWL112" s="399"/>
      <c r="IWM112" s="466"/>
      <c r="IWN112" s="252"/>
      <c r="IWO112" s="467"/>
      <c r="IWP112" s="466"/>
      <c r="IWQ112" s="399"/>
      <c r="IWR112" s="466"/>
      <c r="IWS112" s="252"/>
      <c r="IWT112" s="467"/>
      <c r="IWU112" s="466"/>
      <c r="IWV112" s="399"/>
      <c r="IWW112" s="466"/>
      <c r="IWX112" s="252"/>
      <c r="IWY112" s="467"/>
      <c r="IWZ112" s="466"/>
      <c r="IXA112" s="399"/>
      <c r="IXB112" s="466"/>
      <c r="IXC112" s="252"/>
      <c r="IXD112" s="467"/>
      <c r="IXE112" s="466"/>
      <c r="IXF112" s="399"/>
      <c r="IXG112" s="466"/>
      <c r="IXH112" s="252"/>
      <c r="IXI112" s="467"/>
      <c r="IXJ112" s="466"/>
      <c r="IXK112" s="399"/>
      <c r="IXL112" s="466"/>
      <c r="IXM112" s="252"/>
      <c r="IXN112" s="467"/>
      <c r="IXO112" s="466"/>
      <c r="IXP112" s="399"/>
      <c r="IXQ112" s="466"/>
      <c r="IXR112" s="252"/>
      <c r="IXS112" s="467"/>
      <c r="IXT112" s="466"/>
      <c r="IXU112" s="399"/>
      <c r="IXV112" s="466"/>
      <c r="IXW112" s="252"/>
      <c r="IXX112" s="467"/>
      <c r="IXY112" s="466"/>
      <c r="IXZ112" s="399"/>
      <c r="IYA112" s="466"/>
      <c r="IYB112" s="252"/>
      <c r="IYC112" s="467"/>
      <c r="IYD112" s="466"/>
      <c r="IYE112" s="399"/>
      <c r="IYF112" s="466"/>
      <c r="IYG112" s="252"/>
      <c r="IYH112" s="467"/>
      <c r="IYI112" s="466"/>
      <c r="IYJ112" s="399"/>
      <c r="IYK112" s="466"/>
      <c r="IYL112" s="252"/>
      <c r="IYM112" s="467"/>
      <c r="IYN112" s="466"/>
      <c r="IYO112" s="399"/>
      <c r="IYP112" s="466"/>
      <c r="IYQ112" s="252"/>
      <c r="IYR112" s="467"/>
      <c r="IYS112" s="466"/>
      <c r="IYT112" s="399"/>
      <c r="IYU112" s="466"/>
      <c r="IYV112" s="252"/>
      <c r="IYW112" s="467"/>
      <c r="IYX112" s="466"/>
      <c r="IYY112" s="399"/>
      <c r="IYZ112" s="466"/>
      <c r="IZA112" s="252"/>
      <c r="IZB112" s="467"/>
      <c r="IZC112" s="466"/>
      <c r="IZD112" s="399"/>
      <c r="IZE112" s="466"/>
      <c r="IZF112" s="252"/>
      <c r="IZG112" s="467"/>
      <c r="IZH112" s="466"/>
      <c r="IZI112" s="399"/>
      <c r="IZJ112" s="466"/>
      <c r="IZK112" s="252"/>
      <c r="IZL112" s="467"/>
      <c r="IZM112" s="466"/>
      <c r="IZN112" s="399"/>
      <c r="IZO112" s="466"/>
      <c r="IZP112" s="252"/>
      <c r="IZQ112" s="467"/>
      <c r="IZR112" s="466"/>
      <c r="IZS112" s="399"/>
      <c r="IZT112" s="466"/>
      <c r="IZU112" s="252"/>
      <c r="IZV112" s="467"/>
      <c r="IZW112" s="466"/>
      <c r="IZX112" s="399"/>
      <c r="IZY112" s="466"/>
      <c r="IZZ112" s="252"/>
      <c r="JAA112" s="467"/>
      <c r="JAB112" s="466"/>
      <c r="JAC112" s="399"/>
      <c r="JAD112" s="466"/>
      <c r="JAE112" s="252"/>
      <c r="JAF112" s="467"/>
      <c r="JAG112" s="466"/>
      <c r="JAH112" s="399"/>
      <c r="JAI112" s="466"/>
      <c r="JAJ112" s="252"/>
      <c r="JAK112" s="467"/>
      <c r="JAL112" s="466"/>
      <c r="JAM112" s="399"/>
      <c r="JAN112" s="466"/>
      <c r="JAO112" s="252"/>
      <c r="JAP112" s="467"/>
      <c r="JAQ112" s="466"/>
      <c r="JAR112" s="399"/>
      <c r="JAS112" s="466"/>
      <c r="JAT112" s="252"/>
      <c r="JAU112" s="467"/>
      <c r="JAV112" s="466"/>
      <c r="JAW112" s="399"/>
      <c r="JAX112" s="466"/>
      <c r="JAY112" s="252"/>
      <c r="JAZ112" s="467"/>
      <c r="JBA112" s="466"/>
      <c r="JBB112" s="399"/>
      <c r="JBC112" s="466"/>
      <c r="JBD112" s="252"/>
      <c r="JBE112" s="467"/>
      <c r="JBF112" s="466"/>
      <c r="JBG112" s="399"/>
      <c r="JBH112" s="466"/>
      <c r="JBI112" s="252"/>
      <c r="JBJ112" s="467"/>
      <c r="JBK112" s="466"/>
      <c r="JBL112" s="399"/>
      <c r="JBM112" s="466"/>
      <c r="JBN112" s="252"/>
      <c r="JBO112" s="467"/>
      <c r="JBP112" s="466"/>
      <c r="JBQ112" s="399"/>
      <c r="JBR112" s="466"/>
      <c r="JBS112" s="252"/>
      <c r="JBT112" s="467"/>
      <c r="JBU112" s="466"/>
      <c r="JBV112" s="399"/>
      <c r="JBW112" s="466"/>
      <c r="JBX112" s="252"/>
      <c r="JBY112" s="467"/>
      <c r="JBZ112" s="466"/>
      <c r="JCA112" s="399"/>
      <c r="JCB112" s="466"/>
      <c r="JCC112" s="252"/>
      <c r="JCD112" s="467"/>
      <c r="JCE112" s="466"/>
      <c r="JCF112" s="399"/>
      <c r="JCG112" s="466"/>
      <c r="JCH112" s="252"/>
      <c r="JCI112" s="467"/>
      <c r="JCJ112" s="466"/>
      <c r="JCK112" s="399"/>
      <c r="JCL112" s="466"/>
      <c r="JCM112" s="252"/>
      <c r="JCN112" s="467"/>
      <c r="JCO112" s="466"/>
      <c r="JCP112" s="399"/>
      <c r="JCQ112" s="466"/>
      <c r="JCR112" s="252"/>
      <c r="JCS112" s="467"/>
      <c r="JCT112" s="466"/>
      <c r="JCU112" s="399"/>
      <c r="JCV112" s="466"/>
      <c r="JCW112" s="252"/>
      <c r="JCX112" s="467"/>
      <c r="JCY112" s="466"/>
      <c r="JCZ112" s="399"/>
      <c r="JDA112" s="466"/>
      <c r="JDB112" s="252"/>
      <c r="JDC112" s="467"/>
      <c r="JDD112" s="466"/>
      <c r="JDE112" s="399"/>
      <c r="JDF112" s="466"/>
      <c r="JDG112" s="252"/>
      <c r="JDH112" s="467"/>
      <c r="JDI112" s="466"/>
      <c r="JDJ112" s="399"/>
      <c r="JDK112" s="466"/>
      <c r="JDL112" s="252"/>
      <c r="JDM112" s="467"/>
      <c r="JDN112" s="466"/>
      <c r="JDO112" s="399"/>
      <c r="JDP112" s="466"/>
      <c r="JDQ112" s="252"/>
      <c r="JDR112" s="467"/>
      <c r="JDS112" s="466"/>
      <c r="JDT112" s="399"/>
      <c r="JDU112" s="466"/>
      <c r="JDV112" s="252"/>
      <c r="JDW112" s="467"/>
      <c r="JDX112" s="466"/>
      <c r="JDY112" s="399"/>
      <c r="JDZ112" s="466"/>
      <c r="JEA112" s="252"/>
      <c r="JEB112" s="467"/>
      <c r="JEC112" s="466"/>
      <c r="JED112" s="399"/>
      <c r="JEE112" s="466"/>
      <c r="JEF112" s="252"/>
      <c r="JEG112" s="467"/>
      <c r="JEH112" s="466"/>
      <c r="JEI112" s="399"/>
      <c r="JEJ112" s="466"/>
      <c r="JEK112" s="252"/>
      <c r="JEL112" s="467"/>
      <c r="JEM112" s="466"/>
      <c r="JEN112" s="399"/>
      <c r="JEO112" s="466"/>
      <c r="JEP112" s="252"/>
      <c r="JEQ112" s="467"/>
      <c r="JER112" s="466"/>
      <c r="JES112" s="399"/>
      <c r="JET112" s="466"/>
      <c r="JEU112" s="252"/>
      <c r="JEV112" s="467"/>
      <c r="JEW112" s="466"/>
      <c r="JEX112" s="399"/>
      <c r="JEY112" s="466"/>
      <c r="JEZ112" s="252"/>
      <c r="JFA112" s="467"/>
      <c r="JFB112" s="466"/>
      <c r="JFC112" s="399"/>
      <c r="JFD112" s="466"/>
      <c r="JFE112" s="252"/>
      <c r="JFF112" s="467"/>
      <c r="JFG112" s="466"/>
      <c r="JFH112" s="399"/>
      <c r="JFI112" s="466"/>
      <c r="JFJ112" s="252"/>
      <c r="JFK112" s="467"/>
      <c r="JFL112" s="466"/>
      <c r="JFM112" s="399"/>
      <c r="JFN112" s="466"/>
      <c r="JFO112" s="252"/>
      <c r="JFP112" s="467"/>
      <c r="JFQ112" s="466"/>
      <c r="JFR112" s="399"/>
      <c r="JFS112" s="466"/>
      <c r="JFT112" s="252"/>
      <c r="JFU112" s="467"/>
      <c r="JFV112" s="466"/>
      <c r="JFW112" s="399"/>
      <c r="JFX112" s="466"/>
      <c r="JFY112" s="252"/>
      <c r="JFZ112" s="467"/>
      <c r="JGA112" s="466"/>
      <c r="JGB112" s="399"/>
      <c r="JGC112" s="466"/>
      <c r="JGD112" s="252"/>
      <c r="JGE112" s="467"/>
      <c r="JGF112" s="466"/>
      <c r="JGG112" s="399"/>
      <c r="JGH112" s="466"/>
      <c r="JGI112" s="252"/>
      <c r="JGJ112" s="467"/>
      <c r="JGK112" s="466"/>
      <c r="JGL112" s="399"/>
      <c r="JGM112" s="466"/>
      <c r="JGN112" s="252"/>
      <c r="JGO112" s="467"/>
      <c r="JGP112" s="466"/>
      <c r="JGQ112" s="399"/>
      <c r="JGR112" s="466"/>
      <c r="JGS112" s="252"/>
      <c r="JGT112" s="467"/>
      <c r="JGU112" s="466"/>
      <c r="JGV112" s="399"/>
      <c r="JGW112" s="466"/>
      <c r="JGX112" s="252"/>
      <c r="JGY112" s="467"/>
      <c r="JGZ112" s="466"/>
      <c r="JHA112" s="399"/>
      <c r="JHB112" s="466"/>
      <c r="JHC112" s="252"/>
      <c r="JHD112" s="467"/>
      <c r="JHE112" s="466"/>
      <c r="JHF112" s="399"/>
      <c r="JHG112" s="466"/>
      <c r="JHH112" s="252"/>
      <c r="JHI112" s="467"/>
      <c r="JHJ112" s="466"/>
      <c r="JHK112" s="399"/>
      <c r="JHL112" s="466"/>
      <c r="JHM112" s="252"/>
      <c r="JHN112" s="467"/>
      <c r="JHO112" s="466"/>
      <c r="JHP112" s="399"/>
      <c r="JHQ112" s="466"/>
      <c r="JHR112" s="252"/>
      <c r="JHS112" s="467"/>
      <c r="JHT112" s="466"/>
      <c r="JHU112" s="399"/>
      <c r="JHV112" s="466"/>
      <c r="JHW112" s="252"/>
      <c r="JHX112" s="467"/>
      <c r="JHY112" s="466"/>
      <c r="JHZ112" s="399"/>
      <c r="JIA112" s="466"/>
      <c r="JIB112" s="252"/>
      <c r="JIC112" s="467"/>
      <c r="JID112" s="466"/>
      <c r="JIE112" s="399"/>
      <c r="JIF112" s="466"/>
      <c r="JIG112" s="252"/>
      <c r="JIH112" s="467"/>
      <c r="JII112" s="466"/>
      <c r="JIJ112" s="399"/>
      <c r="JIK112" s="466"/>
      <c r="JIL112" s="252"/>
      <c r="JIM112" s="467"/>
      <c r="JIN112" s="466"/>
      <c r="JIO112" s="399"/>
      <c r="JIP112" s="466"/>
      <c r="JIQ112" s="252"/>
      <c r="JIR112" s="467"/>
      <c r="JIS112" s="466"/>
      <c r="JIT112" s="399"/>
      <c r="JIU112" s="466"/>
      <c r="JIV112" s="252"/>
      <c r="JIW112" s="467"/>
      <c r="JIX112" s="466"/>
      <c r="JIY112" s="399"/>
      <c r="JIZ112" s="466"/>
      <c r="JJA112" s="252"/>
      <c r="JJB112" s="467"/>
      <c r="JJC112" s="466"/>
      <c r="JJD112" s="399"/>
      <c r="JJE112" s="466"/>
      <c r="JJF112" s="252"/>
      <c r="JJG112" s="467"/>
      <c r="JJH112" s="466"/>
      <c r="JJI112" s="399"/>
      <c r="JJJ112" s="466"/>
      <c r="JJK112" s="252"/>
      <c r="JJL112" s="467"/>
      <c r="JJM112" s="466"/>
      <c r="JJN112" s="399"/>
      <c r="JJO112" s="466"/>
      <c r="JJP112" s="252"/>
      <c r="JJQ112" s="467"/>
      <c r="JJR112" s="466"/>
      <c r="JJS112" s="399"/>
      <c r="JJT112" s="466"/>
      <c r="JJU112" s="252"/>
      <c r="JJV112" s="467"/>
      <c r="JJW112" s="466"/>
      <c r="JJX112" s="399"/>
      <c r="JJY112" s="466"/>
      <c r="JJZ112" s="252"/>
      <c r="JKA112" s="467"/>
      <c r="JKB112" s="466"/>
      <c r="JKC112" s="399"/>
      <c r="JKD112" s="466"/>
      <c r="JKE112" s="252"/>
      <c r="JKF112" s="467"/>
      <c r="JKG112" s="466"/>
      <c r="JKH112" s="399"/>
      <c r="JKI112" s="466"/>
      <c r="JKJ112" s="252"/>
      <c r="JKK112" s="467"/>
      <c r="JKL112" s="466"/>
      <c r="JKM112" s="399"/>
      <c r="JKN112" s="466"/>
      <c r="JKO112" s="252"/>
      <c r="JKP112" s="467"/>
      <c r="JKQ112" s="466"/>
      <c r="JKR112" s="399"/>
      <c r="JKS112" s="466"/>
      <c r="JKT112" s="252"/>
      <c r="JKU112" s="467"/>
      <c r="JKV112" s="466"/>
      <c r="JKW112" s="399"/>
      <c r="JKX112" s="466"/>
      <c r="JKY112" s="252"/>
      <c r="JKZ112" s="467"/>
      <c r="JLA112" s="466"/>
      <c r="JLB112" s="399"/>
      <c r="JLC112" s="466"/>
      <c r="JLD112" s="252"/>
      <c r="JLE112" s="467"/>
      <c r="JLF112" s="466"/>
      <c r="JLG112" s="399"/>
      <c r="JLH112" s="466"/>
      <c r="JLI112" s="252"/>
      <c r="JLJ112" s="467"/>
      <c r="JLK112" s="466"/>
      <c r="JLL112" s="399"/>
      <c r="JLM112" s="466"/>
      <c r="JLN112" s="252"/>
      <c r="JLO112" s="467"/>
      <c r="JLP112" s="466"/>
      <c r="JLQ112" s="399"/>
      <c r="JLR112" s="466"/>
      <c r="JLS112" s="252"/>
      <c r="JLT112" s="467"/>
      <c r="JLU112" s="466"/>
      <c r="JLV112" s="399"/>
      <c r="JLW112" s="466"/>
      <c r="JLX112" s="252"/>
      <c r="JLY112" s="467"/>
      <c r="JLZ112" s="466"/>
      <c r="JMA112" s="399"/>
      <c r="JMB112" s="466"/>
      <c r="JMC112" s="252"/>
      <c r="JMD112" s="467"/>
      <c r="JME112" s="466"/>
      <c r="JMF112" s="399"/>
      <c r="JMG112" s="466"/>
      <c r="JMH112" s="252"/>
      <c r="JMI112" s="467"/>
      <c r="JMJ112" s="466"/>
      <c r="JMK112" s="399"/>
      <c r="JML112" s="466"/>
      <c r="JMM112" s="252"/>
      <c r="JMN112" s="467"/>
      <c r="JMO112" s="466"/>
      <c r="JMP112" s="399"/>
      <c r="JMQ112" s="466"/>
      <c r="JMR112" s="252"/>
      <c r="JMS112" s="467"/>
      <c r="JMT112" s="466"/>
      <c r="JMU112" s="399"/>
      <c r="JMV112" s="466"/>
      <c r="JMW112" s="252"/>
      <c r="JMX112" s="467"/>
      <c r="JMY112" s="466"/>
      <c r="JMZ112" s="399"/>
      <c r="JNA112" s="466"/>
      <c r="JNB112" s="252"/>
      <c r="JNC112" s="467"/>
      <c r="JND112" s="466"/>
      <c r="JNE112" s="399"/>
      <c r="JNF112" s="466"/>
      <c r="JNG112" s="252"/>
      <c r="JNH112" s="467"/>
      <c r="JNI112" s="466"/>
      <c r="JNJ112" s="399"/>
      <c r="JNK112" s="466"/>
      <c r="JNL112" s="252"/>
      <c r="JNM112" s="467"/>
      <c r="JNN112" s="466"/>
      <c r="JNO112" s="399"/>
      <c r="JNP112" s="466"/>
      <c r="JNQ112" s="252"/>
      <c r="JNR112" s="467"/>
      <c r="JNS112" s="466"/>
      <c r="JNT112" s="399"/>
      <c r="JNU112" s="466"/>
      <c r="JNV112" s="252"/>
      <c r="JNW112" s="467"/>
      <c r="JNX112" s="466"/>
      <c r="JNY112" s="399"/>
      <c r="JNZ112" s="466"/>
      <c r="JOA112" s="252"/>
      <c r="JOB112" s="467"/>
      <c r="JOC112" s="466"/>
      <c r="JOD112" s="399"/>
      <c r="JOE112" s="466"/>
      <c r="JOF112" s="252"/>
      <c r="JOG112" s="467"/>
      <c r="JOH112" s="466"/>
      <c r="JOI112" s="399"/>
      <c r="JOJ112" s="466"/>
      <c r="JOK112" s="252"/>
      <c r="JOL112" s="467"/>
      <c r="JOM112" s="466"/>
      <c r="JON112" s="399"/>
      <c r="JOO112" s="466"/>
      <c r="JOP112" s="252"/>
      <c r="JOQ112" s="467"/>
      <c r="JOR112" s="466"/>
      <c r="JOS112" s="399"/>
      <c r="JOT112" s="466"/>
      <c r="JOU112" s="252"/>
      <c r="JOV112" s="467"/>
      <c r="JOW112" s="466"/>
      <c r="JOX112" s="399"/>
      <c r="JOY112" s="466"/>
      <c r="JOZ112" s="252"/>
      <c r="JPA112" s="467"/>
      <c r="JPB112" s="466"/>
      <c r="JPC112" s="399"/>
      <c r="JPD112" s="466"/>
      <c r="JPE112" s="252"/>
      <c r="JPF112" s="467"/>
      <c r="JPG112" s="466"/>
      <c r="JPH112" s="399"/>
      <c r="JPI112" s="466"/>
      <c r="JPJ112" s="252"/>
      <c r="JPK112" s="467"/>
      <c r="JPL112" s="466"/>
      <c r="JPM112" s="399"/>
      <c r="JPN112" s="466"/>
      <c r="JPO112" s="252"/>
      <c r="JPP112" s="467"/>
      <c r="JPQ112" s="466"/>
      <c r="JPR112" s="399"/>
      <c r="JPS112" s="466"/>
      <c r="JPT112" s="252"/>
      <c r="JPU112" s="467"/>
      <c r="JPV112" s="466"/>
      <c r="JPW112" s="399"/>
      <c r="JPX112" s="466"/>
      <c r="JPY112" s="252"/>
      <c r="JPZ112" s="467"/>
      <c r="JQA112" s="466"/>
      <c r="JQB112" s="399"/>
      <c r="JQC112" s="466"/>
      <c r="JQD112" s="252"/>
      <c r="JQE112" s="467"/>
      <c r="JQF112" s="466"/>
      <c r="JQG112" s="399"/>
      <c r="JQH112" s="466"/>
      <c r="JQI112" s="252"/>
      <c r="JQJ112" s="467"/>
      <c r="JQK112" s="466"/>
      <c r="JQL112" s="399"/>
      <c r="JQM112" s="466"/>
      <c r="JQN112" s="252"/>
      <c r="JQO112" s="467"/>
      <c r="JQP112" s="466"/>
      <c r="JQQ112" s="399"/>
      <c r="JQR112" s="466"/>
      <c r="JQS112" s="252"/>
      <c r="JQT112" s="467"/>
      <c r="JQU112" s="466"/>
      <c r="JQV112" s="399"/>
      <c r="JQW112" s="466"/>
      <c r="JQX112" s="252"/>
      <c r="JQY112" s="467"/>
      <c r="JQZ112" s="466"/>
      <c r="JRA112" s="399"/>
      <c r="JRB112" s="466"/>
      <c r="JRC112" s="252"/>
      <c r="JRD112" s="467"/>
      <c r="JRE112" s="466"/>
      <c r="JRF112" s="399"/>
      <c r="JRG112" s="466"/>
      <c r="JRH112" s="252"/>
      <c r="JRI112" s="467"/>
      <c r="JRJ112" s="466"/>
      <c r="JRK112" s="399"/>
      <c r="JRL112" s="466"/>
      <c r="JRM112" s="252"/>
      <c r="JRN112" s="467"/>
      <c r="JRO112" s="466"/>
      <c r="JRP112" s="399"/>
      <c r="JRQ112" s="466"/>
      <c r="JRR112" s="252"/>
      <c r="JRS112" s="467"/>
      <c r="JRT112" s="466"/>
      <c r="JRU112" s="399"/>
      <c r="JRV112" s="466"/>
      <c r="JRW112" s="252"/>
      <c r="JRX112" s="467"/>
      <c r="JRY112" s="466"/>
      <c r="JRZ112" s="399"/>
      <c r="JSA112" s="466"/>
      <c r="JSB112" s="252"/>
      <c r="JSC112" s="467"/>
      <c r="JSD112" s="466"/>
      <c r="JSE112" s="399"/>
      <c r="JSF112" s="466"/>
      <c r="JSG112" s="252"/>
      <c r="JSH112" s="467"/>
      <c r="JSI112" s="466"/>
      <c r="JSJ112" s="399"/>
      <c r="JSK112" s="466"/>
      <c r="JSL112" s="252"/>
      <c r="JSM112" s="467"/>
      <c r="JSN112" s="466"/>
      <c r="JSO112" s="399"/>
      <c r="JSP112" s="466"/>
      <c r="JSQ112" s="252"/>
      <c r="JSR112" s="467"/>
      <c r="JSS112" s="466"/>
      <c r="JST112" s="399"/>
      <c r="JSU112" s="466"/>
      <c r="JSV112" s="252"/>
      <c r="JSW112" s="467"/>
      <c r="JSX112" s="466"/>
      <c r="JSY112" s="399"/>
      <c r="JSZ112" s="466"/>
      <c r="JTA112" s="252"/>
      <c r="JTB112" s="467"/>
      <c r="JTC112" s="466"/>
      <c r="JTD112" s="399"/>
      <c r="JTE112" s="466"/>
      <c r="JTF112" s="252"/>
      <c r="JTG112" s="467"/>
      <c r="JTH112" s="466"/>
      <c r="JTI112" s="399"/>
      <c r="JTJ112" s="466"/>
      <c r="JTK112" s="252"/>
      <c r="JTL112" s="467"/>
      <c r="JTM112" s="466"/>
      <c r="JTN112" s="399"/>
      <c r="JTO112" s="466"/>
      <c r="JTP112" s="252"/>
      <c r="JTQ112" s="467"/>
      <c r="JTR112" s="466"/>
      <c r="JTS112" s="399"/>
      <c r="JTT112" s="466"/>
      <c r="JTU112" s="252"/>
      <c r="JTV112" s="467"/>
      <c r="JTW112" s="466"/>
      <c r="JTX112" s="399"/>
      <c r="JTY112" s="466"/>
      <c r="JTZ112" s="252"/>
      <c r="JUA112" s="467"/>
      <c r="JUB112" s="466"/>
      <c r="JUC112" s="399"/>
      <c r="JUD112" s="466"/>
      <c r="JUE112" s="252"/>
      <c r="JUF112" s="467"/>
      <c r="JUG112" s="466"/>
      <c r="JUH112" s="399"/>
      <c r="JUI112" s="466"/>
      <c r="JUJ112" s="252"/>
      <c r="JUK112" s="467"/>
      <c r="JUL112" s="466"/>
      <c r="JUM112" s="399"/>
      <c r="JUN112" s="466"/>
      <c r="JUO112" s="252"/>
      <c r="JUP112" s="467"/>
      <c r="JUQ112" s="466"/>
      <c r="JUR112" s="399"/>
      <c r="JUS112" s="466"/>
      <c r="JUT112" s="252"/>
      <c r="JUU112" s="467"/>
      <c r="JUV112" s="466"/>
      <c r="JUW112" s="399"/>
      <c r="JUX112" s="466"/>
      <c r="JUY112" s="252"/>
      <c r="JUZ112" s="467"/>
      <c r="JVA112" s="466"/>
      <c r="JVB112" s="399"/>
      <c r="JVC112" s="466"/>
      <c r="JVD112" s="252"/>
      <c r="JVE112" s="467"/>
      <c r="JVF112" s="466"/>
      <c r="JVG112" s="399"/>
      <c r="JVH112" s="466"/>
      <c r="JVI112" s="252"/>
      <c r="JVJ112" s="467"/>
      <c r="JVK112" s="466"/>
      <c r="JVL112" s="399"/>
      <c r="JVM112" s="466"/>
      <c r="JVN112" s="252"/>
      <c r="JVO112" s="467"/>
      <c r="JVP112" s="466"/>
      <c r="JVQ112" s="399"/>
      <c r="JVR112" s="466"/>
      <c r="JVS112" s="252"/>
      <c r="JVT112" s="467"/>
      <c r="JVU112" s="466"/>
      <c r="JVV112" s="399"/>
      <c r="JVW112" s="466"/>
      <c r="JVX112" s="252"/>
      <c r="JVY112" s="467"/>
      <c r="JVZ112" s="466"/>
      <c r="JWA112" s="399"/>
      <c r="JWB112" s="466"/>
      <c r="JWC112" s="252"/>
      <c r="JWD112" s="467"/>
      <c r="JWE112" s="466"/>
      <c r="JWF112" s="399"/>
      <c r="JWG112" s="466"/>
      <c r="JWH112" s="252"/>
      <c r="JWI112" s="467"/>
      <c r="JWJ112" s="466"/>
      <c r="JWK112" s="399"/>
      <c r="JWL112" s="466"/>
      <c r="JWM112" s="252"/>
      <c r="JWN112" s="467"/>
      <c r="JWO112" s="466"/>
      <c r="JWP112" s="399"/>
      <c r="JWQ112" s="466"/>
      <c r="JWR112" s="252"/>
      <c r="JWS112" s="467"/>
      <c r="JWT112" s="466"/>
      <c r="JWU112" s="399"/>
      <c r="JWV112" s="466"/>
      <c r="JWW112" s="252"/>
      <c r="JWX112" s="467"/>
      <c r="JWY112" s="466"/>
      <c r="JWZ112" s="399"/>
      <c r="JXA112" s="466"/>
      <c r="JXB112" s="252"/>
      <c r="JXC112" s="467"/>
      <c r="JXD112" s="466"/>
      <c r="JXE112" s="399"/>
      <c r="JXF112" s="466"/>
      <c r="JXG112" s="252"/>
      <c r="JXH112" s="467"/>
      <c r="JXI112" s="466"/>
      <c r="JXJ112" s="399"/>
      <c r="JXK112" s="466"/>
      <c r="JXL112" s="252"/>
      <c r="JXM112" s="467"/>
      <c r="JXN112" s="466"/>
      <c r="JXO112" s="399"/>
      <c r="JXP112" s="466"/>
      <c r="JXQ112" s="252"/>
      <c r="JXR112" s="467"/>
      <c r="JXS112" s="466"/>
      <c r="JXT112" s="399"/>
      <c r="JXU112" s="466"/>
      <c r="JXV112" s="252"/>
      <c r="JXW112" s="467"/>
      <c r="JXX112" s="466"/>
      <c r="JXY112" s="399"/>
      <c r="JXZ112" s="466"/>
      <c r="JYA112" s="252"/>
      <c r="JYB112" s="467"/>
      <c r="JYC112" s="466"/>
      <c r="JYD112" s="399"/>
      <c r="JYE112" s="466"/>
      <c r="JYF112" s="252"/>
      <c r="JYG112" s="467"/>
      <c r="JYH112" s="466"/>
      <c r="JYI112" s="399"/>
      <c r="JYJ112" s="466"/>
      <c r="JYK112" s="252"/>
      <c r="JYL112" s="467"/>
      <c r="JYM112" s="466"/>
      <c r="JYN112" s="399"/>
      <c r="JYO112" s="466"/>
      <c r="JYP112" s="252"/>
      <c r="JYQ112" s="467"/>
      <c r="JYR112" s="466"/>
      <c r="JYS112" s="399"/>
      <c r="JYT112" s="466"/>
      <c r="JYU112" s="252"/>
      <c r="JYV112" s="467"/>
      <c r="JYW112" s="466"/>
      <c r="JYX112" s="399"/>
      <c r="JYY112" s="466"/>
      <c r="JYZ112" s="252"/>
      <c r="JZA112" s="467"/>
      <c r="JZB112" s="466"/>
      <c r="JZC112" s="399"/>
      <c r="JZD112" s="466"/>
      <c r="JZE112" s="252"/>
      <c r="JZF112" s="467"/>
      <c r="JZG112" s="466"/>
      <c r="JZH112" s="399"/>
      <c r="JZI112" s="466"/>
      <c r="JZJ112" s="252"/>
      <c r="JZK112" s="467"/>
      <c r="JZL112" s="466"/>
      <c r="JZM112" s="399"/>
      <c r="JZN112" s="466"/>
      <c r="JZO112" s="252"/>
      <c r="JZP112" s="467"/>
      <c r="JZQ112" s="466"/>
      <c r="JZR112" s="399"/>
      <c r="JZS112" s="466"/>
      <c r="JZT112" s="252"/>
      <c r="JZU112" s="467"/>
      <c r="JZV112" s="466"/>
      <c r="JZW112" s="399"/>
      <c r="JZX112" s="466"/>
      <c r="JZY112" s="252"/>
      <c r="JZZ112" s="467"/>
      <c r="KAA112" s="466"/>
      <c r="KAB112" s="399"/>
      <c r="KAC112" s="466"/>
      <c r="KAD112" s="252"/>
      <c r="KAE112" s="467"/>
      <c r="KAF112" s="466"/>
      <c r="KAG112" s="399"/>
      <c r="KAH112" s="466"/>
      <c r="KAI112" s="252"/>
      <c r="KAJ112" s="467"/>
      <c r="KAK112" s="466"/>
      <c r="KAL112" s="399"/>
      <c r="KAM112" s="466"/>
      <c r="KAN112" s="252"/>
      <c r="KAO112" s="467"/>
      <c r="KAP112" s="466"/>
      <c r="KAQ112" s="399"/>
      <c r="KAR112" s="466"/>
      <c r="KAS112" s="252"/>
      <c r="KAT112" s="467"/>
      <c r="KAU112" s="466"/>
      <c r="KAV112" s="399"/>
      <c r="KAW112" s="466"/>
      <c r="KAX112" s="252"/>
      <c r="KAY112" s="467"/>
      <c r="KAZ112" s="466"/>
      <c r="KBA112" s="399"/>
      <c r="KBB112" s="466"/>
      <c r="KBC112" s="252"/>
      <c r="KBD112" s="467"/>
      <c r="KBE112" s="466"/>
      <c r="KBF112" s="399"/>
      <c r="KBG112" s="466"/>
      <c r="KBH112" s="252"/>
      <c r="KBI112" s="467"/>
      <c r="KBJ112" s="466"/>
      <c r="KBK112" s="399"/>
      <c r="KBL112" s="466"/>
      <c r="KBM112" s="252"/>
      <c r="KBN112" s="467"/>
      <c r="KBO112" s="466"/>
      <c r="KBP112" s="399"/>
      <c r="KBQ112" s="466"/>
      <c r="KBR112" s="252"/>
      <c r="KBS112" s="467"/>
      <c r="KBT112" s="466"/>
      <c r="KBU112" s="399"/>
      <c r="KBV112" s="466"/>
      <c r="KBW112" s="252"/>
      <c r="KBX112" s="467"/>
      <c r="KBY112" s="466"/>
      <c r="KBZ112" s="399"/>
      <c r="KCA112" s="466"/>
      <c r="KCB112" s="252"/>
      <c r="KCC112" s="467"/>
      <c r="KCD112" s="466"/>
      <c r="KCE112" s="399"/>
      <c r="KCF112" s="466"/>
      <c r="KCG112" s="252"/>
      <c r="KCH112" s="467"/>
      <c r="KCI112" s="466"/>
      <c r="KCJ112" s="399"/>
      <c r="KCK112" s="466"/>
      <c r="KCL112" s="252"/>
      <c r="KCM112" s="467"/>
      <c r="KCN112" s="466"/>
      <c r="KCO112" s="399"/>
      <c r="KCP112" s="466"/>
      <c r="KCQ112" s="252"/>
      <c r="KCR112" s="467"/>
      <c r="KCS112" s="466"/>
      <c r="KCT112" s="399"/>
      <c r="KCU112" s="466"/>
      <c r="KCV112" s="252"/>
      <c r="KCW112" s="467"/>
      <c r="KCX112" s="466"/>
      <c r="KCY112" s="399"/>
      <c r="KCZ112" s="466"/>
      <c r="KDA112" s="252"/>
      <c r="KDB112" s="467"/>
      <c r="KDC112" s="466"/>
      <c r="KDD112" s="399"/>
      <c r="KDE112" s="466"/>
      <c r="KDF112" s="252"/>
      <c r="KDG112" s="467"/>
      <c r="KDH112" s="466"/>
      <c r="KDI112" s="399"/>
      <c r="KDJ112" s="466"/>
      <c r="KDK112" s="252"/>
      <c r="KDL112" s="467"/>
      <c r="KDM112" s="466"/>
      <c r="KDN112" s="399"/>
      <c r="KDO112" s="466"/>
      <c r="KDP112" s="252"/>
      <c r="KDQ112" s="467"/>
      <c r="KDR112" s="466"/>
      <c r="KDS112" s="399"/>
      <c r="KDT112" s="466"/>
      <c r="KDU112" s="252"/>
      <c r="KDV112" s="467"/>
      <c r="KDW112" s="466"/>
      <c r="KDX112" s="399"/>
      <c r="KDY112" s="466"/>
      <c r="KDZ112" s="252"/>
      <c r="KEA112" s="467"/>
      <c r="KEB112" s="466"/>
      <c r="KEC112" s="399"/>
      <c r="KED112" s="466"/>
      <c r="KEE112" s="252"/>
      <c r="KEF112" s="467"/>
      <c r="KEG112" s="466"/>
      <c r="KEH112" s="399"/>
      <c r="KEI112" s="466"/>
      <c r="KEJ112" s="252"/>
      <c r="KEK112" s="467"/>
      <c r="KEL112" s="466"/>
      <c r="KEM112" s="399"/>
      <c r="KEN112" s="466"/>
      <c r="KEO112" s="252"/>
      <c r="KEP112" s="467"/>
      <c r="KEQ112" s="466"/>
      <c r="KER112" s="399"/>
      <c r="KES112" s="466"/>
      <c r="KET112" s="252"/>
      <c r="KEU112" s="467"/>
      <c r="KEV112" s="466"/>
      <c r="KEW112" s="399"/>
      <c r="KEX112" s="466"/>
      <c r="KEY112" s="252"/>
      <c r="KEZ112" s="467"/>
      <c r="KFA112" s="466"/>
      <c r="KFB112" s="399"/>
      <c r="KFC112" s="466"/>
      <c r="KFD112" s="252"/>
      <c r="KFE112" s="467"/>
      <c r="KFF112" s="466"/>
      <c r="KFG112" s="399"/>
      <c r="KFH112" s="466"/>
      <c r="KFI112" s="252"/>
      <c r="KFJ112" s="467"/>
      <c r="KFK112" s="466"/>
      <c r="KFL112" s="399"/>
      <c r="KFM112" s="466"/>
      <c r="KFN112" s="252"/>
      <c r="KFO112" s="467"/>
      <c r="KFP112" s="466"/>
      <c r="KFQ112" s="399"/>
      <c r="KFR112" s="466"/>
      <c r="KFS112" s="252"/>
      <c r="KFT112" s="467"/>
      <c r="KFU112" s="466"/>
      <c r="KFV112" s="399"/>
      <c r="KFW112" s="466"/>
      <c r="KFX112" s="252"/>
      <c r="KFY112" s="467"/>
      <c r="KFZ112" s="466"/>
      <c r="KGA112" s="399"/>
      <c r="KGB112" s="466"/>
      <c r="KGC112" s="252"/>
      <c r="KGD112" s="467"/>
      <c r="KGE112" s="466"/>
      <c r="KGF112" s="399"/>
      <c r="KGG112" s="466"/>
      <c r="KGH112" s="252"/>
      <c r="KGI112" s="467"/>
      <c r="KGJ112" s="466"/>
      <c r="KGK112" s="399"/>
      <c r="KGL112" s="466"/>
      <c r="KGM112" s="252"/>
      <c r="KGN112" s="467"/>
      <c r="KGO112" s="466"/>
      <c r="KGP112" s="399"/>
      <c r="KGQ112" s="466"/>
      <c r="KGR112" s="252"/>
      <c r="KGS112" s="467"/>
      <c r="KGT112" s="466"/>
      <c r="KGU112" s="399"/>
      <c r="KGV112" s="466"/>
      <c r="KGW112" s="252"/>
      <c r="KGX112" s="467"/>
      <c r="KGY112" s="466"/>
      <c r="KGZ112" s="399"/>
      <c r="KHA112" s="466"/>
      <c r="KHB112" s="252"/>
      <c r="KHC112" s="467"/>
      <c r="KHD112" s="466"/>
      <c r="KHE112" s="399"/>
      <c r="KHF112" s="466"/>
      <c r="KHG112" s="252"/>
      <c r="KHH112" s="467"/>
      <c r="KHI112" s="466"/>
      <c r="KHJ112" s="399"/>
      <c r="KHK112" s="466"/>
      <c r="KHL112" s="252"/>
      <c r="KHM112" s="467"/>
      <c r="KHN112" s="466"/>
      <c r="KHO112" s="399"/>
      <c r="KHP112" s="466"/>
      <c r="KHQ112" s="252"/>
      <c r="KHR112" s="467"/>
      <c r="KHS112" s="466"/>
      <c r="KHT112" s="399"/>
      <c r="KHU112" s="466"/>
      <c r="KHV112" s="252"/>
      <c r="KHW112" s="467"/>
      <c r="KHX112" s="466"/>
      <c r="KHY112" s="399"/>
      <c r="KHZ112" s="466"/>
      <c r="KIA112" s="252"/>
      <c r="KIB112" s="467"/>
      <c r="KIC112" s="466"/>
      <c r="KID112" s="399"/>
      <c r="KIE112" s="466"/>
      <c r="KIF112" s="252"/>
      <c r="KIG112" s="467"/>
      <c r="KIH112" s="466"/>
      <c r="KII112" s="399"/>
      <c r="KIJ112" s="466"/>
      <c r="KIK112" s="252"/>
      <c r="KIL112" s="467"/>
      <c r="KIM112" s="466"/>
      <c r="KIN112" s="399"/>
      <c r="KIO112" s="466"/>
      <c r="KIP112" s="252"/>
      <c r="KIQ112" s="467"/>
      <c r="KIR112" s="466"/>
      <c r="KIS112" s="399"/>
      <c r="KIT112" s="466"/>
      <c r="KIU112" s="252"/>
      <c r="KIV112" s="467"/>
      <c r="KIW112" s="466"/>
      <c r="KIX112" s="399"/>
      <c r="KIY112" s="466"/>
      <c r="KIZ112" s="252"/>
      <c r="KJA112" s="467"/>
      <c r="KJB112" s="466"/>
      <c r="KJC112" s="399"/>
      <c r="KJD112" s="466"/>
      <c r="KJE112" s="252"/>
      <c r="KJF112" s="467"/>
      <c r="KJG112" s="466"/>
      <c r="KJH112" s="399"/>
      <c r="KJI112" s="466"/>
      <c r="KJJ112" s="252"/>
      <c r="KJK112" s="467"/>
      <c r="KJL112" s="466"/>
      <c r="KJM112" s="399"/>
      <c r="KJN112" s="466"/>
      <c r="KJO112" s="252"/>
      <c r="KJP112" s="467"/>
      <c r="KJQ112" s="466"/>
      <c r="KJR112" s="399"/>
      <c r="KJS112" s="466"/>
      <c r="KJT112" s="252"/>
      <c r="KJU112" s="467"/>
      <c r="KJV112" s="466"/>
      <c r="KJW112" s="399"/>
      <c r="KJX112" s="466"/>
      <c r="KJY112" s="252"/>
      <c r="KJZ112" s="467"/>
      <c r="KKA112" s="466"/>
      <c r="KKB112" s="399"/>
      <c r="KKC112" s="466"/>
      <c r="KKD112" s="252"/>
      <c r="KKE112" s="467"/>
      <c r="KKF112" s="466"/>
      <c r="KKG112" s="399"/>
      <c r="KKH112" s="466"/>
      <c r="KKI112" s="252"/>
      <c r="KKJ112" s="467"/>
      <c r="KKK112" s="466"/>
      <c r="KKL112" s="399"/>
      <c r="KKM112" s="466"/>
      <c r="KKN112" s="252"/>
      <c r="KKO112" s="467"/>
      <c r="KKP112" s="466"/>
      <c r="KKQ112" s="399"/>
      <c r="KKR112" s="466"/>
      <c r="KKS112" s="252"/>
      <c r="KKT112" s="467"/>
      <c r="KKU112" s="466"/>
      <c r="KKV112" s="399"/>
      <c r="KKW112" s="466"/>
      <c r="KKX112" s="252"/>
      <c r="KKY112" s="467"/>
      <c r="KKZ112" s="466"/>
      <c r="KLA112" s="399"/>
      <c r="KLB112" s="466"/>
      <c r="KLC112" s="252"/>
      <c r="KLD112" s="467"/>
      <c r="KLE112" s="466"/>
      <c r="KLF112" s="399"/>
      <c r="KLG112" s="466"/>
      <c r="KLH112" s="252"/>
      <c r="KLI112" s="467"/>
      <c r="KLJ112" s="466"/>
      <c r="KLK112" s="399"/>
      <c r="KLL112" s="466"/>
      <c r="KLM112" s="252"/>
      <c r="KLN112" s="467"/>
      <c r="KLO112" s="466"/>
      <c r="KLP112" s="399"/>
      <c r="KLQ112" s="466"/>
      <c r="KLR112" s="252"/>
      <c r="KLS112" s="467"/>
      <c r="KLT112" s="466"/>
      <c r="KLU112" s="399"/>
      <c r="KLV112" s="466"/>
      <c r="KLW112" s="252"/>
      <c r="KLX112" s="467"/>
      <c r="KLY112" s="466"/>
      <c r="KLZ112" s="399"/>
      <c r="KMA112" s="466"/>
      <c r="KMB112" s="252"/>
      <c r="KMC112" s="467"/>
      <c r="KMD112" s="466"/>
      <c r="KME112" s="399"/>
      <c r="KMF112" s="466"/>
      <c r="KMG112" s="252"/>
      <c r="KMH112" s="467"/>
      <c r="KMI112" s="466"/>
      <c r="KMJ112" s="399"/>
      <c r="KMK112" s="466"/>
      <c r="KML112" s="252"/>
      <c r="KMM112" s="467"/>
      <c r="KMN112" s="466"/>
      <c r="KMO112" s="399"/>
      <c r="KMP112" s="466"/>
      <c r="KMQ112" s="252"/>
      <c r="KMR112" s="467"/>
      <c r="KMS112" s="466"/>
      <c r="KMT112" s="399"/>
      <c r="KMU112" s="466"/>
      <c r="KMV112" s="252"/>
      <c r="KMW112" s="467"/>
      <c r="KMX112" s="466"/>
      <c r="KMY112" s="399"/>
      <c r="KMZ112" s="466"/>
      <c r="KNA112" s="252"/>
      <c r="KNB112" s="467"/>
      <c r="KNC112" s="466"/>
      <c r="KND112" s="399"/>
      <c r="KNE112" s="466"/>
      <c r="KNF112" s="252"/>
      <c r="KNG112" s="467"/>
      <c r="KNH112" s="466"/>
      <c r="KNI112" s="399"/>
      <c r="KNJ112" s="466"/>
      <c r="KNK112" s="252"/>
      <c r="KNL112" s="467"/>
      <c r="KNM112" s="466"/>
      <c r="KNN112" s="399"/>
      <c r="KNO112" s="466"/>
      <c r="KNP112" s="252"/>
      <c r="KNQ112" s="467"/>
      <c r="KNR112" s="466"/>
      <c r="KNS112" s="399"/>
      <c r="KNT112" s="466"/>
      <c r="KNU112" s="252"/>
      <c r="KNV112" s="467"/>
      <c r="KNW112" s="466"/>
      <c r="KNX112" s="399"/>
      <c r="KNY112" s="466"/>
      <c r="KNZ112" s="252"/>
      <c r="KOA112" s="467"/>
      <c r="KOB112" s="466"/>
      <c r="KOC112" s="399"/>
      <c r="KOD112" s="466"/>
      <c r="KOE112" s="252"/>
      <c r="KOF112" s="467"/>
      <c r="KOG112" s="466"/>
      <c r="KOH112" s="399"/>
      <c r="KOI112" s="466"/>
      <c r="KOJ112" s="252"/>
      <c r="KOK112" s="467"/>
      <c r="KOL112" s="466"/>
      <c r="KOM112" s="399"/>
      <c r="KON112" s="466"/>
      <c r="KOO112" s="252"/>
      <c r="KOP112" s="467"/>
      <c r="KOQ112" s="466"/>
      <c r="KOR112" s="399"/>
      <c r="KOS112" s="466"/>
      <c r="KOT112" s="252"/>
      <c r="KOU112" s="467"/>
      <c r="KOV112" s="466"/>
      <c r="KOW112" s="399"/>
      <c r="KOX112" s="466"/>
      <c r="KOY112" s="252"/>
      <c r="KOZ112" s="467"/>
      <c r="KPA112" s="466"/>
      <c r="KPB112" s="399"/>
      <c r="KPC112" s="466"/>
      <c r="KPD112" s="252"/>
      <c r="KPE112" s="467"/>
      <c r="KPF112" s="466"/>
      <c r="KPG112" s="399"/>
      <c r="KPH112" s="466"/>
      <c r="KPI112" s="252"/>
      <c r="KPJ112" s="467"/>
      <c r="KPK112" s="466"/>
      <c r="KPL112" s="399"/>
      <c r="KPM112" s="466"/>
      <c r="KPN112" s="252"/>
      <c r="KPO112" s="467"/>
      <c r="KPP112" s="466"/>
      <c r="KPQ112" s="399"/>
      <c r="KPR112" s="466"/>
      <c r="KPS112" s="252"/>
      <c r="KPT112" s="467"/>
      <c r="KPU112" s="466"/>
      <c r="KPV112" s="399"/>
      <c r="KPW112" s="466"/>
      <c r="KPX112" s="252"/>
      <c r="KPY112" s="467"/>
      <c r="KPZ112" s="466"/>
      <c r="KQA112" s="399"/>
      <c r="KQB112" s="466"/>
      <c r="KQC112" s="252"/>
      <c r="KQD112" s="467"/>
      <c r="KQE112" s="466"/>
      <c r="KQF112" s="399"/>
      <c r="KQG112" s="466"/>
      <c r="KQH112" s="252"/>
      <c r="KQI112" s="467"/>
      <c r="KQJ112" s="466"/>
      <c r="KQK112" s="399"/>
      <c r="KQL112" s="466"/>
      <c r="KQM112" s="252"/>
      <c r="KQN112" s="467"/>
      <c r="KQO112" s="466"/>
      <c r="KQP112" s="399"/>
      <c r="KQQ112" s="466"/>
      <c r="KQR112" s="252"/>
      <c r="KQS112" s="467"/>
      <c r="KQT112" s="466"/>
      <c r="KQU112" s="399"/>
      <c r="KQV112" s="466"/>
      <c r="KQW112" s="252"/>
      <c r="KQX112" s="467"/>
      <c r="KQY112" s="466"/>
      <c r="KQZ112" s="399"/>
      <c r="KRA112" s="466"/>
      <c r="KRB112" s="252"/>
      <c r="KRC112" s="467"/>
      <c r="KRD112" s="466"/>
      <c r="KRE112" s="399"/>
      <c r="KRF112" s="466"/>
      <c r="KRG112" s="252"/>
      <c r="KRH112" s="467"/>
      <c r="KRI112" s="466"/>
      <c r="KRJ112" s="399"/>
      <c r="KRK112" s="466"/>
      <c r="KRL112" s="252"/>
      <c r="KRM112" s="467"/>
      <c r="KRN112" s="466"/>
      <c r="KRO112" s="399"/>
      <c r="KRP112" s="466"/>
      <c r="KRQ112" s="252"/>
      <c r="KRR112" s="467"/>
      <c r="KRS112" s="466"/>
      <c r="KRT112" s="399"/>
      <c r="KRU112" s="466"/>
      <c r="KRV112" s="252"/>
      <c r="KRW112" s="467"/>
      <c r="KRX112" s="466"/>
      <c r="KRY112" s="399"/>
      <c r="KRZ112" s="466"/>
      <c r="KSA112" s="252"/>
      <c r="KSB112" s="467"/>
      <c r="KSC112" s="466"/>
      <c r="KSD112" s="399"/>
      <c r="KSE112" s="466"/>
      <c r="KSF112" s="252"/>
      <c r="KSG112" s="467"/>
      <c r="KSH112" s="466"/>
      <c r="KSI112" s="399"/>
      <c r="KSJ112" s="466"/>
      <c r="KSK112" s="252"/>
      <c r="KSL112" s="467"/>
      <c r="KSM112" s="466"/>
      <c r="KSN112" s="399"/>
      <c r="KSO112" s="466"/>
      <c r="KSP112" s="252"/>
      <c r="KSQ112" s="467"/>
      <c r="KSR112" s="466"/>
      <c r="KSS112" s="399"/>
      <c r="KST112" s="466"/>
      <c r="KSU112" s="252"/>
      <c r="KSV112" s="467"/>
      <c r="KSW112" s="466"/>
      <c r="KSX112" s="399"/>
      <c r="KSY112" s="466"/>
      <c r="KSZ112" s="252"/>
      <c r="KTA112" s="467"/>
      <c r="KTB112" s="466"/>
      <c r="KTC112" s="399"/>
      <c r="KTD112" s="466"/>
      <c r="KTE112" s="252"/>
      <c r="KTF112" s="467"/>
      <c r="KTG112" s="466"/>
      <c r="KTH112" s="399"/>
      <c r="KTI112" s="466"/>
      <c r="KTJ112" s="252"/>
      <c r="KTK112" s="467"/>
      <c r="KTL112" s="466"/>
      <c r="KTM112" s="399"/>
      <c r="KTN112" s="466"/>
      <c r="KTO112" s="252"/>
      <c r="KTP112" s="467"/>
      <c r="KTQ112" s="466"/>
      <c r="KTR112" s="399"/>
      <c r="KTS112" s="466"/>
      <c r="KTT112" s="252"/>
      <c r="KTU112" s="467"/>
      <c r="KTV112" s="466"/>
      <c r="KTW112" s="399"/>
      <c r="KTX112" s="466"/>
      <c r="KTY112" s="252"/>
      <c r="KTZ112" s="467"/>
      <c r="KUA112" s="466"/>
      <c r="KUB112" s="399"/>
      <c r="KUC112" s="466"/>
      <c r="KUD112" s="252"/>
      <c r="KUE112" s="467"/>
      <c r="KUF112" s="466"/>
      <c r="KUG112" s="399"/>
      <c r="KUH112" s="466"/>
      <c r="KUI112" s="252"/>
      <c r="KUJ112" s="467"/>
      <c r="KUK112" s="466"/>
      <c r="KUL112" s="399"/>
      <c r="KUM112" s="466"/>
      <c r="KUN112" s="252"/>
      <c r="KUO112" s="467"/>
      <c r="KUP112" s="466"/>
      <c r="KUQ112" s="399"/>
      <c r="KUR112" s="466"/>
      <c r="KUS112" s="252"/>
      <c r="KUT112" s="467"/>
      <c r="KUU112" s="466"/>
      <c r="KUV112" s="399"/>
      <c r="KUW112" s="466"/>
      <c r="KUX112" s="252"/>
      <c r="KUY112" s="467"/>
      <c r="KUZ112" s="466"/>
      <c r="KVA112" s="399"/>
      <c r="KVB112" s="466"/>
      <c r="KVC112" s="252"/>
      <c r="KVD112" s="467"/>
      <c r="KVE112" s="466"/>
      <c r="KVF112" s="399"/>
      <c r="KVG112" s="466"/>
      <c r="KVH112" s="252"/>
      <c r="KVI112" s="467"/>
      <c r="KVJ112" s="466"/>
      <c r="KVK112" s="399"/>
      <c r="KVL112" s="466"/>
      <c r="KVM112" s="252"/>
      <c r="KVN112" s="467"/>
      <c r="KVO112" s="466"/>
      <c r="KVP112" s="399"/>
      <c r="KVQ112" s="466"/>
      <c r="KVR112" s="252"/>
      <c r="KVS112" s="467"/>
      <c r="KVT112" s="466"/>
      <c r="KVU112" s="399"/>
      <c r="KVV112" s="466"/>
      <c r="KVW112" s="252"/>
      <c r="KVX112" s="467"/>
      <c r="KVY112" s="466"/>
      <c r="KVZ112" s="399"/>
      <c r="KWA112" s="466"/>
      <c r="KWB112" s="252"/>
      <c r="KWC112" s="467"/>
      <c r="KWD112" s="466"/>
      <c r="KWE112" s="399"/>
      <c r="KWF112" s="466"/>
      <c r="KWG112" s="252"/>
      <c r="KWH112" s="467"/>
      <c r="KWI112" s="466"/>
      <c r="KWJ112" s="399"/>
      <c r="KWK112" s="466"/>
      <c r="KWL112" s="252"/>
      <c r="KWM112" s="467"/>
      <c r="KWN112" s="466"/>
      <c r="KWO112" s="399"/>
      <c r="KWP112" s="466"/>
      <c r="KWQ112" s="252"/>
      <c r="KWR112" s="467"/>
      <c r="KWS112" s="466"/>
      <c r="KWT112" s="399"/>
      <c r="KWU112" s="466"/>
      <c r="KWV112" s="252"/>
      <c r="KWW112" s="467"/>
      <c r="KWX112" s="466"/>
      <c r="KWY112" s="399"/>
      <c r="KWZ112" s="466"/>
      <c r="KXA112" s="252"/>
      <c r="KXB112" s="467"/>
      <c r="KXC112" s="466"/>
      <c r="KXD112" s="399"/>
      <c r="KXE112" s="466"/>
      <c r="KXF112" s="252"/>
      <c r="KXG112" s="467"/>
      <c r="KXH112" s="466"/>
      <c r="KXI112" s="399"/>
      <c r="KXJ112" s="466"/>
      <c r="KXK112" s="252"/>
      <c r="KXL112" s="467"/>
      <c r="KXM112" s="466"/>
      <c r="KXN112" s="399"/>
      <c r="KXO112" s="466"/>
      <c r="KXP112" s="252"/>
      <c r="KXQ112" s="467"/>
      <c r="KXR112" s="466"/>
      <c r="KXS112" s="399"/>
      <c r="KXT112" s="466"/>
      <c r="KXU112" s="252"/>
      <c r="KXV112" s="467"/>
      <c r="KXW112" s="466"/>
      <c r="KXX112" s="399"/>
      <c r="KXY112" s="466"/>
      <c r="KXZ112" s="252"/>
      <c r="KYA112" s="467"/>
      <c r="KYB112" s="466"/>
      <c r="KYC112" s="399"/>
      <c r="KYD112" s="466"/>
      <c r="KYE112" s="252"/>
      <c r="KYF112" s="467"/>
      <c r="KYG112" s="466"/>
      <c r="KYH112" s="399"/>
      <c r="KYI112" s="466"/>
      <c r="KYJ112" s="252"/>
      <c r="KYK112" s="467"/>
      <c r="KYL112" s="466"/>
      <c r="KYM112" s="399"/>
      <c r="KYN112" s="466"/>
      <c r="KYO112" s="252"/>
      <c r="KYP112" s="467"/>
      <c r="KYQ112" s="466"/>
      <c r="KYR112" s="399"/>
      <c r="KYS112" s="466"/>
      <c r="KYT112" s="252"/>
      <c r="KYU112" s="467"/>
      <c r="KYV112" s="466"/>
      <c r="KYW112" s="399"/>
      <c r="KYX112" s="466"/>
      <c r="KYY112" s="252"/>
      <c r="KYZ112" s="467"/>
      <c r="KZA112" s="466"/>
      <c r="KZB112" s="399"/>
      <c r="KZC112" s="466"/>
      <c r="KZD112" s="252"/>
      <c r="KZE112" s="467"/>
      <c r="KZF112" s="466"/>
      <c r="KZG112" s="399"/>
      <c r="KZH112" s="466"/>
      <c r="KZI112" s="252"/>
      <c r="KZJ112" s="467"/>
      <c r="KZK112" s="466"/>
      <c r="KZL112" s="399"/>
      <c r="KZM112" s="466"/>
      <c r="KZN112" s="252"/>
      <c r="KZO112" s="467"/>
      <c r="KZP112" s="466"/>
      <c r="KZQ112" s="399"/>
      <c r="KZR112" s="466"/>
      <c r="KZS112" s="252"/>
      <c r="KZT112" s="467"/>
      <c r="KZU112" s="466"/>
      <c r="KZV112" s="399"/>
      <c r="KZW112" s="466"/>
      <c r="KZX112" s="252"/>
      <c r="KZY112" s="467"/>
      <c r="KZZ112" s="466"/>
      <c r="LAA112" s="399"/>
      <c r="LAB112" s="466"/>
      <c r="LAC112" s="252"/>
      <c r="LAD112" s="467"/>
      <c r="LAE112" s="466"/>
      <c r="LAF112" s="399"/>
      <c r="LAG112" s="466"/>
      <c r="LAH112" s="252"/>
      <c r="LAI112" s="467"/>
      <c r="LAJ112" s="466"/>
      <c r="LAK112" s="399"/>
      <c r="LAL112" s="466"/>
      <c r="LAM112" s="252"/>
      <c r="LAN112" s="467"/>
      <c r="LAO112" s="466"/>
      <c r="LAP112" s="399"/>
      <c r="LAQ112" s="466"/>
      <c r="LAR112" s="252"/>
      <c r="LAS112" s="467"/>
      <c r="LAT112" s="466"/>
      <c r="LAU112" s="399"/>
      <c r="LAV112" s="466"/>
      <c r="LAW112" s="252"/>
      <c r="LAX112" s="467"/>
      <c r="LAY112" s="466"/>
      <c r="LAZ112" s="399"/>
      <c r="LBA112" s="466"/>
      <c r="LBB112" s="252"/>
      <c r="LBC112" s="467"/>
      <c r="LBD112" s="466"/>
      <c r="LBE112" s="399"/>
      <c r="LBF112" s="466"/>
      <c r="LBG112" s="252"/>
      <c r="LBH112" s="467"/>
      <c r="LBI112" s="466"/>
      <c r="LBJ112" s="399"/>
      <c r="LBK112" s="466"/>
      <c r="LBL112" s="252"/>
      <c r="LBM112" s="467"/>
      <c r="LBN112" s="466"/>
      <c r="LBO112" s="399"/>
      <c r="LBP112" s="466"/>
      <c r="LBQ112" s="252"/>
      <c r="LBR112" s="467"/>
      <c r="LBS112" s="466"/>
      <c r="LBT112" s="399"/>
      <c r="LBU112" s="466"/>
      <c r="LBV112" s="252"/>
      <c r="LBW112" s="467"/>
      <c r="LBX112" s="466"/>
      <c r="LBY112" s="399"/>
      <c r="LBZ112" s="466"/>
      <c r="LCA112" s="252"/>
      <c r="LCB112" s="467"/>
      <c r="LCC112" s="466"/>
      <c r="LCD112" s="399"/>
      <c r="LCE112" s="466"/>
      <c r="LCF112" s="252"/>
      <c r="LCG112" s="467"/>
      <c r="LCH112" s="466"/>
      <c r="LCI112" s="399"/>
      <c r="LCJ112" s="466"/>
      <c r="LCK112" s="252"/>
      <c r="LCL112" s="467"/>
      <c r="LCM112" s="466"/>
      <c r="LCN112" s="399"/>
      <c r="LCO112" s="466"/>
      <c r="LCP112" s="252"/>
      <c r="LCQ112" s="467"/>
      <c r="LCR112" s="466"/>
      <c r="LCS112" s="399"/>
      <c r="LCT112" s="466"/>
      <c r="LCU112" s="252"/>
      <c r="LCV112" s="467"/>
      <c r="LCW112" s="466"/>
      <c r="LCX112" s="399"/>
      <c r="LCY112" s="466"/>
      <c r="LCZ112" s="252"/>
      <c r="LDA112" s="467"/>
      <c r="LDB112" s="466"/>
      <c r="LDC112" s="399"/>
      <c r="LDD112" s="466"/>
      <c r="LDE112" s="252"/>
      <c r="LDF112" s="467"/>
      <c r="LDG112" s="466"/>
      <c r="LDH112" s="399"/>
      <c r="LDI112" s="466"/>
      <c r="LDJ112" s="252"/>
      <c r="LDK112" s="467"/>
      <c r="LDL112" s="466"/>
      <c r="LDM112" s="399"/>
      <c r="LDN112" s="466"/>
      <c r="LDO112" s="252"/>
      <c r="LDP112" s="467"/>
      <c r="LDQ112" s="466"/>
      <c r="LDR112" s="399"/>
      <c r="LDS112" s="466"/>
      <c r="LDT112" s="252"/>
      <c r="LDU112" s="467"/>
      <c r="LDV112" s="466"/>
      <c r="LDW112" s="399"/>
      <c r="LDX112" s="466"/>
      <c r="LDY112" s="252"/>
      <c r="LDZ112" s="467"/>
      <c r="LEA112" s="466"/>
      <c r="LEB112" s="399"/>
      <c r="LEC112" s="466"/>
      <c r="LED112" s="252"/>
      <c r="LEE112" s="467"/>
      <c r="LEF112" s="466"/>
      <c r="LEG112" s="399"/>
      <c r="LEH112" s="466"/>
      <c r="LEI112" s="252"/>
      <c r="LEJ112" s="467"/>
      <c r="LEK112" s="466"/>
      <c r="LEL112" s="399"/>
      <c r="LEM112" s="466"/>
      <c r="LEN112" s="252"/>
      <c r="LEO112" s="467"/>
      <c r="LEP112" s="466"/>
      <c r="LEQ112" s="399"/>
      <c r="LER112" s="466"/>
      <c r="LES112" s="252"/>
      <c r="LET112" s="467"/>
      <c r="LEU112" s="466"/>
      <c r="LEV112" s="399"/>
      <c r="LEW112" s="466"/>
      <c r="LEX112" s="252"/>
      <c r="LEY112" s="467"/>
      <c r="LEZ112" s="466"/>
      <c r="LFA112" s="399"/>
      <c r="LFB112" s="466"/>
      <c r="LFC112" s="252"/>
      <c r="LFD112" s="467"/>
      <c r="LFE112" s="466"/>
      <c r="LFF112" s="399"/>
      <c r="LFG112" s="466"/>
      <c r="LFH112" s="252"/>
      <c r="LFI112" s="467"/>
      <c r="LFJ112" s="466"/>
      <c r="LFK112" s="399"/>
      <c r="LFL112" s="466"/>
      <c r="LFM112" s="252"/>
      <c r="LFN112" s="467"/>
      <c r="LFO112" s="466"/>
      <c r="LFP112" s="399"/>
      <c r="LFQ112" s="466"/>
      <c r="LFR112" s="252"/>
      <c r="LFS112" s="467"/>
      <c r="LFT112" s="466"/>
      <c r="LFU112" s="399"/>
      <c r="LFV112" s="466"/>
      <c r="LFW112" s="252"/>
      <c r="LFX112" s="467"/>
      <c r="LFY112" s="466"/>
      <c r="LFZ112" s="399"/>
      <c r="LGA112" s="466"/>
      <c r="LGB112" s="252"/>
      <c r="LGC112" s="467"/>
      <c r="LGD112" s="466"/>
      <c r="LGE112" s="399"/>
      <c r="LGF112" s="466"/>
      <c r="LGG112" s="252"/>
      <c r="LGH112" s="467"/>
      <c r="LGI112" s="466"/>
      <c r="LGJ112" s="399"/>
      <c r="LGK112" s="466"/>
      <c r="LGL112" s="252"/>
      <c r="LGM112" s="467"/>
      <c r="LGN112" s="466"/>
      <c r="LGO112" s="399"/>
      <c r="LGP112" s="466"/>
      <c r="LGQ112" s="252"/>
      <c r="LGR112" s="467"/>
      <c r="LGS112" s="466"/>
      <c r="LGT112" s="399"/>
      <c r="LGU112" s="466"/>
      <c r="LGV112" s="252"/>
      <c r="LGW112" s="467"/>
      <c r="LGX112" s="466"/>
      <c r="LGY112" s="399"/>
      <c r="LGZ112" s="466"/>
      <c r="LHA112" s="252"/>
      <c r="LHB112" s="467"/>
      <c r="LHC112" s="466"/>
      <c r="LHD112" s="399"/>
      <c r="LHE112" s="466"/>
      <c r="LHF112" s="252"/>
      <c r="LHG112" s="467"/>
      <c r="LHH112" s="466"/>
      <c r="LHI112" s="399"/>
      <c r="LHJ112" s="466"/>
      <c r="LHK112" s="252"/>
      <c r="LHL112" s="467"/>
      <c r="LHM112" s="466"/>
      <c r="LHN112" s="399"/>
      <c r="LHO112" s="466"/>
      <c r="LHP112" s="252"/>
      <c r="LHQ112" s="467"/>
      <c r="LHR112" s="466"/>
      <c r="LHS112" s="399"/>
      <c r="LHT112" s="466"/>
      <c r="LHU112" s="252"/>
      <c r="LHV112" s="467"/>
      <c r="LHW112" s="466"/>
      <c r="LHX112" s="399"/>
      <c r="LHY112" s="466"/>
      <c r="LHZ112" s="252"/>
      <c r="LIA112" s="467"/>
      <c r="LIB112" s="466"/>
      <c r="LIC112" s="399"/>
      <c r="LID112" s="466"/>
      <c r="LIE112" s="252"/>
      <c r="LIF112" s="467"/>
      <c r="LIG112" s="466"/>
      <c r="LIH112" s="399"/>
      <c r="LII112" s="466"/>
      <c r="LIJ112" s="252"/>
      <c r="LIK112" s="467"/>
      <c r="LIL112" s="466"/>
      <c r="LIM112" s="399"/>
      <c r="LIN112" s="466"/>
      <c r="LIO112" s="252"/>
      <c r="LIP112" s="467"/>
      <c r="LIQ112" s="466"/>
      <c r="LIR112" s="399"/>
      <c r="LIS112" s="466"/>
      <c r="LIT112" s="252"/>
      <c r="LIU112" s="467"/>
      <c r="LIV112" s="466"/>
      <c r="LIW112" s="399"/>
      <c r="LIX112" s="466"/>
      <c r="LIY112" s="252"/>
      <c r="LIZ112" s="467"/>
      <c r="LJA112" s="466"/>
      <c r="LJB112" s="399"/>
      <c r="LJC112" s="466"/>
      <c r="LJD112" s="252"/>
      <c r="LJE112" s="467"/>
      <c r="LJF112" s="466"/>
      <c r="LJG112" s="399"/>
      <c r="LJH112" s="466"/>
      <c r="LJI112" s="252"/>
      <c r="LJJ112" s="467"/>
      <c r="LJK112" s="466"/>
      <c r="LJL112" s="399"/>
      <c r="LJM112" s="466"/>
      <c r="LJN112" s="252"/>
      <c r="LJO112" s="467"/>
      <c r="LJP112" s="466"/>
      <c r="LJQ112" s="399"/>
      <c r="LJR112" s="466"/>
      <c r="LJS112" s="252"/>
      <c r="LJT112" s="467"/>
      <c r="LJU112" s="466"/>
      <c r="LJV112" s="399"/>
      <c r="LJW112" s="466"/>
      <c r="LJX112" s="252"/>
      <c r="LJY112" s="467"/>
      <c r="LJZ112" s="466"/>
      <c r="LKA112" s="399"/>
      <c r="LKB112" s="466"/>
      <c r="LKC112" s="252"/>
      <c r="LKD112" s="467"/>
      <c r="LKE112" s="466"/>
      <c r="LKF112" s="399"/>
      <c r="LKG112" s="466"/>
      <c r="LKH112" s="252"/>
      <c r="LKI112" s="467"/>
      <c r="LKJ112" s="466"/>
      <c r="LKK112" s="399"/>
      <c r="LKL112" s="466"/>
      <c r="LKM112" s="252"/>
      <c r="LKN112" s="467"/>
      <c r="LKO112" s="466"/>
      <c r="LKP112" s="399"/>
      <c r="LKQ112" s="466"/>
      <c r="LKR112" s="252"/>
      <c r="LKS112" s="467"/>
      <c r="LKT112" s="466"/>
      <c r="LKU112" s="399"/>
      <c r="LKV112" s="466"/>
      <c r="LKW112" s="252"/>
      <c r="LKX112" s="467"/>
      <c r="LKY112" s="466"/>
      <c r="LKZ112" s="399"/>
      <c r="LLA112" s="466"/>
      <c r="LLB112" s="252"/>
      <c r="LLC112" s="467"/>
      <c r="LLD112" s="466"/>
      <c r="LLE112" s="399"/>
      <c r="LLF112" s="466"/>
      <c r="LLG112" s="252"/>
      <c r="LLH112" s="467"/>
      <c r="LLI112" s="466"/>
      <c r="LLJ112" s="399"/>
      <c r="LLK112" s="466"/>
      <c r="LLL112" s="252"/>
      <c r="LLM112" s="467"/>
      <c r="LLN112" s="466"/>
      <c r="LLO112" s="399"/>
      <c r="LLP112" s="466"/>
      <c r="LLQ112" s="252"/>
      <c r="LLR112" s="467"/>
      <c r="LLS112" s="466"/>
      <c r="LLT112" s="399"/>
      <c r="LLU112" s="466"/>
      <c r="LLV112" s="252"/>
      <c r="LLW112" s="467"/>
      <c r="LLX112" s="466"/>
      <c r="LLY112" s="399"/>
      <c r="LLZ112" s="466"/>
      <c r="LMA112" s="252"/>
      <c r="LMB112" s="467"/>
      <c r="LMC112" s="466"/>
      <c r="LMD112" s="399"/>
      <c r="LME112" s="466"/>
      <c r="LMF112" s="252"/>
      <c r="LMG112" s="467"/>
      <c r="LMH112" s="466"/>
      <c r="LMI112" s="399"/>
      <c r="LMJ112" s="466"/>
      <c r="LMK112" s="252"/>
      <c r="LML112" s="467"/>
      <c r="LMM112" s="466"/>
      <c r="LMN112" s="399"/>
      <c r="LMO112" s="466"/>
      <c r="LMP112" s="252"/>
      <c r="LMQ112" s="467"/>
      <c r="LMR112" s="466"/>
      <c r="LMS112" s="399"/>
      <c r="LMT112" s="466"/>
      <c r="LMU112" s="252"/>
      <c r="LMV112" s="467"/>
      <c r="LMW112" s="466"/>
      <c r="LMX112" s="399"/>
      <c r="LMY112" s="466"/>
      <c r="LMZ112" s="252"/>
      <c r="LNA112" s="467"/>
      <c r="LNB112" s="466"/>
      <c r="LNC112" s="399"/>
      <c r="LND112" s="466"/>
      <c r="LNE112" s="252"/>
      <c r="LNF112" s="467"/>
      <c r="LNG112" s="466"/>
      <c r="LNH112" s="399"/>
      <c r="LNI112" s="466"/>
      <c r="LNJ112" s="252"/>
      <c r="LNK112" s="467"/>
      <c r="LNL112" s="466"/>
      <c r="LNM112" s="399"/>
      <c r="LNN112" s="466"/>
      <c r="LNO112" s="252"/>
      <c r="LNP112" s="467"/>
      <c r="LNQ112" s="466"/>
      <c r="LNR112" s="399"/>
      <c r="LNS112" s="466"/>
      <c r="LNT112" s="252"/>
      <c r="LNU112" s="467"/>
      <c r="LNV112" s="466"/>
      <c r="LNW112" s="399"/>
      <c r="LNX112" s="466"/>
      <c r="LNY112" s="252"/>
      <c r="LNZ112" s="467"/>
      <c r="LOA112" s="466"/>
      <c r="LOB112" s="399"/>
      <c r="LOC112" s="466"/>
      <c r="LOD112" s="252"/>
      <c r="LOE112" s="467"/>
      <c r="LOF112" s="466"/>
      <c r="LOG112" s="399"/>
      <c r="LOH112" s="466"/>
      <c r="LOI112" s="252"/>
      <c r="LOJ112" s="467"/>
      <c r="LOK112" s="466"/>
      <c r="LOL112" s="399"/>
      <c r="LOM112" s="466"/>
      <c r="LON112" s="252"/>
      <c r="LOO112" s="467"/>
      <c r="LOP112" s="466"/>
      <c r="LOQ112" s="399"/>
      <c r="LOR112" s="466"/>
      <c r="LOS112" s="252"/>
      <c r="LOT112" s="467"/>
      <c r="LOU112" s="466"/>
      <c r="LOV112" s="399"/>
      <c r="LOW112" s="466"/>
      <c r="LOX112" s="252"/>
      <c r="LOY112" s="467"/>
      <c r="LOZ112" s="466"/>
      <c r="LPA112" s="399"/>
      <c r="LPB112" s="466"/>
      <c r="LPC112" s="252"/>
      <c r="LPD112" s="467"/>
      <c r="LPE112" s="466"/>
      <c r="LPF112" s="399"/>
      <c r="LPG112" s="466"/>
      <c r="LPH112" s="252"/>
      <c r="LPI112" s="467"/>
      <c r="LPJ112" s="466"/>
      <c r="LPK112" s="399"/>
      <c r="LPL112" s="466"/>
      <c r="LPM112" s="252"/>
      <c r="LPN112" s="467"/>
      <c r="LPO112" s="466"/>
      <c r="LPP112" s="399"/>
      <c r="LPQ112" s="466"/>
      <c r="LPR112" s="252"/>
      <c r="LPS112" s="467"/>
      <c r="LPT112" s="466"/>
      <c r="LPU112" s="399"/>
      <c r="LPV112" s="466"/>
      <c r="LPW112" s="252"/>
      <c r="LPX112" s="467"/>
      <c r="LPY112" s="466"/>
      <c r="LPZ112" s="399"/>
      <c r="LQA112" s="466"/>
      <c r="LQB112" s="252"/>
      <c r="LQC112" s="467"/>
      <c r="LQD112" s="466"/>
      <c r="LQE112" s="399"/>
      <c r="LQF112" s="466"/>
      <c r="LQG112" s="252"/>
      <c r="LQH112" s="467"/>
      <c r="LQI112" s="466"/>
      <c r="LQJ112" s="399"/>
      <c r="LQK112" s="466"/>
      <c r="LQL112" s="252"/>
      <c r="LQM112" s="467"/>
      <c r="LQN112" s="466"/>
      <c r="LQO112" s="399"/>
      <c r="LQP112" s="466"/>
      <c r="LQQ112" s="252"/>
      <c r="LQR112" s="467"/>
      <c r="LQS112" s="466"/>
      <c r="LQT112" s="399"/>
      <c r="LQU112" s="466"/>
      <c r="LQV112" s="252"/>
      <c r="LQW112" s="467"/>
      <c r="LQX112" s="466"/>
      <c r="LQY112" s="399"/>
      <c r="LQZ112" s="466"/>
      <c r="LRA112" s="252"/>
      <c r="LRB112" s="467"/>
      <c r="LRC112" s="466"/>
      <c r="LRD112" s="399"/>
      <c r="LRE112" s="466"/>
      <c r="LRF112" s="252"/>
      <c r="LRG112" s="467"/>
      <c r="LRH112" s="466"/>
      <c r="LRI112" s="399"/>
      <c r="LRJ112" s="466"/>
      <c r="LRK112" s="252"/>
      <c r="LRL112" s="467"/>
      <c r="LRM112" s="466"/>
      <c r="LRN112" s="399"/>
      <c r="LRO112" s="466"/>
      <c r="LRP112" s="252"/>
      <c r="LRQ112" s="467"/>
      <c r="LRR112" s="466"/>
      <c r="LRS112" s="399"/>
      <c r="LRT112" s="466"/>
      <c r="LRU112" s="252"/>
      <c r="LRV112" s="467"/>
      <c r="LRW112" s="466"/>
      <c r="LRX112" s="399"/>
      <c r="LRY112" s="466"/>
      <c r="LRZ112" s="252"/>
      <c r="LSA112" s="467"/>
      <c r="LSB112" s="466"/>
      <c r="LSC112" s="399"/>
      <c r="LSD112" s="466"/>
      <c r="LSE112" s="252"/>
      <c r="LSF112" s="467"/>
      <c r="LSG112" s="466"/>
      <c r="LSH112" s="399"/>
      <c r="LSI112" s="466"/>
      <c r="LSJ112" s="252"/>
      <c r="LSK112" s="467"/>
      <c r="LSL112" s="466"/>
      <c r="LSM112" s="399"/>
      <c r="LSN112" s="466"/>
      <c r="LSO112" s="252"/>
      <c r="LSP112" s="467"/>
      <c r="LSQ112" s="466"/>
      <c r="LSR112" s="399"/>
      <c r="LSS112" s="466"/>
      <c r="LST112" s="252"/>
      <c r="LSU112" s="467"/>
      <c r="LSV112" s="466"/>
      <c r="LSW112" s="399"/>
      <c r="LSX112" s="466"/>
      <c r="LSY112" s="252"/>
      <c r="LSZ112" s="467"/>
      <c r="LTA112" s="466"/>
      <c r="LTB112" s="399"/>
      <c r="LTC112" s="466"/>
      <c r="LTD112" s="252"/>
      <c r="LTE112" s="467"/>
      <c r="LTF112" s="466"/>
      <c r="LTG112" s="399"/>
      <c r="LTH112" s="466"/>
      <c r="LTI112" s="252"/>
      <c r="LTJ112" s="467"/>
      <c r="LTK112" s="466"/>
      <c r="LTL112" s="399"/>
      <c r="LTM112" s="466"/>
      <c r="LTN112" s="252"/>
      <c r="LTO112" s="467"/>
      <c r="LTP112" s="466"/>
      <c r="LTQ112" s="399"/>
      <c r="LTR112" s="466"/>
      <c r="LTS112" s="252"/>
      <c r="LTT112" s="467"/>
      <c r="LTU112" s="466"/>
      <c r="LTV112" s="399"/>
      <c r="LTW112" s="466"/>
      <c r="LTX112" s="252"/>
      <c r="LTY112" s="467"/>
      <c r="LTZ112" s="466"/>
      <c r="LUA112" s="399"/>
      <c r="LUB112" s="466"/>
      <c r="LUC112" s="252"/>
      <c r="LUD112" s="467"/>
      <c r="LUE112" s="466"/>
      <c r="LUF112" s="399"/>
      <c r="LUG112" s="466"/>
      <c r="LUH112" s="252"/>
      <c r="LUI112" s="467"/>
      <c r="LUJ112" s="466"/>
      <c r="LUK112" s="399"/>
      <c r="LUL112" s="466"/>
      <c r="LUM112" s="252"/>
      <c r="LUN112" s="467"/>
      <c r="LUO112" s="466"/>
      <c r="LUP112" s="399"/>
      <c r="LUQ112" s="466"/>
      <c r="LUR112" s="252"/>
      <c r="LUS112" s="467"/>
      <c r="LUT112" s="466"/>
      <c r="LUU112" s="399"/>
      <c r="LUV112" s="466"/>
      <c r="LUW112" s="252"/>
      <c r="LUX112" s="467"/>
      <c r="LUY112" s="466"/>
      <c r="LUZ112" s="399"/>
      <c r="LVA112" s="466"/>
      <c r="LVB112" s="252"/>
      <c r="LVC112" s="467"/>
      <c r="LVD112" s="466"/>
      <c r="LVE112" s="399"/>
      <c r="LVF112" s="466"/>
      <c r="LVG112" s="252"/>
      <c r="LVH112" s="467"/>
      <c r="LVI112" s="466"/>
      <c r="LVJ112" s="399"/>
      <c r="LVK112" s="466"/>
      <c r="LVL112" s="252"/>
      <c r="LVM112" s="467"/>
      <c r="LVN112" s="466"/>
      <c r="LVO112" s="399"/>
      <c r="LVP112" s="466"/>
      <c r="LVQ112" s="252"/>
      <c r="LVR112" s="467"/>
      <c r="LVS112" s="466"/>
      <c r="LVT112" s="399"/>
      <c r="LVU112" s="466"/>
      <c r="LVV112" s="252"/>
      <c r="LVW112" s="467"/>
      <c r="LVX112" s="466"/>
      <c r="LVY112" s="399"/>
      <c r="LVZ112" s="466"/>
      <c r="LWA112" s="252"/>
      <c r="LWB112" s="467"/>
      <c r="LWC112" s="466"/>
      <c r="LWD112" s="399"/>
      <c r="LWE112" s="466"/>
      <c r="LWF112" s="252"/>
      <c r="LWG112" s="467"/>
      <c r="LWH112" s="466"/>
      <c r="LWI112" s="399"/>
      <c r="LWJ112" s="466"/>
      <c r="LWK112" s="252"/>
      <c r="LWL112" s="467"/>
      <c r="LWM112" s="466"/>
      <c r="LWN112" s="399"/>
      <c r="LWO112" s="466"/>
      <c r="LWP112" s="252"/>
      <c r="LWQ112" s="467"/>
      <c r="LWR112" s="466"/>
      <c r="LWS112" s="399"/>
      <c r="LWT112" s="466"/>
      <c r="LWU112" s="252"/>
      <c r="LWV112" s="467"/>
      <c r="LWW112" s="466"/>
      <c r="LWX112" s="399"/>
      <c r="LWY112" s="466"/>
      <c r="LWZ112" s="252"/>
      <c r="LXA112" s="467"/>
      <c r="LXB112" s="466"/>
      <c r="LXC112" s="399"/>
      <c r="LXD112" s="466"/>
      <c r="LXE112" s="252"/>
      <c r="LXF112" s="467"/>
      <c r="LXG112" s="466"/>
      <c r="LXH112" s="399"/>
      <c r="LXI112" s="466"/>
      <c r="LXJ112" s="252"/>
      <c r="LXK112" s="467"/>
      <c r="LXL112" s="466"/>
      <c r="LXM112" s="399"/>
      <c r="LXN112" s="466"/>
      <c r="LXO112" s="252"/>
      <c r="LXP112" s="467"/>
      <c r="LXQ112" s="466"/>
      <c r="LXR112" s="399"/>
      <c r="LXS112" s="466"/>
      <c r="LXT112" s="252"/>
      <c r="LXU112" s="467"/>
      <c r="LXV112" s="466"/>
      <c r="LXW112" s="399"/>
      <c r="LXX112" s="466"/>
      <c r="LXY112" s="252"/>
      <c r="LXZ112" s="467"/>
      <c r="LYA112" s="466"/>
      <c r="LYB112" s="399"/>
      <c r="LYC112" s="466"/>
      <c r="LYD112" s="252"/>
      <c r="LYE112" s="467"/>
      <c r="LYF112" s="466"/>
      <c r="LYG112" s="399"/>
      <c r="LYH112" s="466"/>
      <c r="LYI112" s="252"/>
      <c r="LYJ112" s="467"/>
      <c r="LYK112" s="466"/>
      <c r="LYL112" s="399"/>
      <c r="LYM112" s="466"/>
      <c r="LYN112" s="252"/>
      <c r="LYO112" s="467"/>
      <c r="LYP112" s="466"/>
      <c r="LYQ112" s="399"/>
      <c r="LYR112" s="466"/>
      <c r="LYS112" s="252"/>
      <c r="LYT112" s="467"/>
      <c r="LYU112" s="466"/>
      <c r="LYV112" s="399"/>
      <c r="LYW112" s="466"/>
      <c r="LYX112" s="252"/>
      <c r="LYY112" s="467"/>
      <c r="LYZ112" s="466"/>
      <c r="LZA112" s="399"/>
      <c r="LZB112" s="466"/>
      <c r="LZC112" s="252"/>
      <c r="LZD112" s="467"/>
      <c r="LZE112" s="466"/>
      <c r="LZF112" s="399"/>
      <c r="LZG112" s="466"/>
      <c r="LZH112" s="252"/>
      <c r="LZI112" s="467"/>
      <c r="LZJ112" s="466"/>
      <c r="LZK112" s="399"/>
      <c r="LZL112" s="466"/>
      <c r="LZM112" s="252"/>
      <c r="LZN112" s="467"/>
      <c r="LZO112" s="466"/>
      <c r="LZP112" s="399"/>
      <c r="LZQ112" s="466"/>
      <c r="LZR112" s="252"/>
      <c r="LZS112" s="467"/>
      <c r="LZT112" s="466"/>
      <c r="LZU112" s="399"/>
      <c r="LZV112" s="466"/>
      <c r="LZW112" s="252"/>
      <c r="LZX112" s="467"/>
      <c r="LZY112" s="466"/>
      <c r="LZZ112" s="399"/>
      <c r="MAA112" s="466"/>
      <c r="MAB112" s="252"/>
      <c r="MAC112" s="467"/>
      <c r="MAD112" s="466"/>
      <c r="MAE112" s="399"/>
      <c r="MAF112" s="466"/>
      <c r="MAG112" s="252"/>
      <c r="MAH112" s="467"/>
      <c r="MAI112" s="466"/>
      <c r="MAJ112" s="399"/>
      <c r="MAK112" s="466"/>
      <c r="MAL112" s="252"/>
      <c r="MAM112" s="467"/>
      <c r="MAN112" s="466"/>
      <c r="MAO112" s="399"/>
      <c r="MAP112" s="466"/>
      <c r="MAQ112" s="252"/>
      <c r="MAR112" s="467"/>
      <c r="MAS112" s="466"/>
      <c r="MAT112" s="399"/>
      <c r="MAU112" s="466"/>
      <c r="MAV112" s="252"/>
      <c r="MAW112" s="467"/>
      <c r="MAX112" s="466"/>
      <c r="MAY112" s="399"/>
      <c r="MAZ112" s="466"/>
      <c r="MBA112" s="252"/>
      <c r="MBB112" s="467"/>
      <c r="MBC112" s="466"/>
      <c r="MBD112" s="399"/>
      <c r="MBE112" s="466"/>
      <c r="MBF112" s="252"/>
      <c r="MBG112" s="467"/>
      <c r="MBH112" s="466"/>
      <c r="MBI112" s="399"/>
      <c r="MBJ112" s="466"/>
      <c r="MBK112" s="252"/>
      <c r="MBL112" s="467"/>
      <c r="MBM112" s="466"/>
      <c r="MBN112" s="399"/>
      <c r="MBO112" s="466"/>
      <c r="MBP112" s="252"/>
      <c r="MBQ112" s="467"/>
      <c r="MBR112" s="466"/>
      <c r="MBS112" s="399"/>
      <c r="MBT112" s="466"/>
      <c r="MBU112" s="252"/>
      <c r="MBV112" s="467"/>
      <c r="MBW112" s="466"/>
      <c r="MBX112" s="399"/>
      <c r="MBY112" s="466"/>
      <c r="MBZ112" s="252"/>
      <c r="MCA112" s="467"/>
      <c r="MCB112" s="466"/>
      <c r="MCC112" s="399"/>
      <c r="MCD112" s="466"/>
      <c r="MCE112" s="252"/>
      <c r="MCF112" s="467"/>
      <c r="MCG112" s="466"/>
      <c r="MCH112" s="399"/>
      <c r="MCI112" s="466"/>
      <c r="MCJ112" s="252"/>
      <c r="MCK112" s="467"/>
      <c r="MCL112" s="466"/>
      <c r="MCM112" s="399"/>
      <c r="MCN112" s="466"/>
      <c r="MCO112" s="252"/>
      <c r="MCP112" s="467"/>
      <c r="MCQ112" s="466"/>
      <c r="MCR112" s="399"/>
      <c r="MCS112" s="466"/>
      <c r="MCT112" s="252"/>
      <c r="MCU112" s="467"/>
      <c r="MCV112" s="466"/>
      <c r="MCW112" s="399"/>
      <c r="MCX112" s="466"/>
      <c r="MCY112" s="252"/>
      <c r="MCZ112" s="467"/>
      <c r="MDA112" s="466"/>
      <c r="MDB112" s="399"/>
      <c r="MDC112" s="466"/>
      <c r="MDD112" s="252"/>
      <c r="MDE112" s="467"/>
      <c r="MDF112" s="466"/>
      <c r="MDG112" s="399"/>
      <c r="MDH112" s="466"/>
      <c r="MDI112" s="252"/>
      <c r="MDJ112" s="467"/>
      <c r="MDK112" s="466"/>
      <c r="MDL112" s="399"/>
      <c r="MDM112" s="466"/>
      <c r="MDN112" s="252"/>
      <c r="MDO112" s="467"/>
      <c r="MDP112" s="466"/>
      <c r="MDQ112" s="399"/>
      <c r="MDR112" s="466"/>
      <c r="MDS112" s="252"/>
      <c r="MDT112" s="467"/>
      <c r="MDU112" s="466"/>
      <c r="MDV112" s="399"/>
      <c r="MDW112" s="466"/>
      <c r="MDX112" s="252"/>
      <c r="MDY112" s="467"/>
      <c r="MDZ112" s="466"/>
      <c r="MEA112" s="399"/>
      <c r="MEB112" s="466"/>
      <c r="MEC112" s="252"/>
      <c r="MED112" s="467"/>
      <c r="MEE112" s="466"/>
      <c r="MEF112" s="399"/>
      <c r="MEG112" s="466"/>
      <c r="MEH112" s="252"/>
      <c r="MEI112" s="467"/>
      <c r="MEJ112" s="466"/>
      <c r="MEK112" s="399"/>
      <c r="MEL112" s="466"/>
      <c r="MEM112" s="252"/>
      <c r="MEN112" s="467"/>
      <c r="MEO112" s="466"/>
      <c r="MEP112" s="399"/>
      <c r="MEQ112" s="466"/>
      <c r="MER112" s="252"/>
      <c r="MES112" s="467"/>
      <c r="MET112" s="466"/>
      <c r="MEU112" s="399"/>
      <c r="MEV112" s="466"/>
      <c r="MEW112" s="252"/>
      <c r="MEX112" s="467"/>
      <c r="MEY112" s="466"/>
      <c r="MEZ112" s="399"/>
      <c r="MFA112" s="466"/>
      <c r="MFB112" s="252"/>
      <c r="MFC112" s="467"/>
      <c r="MFD112" s="466"/>
      <c r="MFE112" s="399"/>
      <c r="MFF112" s="466"/>
      <c r="MFG112" s="252"/>
      <c r="MFH112" s="467"/>
      <c r="MFI112" s="466"/>
      <c r="MFJ112" s="399"/>
      <c r="MFK112" s="466"/>
      <c r="MFL112" s="252"/>
      <c r="MFM112" s="467"/>
      <c r="MFN112" s="466"/>
      <c r="MFO112" s="399"/>
      <c r="MFP112" s="466"/>
      <c r="MFQ112" s="252"/>
      <c r="MFR112" s="467"/>
      <c r="MFS112" s="466"/>
      <c r="MFT112" s="399"/>
      <c r="MFU112" s="466"/>
      <c r="MFV112" s="252"/>
      <c r="MFW112" s="467"/>
      <c r="MFX112" s="466"/>
      <c r="MFY112" s="399"/>
      <c r="MFZ112" s="466"/>
      <c r="MGA112" s="252"/>
      <c r="MGB112" s="467"/>
      <c r="MGC112" s="466"/>
      <c r="MGD112" s="399"/>
      <c r="MGE112" s="466"/>
      <c r="MGF112" s="252"/>
      <c r="MGG112" s="467"/>
      <c r="MGH112" s="466"/>
      <c r="MGI112" s="399"/>
      <c r="MGJ112" s="466"/>
      <c r="MGK112" s="252"/>
      <c r="MGL112" s="467"/>
      <c r="MGM112" s="466"/>
      <c r="MGN112" s="399"/>
      <c r="MGO112" s="466"/>
      <c r="MGP112" s="252"/>
      <c r="MGQ112" s="467"/>
      <c r="MGR112" s="466"/>
      <c r="MGS112" s="399"/>
      <c r="MGT112" s="466"/>
      <c r="MGU112" s="252"/>
      <c r="MGV112" s="467"/>
      <c r="MGW112" s="466"/>
      <c r="MGX112" s="399"/>
      <c r="MGY112" s="466"/>
      <c r="MGZ112" s="252"/>
      <c r="MHA112" s="467"/>
      <c r="MHB112" s="466"/>
      <c r="MHC112" s="399"/>
      <c r="MHD112" s="466"/>
      <c r="MHE112" s="252"/>
      <c r="MHF112" s="467"/>
      <c r="MHG112" s="466"/>
      <c r="MHH112" s="399"/>
      <c r="MHI112" s="466"/>
      <c r="MHJ112" s="252"/>
      <c r="MHK112" s="467"/>
      <c r="MHL112" s="466"/>
      <c r="MHM112" s="399"/>
      <c r="MHN112" s="466"/>
      <c r="MHO112" s="252"/>
      <c r="MHP112" s="467"/>
      <c r="MHQ112" s="466"/>
      <c r="MHR112" s="399"/>
      <c r="MHS112" s="466"/>
      <c r="MHT112" s="252"/>
      <c r="MHU112" s="467"/>
      <c r="MHV112" s="466"/>
      <c r="MHW112" s="399"/>
      <c r="MHX112" s="466"/>
      <c r="MHY112" s="252"/>
      <c r="MHZ112" s="467"/>
      <c r="MIA112" s="466"/>
      <c r="MIB112" s="399"/>
      <c r="MIC112" s="466"/>
      <c r="MID112" s="252"/>
      <c r="MIE112" s="467"/>
      <c r="MIF112" s="466"/>
      <c r="MIG112" s="399"/>
      <c r="MIH112" s="466"/>
      <c r="MII112" s="252"/>
      <c r="MIJ112" s="467"/>
      <c r="MIK112" s="466"/>
      <c r="MIL112" s="399"/>
      <c r="MIM112" s="466"/>
      <c r="MIN112" s="252"/>
      <c r="MIO112" s="467"/>
      <c r="MIP112" s="466"/>
      <c r="MIQ112" s="399"/>
      <c r="MIR112" s="466"/>
      <c r="MIS112" s="252"/>
      <c r="MIT112" s="467"/>
      <c r="MIU112" s="466"/>
      <c r="MIV112" s="399"/>
      <c r="MIW112" s="466"/>
      <c r="MIX112" s="252"/>
      <c r="MIY112" s="467"/>
      <c r="MIZ112" s="466"/>
      <c r="MJA112" s="399"/>
      <c r="MJB112" s="466"/>
      <c r="MJC112" s="252"/>
      <c r="MJD112" s="467"/>
      <c r="MJE112" s="466"/>
      <c r="MJF112" s="399"/>
      <c r="MJG112" s="466"/>
      <c r="MJH112" s="252"/>
      <c r="MJI112" s="467"/>
      <c r="MJJ112" s="466"/>
      <c r="MJK112" s="399"/>
      <c r="MJL112" s="466"/>
      <c r="MJM112" s="252"/>
      <c r="MJN112" s="467"/>
      <c r="MJO112" s="466"/>
      <c r="MJP112" s="399"/>
      <c r="MJQ112" s="466"/>
      <c r="MJR112" s="252"/>
      <c r="MJS112" s="467"/>
      <c r="MJT112" s="466"/>
      <c r="MJU112" s="399"/>
      <c r="MJV112" s="466"/>
      <c r="MJW112" s="252"/>
      <c r="MJX112" s="467"/>
      <c r="MJY112" s="466"/>
      <c r="MJZ112" s="399"/>
      <c r="MKA112" s="466"/>
      <c r="MKB112" s="252"/>
      <c r="MKC112" s="467"/>
      <c r="MKD112" s="466"/>
      <c r="MKE112" s="399"/>
      <c r="MKF112" s="466"/>
      <c r="MKG112" s="252"/>
      <c r="MKH112" s="467"/>
      <c r="MKI112" s="466"/>
      <c r="MKJ112" s="399"/>
      <c r="MKK112" s="466"/>
      <c r="MKL112" s="252"/>
      <c r="MKM112" s="467"/>
      <c r="MKN112" s="466"/>
      <c r="MKO112" s="399"/>
      <c r="MKP112" s="466"/>
      <c r="MKQ112" s="252"/>
      <c r="MKR112" s="467"/>
      <c r="MKS112" s="466"/>
      <c r="MKT112" s="399"/>
      <c r="MKU112" s="466"/>
      <c r="MKV112" s="252"/>
      <c r="MKW112" s="467"/>
      <c r="MKX112" s="466"/>
      <c r="MKY112" s="399"/>
      <c r="MKZ112" s="466"/>
      <c r="MLA112" s="252"/>
      <c r="MLB112" s="467"/>
      <c r="MLC112" s="466"/>
      <c r="MLD112" s="399"/>
      <c r="MLE112" s="466"/>
      <c r="MLF112" s="252"/>
      <c r="MLG112" s="467"/>
      <c r="MLH112" s="466"/>
      <c r="MLI112" s="399"/>
      <c r="MLJ112" s="466"/>
      <c r="MLK112" s="252"/>
      <c r="MLL112" s="467"/>
      <c r="MLM112" s="466"/>
      <c r="MLN112" s="399"/>
      <c r="MLO112" s="466"/>
      <c r="MLP112" s="252"/>
      <c r="MLQ112" s="467"/>
      <c r="MLR112" s="466"/>
      <c r="MLS112" s="399"/>
      <c r="MLT112" s="466"/>
      <c r="MLU112" s="252"/>
      <c r="MLV112" s="467"/>
      <c r="MLW112" s="466"/>
      <c r="MLX112" s="399"/>
      <c r="MLY112" s="466"/>
      <c r="MLZ112" s="252"/>
      <c r="MMA112" s="467"/>
      <c r="MMB112" s="466"/>
      <c r="MMC112" s="399"/>
      <c r="MMD112" s="466"/>
      <c r="MME112" s="252"/>
      <c r="MMF112" s="467"/>
      <c r="MMG112" s="466"/>
      <c r="MMH112" s="399"/>
      <c r="MMI112" s="466"/>
      <c r="MMJ112" s="252"/>
      <c r="MMK112" s="467"/>
      <c r="MML112" s="466"/>
      <c r="MMM112" s="399"/>
      <c r="MMN112" s="466"/>
      <c r="MMO112" s="252"/>
      <c r="MMP112" s="467"/>
      <c r="MMQ112" s="466"/>
      <c r="MMR112" s="399"/>
      <c r="MMS112" s="466"/>
      <c r="MMT112" s="252"/>
      <c r="MMU112" s="467"/>
      <c r="MMV112" s="466"/>
      <c r="MMW112" s="399"/>
      <c r="MMX112" s="466"/>
      <c r="MMY112" s="252"/>
      <c r="MMZ112" s="467"/>
      <c r="MNA112" s="466"/>
      <c r="MNB112" s="399"/>
      <c r="MNC112" s="466"/>
      <c r="MND112" s="252"/>
      <c r="MNE112" s="467"/>
      <c r="MNF112" s="466"/>
      <c r="MNG112" s="399"/>
      <c r="MNH112" s="466"/>
      <c r="MNI112" s="252"/>
      <c r="MNJ112" s="467"/>
      <c r="MNK112" s="466"/>
      <c r="MNL112" s="399"/>
      <c r="MNM112" s="466"/>
      <c r="MNN112" s="252"/>
      <c r="MNO112" s="467"/>
      <c r="MNP112" s="466"/>
      <c r="MNQ112" s="399"/>
      <c r="MNR112" s="466"/>
      <c r="MNS112" s="252"/>
      <c r="MNT112" s="467"/>
      <c r="MNU112" s="466"/>
      <c r="MNV112" s="399"/>
      <c r="MNW112" s="466"/>
      <c r="MNX112" s="252"/>
      <c r="MNY112" s="467"/>
      <c r="MNZ112" s="466"/>
      <c r="MOA112" s="399"/>
      <c r="MOB112" s="466"/>
      <c r="MOC112" s="252"/>
      <c r="MOD112" s="467"/>
      <c r="MOE112" s="466"/>
      <c r="MOF112" s="399"/>
      <c r="MOG112" s="466"/>
      <c r="MOH112" s="252"/>
      <c r="MOI112" s="467"/>
      <c r="MOJ112" s="466"/>
      <c r="MOK112" s="399"/>
      <c r="MOL112" s="466"/>
      <c r="MOM112" s="252"/>
      <c r="MON112" s="467"/>
      <c r="MOO112" s="466"/>
      <c r="MOP112" s="399"/>
      <c r="MOQ112" s="466"/>
      <c r="MOR112" s="252"/>
      <c r="MOS112" s="467"/>
      <c r="MOT112" s="466"/>
      <c r="MOU112" s="399"/>
      <c r="MOV112" s="466"/>
      <c r="MOW112" s="252"/>
      <c r="MOX112" s="467"/>
      <c r="MOY112" s="466"/>
      <c r="MOZ112" s="399"/>
      <c r="MPA112" s="466"/>
      <c r="MPB112" s="252"/>
      <c r="MPC112" s="467"/>
      <c r="MPD112" s="466"/>
      <c r="MPE112" s="399"/>
      <c r="MPF112" s="466"/>
      <c r="MPG112" s="252"/>
      <c r="MPH112" s="467"/>
      <c r="MPI112" s="466"/>
      <c r="MPJ112" s="399"/>
      <c r="MPK112" s="466"/>
      <c r="MPL112" s="252"/>
      <c r="MPM112" s="467"/>
      <c r="MPN112" s="466"/>
      <c r="MPO112" s="399"/>
      <c r="MPP112" s="466"/>
      <c r="MPQ112" s="252"/>
      <c r="MPR112" s="467"/>
      <c r="MPS112" s="466"/>
      <c r="MPT112" s="399"/>
      <c r="MPU112" s="466"/>
      <c r="MPV112" s="252"/>
      <c r="MPW112" s="467"/>
      <c r="MPX112" s="466"/>
      <c r="MPY112" s="399"/>
      <c r="MPZ112" s="466"/>
      <c r="MQA112" s="252"/>
      <c r="MQB112" s="467"/>
      <c r="MQC112" s="466"/>
      <c r="MQD112" s="399"/>
      <c r="MQE112" s="466"/>
      <c r="MQF112" s="252"/>
      <c r="MQG112" s="467"/>
      <c r="MQH112" s="466"/>
      <c r="MQI112" s="399"/>
      <c r="MQJ112" s="466"/>
      <c r="MQK112" s="252"/>
      <c r="MQL112" s="467"/>
      <c r="MQM112" s="466"/>
      <c r="MQN112" s="399"/>
      <c r="MQO112" s="466"/>
      <c r="MQP112" s="252"/>
      <c r="MQQ112" s="467"/>
      <c r="MQR112" s="466"/>
      <c r="MQS112" s="399"/>
      <c r="MQT112" s="466"/>
      <c r="MQU112" s="252"/>
      <c r="MQV112" s="467"/>
      <c r="MQW112" s="466"/>
      <c r="MQX112" s="399"/>
      <c r="MQY112" s="466"/>
      <c r="MQZ112" s="252"/>
      <c r="MRA112" s="467"/>
      <c r="MRB112" s="466"/>
      <c r="MRC112" s="399"/>
      <c r="MRD112" s="466"/>
      <c r="MRE112" s="252"/>
      <c r="MRF112" s="467"/>
      <c r="MRG112" s="466"/>
      <c r="MRH112" s="399"/>
      <c r="MRI112" s="466"/>
      <c r="MRJ112" s="252"/>
      <c r="MRK112" s="467"/>
      <c r="MRL112" s="466"/>
      <c r="MRM112" s="399"/>
      <c r="MRN112" s="466"/>
      <c r="MRO112" s="252"/>
      <c r="MRP112" s="467"/>
      <c r="MRQ112" s="466"/>
      <c r="MRR112" s="399"/>
      <c r="MRS112" s="466"/>
      <c r="MRT112" s="252"/>
      <c r="MRU112" s="467"/>
      <c r="MRV112" s="466"/>
      <c r="MRW112" s="399"/>
      <c r="MRX112" s="466"/>
      <c r="MRY112" s="252"/>
      <c r="MRZ112" s="467"/>
      <c r="MSA112" s="466"/>
      <c r="MSB112" s="399"/>
      <c r="MSC112" s="466"/>
      <c r="MSD112" s="252"/>
      <c r="MSE112" s="467"/>
      <c r="MSF112" s="466"/>
      <c r="MSG112" s="399"/>
      <c r="MSH112" s="466"/>
      <c r="MSI112" s="252"/>
      <c r="MSJ112" s="467"/>
      <c r="MSK112" s="466"/>
      <c r="MSL112" s="399"/>
      <c r="MSM112" s="466"/>
      <c r="MSN112" s="252"/>
      <c r="MSO112" s="467"/>
      <c r="MSP112" s="466"/>
      <c r="MSQ112" s="399"/>
      <c r="MSR112" s="466"/>
      <c r="MSS112" s="252"/>
      <c r="MST112" s="467"/>
      <c r="MSU112" s="466"/>
      <c r="MSV112" s="399"/>
      <c r="MSW112" s="466"/>
      <c r="MSX112" s="252"/>
      <c r="MSY112" s="467"/>
      <c r="MSZ112" s="466"/>
      <c r="MTA112" s="399"/>
      <c r="MTB112" s="466"/>
      <c r="MTC112" s="252"/>
      <c r="MTD112" s="467"/>
      <c r="MTE112" s="466"/>
      <c r="MTF112" s="399"/>
      <c r="MTG112" s="466"/>
      <c r="MTH112" s="252"/>
      <c r="MTI112" s="467"/>
      <c r="MTJ112" s="466"/>
      <c r="MTK112" s="399"/>
      <c r="MTL112" s="466"/>
      <c r="MTM112" s="252"/>
      <c r="MTN112" s="467"/>
      <c r="MTO112" s="466"/>
      <c r="MTP112" s="399"/>
      <c r="MTQ112" s="466"/>
      <c r="MTR112" s="252"/>
      <c r="MTS112" s="467"/>
      <c r="MTT112" s="466"/>
      <c r="MTU112" s="399"/>
      <c r="MTV112" s="466"/>
      <c r="MTW112" s="252"/>
      <c r="MTX112" s="467"/>
      <c r="MTY112" s="466"/>
      <c r="MTZ112" s="399"/>
      <c r="MUA112" s="466"/>
      <c r="MUB112" s="252"/>
      <c r="MUC112" s="467"/>
      <c r="MUD112" s="466"/>
      <c r="MUE112" s="399"/>
      <c r="MUF112" s="466"/>
      <c r="MUG112" s="252"/>
      <c r="MUH112" s="467"/>
      <c r="MUI112" s="466"/>
      <c r="MUJ112" s="399"/>
      <c r="MUK112" s="466"/>
      <c r="MUL112" s="252"/>
      <c r="MUM112" s="467"/>
      <c r="MUN112" s="466"/>
      <c r="MUO112" s="399"/>
      <c r="MUP112" s="466"/>
      <c r="MUQ112" s="252"/>
      <c r="MUR112" s="467"/>
      <c r="MUS112" s="466"/>
      <c r="MUT112" s="399"/>
      <c r="MUU112" s="466"/>
      <c r="MUV112" s="252"/>
      <c r="MUW112" s="467"/>
      <c r="MUX112" s="466"/>
      <c r="MUY112" s="399"/>
      <c r="MUZ112" s="466"/>
      <c r="MVA112" s="252"/>
      <c r="MVB112" s="467"/>
      <c r="MVC112" s="466"/>
      <c r="MVD112" s="399"/>
      <c r="MVE112" s="466"/>
      <c r="MVF112" s="252"/>
      <c r="MVG112" s="467"/>
      <c r="MVH112" s="466"/>
      <c r="MVI112" s="399"/>
      <c r="MVJ112" s="466"/>
      <c r="MVK112" s="252"/>
      <c r="MVL112" s="467"/>
      <c r="MVM112" s="466"/>
      <c r="MVN112" s="399"/>
      <c r="MVO112" s="466"/>
      <c r="MVP112" s="252"/>
      <c r="MVQ112" s="467"/>
      <c r="MVR112" s="466"/>
      <c r="MVS112" s="399"/>
      <c r="MVT112" s="466"/>
      <c r="MVU112" s="252"/>
      <c r="MVV112" s="467"/>
      <c r="MVW112" s="466"/>
      <c r="MVX112" s="399"/>
      <c r="MVY112" s="466"/>
      <c r="MVZ112" s="252"/>
      <c r="MWA112" s="467"/>
      <c r="MWB112" s="466"/>
      <c r="MWC112" s="399"/>
      <c r="MWD112" s="466"/>
      <c r="MWE112" s="252"/>
      <c r="MWF112" s="467"/>
      <c r="MWG112" s="466"/>
      <c r="MWH112" s="399"/>
      <c r="MWI112" s="466"/>
      <c r="MWJ112" s="252"/>
      <c r="MWK112" s="467"/>
      <c r="MWL112" s="466"/>
      <c r="MWM112" s="399"/>
      <c r="MWN112" s="466"/>
      <c r="MWO112" s="252"/>
      <c r="MWP112" s="467"/>
      <c r="MWQ112" s="466"/>
      <c r="MWR112" s="399"/>
      <c r="MWS112" s="466"/>
      <c r="MWT112" s="252"/>
      <c r="MWU112" s="467"/>
      <c r="MWV112" s="466"/>
      <c r="MWW112" s="399"/>
      <c r="MWX112" s="466"/>
      <c r="MWY112" s="252"/>
      <c r="MWZ112" s="467"/>
      <c r="MXA112" s="466"/>
      <c r="MXB112" s="399"/>
      <c r="MXC112" s="466"/>
      <c r="MXD112" s="252"/>
      <c r="MXE112" s="467"/>
      <c r="MXF112" s="466"/>
      <c r="MXG112" s="399"/>
      <c r="MXH112" s="466"/>
      <c r="MXI112" s="252"/>
      <c r="MXJ112" s="467"/>
      <c r="MXK112" s="466"/>
      <c r="MXL112" s="399"/>
      <c r="MXM112" s="466"/>
      <c r="MXN112" s="252"/>
      <c r="MXO112" s="467"/>
      <c r="MXP112" s="466"/>
      <c r="MXQ112" s="399"/>
      <c r="MXR112" s="466"/>
      <c r="MXS112" s="252"/>
      <c r="MXT112" s="467"/>
      <c r="MXU112" s="466"/>
      <c r="MXV112" s="399"/>
      <c r="MXW112" s="466"/>
      <c r="MXX112" s="252"/>
      <c r="MXY112" s="467"/>
      <c r="MXZ112" s="466"/>
      <c r="MYA112" s="399"/>
      <c r="MYB112" s="466"/>
      <c r="MYC112" s="252"/>
      <c r="MYD112" s="467"/>
      <c r="MYE112" s="466"/>
      <c r="MYF112" s="399"/>
      <c r="MYG112" s="466"/>
      <c r="MYH112" s="252"/>
      <c r="MYI112" s="467"/>
      <c r="MYJ112" s="466"/>
      <c r="MYK112" s="399"/>
      <c r="MYL112" s="466"/>
      <c r="MYM112" s="252"/>
      <c r="MYN112" s="467"/>
      <c r="MYO112" s="466"/>
      <c r="MYP112" s="399"/>
      <c r="MYQ112" s="466"/>
      <c r="MYR112" s="252"/>
      <c r="MYS112" s="467"/>
      <c r="MYT112" s="466"/>
      <c r="MYU112" s="399"/>
      <c r="MYV112" s="466"/>
      <c r="MYW112" s="252"/>
      <c r="MYX112" s="467"/>
      <c r="MYY112" s="466"/>
      <c r="MYZ112" s="399"/>
      <c r="MZA112" s="466"/>
      <c r="MZB112" s="252"/>
      <c r="MZC112" s="467"/>
      <c r="MZD112" s="466"/>
      <c r="MZE112" s="399"/>
      <c r="MZF112" s="466"/>
      <c r="MZG112" s="252"/>
      <c r="MZH112" s="467"/>
      <c r="MZI112" s="466"/>
      <c r="MZJ112" s="399"/>
      <c r="MZK112" s="466"/>
      <c r="MZL112" s="252"/>
      <c r="MZM112" s="467"/>
      <c r="MZN112" s="466"/>
      <c r="MZO112" s="399"/>
      <c r="MZP112" s="466"/>
      <c r="MZQ112" s="252"/>
      <c r="MZR112" s="467"/>
      <c r="MZS112" s="466"/>
      <c r="MZT112" s="399"/>
      <c r="MZU112" s="466"/>
      <c r="MZV112" s="252"/>
      <c r="MZW112" s="467"/>
      <c r="MZX112" s="466"/>
      <c r="MZY112" s="399"/>
      <c r="MZZ112" s="466"/>
      <c r="NAA112" s="252"/>
      <c r="NAB112" s="467"/>
      <c r="NAC112" s="466"/>
      <c r="NAD112" s="399"/>
      <c r="NAE112" s="466"/>
      <c r="NAF112" s="252"/>
      <c r="NAG112" s="467"/>
      <c r="NAH112" s="466"/>
      <c r="NAI112" s="399"/>
      <c r="NAJ112" s="466"/>
      <c r="NAK112" s="252"/>
      <c r="NAL112" s="467"/>
      <c r="NAM112" s="466"/>
      <c r="NAN112" s="399"/>
      <c r="NAO112" s="466"/>
      <c r="NAP112" s="252"/>
      <c r="NAQ112" s="467"/>
      <c r="NAR112" s="466"/>
      <c r="NAS112" s="399"/>
      <c r="NAT112" s="466"/>
      <c r="NAU112" s="252"/>
      <c r="NAV112" s="467"/>
      <c r="NAW112" s="466"/>
      <c r="NAX112" s="399"/>
      <c r="NAY112" s="466"/>
      <c r="NAZ112" s="252"/>
      <c r="NBA112" s="467"/>
      <c r="NBB112" s="466"/>
      <c r="NBC112" s="399"/>
      <c r="NBD112" s="466"/>
      <c r="NBE112" s="252"/>
      <c r="NBF112" s="467"/>
      <c r="NBG112" s="466"/>
      <c r="NBH112" s="399"/>
      <c r="NBI112" s="466"/>
      <c r="NBJ112" s="252"/>
      <c r="NBK112" s="467"/>
      <c r="NBL112" s="466"/>
      <c r="NBM112" s="399"/>
      <c r="NBN112" s="466"/>
      <c r="NBO112" s="252"/>
      <c r="NBP112" s="467"/>
      <c r="NBQ112" s="466"/>
      <c r="NBR112" s="399"/>
      <c r="NBS112" s="466"/>
      <c r="NBT112" s="252"/>
      <c r="NBU112" s="467"/>
      <c r="NBV112" s="466"/>
      <c r="NBW112" s="399"/>
      <c r="NBX112" s="466"/>
      <c r="NBY112" s="252"/>
      <c r="NBZ112" s="467"/>
      <c r="NCA112" s="466"/>
      <c r="NCB112" s="399"/>
      <c r="NCC112" s="466"/>
      <c r="NCD112" s="252"/>
      <c r="NCE112" s="467"/>
      <c r="NCF112" s="466"/>
      <c r="NCG112" s="399"/>
      <c r="NCH112" s="466"/>
      <c r="NCI112" s="252"/>
      <c r="NCJ112" s="467"/>
      <c r="NCK112" s="466"/>
      <c r="NCL112" s="399"/>
      <c r="NCM112" s="466"/>
      <c r="NCN112" s="252"/>
      <c r="NCO112" s="467"/>
      <c r="NCP112" s="466"/>
      <c r="NCQ112" s="399"/>
      <c r="NCR112" s="466"/>
      <c r="NCS112" s="252"/>
      <c r="NCT112" s="467"/>
      <c r="NCU112" s="466"/>
      <c r="NCV112" s="399"/>
      <c r="NCW112" s="466"/>
      <c r="NCX112" s="252"/>
      <c r="NCY112" s="467"/>
      <c r="NCZ112" s="466"/>
      <c r="NDA112" s="399"/>
      <c r="NDB112" s="466"/>
      <c r="NDC112" s="252"/>
      <c r="NDD112" s="467"/>
      <c r="NDE112" s="466"/>
      <c r="NDF112" s="399"/>
      <c r="NDG112" s="466"/>
      <c r="NDH112" s="252"/>
      <c r="NDI112" s="467"/>
      <c r="NDJ112" s="466"/>
      <c r="NDK112" s="399"/>
      <c r="NDL112" s="466"/>
      <c r="NDM112" s="252"/>
      <c r="NDN112" s="467"/>
      <c r="NDO112" s="466"/>
      <c r="NDP112" s="399"/>
      <c r="NDQ112" s="466"/>
      <c r="NDR112" s="252"/>
      <c r="NDS112" s="467"/>
      <c r="NDT112" s="466"/>
      <c r="NDU112" s="399"/>
      <c r="NDV112" s="466"/>
      <c r="NDW112" s="252"/>
      <c r="NDX112" s="467"/>
      <c r="NDY112" s="466"/>
      <c r="NDZ112" s="399"/>
      <c r="NEA112" s="466"/>
      <c r="NEB112" s="252"/>
      <c r="NEC112" s="467"/>
      <c r="NED112" s="466"/>
      <c r="NEE112" s="399"/>
      <c r="NEF112" s="466"/>
      <c r="NEG112" s="252"/>
      <c r="NEH112" s="467"/>
      <c r="NEI112" s="466"/>
      <c r="NEJ112" s="399"/>
      <c r="NEK112" s="466"/>
      <c r="NEL112" s="252"/>
      <c r="NEM112" s="467"/>
      <c r="NEN112" s="466"/>
      <c r="NEO112" s="399"/>
      <c r="NEP112" s="466"/>
      <c r="NEQ112" s="252"/>
      <c r="NER112" s="467"/>
      <c r="NES112" s="466"/>
      <c r="NET112" s="399"/>
      <c r="NEU112" s="466"/>
      <c r="NEV112" s="252"/>
      <c r="NEW112" s="467"/>
      <c r="NEX112" s="466"/>
      <c r="NEY112" s="399"/>
      <c r="NEZ112" s="466"/>
      <c r="NFA112" s="252"/>
      <c r="NFB112" s="467"/>
      <c r="NFC112" s="466"/>
      <c r="NFD112" s="399"/>
      <c r="NFE112" s="466"/>
      <c r="NFF112" s="252"/>
      <c r="NFG112" s="467"/>
      <c r="NFH112" s="466"/>
      <c r="NFI112" s="399"/>
      <c r="NFJ112" s="466"/>
      <c r="NFK112" s="252"/>
      <c r="NFL112" s="467"/>
      <c r="NFM112" s="466"/>
      <c r="NFN112" s="399"/>
      <c r="NFO112" s="466"/>
      <c r="NFP112" s="252"/>
      <c r="NFQ112" s="467"/>
      <c r="NFR112" s="466"/>
      <c r="NFS112" s="399"/>
      <c r="NFT112" s="466"/>
      <c r="NFU112" s="252"/>
      <c r="NFV112" s="467"/>
      <c r="NFW112" s="466"/>
      <c r="NFX112" s="399"/>
      <c r="NFY112" s="466"/>
      <c r="NFZ112" s="252"/>
      <c r="NGA112" s="467"/>
      <c r="NGB112" s="466"/>
      <c r="NGC112" s="399"/>
      <c r="NGD112" s="466"/>
      <c r="NGE112" s="252"/>
      <c r="NGF112" s="467"/>
      <c r="NGG112" s="466"/>
      <c r="NGH112" s="399"/>
      <c r="NGI112" s="466"/>
      <c r="NGJ112" s="252"/>
      <c r="NGK112" s="467"/>
      <c r="NGL112" s="466"/>
      <c r="NGM112" s="399"/>
      <c r="NGN112" s="466"/>
      <c r="NGO112" s="252"/>
      <c r="NGP112" s="467"/>
      <c r="NGQ112" s="466"/>
      <c r="NGR112" s="399"/>
      <c r="NGS112" s="466"/>
      <c r="NGT112" s="252"/>
      <c r="NGU112" s="467"/>
      <c r="NGV112" s="466"/>
      <c r="NGW112" s="399"/>
      <c r="NGX112" s="466"/>
      <c r="NGY112" s="252"/>
      <c r="NGZ112" s="467"/>
      <c r="NHA112" s="466"/>
      <c r="NHB112" s="399"/>
      <c r="NHC112" s="466"/>
      <c r="NHD112" s="252"/>
      <c r="NHE112" s="467"/>
      <c r="NHF112" s="466"/>
      <c r="NHG112" s="399"/>
      <c r="NHH112" s="466"/>
      <c r="NHI112" s="252"/>
      <c r="NHJ112" s="467"/>
      <c r="NHK112" s="466"/>
      <c r="NHL112" s="399"/>
      <c r="NHM112" s="466"/>
      <c r="NHN112" s="252"/>
      <c r="NHO112" s="467"/>
      <c r="NHP112" s="466"/>
      <c r="NHQ112" s="399"/>
      <c r="NHR112" s="466"/>
      <c r="NHS112" s="252"/>
      <c r="NHT112" s="467"/>
      <c r="NHU112" s="466"/>
      <c r="NHV112" s="399"/>
      <c r="NHW112" s="466"/>
      <c r="NHX112" s="252"/>
      <c r="NHY112" s="467"/>
      <c r="NHZ112" s="466"/>
      <c r="NIA112" s="399"/>
      <c r="NIB112" s="466"/>
      <c r="NIC112" s="252"/>
      <c r="NID112" s="467"/>
      <c r="NIE112" s="466"/>
      <c r="NIF112" s="399"/>
      <c r="NIG112" s="466"/>
      <c r="NIH112" s="252"/>
      <c r="NII112" s="467"/>
      <c r="NIJ112" s="466"/>
      <c r="NIK112" s="399"/>
      <c r="NIL112" s="466"/>
      <c r="NIM112" s="252"/>
      <c r="NIN112" s="467"/>
      <c r="NIO112" s="466"/>
      <c r="NIP112" s="399"/>
      <c r="NIQ112" s="466"/>
      <c r="NIR112" s="252"/>
      <c r="NIS112" s="467"/>
      <c r="NIT112" s="466"/>
      <c r="NIU112" s="399"/>
      <c r="NIV112" s="466"/>
      <c r="NIW112" s="252"/>
      <c r="NIX112" s="467"/>
      <c r="NIY112" s="466"/>
      <c r="NIZ112" s="399"/>
      <c r="NJA112" s="466"/>
      <c r="NJB112" s="252"/>
      <c r="NJC112" s="467"/>
      <c r="NJD112" s="466"/>
      <c r="NJE112" s="399"/>
      <c r="NJF112" s="466"/>
      <c r="NJG112" s="252"/>
      <c r="NJH112" s="467"/>
      <c r="NJI112" s="466"/>
      <c r="NJJ112" s="399"/>
      <c r="NJK112" s="466"/>
      <c r="NJL112" s="252"/>
      <c r="NJM112" s="467"/>
      <c r="NJN112" s="466"/>
      <c r="NJO112" s="399"/>
      <c r="NJP112" s="466"/>
      <c r="NJQ112" s="252"/>
      <c r="NJR112" s="467"/>
      <c r="NJS112" s="466"/>
      <c r="NJT112" s="399"/>
      <c r="NJU112" s="466"/>
      <c r="NJV112" s="252"/>
      <c r="NJW112" s="467"/>
      <c r="NJX112" s="466"/>
      <c r="NJY112" s="399"/>
      <c r="NJZ112" s="466"/>
      <c r="NKA112" s="252"/>
      <c r="NKB112" s="467"/>
      <c r="NKC112" s="466"/>
      <c r="NKD112" s="399"/>
      <c r="NKE112" s="466"/>
      <c r="NKF112" s="252"/>
      <c r="NKG112" s="467"/>
      <c r="NKH112" s="466"/>
      <c r="NKI112" s="399"/>
      <c r="NKJ112" s="466"/>
      <c r="NKK112" s="252"/>
      <c r="NKL112" s="467"/>
      <c r="NKM112" s="466"/>
      <c r="NKN112" s="399"/>
      <c r="NKO112" s="466"/>
      <c r="NKP112" s="252"/>
      <c r="NKQ112" s="467"/>
      <c r="NKR112" s="466"/>
      <c r="NKS112" s="399"/>
      <c r="NKT112" s="466"/>
      <c r="NKU112" s="252"/>
      <c r="NKV112" s="467"/>
      <c r="NKW112" s="466"/>
      <c r="NKX112" s="399"/>
      <c r="NKY112" s="466"/>
      <c r="NKZ112" s="252"/>
      <c r="NLA112" s="467"/>
      <c r="NLB112" s="466"/>
      <c r="NLC112" s="399"/>
      <c r="NLD112" s="466"/>
      <c r="NLE112" s="252"/>
      <c r="NLF112" s="467"/>
      <c r="NLG112" s="466"/>
      <c r="NLH112" s="399"/>
      <c r="NLI112" s="466"/>
      <c r="NLJ112" s="252"/>
      <c r="NLK112" s="467"/>
      <c r="NLL112" s="466"/>
      <c r="NLM112" s="399"/>
      <c r="NLN112" s="466"/>
      <c r="NLO112" s="252"/>
      <c r="NLP112" s="467"/>
      <c r="NLQ112" s="466"/>
      <c r="NLR112" s="399"/>
      <c r="NLS112" s="466"/>
      <c r="NLT112" s="252"/>
      <c r="NLU112" s="467"/>
      <c r="NLV112" s="466"/>
      <c r="NLW112" s="399"/>
      <c r="NLX112" s="466"/>
      <c r="NLY112" s="252"/>
      <c r="NLZ112" s="467"/>
      <c r="NMA112" s="466"/>
      <c r="NMB112" s="399"/>
      <c r="NMC112" s="466"/>
      <c r="NMD112" s="252"/>
      <c r="NME112" s="467"/>
      <c r="NMF112" s="466"/>
      <c r="NMG112" s="399"/>
      <c r="NMH112" s="466"/>
      <c r="NMI112" s="252"/>
      <c r="NMJ112" s="467"/>
      <c r="NMK112" s="466"/>
      <c r="NML112" s="399"/>
      <c r="NMM112" s="466"/>
      <c r="NMN112" s="252"/>
      <c r="NMO112" s="467"/>
      <c r="NMP112" s="466"/>
      <c r="NMQ112" s="399"/>
      <c r="NMR112" s="466"/>
      <c r="NMS112" s="252"/>
      <c r="NMT112" s="467"/>
      <c r="NMU112" s="466"/>
      <c r="NMV112" s="399"/>
      <c r="NMW112" s="466"/>
      <c r="NMX112" s="252"/>
      <c r="NMY112" s="467"/>
      <c r="NMZ112" s="466"/>
      <c r="NNA112" s="399"/>
      <c r="NNB112" s="466"/>
      <c r="NNC112" s="252"/>
      <c r="NND112" s="467"/>
      <c r="NNE112" s="466"/>
      <c r="NNF112" s="399"/>
      <c r="NNG112" s="466"/>
      <c r="NNH112" s="252"/>
      <c r="NNI112" s="467"/>
      <c r="NNJ112" s="466"/>
      <c r="NNK112" s="399"/>
      <c r="NNL112" s="466"/>
      <c r="NNM112" s="252"/>
      <c r="NNN112" s="467"/>
      <c r="NNO112" s="466"/>
      <c r="NNP112" s="399"/>
      <c r="NNQ112" s="466"/>
      <c r="NNR112" s="252"/>
      <c r="NNS112" s="467"/>
      <c r="NNT112" s="466"/>
      <c r="NNU112" s="399"/>
      <c r="NNV112" s="466"/>
      <c r="NNW112" s="252"/>
      <c r="NNX112" s="467"/>
      <c r="NNY112" s="466"/>
      <c r="NNZ112" s="399"/>
      <c r="NOA112" s="466"/>
      <c r="NOB112" s="252"/>
      <c r="NOC112" s="467"/>
      <c r="NOD112" s="466"/>
      <c r="NOE112" s="399"/>
      <c r="NOF112" s="466"/>
      <c r="NOG112" s="252"/>
      <c r="NOH112" s="467"/>
      <c r="NOI112" s="466"/>
      <c r="NOJ112" s="399"/>
      <c r="NOK112" s="466"/>
      <c r="NOL112" s="252"/>
      <c r="NOM112" s="467"/>
      <c r="NON112" s="466"/>
      <c r="NOO112" s="399"/>
      <c r="NOP112" s="466"/>
      <c r="NOQ112" s="252"/>
      <c r="NOR112" s="467"/>
      <c r="NOS112" s="466"/>
      <c r="NOT112" s="399"/>
      <c r="NOU112" s="466"/>
      <c r="NOV112" s="252"/>
      <c r="NOW112" s="467"/>
      <c r="NOX112" s="466"/>
      <c r="NOY112" s="399"/>
      <c r="NOZ112" s="466"/>
      <c r="NPA112" s="252"/>
      <c r="NPB112" s="467"/>
      <c r="NPC112" s="466"/>
      <c r="NPD112" s="399"/>
      <c r="NPE112" s="466"/>
      <c r="NPF112" s="252"/>
      <c r="NPG112" s="467"/>
      <c r="NPH112" s="466"/>
      <c r="NPI112" s="399"/>
      <c r="NPJ112" s="466"/>
      <c r="NPK112" s="252"/>
      <c r="NPL112" s="467"/>
      <c r="NPM112" s="466"/>
      <c r="NPN112" s="399"/>
      <c r="NPO112" s="466"/>
      <c r="NPP112" s="252"/>
      <c r="NPQ112" s="467"/>
      <c r="NPR112" s="466"/>
      <c r="NPS112" s="399"/>
      <c r="NPT112" s="466"/>
      <c r="NPU112" s="252"/>
      <c r="NPV112" s="467"/>
      <c r="NPW112" s="466"/>
      <c r="NPX112" s="399"/>
      <c r="NPY112" s="466"/>
      <c r="NPZ112" s="252"/>
      <c r="NQA112" s="467"/>
      <c r="NQB112" s="466"/>
      <c r="NQC112" s="399"/>
      <c r="NQD112" s="466"/>
      <c r="NQE112" s="252"/>
      <c r="NQF112" s="467"/>
      <c r="NQG112" s="466"/>
      <c r="NQH112" s="399"/>
      <c r="NQI112" s="466"/>
      <c r="NQJ112" s="252"/>
      <c r="NQK112" s="467"/>
      <c r="NQL112" s="466"/>
      <c r="NQM112" s="399"/>
      <c r="NQN112" s="466"/>
      <c r="NQO112" s="252"/>
      <c r="NQP112" s="467"/>
      <c r="NQQ112" s="466"/>
      <c r="NQR112" s="399"/>
      <c r="NQS112" s="466"/>
      <c r="NQT112" s="252"/>
      <c r="NQU112" s="467"/>
      <c r="NQV112" s="466"/>
      <c r="NQW112" s="399"/>
      <c r="NQX112" s="466"/>
      <c r="NQY112" s="252"/>
      <c r="NQZ112" s="467"/>
      <c r="NRA112" s="466"/>
      <c r="NRB112" s="399"/>
      <c r="NRC112" s="466"/>
      <c r="NRD112" s="252"/>
      <c r="NRE112" s="467"/>
      <c r="NRF112" s="466"/>
      <c r="NRG112" s="399"/>
      <c r="NRH112" s="466"/>
      <c r="NRI112" s="252"/>
      <c r="NRJ112" s="467"/>
      <c r="NRK112" s="466"/>
      <c r="NRL112" s="399"/>
      <c r="NRM112" s="466"/>
      <c r="NRN112" s="252"/>
      <c r="NRO112" s="467"/>
      <c r="NRP112" s="466"/>
      <c r="NRQ112" s="399"/>
      <c r="NRR112" s="466"/>
      <c r="NRS112" s="252"/>
      <c r="NRT112" s="467"/>
      <c r="NRU112" s="466"/>
      <c r="NRV112" s="399"/>
      <c r="NRW112" s="466"/>
      <c r="NRX112" s="252"/>
      <c r="NRY112" s="467"/>
      <c r="NRZ112" s="466"/>
      <c r="NSA112" s="399"/>
      <c r="NSB112" s="466"/>
      <c r="NSC112" s="252"/>
      <c r="NSD112" s="467"/>
      <c r="NSE112" s="466"/>
      <c r="NSF112" s="399"/>
      <c r="NSG112" s="466"/>
      <c r="NSH112" s="252"/>
      <c r="NSI112" s="467"/>
      <c r="NSJ112" s="466"/>
      <c r="NSK112" s="399"/>
      <c r="NSL112" s="466"/>
      <c r="NSM112" s="252"/>
      <c r="NSN112" s="467"/>
      <c r="NSO112" s="466"/>
      <c r="NSP112" s="399"/>
      <c r="NSQ112" s="466"/>
      <c r="NSR112" s="252"/>
      <c r="NSS112" s="467"/>
      <c r="NST112" s="466"/>
      <c r="NSU112" s="399"/>
      <c r="NSV112" s="466"/>
      <c r="NSW112" s="252"/>
      <c r="NSX112" s="467"/>
      <c r="NSY112" s="466"/>
      <c r="NSZ112" s="399"/>
      <c r="NTA112" s="466"/>
      <c r="NTB112" s="252"/>
      <c r="NTC112" s="467"/>
      <c r="NTD112" s="466"/>
      <c r="NTE112" s="399"/>
      <c r="NTF112" s="466"/>
      <c r="NTG112" s="252"/>
      <c r="NTH112" s="467"/>
      <c r="NTI112" s="466"/>
      <c r="NTJ112" s="399"/>
      <c r="NTK112" s="466"/>
      <c r="NTL112" s="252"/>
      <c r="NTM112" s="467"/>
      <c r="NTN112" s="466"/>
      <c r="NTO112" s="399"/>
      <c r="NTP112" s="466"/>
      <c r="NTQ112" s="252"/>
      <c r="NTR112" s="467"/>
      <c r="NTS112" s="466"/>
      <c r="NTT112" s="399"/>
      <c r="NTU112" s="466"/>
      <c r="NTV112" s="252"/>
      <c r="NTW112" s="467"/>
      <c r="NTX112" s="466"/>
      <c r="NTY112" s="399"/>
      <c r="NTZ112" s="466"/>
      <c r="NUA112" s="252"/>
      <c r="NUB112" s="467"/>
      <c r="NUC112" s="466"/>
      <c r="NUD112" s="399"/>
      <c r="NUE112" s="466"/>
      <c r="NUF112" s="252"/>
      <c r="NUG112" s="467"/>
      <c r="NUH112" s="466"/>
      <c r="NUI112" s="399"/>
      <c r="NUJ112" s="466"/>
      <c r="NUK112" s="252"/>
      <c r="NUL112" s="467"/>
      <c r="NUM112" s="466"/>
      <c r="NUN112" s="399"/>
      <c r="NUO112" s="466"/>
      <c r="NUP112" s="252"/>
      <c r="NUQ112" s="467"/>
      <c r="NUR112" s="466"/>
      <c r="NUS112" s="399"/>
      <c r="NUT112" s="466"/>
      <c r="NUU112" s="252"/>
      <c r="NUV112" s="467"/>
      <c r="NUW112" s="466"/>
      <c r="NUX112" s="399"/>
      <c r="NUY112" s="466"/>
      <c r="NUZ112" s="252"/>
      <c r="NVA112" s="467"/>
      <c r="NVB112" s="466"/>
      <c r="NVC112" s="399"/>
      <c r="NVD112" s="466"/>
      <c r="NVE112" s="252"/>
      <c r="NVF112" s="467"/>
      <c r="NVG112" s="466"/>
      <c r="NVH112" s="399"/>
      <c r="NVI112" s="466"/>
      <c r="NVJ112" s="252"/>
      <c r="NVK112" s="467"/>
      <c r="NVL112" s="466"/>
      <c r="NVM112" s="399"/>
      <c r="NVN112" s="466"/>
      <c r="NVO112" s="252"/>
      <c r="NVP112" s="467"/>
      <c r="NVQ112" s="466"/>
      <c r="NVR112" s="399"/>
      <c r="NVS112" s="466"/>
      <c r="NVT112" s="252"/>
      <c r="NVU112" s="467"/>
      <c r="NVV112" s="466"/>
      <c r="NVW112" s="399"/>
      <c r="NVX112" s="466"/>
      <c r="NVY112" s="252"/>
      <c r="NVZ112" s="467"/>
      <c r="NWA112" s="466"/>
      <c r="NWB112" s="399"/>
      <c r="NWC112" s="466"/>
      <c r="NWD112" s="252"/>
      <c r="NWE112" s="467"/>
      <c r="NWF112" s="466"/>
      <c r="NWG112" s="399"/>
      <c r="NWH112" s="466"/>
      <c r="NWI112" s="252"/>
      <c r="NWJ112" s="467"/>
      <c r="NWK112" s="466"/>
      <c r="NWL112" s="399"/>
      <c r="NWM112" s="466"/>
      <c r="NWN112" s="252"/>
      <c r="NWO112" s="467"/>
      <c r="NWP112" s="466"/>
      <c r="NWQ112" s="399"/>
      <c r="NWR112" s="466"/>
      <c r="NWS112" s="252"/>
      <c r="NWT112" s="467"/>
      <c r="NWU112" s="466"/>
      <c r="NWV112" s="399"/>
      <c r="NWW112" s="466"/>
      <c r="NWX112" s="252"/>
      <c r="NWY112" s="467"/>
      <c r="NWZ112" s="466"/>
      <c r="NXA112" s="399"/>
      <c r="NXB112" s="466"/>
      <c r="NXC112" s="252"/>
      <c r="NXD112" s="467"/>
      <c r="NXE112" s="466"/>
      <c r="NXF112" s="399"/>
      <c r="NXG112" s="466"/>
      <c r="NXH112" s="252"/>
      <c r="NXI112" s="467"/>
      <c r="NXJ112" s="466"/>
      <c r="NXK112" s="399"/>
      <c r="NXL112" s="466"/>
      <c r="NXM112" s="252"/>
      <c r="NXN112" s="467"/>
      <c r="NXO112" s="466"/>
      <c r="NXP112" s="399"/>
      <c r="NXQ112" s="466"/>
      <c r="NXR112" s="252"/>
      <c r="NXS112" s="467"/>
      <c r="NXT112" s="466"/>
      <c r="NXU112" s="399"/>
      <c r="NXV112" s="466"/>
      <c r="NXW112" s="252"/>
      <c r="NXX112" s="467"/>
      <c r="NXY112" s="466"/>
      <c r="NXZ112" s="399"/>
      <c r="NYA112" s="466"/>
      <c r="NYB112" s="252"/>
      <c r="NYC112" s="467"/>
      <c r="NYD112" s="466"/>
      <c r="NYE112" s="399"/>
      <c r="NYF112" s="466"/>
      <c r="NYG112" s="252"/>
      <c r="NYH112" s="467"/>
      <c r="NYI112" s="466"/>
      <c r="NYJ112" s="399"/>
      <c r="NYK112" s="466"/>
      <c r="NYL112" s="252"/>
      <c r="NYM112" s="467"/>
      <c r="NYN112" s="466"/>
      <c r="NYO112" s="399"/>
      <c r="NYP112" s="466"/>
      <c r="NYQ112" s="252"/>
      <c r="NYR112" s="467"/>
      <c r="NYS112" s="466"/>
      <c r="NYT112" s="399"/>
      <c r="NYU112" s="466"/>
      <c r="NYV112" s="252"/>
      <c r="NYW112" s="467"/>
      <c r="NYX112" s="466"/>
      <c r="NYY112" s="399"/>
      <c r="NYZ112" s="466"/>
      <c r="NZA112" s="252"/>
      <c r="NZB112" s="467"/>
      <c r="NZC112" s="466"/>
      <c r="NZD112" s="399"/>
      <c r="NZE112" s="466"/>
      <c r="NZF112" s="252"/>
      <c r="NZG112" s="467"/>
      <c r="NZH112" s="466"/>
      <c r="NZI112" s="399"/>
      <c r="NZJ112" s="466"/>
      <c r="NZK112" s="252"/>
      <c r="NZL112" s="467"/>
      <c r="NZM112" s="466"/>
      <c r="NZN112" s="399"/>
      <c r="NZO112" s="466"/>
      <c r="NZP112" s="252"/>
      <c r="NZQ112" s="467"/>
      <c r="NZR112" s="466"/>
      <c r="NZS112" s="399"/>
      <c r="NZT112" s="466"/>
      <c r="NZU112" s="252"/>
      <c r="NZV112" s="467"/>
      <c r="NZW112" s="466"/>
      <c r="NZX112" s="399"/>
      <c r="NZY112" s="466"/>
      <c r="NZZ112" s="252"/>
      <c r="OAA112" s="467"/>
      <c r="OAB112" s="466"/>
      <c r="OAC112" s="399"/>
      <c r="OAD112" s="466"/>
      <c r="OAE112" s="252"/>
      <c r="OAF112" s="467"/>
      <c r="OAG112" s="466"/>
      <c r="OAH112" s="399"/>
      <c r="OAI112" s="466"/>
      <c r="OAJ112" s="252"/>
      <c r="OAK112" s="467"/>
      <c r="OAL112" s="466"/>
      <c r="OAM112" s="399"/>
      <c r="OAN112" s="466"/>
      <c r="OAO112" s="252"/>
      <c r="OAP112" s="467"/>
      <c r="OAQ112" s="466"/>
      <c r="OAR112" s="399"/>
      <c r="OAS112" s="466"/>
      <c r="OAT112" s="252"/>
      <c r="OAU112" s="467"/>
      <c r="OAV112" s="466"/>
      <c r="OAW112" s="399"/>
      <c r="OAX112" s="466"/>
      <c r="OAY112" s="252"/>
      <c r="OAZ112" s="467"/>
      <c r="OBA112" s="466"/>
      <c r="OBB112" s="399"/>
      <c r="OBC112" s="466"/>
      <c r="OBD112" s="252"/>
      <c r="OBE112" s="467"/>
      <c r="OBF112" s="466"/>
      <c r="OBG112" s="399"/>
      <c r="OBH112" s="466"/>
      <c r="OBI112" s="252"/>
      <c r="OBJ112" s="467"/>
      <c r="OBK112" s="466"/>
      <c r="OBL112" s="399"/>
      <c r="OBM112" s="466"/>
      <c r="OBN112" s="252"/>
      <c r="OBO112" s="467"/>
      <c r="OBP112" s="466"/>
      <c r="OBQ112" s="399"/>
      <c r="OBR112" s="466"/>
      <c r="OBS112" s="252"/>
      <c r="OBT112" s="467"/>
      <c r="OBU112" s="466"/>
      <c r="OBV112" s="399"/>
      <c r="OBW112" s="466"/>
      <c r="OBX112" s="252"/>
      <c r="OBY112" s="467"/>
      <c r="OBZ112" s="466"/>
      <c r="OCA112" s="399"/>
      <c r="OCB112" s="466"/>
      <c r="OCC112" s="252"/>
      <c r="OCD112" s="467"/>
      <c r="OCE112" s="466"/>
      <c r="OCF112" s="399"/>
      <c r="OCG112" s="466"/>
      <c r="OCH112" s="252"/>
      <c r="OCI112" s="467"/>
      <c r="OCJ112" s="466"/>
      <c r="OCK112" s="399"/>
      <c r="OCL112" s="466"/>
      <c r="OCM112" s="252"/>
      <c r="OCN112" s="467"/>
      <c r="OCO112" s="466"/>
      <c r="OCP112" s="399"/>
      <c r="OCQ112" s="466"/>
      <c r="OCR112" s="252"/>
      <c r="OCS112" s="467"/>
      <c r="OCT112" s="466"/>
      <c r="OCU112" s="399"/>
      <c r="OCV112" s="466"/>
      <c r="OCW112" s="252"/>
      <c r="OCX112" s="467"/>
      <c r="OCY112" s="466"/>
      <c r="OCZ112" s="399"/>
      <c r="ODA112" s="466"/>
      <c r="ODB112" s="252"/>
      <c r="ODC112" s="467"/>
      <c r="ODD112" s="466"/>
      <c r="ODE112" s="399"/>
      <c r="ODF112" s="466"/>
      <c r="ODG112" s="252"/>
      <c r="ODH112" s="467"/>
      <c r="ODI112" s="466"/>
      <c r="ODJ112" s="399"/>
      <c r="ODK112" s="466"/>
      <c r="ODL112" s="252"/>
      <c r="ODM112" s="467"/>
      <c r="ODN112" s="466"/>
      <c r="ODO112" s="399"/>
      <c r="ODP112" s="466"/>
      <c r="ODQ112" s="252"/>
      <c r="ODR112" s="467"/>
      <c r="ODS112" s="466"/>
      <c r="ODT112" s="399"/>
      <c r="ODU112" s="466"/>
      <c r="ODV112" s="252"/>
      <c r="ODW112" s="467"/>
      <c r="ODX112" s="466"/>
      <c r="ODY112" s="399"/>
      <c r="ODZ112" s="466"/>
      <c r="OEA112" s="252"/>
      <c r="OEB112" s="467"/>
      <c r="OEC112" s="466"/>
      <c r="OED112" s="399"/>
      <c r="OEE112" s="466"/>
      <c r="OEF112" s="252"/>
      <c r="OEG112" s="467"/>
      <c r="OEH112" s="466"/>
      <c r="OEI112" s="399"/>
      <c r="OEJ112" s="466"/>
      <c r="OEK112" s="252"/>
      <c r="OEL112" s="467"/>
      <c r="OEM112" s="466"/>
      <c r="OEN112" s="399"/>
      <c r="OEO112" s="466"/>
      <c r="OEP112" s="252"/>
      <c r="OEQ112" s="467"/>
      <c r="OER112" s="466"/>
      <c r="OES112" s="399"/>
      <c r="OET112" s="466"/>
      <c r="OEU112" s="252"/>
      <c r="OEV112" s="467"/>
      <c r="OEW112" s="466"/>
      <c r="OEX112" s="399"/>
      <c r="OEY112" s="466"/>
      <c r="OEZ112" s="252"/>
      <c r="OFA112" s="467"/>
      <c r="OFB112" s="466"/>
      <c r="OFC112" s="399"/>
      <c r="OFD112" s="466"/>
      <c r="OFE112" s="252"/>
      <c r="OFF112" s="467"/>
      <c r="OFG112" s="466"/>
      <c r="OFH112" s="399"/>
      <c r="OFI112" s="466"/>
      <c r="OFJ112" s="252"/>
      <c r="OFK112" s="467"/>
      <c r="OFL112" s="466"/>
      <c r="OFM112" s="399"/>
      <c r="OFN112" s="466"/>
      <c r="OFO112" s="252"/>
      <c r="OFP112" s="467"/>
      <c r="OFQ112" s="466"/>
      <c r="OFR112" s="399"/>
      <c r="OFS112" s="466"/>
      <c r="OFT112" s="252"/>
      <c r="OFU112" s="467"/>
      <c r="OFV112" s="466"/>
      <c r="OFW112" s="399"/>
      <c r="OFX112" s="466"/>
      <c r="OFY112" s="252"/>
      <c r="OFZ112" s="467"/>
      <c r="OGA112" s="466"/>
      <c r="OGB112" s="399"/>
      <c r="OGC112" s="466"/>
      <c r="OGD112" s="252"/>
      <c r="OGE112" s="467"/>
      <c r="OGF112" s="466"/>
      <c r="OGG112" s="399"/>
      <c r="OGH112" s="466"/>
      <c r="OGI112" s="252"/>
      <c r="OGJ112" s="467"/>
      <c r="OGK112" s="466"/>
      <c r="OGL112" s="399"/>
      <c r="OGM112" s="466"/>
      <c r="OGN112" s="252"/>
      <c r="OGO112" s="467"/>
      <c r="OGP112" s="466"/>
      <c r="OGQ112" s="399"/>
      <c r="OGR112" s="466"/>
      <c r="OGS112" s="252"/>
      <c r="OGT112" s="467"/>
      <c r="OGU112" s="466"/>
      <c r="OGV112" s="399"/>
      <c r="OGW112" s="466"/>
      <c r="OGX112" s="252"/>
      <c r="OGY112" s="467"/>
      <c r="OGZ112" s="466"/>
      <c r="OHA112" s="399"/>
      <c r="OHB112" s="466"/>
      <c r="OHC112" s="252"/>
      <c r="OHD112" s="467"/>
      <c r="OHE112" s="466"/>
      <c r="OHF112" s="399"/>
      <c r="OHG112" s="466"/>
      <c r="OHH112" s="252"/>
      <c r="OHI112" s="467"/>
      <c r="OHJ112" s="466"/>
      <c r="OHK112" s="399"/>
      <c r="OHL112" s="466"/>
      <c r="OHM112" s="252"/>
      <c r="OHN112" s="467"/>
      <c r="OHO112" s="466"/>
      <c r="OHP112" s="399"/>
      <c r="OHQ112" s="466"/>
      <c r="OHR112" s="252"/>
      <c r="OHS112" s="467"/>
      <c r="OHT112" s="466"/>
      <c r="OHU112" s="399"/>
      <c r="OHV112" s="466"/>
      <c r="OHW112" s="252"/>
      <c r="OHX112" s="467"/>
      <c r="OHY112" s="466"/>
      <c r="OHZ112" s="399"/>
      <c r="OIA112" s="466"/>
      <c r="OIB112" s="252"/>
      <c r="OIC112" s="467"/>
      <c r="OID112" s="466"/>
      <c r="OIE112" s="399"/>
      <c r="OIF112" s="466"/>
      <c r="OIG112" s="252"/>
      <c r="OIH112" s="467"/>
      <c r="OII112" s="466"/>
      <c r="OIJ112" s="399"/>
      <c r="OIK112" s="466"/>
      <c r="OIL112" s="252"/>
      <c r="OIM112" s="467"/>
      <c r="OIN112" s="466"/>
      <c r="OIO112" s="399"/>
      <c r="OIP112" s="466"/>
      <c r="OIQ112" s="252"/>
      <c r="OIR112" s="467"/>
      <c r="OIS112" s="466"/>
      <c r="OIT112" s="399"/>
      <c r="OIU112" s="466"/>
      <c r="OIV112" s="252"/>
      <c r="OIW112" s="467"/>
      <c r="OIX112" s="466"/>
      <c r="OIY112" s="399"/>
      <c r="OIZ112" s="466"/>
      <c r="OJA112" s="252"/>
      <c r="OJB112" s="467"/>
      <c r="OJC112" s="466"/>
      <c r="OJD112" s="399"/>
      <c r="OJE112" s="466"/>
      <c r="OJF112" s="252"/>
      <c r="OJG112" s="467"/>
      <c r="OJH112" s="466"/>
      <c r="OJI112" s="399"/>
      <c r="OJJ112" s="466"/>
      <c r="OJK112" s="252"/>
      <c r="OJL112" s="467"/>
      <c r="OJM112" s="466"/>
      <c r="OJN112" s="399"/>
      <c r="OJO112" s="466"/>
      <c r="OJP112" s="252"/>
      <c r="OJQ112" s="467"/>
      <c r="OJR112" s="466"/>
      <c r="OJS112" s="399"/>
      <c r="OJT112" s="466"/>
      <c r="OJU112" s="252"/>
      <c r="OJV112" s="467"/>
      <c r="OJW112" s="466"/>
      <c r="OJX112" s="399"/>
      <c r="OJY112" s="466"/>
      <c r="OJZ112" s="252"/>
      <c r="OKA112" s="467"/>
      <c r="OKB112" s="466"/>
      <c r="OKC112" s="399"/>
      <c r="OKD112" s="466"/>
      <c r="OKE112" s="252"/>
      <c r="OKF112" s="467"/>
      <c r="OKG112" s="466"/>
      <c r="OKH112" s="399"/>
      <c r="OKI112" s="466"/>
      <c r="OKJ112" s="252"/>
      <c r="OKK112" s="467"/>
      <c r="OKL112" s="466"/>
      <c r="OKM112" s="399"/>
      <c r="OKN112" s="466"/>
      <c r="OKO112" s="252"/>
      <c r="OKP112" s="467"/>
      <c r="OKQ112" s="466"/>
      <c r="OKR112" s="399"/>
      <c r="OKS112" s="466"/>
      <c r="OKT112" s="252"/>
      <c r="OKU112" s="467"/>
      <c r="OKV112" s="466"/>
      <c r="OKW112" s="399"/>
      <c r="OKX112" s="466"/>
      <c r="OKY112" s="252"/>
      <c r="OKZ112" s="467"/>
      <c r="OLA112" s="466"/>
      <c r="OLB112" s="399"/>
      <c r="OLC112" s="466"/>
      <c r="OLD112" s="252"/>
      <c r="OLE112" s="467"/>
      <c r="OLF112" s="466"/>
      <c r="OLG112" s="399"/>
      <c r="OLH112" s="466"/>
      <c r="OLI112" s="252"/>
      <c r="OLJ112" s="467"/>
      <c r="OLK112" s="466"/>
      <c r="OLL112" s="399"/>
      <c r="OLM112" s="466"/>
      <c r="OLN112" s="252"/>
      <c r="OLO112" s="467"/>
      <c r="OLP112" s="466"/>
      <c r="OLQ112" s="399"/>
      <c r="OLR112" s="466"/>
      <c r="OLS112" s="252"/>
      <c r="OLT112" s="467"/>
      <c r="OLU112" s="466"/>
      <c r="OLV112" s="399"/>
      <c r="OLW112" s="466"/>
      <c r="OLX112" s="252"/>
      <c r="OLY112" s="467"/>
      <c r="OLZ112" s="466"/>
      <c r="OMA112" s="399"/>
      <c r="OMB112" s="466"/>
      <c r="OMC112" s="252"/>
      <c r="OMD112" s="467"/>
      <c r="OME112" s="466"/>
      <c r="OMF112" s="399"/>
      <c r="OMG112" s="466"/>
      <c r="OMH112" s="252"/>
      <c r="OMI112" s="467"/>
      <c r="OMJ112" s="466"/>
      <c r="OMK112" s="399"/>
      <c r="OML112" s="466"/>
      <c r="OMM112" s="252"/>
      <c r="OMN112" s="467"/>
      <c r="OMO112" s="466"/>
      <c r="OMP112" s="399"/>
      <c r="OMQ112" s="466"/>
      <c r="OMR112" s="252"/>
      <c r="OMS112" s="467"/>
      <c r="OMT112" s="466"/>
      <c r="OMU112" s="399"/>
      <c r="OMV112" s="466"/>
      <c r="OMW112" s="252"/>
      <c r="OMX112" s="467"/>
      <c r="OMY112" s="466"/>
      <c r="OMZ112" s="399"/>
      <c r="ONA112" s="466"/>
      <c r="ONB112" s="252"/>
      <c r="ONC112" s="467"/>
      <c r="OND112" s="466"/>
      <c r="ONE112" s="399"/>
      <c r="ONF112" s="466"/>
      <c r="ONG112" s="252"/>
      <c r="ONH112" s="467"/>
      <c r="ONI112" s="466"/>
      <c r="ONJ112" s="399"/>
      <c r="ONK112" s="466"/>
      <c r="ONL112" s="252"/>
      <c r="ONM112" s="467"/>
      <c r="ONN112" s="466"/>
      <c r="ONO112" s="399"/>
      <c r="ONP112" s="466"/>
      <c r="ONQ112" s="252"/>
      <c r="ONR112" s="467"/>
      <c r="ONS112" s="466"/>
      <c r="ONT112" s="399"/>
      <c r="ONU112" s="466"/>
      <c r="ONV112" s="252"/>
      <c r="ONW112" s="467"/>
      <c r="ONX112" s="466"/>
      <c r="ONY112" s="399"/>
      <c r="ONZ112" s="466"/>
      <c r="OOA112" s="252"/>
      <c r="OOB112" s="467"/>
      <c r="OOC112" s="466"/>
      <c r="OOD112" s="399"/>
      <c r="OOE112" s="466"/>
      <c r="OOF112" s="252"/>
      <c r="OOG112" s="467"/>
      <c r="OOH112" s="466"/>
      <c r="OOI112" s="399"/>
      <c r="OOJ112" s="466"/>
      <c r="OOK112" s="252"/>
      <c r="OOL112" s="467"/>
      <c r="OOM112" s="466"/>
      <c r="OON112" s="399"/>
      <c r="OOO112" s="466"/>
      <c r="OOP112" s="252"/>
      <c r="OOQ112" s="467"/>
      <c r="OOR112" s="466"/>
      <c r="OOS112" s="399"/>
      <c r="OOT112" s="466"/>
      <c r="OOU112" s="252"/>
      <c r="OOV112" s="467"/>
      <c r="OOW112" s="466"/>
      <c r="OOX112" s="399"/>
      <c r="OOY112" s="466"/>
      <c r="OOZ112" s="252"/>
      <c r="OPA112" s="467"/>
      <c r="OPB112" s="466"/>
      <c r="OPC112" s="399"/>
      <c r="OPD112" s="466"/>
      <c r="OPE112" s="252"/>
      <c r="OPF112" s="467"/>
      <c r="OPG112" s="466"/>
      <c r="OPH112" s="399"/>
      <c r="OPI112" s="466"/>
      <c r="OPJ112" s="252"/>
      <c r="OPK112" s="467"/>
      <c r="OPL112" s="466"/>
      <c r="OPM112" s="399"/>
      <c r="OPN112" s="466"/>
      <c r="OPO112" s="252"/>
      <c r="OPP112" s="467"/>
      <c r="OPQ112" s="466"/>
      <c r="OPR112" s="399"/>
      <c r="OPS112" s="466"/>
      <c r="OPT112" s="252"/>
      <c r="OPU112" s="467"/>
      <c r="OPV112" s="466"/>
      <c r="OPW112" s="399"/>
      <c r="OPX112" s="466"/>
      <c r="OPY112" s="252"/>
      <c r="OPZ112" s="467"/>
      <c r="OQA112" s="466"/>
      <c r="OQB112" s="399"/>
      <c r="OQC112" s="466"/>
      <c r="OQD112" s="252"/>
      <c r="OQE112" s="467"/>
      <c r="OQF112" s="466"/>
      <c r="OQG112" s="399"/>
      <c r="OQH112" s="466"/>
      <c r="OQI112" s="252"/>
      <c r="OQJ112" s="467"/>
      <c r="OQK112" s="466"/>
      <c r="OQL112" s="399"/>
      <c r="OQM112" s="466"/>
      <c r="OQN112" s="252"/>
      <c r="OQO112" s="467"/>
      <c r="OQP112" s="466"/>
      <c r="OQQ112" s="399"/>
      <c r="OQR112" s="466"/>
      <c r="OQS112" s="252"/>
      <c r="OQT112" s="467"/>
      <c r="OQU112" s="466"/>
      <c r="OQV112" s="399"/>
      <c r="OQW112" s="466"/>
      <c r="OQX112" s="252"/>
      <c r="OQY112" s="467"/>
      <c r="OQZ112" s="466"/>
      <c r="ORA112" s="399"/>
      <c r="ORB112" s="466"/>
      <c r="ORC112" s="252"/>
      <c r="ORD112" s="467"/>
      <c r="ORE112" s="466"/>
      <c r="ORF112" s="399"/>
      <c r="ORG112" s="466"/>
      <c r="ORH112" s="252"/>
      <c r="ORI112" s="467"/>
      <c r="ORJ112" s="466"/>
      <c r="ORK112" s="399"/>
      <c r="ORL112" s="466"/>
      <c r="ORM112" s="252"/>
      <c r="ORN112" s="467"/>
      <c r="ORO112" s="466"/>
      <c r="ORP112" s="399"/>
      <c r="ORQ112" s="466"/>
      <c r="ORR112" s="252"/>
      <c r="ORS112" s="467"/>
      <c r="ORT112" s="466"/>
      <c r="ORU112" s="399"/>
      <c r="ORV112" s="466"/>
      <c r="ORW112" s="252"/>
      <c r="ORX112" s="467"/>
      <c r="ORY112" s="466"/>
      <c r="ORZ112" s="399"/>
      <c r="OSA112" s="466"/>
      <c r="OSB112" s="252"/>
      <c r="OSC112" s="467"/>
      <c r="OSD112" s="466"/>
      <c r="OSE112" s="399"/>
      <c r="OSF112" s="466"/>
      <c r="OSG112" s="252"/>
      <c r="OSH112" s="467"/>
      <c r="OSI112" s="466"/>
      <c r="OSJ112" s="399"/>
      <c r="OSK112" s="466"/>
      <c r="OSL112" s="252"/>
      <c r="OSM112" s="467"/>
      <c r="OSN112" s="466"/>
      <c r="OSO112" s="399"/>
      <c r="OSP112" s="466"/>
      <c r="OSQ112" s="252"/>
      <c r="OSR112" s="467"/>
      <c r="OSS112" s="466"/>
      <c r="OST112" s="399"/>
      <c r="OSU112" s="466"/>
      <c r="OSV112" s="252"/>
      <c r="OSW112" s="467"/>
      <c r="OSX112" s="466"/>
      <c r="OSY112" s="399"/>
      <c r="OSZ112" s="466"/>
      <c r="OTA112" s="252"/>
      <c r="OTB112" s="467"/>
      <c r="OTC112" s="466"/>
      <c r="OTD112" s="399"/>
      <c r="OTE112" s="466"/>
      <c r="OTF112" s="252"/>
      <c r="OTG112" s="467"/>
      <c r="OTH112" s="466"/>
      <c r="OTI112" s="399"/>
      <c r="OTJ112" s="466"/>
      <c r="OTK112" s="252"/>
      <c r="OTL112" s="467"/>
      <c r="OTM112" s="466"/>
      <c r="OTN112" s="399"/>
      <c r="OTO112" s="466"/>
      <c r="OTP112" s="252"/>
      <c r="OTQ112" s="467"/>
      <c r="OTR112" s="466"/>
      <c r="OTS112" s="399"/>
      <c r="OTT112" s="466"/>
      <c r="OTU112" s="252"/>
      <c r="OTV112" s="467"/>
      <c r="OTW112" s="466"/>
      <c r="OTX112" s="399"/>
      <c r="OTY112" s="466"/>
      <c r="OTZ112" s="252"/>
      <c r="OUA112" s="467"/>
      <c r="OUB112" s="466"/>
      <c r="OUC112" s="399"/>
      <c r="OUD112" s="466"/>
      <c r="OUE112" s="252"/>
      <c r="OUF112" s="467"/>
      <c r="OUG112" s="466"/>
      <c r="OUH112" s="399"/>
      <c r="OUI112" s="466"/>
      <c r="OUJ112" s="252"/>
      <c r="OUK112" s="467"/>
      <c r="OUL112" s="466"/>
      <c r="OUM112" s="399"/>
      <c r="OUN112" s="466"/>
      <c r="OUO112" s="252"/>
      <c r="OUP112" s="467"/>
      <c r="OUQ112" s="466"/>
      <c r="OUR112" s="399"/>
      <c r="OUS112" s="466"/>
      <c r="OUT112" s="252"/>
      <c r="OUU112" s="467"/>
      <c r="OUV112" s="466"/>
      <c r="OUW112" s="399"/>
      <c r="OUX112" s="466"/>
      <c r="OUY112" s="252"/>
      <c r="OUZ112" s="467"/>
      <c r="OVA112" s="466"/>
      <c r="OVB112" s="399"/>
      <c r="OVC112" s="466"/>
      <c r="OVD112" s="252"/>
      <c r="OVE112" s="467"/>
      <c r="OVF112" s="466"/>
      <c r="OVG112" s="399"/>
      <c r="OVH112" s="466"/>
      <c r="OVI112" s="252"/>
      <c r="OVJ112" s="467"/>
      <c r="OVK112" s="466"/>
      <c r="OVL112" s="399"/>
      <c r="OVM112" s="466"/>
      <c r="OVN112" s="252"/>
      <c r="OVO112" s="467"/>
      <c r="OVP112" s="466"/>
      <c r="OVQ112" s="399"/>
      <c r="OVR112" s="466"/>
      <c r="OVS112" s="252"/>
      <c r="OVT112" s="467"/>
      <c r="OVU112" s="466"/>
      <c r="OVV112" s="399"/>
      <c r="OVW112" s="466"/>
      <c r="OVX112" s="252"/>
      <c r="OVY112" s="467"/>
      <c r="OVZ112" s="466"/>
      <c r="OWA112" s="399"/>
      <c r="OWB112" s="466"/>
      <c r="OWC112" s="252"/>
      <c r="OWD112" s="467"/>
      <c r="OWE112" s="466"/>
      <c r="OWF112" s="399"/>
      <c r="OWG112" s="466"/>
      <c r="OWH112" s="252"/>
      <c r="OWI112" s="467"/>
      <c r="OWJ112" s="466"/>
      <c r="OWK112" s="399"/>
      <c r="OWL112" s="466"/>
      <c r="OWM112" s="252"/>
      <c r="OWN112" s="467"/>
      <c r="OWO112" s="466"/>
      <c r="OWP112" s="399"/>
      <c r="OWQ112" s="466"/>
      <c r="OWR112" s="252"/>
      <c r="OWS112" s="467"/>
      <c r="OWT112" s="466"/>
      <c r="OWU112" s="399"/>
      <c r="OWV112" s="466"/>
      <c r="OWW112" s="252"/>
      <c r="OWX112" s="467"/>
      <c r="OWY112" s="466"/>
      <c r="OWZ112" s="399"/>
      <c r="OXA112" s="466"/>
      <c r="OXB112" s="252"/>
      <c r="OXC112" s="467"/>
      <c r="OXD112" s="466"/>
      <c r="OXE112" s="399"/>
      <c r="OXF112" s="466"/>
      <c r="OXG112" s="252"/>
      <c r="OXH112" s="467"/>
      <c r="OXI112" s="466"/>
      <c r="OXJ112" s="399"/>
      <c r="OXK112" s="466"/>
      <c r="OXL112" s="252"/>
      <c r="OXM112" s="467"/>
      <c r="OXN112" s="466"/>
      <c r="OXO112" s="399"/>
      <c r="OXP112" s="466"/>
      <c r="OXQ112" s="252"/>
      <c r="OXR112" s="467"/>
      <c r="OXS112" s="466"/>
      <c r="OXT112" s="399"/>
      <c r="OXU112" s="466"/>
      <c r="OXV112" s="252"/>
      <c r="OXW112" s="467"/>
      <c r="OXX112" s="466"/>
      <c r="OXY112" s="399"/>
      <c r="OXZ112" s="466"/>
      <c r="OYA112" s="252"/>
      <c r="OYB112" s="467"/>
      <c r="OYC112" s="466"/>
      <c r="OYD112" s="399"/>
      <c r="OYE112" s="466"/>
      <c r="OYF112" s="252"/>
      <c r="OYG112" s="467"/>
      <c r="OYH112" s="466"/>
      <c r="OYI112" s="399"/>
      <c r="OYJ112" s="466"/>
      <c r="OYK112" s="252"/>
      <c r="OYL112" s="467"/>
      <c r="OYM112" s="466"/>
      <c r="OYN112" s="399"/>
      <c r="OYO112" s="466"/>
      <c r="OYP112" s="252"/>
      <c r="OYQ112" s="467"/>
      <c r="OYR112" s="466"/>
      <c r="OYS112" s="399"/>
      <c r="OYT112" s="466"/>
      <c r="OYU112" s="252"/>
      <c r="OYV112" s="467"/>
      <c r="OYW112" s="466"/>
      <c r="OYX112" s="399"/>
      <c r="OYY112" s="466"/>
      <c r="OYZ112" s="252"/>
      <c r="OZA112" s="467"/>
      <c r="OZB112" s="466"/>
      <c r="OZC112" s="399"/>
      <c r="OZD112" s="466"/>
      <c r="OZE112" s="252"/>
      <c r="OZF112" s="467"/>
      <c r="OZG112" s="466"/>
      <c r="OZH112" s="399"/>
      <c r="OZI112" s="466"/>
      <c r="OZJ112" s="252"/>
      <c r="OZK112" s="467"/>
      <c r="OZL112" s="466"/>
      <c r="OZM112" s="399"/>
      <c r="OZN112" s="466"/>
      <c r="OZO112" s="252"/>
      <c r="OZP112" s="467"/>
      <c r="OZQ112" s="466"/>
      <c r="OZR112" s="399"/>
      <c r="OZS112" s="466"/>
      <c r="OZT112" s="252"/>
      <c r="OZU112" s="467"/>
      <c r="OZV112" s="466"/>
      <c r="OZW112" s="399"/>
      <c r="OZX112" s="466"/>
      <c r="OZY112" s="252"/>
      <c r="OZZ112" s="467"/>
      <c r="PAA112" s="466"/>
      <c r="PAB112" s="399"/>
      <c r="PAC112" s="466"/>
      <c r="PAD112" s="252"/>
      <c r="PAE112" s="467"/>
      <c r="PAF112" s="466"/>
      <c r="PAG112" s="399"/>
      <c r="PAH112" s="466"/>
      <c r="PAI112" s="252"/>
      <c r="PAJ112" s="467"/>
      <c r="PAK112" s="466"/>
      <c r="PAL112" s="399"/>
      <c r="PAM112" s="466"/>
      <c r="PAN112" s="252"/>
      <c r="PAO112" s="467"/>
      <c r="PAP112" s="466"/>
      <c r="PAQ112" s="399"/>
      <c r="PAR112" s="466"/>
      <c r="PAS112" s="252"/>
      <c r="PAT112" s="467"/>
      <c r="PAU112" s="466"/>
      <c r="PAV112" s="399"/>
      <c r="PAW112" s="466"/>
      <c r="PAX112" s="252"/>
      <c r="PAY112" s="467"/>
      <c r="PAZ112" s="466"/>
      <c r="PBA112" s="399"/>
      <c r="PBB112" s="466"/>
      <c r="PBC112" s="252"/>
      <c r="PBD112" s="467"/>
      <c r="PBE112" s="466"/>
      <c r="PBF112" s="399"/>
      <c r="PBG112" s="466"/>
      <c r="PBH112" s="252"/>
      <c r="PBI112" s="467"/>
      <c r="PBJ112" s="466"/>
      <c r="PBK112" s="399"/>
      <c r="PBL112" s="466"/>
      <c r="PBM112" s="252"/>
      <c r="PBN112" s="467"/>
      <c r="PBO112" s="466"/>
      <c r="PBP112" s="399"/>
      <c r="PBQ112" s="466"/>
      <c r="PBR112" s="252"/>
      <c r="PBS112" s="467"/>
      <c r="PBT112" s="466"/>
      <c r="PBU112" s="399"/>
      <c r="PBV112" s="466"/>
      <c r="PBW112" s="252"/>
      <c r="PBX112" s="467"/>
      <c r="PBY112" s="466"/>
      <c r="PBZ112" s="399"/>
      <c r="PCA112" s="466"/>
      <c r="PCB112" s="252"/>
      <c r="PCC112" s="467"/>
      <c r="PCD112" s="466"/>
      <c r="PCE112" s="399"/>
      <c r="PCF112" s="466"/>
      <c r="PCG112" s="252"/>
      <c r="PCH112" s="467"/>
      <c r="PCI112" s="466"/>
      <c r="PCJ112" s="399"/>
      <c r="PCK112" s="466"/>
      <c r="PCL112" s="252"/>
      <c r="PCM112" s="467"/>
      <c r="PCN112" s="466"/>
      <c r="PCO112" s="399"/>
      <c r="PCP112" s="466"/>
      <c r="PCQ112" s="252"/>
      <c r="PCR112" s="467"/>
      <c r="PCS112" s="466"/>
      <c r="PCT112" s="399"/>
      <c r="PCU112" s="466"/>
      <c r="PCV112" s="252"/>
      <c r="PCW112" s="467"/>
      <c r="PCX112" s="466"/>
      <c r="PCY112" s="399"/>
      <c r="PCZ112" s="466"/>
      <c r="PDA112" s="252"/>
      <c r="PDB112" s="467"/>
      <c r="PDC112" s="466"/>
      <c r="PDD112" s="399"/>
      <c r="PDE112" s="466"/>
      <c r="PDF112" s="252"/>
      <c r="PDG112" s="467"/>
      <c r="PDH112" s="466"/>
      <c r="PDI112" s="399"/>
      <c r="PDJ112" s="466"/>
      <c r="PDK112" s="252"/>
      <c r="PDL112" s="467"/>
      <c r="PDM112" s="466"/>
      <c r="PDN112" s="399"/>
      <c r="PDO112" s="466"/>
      <c r="PDP112" s="252"/>
      <c r="PDQ112" s="467"/>
      <c r="PDR112" s="466"/>
      <c r="PDS112" s="399"/>
      <c r="PDT112" s="466"/>
      <c r="PDU112" s="252"/>
      <c r="PDV112" s="467"/>
      <c r="PDW112" s="466"/>
      <c r="PDX112" s="399"/>
      <c r="PDY112" s="466"/>
      <c r="PDZ112" s="252"/>
      <c r="PEA112" s="467"/>
      <c r="PEB112" s="466"/>
      <c r="PEC112" s="399"/>
      <c r="PED112" s="466"/>
      <c r="PEE112" s="252"/>
      <c r="PEF112" s="467"/>
      <c r="PEG112" s="466"/>
      <c r="PEH112" s="399"/>
      <c r="PEI112" s="466"/>
      <c r="PEJ112" s="252"/>
      <c r="PEK112" s="467"/>
      <c r="PEL112" s="466"/>
      <c r="PEM112" s="399"/>
      <c r="PEN112" s="466"/>
      <c r="PEO112" s="252"/>
      <c r="PEP112" s="467"/>
      <c r="PEQ112" s="466"/>
      <c r="PER112" s="399"/>
      <c r="PES112" s="466"/>
      <c r="PET112" s="252"/>
      <c r="PEU112" s="467"/>
      <c r="PEV112" s="466"/>
      <c r="PEW112" s="399"/>
      <c r="PEX112" s="466"/>
      <c r="PEY112" s="252"/>
      <c r="PEZ112" s="467"/>
      <c r="PFA112" s="466"/>
      <c r="PFB112" s="399"/>
      <c r="PFC112" s="466"/>
      <c r="PFD112" s="252"/>
      <c r="PFE112" s="467"/>
      <c r="PFF112" s="466"/>
      <c r="PFG112" s="399"/>
      <c r="PFH112" s="466"/>
      <c r="PFI112" s="252"/>
      <c r="PFJ112" s="467"/>
      <c r="PFK112" s="466"/>
      <c r="PFL112" s="399"/>
      <c r="PFM112" s="466"/>
      <c r="PFN112" s="252"/>
      <c r="PFO112" s="467"/>
      <c r="PFP112" s="466"/>
      <c r="PFQ112" s="399"/>
      <c r="PFR112" s="466"/>
      <c r="PFS112" s="252"/>
      <c r="PFT112" s="467"/>
      <c r="PFU112" s="466"/>
      <c r="PFV112" s="399"/>
      <c r="PFW112" s="466"/>
      <c r="PFX112" s="252"/>
      <c r="PFY112" s="467"/>
      <c r="PFZ112" s="466"/>
      <c r="PGA112" s="399"/>
      <c r="PGB112" s="466"/>
      <c r="PGC112" s="252"/>
      <c r="PGD112" s="467"/>
      <c r="PGE112" s="466"/>
      <c r="PGF112" s="399"/>
      <c r="PGG112" s="466"/>
      <c r="PGH112" s="252"/>
      <c r="PGI112" s="467"/>
      <c r="PGJ112" s="466"/>
      <c r="PGK112" s="399"/>
      <c r="PGL112" s="466"/>
      <c r="PGM112" s="252"/>
      <c r="PGN112" s="467"/>
      <c r="PGO112" s="466"/>
      <c r="PGP112" s="399"/>
      <c r="PGQ112" s="466"/>
      <c r="PGR112" s="252"/>
      <c r="PGS112" s="467"/>
      <c r="PGT112" s="466"/>
      <c r="PGU112" s="399"/>
      <c r="PGV112" s="466"/>
      <c r="PGW112" s="252"/>
      <c r="PGX112" s="467"/>
      <c r="PGY112" s="466"/>
      <c r="PGZ112" s="399"/>
      <c r="PHA112" s="466"/>
      <c r="PHB112" s="252"/>
      <c r="PHC112" s="467"/>
      <c r="PHD112" s="466"/>
      <c r="PHE112" s="399"/>
      <c r="PHF112" s="466"/>
      <c r="PHG112" s="252"/>
      <c r="PHH112" s="467"/>
      <c r="PHI112" s="466"/>
      <c r="PHJ112" s="399"/>
      <c r="PHK112" s="466"/>
      <c r="PHL112" s="252"/>
      <c r="PHM112" s="467"/>
      <c r="PHN112" s="466"/>
      <c r="PHO112" s="399"/>
      <c r="PHP112" s="466"/>
      <c r="PHQ112" s="252"/>
      <c r="PHR112" s="467"/>
      <c r="PHS112" s="466"/>
      <c r="PHT112" s="399"/>
      <c r="PHU112" s="466"/>
      <c r="PHV112" s="252"/>
      <c r="PHW112" s="467"/>
      <c r="PHX112" s="466"/>
      <c r="PHY112" s="399"/>
      <c r="PHZ112" s="466"/>
      <c r="PIA112" s="252"/>
      <c r="PIB112" s="467"/>
      <c r="PIC112" s="466"/>
      <c r="PID112" s="399"/>
      <c r="PIE112" s="466"/>
      <c r="PIF112" s="252"/>
      <c r="PIG112" s="467"/>
      <c r="PIH112" s="466"/>
      <c r="PII112" s="399"/>
      <c r="PIJ112" s="466"/>
      <c r="PIK112" s="252"/>
      <c r="PIL112" s="467"/>
      <c r="PIM112" s="466"/>
      <c r="PIN112" s="399"/>
      <c r="PIO112" s="466"/>
      <c r="PIP112" s="252"/>
      <c r="PIQ112" s="467"/>
      <c r="PIR112" s="466"/>
      <c r="PIS112" s="399"/>
      <c r="PIT112" s="466"/>
      <c r="PIU112" s="252"/>
      <c r="PIV112" s="467"/>
      <c r="PIW112" s="466"/>
      <c r="PIX112" s="399"/>
      <c r="PIY112" s="466"/>
      <c r="PIZ112" s="252"/>
      <c r="PJA112" s="467"/>
      <c r="PJB112" s="466"/>
      <c r="PJC112" s="399"/>
      <c r="PJD112" s="466"/>
      <c r="PJE112" s="252"/>
      <c r="PJF112" s="467"/>
      <c r="PJG112" s="466"/>
      <c r="PJH112" s="399"/>
      <c r="PJI112" s="466"/>
      <c r="PJJ112" s="252"/>
      <c r="PJK112" s="467"/>
      <c r="PJL112" s="466"/>
      <c r="PJM112" s="399"/>
      <c r="PJN112" s="466"/>
      <c r="PJO112" s="252"/>
      <c r="PJP112" s="467"/>
      <c r="PJQ112" s="466"/>
      <c r="PJR112" s="399"/>
      <c r="PJS112" s="466"/>
      <c r="PJT112" s="252"/>
      <c r="PJU112" s="467"/>
      <c r="PJV112" s="466"/>
      <c r="PJW112" s="399"/>
      <c r="PJX112" s="466"/>
      <c r="PJY112" s="252"/>
      <c r="PJZ112" s="467"/>
      <c r="PKA112" s="466"/>
      <c r="PKB112" s="399"/>
      <c r="PKC112" s="466"/>
      <c r="PKD112" s="252"/>
      <c r="PKE112" s="467"/>
      <c r="PKF112" s="466"/>
      <c r="PKG112" s="399"/>
      <c r="PKH112" s="466"/>
      <c r="PKI112" s="252"/>
      <c r="PKJ112" s="467"/>
      <c r="PKK112" s="466"/>
      <c r="PKL112" s="399"/>
      <c r="PKM112" s="466"/>
      <c r="PKN112" s="252"/>
      <c r="PKO112" s="467"/>
      <c r="PKP112" s="466"/>
      <c r="PKQ112" s="399"/>
      <c r="PKR112" s="466"/>
      <c r="PKS112" s="252"/>
      <c r="PKT112" s="467"/>
      <c r="PKU112" s="466"/>
      <c r="PKV112" s="399"/>
      <c r="PKW112" s="466"/>
      <c r="PKX112" s="252"/>
      <c r="PKY112" s="467"/>
      <c r="PKZ112" s="466"/>
      <c r="PLA112" s="399"/>
      <c r="PLB112" s="466"/>
      <c r="PLC112" s="252"/>
      <c r="PLD112" s="467"/>
      <c r="PLE112" s="466"/>
      <c r="PLF112" s="399"/>
      <c r="PLG112" s="466"/>
      <c r="PLH112" s="252"/>
      <c r="PLI112" s="467"/>
      <c r="PLJ112" s="466"/>
      <c r="PLK112" s="399"/>
      <c r="PLL112" s="466"/>
      <c r="PLM112" s="252"/>
      <c r="PLN112" s="467"/>
      <c r="PLO112" s="466"/>
      <c r="PLP112" s="399"/>
      <c r="PLQ112" s="466"/>
      <c r="PLR112" s="252"/>
      <c r="PLS112" s="467"/>
      <c r="PLT112" s="466"/>
      <c r="PLU112" s="399"/>
      <c r="PLV112" s="466"/>
      <c r="PLW112" s="252"/>
      <c r="PLX112" s="467"/>
      <c r="PLY112" s="466"/>
      <c r="PLZ112" s="399"/>
      <c r="PMA112" s="466"/>
      <c r="PMB112" s="252"/>
      <c r="PMC112" s="467"/>
      <c r="PMD112" s="466"/>
      <c r="PME112" s="399"/>
      <c r="PMF112" s="466"/>
      <c r="PMG112" s="252"/>
      <c r="PMH112" s="467"/>
      <c r="PMI112" s="466"/>
      <c r="PMJ112" s="399"/>
      <c r="PMK112" s="466"/>
      <c r="PML112" s="252"/>
      <c r="PMM112" s="467"/>
      <c r="PMN112" s="466"/>
      <c r="PMO112" s="399"/>
      <c r="PMP112" s="466"/>
      <c r="PMQ112" s="252"/>
      <c r="PMR112" s="467"/>
      <c r="PMS112" s="466"/>
      <c r="PMT112" s="399"/>
      <c r="PMU112" s="466"/>
      <c r="PMV112" s="252"/>
      <c r="PMW112" s="467"/>
      <c r="PMX112" s="466"/>
      <c r="PMY112" s="399"/>
      <c r="PMZ112" s="466"/>
      <c r="PNA112" s="252"/>
      <c r="PNB112" s="467"/>
      <c r="PNC112" s="466"/>
      <c r="PND112" s="399"/>
      <c r="PNE112" s="466"/>
      <c r="PNF112" s="252"/>
      <c r="PNG112" s="467"/>
      <c r="PNH112" s="466"/>
      <c r="PNI112" s="399"/>
      <c r="PNJ112" s="466"/>
      <c r="PNK112" s="252"/>
      <c r="PNL112" s="467"/>
      <c r="PNM112" s="466"/>
      <c r="PNN112" s="399"/>
      <c r="PNO112" s="466"/>
      <c r="PNP112" s="252"/>
      <c r="PNQ112" s="467"/>
      <c r="PNR112" s="466"/>
      <c r="PNS112" s="399"/>
      <c r="PNT112" s="466"/>
      <c r="PNU112" s="252"/>
      <c r="PNV112" s="467"/>
      <c r="PNW112" s="466"/>
      <c r="PNX112" s="399"/>
      <c r="PNY112" s="466"/>
      <c r="PNZ112" s="252"/>
      <c r="POA112" s="467"/>
      <c r="POB112" s="466"/>
      <c r="POC112" s="399"/>
      <c r="POD112" s="466"/>
      <c r="POE112" s="252"/>
      <c r="POF112" s="467"/>
      <c r="POG112" s="466"/>
      <c r="POH112" s="399"/>
      <c r="POI112" s="466"/>
      <c r="POJ112" s="252"/>
      <c r="POK112" s="467"/>
      <c r="POL112" s="466"/>
      <c r="POM112" s="399"/>
      <c r="PON112" s="466"/>
      <c r="POO112" s="252"/>
      <c r="POP112" s="467"/>
      <c r="POQ112" s="466"/>
      <c r="POR112" s="399"/>
      <c r="POS112" s="466"/>
      <c r="POT112" s="252"/>
      <c r="POU112" s="467"/>
      <c r="POV112" s="466"/>
      <c r="POW112" s="399"/>
      <c r="POX112" s="466"/>
      <c r="POY112" s="252"/>
      <c r="POZ112" s="467"/>
      <c r="PPA112" s="466"/>
      <c r="PPB112" s="399"/>
      <c r="PPC112" s="466"/>
      <c r="PPD112" s="252"/>
      <c r="PPE112" s="467"/>
      <c r="PPF112" s="466"/>
      <c r="PPG112" s="399"/>
      <c r="PPH112" s="466"/>
      <c r="PPI112" s="252"/>
      <c r="PPJ112" s="467"/>
      <c r="PPK112" s="466"/>
      <c r="PPL112" s="399"/>
      <c r="PPM112" s="466"/>
      <c r="PPN112" s="252"/>
      <c r="PPO112" s="467"/>
      <c r="PPP112" s="466"/>
      <c r="PPQ112" s="399"/>
      <c r="PPR112" s="466"/>
      <c r="PPS112" s="252"/>
      <c r="PPT112" s="467"/>
      <c r="PPU112" s="466"/>
      <c r="PPV112" s="399"/>
      <c r="PPW112" s="466"/>
      <c r="PPX112" s="252"/>
      <c r="PPY112" s="467"/>
      <c r="PPZ112" s="466"/>
      <c r="PQA112" s="399"/>
      <c r="PQB112" s="466"/>
      <c r="PQC112" s="252"/>
      <c r="PQD112" s="467"/>
      <c r="PQE112" s="466"/>
      <c r="PQF112" s="399"/>
      <c r="PQG112" s="466"/>
      <c r="PQH112" s="252"/>
      <c r="PQI112" s="467"/>
      <c r="PQJ112" s="466"/>
      <c r="PQK112" s="399"/>
      <c r="PQL112" s="466"/>
      <c r="PQM112" s="252"/>
      <c r="PQN112" s="467"/>
      <c r="PQO112" s="466"/>
      <c r="PQP112" s="399"/>
      <c r="PQQ112" s="466"/>
      <c r="PQR112" s="252"/>
      <c r="PQS112" s="467"/>
      <c r="PQT112" s="466"/>
      <c r="PQU112" s="399"/>
      <c r="PQV112" s="466"/>
      <c r="PQW112" s="252"/>
      <c r="PQX112" s="467"/>
      <c r="PQY112" s="466"/>
      <c r="PQZ112" s="399"/>
      <c r="PRA112" s="466"/>
      <c r="PRB112" s="252"/>
      <c r="PRC112" s="467"/>
      <c r="PRD112" s="466"/>
      <c r="PRE112" s="399"/>
      <c r="PRF112" s="466"/>
      <c r="PRG112" s="252"/>
      <c r="PRH112" s="467"/>
      <c r="PRI112" s="466"/>
      <c r="PRJ112" s="399"/>
      <c r="PRK112" s="466"/>
      <c r="PRL112" s="252"/>
      <c r="PRM112" s="467"/>
      <c r="PRN112" s="466"/>
      <c r="PRO112" s="399"/>
      <c r="PRP112" s="466"/>
      <c r="PRQ112" s="252"/>
      <c r="PRR112" s="467"/>
      <c r="PRS112" s="466"/>
      <c r="PRT112" s="399"/>
      <c r="PRU112" s="466"/>
      <c r="PRV112" s="252"/>
      <c r="PRW112" s="467"/>
      <c r="PRX112" s="466"/>
      <c r="PRY112" s="399"/>
      <c r="PRZ112" s="466"/>
      <c r="PSA112" s="252"/>
      <c r="PSB112" s="467"/>
      <c r="PSC112" s="466"/>
      <c r="PSD112" s="399"/>
      <c r="PSE112" s="466"/>
      <c r="PSF112" s="252"/>
      <c r="PSG112" s="467"/>
      <c r="PSH112" s="466"/>
      <c r="PSI112" s="399"/>
      <c r="PSJ112" s="466"/>
      <c r="PSK112" s="252"/>
      <c r="PSL112" s="467"/>
      <c r="PSM112" s="466"/>
      <c r="PSN112" s="399"/>
      <c r="PSO112" s="466"/>
      <c r="PSP112" s="252"/>
      <c r="PSQ112" s="467"/>
      <c r="PSR112" s="466"/>
      <c r="PSS112" s="399"/>
      <c r="PST112" s="466"/>
      <c r="PSU112" s="252"/>
      <c r="PSV112" s="467"/>
      <c r="PSW112" s="466"/>
      <c r="PSX112" s="399"/>
      <c r="PSY112" s="466"/>
      <c r="PSZ112" s="252"/>
      <c r="PTA112" s="467"/>
      <c r="PTB112" s="466"/>
      <c r="PTC112" s="399"/>
      <c r="PTD112" s="466"/>
      <c r="PTE112" s="252"/>
      <c r="PTF112" s="467"/>
      <c r="PTG112" s="466"/>
      <c r="PTH112" s="399"/>
      <c r="PTI112" s="466"/>
      <c r="PTJ112" s="252"/>
      <c r="PTK112" s="467"/>
      <c r="PTL112" s="466"/>
      <c r="PTM112" s="399"/>
      <c r="PTN112" s="466"/>
      <c r="PTO112" s="252"/>
      <c r="PTP112" s="467"/>
      <c r="PTQ112" s="466"/>
      <c r="PTR112" s="399"/>
      <c r="PTS112" s="466"/>
      <c r="PTT112" s="252"/>
      <c r="PTU112" s="467"/>
      <c r="PTV112" s="466"/>
      <c r="PTW112" s="399"/>
      <c r="PTX112" s="466"/>
      <c r="PTY112" s="252"/>
      <c r="PTZ112" s="467"/>
      <c r="PUA112" s="466"/>
      <c r="PUB112" s="399"/>
      <c r="PUC112" s="466"/>
      <c r="PUD112" s="252"/>
      <c r="PUE112" s="467"/>
      <c r="PUF112" s="466"/>
      <c r="PUG112" s="399"/>
      <c r="PUH112" s="466"/>
      <c r="PUI112" s="252"/>
      <c r="PUJ112" s="467"/>
      <c r="PUK112" s="466"/>
      <c r="PUL112" s="399"/>
      <c r="PUM112" s="466"/>
      <c r="PUN112" s="252"/>
      <c r="PUO112" s="467"/>
      <c r="PUP112" s="466"/>
      <c r="PUQ112" s="399"/>
      <c r="PUR112" s="466"/>
      <c r="PUS112" s="252"/>
      <c r="PUT112" s="467"/>
      <c r="PUU112" s="466"/>
      <c r="PUV112" s="399"/>
      <c r="PUW112" s="466"/>
      <c r="PUX112" s="252"/>
      <c r="PUY112" s="467"/>
      <c r="PUZ112" s="466"/>
      <c r="PVA112" s="399"/>
      <c r="PVB112" s="466"/>
      <c r="PVC112" s="252"/>
      <c r="PVD112" s="467"/>
      <c r="PVE112" s="466"/>
      <c r="PVF112" s="399"/>
      <c r="PVG112" s="466"/>
      <c r="PVH112" s="252"/>
      <c r="PVI112" s="467"/>
      <c r="PVJ112" s="466"/>
      <c r="PVK112" s="399"/>
      <c r="PVL112" s="466"/>
      <c r="PVM112" s="252"/>
      <c r="PVN112" s="467"/>
      <c r="PVO112" s="466"/>
      <c r="PVP112" s="399"/>
      <c r="PVQ112" s="466"/>
      <c r="PVR112" s="252"/>
      <c r="PVS112" s="467"/>
      <c r="PVT112" s="466"/>
      <c r="PVU112" s="399"/>
      <c r="PVV112" s="466"/>
      <c r="PVW112" s="252"/>
      <c r="PVX112" s="467"/>
      <c r="PVY112" s="466"/>
      <c r="PVZ112" s="399"/>
      <c r="PWA112" s="466"/>
      <c r="PWB112" s="252"/>
      <c r="PWC112" s="467"/>
      <c r="PWD112" s="466"/>
      <c r="PWE112" s="399"/>
      <c r="PWF112" s="466"/>
      <c r="PWG112" s="252"/>
      <c r="PWH112" s="467"/>
      <c r="PWI112" s="466"/>
      <c r="PWJ112" s="399"/>
      <c r="PWK112" s="466"/>
      <c r="PWL112" s="252"/>
      <c r="PWM112" s="467"/>
      <c r="PWN112" s="466"/>
      <c r="PWO112" s="399"/>
      <c r="PWP112" s="466"/>
      <c r="PWQ112" s="252"/>
      <c r="PWR112" s="467"/>
      <c r="PWS112" s="466"/>
      <c r="PWT112" s="399"/>
      <c r="PWU112" s="466"/>
      <c r="PWV112" s="252"/>
      <c r="PWW112" s="467"/>
      <c r="PWX112" s="466"/>
      <c r="PWY112" s="399"/>
      <c r="PWZ112" s="466"/>
      <c r="PXA112" s="252"/>
      <c r="PXB112" s="467"/>
      <c r="PXC112" s="466"/>
      <c r="PXD112" s="399"/>
      <c r="PXE112" s="466"/>
      <c r="PXF112" s="252"/>
      <c r="PXG112" s="467"/>
      <c r="PXH112" s="466"/>
      <c r="PXI112" s="399"/>
      <c r="PXJ112" s="466"/>
      <c r="PXK112" s="252"/>
      <c r="PXL112" s="467"/>
      <c r="PXM112" s="466"/>
      <c r="PXN112" s="399"/>
      <c r="PXO112" s="466"/>
      <c r="PXP112" s="252"/>
      <c r="PXQ112" s="467"/>
      <c r="PXR112" s="466"/>
      <c r="PXS112" s="399"/>
      <c r="PXT112" s="466"/>
      <c r="PXU112" s="252"/>
      <c r="PXV112" s="467"/>
      <c r="PXW112" s="466"/>
      <c r="PXX112" s="399"/>
      <c r="PXY112" s="466"/>
      <c r="PXZ112" s="252"/>
      <c r="PYA112" s="467"/>
      <c r="PYB112" s="466"/>
      <c r="PYC112" s="399"/>
      <c r="PYD112" s="466"/>
      <c r="PYE112" s="252"/>
      <c r="PYF112" s="467"/>
      <c r="PYG112" s="466"/>
      <c r="PYH112" s="399"/>
      <c r="PYI112" s="466"/>
      <c r="PYJ112" s="252"/>
      <c r="PYK112" s="467"/>
      <c r="PYL112" s="466"/>
      <c r="PYM112" s="399"/>
      <c r="PYN112" s="466"/>
      <c r="PYO112" s="252"/>
      <c r="PYP112" s="467"/>
      <c r="PYQ112" s="466"/>
      <c r="PYR112" s="399"/>
      <c r="PYS112" s="466"/>
      <c r="PYT112" s="252"/>
      <c r="PYU112" s="467"/>
      <c r="PYV112" s="466"/>
      <c r="PYW112" s="399"/>
      <c r="PYX112" s="466"/>
      <c r="PYY112" s="252"/>
      <c r="PYZ112" s="467"/>
      <c r="PZA112" s="466"/>
      <c r="PZB112" s="399"/>
      <c r="PZC112" s="466"/>
      <c r="PZD112" s="252"/>
      <c r="PZE112" s="467"/>
      <c r="PZF112" s="466"/>
      <c r="PZG112" s="399"/>
      <c r="PZH112" s="466"/>
      <c r="PZI112" s="252"/>
      <c r="PZJ112" s="467"/>
      <c r="PZK112" s="466"/>
      <c r="PZL112" s="399"/>
      <c r="PZM112" s="466"/>
      <c r="PZN112" s="252"/>
      <c r="PZO112" s="467"/>
      <c r="PZP112" s="466"/>
      <c r="PZQ112" s="399"/>
      <c r="PZR112" s="466"/>
      <c r="PZS112" s="252"/>
      <c r="PZT112" s="467"/>
      <c r="PZU112" s="466"/>
      <c r="PZV112" s="399"/>
      <c r="PZW112" s="466"/>
      <c r="PZX112" s="252"/>
      <c r="PZY112" s="467"/>
      <c r="PZZ112" s="466"/>
      <c r="QAA112" s="399"/>
      <c r="QAB112" s="466"/>
      <c r="QAC112" s="252"/>
      <c r="QAD112" s="467"/>
      <c r="QAE112" s="466"/>
      <c r="QAF112" s="399"/>
      <c r="QAG112" s="466"/>
      <c r="QAH112" s="252"/>
      <c r="QAI112" s="467"/>
      <c r="QAJ112" s="466"/>
      <c r="QAK112" s="399"/>
      <c r="QAL112" s="466"/>
      <c r="QAM112" s="252"/>
      <c r="QAN112" s="467"/>
      <c r="QAO112" s="466"/>
      <c r="QAP112" s="399"/>
      <c r="QAQ112" s="466"/>
      <c r="QAR112" s="252"/>
      <c r="QAS112" s="467"/>
      <c r="QAT112" s="466"/>
      <c r="QAU112" s="399"/>
      <c r="QAV112" s="466"/>
      <c r="QAW112" s="252"/>
      <c r="QAX112" s="467"/>
      <c r="QAY112" s="466"/>
      <c r="QAZ112" s="399"/>
      <c r="QBA112" s="466"/>
      <c r="QBB112" s="252"/>
      <c r="QBC112" s="467"/>
      <c r="QBD112" s="466"/>
      <c r="QBE112" s="399"/>
      <c r="QBF112" s="466"/>
      <c r="QBG112" s="252"/>
      <c r="QBH112" s="467"/>
      <c r="QBI112" s="466"/>
      <c r="QBJ112" s="399"/>
      <c r="QBK112" s="466"/>
      <c r="QBL112" s="252"/>
      <c r="QBM112" s="467"/>
      <c r="QBN112" s="466"/>
      <c r="QBO112" s="399"/>
      <c r="QBP112" s="466"/>
      <c r="QBQ112" s="252"/>
      <c r="QBR112" s="467"/>
      <c r="QBS112" s="466"/>
      <c r="QBT112" s="399"/>
      <c r="QBU112" s="466"/>
      <c r="QBV112" s="252"/>
      <c r="QBW112" s="467"/>
      <c r="QBX112" s="466"/>
      <c r="QBY112" s="399"/>
      <c r="QBZ112" s="466"/>
      <c r="QCA112" s="252"/>
      <c r="QCB112" s="467"/>
      <c r="QCC112" s="466"/>
      <c r="QCD112" s="399"/>
      <c r="QCE112" s="466"/>
      <c r="QCF112" s="252"/>
      <c r="QCG112" s="467"/>
      <c r="QCH112" s="466"/>
      <c r="QCI112" s="399"/>
      <c r="QCJ112" s="466"/>
      <c r="QCK112" s="252"/>
      <c r="QCL112" s="467"/>
      <c r="QCM112" s="466"/>
      <c r="QCN112" s="399"/>
      <c r="QCO112" s="466"/>
      <c r="QCP112" s="252"/>
      <c r="QCQ112" s="467"/>
      <c r="QCR112" s="466"/>
      <c r="QCS112" s="399"/>
      <c r="QCT112" s="466"/>
      <c r="QCU112" s="252"/>
      <c r="QCV112" s="467"/>
      <c r="QCW112" s="466"/>
      <c r="QCX112" s="399"/>
      <c r="QCY112" s="466"/>
      <c r="QCZ112" s="252"/>
      <c r="QDA112" s="467"/>
      <c r="QDB112" s="466"/>
      <c r="QDC112" s="399"/>
      <c r="QDD112" s="466"/>
      <c r="QDE112" s="252"/>
      <c r="QDF112" s="467"/>
      <c r="QDG112" s="466"/>
      <c r="QDH112" s="399"/>
      <c r="QDI112" s="466"/>
      <c r="QDJ112" s="252"/>
      <c r="QDK112" s="467"/>
      <c r="QDL112" s="466"/>
      <c r="QDM112" s="399"/>
      <c r="QDN112" s="466"/>
      <c r="QDO112" s="252"/>
      <c r="QDP112" s="467"/>
      <c r="QDQ112" s="466"/>
      <c r="QDR112" s="399"/>
      <c r="QDS112" s="466"/>
      <c r="QDT112" s="252"/>
      <c r="QDU112" s="467"/>
      <c r="QDV112" s="466"/>
      <c r="QDW112" s="399"/>
      <c r="QDX112" s="466"/>
      <c r="QDY112" s="252"/>
      <c r="QDZ112" s="467"/>
      <c r="QEA112" s="466"/>
      <c r="QEB112" s="399"/>
      <c r="QEC112" s="466"/>
      <c r="QED112" s="252"/>
      <c r="QEE112" s="467"/>
      <c r="QEF112" s="466"/>
      <c r="QEG112" s="399"/>
      <c r="QEH112" s="466"/>
      <c r="QEI112" s="252"/>
      <c r="QEJ112" s="467"/>
      <c r="QEK112" s="466"/>
      <c r="QEL112" s="399"/>
      <c r="QEM112" s="466"/>
      <c r="QEN112" s="252"/>
      <c r="QEO112" s="467"/>
      <c r="QEP112" s="466"/>
      <c r="QEQ112" s="399"/>
      <c r="QER112" s="466"/>
      <c r="QES112" s="252"/>
      <c r="QET112" s="467"/>
      <c r="QEU112" s="466"/>
      <c r="QEV112" s="399"/>
      <c r="QEW112" s="466"/>
      <c r="QEX112" s="252"/>
      <c r="QEY112" s="467"/>
      <c r="QEZ112" s="466"/>
      <c r="QFA112" s="399"/>
      <c r="QFB112" s="466"/>
      <c r="QFC112" s="252"/>
      <c r="QFD112" s="467"/>
      <c r="QFE112" s="466"/>
      <c r="QFF112" s="399"/>
      <c r="QFG112" s="466"/>
      <c r="QFH112" s="252"/>
      <c r="QFI112" s="467"/>
      <c r="QFJ112" s="466"/>
      <c r="QFK112" s="399"/>
      <c r="QFL112" s="466"/>
      <c r="QFM112" s="252"/>
      <c r="QFN112" s="467"/>
      <c r="QFO112" s="466"/>
      <c r="QFP112" s="399"/>
      <c r="QFQ112" s="466"/>
      <c r="QFR112" s="252"/>
      <c r="QFS112" s="467"/>
      <c r="QFT112" s="466"/>
      <c r="QFU112" s="399"/>
      <c r="QFV112" s="466"/>
      <c r="QFW112" s="252"/>
      <c r="QFX112" s="467"/>
      <c r="QFY112" s="466"/>
      <c r="QFZ112" s="399"/>
      <c r="QGA112" s="466"/>
      <c r="QGB112" s="252"/>
      <c r="QGC112" s="467"/>
      <c r="QGD112" s="466"/>
      <c r="QGE112" s="399"/>
      <c r="QGF112" s="466"/>
      <c r="QGG112" s="252"/>
      <c r="QGH112" s="467"/>
      <c r="QGI112" s="466"/>
      <c r="QGJ112" s="399"/>
      <c r="QGK112" s="466"/>
      <c r="QGL112" s="252"/>
      <c r="QGM112" s="467"/>
      <c r="QGN112" s="466"/>
      <c r="QGO112" s="399"/>
      <c r="QGP112" s="466"/>
      <c r="QGQ112" s="252"/>
      <c r="QGR112" s="467"/>
      <c r="QGS112" s="466"/>
      <c r="QGT112" s="399"/>
      <c r="QGU112" s="466"/>
      <c r="QGV112" s="252"/>
      <c r="QGW112" s="467"/>
      <c r="QGX112" s="466"/>
      <c r="QGY112" s="399"/>
      <c r="QGZ112" s="466"/>
      <c r="QHA112" s="252"/>
      <c r="QHB112" s="467"/>
      <c r="QHC112" s="466"/>
      <c r="QHD112" s="399"/>
      <c r="QHE112" s="466"/>
      <c r="QHF112" s="252"/>
      <c r="QHG112" s="467"/>
      <c r="QHH112" s="466"/>
      <c r="QHI112" s="399"/>
      <c r="QHJ112" s="466"/>
      <c r="QHK112" s="252"/>
      <c r="QHL112" s="467"/>
      <c r="QHM112" s="466"/>
      <c r="QHN112" s="399"/>
      <c r="QHO112" s="466"/>
      <c r="QHP112" s="252"/>
      <c r="QHQ112" s="467"/>
      <c r="QHR112" s="466"/>
      <c r="QHS112" s="399"/>
      <c r="QHT112" s="466"/>
      <c r="QHU112" s="252"/>
      <c r="QHV112" s="467"/>
      <c r="QHW112" s="466"/>
      <c r="QHX112" s="399"/>
      <c r="QHY112" s="466"/>
      <c r="QHZ112" s="252"/>
      <c r="QIA112" s="467"/>
      <c r="QIB112" s="466"/>
      <c r="QIC112" s="399"/>
      <c r="QID112" s="466"/>
      <c r="QIE112" s="252"/>
      <c r="QIF112" s="467"/>
      <c r="QIG112" s="466"/>
      <c r="QIH112" s="399"/>
      <c r="QII112" s="466"/>
      <c r="QIJ112" s="252"/>
      <c r="QIK112" s="467"/>
      <c r="QIL112" s="466"/>
      <c r="QIM112" s="399"/>
      <c r="QIN112" s="466"/>
      <c r="QIO112" s="252"/>
      <c r="QIP112" s="467"/>
      <c r="QIQ112" s="466"/>
      <c r="QIR112" s="399"/>
      <c r="QIS112" s="466"/>
      <c r="QIT112" s="252"/>
      <c r="QIU112" s="467"/>
      <c r="QIV112" s="466"/>
      <c r="QIW112" s="399"/>
      <c r="QIX112" s="466"/>
      <c r="QIY112" s="252"/>
      <c r="QIZ112" s="467"/>
      <c r="QJA112" s="466"/>
      <c r="QJB112" s="399"/>
      <c r="QJC112" s="466"/>
      <c r="QJD112" s="252"/>
      <c r="QJE112" s="467"/>
      <c r="QJF112" s="466"/>
      <c r="QJG112" s="399"/>
      <c r="QJH112" s="466"/>
      <c r="QJI112" s="252"/>
      <c r="QJJ112" s="467"/>
      <c r="QJK112" s="466"/>
      <c r="QJL112" s="399"/>
      <c r="QJM112" s="466"/>
      <c r="QJN112" s="252"/>
      <c r="QJO112" s="467"/>
      <c r="QJP112" s="466"/>
      <c r="QJQ112" s="399"/>
      <c r="QJR112" s="466"/>
      <c r="QJS112" s="252"/>
      <c r="QJT112" s="467"/>
      <c r="QJU112" s="466"/>
      <c r="QJV112" s="399"/>
      <c r="QJW112" s="466"/>
      <c r="QJX112" s="252"/>
      <c r="QJY112" s="467"/>
      <c r="QJZ112" s="466"/>
      <c r="QKA112" s="399"/>
      <c r="QKB112" s="466"/>
      <c r="QKC112" s="252"/>
      <c r="QKD112" s="467"/>
      <c r="QKE112" s="466"/>
      <c r="QKF112" s="399"/>
      <c r="QKG112" s="466"/>
      <c r="QKH112" s="252"/>
      <c r="QKI112" s="467"/>
      <c r="QKJ112" s="466"/>
      <c r="QKK112" s="399"/>
      <c r="QKL112" s="466"/>
      <c r="QKM112" s="252"/>
      <c r="QKN112" s="467"/>
      <c r="QKO112" s="466"/>
      <c r="QKP112" s="399"/>
      <c r="QKQ112" s="466"/>
      <c r="QKR112" s="252"/>
      <c r="QKS112" s="467"/>
      <c r="QKT112" s="466"/>
      <c r="QKU112" s="399"/>
      <c r="QKV112" s="466"/>
      <c r="QKW112" s="252"/>
      <c r="QKX112" s="467"/>
      <c r="QKY112" s="466"/>
      <c r="QKZ112" s="399"/>
      <c r="QLA112" s="466"/>
      <c r="QLB112" s="252"/>
      <c r="QLC112" s="467"/>
      <c r="QLD112" s="466"/>
      <c r="QLE112" s="399"/>
      <c r="QLF112" s="466"/>
      <c r="QLG112" s="252"/>
      <c r="QLH112" s="467"/>
      <c r="QLI112" s="466"/>
      <c r="QLJ112" s="399"/>
      <c r="QLK112" s="466"/>
      <c r="QLL112" s="252"/>
      <c r="QLM112" s="467"/>
      <c r="QLN112" s="466"/>
      <c r="QLO112" s="399"/>
      <c r="QLP112" s="466"/>
      <c r="QLQ112" s="252"/>
      <c r="QLR112" s="467"/>
      <c r="QLS112" s="466"/>
      <c r="QLT112" s="399"/>
      <c r="QLU112" s="466"/>
      <c r="QLV112" s="252"/>
      <c r="QLW112" s="467"/>
      <c r="QLX112" s="466"/>
      <c r="QLY112" s="399"/>
      <c r="QLZ112" s="466"/>
      <c r="QMA112" s="252"/>
      <c r="QMB112" s="467"/>
      <c r="QMC112" s="466"/>
      <c r="QMD112" s="399"/>
      <c r="QME112" s="466"/>
      <c r="QMF112" s="252"/>
      <c r="QMG112" s="467"/>
      <c r="QMH112" s="466"/>
      <c r="QMI112" s="399"/>
      <c r="QMJ112" s="466"/>
      <c r="QMK112" s="252"/>
      <c r="QML112" s="467"/>
      <c r="QMM112" s="466"/>
      <c r="QMN112" s="399"/>
      <c r="QMO112" s="466"/>
      <c r="QMP112" s="252"/>
      <c r="QMQ112" s="467"/>
      <c r="QMR112" s="466"/>
      <c r="QMS112" s="399"/>
      <c r="QMT112" s="466"/>
      <c r="QMU112" s="252"/>
      <c r="QMV112" s="467"/>
      <c r="QMW112" s="466"/>
      <c r="QMX112" s="399"/>
      <c r="QMY112" s="466"/>
      <c r="QMZ112" s="252"/>
      <c r="QNA112" s="467"/>
      <c r="QNB112" s="466"/>
      <c r="QNC112" s="399"/>
      <c r="QND112" s="466"/>
      <c r="QNE112" s="252"/>
      <c r="QNF112" s="467"/>
      <c r="QNG112" s="466"/>
      <c r="QNH112" s="399"/>
      <c r="QNI112" s="466"/>
      <c r="QNJ112" s="252"/>
      <c r="QNK112" s="467"/>
      <c r="QNL112" s="466"/>
      <c r="QNM112" s="399"/>
      <c r="QNN112" s="466"/>
      <c r="QNO112" s="252"/>
      <c r="QNP112" s="467"/>
      <c r="QNQ112" s="466"/>
      <c r="QNR112" s="399"/>
      <c r="QNS112" s="466"/>
      <c r="QNT112" s="252"/>
      <c r="QNU112" s="467"/>
      <c r="QNV112" s="466"/>
      <c r="QNW112" s="399"/>
      <c r="QNX112" s="466"/>
      <c r="QNY112" s="252"/>
      <c r="QNZ112" s="467"/>
      <c r="QOA112" s="466"/>
      <c r="QOB112" s="399"/>
      <c r="QOC112" s="466"/>
      <c r="QOD112" s="252"/>
      <c r="QOE112" s="467"/>
      <c r="QOF112" s="466"/>
      <c r="QOG112" s="399"/>
      <c r="QOH112" s="466"/>
      <c r="QOI112" s="252"/>
      <c r="QOJ112" s="467"/>
      <c r="QOK112" s="466"/>
      <c r="QOL112" s="399"/>
      <c r="QOM112" s="466"/>
      <c r="QON112" s="252"/>
      <c r="QOO112" s="467"/>
      <c r="QOP112" s="466"/>
      <c r="QOQ112" s="399"/>
      <c r="QOR112" s="466"/>
      <c r="QOS112" s="252"/>
      <c r="QOT112" s="467"/>
      <c r="QOU112" s="466"/>
      <c r="QOV112" s="399"/>
      <c r="QOW112" s="466"/>
      <c r="QOX112" s="252"/>
      <c r="QOY112" s="467"/>
      <c r="QOZ112" s="466"/>
      <c r="QPA112" s="399"/>
      <c r="QPB112" s="466"/>
      <c r="QPC112" s="252"/>
      <c r="QPD112" s="467"/>
      <c r="QPE112" s="466"/>
      <c r="QPF112" s="399"/>
      <c r="QPG112" s="466"/>
      <c r="QPH112" s="252"/>
      <c r="QPI112" s="467"/>
      <c r="QPJ112" s="466"/>
      <c r="QPK112" s="399"/>
      <c r="QPL112" s="466"/>
      <c r="QPM112" s="252"/>
      <c r="QPN112" s="467"/>
      <c r="QPO112" s="466"/>
      <c r="QPP112" s="399"/>
      <c r="QPQ112" s="466"/>
      <c r="QPR112" s="252"/>
      <c r="QPS112" s="467"/>
      <c r="QPT112" s="466"/>
      <c r="QPU112" s="399"/>
      <c r="QPV112" s="466"/>
      <c r="QPW112" s="252"/>
      <c r="QPX112" s="467"/>
      <c r="QPY112" s="466"/>
      <c r="QPZ112" s="399"/>
      <c r="QQA112" s="466"/>
      <c r="QQB112" s="252"/>
      <c r="QQC112" s="467"/>
      <c r="QQD112" s="466"/>
      <c r="QQE112" s="399"/>
      <c r="QQF112" s="466"/>
      <c r="QQG112" s="252"/>
      <c r="QQH112" s="467"/>
      <c r="QQI112" s="466"/>
      <c r="QQJ112" s="399"/>
      <c r="QQK112" s="466"/>
      <c r="QQL112" s="252"/>
      <c r="QQM112" s="467"/>
      <c r="QQN112" s="466"/>
      <c r="QQO112" s="399"/>
      <c r="QQP112" s="466"/>
      <c r="QQQ112" s="252"/>
      <c r="QQR112" s="467"/>
      <c r="QQS112" s="466"/>
      <c r="QQT112" s="399"/>
      <c r="QQU112" s="466"/>
      <c r="QQV112" s="252"/>
      <c r="QQW112" s="467"/>
      <c r="QQX112" s="466"/>
      <c r="QQY112" s="399"/>
      <c r="QQZ112" s="466"/>
      <c r="QRA112" s="252"/>
      <c r="QRB112" s="467"/>
      <c r="QRC112" s="466"/>
      <c r="QRD112" s="399"/>
      <c r="QRE112" s="466"/>
      <c r="QRF112" s="252"/>
      <c r="QRG112" s="467"/>
      <c r="QRH112" s="466"/>
      <c r="QRI112" s="399"/>
      <c r="QRJ112" s="466"/>
      <c r="QRK112" s="252"/>
      <c r="QRL112" s="467"/>
      <c r="QRM112" s="466"/>
      <c r="QRN112" s="399"/>
      <c r="QRO112" s="466"/>
      <c r="QRP112" s="252"/>
      <c r="QRQ112" s="467"/>
      <c r="QRR112" s="466"/>
      <c r="QRS112" s="399"/>
      <c r="QRT112" s="466"/>
      <c r="QRU112" s="252"/>
      <c r="QRV112" s="467"/>
      <c r="QRW112" s="466"/>
      <c r="QRX112" s="399"/>
      <c r="QRY112" s="466"/>
      <c r="QRZ112" s="252"/>
      <c r="QSA112" s="467"/>
      <c r="QSB112" s="466"/>
      <c r="QSC112" s="399"/>
      <c r="QSD112" s="466"/>
      <c r="QSE112" s="252"/>
      <c r="QSF112" s="467"/>
      <c r="QSG112" s="466"/>
      <c r="QSH112" s="399"/>
      <c r="QSI112" s="466"/>
      <c r="QSJ112" s="252"/>
      <c r="QSK112" s="467"/>
      <c r="QSL112" s="466"/>
      <c r="QSM112" s="399"/>
      <c r="QSN112" s="466"/>
      <c r="QSO112" s="252"/>
      <c r="QSP112" s="467"/>
      <c r="QSQ112" s="466"/>
      <c r="QSR112" s="399"/>
      <c r="QSS112" s="466"/>
      <c r="QST112" s="252"/>
      <c r="QSU112" s="467"/>
      <c r="QSV112" s="466"/>
      <c r="QSW112" s="399"/>
      <c r="QSX112" s="466"/>
      <c r="QSY112" s="252"/>
      <c r="QSZ112" s="467"/>
      <c r="QTA112" s="466"/>
      <c r="QTB112" s="399"/>
      <c r="QTC112" s="466"/>
      <c r="QTD112" s="252"/>
      <c r="QTE112" s="467"/>
      <c r="QTF112" s="466"/>
      <c r="QTG112" s="399"/>
      <c r="QTH112" s="466"/>
      <c r="QTI112" s="252"/>
      <c r="QTJ112" s="467"/>
      <c r="QTK112" s="466"/>
      <c r="QTL112" s="399"/>
      <c r="QTM112" s="466"/>
      <c r="QTN112" s="252"/>
      <c r="QTO112" s="467"/>
      <c r="QTP112" s="466"/>
      <c r="QTQ112" s="399"/>
      <c r="QTR112" s="466"/>
      <c r="QTS112" s="252"/>
      <c r="QTT112" s="467"/>
      <c r="QTU112" s="466"/>
      <c r="QTV112" s="399"/>
      <c r="QTW112" s="466"/>
      <c r="QTX112" s="252"/>
      <c r="QTY112" s="467"/>
      <c r="QTZ112" s="466"/>
      <c r="QUA112" s="399"/>
      <c r="QUB112" s="466"/>
      <c r="QUC112" s="252"/>
      <c r="QUD112" s="467"/>
      <c r="QUE112" s="466"/>
      <c r="QUF112" s="399"/>
      <c r="QUG112" s="466"/>
      <c r="QUH112" s="252"/>
      <c r="QUI112" s="467"/>
      <c r="QUJ112" s="466"/>
      <c r="QUK112" s="399"/>
      <c r="QUL112" s="466"/>
      <c r="QUM112" s="252"/>
      <c r="QUN112" s="467"/>
      <c r="QUO112" s="466"/>
      <c r="QUP112" s="399"/>
      <c r="QUQ112" s="466"/>
      <c r="QUR112" s="252"/>
      <c r="QUS112" s="467"/>
      <c r="QUT112" s="466"/>
      <c r="QUU112" s="399"/>
      <c r="QUV112" s="466"/>
      <c r="QUW112" s="252"/>
      <c r="QUX112" s="467"/>
      <c r="QUY112" s="466"/>
      <c r="QUZ112" s="399"/>
      <c r="QVA112" s="466"/>
      <c r="QVB112" s="252"/>
      <c r="QVC112" s="467"/>
      <c r="QVD112" s="466"/>
      <c r="QVE112" s="399"/>
      <c r="QVF112" s="466"/>
      <c r="QVG112" s="252"/>
      <c r="QVH112" s="467"/>
      <c r="QVI112" s="466"/>
      <c r="QVJ112" s="399"/>
      <c r="QVK112" s="466"/>
      <c r="QVL112" s="252"/>
      <c r="QVM112" s="467"/>
      <c r="QVN112" s="466"/>
      <c r="QVO112" s="399"/>
      <c r="QVP112" s="466"/>
      <c r="QVQ112" s="252"/>
      <c r="QVR112" s="467"/>
      <c r="QVS112" s="466"/>
      <c r="QVT112" s="399"/>
      <c r="QVU112" s="466"/>
      <c r="QVV112" s="252"/>
      <c r="QVW112" s="467"/>
      <c r="QVX112" s="466"/>
      <c r="QVY112" s="399"/>
      <c r="QVZ112" s="466"/>
      <c r="QWA112" s="252"/>
      <c r="QWB112" s="467"/>
      <c r="QWC112" s="466"/>
      <c r="QWD112" s="399"/>
      <c r="QWE112" s="466"/>
      <c r="QWF112" s="252"/>
      <c r="QWG112" s="467"/>
      <c r="QWH112" s="466"/>
      <c r="QWI112" s="399"/>
      <c r="QWJ112" s="466"/>
      <c r="QWK112" s="252"/>
      <c r="QWL112" s="467"/>
      <c r="QWM112" s="466"/>
      <c r="QWN112" s="399"/>
      <c r="QWO112" s="466"/>
      <c r="QWP112" s="252"/>
      <c r="QWQ112" s="467"/>
      <c r="QWR112" s="466"/>
      <c r="QWS112" s="399"/>
      <c r="QWT112" s="466"/>
      <c r="QWU112" s="252"/>
      <c r="QWV112" s="467"/>
      <c r="QWW112" s="466"/>
      <c r="QWX112" s="399"/>
      <c r="QWY112" s="466"/>
      <c r="QWZ112" s="252"/>
      <c r="QXA112" s="467"/>
      <c r="QXB112" s="466"/>
      <c r="QXC112" s="399"/>
      <c r="QXD112" s="466"/>
      <c r="QXE112" s="252"/>
      <c r="QXF112" s="467"/>
      <c r="QXG112" s="466"/>
      <c r="QXH112" s="399"/>
      <c r="QXI112" s="466"/>
      <c r="QXJ112" s="252"/>
      <c r="QXK112" s="467"/>
      <c r="QXL112" s="466"/>
      <c r="QXM112" s="399"/>
      <c r="QXN112" s="466"/>
      <c r="QXO112" s="252"/>
      <c r="QXP112" s="467"/>
      <c r="QXQ112" s="466"/>
      <c r="QXR112" s="399"/>
      <c r="QXS112" s="466"/>
      <c r="QXT112" s="252"/>
      <c r="QXU112" s="467"/>
      <c r="QXV112" s="466"/>
      <c r="QXW112" s="399"/>
      <c r="QXX112" s="466"/>
      <c r="QXY112" s="252"/>
      <c r="QXZ112" s="467"/>
      <c r="QYA112" s="466"/>
      <c r="QYB112" s="399"/>
      <c r="QYC112" s="466"/>
      <c r="QYD112" s="252"/>
      <c r="QYE112" s="467"/>
      <c r="QYF112" s="466"/>
      <c r="QYG112" s="399"/>
      <c r="QYH112" s="466"/>
      <c r="QYI112" s="252"/>
      <c r="QYJ112" s="467"/>
      <c r="QYK112" s="466"/>
      <c r="QYL112" s="399"/>
      <c r="QYM112" s="466"/>
      <c r="QYN112" s="252"/>
      <c r="QYO112" s="467"/>
      <c r="QYP112" s="466"/>
      <c r="QYQ112" s="399"/>
      <c r="QYR112" s="466"/>
      <c r="QYS112" s="252"/>
      <c r="QYT112" s="467"/>
      <c r="QYU112" s="466"/>
      <c r="QYV112" s="399"/>
      <c r="QYW112" s="466"/>
      <c r="QYX112" s="252"/>
      <c r="QYY112" s="467"/>
      <c r="QYZ112" s="466"/>
      <c r="QZA112" s="399"/>
      <c r="QZB112" s="466"/>
      <c r="QZC112" s="252"/>
      <c r="QZD112" s="467"/>
      <c r="QZE112" s="466"/>
      <c r="QZF112" s="399"/>
      <c r="QZG112" s="466"/>
      <c r="QZH112" s="252"/>
      <c r="QZI112" s="467"/>
      <c r="QZJ112" s="466"/>
      <c r="QZK112" s="399"/>
      <c r="QZL112" s="466"/>
      <c r="QZM112" s="252"/>
      <c r="QZN112" s="467"/>
      <c r="QZO112" s="466"/>
      <c r="QZP112" s="399"/>
      <c r="QZQ112" s="466"/>
      <c r="QZR112" s="252"/>
      <c r="QZS112" s="467"/>
      <c r="QZT112" s="466"/>
      <c r="QZU112" s="399"/>
      <c r="QZV112" s="466"/>
      <c r="QZW112" s="252"/>
      <c r="QZX112" s="467"/>
      <c r="QZY112" s="466"/>
      <c r="QZZ112" s="399"/>
      <c r="RAA112" s="466"/>
      <c r="RAB112" s="252"/>
      <c r="RAC112" s="467"/>
      <c r="RAD112" s="466"/>
      <c r="RAE112" s="399"/>
      <c r="RAF112" s="466"/>
      <c r="RAG112" s="252"/>
      <c r="RAH112" s="467"/>
      <c r="RAI112" s="466"/>
      <c r="RAJ112" s="399"/>
      <c r="RAK112" s="466"/>
      <c r="RAL112" s="252"/>
      <c r="RAM112" s="467"/>
      <c r="RAN112" s="466"/>
      <c r="RAO112" s="399"/>
      <c r="RAP112" s="466"/>
      <c r="RAQ112" s="252"/>
      <c r="RAR112" s="467"/>
      <c r="RAS112" s="466"/>
      <c r="RAT112" s="399"/>
      <c r="RAU112" s="466"/>
      <c r="RAV112" s="252"/>
      <c r="RAW112" s="467"/>
      <c r="RAX112" s="466"/>
      <c r="RAY112" s="399"/>
      <c r="RAZ112" s="466"/>
      <c r="RBA112" s="252"/>
      <c r="RBB112" s="467"/>
      <c r="RBC112" s="466"/>
      <c r="RBD112" s="399"/>
      <c r="RBE112" s="466"/>
      <c r="RBF112" s="252"/>
      <c r="RBG112" s="467"/>
      <c r="RBH112" s="466"/>
      <c r="RBI112" s="399"/>
      <c r="RBJ112" s="466"/>
      <c r="RBK112" s="252"/>
      <c r="RBL112" s="467"/>
      <c r="RBM112" s="466"/>
      <c r="RBN112" s="399"/>
      <c r="RBO112" s="466"/>
      <c r="RBP112" s="252"/>
      <c r="RBQ112" s="467"/>
      <c r="RBR112" s="466"/>
      <c r="RBS112" s="399"/>
      <c r="RBT112" s="466"/>
      <c r="RBU112" s="252"/>
      <c r="RBV112" s="467"/>
      <c r="RBW112" s="466"/>
      <c r="RBX112" s="399"/>
      <c r="RBY112" s="466"/>
      <c r="RBZ112" s="252"/>
      <c r="RCA112" s="467"/>
      <c r="RCB112" s="466"/>
      <c r="RCC112" s="399"/>
      <c r="RCD112" s="466"/>
      <c r="RCE112" s="252"/>
      <c r="RCF112" s="467"/>
      <c r="RCG112" s="466"/>
      <c r="RCH112" s="399"/>
      <c r="RCI112" s="466"/>
      <c r="RCJ112" s="252"/>
      <c r="RCK112" s="467"/>
      <c r="RCL112" s="466"/>
      <c r="RCM112" s="399"/>
      <c r="RCN112" s="466"/>
      <c r="RCO112" s="252"/>
      <c r="RCP112" s="467"/>
      <c r="RCQ112" s="466"/>
      <c r="RCR112" s="399"/>
      <c r="RCS112" s="466"/>
      <c r="RCT112" s="252"/>
      <c r="RCU112" s="467"/>
      <c r="RCV112" s="466"/>
      <c r="RCW112" s="399"/>
      <c r="RCX112" s="466"/>
      <c r="RCY112" s="252"/>
      <c r="RCZ112" s="467"/>
      <c r="RDA112" s="466"/>
      <c r="RDB112" s="399"/>
      <c r="RDC112" s="466"/>
      <c r="RDD112" s="252"/>
      <c r="RDE112" s="467"/>
      <c r="RDF112" s="466"/>
      <c r="RDG112" s="399"/>
      <c r="RDH112" s="466"/>
      <c r="RDI112" s="252"/>
      <c r="RDJ112" s="467"/>
      <c r="RDK112" s="466"/>
      <c r="RDL112" s="399"/>
      <c r="RDM112" s="466"/>
      <c r="RDN112" s="252"/>
      <c r="RDO112" s="467"/>
      <c r="RDP112" s="466"/>
      <c r="RDQ112" s="399"/>
      <c r="RDR112" s="466"/>
      <c r="RDS112" s="252"/>
      <c r="RDT112" s="467"/>
      <c r="RDU112" s="466"/>
      <c r="RDV112" s="399"/>
      <c r="RDW112" s="466"/>
      <c r="RDX112" s="252"/>
      <c r="RDY112" s="467"/>
      <c r="RDZ112" s="466"/>
      <c r="REA112" s="399"/>
      <c r="REB112" s="466"/>
      <c r="REC112" s="252"/>
      <c r="RED112" s="467"/>
      <c r="REE112" s="466"/>
      <c r="REF112" s="399"/>
      <c r="REG112" s="466"/>
      <c r="REH112" s="252"/>
      <c r="REI112" s="467"/>
      <c r="REJ112" s="466"/>
      <c r="REK112" s="399"/>
      <c r="REL112" s="466"/>
      <c r="REM112" s="252"/>
      <c r="REN112" s="467"/>
      <c r="REO112" s="466"/>
      <c r="REP112" s="399"/>
      <c r="REQ112" s="466"/>
      <c r="RER112" s="252"/>
      <c r="RES112" s="467"/>
      <c r="RET112" s="466"/>
      <c r="REU112" s="399"/>
      <c r="REV112" s="466"/>
      <c r="REW112" s="252"/>
      <c r="REX112" s="467"/>
      <c r="REY112" s="466"/>
      <c r="REZ112" s="399"/>
      <c r="RFA112" s="466"/>
      <c r="RFB112" s="252"/>
      <c r="RFC112" s="467"/>
      <c r="RFD112" s="466"/>
      <c r="RFE112" s="399"/>
      <c r="RFF112" s="466"/>
      <c r="RFG112" s="252"/>
      <c r="RFH112" s="467"/>
      <c r="RFI112" s="466"/>
      <c r="RFJ112" s="399"/>
      <c r="RFK112" s="466"/>
      <c r="RFL112" s="252"/>
      <c r="RFM112" s="467"/>
      <c r="RFN112" s="466"/>
      <c r="RFO112" s="399"/>
      <c r="RFP112" s="466"/>
      <c r="RFQ112" s="252"/>
      <c r="RFR112" s="467"/>
      <c r="RFS112" s="466"/>
      <c r="RFT112" s="399"/>
      <c r="RFU112" s="466"/>
      <c r="RFV112" s="252"/>
      <c r="RFW112" s="467"/>
      <c r="RFX112" s="466"/>
      <c r="RFY112" s="399"/>
      <c r="RFZ112" s="466"/>
      <c r="RGA112" s="252"/>
      <c r="RGB112" s="467"/>
      <c r="RGC112" s="466"/>
      <c r="RGD112" s="399"/>
      <c r="RGE112" s="466"/>
      <c r="RGF112" s="252"/>
      <c r="RGG112" s="467"/>
      <c r="RGH112" s="466"/>
      <c r="RGI112" s="399"/>
      <c r="RGJ112" s="466"/>
      <c r="RGK112" s="252"/>
      <c r="RGL112" s="467"/>
      <c r="RGM112" s="466"/>
      <c r="RGN112" s="399"/>
      <c r="RGO112" s="466"/>
      <c r="RGP112" s="252"/>
      <c r="RGQ112" s="467"/>
      <c r="RGR112" s="466"/>
      <c r="RGS112" s="399"/>
      <c r="RGT112" s="466"/>
      <c r="RGU112" s="252"/>
      <c r="RGV112" s="467"/>
      <c r="RGW112" s="466"/>
      <c r="RGX112" s="399"/>
      <c r="RGY112" s="466"/>
      <c r="RGZ112" s="252"/>
      <c r="RHA112" s="467"/>
      <c r="RHB112" s="466"/>
      <c r="RHC112" s="399"/>
      <c r="RHD112" s="466"/>
      <c r="RHE112" s="252"/>
      <c r="RHF112" s="467"/>
      <c r="RHG112" s="466"/>
      <c r="RHH112" s="399"/>
      <c r="RHI112" s="466"/>
      <c r="RHJ112" s="252"/>
      <c r="RHK112" s="467"/>
      <c r="RHL112" s="466"/>
      <c r="RHM112" s="399"/>
      <c r="RHN112" s="466"/>
      <c r="RHO112" s="252"/>
      <c r="RHP112" s="467"/>
      <c r="RHQ112" s="466"/>
      <c r="RHR112" s="399"/>
      <c r="RHS112" s="466"/>
      <c r="RHT112" s="252"/>
      <c r="RHU112" s="467"/>
      <c r="RHV112" s="466"/>
      <c r="RHW112" s="399"/>
      <c r="RHX112" s="466"/>
      <c r="RHY112" s="252"/>
      <c r="RHZ112" s="467"/>
      <c r="RIA112" s="466"/>
      <c r="RIB112" s="399"/>
      <c r="RIC112" s="466"/>
      <c r="RID112" s="252"/>
      <c r="RIE112" s="467"/>
      <c r="RIF112" s="466"/>
      <c r="RIG112" s="399"/>
      <c r="RIH112" s="466"/>
      <c r="RII112" s="252"/>
      <c r="RIJ112" s="467"/>
      <c r="RIK112" s="466"/>
      <c r="RIL112" s="399"/>
      <c r="RIM112" s="466"/>
      <c r="RIN112" s="252"/>
      <c r="RIO112" s="467"/>
      <c r="RIP112" s="466"/>
      <c r="RIQ112" s="399"/>
      <c r="RIR112" s="466"/>
      <c r="RIS112" s="252"/>
      <c r="RIT112" s="467"/>
      <c r="RIU112" s="466"/>
      <c r="RIV112" s="399"/>
      <c r="RIW112" s="466"/>
      <c r="RIX112" s="252"/>
      <c r="RIY112" s="467"/>
      <c r="RIZ112" s="466"/>
      <c r="RJA112" s="399"/>
      <c r="RJB112" s="466"/>
      <c r="RJC112" s="252"/>
      <c r="RJD112" s="467"/>
      <c r="RJE112" s="466"/>
      <c r="RJF112" s="399"/>
      <c r="RJG112" s="466"/>
      <c r="RJH112" s="252"/>
      <c r="RJI112" s="467"/>
      <c r="RJJ112" s="466"/>
      <c r="RJK112" s="399"/>
      <c r="RJL112" s="466"/>
      <c r="RJM112" s="252"/>
      <c r="RJN112" s="467"/>
      <c r="RJO112" s="466"/>
      <c r="RJP112" s="399"/>
      <c r="RJQ112" s="466"/>
      <c r="RJR112" s="252"/>
      <c r="RJS112" s="467"/>
      <c r="RJT112" s="466"/>
      <c r="RJU112" s="399"/>
      <c r="RJV112" s="466"/>
      <c r="RJW112" s="252"/>
      <c r="RJX112" s="467"/>
      <c r="RJY112" s="466"/>
      <c r="RJZ112" s="399"/>
      <c r="RKA112" s="466"/>
      <c r="RKB112" s="252"/>
      <c r="RKC112" s="467"/>
      <c r="RKD112" s="466"/>
      <c r="RKE112" s="399"/>
      <c r="RKF112" s="466"/>
      <c r="RKG112" s="252"/>
      <c r="RKH112" s="467"/>
      <c r="RKI112" s="466"/>
      <c r="RKJ112" s="399"/>
      <c r="RKK112" s="466"/>
      <c r="RKL112" s="252"/>
      <c r="RKM112" s="467"/>
      <c r="RKN112" s="466"/>
      <c r="RKO112" s="399"/>
      <c r="RKP112" s="466"/>
      <c r="RKQ112" s="252"/>
      <c r="RKR112" s="467"/>
      <c r="RKS112" s="466"/>
      <c r="RKT112" s="399"/>
      <c r="RKU112" s="466"/>
      <c r="RKV112" s="252"/>
      <c r="RKW112" s="467"/>
      <c r="RKX112" s="466"/>
      <c r="RKY112" s="399"/>
      <c r="RKZ112" s="466"/>
      <c r="RLA112" s="252"/>
      <c r="RLB112" s="467"/>
      <c r="RLC112" s="466"/>
      <c r="RLD112" s="399"/>
      <c r="RLE112" s="466"/>
      <c r="RLF112" s="252"/>
      <c r="RLG112" s="467"/>
      <c r="RLH112" s="466"/>
      <c r="RLI112" s="399"/>
      <c r="RLJ112" s="466"/>
      <c r="RLK112" s="252"/>
      <c r="RLL112" s="467"/>
      <c r="RLM112" s="466"/>
      <c r="RLN112" s="399"/>
      <c r="RLO112" s="466"/>
      <c r="RLP112" s="252"/>
      <c r="RLQ112" s="467"/>
      <c r="RLR112" s="466"/>
      <c r="RLS112" s="399"/>
      <c r="RLT112" s="466"/>
      <c r="RLU112" s="252"/>
      <c r="RLV112" s="467"/>
      <c r="RLW112" s="466"/>
      <c r="RLX112" s="399"/>
      <c r="RLY112" s="466"/>
      <c r="RLZ112" s="252"/>
      <c r="RMA112" s="467"/>
      <c r="RMB112" s="466"/>
      <c r="RMC112" s="399"/>
      <c r="RMD112" s="466"/>
      <c r="RME112" s="252"/>
      <c r="RMF112" s="467"/>
      <c r="RMG112" s="466"/>
      <c r="RMH112" s="399"/>
      <c r="RMI112" s="466"/>
      <c r="RMJ112" s="252"/>
      <c r="RMK112" s="467"/>
      <c r="RML112" s="466"/>
      <c r="RMM112" s="399"/>
      <c r="RMN112" s="466"/>
      <c r="RMO112" s="252"/>
      <c r="RMP112" s="467"/>
      <c r="RMQ112" s="466"/>
      <c r="RMR112" s="399"/>
      <c r="RMS112" s="466"/>
      <c r="RMT112" s="252"/>
      <c r="RMU112" s="467"/>
      <c r="RMV112" s="466"/>
      <c r="RMW112" s="399"/>
      <c r="RMX112" s="466"/>
      <c r="RMY112" s="252"/>
      <c r="RMZ112" s="467"/>
      <c r="RNA112" s="466"/>
      <c r="RNB112" s="399"/>
      <c r="RNC112" s="466"/>
      <c r="RND112" s="252"/>
      <c r="RNE112" s="467"/>
      <c r="RNF112" s="466"/>
      <c r="RNG112" s="399"/>
      <c r="RNH112" s="466"/>
      <c r="RNI112" s="252"/>
      <c r="RNJ112" s="467"/>
      <c r="RNK112" s="466"/>
      <c r="RNL112" s="399"/>
      <c r="RNM112" s="466"/>
      <c r="RNN112" s="252"/>
      <c r="RNO112" s="467"/>
      <c r="RNP112" s="466"/>
      <c r="RNQ112" s="399"/>
      <c r="RNR112" s="466"/>
      <c r="RNS112" s="252"/>
      <c r="RNT112" s="467"/>
      <c r="RNU112" s="466"/>
      <c r="RNV112" s="399"/>
      <c r="RNW112" s="466"/>
      <c r="RNX112" s="252"/>
      <c r="RNY112" s="467"/>
      <c r="RNZ112" s="466"/>
      <c r="ROA112" s="399"/>
      <c r="ROB112" s="466"/>
      <c r="ROC112" s="252"/>
      <c r="ROD112" s="467"/>
      <c r="ROE112" s="466"/>
      <c r="ROF112" s="399"/>
      <c r="ROG112" s="466"/>
      <c r="ROH112" s="252"/>
      <c r="ROI112" s="467"/>
      <c r="ROJ112" s="466"/>
      <c r="ROK112" s="399"/>
      <c r="ROL112" s="466"/>
      <c r="ROM112" s="252"/>
      <c r="RON112" s="467"/>
      <c r="ROO112" s="466"/>
      <c r="ROP112" s="399"/>
      <c r="ROQ112" s="466"/>
      <c r="ROR112" s="252"/>
      <c r="ROS112" s="467"/>
      <c r="ROT112" s="466"/>
      <c r="ROU112" s="399"/>
      <c r="ROV112" s="466"/>
      <c r="ROW112" s="252"/>
      <c r="ROX112" s="467"/>
      <c r="ROY112" s="466"/>
      <c r="ROZ112" s="399"/>
      <c r="RPA112" s="466"/>
      <c r="RPB112" s="252"/>
      <c r="RPC112" s="467"/>
      <c r="RPD112" s="466"/>
      <c r="RPE112" s="399"/>
      <c r="RPF112" s="466"/>
      <c r="RPG112" s="252"/>
      <c r="RPH112" s="467"/>
      <c r="RPI112" s="466"/>
      <c r="RPJ112" s="399"/>
      <c r="RPK112" s="466"/>
      <c r="RPL112" s="252"/>
      <c r="RPM112" s="467"/>
      <c r="RPN112" s="466"/>
      <c r="RPO112" s="399"/>
      <c r="RPP112" s="466"/>
      <c r="RPQ112" s="252"/>
      <c r="RPR112" s="467"/>
      <c r="RPS112" s="466"/>
      <c r="RPT112" s="399"/>
      <c r="RPU112" s="466"/>
      <c r="RPV112" s="252"/>
      <c r="RPW112" s="467"/>
      <c r="RPX112" s="466"/>
      <c r="RPY112" s="399"/>
      <c r="RPZ112" s="466"/>
      <c r="RQA112" s="252"/>
      <c r="RQB112" s="467"/>
      <c r="RQC112" s="466"/>
      <c r="RQD112" s="399"/>
      <c r="RQE112" s="466"/>
      <c r="RQF112" s="252"/>
      <c r="RQG112" s="467"/>
      <c r="RQH112" s="466"/>
      <c r="RQI112" s="399"/>
      <c r="RQJ112" s="466"/>
      <c r="RQK112" s="252"/>
      <c r="RQL112" s="467"/>
      <c r="RQM112" s="466"/>
      <c r="RQN112" s="399"/>
      <c r="RQO112" s="466"/>
      <c r="RQP112" s="252"/>
      <c r="RQQ112" s="467"/>
      <c r="RQR112" s="466"/>
      <c r="RQS112" s="399"/>
      <c r="RQT112" s="466"/>
      <c r="RQU112" s="252"/>
      <c r="RQV112" s="467"/>
      <c r="RQW112" s="466"/>
      <c r="RQX112" s="399"/>
      <c r="RQY112" s="466"/>
      <c r="RQZ112" s="252"/>
      <c r="RRA112" s="467"/>
      <c r="RRB112" s="466"/>
      <c r="RRC112" s="399"/>
      <c r="RRD112" s="466"/>
      <c r="RRE112" s="252"/>
      <c r="RRF112" s="467"/>
      <c r="RRG112" s="466"/>
      <c r="RRH112" s="399"/>
      <c r="RRI112" s="466"/>
      <c r="RRJ112" s="252"/>
      <c r="RRK112" s="467"/>
      <c r="RRL112" s="466"/>
      <c r="RRM112" s="399"/>
      <c r="RRN112" s="466"/>
      <c r="RRO112" s="252"/>
      <c r="RRP112" s="467"/>
      <c r="RRQ112" s="466"/>
      <c r="RRR112" s="399"/>
      <c r="RRS112" s="466"/>
      <c r="RRT112" s="252"/>
      <c r="RRU112" s="467"/>
      <c r="RRV112" s="466"/>
      <c r="RRW112" s="399"/>
      <c r="RRX112" s="466"/>
      <c r="RRY112" s="252"/>
      <c r="RRZ112" s="467"/>
      <c r="RSA112" s="466"/>
      <c r="RSB112" s="399"/>
      <c r="RSC112" s="466"/>
      <c r="RSD112" s="252"/>
      <c r="RSE112" s="467"/>
      <c r="RSF112" s="466"/>
      <c r="RSG112" s="399"/>
      <c r="RSH112" s="466"/>
      <c r="RSI112" s="252"/>
      <c r="RSJ112" s="467"/>
      <c r="RSK112" s="466"/>
      <c r="RSL112" s="399"/>
      <c r="RSM112" s="466"/>
      <c r="RSN112" s="252"/>
      <c r="RSO112" s="467"/>
      <c r="RSP112" s="466"/>
      <c r="RSQ112" s="399"/>
      <c r="RSR112" s="466"/>
      <c r="RSS112" s="252"/>
      <c r="RST112" s="467"/>
      <c r="RSU112" s="466"/>
      <c r="RSV112" s="399"/>
      <c r="RSW112" s="466"/>
      <c r="RSX112" s="252"/>
      <c r="RSY112" s="467"/>
      <c r="RSZ112" s="466"/>
      <c r="RTA112" s="399"/>
      <c r="RTB112" s="466"/>
      <c r="RTC112" s="252"/>
      <c r="RTD112" s="467"/>
      <c r="RTE112" s="466"/>
      <c r="RTF112" s="399"/>
      <c r="RTG112" s="466"/>
      <c r="RTH112" s="252"/>
      <c r="RTI112" s="467"/>
      <c r="RTJ112" s="466"/>
      <c r="RTK112" s="399"/>
      <c r="RTL112" s="466"/>
      <c r="RTM112" s="252"/>
      <c r="RTN112" s="467"/>
      <c r="RTO112" s="466"/>
      <c r="RTP112" s="399"/>
      <c r="RTQ112" s="466"/>
      <c r="RTR112" s="252"/>
      <c r="RTS112" s="467"/>
      <c r="RTT112" s="466"/>
      <c r="RTU112" s="399"/>
      <c r="RTV112" s="466"/>
      <c r="RTW112" s="252"/>
      <c r="RTX112" s="467"/>
      <c r="RTY112" s="466"/>
      <c r="RTZ112" s="399"/>
      <c r="RUA112" s="466"/>
      <c r="RUB112" s="252"/>
      <c r="RUC112" s="467"/>
      <c r="RUD112" s="466"/>
      <c r="RUE112" s="399"/>
      <c r="RUF112" s="466"/>
      <c r="RUG112" s="252"/>
      <c r="RUH112" s="467"/>
      <c r="RUI112" s="466"/>
      <c r="RUJ112" s="399"/>
      <c r="RUK112" s="466"/>
      <c r="RUL112" s="252"/>
      <c r="RUM112" s="467"/>
      <c r="RUN112" s="466"/>
      <c r="RUO112" s="399"/>
      <c r="RUP112" s="466"/>
      <c r="RUQ112" s="252"/>
      <c r="RUR112" s="467"/>
      <c r="RUS112" s="466"/>
      <c r="RUT112" s="399"/>
      <c r="RUU112" s="466"/>
      <c r="RUV112" s="252"/>
      <c r="RUW112" s="467"/>
      <c r="RUX112" s="466"/>
      <c r="RUY112" s="399"/>
      <c r="RUZ112" s="466"/>
      <c r="RVA112" s="252"/>
      <c r="RVB112" s="467"/>
      <c r="RVC112" s="466"/>
      <c r="RVD112" s="399"/>
      <c r="RVE112" s="466"/>
      <c r="RVF112" s="252"/>
      <c r="RVG112" s="467"/>
      <c r="RVH112" s="466"/>
      <c r="RVI112" s="399"/>
      <c r="RVJ112" s="466"/>
      <c r="RVK112" s="252"/>
      <c r="RVL112" s="467"/>
      <c r="RVM112" s="466"/>
      <c r="RVN112" s="399"/>
      <c r="RVO112" s="466"/>
      <c r="RVP112" s="252"/>
      <c r="RVQ112" s="467"/>
      <c r="RVR112" s="466"/>
      <c r="RVS112" s="399"/>
      <c r="RVT112" s="466"/>
      <c r="RVU112" s="252"/>
      <c r="RVV112" s="467"/>
      <c r="RVW112" s="466"/>
      <c r="RVX112" s="399"/>
      <c r="RVY112" s="466"/>
      <c r="RVZ112" s="252"/>
      <c r="RWA112" s="467"/>
      <c r="RWB112" s="466"/>
      <c r="RWC112" s="399"/>
      <c r="RWD112" s="466"/>
      <c r="RWE112" s="252"/>
      <c r="RWF112" s="467"/>
      <c r="RWG112" s="466"/>
      <c r="RWH112" s="399"/>
      <c r="RWI112" s="466"/>
      <c r="RWJ112" s="252"/>
      <c r="RWK112" s="467"/>
      <c r="RWL112" s="466"/>
      <c r="RWM112" s="399"/>
      <c r="RWN112" s="466"/>
      <c r="RWO112" s="252"/>
      <c r="RWP112" s="467"/>
      <c r="RWQ112" s="466"/>
      <c r="RWR112" s="399"/>
      <c r="RWS112" s="466"/>
      <c r="RWT112" s="252"/>
      <c r="RWU112" s="467"/>
      <c r="RWV112" s="466"/>
      <c r="RWW112" s="399"/>
      <c r="RWX112" s="466"/>
      <c r="RWY112" s="252"/>
      <c r="RWZ112" s="467"/>
      <c r="RXA112" s="466"/>
      <c r="RXB112" s="399"/>
      <c r="RXC112" s="466"/>
      <c r="RXD112" s="252"/>
      <c r="RXE112" s="467"/>
      <c r="RXF112" s="466"/>
      <c r="RXG112" s="399"/>
      <c r="RXH112" s="466"/>
      <c r="RXI112" s="252"/>
      <c r="RXJ112" s="467"/>
      <c r="RXK112" s="466"/>
      <c r="RXL112" s="399"/>
      <c r="RXM112" s="466"/>
      <c r="RXN112" s="252"/>
      <c r="RXO112" s="467"/>
      <c r="RXP112" s="466"/>
      <c r="RXQ112" s="399"/>
      <c r="RXR112" s="466"/>
      <c r="RXS112" s="252"/>
      <c r="RXT112" s="467"/>
      <c r="RXU112" s="466"/>
      <c r="RXV112" s="399"/>
      <c r="RXW112" s="466"/>
      <c r="RXX112" s="252"/>
      <c r="RXY112" s="467"/>
      <c r="RXZ112" s="466"/>
      <c r="RYA112" s="399"/>
      <c r="RYB112" s="466"/>
      <c r="RYC112" s="252"/>
      <c r="RYD112" s="467"/>
      <c r="RYE112" s="466"/>
      <c r="RYF112" s="399"/>
      <c r="RYG112" s="466"/>
      <c r="RYH112" s="252"/>
      <c r="RYI112" s="467"/>
      <c r="RYJ112" s="466"/>
      <c r="RYK112" s="399"/>
      <c r="RYL112" s="466"/>
      <c r="RYM112" s="252"/>
      <c r="RYN112" s="467"/>
      <c r="RYO112" s="466"/>
      <c r="RYP112" s="399"/>
      <c r="RYQ112" s="466"/>
      <c r="RYR112" s="252"/>
      <c r="RYS112" s="467"/>
      <c r="RYT112" s="466"/>
      <c r="RYU112" s="399"/>
      <c r="RYV112" s="466"/>
      <c r="RYW112" s="252"/>
      <c r="RYX112" s="467"/>
      <c r="RYY112" s="466"/>
      <c r="RYZ112" s="399"/>
      <c r="RZA112" s="466"/>
      <c r="RZB112" s="252"/>
      <c r="RZC112" s="467"/>
      <c r="RZD112" s="466"/>
      <c r="RZE112" s="399"/>
      <c r="RZF112" s="466"/>
      <c r="RZG112" s="252"/>
      <c r="RZH112" s="467"/>
      <c r="RZI112" s="466"/>
      <c r="RZJ112" s="399"/>
      <c r="RZK112" s="466"/>
      <c r="RZL112" s="252"/>
      <c r="RZM112" s="467"/>
      <c r="RZN112" s="466"/>
      <c r="RZO112" s="399"/>
      <c r="RZP112" s="466"/>
      <c r="RZQ112" s="252"/>
      <c r="RZR112" s="467"/>
      <c r="RZS112" s="466"/>
      <c r="RZT112" s="399"/>
      <c r="RZU112" s="466"/>
      <c r="RZV112" s="252"/>
      <c r="RZW112" s="467"/>
      <c r="RZX112" s="466"/>
      <c r="RZY112" s="399"/>
      <c r="RZZ112" s="466"/>
      <c r="SAA112" s="252"/>
      <c r="SAB112" s="467"/>
      <c r="SAC112" s="466"/>
      <c r="SAD112" s="399"/>
      <c r="SAE112" s="466"/>
      <c r="SAF112" s="252"/>
      <c r="SAG112" s="467"/>
      <c r="SAH112" s="466"/>
      <c r="SAI112" s="399"/>
      <c r="SAJ112" s="466"/>
      <c r="SAK112" s="252"/>
      <c r="SAL112" s="467"/>
      <c r="SAM112" s="466"/>
      <c r="SAN112" s="399"/>
      <c r="SAO112" s="466"/>
      <c r="SAP112" s="252"/>
      <c r="SAQ112" s="467"/>
      <c r="SAR112" s="466"/>
      <c r="SAS112" s="399"/>
      <c r="SAT112" s="466"/>
      <c r="SAU112" s="252"/>
      <c r="SAV112" s="467"/>
      <c r="SAW112" s="466"/>
      <c r="SAX112" s="399"/>
      <c r="SAY112" s="466"/>
      <c r="SAZ112" s="252"/>
      <c r="SBA112" s="467"/>
      <c r="SBB112" s="466"/>
      <c r="SBC112" s="399"/>
      <c r="SBD112" s="466"/>
      <c r="SBE112" s="252"/>
      <c r="SBF112" s="467"/>
      <c r="SBG112" s="466"/>
      <c r="SBH112" s="399"/>
      <c r="SBI112" s="466"/>
      <c r="SBJ112" s="252"/>
      <c r="SBK112" s="467"/>
      <c r="SBL112" s="466"/>
      <c r="SBM112" s="399"/>
      <c r="SBN112" s="466"/>
      <c r="SBO112" s="252"/>
      <c r="SBP112" s="467"/>
      <c r="SBQ112" s="466"/>
      <c r="SBR112" s="399"/>
      <c r="SBS112" s="466"/>
      <c r="SBT112" s="252"/>
      <c r="SBU112" s="467"/>
      <c r="SBV112" s="466"/>
      <c r="SBW112" s="399"/>
      <c r="SBX112" s="466"/>
      <c r="SBY112" s="252"/>
      <c r="SBZ112" s="467"/>
      <c r="SCA112" s="466"/>
      <c r="SCB112" s="399"/>
      <c r="SCC112" s="466"/>
      <c r="SCD112" s="252"/>
      <c r="SCE112" s="467"/>
      <c r="SCF112" s="466"/>
      <c r="SCG112" s="399"/>
      <c r="SCH112" s="466"/>
      <c r="SCI112" s="252"/>
      <c r="SCJ112" s="467"/>
      <c r="SCK112" s="466"/>
      <c r="SCL112" s="399"/>
      <c r="SCM112" s="466"/>
      <c r="SCN112" s="252"/>
      <c r="SCO112" s="467"/>
      <c r="SCP112" s="466"/>
      <c r="SCQ112" s="399"/>
      <c r="SCR112" s="466"/>
      <c r="SCS112" s="252"/>
      <c r="SCT112" s="467"/>
      <c r="SCU112" s="466"/>
      <c r="SCV112" s="399"/>
      <c r="SCW112" s="466"/>
      <c r="SCX112" s="252"/>
      <c r="SCY112" s="467"/>
      <c r="SCZ112" s="466"/>
      <c r="SDA112" s="399"/>
      <c r="SDB112" s="466"/>
      <c r="SDC112" s="252"/>
      <c r="SDD112" s="467"/>
      <c r="SDE112" s="466"/>
      <c r="SDF112" s="399"/>
      <c r="SDG112" s="466"/>
      <c r="SDH112" s="252"/>
      <c r="SDI112" s="467"/>
      <c r="SDJ112" s="466"/>
      <c r="SDK112" s="399"/>
      <c r="SDL112" s="466"/>
      <c r="SDM112" s="252"/>
      <c r="SDN112" s="467"/>
      <c r="SDO112" s="466"/>
      <c r="SDP112" s="399"/>
      <c r="SDQ112" s="466"/>
      <c r="SDR112" s="252"/>
      <c r="SDS112" s="467"/>
      <c r="SDT112" s="466"/>
      <c r="SDU112" s="399"/>
      <c r="SDV112" s="466"/>
      <c r="SDW112" s="252"/>
      <c r="SDX112" s="467"/>
      <c r="SDY112" s="466"/>
      <c r="SDZ112" s="399"/>
      <c r="SEA112" s="466"/>
      <c r="SEB112" s="252"/>
      <c r="SEC112" s="467"/>
      <c r="SED112" s="466"/>
      <c r="SEE112" s="399"/>
      <c r="SEF112" s="466"/>
      <c r="SEG112" s="252"/>
      <c r="SEH112" s="467"/>
      <c r="SEI112" s="466"/>
      <c r="SEJ112" s="399"/>
      <c r="SEK112" s="466"/>
      <c r="SEL112" s="252"/>
      <c r="SEM112" s="467"/>
      <c r="SEN112" s="466"/>
      <c r="SEO112" s="399"/>
      <c r="SEP112" s="466"/>
      <c r="SEQ112" s="252"/>
      <c r="SER112" s="467"/>
      <c r="SES112" s="466"/>
      <c r="SET112" s="399"/>
      <c r="SEU112" s="466"/>
      <c r="SEV112" s="252"/>
      <c r="SEW112" s="467"/>
      <c r="SEX112" s="466"/>
      <c r="SEY112" s="399"/>
      <c r="SEZ112" s="466"/>
      <c r="SFA112" s="252"/>
      <c r="SFB112" s="467"/>
      <c r="SFC112" s="466"/>
      <c r="SFD112" s="399"/>
      <c r="SFE112" s="466"/>
      <c r="SFF112" s="252"/>
      <c r="SFG112" s="467"/>
      <c r="SFH112" s="466"/>
      <c r="SFI112" s="399"/>
      <c r="SFJ112" s="466"/>
      <c r="SFK112" s="252"/>
      <c r="SFL112" s="467"/>
      <c r="SFM112" s="466"/>
      <c r="SFN112" s="399"/>
      <c r="SFO112" s="466"/>
      <c r="SFP112" s="252"/>
      <c r="SFQ112" s="467"/>
      <c r="SFR112" s="466"/>
      <c r="SFS112" s="399"/>
      <c r="SFT112" s="466"/>
      <c r="SFU112" s="252"/>
      <c r="SFV112" s="467"/>
      <c r="SFW112" s="466"/>
      <c r="SFX112" s="399"/>
      <c r="SFY112" s="466"/>
      <c r="SFZ112" s="252"/>
      <c r="SGA112" s="467"/>
      <c r="SGB112" s="466"/>
      <c r="SGC112" s="399"/>
      <c r="SGD112" s="466"/>
      <c r="SGE112" s="252"/>
      <c r="SGF112" s="467"/>
      <c r="SGG112" s="466"/>
      <c r="SGH112" s="399"/>
      <c r="SGI112" s="466"/>
      <c r="SGJ112" s="252"/>
      <c r="SGK112" s="467"/>
      <c r="SGL112" s="466"/>
      <c r="SGM112" s="399"/>
      <c r="SGN112" s="466"/>
      <c r="SGO112" s="252"/>
      <c r="SGP112" s="467"/>
      <c r="SGQ112" s="466"/>
      <c r="SGR112" s="399"/>
      <c r="SGS112" s="466"/>
      <c r="SGT112" s="252"/>
      <c r="SGU112" s="467"/>
      <c r="SGV112" s="466"/>
      <c r="SGW112" s="399"/>
      <c r="SGX112" s="466"/>
      <c r="SGY112" s="252"/>
      <c r="SGZ112" s="467"/>
      <c r="SHA112" s="466"/>
      <c r="SHB112" s="399"/>
      <c r="SHC112" s="466"/>
      <c r="SHD112" s="252"/>
      <c r="SHE112" s="467"/>
      <c r="SHF112" s="466"/>
      <c r="SHG112" s="399"/>
      <c r="SHH112" s="466"/>
      <c r="SHI112" s="252"/>
      <c r="SHJ112" s="467"/>
      <c r="SHK112" s="466"/>
      <c r="SHL112" s="399"/>
      <c r="SHM112" s="466"/>
      <c r="SHN112" s="252"/>
      <c r="SHO112" s="467"/>
      <c r="SHP112" s="466"/>
      <c r="SHQ112" s="399"/>
      <c r="SHR112" s="466"/>
      <c r="SHS112" s="252"/>
      <c r="SHT112" s="467"/>
      <c r="SHU112" s="466"/>
      <c r="SHV112" s="399"/>
      <c r="SHW112" s="466"/>
      <c r="SHX112" s="252"/>
      <c r="SHY112" s="467"/>
      <c r="SHZ112" s="466"/>
      <c r="SIA112" s="399"/>
      <c r="SIB112" s="466"/>
      <c r="SIC112" s="252"/>
      <c r="SID112" s="467"/>
      <c r="SIE112" s="466"/>
      <c r="SIF112" s="399"/>
      <c r="SIG112" s="466"/>
      <c r="SIH112" s="252"/>
      <c r="SII112" s="467"/>
      <c r="SIJ112" s="466"/>
      <c r="SIK112" s="399"/>
      <c r="SIL112" s="466"/>
      <c r="SIM112" s="252"/>
      <c r="SIN112" s="467"/>
      <c r="SIO112" s="466"/>
      <c r="SIP112" s="399"/>
      <c r="SIQ112" s="466"/>
      <c r="SIR112" s="252"/>
      <c r="SIS112" s="467"/>
      <c r="SIT112" s="466"/>
      <c r="SIU112" s="399"/>
      <c r="SIV112" s="466"/>
      <c r="SIW112" s="252"/>
      <c r="SIX112" s="467"/>
      <c r="SIY112" s="466"/>
      <c r="SIZ112" s="399"/>
      <c r="SJA112" s="466"/>
      <c r="SJB112" s="252"/>
      <c r="SJC112" s="467"/>
      <c r="SJD112" s="466"/>
      <c r="SJE112" s="399"/>
      <c r="SJF112" s="466"/>
      <c r="SJG112" s="252"/>
      <c r="SJH112" s="467"/>
      <c r="SJI112" s="466"/>
      <c r="SJJ112" s="399"/>
      <c r="SJK112" s="466"/>
      <c r="SJL112" s="252"/>
      <c r="SJM112" s="467"/>
      <c r="SJN112" s="466"/>
      <c r="SJO112" s="399"/>
      <c r="SJP112" s="466"/>
      <c r="SJQ112" s="252"/>
      <c r="SJR112" s="467"/>
      <c r="SJS112" s="466"/>
      <c r="SJT112" s="399"/>
      <c r="SJU112" s="466"/>
      <c r="SJV112" s="252"/>
      <c r="SJW112" s="467"/>
      <c r="SJX112" s="466"/>
      <c r="SJY112" s="399"/>
      <c r="SJZ112" s="466"/>
      <c r="SKA112" s="252"/>
      <c r="SKB112" s="467"/>
      <c r="SKC112" s="466"/>
      <c r="SKD112" s="399"/>
      <c r="SKE112" s="466"/>
      <c r="SKF112" s="252"/>
      <c r="SKG112" s="467"/>
      <c r="SKH112" s="466"/>
      <c r="SKI112" s="399"/>
      <c r="SKJ112" s="466"/>
      <c r="SKK112" s="252"/>
      <c r="SKL112" s="467"/>
      <c r="SKM112" s="466"/>
      <c r="SKN112" s="399"/>
      <c r="SKO112" s="466"/>
      <c r="SKP112" s="252"/>
      <c r="SKQ112" s="467"/>
      <c r="SKR112" s="466"/>
      <c r="SKS112" s="399"/>
      <c r="SKT112" s="466"/>
      <c r="SKU112" s="252"/>
      <c r="SKV112" s="467"/>
      <c r="SKW112" s="466"/>
      <c r="SKX112" s="399"/>
      <c r="SKY112" s="466"/>
      <c r="SKZ112" s="252"/>
      <c r="SLA112" s="467"/>
      <c r="SLB112" s="466"/>
      <c r="SLC112" s="399"/>
      <c r="SLD112" s="466"/>
      <c r="SLE112" s="252"/>
      <c r="SLF112" s="467"/>
      <c r="SLG112" s="466"/>
      <c r="SLH112" s="399"/>
      <c r="SLI112" s="466"/>
      <c r="SLJ112" s="252"/>
      <c r="SLK112" s="467"/>
      <c r="SLL112" s="466"/>
      <c r="SLM112" s="399"/>
      <c r="SLN112" s="466"/>
      <c r="SLO112" s="252"/>
      <c r="SLP112" s="467"/>
      <c r="SLQ112" s="466"/>
      <c r="SLR112" s="399"/>
      <c r="SLS112" s="466"/>
      <c r="SLT112" s="252"/>
      <c r="SLU112" s="467"/>
      <c r="SLV112" s="466"/>
      <c r="SLW112" s="399"/>
      <c r="SLX112" s="466"/>
      <c r="SLY112" s="252"/>
      <c r="SLZ112" s="467"/>
      <c r="SMA112" s="466"/>
      <c r="SMB112" s="399"/>
      <c r="SMC112" s="466"/>
      <c r="SMD112" s="252"/>
      <c r="SME112" s="467"/>
      <c r="SMF112" s="466"/>
      <c r="SMG112" s="399"/>
      <c r="SMH112" s="466"/>
      <c r="SMI112" s="252"/>
      <c r="SMJ112" s="467"/>
      <c r="SMK112" s="466"/>
      <c r="SML112" s="399"/>
      <c r="SMM112" s="466"/>
      <c r="SMN112" s="252"/>
      <c r="SMO112" s="467"/>
      <c r="SMP112" s="466"/>
      <c r="SMQ112" s="399"/>
      <c r="SMR112" s="466"/>
      <c r="SMS112" s="252"/>
      <c r="SMT112" s="467"/>
      <c r="SMU112" s="466"/>
      <c r="SMV112" s="399"/>
      <c r="SMW112" s="466"/>
      <c r="SMX112" s="252"/>
      <c r="SMY112" s="467"/>
      <c r="SMZ112" s="466"/>
      <c r="SNA112" s="399"/>
      <c r="SNB112" s="466"/>
      <c r="SNC112" s="252"/>
      <c r="SND112" s="467"/>
      <c r="SNE112" s="466"/>
      <c r="SNF112" s="399"/>
      <c r="SNG112" s="466"/>
      <c r="SNH112" s="252"/>
      <c r="SNI112" s="467"/>
      <c r="SNJ112" s="466"/>
      <c r="SNK112" s="399"/>
      <c r="SNL112" s="466"/>
      <c r="SNM112" s="252"/>
      <c r="SNN112" s="467"/>
      <c r="SNO112" s="466"/>
      <c r="SNP112" s="399"/>
      <c r="SNQ112" s="466"/>
      <c r="SNR112" s="252"/>
      <c r="SNS112" s="467"/>
      <c r="SNT112" s="466"/>
      <c r="SNU112" s="399"/>
      <c r="SNV112" s="466"/>
      <c r="SNW112" s="252"/>
      <c r="SNX112" s="467"/>
      <c r="SNY112" s="466"/>
      <c r="SNZ112" s="399"/>
      <c r="SOA112" s="466"/>
      <c r="SOB112" s="252"/>
      <c r="SOC112" s="467"/>
      <c r="SOD112" s="466"/>
      <c r="SOE112" s="399"/>
      <c r="SOF112" s="466"/>
      <c r="SOG112" s="252"/>
      <c r="SOH112" s="467"/>
      <c r="SOI112" s="466"/>
      <c r="SOJ112" s="399"/>
      <c r="SOK112" s="466"/>
      <c r="SOL112" s="252"/>
      <c r="SOM112" s="467"/>
      <c r="SON112" s="466"/>
      <c r="SOO112" s="399"/>
      <c r="SOP112" s="466"/>
      <c r="SOQ112" s="252"/>
      <c r="SOR112" s="467"/>
      <c r="SOS112" s="466"/>
      <c r="SOT112" s="399"/>
      <c r="SOU112" s="466"/>
      <c r="SOV112" s="252"/>
      <c r="SOW112" s="467"/>
      <c r="SOX112" s="466"/>
      <c r="SOY112" s="399"/>
      <c r="SOZ112" s="466"/>
      <c r="SPA112" s="252"/>
      <c r="SPB112" s="467"/>
      <c r="SPC112" s="466"/>
      <c r="SPD112" s="399"/>
      <c r="SPE112" s="466"/>
      <c r="SPF112" s="252"/>
      <c r="SPG112" s="467"/>
      <c r="SPH112" s="466"/>
      <c r="SPI112" s="399"/>
      <c r="SPJ112" s="466"/>
      <c r="SPK112" s="252"/>
      <c r="SPL112" s="467"/>
      <c r="SPM112" s="466"/>
      <c r="SPN112" s="399"/>
      <c r="SPO112" s="466"/>
      <c r="SPP112" s="252"/>
      <c r="SPQ112" s="467"/>
      <c r="SPR112" s="466"/>
      <c r="SPS112" s="399"/>
      <c r="SPT112" s="466"/>
      <c r="SPU112" s="252"/>
      <c r="SPV112" s="467"/>
      <c r="SPW112" s="466"/>
      <c r="SPX112" s="399"/>
      <c r="SPY112" s="466"/>
      <c r="SPZ112" s="252"/>
      <c r="SQA112" s="467"/>
      <c r="SQB112" s="466"/>
      <c r="SQC112" s="399"/>
      <c r="SQD112" s="466"/>
      <c r="SQE112" s="252"/>
      <c r="SQF112" s="467"/>
      <c r="SQG112" s="466"/>
      <c r="SQH112" s="399"/>
      <c r="SQI112" s="466"/>
      <c r="SQJ112" s="252"/>
      <c r="SQK112" s="467"/>
      <c r="SQL112" s="466"/>
      <c r="SQM112" s="399"/>
      <c r="SQN112" s="466"/>
      <c r="SQO112" s="252"/>
      <c r="SQP112" s="467"/>
      <c r="SQQ112" s="466"/>
      <c r="SQR112" s="399"/>
      <c r="SQS112" s="466"/>
      <c r="SQT112" s="252"/>
      <c r="SQU112" s="467"/>
      <c r="SQV112" s="466"/>
      <c r="SQW112" s="399"/>
      <c r="SQX112" s="466"/>
      <c r="SQY112" s="252"/>
      <c r="SQZ112" s="467"/>
      <c r="SRA112" s="466"/>
      <c r="SRB112" s="399"/>
      <c r="SRC112" s="466"/>
      <c r="SRD112" s="252"/>
      <c r="SRE112" s="467"/>
      <c r="SRF112" s="466"/>
      <c r="SRG112" s="399"/>
      <c r="SRH112" s="466"/>
      <c r="SRI112" s="252"/>
      <c r="SRJ112" s="467"/>
      <c r="SRK112" s="466"/>
      <c r="SRL112" s="399"/>
      <c r="SRM112" s="466"/>
      <c r="SRN112" s="252"/>
      <c r="SRO112" s="467"/>
      <c r="SRP112" s="466"/>
      <c r="SRQ112" s="399"/>
      <c r="SRR112" s="466"/>
      <c r="SRS112" s="252"/>
      <c r="SRT112" s="467"/>
      <c r="SRU112" s="466"/>
      <c r="SRV112" s="399"/>
      <c r="SRW112" s="466"/>
      <c r="SRX112" s="252"/>
      <c r="SRY112" s="467"/>
      <c r="SRZ112" s="466"/>
      <c r="SSA112" s="399"/>
      <c r="SSB112" s="466"/>
      <c r="SSC112" s="252"/>
      <c r="SSD112" s="467"/>
      <c r="SSE112" s="466"/>
      <c r="SSF112" s="399"/>
      <c r="SSG112" s="466"/>
      <c r="SSH112" s="252"/>
      <c r="SSI112" s="467"/>
      <c r="SSJ112" s="466"/>
      <c r="SSK112" s="399"/>
      <c r="SSL112" s="466"/>
      <c r="SSM112" s="252"/>
      <c r="SSN112" s="467"/>
      <c r="SSO112" s="466"/>
      <c r="SSP112" s="399"/>
      <c r="SSQ112" s="466"/>
      <c r="SSR112" s="252"/>
      <c r="SSS112" s="467"/>
      <c r="SST112" s="466"/>
      <c r="SSU112" s="399"/>
      <c r="SSV112" s="466"/>
      <c r="SSW112" s="252"/>
      <c r="SSX112" s="467"/>
      <c r="SSY112" s="466"/>
      <c r="SSZ112" s="399"/>
      <c r="STA112" s="466"/>
      <c r="STB112" s="252"/>
      <c r="STC112" s="467"/>
      <c r="STD112" s="466"/>
      <c r="STE112" s="399"/>
      <c r="STF112" s="466"/>
      <c r="STG112" s="252"/>
      <c r="STH112" s="467"/>
      <c r="STI112" s="466"/>
      <c r="STJ112" s="399"/>
      <c r="STK112" s="466"/>
      <c r="STL112" s="252"/>
      <c r="STM112" s="467"/>
      <c r="STN112" s="466"/>
      <c r="STO112" s="399"/>
      <c r="STP112" s="466"/>
      <c r="STQ112" s="252"/>
      <c r="STR112" s="467"/>
      <c r="STS112" s="466"/>
      <c r="STT112" s="399"/>
      <c r="STU112" s="466"/>
      <c r="STV112" s="252"/>
      <c r="STW112" s="467"/>
      <c r="STX112" s="466"/>
      <c r="STY112" s="399"/>
      <c r="STZ112" s="466"/>
      <c r="SUA112" s="252"/>
      <c r="SUB112" s="467"/>
      <c r="SUC112" s="466"/>
      <c r="SUD112" s="399"/>
      <c r="SUE112" s="466"/>
      <c r="SUF112" s="252"/>
      <c r="SUG112" s="467"/>
      <c r="SUH112" s="466"/>
      <c r="SUI112" s="399"/>
      <c r="SUJ112" s="466"/>
      <c r="SUK112" s="252"/>
      <c r="SUL112" s="467"/>
      <c r="SUM112" s="466"/>
      <c r="SUN112" s="399"/>
      <c r="SUO112" s="466"/>
      <c r="SUP112" s="252"/>
      <c r="SUQ112" s="467"/>
      <c r="SUR112" s="466"/>
      <c r="SUS112" s="399"/>
      <c r="SUT112" s="466"/>
      <c r="SUU112" s="252"/>
      <c r="SUV112" s="467"/>
      <c r="SUW112" s="466"/>
      <c r="SUX112" s="399"/>
      <c r="SUY112" s="466"/>
      <c r="SUZ112" s="252"/>
      <c r="SVA112" s="467"/>
      <c r="SVB112" s="466"/>
      <c r="SVC112" s="399"/>
      <c r="SVD112" s="466"/>
      <c r="SVE112" s="252"/>
      <c r="SVF112" s="467"/>
      <c r="SVG112" s="466"/>
      <c r="SVH112" s="399"/>
      <c r="SVI112" s="466"/>
      <c r="SVJ112" s="252"/>
      <c r="SVK112" s="467"/>
      <c r="SVL112" s="466"/>
      <c r="SVM112" s="399"/>
      <c r="SVN112" s="466"/>
      <c r="SVO112" s="252"/>
      <c r="SVP112" s="467"/>
      <c r="SVQ112" s="466"/>
      <c r="SVR112" s="399"/>
      <c r="SVS112" s="466"/>
      <c r="SVT112" s="252"/>
      <c r="SVU112" s="467"/>
      <c r="SVV112" s="466"/>
      <c r="SVW112" s="399"/>
      <c r="SVX112" s="466"/>
      <c r="SVY112" s="252"/>
      <c r="SVZ112" s="467"/>
      <c r="SWA112" s="466"/>
      <c r="SWB112" s="399"/>
      <c r="SWC112" s="466"/>
      <c r="SWD112" s="252"/>
      <c r="SWE112" s="467"/>
      <c r="SWF112" s="466"/>
      <c r="SWG112" s="399"/>
      <c r="SWH112" s="466"/>
      <c r="SWI112" s="252"/>
      <c r="SWJ112" s="467"/>
      <c r="SWK112" s="466"/>
      <c r="SWL112" s="399"/>
      <c r="SWM112" s="466"/>
      <c r="SWN112" s="252"/>
      <c r="SWO112" s="467"/>
      <c r="SWP112" s="466"/>
      <c r="SWQ112" s="399"/>
      <c r="SWR112" s="466"/>
      <c r="SWS112" s="252"/>
      <c r="SWT112" s="467"/>
      <c r="SWU112" s="466"/>
      <c r="SWV112" s="399"/>
      <c r="SWW112" s="466"/>
      <c r="SWX112" s="252"/>
      <c r="SWY112" s="467"/>
      <c r="SWZ112" s="466"/>
      <c r="SXA112" s="399"/>
      <c r="SXB112" s="466"/>
      <c r="SXC112" s="252"/>
      <c r="SXD112" s="467"/>
      <c r="SXE112" s="466"/>
      <c r="SXF112" s="399"/>
      <c r="SXG112" s="466"/>
      <c r="SXH112" s="252"/>
      <c r="SXI112" s="467"/>
      <c r="SXJ112" s="466"/>
      <c r="SXK112" s="399"/>
      <c r="SXL112" s="466"/>
      <c r="SXM112" s="252"/>
      <c r="SXN112" s="467"/>
      <c r="SXO112" s="466"/>
      <c r="SXP112" s="399"/>
      <c r="SXQ112" s="466"/>
      <c r="SXR112" s="252"/>
      <c r="SXS112" s="467"/>
      <c r="SXT112" s="466"/>
      <c r="SXU112" s="399"/>
      <c r="SXV112" s="466"/>
      <c r="SXW112" s="252"/>
      <c r="SXX112" s="467"/>
      <c r="SXY112" s="466"/>
      <c r="SXZ112" s="399"/>
      <c r="SYA112" s="466"/>
      <c r="SYB112" s="252"/>
      <c r="SYC112" s="467"/>
      <c r="SYD112" s="466"/>
      <c r="SYE112" s="399"/>
      <c r="SYF112" s="466"/>
      <c r="SYG112" s="252"/>
      <c r="SYH112" s="467"/>
      <c r="SYI112" s="466"/>
      <c r="SYJ112" s="399"/>
      <c r="SYK112" s="466"/>
      <c r="SYL112" s="252"/>
      <c r="SYM112" s="467"/>
      <c r="SYN112" s="466"/>
      <c r="SYO112" s="399"/>
      <c r="SYP112" s="466"/>
      <c r="SYQ112" s="252"/>
      <c r="SYR112" s="467"/>
      <c r="SYS112" s="466"/>
      <c r="SYT112" s="399"/>
      <c r="SYU112" s="466"/>
      <c r="SYV112" s="252"/>
      <c r="SYW112" s="467"/>
      <c r="SYX112" s="466"/>
      <c r="SYY112" s="399"/>
      <c r="SYZ112" s="466"/>
      <c r="SZA112" s="252"/>
      <c r="SZB112" s="467"/>
      <c r="SZC112" s="466"/>
      <c r="SZD112" s="399"/>
      <c r="SZE112" s="466"/>
      <c r="SZF112" s="252"/>
      <c r="SZG112" s="467"/>
      <c r="SZH112" s="466"/>
      <c r="SZI112" s="399"/>
      <c r="SZJ112" s="466"/>
      <c r="SZK112" s="252"/>
      <c r="SZL112" s="467"/>
      <c r="SZM112" s="466"/>
      <c r="SZN112" s="399"/>
      <c r="SZO112" s="466"/>
      <c r="SZP112" s="252"/>
      <c r="SZQ112" s="467"/>
      <c r="SZR112" s="466"/>
      <c r="SZS112" s="399"/>
      <c r="SZT112" s="466"/>
      <c r="SZU112" s="252"/>
      <c r="SZV112" s="467"/>
      <c r="SZW112" s="466"/>
      <c r="SZX112" s="399"/>
      <c r="SZY112" s="466"/>
      <c r="SZZ112" s="252"/>
      <c r="TAA112" s="467"/>
      <c r="TAB112" s="466"/>
      <c r="TAC112" s="399"/>
      <c r="TAD112" s="466"/>
      <c r="TAE112" s="252"/>
      <c r="TAF112" s="467"/>
      <c r="TAG112" s="466"/>
      <c r="TAH112" s="399"/>
      <c r="TAI112" s="466"/>
      <c r="TAJ112" s="252"/>
      <c r="TAK112" s="467"/>
      <c r="TAL112" s="466"/>
      <c r="TAM112" s="399"/>
      <c r="TAN112" s="466"/>
      <c r="TAO112" s="252"/>
      <c r="TAP112" s="467"/>
      <c r="TAQ112" s="466"/>
      <c r="TAR112" s="399"/>
      <c r="TAS112" s="466"/>
      <c r="TAT112" s="252"/>
      <c r="TAU112" s="467"/>
      <c r="TAV112" s="466"/>
      <c r="TAW112" s="399"/>
      <c r="TAX112" s="466"/>
      <c r="TAY112" s="252"/>
      <c r="TAZ112" s="467"/>
      <c r="TBA112" s="466"/>
      <c r="TBB112" s="399"/>
      <c r="TBC112" s="466"/>
      <c r="TBD112" s="252"/>
      <c r="TBE112" s="467"/>
      <c r="TBF112" s="466"/>
      <c r="TBG112" s="399"/>
      <c r="TBH112" s="466"/>
      <c r="TBI112" s="252"/>
      <c r="TBJ112" s="467"/>
      <c r="TBK112" s="466"/>
      <c r="TBL112" s="399"/>
      <c r="TBM112" s="466"/>
      <c r="TBN112" s="252"/>
      <c r="TBO112" s="467"/>
      <c r="TBP112" s="466"/>
      <c r="TBQ112" s="399"/>
      <c r="TBR112" s="466"/>
      <c r="TBS112" s="252"/>
      <c r="TBT112" s="467"/>
      <c r="TBU112" s="466"/>
      <c r="TBV112" s="399"/>
      <c r="TBW112" s="466"/>
      <c r="TBX112" s="252"/>
      <c r="TBY112" s="467"/>
      <c r="TBZ112" s="466"/>
      <c r="TCA112" s="399"/>
      <c r="TCB112" s="466"/>
      <c r="TCC112" s="252"/>
      <c r="TCD112" s="467"/>
      <c r="TCE112" s="466"/>
      <c r="TCF112" s="399"/>
      <c r="TCG112" s="466"/>
      <c r="TCH112" s="252"/>
      <c r="TCI112" s="467"/>
      <c r="TCJ112" s="466"/>
      <c r="TCK112" s="399"/>
      <c r="TCL112" s="466"/>
      <c r="TCM112" s="252"/>
      <c r="TCN112" s="467"/>
      <c r="TCO112" s="466"/>
      <c r="TCP112" s="399"/>
      <c r="TCQ112" s="466"/>
      <c r="TCR112" s="252"/>
      <c r="TCS112" s="467"/>
      <c r="TCT112" s="466"/>
      <c r="TCU112" s="399"/>
      <c r="TCV112" s="466"/>
      <c r="TCW112" s="252"/>
      <c r="TCX112" s="467"/>
      <c r="TCY112" s="466"/>
      <c r="TCZ112" s="399"/>
      <c r="TDA112" s="466"/>
      <c r="TDB112" s="252"/>
      <c r="TDC112" s="467"/>
      <c r="TDD112" s="466"/>
      <c r="TDE112" s="399"/>
      <c r="TDF112" s="466"/>
      <c r="TDG112" s="252"/>
      <c r="TDH112" s="467"/>
      <c r="TDI112" s="466"/>
      <c r="TDJ112" s="399"/>
      <c r="TDK112" s="466"/>
      <c r="TDL112" s="252"/>
      <c r="TDM112" s="467"/>
      <c r="TDN112" s="466"/>
      <c r="TDO112" s="399"/>
      <c r="TDP112" s="466"/>
      <c r="TDQ112" s="252"/>
      <c r="TDR112" s="467"/>
      <c r="TDS112" s="466"/>
      <c r="TDT112" s="399"/>
      <c r="TDU112" s="466"/>
      <c r="TDV112" s="252"/>
      <c r="TDW112" s="467"/>
      <c r="TDX112" s="466"/>
      <c r="TDY112" s="399"/>
      <c r="TDZ112" s="466"/>
      <c r="TEA112" s="252"/>
      <c r="TEB112" s="467"/>
      <c r="TEC112" s="466"/>
      <c r="TED112" s="399"/>
      <c r="TEE112" s="466"/>
      <c r="TEF112" s="252"/>
      <c r="TEG112" s="467"/>
      <c r="TEH112" s="466"/>
      <c r="TEI112" s="399"/>
      <c r="TEJ112" s="466"/>
      <c r="TEK112" s="252"/>
      <c r="TEL112" s="467"/>
      <c r="TEM112" s="466"/>
      <c r="TEN112" s="399"/>
      <c r="TEO112" s="466"/>
      <c r="TEP112" s="252"/>
      <c r="TEQ112" s="467"/>
      <c r="TER112" s="466"/>
      <c r="TES112" s="399"/>
      <c r="TET112" s="466"/>
      <c r="TEU112" s="252"/>
      <c r="TEV112" s="467"/>
      <c r="TEW112" s="466"/>
      <c r="TEX112" s="399"/>
      <c r="TEY112" s="466"/>
      <c r="TEZ112" s="252"/>
      <c r="TFA112" s="467"/>
      <c r="TFB112" s="466"/>
      <c r="TFC112" s="399"/>
      <c r="TFD112" s="466"/>
      <c r="TFE112" s="252"/>
      <c r="TFF112" s="467"/>
      <c r="TFG112" s="466"/>
      <c r="TFH112" s="399"/>
      <c r="TFI112" s="466"/>
      <c r="TFJ112" s="252"/>
      <c r="TFK112" s="467"/>
      <c r="TFL112" s="466"/>
      <c r="TFM112" s="399"/>
      <c r="TFN112" s="466"/>
      <c r="TFO112" s="252"/>
      <c r="TFP112" s="467"/>
      <c r="TFQ112" s="466"/>
      <c r="TFR112" s="399"/>
      <c r="TFS112" s="466"/>
      <c r="TFT112" s="252"/>
      <c r="TFU112" s="467"/>
      <c r="TFV112" s="466"/>
      <c r="TFW112" s="399"/>
      <c r="TFX112" s="466"/>
      <c r="TFY112" s="252"/>
      <c r="TFZ112" s="467"/>
      <c r="TGA112" s="466"/>
      <c r="TGB112" s="399"/>
      <c r="TGC112" s="466"/>
      <c r="TGD112" s="252"/>
      <c r="TGE112" s="467"/>
      <c r="TGF112" s="466"/>
      <c r="TGG112" s="399"/>
      <c r="TGH112" s="466"/>
      <c r="TGI112" s="252"/>
      <c r="TGJ112" s="467"/>
      <c r="TGK112" s="466"/>
      <c r="TGL112" s="399"/>
      <c r="TGM112" s="466"/>
      <c r="TGN112" s="252"/>
      <c r="TGO112" s="467"/>
      <c r="TGP112" s="466"/>
      <c r="TGQ112" s="399"/>
      <c r="TGR112" s="466"/>
      <c r="TGS112" s="252"/>
      <c r="TGT112" s="467"/>
      <c r="TGU112" s="466"/>
      <c r="TGV112" s="399"/>
      <c r="TGW112" s="466"/>
      <c r="TGX112" s="252"/>
      <c r="TGY112" s="467"/>
      <c r="TGZ112" s="466"/>
      <c r="THA112" s="399"/>
      <c r="THB112" s="466"/>
      <c r="THC112" s="252"/>
      <c r="THD112" s="467"/>
      <c r="THE112" s="466"/>
      <c r="THF112" s="399"/>
      <c r="THG112" s="466"/>
      <c r="THH112" s="252"/>
      <c r="THI112" s="467"/>
      <c r="THJ112" s="466"/>
      <c r="THK112" s="399"/>
      <c r="THL112" s="466"/>
      <c r="THM112" s="252"/>
      <c r="THN112" s="467"/>
      <c r="THO112" s="466"/>
      <c r="THP112" s="399"/>
      <c r="THQ112" s="466"/>
      <c r="THR112" s="252"/>
      <c r="THS112" s="467"/>
      <c r="THT112" s="466"/>
      <c r="THU112" s="399"/>
      <c r="THV112" s="466"/>
      <c r="THW112" s="252"/>
      <c r="THX112" s="467"/>
      <c r="THY112" s="466"/>
      <c r="THZ112" s="399"/>
      <c r="TIA112" s="466"/>
      <c r="TIB112" s="252"/>
      <c r="TIC112" s="467"/>
      <c r="TID112" s="466"/>
      <c r="TIE112" s="399"/>
      <c r="TIF112" s="466"/>
      <c r="TIG112" s="252"/>
      <c r="TIH112" s="467"/>
      <c r="TII112" s="466"/>
      <c r="TIJ112" s="399"/>
      <c r="TIK112" s="466"/>
      <c r="TIL112" s="252"/>
      <c r="TIM112" s="467"/>
      <c r="TIN112" s="466"/>
      <c r="TIO112" s="399"/>
      <c r="TIP112" s="466"/>
      <c r="TIQ112" s="252"/>
      <c r="TIR112" s="467"/>
      <c r="TIS112" s="466"/>
      <c r="TIT112" s="399"/>
      <c r="TIU112" s="466"/>
      <c r="TIV112" s="252"/>
      <c r="TIW112" s="467"/>
      <c r="TIX112" s="466"/>
      <c r="TIY112" s="399"/>
      <c r="TIZ112" s="466"/>
      <c r="TJA112" s="252"/>
      <c r="TJB112" s="467"/>
      <c r="TJC112" s="466"/>
      <c r="TJD112" s="399"/>
      <c r="TJE112" s="466"/>
      <c r="TJF112" s="252"/>
      <c r="TJG112" s="467"/>
      <c r="TJH112" s="466"/>
      <c r="TJI112" s="399"/>
      <c r="TJJ112" s="466"/>
      <c r="TJK112" s="252"/>
      <c r="TJL112" s="467"/>
      <c r="TJM112" s="466"/>
      <c r="TJN112" s="399"/>
      <c r="TJO112" s="466"/>
      <c r="TJP112" s="252"/>
      <c r="TJQ112" s="467"/>
      <c r="TJR112" s="466"/>
      <c r="TJS112" s="399"/>
      <c r="TJT112" s="466"/>
      <c r="TJU112" s="252"/>
      <c r="TJV112" s="467"/>
      <c r="TJW112" s="466"/>
      <c r="TJX112" s="399"/>
      <c r="TJY112" s="466"/>
      <c r="TJZ112" s="252"/>
      <c r="TKA112" s="467"/>
      <c r="TKB112" s="466"/>
      <c r="TKC112" s="399"/>
      <c r="TKD112" s="466"/>
      <c r="TKE112" s="252"/>
      <c r="TKF112" s="467"/>
      <c r="TKG112" s="466"/>
      <c r="TKH112" s="399"/>
      <c r="TKI112" s="466"/>
      <c r="TKJ112" s="252"/>
      <c r="TKK112" s="467"/>
      <c r="TKL112" s="466"/>
      <c r="TKM112" s="399"/>
      <c r="TKN112" s="466"/>
      <c r="TKO112" s="252"/>
      <c r="TKP112" s="467"/>
      <c r="TKQ112" s="466"/>
      <c r="TKR112" s="399"/>
      <c r="TKS112" s="466"/>
      <c r="TKT112" s="252"/>
      <c r="TKU112" s="467"/>
      <c r="TKV112" s="466"/>
      <c r="TKW112" s="399"/>
      <c r="TKX112" s="466"/>
      <c r="TKY112" s="252"/>
      <c r="TKZ112" s="467"/>
      <c r="TLA112" s="466"/>
      <c r="TLB112" s="399"/>
      <c r="TLC112" s="466"/>
      <c r="TLD112" s="252"/>
      <c r="TLE112" s="467"/>
      <c r="TLF112" s="466"/>
      <c r="TLG112" s="399"/>
      <c r="TLH112" s="466"/>
      <c r="TLI112" s="252"/>
      <c r="TLJ112" s="467"/>
      <c r="TLK112" s="466"/>
      <c r="TLL112" s="399"/>
      <c r="TLM112" s="466"/>
      <c r="TLN112" s="252"/>
      <c r="TLO112" s="467"/>
      <c r="TLP112" s="466"/>
      <c r="TLQ112" s="399"/>
      <c r="TLR112" s="466"/>
      <c r="TLS112" s="252"/>
      <c r="TLT112" s="467"/>
      <c r="TLU112" s="466"/>
      <c r="TLV112" s="399"/>
      <c r="TLW112" s="466"/>
      <c r="TLX112" s="252"/>
      <c r="TLY112" s="467"/>
      <c r="TLZ112" s="466"/>
      <c r="TMA112" s="399"/>
      <c r="TMB112" s="466"/>
      <c r="TMC112" s="252"/>
      <c r="TMD112" s="467"/>
      <c r="TME112" s="466"/>
      <c r="TMF112" s="399"/>
      <c r="TMG112" s="466"/>
      <c r="TMH112" s="252"/>
      <c r="TMI112" s="467"/>
      <c r="TMJ112" s="466"/>
      <c r="TMK112" s="399"/>
      <c r="TML112" s="466"/>
      <c r="TMM112" s="252"/>
      <c r="TMN112" s="467"/>
      <c r="TMO112" s="466"/>
      <c r="TMP112" s="399"/>
      <c r="TMQ112" s="466"/>
      <c r="TMR112" s="252"/>
      <c r="TMS112" s="467"/>
      <c r="TMT112" s="466"/>
      <c r="TMU112" s="399"/>
      <c r="TMV112" s="466"/>
      <c r="TMW112" s="252"/>
      <c r="TMX112" s="467"/>
      <c r="TMY112" s="466"/>
      <c r="TMZ112" s="399"/>
      <c r="TNA112" s="466"/>
      <c r="TNB112" s="252"/>
      <c r="TNC112" s="467"/>
      <c r="TND112" s="466"/>
      <c r="TNE112" s="399"/>
      <c r="TNF112" s="466"/>
      <c r="TNG112" s="252"/>
      <c r="TNH112" s="467"/>
      <c r="TNI112" s="466"/>
      <c r="TNJ112" s="399"/>
      <c r="TNK112" s="466"/>
      <c r="TNL112" s="252"/>
      <c r="TNM112" s="467"/>
      <c r="TNN112" s="466"/>
      <c r="TNO112" s="399"/>
      <c r="TNP112" s="466"/>
      <c r="TNQ112" s="252"/>
      <c r="TNR112" s="467"/>
      <c r="TNS112" s="466"/>
      <c r="TNT112" s="399"/>
      <c r="TNU112" s="466"/>
      <c r="TNV112" s="252"/>
      <c r="TNW112" s="467"/>
      <c r="TNX112" s="466"/>
      <c r="TNY112" s="399"/>
      <c r="TNZ112" s="466"/>
      <c r="TOA112" s="252"/>
      <c r="TOB112" s="467"/>
      <c r="TOC112" s="466"/>
      <c r="TOD112" s="399"/>
      <c r="TOE112" s="466"/>
      <c r="TOF112" s="252"/>
      <c r="TOG112" s="467"/>
      <c r="TOH112" s="466"/>
      <c r="TOI112" s="399"/>
      <c r="TOJ112" s="466"/>
      <c r="TOK112" s="252"/>
      <c r="TOL112" s="467"/>
      <c r="TOM112" s="466"/>
      <c r="TON112" s="399"/>
      <c r="TOO112" s="466"/>
      <c r="TOP112" s="252"/>
      <c r="TOQ112" s="467"/>
      <c r="TOR112" s="466"/>
      <c r="TOS112" s="399"/>
      <c r="TOT112" s="466"/>
      <c r="TOU112" s="252"/>
      <c r="TOV112" s="467"/>
      <c r="TOW112" s="466"/>
      <c r="TOX112" s="399"/>
      <c r="TOY112" s="466"/>
      <c r="TOZ112" s="252"/>
      <c r="TPA112" s="467"/>
      <c r="TPB112" s="466"/>
      <c r="TPC112" s="399"/>
      <c r="TPD112" s="466"/>
      <c r="TPE112" s="252"/>
      <c r="TPF112" s="467"/>
      <c r="TPG112" s="466"/>
      <c r="TPH112" s="399"/>
      <c r="TPI112" s="466"/>
      <c r="TPJ112" s="252"/>
      <c r="TPK112" s="467"/>
      <c r="TPL112" s="466"/>
      <c r="TPM112" s="399"/>
      <c r="TPN112" s="466"/>
      <c r="TPO112" s="252"/>
      <c r="TPP112" s="467"/>
      <c r="TPQ112" s="466"/>
      <c r="TPR112" s="399"/>
      <c r="TPS112" s="466"/>
      <c r="TPT112" s="252"/>
      <c r="TPU112" s="467"/>
      <c r="TPV112" s="466"/>
      <c r="TPW112" s="399"/>
      <c r="TPX112" s="466"/>
      <c r="TPY112" s="252"/>
      <c r="TPZ112" s="467"/>
      <c r="TQA112" s="466"/>
      <c r="TQB112" s="399"/>
      <c r="TQC112" s="466"/>
      <c r="TQD112" s="252"/>
      <c r="TQE112" s="467"/>
      <c r="TQF112" s="466"/>
      <c r="TQG112" s="399"/>
      <c r="TQH112" s="466"/>
      <c r="TQI112" s="252"/>
      <c r="TQJ112" s="467"/>
      <c r="TQK112" s="466"/>
      <c r="TQL112" s="399"/>
      <c r="TQM112" s="466"/>
      <c r="TQN112" s="252"/>
      <c r="TQO112" s="467"/>
      <c r="TQP112" s="466"/>
      <c r="TQQ112" s="399"/>
      <c r="TQR112" s="466"/>
      <c r="TQS112" s="252"/>
      <c r="TQT112" s="467"/>
      <c r="TQU112" s="466"/>
      <c r="TQV112" s="399"/>
      <c r="TQW112" s="466"/>
      <c r="TQX112" s="252"/>
      <c r="TQY112" s="467"/>
      <c r="TQZ112" s="466"/>
      <c r="TRA112" s="399"/>
      <c r="TRB112" s="466"/>
      <c r="TRC112" s="252"/>
      <c r="TRD112" s="467"/>
      <c r="TRE112" s="466"/>
      <c r="TRF112" s="399"/>
      <c r="TRG112" s="466"/>
      <c r="TRH112" s="252"/>
      <c r="TRI112" s="467"/>
      <c r="TRJ112" s="466"/>
      <c r="TRK112" s="399"/>
      <c r="TRL112" s="466"/>
      <c r="TRM112" s="252"/>
      <c r="TRN112" s="467"/>
      <c r="TRO112" s="466"/>
      <c r="TRP112" s="399"/>
      <c r="TRQ112" s="466"/>
      <c r="TRR112" s="252"/>
      <c r="TRS112" s="467"/>
      <c r="TRT112" s="466"/>
      <c r="TRU112" s="399"/>
      <c r="TRV112" s="466"/>
      <c r="TRW112" s="252"/>
      <c r="TRX112" s="467"/>
      <c r="TRY112" s="466"/>
      <c r="TRZ112" s="399"/>
      <c r="TSA112" s="466"/>
      <c r="TSB112" s="252"/>
      <c r="TSC112" s="467"/>
      <c r="TSD112" s="466"/>
      <c r="TSE112" s="399"/>
      <c r="TSF112" s="466"/>
      <c r="TSG112" s="252"/>
      <c r="TSH112" s="467"/>
      <c r="TSI112" s="466"/>
      <c r="TSJ112" s="399"/>
      <c r="TSK112" s="466"/>
      <c r="TSL112" s="252"/>
      <c r="TSM112" s="467"/>
      <c r="TSN112" s="466"/>
      <c r="TSO112" s="399"/>
      <c r="TSP112" s="466"/>
      <c r="TSQ112" s="252"/>
      <c r="TSR112" s="467"/>
      <c r="TSS112" s="466"/>
      <c r="TST112" s="399"/>
      <c r="TSU112" s="466"/>
      <c r="TSV112" s="252"/>
      <c r="TSW112" s="467"/>
      <c r="TSX112" s="466"/>
      <c r="TSY112" s="399"/>
      <c r="TSZ112" s="466"/>
      <c r="TTA112" s="252"/>
      <c r="TTB112" s="467"/>
      <c r="TTC112" s="466"/>
      <c r="TTD112" s="399"/>
      <c r="TTE112" s="466"/>
      <c r="TTF112" s="252"/>
      <c r="TTG112" s="467"/>
      <c r="TTH112" s="466"/>
      <c r="TTI112" s="399"/>
      <c r="TTJ112" s="466"/>
      <c r="TTK112" s="252"/>
      <c r="TTL112" s="467"/>
      <c r="TTM112" s="466"/>
      <c r="TTN112" s="399"/>
      <c r="TTO112" s="466"/>
      <c r="TTP112" s="252"/>
      <c r="TTQ112" s="467"/>
      <c r="TTR112" s="466"/>
      <c r="TTS112" s="399"/>
      <c r="TTT112" s="466"/>
      <c r="TTU112" s="252"/>
      <c r="TTV112" s="467"/>
      <c r="TTW112" s="466"/>
      <c r="TTX112" s="399"/>
      <c r="TTY112" s="466"/>
      <c r="TTZ112" s="252"/>
      <c r="TUA112" s="467"/>
      <c r="TUB112" s="466"/>
      <c r="TUC112" s="399"/>
      <c r="TUD112" s="466"/>
      <c r="TUE112" s="252"/>
      <c r="TUF112" s="467"/>
      <c r="TUG112" s="466"/>
      <c r="TUH112" s="399"/>
      <c r="TUI112" s="466"/>
      <c r="TUJ112" s="252"/>
      <c r="TUK112" s="467"/>
      <c r="TUL112" s="466"/>
      <c r="TUM112" s="399"/>
      <c r="TUN112" s="466"/>
      <c r="TUO112" s="252"/>
      <c r="TUP112" s="467"/>
      <c r="TUQ112" s="466"/>
      <c r="TUR112" s="399"/>
      <c r="TUS112" s="466"/>
      <c r="TUT112" s="252"/>
      <c r="TUU112" s="467"/>
      <c r="TUV112" s="466"/>
      <c r="TUW112" s="399"/>
      <c r="TUX112" s="466"/>
      <c r="TUY112" s="252"/>
      <c r="TUZ112" s="467"/>
      <c r="TVA112" s="466"/>
      <c r="TVB112" s="399"/>
      <c r="TVC112" s="466"/>
      <c r="TVD112" s="252"/>
      <c r="TVE112" s="467"/>
      <c r="TVF112" s="466"/>
      <c r="TVG112" s="399"/>
      <c r="TVH112" s="466"/>
      <c r="TVI112" s="252"/>
      <c r="TVJ112" s="467"/>
      <c r="TVK112" s="466"/>
      <c r="TVL112" s="399"/>
      <c r="TVM112" s="466"/>
      <c r="TVN112" s="252"/>
      <c r="TVO112" s="467"/>
      <c r="TVP112" s="466"/>
      <c r="TVQ112" s="399"/>
      <c r="TVR112" s="466"/>
      <c r="TVS112" s="252"/>
      <c r="TVT112" s="467"/>
      <c r="TVU112" s="466"/>
      <c r="TVV112" s="399"/>
      <c r="TVW112" s="466"/>
      <c r="TVX112" s="252"/>
      <c r="TVY112" s="467"/>
      <c r="TVZ112" s="466"/>
      <c r="TWA112" s="399"/>
      <c r="TWB112" s="466"/>
      <c r="TWC112" s="252"/>
      <c r="TWD112" s="467"/>
      <c r="TWE112" s="466"/>
      <c r="TWF112" s="399"/>
      <c r="TWG112" s="466"/>
      <c r="TWH112" s="252"/>
      <c r="TWI112" s="467"/>
      <c r="TWJ112" s="466"/>
      <c r="TWK112" s="399"/>
      <c r="TWL112" s="466"/>
      <c r="TWM112" s="252"/>
      <c r="TWN112" s="467"/>
      <c r="TWO112" s="466"/>
      <c r="TWP112" s="399"/>
      <c r="TWQ112" s="466"/>
      <c r="TWR112" s="252"/>
      <c r="TWS112" s="467"/>
      <c r="TWT112" s="466"/>
      <c r="TWU112" s="399"/>
      <c r="TWV112" s="466"/>
      <c r="TWW112" s="252"/>
      <c r="TWX112" s="467"/>
      <c r="TWY112" s="466"/>
      <c r="TWZ112" s="399"/>
      <c r="TXA112" s="466"/>
      <c r="TXB112" s="252"/>
      <c r="TXC112" s="467"/>
      <c r="TXD112" s="466"/>
      <c r="TXE112" s="399"/>
      <c r="TXF112" s="466"/>
      <c r="TXG112" s="252"/>
      <c r="TXH112" s="467"/>
      <c r="TXI112" s="466"/>
      <c r="TXJ112" s="399"/>
      <c r="TXK112" s="466"/>
      <c r="TXL112" s="252"/>
      <c r="TXM112" s="467"/>
      <c r="TXN112" s="466"/>
      <c r="TXO112" s="399"/>
      <c r="TXP112" s="466"/>
      <c r="TXQ112" s="252"/>
      <c r="TXR112" s="467"/>
      <c r="TXS112" s="466"/>
      <c r="TXT112" s="399"/>
      <c r="TXU112" s="466"/>
      <c r="TXV112" s="252"/>
      <c r="TXW112" s="467"/>
      <c r="TXX112" s="466"/>
      <c r="TXY112" s="399"/>
      <c r="TXZ112" s="466"/>
      <c r="TYA112" s="252"/>
      <c r="TYB112" s="467"/>
      <c r="TYC112" s="466"/>
      <c r="TYD112" s="399"/>
      <c r="TYE112" s="466"/>
      <c r="TYF112" s="252"/>
      <c r="TYG112" s="467"/>
      <c r="TYH112" s="466"/>
      <c r="TYI112" s="399"/>
      <c r="TYJ112" s="466"/>
      <c r="TYK112" s="252"/>
      <c r="TYL112" s="467"/>
      <c r="TYM112" s="466"/>
      <c r="TYN112" s="399"/>
      <c r="TYO112" s="466"/>
      <c r="TYP112" s="252"/>
      <c r="TYQ112" s="467"/>
      <c r="TYR112" s="466"/>
      <c r="TYS112" s="399"/>
      <c r="TYT112" s="466"/>
      <c r="TYU112" s="252"/>
      <c r="TYV112" s="467"/>
      <c r="TYW112" s="466"/>
      <c r="TYX112" s="399"/>
      <c r="TYY112" s="466"/>
      <c r="TYZ112" s="252"/>
      <c r="TZA112" s="467"/>
      <c r="TZB112" s="466"/>
      <c r="TZC112" s="399"/>
      <c r="TZD112" s="466"/>
      <c r="TZE112" s="252"/>
      <c r="TZF112" s="467"/>
      <c r="TZG112" s="466"/>
      <c r="TZH112" s="399"/>
      <c r="TZI112" s="466"/>
      <c r="TZJ112" s="252"/>
      <c r="TZK112" s="467"/>
      <c r="TZL112" s="466"/>
      <c r="TZM112" s="399"/>
      <c r="TZN112" s="466"/>
      <c r="TZO112" s="252"/>
      <c r="TZP112" s="467"/>
      <c r="TZQ112" s="466"/>
      <c r="TZR112" s="399"/>
      <c r="TZS112" s="466"/>
      <c r="TZT112" s="252"/>
      <c r="TZU112" s="467"/>
      <c r="TZV112" s="466"/>
      <c r="TZW112" s="399"/>
      <c r="TZX112" s="466"/>
      <c r="TZY112" s="252"/>
      <c r="TZZ112" s="467"/>
      <c r="UAA112" s="466"/>
      <c r="UAB112" s="399"/>
      <c r="UAC112" s="466"/>
      <c r="UAD112" s="252"/>
      <c r="UAE112" s="467"/>
      <c r="UAF112" s="466"/>
      <c r="UAG112" s="399"/>
      <c r="UAH112" s="466"/>
      <c r="UAI112" s="252"/>
      <c r="UAJ112" s="467"/>
      <c r="UAK112" s="466"/>
      <c r="UAL112" s="399"/>
      <c r="UAM112" s="466"/>
      <c r="UAN112" s="252"/>
      <c r="UAO112" s="467"/>
      <c r="UAP112" s="466"/>
      <c r="UAQ112" s="399"/>
      <c r="UAR112" s="466"/>
      <c r="UAS112" s="252"/>
      <c r="UAT112" s="467"/>
      <c r="UAU112" s="466"/>
      <c r="UAV112" s="399"/>
      <c r="UAW112" s="466"/>
      <c r="UAX112" s="252"/>
      <c r="UAY112" s="467"/>
      <c r="UAZ112" s="466"/>
      <c r="UBA112" s="399"/>
      <c r="UBB112" s="466"/>
      <c r="UBC112" s="252"/>
      <c r="UBD112" s="467"/>
      <c r="UBE112" s="466"/>
      <c r="UBF112" s="399"/>
      <c r="UBG112" s="466"/>
      <c r="UBH112" s="252"/>
      <c r="UBI112" s="467"/>
      <c r="UBJ112" s="466"/>
      <c r="UBK112" s="399"/>
      <c r="UBL112" s="466"/>
      <c r="UBM112" s="252"/>
      <c r="UBN112" s="467"/>
      <c r="UBO112" s="466"/>
      <c r="UBP112" s="399"/>
      <c r="UBQ112" s="466"/>
      <c r="UBR112" s="252"/>
      <c r="UBS112" s="467"/>
      <c r="UBT112" s="466"/>
      <c r="UBU112" s="399"/>
      <c r="UBV112" s="466"/>
      <c r="UBW112" s="252"/>
      <c r="UBX112" s="467"/>
      <c r="UBY112" s="466"/>
      <c r="UBZ112" s="399"/>
      <c r="UCA112" s="466"/>
      <c r="UCB112" s="252"/>
      <c r="UCC112" s="467"/>
      <c r="UCD112" s="466"/>
      <c r="UCE112" s="399"/>
      <c r="UCF112" s="466"/>
      <c r="UCG112" s="252"/>
      <c r="UCH112" s="467"/>
      <c r="UCI112" s="466"/>
      <c r="UCJ112" s="399"/>
      <c r="UCK112" s="466"/>
      <c r="UCL112" s="252"/>
      <c r="UCM112" s="467"/>
      <c r="UCN112" s="466"/>
      <c r="UCO112" s="399"/>
      <c r="UCP112" s="466"/>
      <c r="UCQ112" s="252"/>
      <c r="UCR112" s="467"/>
      <c r="UCS112" s="466"/>
      <c r="UCT112" s="399"/>
      <c r="UCU112" s="466"/>
      <c r="UCV112" s="252"/>
      <c r="UCW112" s="467"/>
      <c r="UCX112" s="466"/>
      <c r="UCY112" s="399"/>
      <c r="UCZ112" s="466"/>
      <c r="UDA112" s="252"/>
      <c r="UDB112" s="467"/>
      <c r="UDC112" s="466"/>
      <c r="UDD112" s="399"/>
      <c r="UDE112" s="466"/>
      <c r="UDF112" s="252"/>
      <c r="UDG112" s="467"/>
      <c r="UDH112" s="466"/>
      <c r="UDI112" s="399"/>
      <c r="UDJ112" s="466"/>
      <c r="UDK112" s="252"/>
      <c r="UDL112" s="467"/>
      <c r="UDM112" s="466"/>
      <c r="UDN112" s="399"/>
      <c r="UDO112" s="466"/>
      <c r="UDP112" s="252"/>
      <c r="UDQ112" s="467"/>
      <c r="UDR112" s="466"/>
      <c r="UDS112" s="399"/>
      <c r="UDT112" s="466"/>
      <c r="UDU112" s="252"/>
      <c r="UDV112" s="467"/>
      <c r="UDW112" s="466"/>
      <c r="UDX112" s="399"/>
      <c r="UDY112" s="466"/>
      <c r="UDZ112" s="252"/>
      <c r="UEA112" s="467"/>
      <c r="UEB112" s="466"/>
      <c r="UEC112" s="399"/>
      <c r="UED112" s="466"/>
      <c r="UEE112" s="252"/>
      <c r="UEF112" s="467"/>
      <c r="UEG112" s="466"/>
      <c r="UEH112" s="399"/>
      <c r="UEI112" s="466"/>
      <c r="UEJ112" s="252"/>
      <c r="UEK112" s="467"/>
      <c r="UEL112" s="466"/>
      <c r="UEM112" s="399"/>
      <c r="UEN112" s="466"/>
      <c r="UEO112" s="252"/>
      <c r="UEP112" s="467"/>
      <c r="UEQ112" s="466"/>
      <c r="UER112" s="399"/>
      <c r="UES112" s="466"/>
      <c r="UET112" s="252"/>
      <c r="UEU112" s="467"/>
      <c r="UEV112" s="466"/>
      <c r="UEW112" s="399"/>
      <c r="UEX112" s="466"/>
      <c r="UEY112" s="252"/>
      <c r="UEZ112" s="467"/>
      <c r="UFA112" s="466"/>
      <c r="UFB112" s="399"/>
      <c r="UFC112" s="466"/>
      <c r="UFD112" s="252"/>
      <c r="UFE112" s="467"/>
      <c r="UFF112" s="466"/>
      <c r="UFG112" s="399"/>
      <c r="UFH112" s="466"/>
      <c r="UFI112" s="252"/>
      <c r="UFJ112" s="467"/>
      <c r="UFK112" s="466"/>
      <c r="UFL112" s="399"/>
      <c r="UFM112" s="466"/>
      <c r="UFN112" s="252"/>
      <c r="UFO112" s="467"/>
      <c r="UFP112" s="466"/>
      <c r="UFQ112" s="399"/>
      <c r="UFR112" s="466"/>
      <c r="UFS112" s="252"/>
      <c r="UFT112" s="467"/>
      <c r="UFU112" s="466"/>
      <c r="UFV112" s="399"/>
      <c r="UFW112" s="466"/>
      <c r="UFX112" s="252"/>
      <c r="UFY112" s="467"/>
      <c r="UFZ112" s="466"/>
      <c r="UGA112" s="399"/>
      <c r="UGB112" s="466"/>
      <c r="UGC112" s="252"/>
      <c r="UGD112" s="467"/>
      <c r="UGE112" s="466"/>
      <c r="UGF112" s="399"/>
      <c r="UGG112" s="466"/>
      <c r="UGH112" s="252"/>
      <c r="UGI112" s="467"/>
      <c r="UGJ112" s="466"/>
      <c r="UGK112" s="399"/>
      <c r="UGL112" s="466"/>
      <c r="UGM112" s="252"/>
      <c r="UGN112" s="467"/>
      <c r="UGO112" s="466"/>
      <c r="UGP112" s="399"/>
      <c r="UGQ112" s="466"/>
      <c r="UGR112" s="252"/>
      <c r="UGS112" s="467"/>
      <c r="UGT112" s="466"/>
      <c r="UGU112" s="399"/>
      <c r="UGV112" s="466"/>
      <c r="UGW112" s="252"/>
      <c r="UGX112" s="467"/>
      <c r="UGY112" s="466"/>
      <c r="UGZ112" s="399"/>
      <c r="UHA112" s="466"/>
      <c r="UHB112" s="252"/>
      <c r="UHC112" s="467"/>
      <c r="UHD112" s="466"/>
      <c r="UHE112" s="399"/>
      <c r="UHF112" s="466"/>
      <c r="UHG112" s="252"/>
      <c r="UHH112" s="467"/>
      <c r="UHI112" s="466"/>
      <c r="UHJ112" s="399"/>
      <c r="UHK112" s="466"/>
      <c r="UHL112" s="252"/>
      <c r="UHM112" s="467"/>
      <c r="UHN112" s="466"/>
      <c r="UHO112" s="399"/>
      <c r="UHP112" s="466"/>
      <c r="UHQ112" s="252"/>
      <c r="UHR112" s="467"/>
      <c r="UHS112" s="466"/>
      <c r="UHT112" s="399"/>
      <c r="UHU112" s="466"/>
      <c r="UHV112" s="252"/>
      <c r="UHW112" s="467"/>
      <c r="UHX112" s="466"/>
      <c r="UHY112" s="399"/>
      <c r="UHZ112" s="466"/>
      <c r="UIA112" s="252"/>
      <c r="UIB112" s="467"/>
      <c r="UIC112" s="466"/>
      <c r="UID112" s="399"/>
      <c r="UIE112" s="466"/>
      <c r="UIF112" s="252"/>
      <c r="UIG112" s="467"/>
      <c r="UIH112" s="466"/>
      <c r="UII112" s="399"/>
      <c r="UIJ112" s="466"/>
      <c r="UIK112" s="252"/>
      <c r="UIL112" s="467"/>
      <c r="UIM112" s="466"/>
      <c r="UIN112" s="399"/>
      <c r="UIO112" s="466"/>
      <c r="UIP112" s="252"/>
      <c r="UIQ112" s="467"/>
      <c r="UIR112" s="466"/>
      <c r="UIS112" s="399"/>
      <c r="UIT112" s="466"/>
      <c r="UIU112" s="252"/>
      <c r="UIV112" s="467"/>
      <c r="UIW112" s="466"/>
      <c r="UIX112" s="399"/>
      <c r="UIY112" s="466"/>
      <c r="UIZ112" s="252"/>
      <c r="UJA112" s="467"/>
      <c r="UJB112" s="466"/>
      <c r="UJC112" s="399"/>
      <c r="UJD112" s="466"/>
      <c r="UJE112" s="252"/>
      <c r="UJF112" s="467"/>
      <c r="UJG112" s="466"/>
      <c r="UJH112" s="399"/>
      <c r="UJI112" s="466"/>
      <c r="UJJ112" s="252"/>
      <c r="UJK112" s="467"/>
      <c r="UJL112" s="466"/>
      <c r="UJM112" s="399"/>
      <c r="UJN112" s="466"/>
      <c r="UJO112" s="252"/>
      <c r="UJP112" s="467"/>
      <c r="UJQ112" s="466"/>
      <c r="UJR112" s="399"/>
      <c r="UJS112" s="466"/>
      <c r="UJT112" s="252"/>
      <c r="UJU112" s="467"/>
      <c r="UJV112" s="466"/>
      <c r="UJW112" s="399"/>
      <c r="UJX112" s="466"/>
      <c r="UJY112" s="252"/>
      <c r="UJZ112" s="467"/>
      <c r="UKA112" s="466"/>
      <c r="UKB112" s="399"/>
      <c r="UKC112" s="466"/>
      <c r="UKD112" s="252"/>
      <c r="UKE112" s="467"/>
      <c r="UKF112" s="466"/>
      <c r="UKG112" s="399"/>
      <c r="UKH112" s="466"/>
      <c r="UKI112" s="252"/>
      <c r="UKJ112" s="467"/>
      <c r="UKK112" s="466"/>
      <c r="UKL112" s="399"/>
      <c r="UKM112" s="466"/>
      <c r="UKN112" s="252"/>
      <c r="UKO112" s="467"/>
      <c r="UKP112" s="466"/>
      <c r="UKQ112" s="399"/>
      <c r="UKR112" s="466"/>
      <c r="UKS112" s="252"/>
      <c r="UKT112" s="467"/>
      <c r="UKU112" s="466"/>
      <c r="UKV112" s="399"/>
      <c r="UKW112" s="466"/>
      <c r="UKX112" s="252"/>
      <c r="UKY112" s="467"/>
      <c r="UKZ112" s="466"/>
      <c r="ULA112" s="399"/>
      <c r="ULB112" s="466"/>
      <c r="ULC112" s="252"/>
      <c r="ULD112" s="467"/>
      <c r="ULE112" s="466"/>
      <c r="ULF112" s="399"/>
      <c r="ULG112" s="466"/>
      <c r="ULH112" s="252"/>
      <c r="ULI112" s="467"/>
      <c r="ULJ112" s="466"/>
      <c r="ULK112" s="399"/>
      <c r="ULL112" s="466"/>
      <c r="ULM112" s="252"/>
      <c r="ULN112" s="467"/>
      <c r="ULO112" s="466"/>
      <c r="ULP112" s="399"/>
      <c r="ULQ112" s="466"/>
      <c r="ULR112" s="252"/>
      <c r="ULS112" s="467"/>
      <c r="ULT112" s="466"/>
      <c r="ULU112" s="399"/>
      <c r="ULV112" s="466"/>
      <c r="ULW112" s="252"/>
      <c r="ULX112" s="467"/>
      <c r="ULY112" s="466"/>
      <c r="ULZ112" s="399"/>
      <c r="UMA112" s="466"/>
      <c r="UMB112" s="252"/>
      <c r="UMC112" s="467"/>
      <c r="UMD112" s="466"/>
      <c r="UME112" s="399"/>
      <c r="UMF112" s="466"/>
      <c r="UMG112" s="252"/>
      <c r="UMH112" s="467"/>
      <c r="UMI112" s="466"/>
      <c r="UMJ112" s="399"/>
      <c r="UMK112" s="466"/>
      <c r="UML112" s="252"/>
      <c r="UMM112" s="467"/>
      <c r="UMN112" s="466"/>
      <c r="UMO112" s="399"/>
      <c r="UMP112" s="466"/>
      <c r="UMQ112" s="252"/>
      <c r="UMR112" s="467"/>
      <c r="UMS112" s="466"/>
      <c r="UMT112" s="399"/>
      <c r="UMU112" s="466"/>
      <c r="UMV112" s="252"/>
      <c r="UMW112" s="467"/>
      <c r="UMX112" s="466"/>
      <c r="UMY112" s="399"/>
      <c r="UMZ112" s="466"/>
      <c r="UNA112" s="252"/>
      <c r="UNB112" s="467"/>
      <c r="UNC112" s="466"/>
      <c r="UND112" s="399"/>
      <c r="UNE112" s="466"/>
      <c r="UNF112" s="252"/>
      <c r="UNG112" s="467"/>
      <c r="UNH112" s="466"/>
      <c r="UNI112" s="399"/>
      <c r="UNJ112" s="466"/>
      <c r="UNK112" s="252"/>
      <c r="UNL112" s="467"/>
      <c r="UNM112" s="466"/>
      <c r="UNN112" s="399"/>
      <c r="UNO112" s="466"/>
      <c r="UNP112" s="252"/>
      <c r="UNQ112" s="467"/>
      <c r="UNR112" s="466"/>
      <c r="UNS112" s="399"/>
      <c r="UNT112" s="466"/>
      <c r="UNU112" s="252"/>
      <c r="UNV112" s="467"/>
      <c r="UNW112" s="466"/>
      <c r="UNX112" s="399"/>
      <c r="UNY112" s="466"/>
      <c r="UNZ112" s="252"/>
      <c r="UOA112" s="467"/>
      <c r="UOB112" s="466"/>
      <c r="UOC112" s="399"/>
      <c r="UOD112" s="466"/>
      <c r="UOE112" s="252"/>
      <c r="UOF112" s="467"/>
      <c r="UOG112" s="466"/>
      <c r="UOH112" s="399"/>
      <c r="UOI112" s="466"/>
      <c r="UOJ112" s="252"/>
      <c r="UOK112" s="467"/>
      <c r="UOL112" s="466"/>
      <c r="UOM112" s="399"/>
      <c r="UON112" s="466"/>
      <c r="UOO112" s="252"/>
      <c r="UOP112" s="467"/>
      <c r="UOQ112" s="466"/>
      <c r="UOR112" s="399"/>
      <c r="UOS112" s="466"/>
      <c r="UOT112" s="252"/>
      <c r="UOU112" s="467"/>
      <c r="UOV112" s="466"/>
      <c r="UOW112" s="399"/>
      <c r="UOX112" s="466"/>
      <c r="UOY112" s="252"/>
      <c r="UOZ112" s="467"/>
      <c r="UPA112" s="466"/>
      <c r="UPB112" s="399"/>
      <c r="UPC112" s="466"/>
      <c r="UPD112" s="252"/>
      <c r="UPE112" s="467"/>
      <c r="UPF112" s="466"/>
      <c r="UPG112" s="399"/>
      <c r="UPH112" s="466"/>
      <c r="UPI112" s="252"/>
      <c r="UPJ112" s="467"/>
      <c r="UPK112" s="466"/>
      <c r="UPL112" s="399"/>
      <c r="UPM112" s="466"/>
      <c r="UPN112" s="252"/>
      <c r="UPO112" s="467"/>
      <c r="UPP112" s="466"/>
      <c r="UPQ112" s="399"/>
      <c r="UPR112" s="466"/>
      <c r="UPS112" s="252"/>
      <c r="UPT112" s="467"/>
      <c r="UPU112" s="466"/>
      <c r="UPV112" s="399"/>
      <c r="UPW112" s="466"/>
      <c r="UPX112" s="252"/>
      <c r="UPY112" s="467"/>
      <c r="UPZ112" s="466"/>
      <c r="UQA112" s="399"/>
      <c r="UQB112" s="466"/>
      <c r="UQC112" s="252"/>
      <c r="UQD112" s="467"/>
      <c r="UQE112" s="466"/>
      <c r="UQF112" s="399"/>
      <c r="UQG112" s="466"/>
      <c r="UQH112" s="252"/>
      <c r="UQI112" s="467"/>
      <c r="UQJ112" s="466"/>
      <c r="UQK112" s="399"/>
      <c r="UQL112" s="466"/>
      <c r="UQM112" s="252"/>
      <c r="UQN112" s="467"/>
      <c r="UQO112" s="466"/>
      <c r="UQP112" s="399"/>
      <c r="UQQ112" s="466"/>
      <c r="UQR112" s="252"/>
      <c r="UQS112" s="467"/>
      <c r="UQT112" s="466"/>
      <c r="UQU112" s="399"/>
      <c r="UQV112" s="466"/>
      <c r="UQW112" s="252"/>
      <c r="UQX112" s="467"/>
      <c r="UQY112" s="466"/>
      <c r="UQZ112" s="399"/>
      <c r="URA112" s="466"/>
      <c r="URB112" s="252"/>
      <c r="URC112" s="467"/>
      <c r="URD112" s="466"/>
      <c r="URE112" s="399"/>
      <c r="URF112" s="466"/>
      <c r="URG112" s="252"/>
      <c r="URH112" s="467"/>
      <c r="URI112" s="466"/>
      <c r="URJ112" s="399"/>
      <c r="URK112" s="466"/>
      <c r="URL112" s="252"/>
      <c r="URM112" s="467"/>
      <c r="URN112" s="466"/>
      <c r="URO112" s="399"/>
      <c r="URP112" s="466"/>
      <c r="URQ112" s="252"/>
      <c r="URR112" s="467"/>
      <c r="URS112" s="466"/>
      <c r="URT112" s="399"/>
      <c r="URU112" s="466"/>
      <c r="URV112" s="252"/>
      <c r="URW112" s="467"/>
      <c r="URX112" s="466"/>
      <c r="URY112" s="399"/>
      <c r="URZ112" s="466"/>
      <c r="USA112" s="252"/>
      <c r="USB112" s="467"/>
      <c r="USC112" s="466"/>
      <c r="USD112" s="399"/>
      <c r="USE112" s="466"/>
      <c r="USF112" s="252"/>
      <c r="USG112" s="467"/>
      <c r="USH112" s="466"/>
      <c r="USI112" s="399"/>
      <c r="USJ112" s="466"/>
      <c r="USK112" s="252"/>
      <c r="USL112" s="467"/>
      <c r="USM112" s="466"/>
      <c r="USN112" s="399"/>
      <c r="USO112" s="466"/>
      <c r="USP112" s="252"/>
      <c r="USQ112" s="467"/>
      <c r="USR112" s="466"/>
      <c r="USS112" s="399"/>
      <c r="UST112" s="466"/>
      <c r="USU112" s="252"/>
      <c r="USV112" s="467"/>
      <c r="USW112" s="466"/>
      <c r="USX112" s="399"/>
      <c r="USY112" s="466"/>
      <c r="USZ112" s="252"/>
      <c r="UTA112" s="467"/>
      <c r="UTB112" s="466"/>
      <c r="UTC112" s="399"/>
      <c r="UTD112" s="466"/>
      <c r="UTE112" s="252"/>
      <c r="UTF112" s="467"/>
      <c r="UTG112" s="466"/>
      <c r="UTH112" s="399"/>
      <c r="UTI112" s="466"/>
      <c r="UTJ112" s="252"/>
      <c r="UTK112" s="467"/>
      <c r="UTL112" s="466"/>
      <c r="UTM112" s="399"/>
      <c r="UTN112" s="466"/>
      <c r="UTO112" s="252"/>
      <c r="UTP112" s="467"/>
      <c r="UTQ112" s="466"/>
      <c r="UTR112" s="399"/>
      <c r="UTS112" s="466"/>
      <c r="UTT112" s="252"/>
      <c r="UTU112" s="467"/>
      <c r="UTV112" s="466"/>
      <c r="UTW112" s="399"/>
      <c r="UTX112" s="466"/>
      <c r="UTY112" s="252"/>
      <c r="UTZ112" s="467"/>
      <c r="UUA112" s="466"/>
      <c r="UUB112" s="399"/>
      <c r="UUC112" s="466"/>
      <c r="UUD112" s="252"/>
      <c r="UUE112" s="467"/>
      <c r="UUF112" s="466"/>
      <c r="UUG112" s="399"/>
      <c r="UUH112" s="466"/>
      <c r="UUI112" s="252"/>
      <c r="UUJ112" s="467"/>
      <c r="UUK112" s="466"/>
      <c r="UUL112" s="399"/>
      <c r="UUM112" s="466"/>
      <c r="UUN112" s="252"/>
      <c r="UUO112" s="467"/>
      <c r="UUP112" s="466"/>
      <c r="UUQ112" s="399"/>
      <c r="UUR112" s="466"/>
      <c r="UUS112" s="252"/>
      <c r="UUT112" s="467"/>
      <c r="UUU112" s="466"/>
      <c r="UUV112" s="399"/>
      <c r="UUW112" s="466"/>
      <c r="UUX112" s="252"/>
      <c r="UUY112" s="467"/>
      <c r="UUZ112" s="466"/>
      <c r="UVA112" s="399"/>
      <c r="UVB112" s="466"/>
      <c r="UVC112" s="252"/>
      <c r="UVD112" s="467"/>
      <c r="UVE112" s="466"/>
      <c r="UVF112" s="399"/>
      <c r="UVG112" s="466"/>
      <c r="UVH112" s="252"/>
      <c r="UVI112" s="467"/>
      <c r="UVJ112" s="466"/>
      <c r="UVK112" s="399"/>
      <c r="UVL112" s="466"/>
      <c r="UVM112" s="252"/>
      <c r="UVN112" s="467"/>
      <c r="UVO112" s="466"/>
      <c r="UVP112" s="399"/>
      <c r="UVQ112" s="466"/>
      <c r="UVR112" s="252"/>
      <c r="UVS112" s="467"/>
      <c r="UVT112" s="466"/>
      <c r="UVU112" s="399"/>
      <c r="UVV112" s="466"/>
      <c r="UVW112" s="252"/>
      <c r="UVX112" s="467"/>
      <c r="UVY112" s="466"/>
      <c r="UVZ112" s="399"/>
      <c r="UWA112" s="466"/>
      <c r="UWB112" s="252"/>
      <c r="UWC112" s="467"/>
      <c r="UWD112" s="466"/>
      <c r="UWE112" s="399"/>
      <c r="UWF112" s="466"/>
      <c r="UWG112" s="252"/>
      <c r="UWH112" s="467"/>
      <c r="UWI112" s="466"/>
      <c r="UWJ112" s="399"/>
      <c r="UWK112" s="466"/>
      <c r="UWL112" s="252"/>
      <c r="UWM112" s="467"/>
      <c r="UWN112" s="466"/>
      <c r="UWO112" s="399"/>
      <c r="UWP112" s="466"/>
      <c r="UWQ112" s="252"/>
      <c r="UWR112" s="467"/>
      <c r="UWS112" s="466"/>
      <c r="UWT112" s="399"/>
      <c r="UWU112" s="466"/>
      <c r="UWV112" s="252"/>
      <c r="UWW112" s="467"/>
      <c r="UWX112" s="466"/>
      <c r="UWY112" s="399"/>
      <c r="UWZ112" s="466"/>
      <c r="UXA112" s="252"/>
      <c r="UXB112" s="467"/>
      <c r="UXC112" s="466"/>
      <c r="UXD112" s="399"/>
      <c r="UXE112" s="466"/>
      <c r="UXF112" s="252"/>
      <c r="UXG112" s="467"/>
      <c r="UXH112" s="466"/>
      <c r="UXI112" s="399"/>
      <c r="UXJ112" s="466"/>
      <c r="UXK112" s="252"/>
      <c r="UXL112" s="467"/>
      <c r="UXM112" s="466"/>
      <c r="UXN112" s="399"/>
      <c r="UXO112" s="466"/>
      <c r="UXP112" s="252"/>
      <c r="UXQ112" s="467"/>
      <c r="UXR112" s="466"/>
      <c r="UXS112" s="399"/>
      <c r="UXT112" s="466"/>
      <c r="UXU112" s="252"/>
      <c r="UXV112" s="467"/>
      <c r="UXW112" s="466"/>
      <c r="UXX112" s="399"/>
      <c r="UXY112" s="466"/>
      <c r="UXZ112" s="252"/>
      <c r="UYA112" s="467"/>
      <c r="UYB112" s="466"/>
      <c r="UYC112" s="399"/>
      <c r="UYD112" s="466"/>
      <c r="UYE112" s="252"/>
      <c r="UYF112" s="467"/>
      <c r="UYG112" s="466"/>
      <c r="UYH112" s="399"/>
      <c r="UYI112" s="466"/>
      <c r="UYJ112" s="252"/>
      <c r="UYK112" s="467"/>
      <c r="UYL112" s="466"/>
      <c r="UYM112" s="399"/>
      <c r="UYN112" s="466"/>
      <c r="UYO112" s="252"/>
      <c r="UYP112" s="467"/>
      <c r="UYQ112" s="466"/>
      <c r="UYR112" s="399"/>
      <c r="UYS112" s="466"/>
      <c r="UYT112" s="252"/>
      <c r="UYU112" s="467"/>
      <c r="UYV112" s="466"/>
      <c r="UYW112" s="399"/>
      <c r="UYX112" s="466"/>
      <c r="UYY112" s="252"/>
      <c r="UYZ112" s="467"/>
      <c r="UZA112" s="466"/>
      <c r="UZB112" s="399"/>
      <c r="UZC112" s="466"/>
      <c r="UZD112" s="252"/>
      <c r="UZE112" s="467"/>
      <c r="UZF112" s="466"/>
      <c r="UZG112" s="399"/>
      <c r="UZH112" s="466"/>
      <c r="UZI112" s="252"/>
      <c r="UZJ112" s="467"/>
      <c r="UZK112" s="466"/>
      <c r="UZL112" s="399"/>
      <c r="UZM112" s="466"/>
      <c r="UZN112" s="252"/>
      <c r="UZO112" s="467"/>
      <c r="UZP112" s="466"/>
      <c r="UZQ112" s="399"/>
      <c r="UZR112" s="466"/>
      <c r="UZS112" s="252"/>
      <c r="UZT112" s="467"/>
      <c r="UZU112" s="466"/>
      <c r="UZV112" s="399"/>
      <c r="UZW112" s="466"/>
      <c r="UZX112" s="252"/>
      <c r="UZY112" s="467"/>
      <c r="UZZ112" s="466"/>
      <c r="VAA112" s="399"/>
      <c r="VAB112" s="466"/>
      <c r="VAC112" s="252"/>
      <c r="VAD112" s="467"/>
      <c r="VAE112" s="466"/>
      <c r="VAF112" s="399"/>
      <c r="VAG112" s="466"/>
      <c r="VAH112" s="252"/>
      <c r="VAI112" s="467"/>
      <c r="VAJ112" s="466"/>
      <c r="VAK112" s="399"/>
      <c r="VAL112" s="466"/>
      <c r="VAM112" s="252"/>
      <c r="VAN112" s="467"/>
      <c r="VAO112" s="466"/>
      <c r="VAP112" s="399"/>
      <c r="VAQ112" s="466"/>
      <c r="VAR112" s="252"/>
      <c r="VAS112" s="467"/>
      <c r="VAT112" s="466"/>
      <c r="VAU112" s="399"/>
      <c r="VAV112" s="466"/>
      <c r="VAW112" s="252"/>
      <c r="VAX112" s="467"/>
      <c r="VAY112" s="466"/>
      <c r="VAZ112" s="399"/>
      <c r="VBA112" s="466"/>
      <c r="VBB112" s="252"/>
      <c r="VBC112" s="467"/>
      <c r="VBD112" s="466"/>
      <c r="VBE112" s="399"/>
      <c r="VBF112" s="466"/>
      <c r="VBG112" s="252"/>
      <c r="VBH112" s="467"/>
      <c r="VBI112" s="466"/>
      <c r="VBJ112" s="399"/>
      <c r="VBK112" s="466"/>
      <c r="VBL112" s="252"/>
      <c r="VBM112" s="467"/>
      <c r="VBN112" s="466"/>
      <c r="VBO112" s="399"/>
      <c r="VBP112" s="466"/>
      <c r="VBQ112" s="252"/>
      <c r="VBR112" s="467"/>
      <c r="VBS112" s="466"/>
      <c r="VBT112" s="399"/>
      <c r="VBU112" s="466"/>
      <c r="VBV112" s="252"/>
      <c r="VBW112" s="467"/>
      <c r="VBX112" s="466"/>
      <c r="VBY112" s="399"/>
      <c r="VBZ112" s="466"/>
      <c r="VCA112" s="252"/>
      <c r="VCB112" s="467"/>
      <c r="VCC112" s="466"/>
      <c r="VCD112" s="399"/>
      <c r="VCE112" s="466"/>
      <c r="VCF112" s="252"/>
      <c r="VCG112" s="467"/>
      <c r="VCH112" s="466"/>
      <c r="VCI112" s="399"/>
      <c r="VCJ112" s="466"/>
      <c r="VCK112" s="252"/>
      <c r="VCL112" s="467"/>
      <c r="VCM112" s="466"/>
      <c r="VCN112" s="399"/>
      <c r="VCO112" s="466"/>
      <c r="VCP112" s="252"/>
      <c r="VCQ112" s="467"/>
      <c r="VCR112" s="466"/>
      <c r="VCS112" s="399"/>
      <c r="VCT112" s="466"/>
      <c r="VCU112" s="252"/>
      <c r="VCV112" s="467"/>
      <c r="VCW112" s="466"/>
      <c r="VCX112" s="399"/>
      <c r="VCY112" s="466"/>
      <c r="VCZ112" s="252"/>
      <c r="VDA112" s="467"/>
      <c r="VDB112" s="466"/>
      <c r="VDC112" s="399"/>
      <c r="VDD112" s="466"/>
      <c r="VDE112" s="252"/>
      <c r="VDF112" s="467"/>
      <c r="VDG112" s="466"/>
      <c r="VDH112" s="399"/>
      <c r="VDI112" s="466"/>
      <c r="VDJ112" s="252"/>
      <c r="VDK112" s="467"/>
      <c r="VDL112" s="466"/>
      <c r="VDM112" s="399"/>
      <c r="VDN112" s="466"/>
      <c r="VDO112" s="252"/>
      <c r="VDP112" s="467"/>
      <c r="VDQ112" s="466"/>
      <c r="VDR112" s="399"/>
      <c r="VDS112" s="466"/>
      <c r="VDT112" s="252"/>
      <c r="VDU112" s="467"/>
      <c r="VDV112" s="466"/>
      <c r="VDW112" s="399"/>
      <c r="VDX112" s="466"/>
      <c r="VDY112" s="252"/>
      <c r="VDZ112" s="467"/>
      <c r="VEA112" s="466"/>
      <c r="VEB112" s="399"/>
      <c r="VEC112" s="466"/>
      <c r="VED112" s="252"/>
      <c r="VEE112" s="467"/>
      <c r="VEF112" s="466"/>
      <c r="VEG112" s="399"/>
      <c r="VEH112" s="466"/>
      <c r="VEI112" s="252"/>
      <c r="VEJ112" s="467"/>
      <c r="VEK112" s="466"/>
      <c r="VEL112" s="399"/>
      <c r="VEM112" s="466"/>
      <c r="VEN112" s="252"/>
      <c r="VEO112" s="467"/>
      <c r="VEP112" s="466"/>
      <c r="VEQ112" s="399"/>
      <c r="VER112" s="466"/>
      <c r="VES112" s="252"/>
      <c r="VET112" s="467"/>
      <c r="VEU112" s="466"/>
      <c r="VEV112" s="399"/>
      <c r="VEW112" s="466"/>
      <c r="VEX112" s="252"/>
      <c r="VEY112" s="467"/>
      <c r="VEZ112" s="466"/>
      <c r="VFA112" s="399"/>
      <c r="VFB112" s="466"/>
      <c r="VFC112" s="252"/>
      <c r="VFD112" s="467"/>
      <c r="VFE112" s="466"/>
      <c r="VFF112" s="399"/>
      <c r="VFG112" s="466"/>
      <c r="VFH112" s="252"/>
      <c r="VFI112" s="467"/>
      <c r="VFJ112" s="466"/>
      <c r="VFK112" s="399"/>
      <c r="VFL112" s="466"/>
      <c r="VFM112" s="252"/>
      <c r="VFN112" s="467"/>
      <c r="VFO112" s="466"/>
      <c r="VFP112" s="399"/>
      <c r="VFQ112" s="466"/>
      <c r="VFR112" s="252"/>
      <c r="VFS112" s="467"/>
      <c r="VFT112" s="466"/>
      <c r="VFU112" s="399"/>
      <c r="VFV112" s="466"/>
      <c r="VFW112" s="252"/>
      <c r="VFX112" s="467"/>
      <c r="VFY112" s="466"/>
      <c r="VFZ112" s="399"/>
      <c r="VGA112" s="466"/>
      <c r="VGB112" s="252"/>
      <c r="VGC112" s="467"/>
      <c r="VGD112" s="466"/>
      <c r="VGE112" s="399"/>
      <c r="VGF112" s="466"/>
      <c r="VGG112" s="252"/>
      <c r="VGH112" s="467"/>
      <c r="VGI112" s="466"/>
      <c r="VGJ112" s="399"/>
      <c r="VGK112" s="466"/>
      <c r="VGL112" s="252"/>
      <c r="VGM112" s="467"/>
      <c r="VGN112" s="466"/>
      <c r="VGO112" s="399"/>
      <c r="VGP112" s="466"/>
      <c r="VGQ112" s="252"/>
      <c r="VGR112" s="467"/>
      <c r="VGS112" s="466"/>
      <c r="VGT112" s="399"/>
      <c r="VGU112" s="466"/>
      <c r="VGV112" s="252"/>
      <c r="VGW112" s="467"/>
      <c r="VGX112" s="466"/>
      <c r="VGY112" s="399"/>
      <c r="VGZ112" s="466"/>
      <c r="VHA112" s="252"/>
      <c r="VHB112" s="467"/>
      <c r="VHC112" s="466"/>
      <c r="VHD112" s="399"/>
      <c r="VHE112" s="466"/>
      <c r="VHF112" s="252"/>
      <c r="VHG112" s="467"/>
      <c r="VHH112" s="466"/>
      <c r="VHI112" s="399"/>
      <c r="VHJ112" s="466"/>
      <c r="VHK112" s="252"/>
      <c r="VHL112" s="467"/>
      <c r="VHM112" s="466"/>
      <c r="VHN112" s="399"/>
      <c r="VHO112" s="466"/>
      <c r="VHP112" s="252"/>
      <c r="VHQ112" s="467"/>
      <c r="VHR112" s="466"/>
      <c r="VHS112" s="399"/>
      <c r="VHT112" s="466"/>
      <c r="VHU112" s="252"/>
      <c r="VHV112" s="467"/>
      <c r="VHW112" s="466"/>
      <c r="VHX112" s="399"/>
      <c r="VHY112" s="466"/>
      <c r="VHZ112" s="252"/>
      <c r="VIA112" s="467"/>
      <c r="VIB112" s="466"/>
      <c r="VIC112" s="399"/>
      <c r="VID112" s="466"/>
      <c r="VIE112" s="252"/>
      <c r="VIF112" s="467"/>
      <c r="VIG112" s="466"/>
      <c r="VIH112" s="399"/>
      <c r="VII112" s="466"/>
      <c r="VIJ112" s="252"/>
      <c r="VIK112" s="467"/>
      <c r="VIL112" s="466"/>
      <c r="VIM112" s="399"/>
      <c r="VIN112" s="466"/>
      <c r="VIO112" s="252"/>
      <c r="VIP112" s="467"/>
      <c r="VIQ112" s="466"/>
      <c r="VIR112" s="399"/>
      <c r="VIS112" s="466"/>
      <c r="VIT112" s="252"/>
      <c r="VIU112" s="467"/>
      <c r="VIV112" s="466"/>
      <c r="VIW112" s="399"/>
      <c r="VIX112" s="466"/>
      <c r="VIY112" s="252"/>
      <c r="VIZ112" s="467"/>
      <c r="VJA112" s="466"/>
      <c r="VJB112" s="399"/>
      <c r="VJC112" s="466"/>
      <c r="VJD112" s="252"/>
      <c r="VJE112" s="467"/>
      <c r="VJF112" s="466"/>
      <c r="VJG112" s="399"/>
      <c r="VJH112" s="466"/>
      <c r="VJI112" s="252"/>
      <c r="VJJ112" s="467"/>
      <c r="VJK112" s="466"/>
      <c r="VJL112" s="399"/>
      <c r="VJM112" s="466"/>
      <c r="VJN112" s="252"/>
      <c r="VJO112" s="467"/>
      <c r="VJP112" s="466"/>
      <c r="VJQ112" s="399"/>
      <c r="VJR112" s="466"/>
      <c r="VJS112" s="252"/>
      <c r="VJT112" s="467"/>
      <c r="VJU112" s="466"/>
      <c r="VJV112" s="399"/>
      <c r="VJW112" s="466"/>
      <c r="VJX112" s="252"/>
      <c r="VJY112" s="467"/>
      <c r="VJZ112" s="466"/>
      <c r="VKA112" s="399"/>
      <c r="VKB112" s="466"/>
      <c r="VKC112" s="252"/>
      <c r="VKD112" s="467"/>
      <c r="VKE112" s="466"/>
      <c r="VKF112" s="399"/>
      <c r="VKG112" s="466"/>
      <c r="VKH112" s="252"/>
      <c r="VKI112" s="467"/>
      <c r="VKJ112" s="466"/>
      <c r="VKK112" s="399"/>
      <c r="VKL112" s="466"/>
      <c r="VKM112" s="252"/>
      <c r="VKN112" s="467"/>
      <c r="VKO112" s="466"/>
      <c r="VKP112" s="399"/>
      <c r="VKQ112" s="466"/>
      <c r="VKR112" s="252"/>
      <c r="VKS112" s="467"/>
      <c r="VKT112" s="466"/>
      <c r="VKU112" s="399"/>
      <c r="VKV112" s="466"/>
      <c r="VKW112" s="252"/>
      <c r="VKX112" s="467"/>
      <c r="VKY112" s="466"/>
      <c r="VKZ112" s="399"/>
      <c r="VLA112" s="466"/>
      <c r="VLB112" s="252"/>
      <c r="VLC112" s="467"/>
      <c r="VLD112" s="466"/>
      <c r="VLE112" s="399"/>
      <c r="VLF112" s="466"/>
      <c r="VLG112" s="252"/>
      <c r="VLH112" s="467"/>
      <c r="VLI112" s="466"/>
      <c r="VLJ112" s="399"/>
      <c r="VLK112" s="466"/>
      <c r="VLL112" s="252"/>
      <c r="VLM112" s="467"/>
      <c r="VLN112" s="466"/>
      <c r="VLO112" s="399"/>
      <c r="VLP112" s="466"/>
      <c r="VLQ112" s="252"/>
      <c r="VLR112" s="467"/>
      <c r="VLS112" s="466"/>
      <c r="VLT112" s="399"/>
      <c r="VLU112" s="466"/>
      <c r="VLV112" s="252"/>
      <c r="VLW112" s="467"/>
      <c r="VLX112" s="466"/>
      <c r="VLY112" s="399"/>
      <c r="VLZ112" s="466"/>
      <c r="VMA112" s="252"/>
      <c r="VMB112" s="467"/>
      <c r="VMC112" s="466"/>
      <c r="VMD112" s="399"/>
      <c r="VME112" s="466"/>
      <c r="VMF112" s="252"/>
      <c r="VMG112" s="467"/>
      <c r="VMH112" s="466"/>
      <c r="VMI112" s="399"/>
      <c r="VMJ112" s="466"/>
      <c r="VMK112" s="252"/>
      <c r="VML112" s="467"/>
      <c r="VMM112" s="466"/>
      <c r="VMN112" s="399"/>
      <c r="VMO112" s="466"/>
      <c r="VMP112" s="252"/>
      <c r="VMQ112" s="467"/>
      <c r="VMR112" s="466"/>
      <c r="VMS112" s="399"/>
      <c r="VMT112" s="466"/>
      <c r="VMU112" s="252"/>
      <c r="VMV112" s="467"/>
      <c r="VMW112" s="466"/>
      <c r="VMX112" s="399"/>
      <c r="VMY112" s="466"/>
      <c r="VMZ112" s="252"/>
      <c r="VNA112" s="467"/>
      <c r="VNB112" s="466"/>
      <c r="VNC112" s="399"/>
      <c r="VND112" s="466"/>
      <c r="VNE112" s="252"/>
      <c r="VNF112" s="467"/>
      <c r="VNG112" s="466"/>
      <c r="VNH112" s="399"/>
      <c r="VNI112" s="466"/>
      <c r="VNJ112" s="252"/>
      <c r="VNK112" s="467"/>
      <c r="VNL112" s="466"/>
      <c r="VNM112" s="399"/>
      <c r="VNN112" s="466"/>
      <c r="VNO112" s="252"/>
      <c r="VNP112" s="467"/>
      <c r="VNQ112" s="466"/>
      <c r="VNR112" s="399"/>
      <c r="VNS112" s="466"/>
      <c r="VNT112" s="252"/>
      <c r="VNU112" s="467"/>
      <c r="VNV112" s="466"/>
      <c r="VNW112" s="399"/>
      <c r="VNX112" s="466"/>
      <c r="VNY112" s="252"/>
      <c r="VNZ112" s="467"/>
      <c r="VOA112" s="466"/>
      <c r="VOB112" s="399"/>
      <c r="VOC112" s="466"/>
      <c r="VOD112" s="252"/>
      <c r="VOE112" s="467"/>
      <c r="VOF112" s="466"/>
      <c r="VOG112" s="399"/>
      <c r="VOH112" s="466"/>
      <c r="VOI112" s="252"/>
      <c r="VOJ112" s="467"/>
      <c r="VOK112" s="466"/>
      <c r="VOL112" s="399"/>
      <c r="VOM112" s="466"/>
      <c r="VON112" s="252"/>
      <c r="VOO112" s="467"/>
      <c r="VOP112" s="466"/>
      <c r="VOQ112" s="399"/>
      <c r="VOR112" s="466"/>
      <c r="VOS112" s="252"/>
      <c r="VOT112" s="467"/>
      <c r="VOU112" s="466"/>
      <c r="VOV112" s="399"/>
      <c r="VOW112" s="466"/>
      <c r="VOX112" s="252"/>
      <c r="VOY112" s="467"/>
      <c r="VOZ112" s="466"/>
      <c r="VPA112" s="399"/>
      <c r="VPB112" s="466"/>
      <c r="VPC112" s="252"/>
      <c r="VPD112" s="467"/>
      <c r="VPE112" s="466"/>
      <c r="VPF112" s="399"/>
      <c r="VPG112" s="466"/>
      <c r="VPH112" s="252"/>
      <c r="VPI112" s="467"/>
      <c r="VPJ112" s="466"/>
      <c r="VPK112" s="399"/>
      <c r="VPL112" s="466"/>
      <c r="VPM112" s="252"/>
      <c r="VPN112" s="467"/>
      <c r="VPO112" s="466"/>
      <c r="VPP112" s="399"/>
      <c r="VPQ112" s="466"/>
      <c r="VPR112" s="252"/>
      <c r="VPS112" s="467"/>
      <c r="VPT112" s="466"/>
      <c r="VPU112" s="399"/>
      <c r="VPV112" s="466"/>
      <c r="VPW112" s="252"/>
      <c r="VPX112" s="467"/>
      <c r="VPY112" s="466"/>
      <c r="VPZ112" s="399"/>
      <c r="VQA112" s="466"/>
      <c r="VQB112" s="252"/>
      <c r="VQC112" s="467"/>
      <c r="VQD112" s="466"/>
      <c r="VQE112" s="399"/>
      <c r="VQF112" s="466"/>
      <c r="VQG112" s="252"/>
      <c r="VQH112" s="467"/>
      <c r="VQI112" s="466"/>
      <c r="VQJ112" s="399"/>
      <c r="VQK112" s="466"/>
      <c r="VQL112" s="252"/>
      <c r="VQM112" s="467"/>
      <c r="VQN112" s="466"/>
      <c r="VQO112" s="399"/>
      <c r="VQP112" s="466"/>
      <c r="VQQ112" s="252"/>
      <c r="VQR112" s="467"/>
      <c r="VQS112" s="466"/>
      <c r="VQT112" s="399"/>
      <c r="VQU112" s="466"/>
      <c r="VQV112" s="252"/>
      <c r="VQW112" s="467"/>
      <c r="VQX112" s="466"/>
      <c r="VQY112" s="399"/>
      <c r="VQZ112" s="466"/>
      <c r="VRA112" s="252"/>
      <c r="VRB112" s="467"/>
      <c r="VRC112" s="466"/>
      <c r="VRD112" s="399"/>
      <c r="VRE112" s="466"/>
      <c r="VRF112" s="252"/>
      <c r="VRG112" s="467"/>
      <c r="VRH112" s="466"/>
      <c r="VRI112" s="399"/>
      <c r="VRJ112" s="466"/>
      <c r="VRK112" s="252"/>
      <c r="VRL112" s="467"/>
      <c r="VRM112" s="466"/>
      <c r="VRN112" s="399"/>
      <c r="VRO112" s="466"/>
      <c r="VRP112" s="252"/>
      <c r="VRQ112" s="467"/>
      <c r="VRR112" s="466"/>
      <c r="VRS112" s="399"/>
      <c r="VRT112" s="466"/>
      <c r="VRU112" s="252"/>
      <c r="VRV112" s="467"/>
      <c r="VRW112" s="466"/>
      <c r="VRX112" s="399"/>
      <c r="VRY112" s="466"/>
      <c r="VRZ112" s="252"/>
      <c r="VSA112" s="467"/>
      <c r="VSB112" s="466"/>
      <c r="VSC112" s="399"/>
      <c r="VSD112" s="466"/>
      <c r="VSE112" s="252"/>
      <c r="VSF112" s="467"/>
      <c r="VSG112" s="466"/>
      <c r="VSH112" s="399"/>
      <c r="VSI112" s="466"/>
      <c r="VSJ112" s="252"/>
      <c r="VSK112" s="467"/>
      <c r="VSL112" s="466"/>
      <c r="VSM112" s="399"/>
      <c r="VSN112" s="466"/>
      <c r="VSO112" s="252"/>
      <c r="VSP112" s="467"/>
      <c r="VSQ112" s="466"/>
      <c r="VSR112" s="399"/>
      <c r="VSS112" s="466"/>
      <c r="VST112" s="252"/>
      <c r="VSU112" s="467"/>
      <c r="VSV112" s="466"/>
      <c r="VSW112" s="399"/>
      <c r="VSX112" s="466"/>
      <c r="VSY112" s="252"/>
      <c r="VSZ112" s="467"/>
      <c r="VTA112" s="466"/>
      <c r="VTB112" s="399"/>
      <c r="VTC112" s="466"/>
      <c r="VTD112" s="252"/>
      <c r="VTE112" s="467"/>
      <c r="VTF112" s="466"/>
      <c r="VTG112" s="399"/>
      <c r="VTH112" s="466"/>
      <c r="VTI112" s="252"/>
      <c r="VTJ112" s="467"/>
      <c r="VTK112" s="466"/>
      <c r="VTL112" s="399"/>
      <c r="VTM112" s="466"/>
      <c r="VTN112" s="252"/>
      <c r="VTO112" s="467"/>
      <c r="VTP112" s="466"/>
      <c r="VTQ112" s="399"/>
      <c r="VTR112" s="466"/>
      <c r="VTS112" s="252"/>
      <c r="VTT112" s="467"/>
      <c r="VTU112" s="466"/>
      <c r="VTV112" s="399"/>
      <c r="VTW112" s="466"/>
      <c r="VTX112" s="252"/>
      <c r="VTY112" s="467"/>
      <c r="VTZ112" s="466"/>
      <c r="VUA112" s="399"/>
      <c r="VUB112" s="466"/>
      <c r="VUC112" s="252"/>
      <c r="VUD112" s="467"/>
      <c r="VUE112" s="466"/>
      <c r="VUF112" s="399"/>
      <c r="VUG112" s="466"/>
      <c r="VUH112" s="252"/>
      <c r="VUI112" s="467"/>
      <c r="VUJ112" s="466"/>
      <c r="VUK112" s="399"/>
      <c r="VUL112" s="466"/>
      <c r="VUM112" s="252"/>
      <c r="VUN112" s="467"/>
      <c r="VUO112" s="466"/>
      <c r="VUP112" s="399"/>
      <c r="VUQ112" s="466"/>
      <c r="VUR112" s="252"/>
      <c r="VUS112" s="467"/>
      <c r="VUT112" s="466"/>
      <c r="VUU112" s="399"/>
      <c r="VUV112" s="466"/>
      <c r="VUW112" s="252"/>
      <c r="VUX112" s="467"/>
      <c r="VUY112" s="466"/>
      <c r="VUZ112" s="399"/>
      <c r="VVA112" s="466"/>
      <c r="VVB112" s="252"/>
      <c r="VVC112" s="467"/>
      <c r="VVD112" s="466"/>
      <c r="VVE112" s="399"/>
      <c r="VVF112" s="466"/>
      <c r="VVG112" s="252"/>
      <c r="VVH112" s="467"/>
      <c r="VVI112" s="466"/>
      <c r="VVJ112" s="399"/>
      <c r="VVK112" s="466"/>
      <c r="VVL112" s="252"/>
      <c r="VVM112" s="467"/>
      <c r="VVN112" s="466"/>
      <c r="VVO112" s="399"/>
      <c r="VVP112" s="466"/>
      <c r="VVQ112" s="252"/>
      <c r="VVR112" s="467"/>
      <c r="VVS112" s="466"/>
      <c r="VVT112" s="399"/>
      <c r="VVU112" s="466"/>
      <c r="VVV112" s="252"/>
      <c r="VVW112" s="467"/>
      <c r="VVX112" s="466"/>
      <c r="VVY112" s="399"/>
      <c r="VVZ112" s="466"/>
      <c r="VWA112" s="252"/>
      <c r="VWB112" s="467"/>
      <c r="VWC112" s="466"/>
      <c r="VWD112" s="399"/>
      <c r="VWE112" s="466"/>
      <c r="VWF112" s="252"/>
      <c r="VWG112" s="467"/>
      <c r="VWH112" s="466"/>
      <c r="VWI112" s="399"/>
      <c r="VWJ112" s="466"/>
      <c r="VWK112" s="252"/>
      <c r="VWL112" s="467"/>
      <c r="VWM112" s="466"/>
      <c r="VWN112" s="399"/>
      <c r="VWO112" s="466"/>
      <c r="VWP112" s="252"/>
      <c r="VWQ112" s="467"/>
      <c r="VWR112" s="466"/>
      <c r="VWS112" s="399"/>
      <c r="VWT112" s="466"/>
      <c r="VWU112" s="252"/>
      <c r="VWV112" s="467"/>
      <c r="VWW112" s="466"/>
      <c r="VWX112" s="399"/>
      <c r="VWY112" s="466"/>
      <c r="VWZ112" s="252"/>
      <c r="VXA112" s="467"/>
      <c r="VXB112" s="466"/>
      <c r="VXC112" s="399"/>
      <c r="VXD112" s="466"/>
      <c r="VXE112" s="252"/>
      <c r="VXF112" s="467"/>
      <c r="VXG112" s="466"/>
      <c r="VXH112" s="399"/>
      <c r="VXI112" s="466"/>
      <c r="VXJ112" s="252"/>
      <c r="VXK112" s="467"/>
      <c r="VXL112" s="466"/>
      <c r="VXM112" s="399"/>
      <c r="VXN112" s="466"/>
      <c r="VXO112" s="252"/>
      <c r="VXP112" s="467"/>
      <c r="VXQ112" s="466"/>
      <c r="VXR112" s="399"/>
      <c r="VXS112" s="466"/>
      <c r="VXT112" s="252"/>
      <c r="VXU112" s="467"/>
      <c r="VXV112" s="466"/>
      <c r="VXW112" s="399"/>
      <c r="VXX112" s="466"/>
      <c r="VXY112" s="252"/>
      <c r="VXZ112" s="467"/>
      <c r="VYA112" s="466"/>
      <c r="VYB112" s="399"/>
      <c r="VYC112" s="466"/>
      <c r="VYD112" s="252"/>
      <c r="VYE112" s="467"/>
      <c r="VYF112" s="466"/>
      <c r="VYG112" s="399"/>
      <c r="VYH112" s="466"/>
      <c r="VYI112" s="252"/>
      <c r="VYJ112" s="467"/>
      <c r="VYK112" s="466"/>
      <c r="VYL112" s="399"/>
      <c r="VYM112" s="466"/>
      <c r="VYN112" s="252"/>
      <c r="VYO112" s="467"/>
      <c r="VYP112" s="466"/>
      <c r="VYQ112" s="399"/>
      <c r="VYR112" s="466"/>
      <c r="VYS112" s="252"/>
      <c r="VYT112" s="467"/>
      <c r="VYU112" s="466"/>
      <c r="VYV112" s="399"/>
      <c r="VYW112" s="466"/>
      <c r="VYX112" s="252"/>
      <c r="VYY112" s="467"/>
      <c r="VYZ112" s="466"/>
      <c r="VZA112" s="399"/>
      <c r="VZB112" s="466"/>
      <c r="VZC112" s="252"/>
      <c r="VZD112" s="467"/>
      <c r="VZE112" s="466"/>
      <c r="VZF112" s="399"/>
      <c r="VZG112" s="466"/>
      <c r="VZH112" s="252"/>
      <c r="VZI112" s="467"/>
      <c r="VZJ112" s="466"/>
      <c r="VZK112" s="399"/>
      <c r="VZL112" s="466"/>
      <c r="VZM112" s="252"/>
      <c r="VZN112" s="467"/>
      <c r="VZO112" s="466"/>
      <c r="VZP112" s="399"/>
      <c r="VZQ112" s="466"/>
      <c r="VZR112" s="252"/>
      <c r="VZS112" s="467"/>
      <c r="VZT112" s="466"/>
      <c r="VZU112" s="399"/>
      <c r="VZV112" s="466"/>
      <c r="VZW112" s="252"/>
      <c r="VZX112" s="467"/>
      <c r="VZY112" s="466"/>
      <c r="VZZ112" s="399"/>
      <c r="WAA112" s="466"/>
      <c r="WAB112" s="252"/>
      <c r="WAC112" s="467"/>
      <c r="WAD112" s="466"/>
      <c r="WAE112" s="399"/>
      <c r="WAF112" s="466"/>
      <c r="WAG112" s="252"/>
      <c r="WAH112" s="467"/>
      <c r="WAI112" s="466"/>
      <c r="WAJ112" s="399"/>
      <c r="WAK112" s="466"/>
      <c r="WAL112" s="252"/>
      <c r="WAM112" s="467"/>
      <c r="WAN112" s="466"/>
      <c r="WAO112" s="399"/>
      <c r="WAP112" s="466"/>
      <c r="WAQ112" s="252"/>
      <c r="WAR112" s="467"/>
      <c r="WAS112" s="466"/>
      <c r="WAT112" s="399"/>
      <c r="WAU112" s="466"/>
      <c r="WAV112" s="252"/>
      <c r="WAW112" s="467"/>
      <c r="WAX112" s="466"/>
      <c r="WAY112" s="399"/>
      <c r="WAZ112" s="466"/>
      <c r="WBA112" s="252"/>
      <c r="WBB112" s="467"/>
      <c r="WBC112" s="466"/>
      <c r="WBD112" s="399"/>
      <c r="WBE112" s="466"/>
      <c r="WBF112" s="252"/>
      <c r="WBG112" s="467"/>
      <c r="WBH112" s="466"/>
      <c r="WBI112" s="399"/>
      <c r="WBJ112" s="466"/>
      <c r="WBK112" s="252"/>
      <c r="WBL112" s="467"/>
      <c r="WBM112" s="466"/>
      <c r="WBN112" s="399"/>
      <c r="WBO112" s="466"/>
      <c r="WBP112" s="252"/>
      <c r="WBQ112" s="467"/>
      <c r="WBR112" s="466"/>
      <c r="WBS112" s="399"/>
      <c r="WBT112" s="466"/>
      <c r="WBU112" s="252"/>
      <c r="WBV112" s="467"/>
      <c r="WBW112" s="466"/>
      <c r="WBX112" s="399"/>
      <c r="WBY112" s="466"/>
      <c r="WBZ112" s="252"/>
      <c r="WCA112" s="467"/>
      <c r="WCB112" s="466"/>
      <c r="WCC112" s="399"/>
      <c r="WCD112" s="466"/>
      <c r="WCE112" s="252"/>
      <c r="WCF112" s="467"/>
      <c r="WCG112" s="466"/>
      <c r="WCH112" s="399"/>
      <c r="WCI112" s="466"/>
      <c r="WCJ112" s="252"/>
      <c r="WCK112" s="467"/>
      <c r="WCL112" s="466"/>
      <c r="WCM112" s="399"/>
      <c r="WCN112" s="466"/>
      <c r="WCO112" s="252"/>
      <c r="WCP112" s="467"/>
      <c r="WCQ112" s="466"/>
      <c r="WCR112" s="399"/>
      <c r="WCS112" s="466"/>
      <c r="WCT112" s="252"/>
      <c r="WCU112" s="467"/>
      <c r="WCV112" s="466"/>
      <c r="WCW112" s="399"/>
      <c r="WCX112" s="466"/>
      <c r="WCY112" s="252"/>
      <c r="WCZ112" s="467"/>
      <c r="WDA112" s="466"/>
      <c r="WDB112" s="399"/>
      <c r="WDC112" s="466"/>
      <c r="WDD112" s="252"/>
      <c r="WDE112" s="467"/>
      <c r="WDF112" s="466"/>
      <c r="WDG112" s="399"/>
      <c r="WDH112" s="466"/>
      <c r="WDI112" s="252"/>
      <c r="WDJ112" s="467"/>
      <c r="WDK112" s="466"/>
      <c r="WDL112" s="399"/>
      <c r="WDM112" s="466"/>
      <c r="WDN112" s="252"/>
      <c r="WDO112" s="467"/>
      <c r="WDP112" s="466"/>
      <c r="WDQ112" s="399"/>
      <c r="WDR112" s="466"/>
      <c r="WDS112" s="252"/>
      <c r="WDT112" s="467"/>
      <c r="WDU112" s="466"/>
      <c r="WDV112" s="399"/>
      <c r="WDW112" s="466"/>
      <c r="WDX112" s="252"/>
      <c r="WDY112" s="467"/>
      <c r="WDZ112" s="466"/>
      <c r="WEA112" s="399"/>
      <c r="WEB112" s="466"/>
      <c r="WEC112" s="252"/>
      <c r="WED112" s="467"/>
      <c r="WEE112" s="466"/>
      <c r="WEF112" s="399"/>
      <c r="WEG112" s="466"/>
      <c r="WEH112" s="252"/>
      <c r="WEI112" s="467"/>
      <c r="WEJ112" s="466"/>
      <c r="WEK112" s="399"/>
      <c r="WEL112" s="466"/>
      <c r="WEM112" s="252"/>
      <c r="WEN112" s="467"/>
      <c r="WEO112" s="466"/>
      <c r="WEP112" s="399"/>
      <c r="WEQ112" s="466"/>
      <c r="WER112" s="252"/>
      <c r="WES112" s="467"/>
      <c r="WET112" s="466"/>
      <c r="WEU112" s="399"/>
      <c r="WEV112" s="466"/>
      <c r="WEW112" s="252"/>
      <c r="WEX112" s="467"/>
      <c r="WEY112" s="466"/>
      <c r="WEZ112" s="399"/>
      <c r="WFA112" s="466"/>
      <c r="WFB112" s="252"/>
      <c r="WFC112" s="467"/>
      <c r="WFD112" s="466"/>
      <c r="WFE112" s="399"/>
      <c r="WFF112" s="466"/>
      <c r="WFG112" s="252"/>
      <c r="WFH112" s="467"/>
      <c r="WFI112" s="466"/>
      <c r="WFJ112" s="399"/>
      <c r="WFK112" s="466"/>
      <c r="WFL112" s="252"/>
      <c r="WFM112" s="467"/>
      <c r="WFN112" s="466"/>
      <c r="WFO112" s="399"/>
      <c r="WFP112" s="466"/>
      <c r="WFQ112" s="252"/>
      <c r="WFR112" s="467"/>
      <c r="WFS112" s="466"/>
      <c r="WFT112" s="399"/>
      <c r="WFU112" s="466"/>
      <c r="WFV112" s="252"/>
      <c r="WFW112" s="467"/>
      <c r="WFX112" s="466"/>
      <c r="WFY112" s="399"/>
      <c r="WFZ112" s="466"/>
      <c r="WGA112" s="252"/>
      <c r="WGB112" s="467"/>
      <c r="WGC112" s="466"/>
      <c r="WGD112" s="399"/>
      <c r="WGE112" s="466"/>
      <c r="WGF112" s="252"/>
      <c r="WGG112" s="467"/>
      <c r="WGH112" s="466"/>
      <c r="WGI112" s="399"/>
      <c r="WGJ112" s="466"/>
      <c r="WGK112" s="252"/>
      <c r="WGL112" s="467"/>
      <c r="WGM112" s="466"/>
      <c r="WGN112" s="399"/>
      <c r="WGO112" s="466"/>
      <c r="WGP112" s="252"/>
      <c r="WGQ112" s="467"/>
      <c r="WGR112" s="466"/>
      <c r="WGS112" s="399"/>
      <c r="WGT112" s="466"/>
      <c r="WGU112" s="252"/>
      <c r="WGV112" s="467"/>
      <c r="WGW112" s="466"/>
      <c r="WGX112" s="399"/>
      <c r="WGY112" s="466"/>
      <c r="WGZ112" s="252"/>
      <c r="WHA112" s="467"/>
      <c r="WHB112" s="466"/>
      <c r="WHC112" s="399"/>
      <c r="WHD112" s="466"/>
      <c r="WHE112" s="252"/>
      <c r="WHF112" s="467"/>
      <c r="WHG112" s="466"/>
      <c r="WHH112" s="399"/>
      <c r="WHI112" s="466"/>
      <c r="WHJ112" s="252"/>
      <c r="WHK112" s="467"/>
      <c r="WHL112" s="466"/>
      <c r="WHM112" s="399"/>
      <c r="WHN112" s="466"/>
      <c r="WHO112" s="252"/>
      <c r="WHP112" s="467"/>
      <c r="WHQ112" s="466"/>
      <c r="WHR112" s="399"/>
      <c r="WHS112" s="466"/>
      <c r="WHT112" s="252"/>
      <c r="WHU112" s="467"/>
      <c r="WHV112" s="466"/>
      <c r="WHW112" s="399"/>
      <c r="WHX112" s="466"/>
      <c r="WHY112" s="252"/>
      <c r="WHZ112" s="467"/>
      <c r="WIA112" s="466"/>
      <c r="WIB112" s="399"/>
      <c r="WIC112" s="466"/>
      <c r="WID112" s="252"/>
      <c r="WIE112" s="467"/>
      <c r="WIF112" s="466"/>
      <c r="WIG112" s="399"/>
      <c r="WIH112" s="466"/>
      <c r="WII112" s="252"/>
      <c r="WIJ112" s="467"/>
      <c r="WIK112" s="466"/>
      <c r="WIL112" s="399"/>
      <c r="WIM112" s="466"/>
      <c r="WIN112" s="252"/>
      <c r="WIO112" s="467"/>
      <c r="WIP112" s="466"/>
      <c r="WIQ112" s="399"/>
      <c r="WIR112" s="466"/>
      <c r="WIS112" s="252"/>
      <c r="WIT112" s="467"/>
      <c r="WIU112" s="466"/>
      <c r="WIV112" s="399"/>
      <c r="WIW112" s="466"/>
      <c r="WIX112" s="252"/>
      <c r="WIY112" s="467"/>
      <c r="WIZ112" s="466"/>
      <c r="WJA112" s="399"/>
      <c r="WJB112" s="466"/>
      <c r="WJC112" s="252"/>
      <c r="WJD112" s="467"/>
      <c r="WJE112" s="466"/>
      <c r="WJF112" s="399"/>
      <c r="WJG112" s="466"/>
      <c r="WJH112" s="252"/>
      <c r="WJI112" s="467"/>
      <c r="WJJ112" s="466"/>
      <c r="WJK112" s="399"/>
      <c r="WJL112" s="466"/>
      <c r="WJM112" s="252"/>
      <c r="WJN112" s="467"/>
      <c r="WJO112" s="466"/>
      <c r="WJP112" s="399"/>
      <c r="WJQ112" s="466"/>
      <c r="WJR112" s="252"/>
      <c r="WJS112" s="467"/>
      <c r="WJT112" s="466"/>
      <c r="WJU112" s="399"/>
      <c r="WJV112" s="466"/>
      <c r="WJW112" s="252"/>
      <c r="WJX112" s="467"/>
      <c r="WJY112" s="466"/>
      <c r="WJZ112" s="399"/>
      <c r="WKA112" s="466"/>
      <c r="WKB112" s="252"/>
      <c r="WKC112" s="467"/>
      <c r="WKD112" s="466"/>
      <c r="WKE112" s="399"/>
      <c r="WKF112" s="466"/>
      <c r="WKG112" s="252"/>
      <c r="WKH112" s="467"/>
      <c r="WKI112" s="466"/>
      <c r="WKJ112" s="399"/>
      <c r="WKK112" s="466"/>
      <c r="WKL112" s="252"/>
      <c r="WKM112" s="467"/>
      <c r="WKN112" s="466"/>
      <c r="WKO112" s="399"/>
      <c r="WKP112" s="466"/>
      <c r="WKQ112" s="252"/>
      <c r="WKR112" s="467"/>
      <c r="WKS112" s="466"/>
      <c r="WKT112" s="399"/>
      <c r="WKU112" s="466"/>
      <c r="WKV112" s="252"/>
      <c r="WKW112" s="467"/>
      <c r="WKX112" s="466"/>
      <c r="WKY112" s="399"/>
      <c r="WKZ112" s="466"/>
      <c r="WLA112" s="252"/>
      <c r="WLB112" s="467"/>
      <c r="WLC112" s="466"/>
      <c r="WLD112" s="399"/>
      <c r="WLE112" s="466"/>
      <c r="WLF112" s="252"/>
      <c r="WLG112" s="467"/>
      <c r="WLH112" s="466"/>
      <c r="WLI112" s="399"/>
      <c r="WLJ112" s="466"/>
      <c r="WLK112" s="252"/>
      <c r="WLL112" s="467"/>
      <c r="WLM112" s="466"/>
      <c r="WLN112" s="399"/>
      <c r="WLO112" s="466"/>
      <c r="WLP112" s="252"/>
      <c r="WLQ112" s="467"/>
      <c r="WLR112" s="466"/>
      <c r="WLS112" s="399"/>
      <c r="WLT112" s="466"/>
      <c r="WLU112" s="252"/>
      <c r="WLV112" s="467"/>
      <c r="WLW112" s="466"/>
      <c r="WLX112" s="399"/>
      <c r="WLY112" s="466"/>
      <c r="WLZ112" s="252"/>
      <c r="WMA112" s="467"/>
      <c r="WMB112" s="466"/>
      <c r="WMC112" s="399"/>
      <c r="WMD112" s="466"/>
      <c r="WME112" s="252"/>
      <c r="WMF112" s="467"/>
      <c r="WMG112" s="466"/>
      <c r="WMH112" s="399"/>
      <c r="WMI112" s="466"/>
      <c r="WMJ112" s="252"/>
      <c r="WMK112" s="467"/>
      <c r="WML112" s="466"/>
      <c r="WMM112" s="399"/>
      <c r="WMN112" s="466"/>
      <c r="WMO112" s="252"/>
      <c r="WMP112" s="467"/>
      <c r="WMQ112" s="466"/>
      <c r="WMR112" s="399"/>
      <c r="WMS112" s="466"/>
      <c r="WMT112" s="252"/>
      <c r="WMU112" s="467"/>
      <c r="WMV112" s="466"/>
      <c r="WMW112" s="399"/>
      <c r="WMX112" s="466"/>
      <c r="WMY112" s="252"/>
      <c r="WMZ112" s="467"/>
      <c r="WNA112" s="466"/>
      <c r="WNB112" s="399"/>
      <c r="WNC112" s="466"/>
      <c r="WND112" s="252"/>
      <c r="WNE112" s="467"/>
      <c r="WNF112" s="466"/>
      <c r="WNG112" s="399"/>
      <c r="WNH112" s="466"/>
      <c r="WNI112" s="252"/>
      <c r="WNJ112" s="467"/>
      <c r="WNK112" s="466"/>
      <c r="WNL112" s="399"/>
      <c r="WNM112" s="466"/>
      <c r="WNN112" s="252"/>
      <c r="WNO112" s="467"/>
      <c r="WNP112" s="466"/>
      <c r="WNQ112" s="399"/>
      <c r="WNR112" s="466"/>
      <c r="WNS112" s="252"/>
      <c r="WNT112" s="467"/>
      <c r="WNU112" s="466"/>
      <c r="WNV112" s="399"/>
      <c r="WNW112" s="466"/>
      <c r="WNX112" s="252"/>
      <c r="WNY112" s="467"/>
      <c r="WNZ112" s="466"/>
      <c r="WOA112" s="399"/>
      <c r="WOB112" s="466"/>
      <c r="WOC112" s="252"/>
      <c r="WOD112" s="467"/>
      <c r="WOE112" s="466"/>
      <c r="WOF112" s="399"/>
      <c r="WOG112" s="466"/>
      <c r="WOH112" s="252"/>
      <c r="WOI112" s="467"/>
      <c r="WOJ112" s="466"/>
      <c r="WOK112" s="399"/>
      <c r="WOL112" s="466"/>
      <c r="WOM112" s="252"/>
      <c r="WON112" s="467"/>
      <c r="WOO112" s="466"/>
      <c r="WOP112" s="399"/>
      <c r="WOQ112" s="466"/>
      <c r="WOR112" s="252"/>
      <c r="WOS112" s="467"/>
      <c r="WOT112" s="466"/>
      <c r="WOU112" s="399"/>
      <c r="WOV112" s="466"/>
      <c r="WOW112" s="252"/>
      <c r="WOX112" s="467"/>
      <c r="WOY112" s="466"/>
      <c r="WOZ112" s="399"/>
      <c r="WPA112" s="466"/>
      <c r="WPB112" s="252"/>
      <c r="WPC112" s="467"/>
      <c r="WPD112" s="466"/>
      <c r="WPE112" s="399"/>
      <c r="WPF112" s="466"/>
      <c r="WPG112" s="252"/>
      <c r="WPH112" s="467"/>
      <c r="WPI112" s="466"/>
      <c r="WPJ112" s="399"/>
      <c r="WPK112" s="466"/>
      <c r="WPL112" s="252"/>
      <c r="WPM112" s="467"/>
      <c r="WPN112" s="466"/>
      <c r="WPO112" s="399"/>
      <c r="WPP112" s="466"/>
      <c r="WPQ112" s="252"/>
      <c r="WPR112" s="467"/>
      <c r="WPS112" s="466"/>
      <c r="WPT112" s="399"/>
      <c r="WPU112" s="466"/>
      <c r="WPV112" s="252"/>
      <c r="WPW112" s="467"/>
      <c r="WPX112" s="466"/>
      <c r="WPY112" s="399"/>
      <c r="WPZ112" s="466"/>
      <c r="WQA112" s="252"/>
      <c r="WQB112" s="467"/>
      <c r="WQC112" s="466"/>
      <c r="WQD112" s="399"/>
      <c r="WQE112" s="466"/>
      <c r="WQF112" s="252"/>
      <c r="WQG112" s="467"/>
      <c r="WQH112" s="466"/>
      <c r="WQI112" s="399"/>
      <c r="WQJ112" s="466"/>
      <c r="WQK112" s="252"/>
      <c r="WQL112" s="467"/>
      <c r="WQM112" s="466"/>
      <c r="WQN112" s="399"/>
      <c r="WQO112" s="466"/>
      <c r="WQP112" s="252"/>
      <c r="WQQ112" s="467"/>
      <c r="WQR112" s="466"/>
      <c r="WQS112" s="399"/>
      <c r="WQT112" s="466"/>
      <c r="WQU112" s="252"/>
      <c r="WQV112" s="467"/>
      <c r="WQW112" s="466"/>
      <c r="WQX112" s="399"/>
      <c r="WQY112" s="466"/>
      <c r="WQZ112" s="252"/>
      <c r="WRA112" s="467"/>
      <c r="WRB112" s="466"/>
      <c r="WRC112" s="399"/>
      <c r="WRD112" s="466"/>
      <c r="WRE112" s="252"/>
      <c r="WRF112" s="467"/>
      <c r="WRG112" s="466"/>
      <c r="WRH112" s="399"/>
      <c r="WRI112" s="466"/>
      <c r="WRJ112" s="252"/>
      <c r="WRK112" s="467"/>
      <c r="WRL112" s="466"/>
      <c r="WRM112" s="399"/>
      <c r="WRN112" s="466"/>
      <c r="WRO112" s="252"/>
      <c r="WRP112" s="467"/>
      <c r="WRQ112" s="466"/>
      <c r="WRR112" s="399"/>
      <c r="WRS112" s="466"/>
      <c r="WRT112" s="252"/>
      <c r="WRU112" s="467"/>
      <c r="WRV112" s="466"/>
      <c r="WRW112" s="399"/>
      <c r="WRX112" s="466"/>
      <c r="WRY112" s="252"/>
      <c r="WRZ112" s="467"/>
      <c r="WSA112" s="466"/>
      <c r="WSB112" s="399"/>
      <c r="WSC112" s="466"/>
      <c r="WSD112" s="252"/>
      <c r="WSE112" s="467"/>
      <c r="WSF112" s="466"/>
      <c r="WSG112" s="399"/>
      <c r="WSH112" s="466"/>
      <c r="WSI112" s="252"/>
      <c r="WSJ112" s="467"/>
      <c r="WSK112" s="466"/>
      <c r="WSL112" s="399"/>
      <c r="WSM112" s="466"/>
      <c r="WSN112" s="252"/>
      <c r="WSO112" s="467"/>
      <c r="WSP112" s="466"/>
      <c r="WSQ112" s="399"/>
      <c r="WSR112" s="466"/>
      <c r="WSS112" s="252"/>
      <c r="WST112" s="467"/>
      <c r="WSU112" s="466"/>
      <c r="WSV112" s="399"/>
      <c r="WSW112" s="466"/>
      <c r="WSX112" s="252"/>
      <c r="WSY112" s="467"/>
      <c r="WSZ112" s="466"/>
      <c r="WTA112" s="399"/>
      <c r="WTB112" s="466"/>
      <c r="WTC112" s="252"/>
      <c r="WTD112" s="467"/>
      <c r="WTE112" s="466"/>
      <c r="WTF112" s="399"/>
      <c r="WTG112" s="466"/>
      <c r="WTH112" s="252"/>
      <c r="WTI112" s="467"/>
      <c r="WTJ112" s="466"/>
      <c r="WTK112" s="399"/>
      <c r="WTL112" s="466"/>
      <c r="WTM112" s="252"/>
      <c r="WTN112" s="467"/>
      <c r="WTO112" s="466"/>
      <c r="WTP112" s="399"/>
      <c r="WTQ112" s="466"/>
      <c r="WTR112" s="252"/>
      <c r="WTS112" s="467"/>
      <c r="WTT112" s="466"/>
      <c r="WTU112" s="399"/>
      <c r="WTV112" s="466"/>
      <c r="WTW112" s="252"/>
      <c r="WTX112" s="467"/>
      <c r="WTY112" s="466"/>
      <c r="WTZ112" s="399"/>
      <c r="WUA112" s="466"/>
      <c r="WUB112" s="252"/>
      <c r="WUC112" s="467"/>
      <c r="WUD112" s="466"/>
      <c r="WUE112" s="399"/>
      <c r="WUF112" s="466"/>
      <c r="WUG112" s="252"/>
      <c r="WUH112" s="467"/>
      <c r="WUI112" s="466"/>
      <c r="WUJ112" s="399"/>
      <c r="WUK112" s="466"/>
      <c r="WUL112" s="252"/>
      <c r="WUM112" s="467"/>
      <c r="WUN112" s="466"/>
      <c r="WUO112" s="399"/>
      <c r="WUP112" s="466"/>
      <c r="WUQ112" s="252"/>
      <c r="WUR112" s="467"/>
      <c r="WUS112" s="466"/>
      <c r="WUT112" s="399"/>
      <c r="WUU112" s="466"/>
      <c r="WUV112" s="252"/>
      <c r="WUW112" s="467"/>
      <c r="WUX112" s="466"/>
      <c r="WUY112" s="399"/>
      <c r="WUZ112" s="466"/>
      <c r="WVA112" s="252"/>
      <c r="WVB112" s="467"/>
      <c r="WVC112" s="466"/>
      <c r="WVD112" s="399"/>
      <c r="WVE112" s="466"/>
      <c r="WVF112" s="252"/>
      <c r="WVG112" s="467"/>
      <c r="WVH112" s="466"/>
      <c r="WVI112" s="399"/>
      <c r="WVJ112" s="466"/>
      <c r="WVK112" s="252"/>
      <c r="WVL112" s="467"/>
      <c r="WVM112" s="466"/>
      <c r="WVN112" s="399"/>
      <c r="WVO112" s="466"/>
      <c r="WVP112" s="252"/>
      <c r="WVQ112" s="467"/>
      <c r="WVR112" s="466"/>
      <c r="WVS112" s="399"/>
      <c r="WVT112" s="466"/>
      <c r="WVU112" s="252"/>
      <c r="WVV112" s="467"/>
      <c r="WVW112" s="466"/>
      <c r="WVX112" s="399"/>
      <c r="WVY112" s="466"/>
      <c r="WVZ112" s="252"/>
      <c r="WWA112" s="467"/>
      <c r="WWB112" s="466"/>
      <c r="WWC112" s="399"/>
      <c r="WWD112" s="466"/>
      <c r="WWE112" s="252"/>
      <c r="WWF112" s="467"/>
      <c r="WWG112" s="466"/>
      <c r="WWH112" s="399"/>
      <c r="WWI112" s="466"/>
      <c r="WWJ112" s="252"/>
      <c r="WWK112" s="467"/>
      <c r="WWL112" s="466"/>
      <c r="WWM112" s="399"/>
      <c r="WWN112" s="466"/>
      <c r="WWO112" s="252"/>
      <c r="WWP112" s="467"/>
      <c r="WWQ112" s="466"/>
      <c r="WWR112" s="399"/>
      <c r="WWS112" s="466"/>
      <c r="WWT112" s="252"/>
      <c r="WWU112" s="467"/>
      <c r="WWV112" s="466"/>
      <c r="WWW112" s="399"/>
      <c r="WWX112" s="466"/>
      <c r="WWY112" s="252"/>
      <c r="WWZ112" s="467"/>
      <c r="WXA112" s="466"/>
      <c r="WXB112" s="399"/>
      <c r="WXC112" s="466"/>
      <c r="WXD112" s="252"/>
      <c r="WXE112" s="467"/>
      <c r="WXF112" s="466"/>
      <c r="WXG112" s="399"/>
      <c r="WXH112" s="466"/>
      <c r="WXI112" s="252"/>
      <c r="WXJ112" s="467"/>
      <c r="WXK112" s="466"/>
      <c r="WXL112" s="399"/>
      <c r="WXM112" s="466"/>
      <c r="WXN112" s="252"/>
      <c r="WXO112" s="467"/>
      <c r="WXP112" s="466"/>
      <c r="WXQ112" s="399"/>
      <c r="WXR112" s="466"/>
      <c r="WXS112" s="252"/>
      <c r="WXT112" s="467"/>
      <c r="WXU112" s="466"/>
      <c r="WXV112" s="399"/>
      <c r="WXW112" s="466"/>
      <c r="WXX112" s="252"/>
      <c r="WXY112" s="467"/>
      <c r="WXZ112" s="466"/>
      <c r="WYA112" s="399"/>
      <c r="WYB112" s="466"/>
      <c r="WYC112" s="252"/>
      <c r="WYD112" s="467"/>
      <c r="WYE112" s="466"/>
      <c r="WYF112" s="399"/>
      <c r="WYG112" s="466"/>
      <c r="WYH112" s="252"/>
      <c r="WYI112" s="467"/>
      <c r="WYJ112" s="466"/>
      <c r="WYK112" s="399"/>
      <c r="WYL112" s="466"/>
      <c r="WYM112" s="252"/>
      <c r="WYN112" s="467"/>
      <c r="WYO112" s="466"/>
      <c r="WYP112" s="399"/>
      <c r="WYQ112" s="466"/>
      <c r="WYR112" s="252"/>
      <c r="WYS112" s="467"/>
      <c r="WYT112" s="466"/>
      <c r="WYU112" s="399"/>
      <c r="WYV112" s="466"/>
      <c r="WYW112" s="252"/>
      <c r="WYX112" s="467"/>
      <c r="WYY112" s="466"/>
      <c r="WYZ112" s="399"/>
      <c r="WZA112" s="466"/>
      <c r="WZB112" s="252"/>
      <c r="WZC112" s="467"/>
      <c r="WZD112" s="466"/>
      <c r="WZE112" s="399"/>
      <c r="WZF112" s="466"/>
      <c r="WZG112" s="252"/>
      <c r="WZH112" s="467"/>
      <c r="WZI112" s="466"/>
      <c r="WZJ112" s="399"/>
      <c r="WZK112" s="466"/>
      <c r="WZL112" s="252"/>
      <c r="WZM112" s="467"/>
      <c r="WZN112" s="466"/>
      <c r="WZO112" s="399"/>
      <c r="WZP112" s="466"/>
      <c r="WZQ112" s="252"/>
      <c r="WZR112" s="467"/>
      <c r="WZS112" s="466"/>
      <c r="WZT112" s="399"/>
      <c r="WZU112" s="466"/>
      <c r="WZV112" s="252"/>
      <c r="WZW112" s="467"/>
      <c r="WZX112" s="466"/>
      <c r="WZY112" s="399"/>
      <c r="WZZ112" s="466"/>
      <c r="XAA112" s="252"/>
      <c r="XAB112" s="467"/>
      <c r="XAC112" s="466"/>
      <c r="XAD112" s="399"/>
      <c r="XAE112" s="466"/>
      <c r="XAF112" s="252"/>
      <c r="XAG112" s="467"/>
      <c r="XAH112" s="466"/>
      <c r="XAI112" s="399"/>
      <c r="XAJ112" s="466"/>
      <c r="XAK112" s="252"/>
      <c r="XAL112" s="467"/>
      <c r="XAM112" s="466"/>
      <c r="XAN112" s="399"/>
      <c r="XAO112" s="466"/>
      <c r="XAP112" s="252"/>
      <c r="XAQ112" s="467"/>
      <c r="XAR112" s="466"/>
      <c r="XAS112" s="399"/>
      <c r="XAT112" s="466"/>
      <c r="XAU112" s="252"/>
      <c r="XAV112" s="467"/>
      <c r="XAW112" s="466"/>
      <c r="XAX112" s="399"/>
      <c r="XAY112" s="466"/>
      <c r="XAZ112" s="252"/>
      <c r="XBA112" s="467"/>
      <c r="XBB112" s="466"/>
      <c r="XBC112" s="399"/>
      <c r="XBD112" s="466"/>
      <c r="XBE112" s="252"/>
      <c r="XBF112" s="467"/>
      <c r="XBG112" s="466"/>
      <c r="XBH112" s="399"/>
      <c r="XBI112" s="466"/>
      <c r="XBJ112" s="252"/>
      <c r="XBK112" s="467"/>
      <c r="XBL112" s="466"/>
      <c r="XBM112" s="399"/>
      <c r="XBN112" s="466"/>
      <c r="XBO112" s="252"/>
      <c r="XBP112" s="467"/>
      <c r="XBQ112" s="466"/>
      <c r="XBR112" s="399"/>
      <c r="XBS112" s="466"/>
      <c r="XBT112" s="252"/>
      <c r="XBU112" s="467"/>
      <c r="XBV112" s="466"/>
      <c r="XBW112" s="399"/>
      <c r="XBX112" s="466"/>
      <c r="XBY112" s="252"/>
      <c r="XBZ112" s="467"/>
      <c r="XCA112" s="466"/>
      <c r="XCB112" s="399"/>
      <c r="XCC112" s="466"/>
      <c r="XCD112" s="252"/>
      <c r="XCE112" s="467"/>
      <c r="XCF112" s="466"/>
      <c r="XCG112" s="399"/>
      <c r="XCH112" s="466"/>
      <c r="XCI112" s="252"/>
      <c r="XCJ112" s="467"/>
      <c r="XCK112" s="466"/>
      <c r="XCL112" s="399"/>
      <c r="XCM112" s="466"/>
      <c r="XCN112" s="252"/>
      <c r="XCO112" s="467"/>
      <c r="XCP112" s="466"/>
      <c r="XCQ112" s="399"/>
      <c r="XCR112" s="466"/>
      <c r="XCS112" s="252"/>
      <c r="XCT112" s="467"/>
      <c r="XCU112" s="466"/>
      <c r="XCV112" s="399"/>
      <c r="XCW112" s="466"/>
      <c r="XCX112" s="252"/>
      <c r="XCY112" s="467"/>
      <c r="XCZ112" s="466"/>
      <c r="XDA112" s="399"/>
      <c r="XDB112" s="466"/>
      <c r="XDC112" s="252"/>
      <c r="XDD112" s="467"/>
      <c r="XDE112" s="466"/>
      <c r="XDF112" s="399"/>
      <c r="XDG112" s="466"/>
      <c r="XDH112" s="252"/>
      <c r="XDI112" s="467"/>
      <c r="XDJ112" s="466"/>
      <c r="XDK112" s="399"/>
      <c r="XDL112" s="466"/>
      <c r="XDM112" s="252"/>
      <c r="XDN112" s="467"/>
      <c r="XDO112" s="466"/>
      <c r="XDP112" s="399"/>
      <c r="XDQ112" s="466"/>
      <c r="XDR112" s="252"/>
      <c r="XDS112" s="467"/>
      <c r="XDT112" s="466"/>
      <c r="XDU112" s="399"/>
      <c r="XDV112" s="466"/>
      <c r="XDW112" s="252"/>
      <c r="XDX112" s="467"/>
      <c r="XDY112" s="466"/>
      <c r="XDZ112" s="399"/>
      <c r="XEA112" s="466"/>
      <c r="XEB112" s="252"/>
      <c r="XEC112" s="467"/>
      <c r="XED112" s="466"/>
      <c r="XEE112" s="399"/>
      <c r="XEF112" s="466"/>
      <c r="XEG112" s="252"/>
      <c r="XEH112" s="467"/>
      <c r="XEI112" s="466"/>
      <c r="XEJ112" s="399"/>
      <c r="XEK112" s="466"/>
      <c r="XEL112" s="252"/>
      <c r="XEM112" s="467"/>
      <c r="XEN112" s="466"/>
      <c r="XEO112" s="399"/>
      <c r="XEP112" s="466"/>
      <c r="XEQ112" s="252"/>
      <c r="XER112" s="467"/>
      <c r="XES112" s="466"/>
      <c r="XET112" s="399"/>
      <c r="XEU112" s="466"/>
      <c r="XEV112" s="252"/>
      <c r="XEW112" s="467"/>
      <c r="XEX112" s="466"/>
      <c r="XEY112" s="399"/>
      <c r="XEZ112" s="466"/>
      <c r="XFA112" s="252"/>
      <c r="XFB112" s="467"/>
      <c r="XFC112" s="466"/>
      <c r="XFD112" s="399"/>
    </row>
    <row r="115" spans="1:16384" x14ac:dyDescent="0.25">
      <c r="A115" s="255"/>
      <c r="B115" s="256" t="s">
        <v>2180</v>
      </c>
      <c r="C115" s="256" t="s">
        <v>2181</v>
      </c>
      <c r="D115" s="257" t="s">
        <v>2182</v>
      </c>
      <c r="E115" s="256" t="s">
        <v>2183</v>
      </c>
    </row>
    <row r="116" spans="1:16384" x14ac:dyDescent="0.25">
      <c r="A116" s="249" t="s">
        <v>2172</v>
      </c>
      <c r="B116" s="250">
        <v>1957827258.7092187</v>
      </c>
      <c r="C116" s="251">
        <v>0.99226064925227142</v>
      </c>
      <c r="D116" s="250">
        <v>1015</v>
      </c>
      <c r="E116" s="251">
        <v>0.9912109375</v>
      </c>
    </row>
    <row r="117" spans="1:16384" x14ac:dyDescent="0.25">
      <c r="A117" s="249" t="s">
        <v>2173</v>
      </c>
      <c r="B117" s="250">
        <v>9412737.3200000003</v>
      </c>
      <c r="C117" s="251">
        <v>4.7705377493528238E-3</v>
      </c>
      <c r="D117" s="250">
        <v>6</v>
      </c>
      <c r="E117" s="251">
        <v>5.859375E-3</v>
      </c>
    </row>
    <row r="118" spans="1:16384" x14ac:dyDescent="0.25">
      <c r="A118" s="249" t="s">
        <v>2174</v>
      </c>
      <c r="B118" s="250">
        <v>5857758.2599999998</v>
      </c>
      <c r="C118" s="251">
        <v>2.9688129983758338E-3</v>
      </c>
      <c r="D118" s="250">
        <v>3</v>
      </c>
      <c r="E118" s="251">
        <v>2.9296875E-3</v>
      </c>
    </row>
    <row r="120" spans="1:16384" ht="15.75" thickBot="1" x14ac:dyDescent="0.3">
      <c r="A120" s="471" t="s">
        <v>2139</v>
      </c>
      <c r="B120" s="470">
        <f>SUM(B116:B119)</f>
        <v>1973097754.2892187</v>
      </c>
      <c r="C120" s="468">
        <f>SUM(C116:C119)</f>
        <v>1.0000000000000002</v>
      </c>
      <c r="D120" s="470">
        <f>SUM(D116:D119)</f>
        <v>1024</v>
      </c>
      <c r="E120" s="468">
        <f>SUM(E116:E119)</f>
        <v>1</v>
      </c>
      <c r="F120" s="252"/>
      <c r="G120" s="467"/>
      <c r="H120" s="466"/>
      <c r="I120" s="399"/>
      <c r="J120" s="466"/>
      <c r="K120" s="252"/>
      <c r="L120" s="467"/>
      <c r="M120" s="466"/>
      <c r="N120" s="399"/>
      <c r="O120" s="466"/>
      <c r="P120" s="252"/>
      <c r="Q120" s="467"/>
      <c r="R120" s="466"/>
      <c r="S120" s="399"/>
      <c r="T120" s="466"/>
      <c r="U120" s="252"/>
      <c r="V120" s="467"/>
      <c r="W120" s="466"/>
      <c r="X120" s="399"/>
      <c r="Y120" s="466"/>
      <c r="Z120" s="252"/>
      <c r="AA120" s="467"/>
      <c r="AB120" s="466"/>
      <c r="AC120" s="399"/>
      <c r="AD120" s="466"/>
      <c r="AE120" s="252"/>
      <c r="AF120" s="467"/>
      <c r="AG120" s="466"/>
      <c r="AH120" s="399"/>
      <c r="AI120" s="466"/>
      <c r="AJ120" s="252"/>
      <c r="AK120" s="467"/>
      <c r="AL120" s="466"/>
      <c r="AM120" s="399"/>
      <c r="AN120" s="466"/>
      <c r="AO120" s="252"/>
      <c r="AP120" s="467"/>
      <c r="AQ120" s="466"/>
      <c r="AR120" s="399"/>
      <c r="AS120" s="466"/>
      <c r="AT120" s="252"/>
      <c r="AU120" s="467"/>
      <c r="AV120" s="466"/>
      <c r="AW120" s="399"/>
      <c r="AX120" s="466"/>
      <c r="AY120" s="252"/>
      <c r="AZ120" s="467"/>
      <c r="BA120" s="466"/>
      <c r="BB120" s="399"/>
      <c r="BC120" s="466"/>
      <c r="BD120" s="252"/>
      <c r="BE120" s="467"/>
      <c r="BF120" s="466"/>
      <c r="BG120" s="399"/>
      <c r="BH120" s="466"/>
      <c r="BI120" s="252"/>
      <c r="BJ120" s="467"/>
      <c r="BK120" s="466"/>
      <c r="BL120" s="399"/>
      <c r="BM120" s="466"/>
      <c r="BN120" s="252"/>
      <c r="BO120" s="467"/>
      <c r="BP120" s="466"/>
      <c r="BQ120" s="399"/>
      <c r="BR120" s="466"/>
      <c r="BS120" s="252"/>
      <c r="BT120" s="467"/>
      <c r="BU120" s="466"/>
      <c r="BV120" s="399"/>
      <c r="BW120" s="466"/>
      <c r="BX120" s="252"/>
      <c r="BY120" s="467"/>
      <c r="BZ120" s="466"/>
      <c r="CA120" s="399"/>
      <c r="CB120" s="466"/>
      <c r="CC120" s="252"/>
      <c r="CD120" s="467"/>
      <c r="CE120" s="466"/>
      <c r="CF120" s="399"/>
      <c r="CG120" s="466"/>
      <c r="CH120" s="252"/>
      <c r="CI120" s="467"/>
      <c r="CJ120" s="466"/>
      <c r="CK120" s="399"/>
      <c r="CL120" s="466"/>
      <c r="CM120" s="252"/>
      <c r="CN120" s="467"/>
      <c r="CO120" s="466"/>
      <c r="CP120" s="399"/>
      <c r="CQ120" s="466"/>
      <c r="CR120" s="252"/>
      <c r="CS120" s="467"/>
      <c r="CT120" s="466"/>
      <c r="CU120" s="399"/>
      <c r="CV120" s="466"/>
      <c r="CW120" s="252"/>
      <c r="CX120" s="467"/>
      <c r="CY120" s="466"/>
      <c r="CZ120" s="399"/>
      <c r="DA120" s="466"/>
      <c r="DB120" s="252"/>
      <c r="DC120" s="467"/>
      <c r="DD120" s="466"/>
      <c r="DE120" s="399"/>
      <c r="DF120" s="466"/>
      <c r="DG120" s="252"/>
      <c r="DH120" s="467"/>
      <c r="DI120" s="466"/>
      <c r="DJ120" s="399"/>
      <c r="DK120" s="466"/>
      <c r="DL120" s="252"/>
      <c r="DM120" s="467"/>
      <c r="DN120" s="466"/>
      <c r="DO120" s="399"/>
      <c r="DP120" s="466"/>
      <c r="DQ120" s="252"/>
      <c r="DR120" s="467"/>
      <c r="DS120" s="466"/>
      <c r="DT120" s="399"/>
      <c r="DU120" s="466"/>
      <c r="DV120" s="252"/>
      <c r="DW120" s="467"/>
      <c r="DX120" s="466"/>
      <c r="DY120" s="399"/>
      <c r="DZ120" s="466"/>
      <c r="EA120" s="252"/>
      <c r="EB120" s="467"/>
      <c r="EC120" s="466"/>
      <c r="ED120" s="399"/>
      <c r="EE120" s="466"/>
      <c r="EF120" s="252"/>
      <c r="EG120" s="467"/>
      <c r="EH120" s="466"/>
      <c r="EI120" s="399"/>
      <c r="EJ120" s="466"/>
      <c r="EK120" s="252"/>
      <c r="EL120" s="467"/>
      <c r="EM120" s="466"/>
      <c r="EN120" s="399"/>
      <c r="EO120" s="466"/>
      <c r="EP120" s="252"/>
      <c r="EQ120" s="467"/>
      <c r="ER120" s="466"/>
      <c r="ES120" s="399"/>
      <c r="ET120" s="466"/>
      <c r="EU120" s="252"/>
      <c r="EV120" s="467"/>
      <c r="EW120" s="466"/>
      <c r="EX120" s="399"/>
      <c r="EY120" s="466"/>
      <c r="EZ120" s="252"/>
      <c r="FA120" s="467"/>
      <c r="FB120" s="466"/>
      <c r="FC120" s="399"/>
      <c r="FD120" s="466"/>
      <c r="FE120" s="252"/>
      <c r="FF120" s="467"/>
      <c r="FG120" s="466"/>
      <c r="FH120" s="399"/>
      <c r="FI120" s="466"/>
      <c r="FJ120" s="252"/>
      <c r="FK120" s="467"/>
      <c r="FL120" s="466"/>
      <c r="FM120" s="399"/>
      <c r="FN120" s="466"/>
      <c r="FO120" s="252"/>
      <c r="FP120" s="467"/>
      <c r="FQ120" s="466"/>
      <c r="FR120" s="399"/>
      <c r="FS120" s="466"/>
      <c r="FT120" s="252"/>
      <c r="FU120" s="467"/>
      <c r="FV120" s="466"/>
      <c r="FW120" s="399"/>
      <c r="FX120" s="466"/>
      <c r="FY120" s="252"/>
      <c r="FZ120" s="467"/>
      <c r="GA120" s="466"/>
      <c r="GB120" s="399"/>
      <c r="GC120" s="466"/>
      <c r="GD120" s="252"/>
      <c r="GE120" s="467"/>
      <c r="GF120" s="466"/>
      <c r="GG120" s="399"/>
      <c r="GH120" s="466"/>
      <c r="GI120" s="252"/>
      <c r="GJ120" s="467"/>
      <c r="GK120" s="466"/>
      <c r="GL120" s="399"/>
      <c r="GM120" s="466"/>
      <c r="GN120" s="252"/>
      <c r="GO120" s="467"/>
      <c r="GP120" s="466"/>
      <c r="GQ120" s="399"/>
      <c r="GR120" s="466"/>
      <c r="GS120" s="252"/>
      <c r="GT120" s="467"/>
      <c r="GU120" s="466"/>
      <c r="GV120" s="399"/>
      <c r="GW120" s="466"/>
      <c r="GX120" s="252"/>
      <c r="GY120" s="467"/>
      <c r="GZ120" s="466"/>
      <c r="HA120" s="399"/>
      <c r="HB120" s="466"/>
      <c r="HC120" s="252"/>
      <c r="HD120" s="467"/>
      <c r="HE120" s="466"/>
      <c r="HF120" s="399"/>
      <c r="HG120" s="466"/>
      <c r="HH120" s="252"/>
      <c r="HI120" s="467"/>
      <c r="HJ120" s="466"/>
      <c r="HK120" s="399"/>
      <c r="HL120" s="466"/>
      <c r="HM120" s="252"/>
      <c r="HN120" s="467"/>
      <c r="HO120" s="466"/>
      <c r="HP120" s="399"/>
      <c r="HQ120" s="466"/>
      <c r="HR120" s="252"/>
      <c r="HS120" s="467"/>
      <c r="HT120" s="466"/>
      <c r="HU120" s="399"/>
      <c r="HV120" s="466"/>
      <c r="HW120" s="252"/>
      <c r="HX120" s="467"/>
      <c r="HY120" s="466"/>
      <c r="HZ120" s="399"/>
      <c r="IA120" s="466"/>
      <c r="IB120" s="252"/>
      <c r="IC120" s="467"/>
      <c r="ID120" s="466"/>
      <c r="IE120" s="399"/>
      <c r="IF120" s="466"/>
      <c r="IG120" s="252"/>
      <c r="IH120" s="467"/>
      <c r="II120" s="466"/>
      <c r="IJ120" s="399"/>
      <c r="IK120" s="466"/>
      <c r="IL120" s="252"/>
      <c r="IM120" s="467"/>
      <c r="IN120" s="466"/>
      <c r="IO120" s="399"/>
      <c r="IP120" s="466"/>
      <c r="IQ120" s="252"/>
      <c r="IR120" s="467"/>
      <c r="IS120" s="466"/>
      <c r="IT120" s="399"/>
      <c r="IU120" s="466"/>
      <c r="IV120" s="252"/>
      <c r="IW120" s="467"/>
      <c r="IX120" s="466"/>
      <c r="IY120" s="399"/>
      <c r="IZ120" s="466"/>
      <c r="JA120" s="252"/>
      <c r="JB120" s="467"/>
      <c r="JC120" s="466"/>
      <c r="JD120" s="399"/>
      <c r="JE120" s="466"/>
      <c r="JF120" s="252"/>
      <c r="JG120" s="467"/>
      <c r="JH120" s="466"/>
      <c r="JI120" s="399"/>
      <c r="JJ120" s="466"/>
      <c r="JK120" s="252"/>
      <c r="JL120" s="467"/>
      <c r="JM120" s="466"/>
      <c r="JN120" s="399"/>
      <c r="JO120" s="466"/>
      <c r="JP120" s="252"/>
      <c r="JQ120" s="467"/>
      <c r="JR120" s="466"/>
      <c r="JS120" s="399"/>
      <c r="JT120" s="466"/>
      <c r="JU120" s="252"/>
      <c r="JV120" s="467"/>
      <c r="JW120" s="466"/>
      <c r="JX120" s="399"/>
      <c r="JY120" s="466"/>
      <c r="JZ120" s="252"/>
      <c r="KA120" s="467"/>
      <c r="KB120" s="466"/>
      <c r="KC120" s="399"/>
      <c r="KD120" s="466"/>
      <c r="KE120" s="252"/>
      <c r="KF120" s="467"/>
      <c r="KG120" s="466"/>
      <c r="KH120" s="399"/>
      <c r="KI120" s="466"/>
      <c r="KJ120" s="252"/>
      <c r="KK120" s="467"/>
      <c r="KL120" s="466"/>
      <c r="KM120" s="399"/>
      <c r="KN120" s="466"/>
      <c r="KO120" s="252"/>
      <c r="KP120" s="467"/>
      <c r="KQ120" s="466"/>
      <c r="KR120" s="399"/>
      <c r="KS120" s="466"/>
      <c r="KT120" s="252"/>
      <c r="KU120" s="467"/>
      <c r="KV120" s="466"/>
      <c r="KW120" s="399"/>
      <c r="KX120" s="466"/>
      <c r="KY120" s="252"/>
      <c r="KZ120" s="467"/>
      <c r="LA120" s="466"/>
      <c r="LB120" s="399"/>
      <c r="LC120" s="466"/>
      <c r="LD120" s="252"/>
      <c r="LE120" s="467"/>
      <c r="LF120" s="466"/>
      <c r="LG120" s="399"/>
      <c r="LH120" s="466"/>
      <c r="LI120" s="252"/>
      <c r="LJ120" s="467"/>
      <c r="LK120" s="466"/>
      <c r="LL120" s="399"/>
      <c r="LM120" s="466"/>
      <c r="LN120" s="252"/>
      <c r="LO120" s="467"/>
      <c r="LP120" s="466"/>
      <c r="LQ120" s="399"/>
      <c r="LR120" s="466"/>
      <c r="LS120" s="252"/>
      <c r="LT120" s="467"/>
      <c r="LU120" s="466"/>
      <c r="LV120" s="399"/>
      <c r="LW120" s="466"/>
      <c r="LX120" s="252"/>
      <c r="LY120" s="467"/>
      <c r="LZ120" s="466"/>
      <c r="MA120" s="399"/>
      <c r="MB120" s="466"/>
      <c r="MC120" s="252"/>
      <c r="MD120" s="467"/>
      <c r="ME120" s="466"/>
      <c r="MF120" s="399"/>
      <c r="MG120" s="466"/>
      <c r="MH120" s="252"/>
      <c r="MI120" s="467"/>
      <c r="MJ120" s="466"/>
      <c r="MK120" s="399"/>
      <c r="ML120" s="466"/>
      <c r="MM120" s="252"/>
      <c r="MN120" s="467"/>
      <c r="MO120" s="466"/>
      <c r="MP120" s="399"/>
      <c r="MQ120" s="466"/>
      <c r="MR120" s="252"/>
      <c r="MS120" s="467"/>
      <c r="MT120" s="466"/>
      <c r="MU120" s="399"/>
      <c r="MV120" s="466"/>
      <c r="MW120" s="252"/>
      <c r="MX120" s="467"/>
      <c r="MY120" s="466"/>
      <c r="MZ120" s="399"/>
      <c r="NA120" s="466"/>
      <c r="NB120" s="252"/>
      <c r="NC120" s="467"/>
      <c r="ND120" s="466"/>
      <c r="NE120" s="399"/>
      <c r="NF120" s="466"/>
      <c r="NG120" s="252"/>
      <c r="NH120" s="467"/>
      <c r="NI120" s="466"/>
      <c r="NJ120" s="399"/>
      <c r="NK120" s="466"/>
      <c r="NL120" s="252"/>
      <c r="NM120" s="467"/>
      <c r="NN120" s="466"/>
      <c r="NO120" s="399"/>
      <c r="NP120" s="466"/>
      <c r="NQ120" s="252"/>
      <c r="NR120" s="467"/>
      <c r="NS120" s="466"/>
      <c r="NT120" s="399"/>
      <c r="NU120" s="466"/>
      <c r="NV120" s="252"/>
      <c r="NW120" s="467"/>
      <c r="NX120" s="466"/>
      <c r="NY120" s="399"/>
      <c r="NZ120" s="466"/>
      <c r="OA120" s="252"/>
      <c r="OB120" s="467"/>
      <c r="OC120" s="466"/>
      <c r="OD120" s="399"/>
      <c r="OE120" s="466"/>
      <c r="OF120" s="252"/>
      <c r="OG120" s="467"/>
      <c r="OH120" s="466"/>
      <c r="OI120" s="399"/>
      <c r="OJ120" s="466"/>
      <c r="OK120" s="252"/>
      <c r="OL120" s="467"/>
      <c r="OM120" s="466"/>
      <c r="ON120" s="399"/>
      <c r="OO120" s="466"/>
      <c r="OP120" s="252"/>
      <c r="OQ120" s="467"/>
      <c r="OR120" s="466"/>
      <c r="OS120" s="399"/>
      <c r="OT120" s="466"/>
      <c r="OU120" s="252"/>
      <c r="OV120" s="467"/>
      <c r="OW120" s="466"/>
      <c r="OX120" s="399"/>
      <c r="OY120" s="466"/>
      <c r="OZ120" s="252"/>
      <c r="PA120" s="467"/>
      <c r="PB120" s="466"/>
      <c r="PC120" s="399"/>
      <c r="PD120" s="466"/>
      <c r="PE120" s="252"/>
      <c r="PF120" s="467"/>
      <c r="PG120" s="466"/>
      <c r="PH120" s="399"/>
      <c r="PI120" s="466"/>
      <c r="PJ120" s="252"/>
      <c r="PK120" s="467"/>
      <c r="PL120" s="466"/>
      <c r="PM120" s="399"/>
      <c r="PN120" s="466"/>
      <c r="PO120" s="252"/>
      <c r="PP120" s="467"/>
      <c r="PQ120" s="466"/>
      <c r="PR120" s="399"/>
      <c r="PS120" s="466"/>
      <c r="PT120" s="252"/>
      <c r="PU120" s="467"/>
      <c r="PV120" s="466"/>
      <c r="PW120" s="399"/>
      <c r="PX120" s="466"/>
      <c r="PY120" s="252"/>
      <c r="PZ120" s="467"/>
      <c r="QA120" s="466"/>
      <c r="QB120" s="399"/>
      <c r="QC120" s="466"/>
      <c r="QD120" s="252"/>
      <c r="QE120" s="467"/>
      <c r="QF120" s="466"/>
      <c r="QG120" s="399"/>
      <c r="QH120" s="466"/>
      <c r="QI120" s="252"/>
      <c r="QJ120" s="467"/>
      <c r="QK120" s="466"/>
      <c r="QL120" s="399"/>
      <c r="QM120" s="466"/>
      <c r="QN120" s="252"/>
      <c r="QO120" s="467"/>
      <c r="QP120" s="466"/>
      <c r="QQ120" s="399"/>
      <c r="QR120" s="466"/>
      <c r="QS120" s="252"/>
      <c r="QT120" s="467"/>
      <c r="QU120" s="466"/>
      <c r="QV120" s="399"/>
      <c r="QW120" s="466"/>
      <c r="QX120" s="252"/>
      <c r="QY120" s="467"/>
      <c r="QZ120" s="466"/>
      <c r="RA120" s="399"/>
      <c r="RB120" s="466"/>
      <c r="RC120" s="252"/>
      <c r="RD120" s="467"/>
      <c r="RE120" s="466"/>
      <c r="RF120" s="399"/>
      <c r="RG120" s="466"/>
      <c r="RH120" s="252"/>
      <c r="RI120" s="467"/>
      <c r="RJ120" s="466"/>
      <c r="RK120" s="399"/>
      <c r="RL120" s="466"/>
      <c r="RM120" s="252"/>
      <c r="RN120" s="467"/>
      <c r="RO120" s="466"/>
      <c r="RP120" s="399"/>
      <c r="RQ120" s="466"/>
      <c r="RR120" s="252"/>
      <c r="RS120" s="467"/>
      <c r="RT120" s="466"/>
      <c r="RU120" s="399"/>
      <c r="RV120" s="466"/>
      <c r="RW120" s="252"/>
      <c r="RX120" s="467"/>
      <c r="RY120" s="466"/>
      <c r="RZ120" s="399"/>
      <c r="SA120" s="466"/>
      <c r="SB120" s="252"/>
      <c r="SC120" s="467"/>
      <c r="SD120" s="466"/>
      <c r="SE120" s="399"/>
      <c r="SF120" s="466"/>
      <c r="SG120" s="252"/>
      <c r="SH120" s="467"/>
      <c r="SI120" s="466"/>
      <c r="SJ120" s="399"/>
      <c r="SK120" s="466"/>
      <c r="SL120" s="252"/>
      <c r="SM120" s="467"/>
      <c r="SN120" s="466"/>
      <c r="SO120" s="399"/>
      <c r="SP120" s="466"/>
      <c r="SQ120" s="252"/>
      <c r="SR120" s="467"/>
      <c r="SS120" s="466"/>
      <c r="ST120" s="399"/>
      <c r="SU120" s="466"/>
      <c r="SV120" s="252"/>
      <c r="SW120" s="467"/>
      <c r="SX120" s="466"/>
      <c r="SY120" s="399"/>
      <c r="SZ120" s="466"/>
      <c r="TA120" s="252"/>
      <c r="TB120" s="467"/>
      <c r="TC120" s="466"/>
      <c r="TD120" s="399"/>
      <c r="TE120" s="466"/>
      <c r="TF120" s="252"/>
      <c r="TG120" s="467"/>
      <c r="TH120" s="466"/>
      <c r="TI120" s="399"/>
      <c r="TJ120" s="466"/>
      <c r="TK120" s="252"/>
      <c r="TL120" s="467"/>
      <c r="TM120" s="466"/>
      <c r="TN120" s="399"/>
      <c r="TO120" s="466"/>
      <c r="TP120" s="252"/>
      <c r="TQ120" s="467"/>
      <c r="TR120" s="466"/>
      <c r="TS120" s="399"/>
      <c r="TT120" s="466"/>
      <c r="TU120" s="252"/>
      <c r="TV120" s="467"/>
      <c r="TW120" s="466"/>
      <c r="TX120" s="399"/>
      <c r="TY120" s="466"/>
      <c r="TZ120" s="252"/>
      <c r="UA120" s="467"/>
      <c r="UB120" s="466"/>
      <c r="UC120" s="399"/>
      <c r="UD120" s="466"/>
      <c r="UE120" s="252"/>
      <c r="UF120" s="467"/>
      <c r="UG120" s="466"/>
      <c r="UH120" s="399"/>
      <c r="UI120" s="466"/>
      <c r="UJ120" s="252"/>
      <c r="UK120" s="467"/>
      <c r="UL120" s="466"/>
      <c r="UM120" s="399"/>
      <c r="UN120" s="466"/>
      <c r="UO120" s="252"/>
      <c r="UP120" s="467"/>
      <c r="UQ120" s="466"/>
      <c r="UR120" s="399"/>
      <c r="US120" s="466"/>
      <c r="UT120" s="252"/>
      <c r="UU120" s="467"/>
      <c r="UV120" s="466"/>
      <c r="UW120" s="399"/>
      <c r="UX120" s="466"/>
      <c r="UY120" s="252"/>
      <c r="UZ120" s="467"/>
      <c r="VA120" s="466"/>
      <c r="VB120" s="399"/>
      <c r="VC120" s="466"/>
      <c r="VD120" s="252"/>
      <c r="VE120" s="467"/>
      <c r="VF120" s="466"/>
      <c r="VG120" s="399"/>
      <c r="VH120" s="466"/>
      <c r="VI120" s="252"/>
      <c r="VJ120" s="467"/>
      <c r="VK120" s="466"/>
      <c r="VL120" s="399"/>
      <c r="VM120" s="466"/>
      <c r="VN120" s="252"/>
      <c r="VO120" s="467"/>
      <c r="VP120" s="466"/>
      <c r="VQ120" s="399"/>
      <c r="VR120" s="466"/>
      <c r="VS120" s="252"/>
      <c r="VT120" s="467"/>
      <c r="VU120" s="466"/>
      <c r="VV120" s="399"/>
      <c r="VW120" s="466"/>
      <c r="VX120" s="252"/>
      <c r="VY120" s="467"/>
      <c r="VZ120" s="466"/>
      <c r="WA120" s="399"/>
      <c r="WB120" s="466"/>
      <c r="WC120" s="252"/>
      <c r="WD120" s="467"/>
      <c r="WE120" s="466"/>
      <c r="WF120" s="399"/>
      <c r="WG120" s="466"/>
      <c r="WH120" s="252"/>
      <c r="WI120" s="467"/>
      <c r="WJ120" s="466"/>
      <c r="WK120" s="399"/>
      <c r="WL120" s="466"/>
      <c r="WM120" s="252"/>
      <c r="WN120" s="467"/>
      <c r="WO120" s="466"/>
      <c r="WP120" s="399"/>
      <c r="WQ120" s="466"/>
      <c r="WR120" s="252"/>
      <c r="WS120" s="467"/>
      <c r="WT120" s="466"/>
      <c r="WU120" s="399"/>
      <c r="WV120" s="466"/>
      <c r="WW120" s="252"/>
      <c r="WX120" s="467"/>
      <c r="WY120" s="466"/>
      <c r="WZ120" s="399"/>
      <c r="XA120" s="466"/>
      <c r="XB120" s="252"/>
      <c r="XC120" s="467"/>
      <c r="XD120" s="466"/>
      <c r="XE120" s="399"/>
      <c r="XF120" s="466"/>
      <c r="XG120" s="252"/>
      <c r="XH120" s="467"/>
      <c r="XI120" s="466"/>
      <c r="XJ120" s="399"/>
      <c r="XK120" s="466"/>
      <c r="XL120" s="252"/>
      <c r="XM120" s="467"/>
      <c r="XN120" s="466"/>
      <c r="XO120" s="399"/>
      <c r="XP120" s="466"/>
      <c r="XQ120" s="252"/>
      <c r="XR120" s="467"/>
      <c r="XS120" s="466"/>
      <c r="XT120" s="399"/>
      <c r="XU120" s="466"/>
      <c r="XV120" s="252"/>
      <c r="XW120" s="467"/>
      <c r="XX120" s="466"/>
      <c r="XY120" s="399"/>
      <c r="XZ120" s="466"/>
      <c r="YA120" s="252"/>
      <c r="YB120" s="467"/>
      <c r="YC120" s="466"/>
      <c r="YD120" s="399"/>
      <c r="YE120" s="466"/>
      <c r="YF120" s="252"/>
      <c r="YG120" s="467"/>
      <c r="YH120" s="466"/>
      <c r="YI120" s="399"/>
      <c r="YJ120" s="466"/>
      <c r="YK120" s="252"/>
      <c r="YL120" s="467"/>
      <c r="YM120" s="466"/>
      <c r="YN120" s="399"/>
      <c r="YO120" s="466"/>
      <c r="YP120" s="252"/>
      <c r="YQ120" s="467"/>
      <c r="YR120" s="466"/>
      <c r="YS120" s="399"/>
      <c r="YT120" s="466"/>
      <c r="YU120" s="252"/>
      <c r="YV120" s="467"/>
      <c r="YW120" s="466"/>
      <c r="YX120" s="399"/>
      <c r="YY120" s="466"/>
      <c r="YZ120" s="252"/>
      <c r="ZA120" s="467"/>
      <c r="ZB120" s="466"/>
      <c r="ZC120" s="399"/>
      <c r="ZD120" s="466"/>
      <c r="ZE120" s="252"/>
      <c r="ZF120" s="467"/>
      <c r="ZG120" s="466"/>
      <c r="ZH120" s="399"/>
      <c r="ZI120" s="466"/>
      <c r="ZJ120" s="252"/>
      <c r="ZK120" s="467"/>
      <c r="ZL120" s="466"/>
      <c r="ZM120" s="399"/>
      <c r="ZN120" s="466"/>
      <c r="ZO120" s="252"/>
      <c r="ZP120" s="467"/>
      <c r="ZQ120" s="466"/>
      <c r="ZR120" s="399"/>
      <c r="ZS120" s="466"/>
      <c r="ZT120" s="252"/>
      <c r="ZU120" s="467"/>
      <c r="ZV120" s="466"/>
      <c r="ZW120" s="399"/>
      <c r="ZX120" s="466"/>
      <c r="ZY120" s="252"/>
      <c r="ZZ120" s="467"/>
      <c r="AAA120" s="466"/>
      <c r="AAB120" s="399"/>
      <c r="AAC120" s="466"/>
      <c r="AAD120" s="252"/>
      <c r="AAE120" s="467"/>
      <c r="AAF120" s="466"/>
      <c r="AAG120" s="399"/>
      <c r="AAH120" s="466"/>
      <c r="AAI120" s="252"/>
      <c r="AAJ120" s="467"/>
      <c r="AAK120" s="466"/>
      <c r="AAL120" s="399"/>
      <c r="AAM120" s="466"/>
      <c r="AAN120" s="252"/>
      <c r="AAO120" s="467"/>
      <c r="AAP120" s="466"/>
      <c r="AAQ120" s="399"/>
      <c r="AAR120" s="466"/>
      <c r="AAS120" s="252"/>
      <c r="AAT120" s="467"/>
      <c r="AAU120" s="466"/>
      <c r="AAV120" s="399"/>
      <c r="AAW120" s="466"/>
      <c r="AAX120" s="252"/>
      <c r="AAY120" s="467"/>
      <c r="AAZ120" s="466"/>
      <c r="ABA120" s="399"/>
      <c r="ABB120" s="466"/>
      <c r="ABC120" s="252"/>
      <c r="ABD120" s="467"/>
      <c r="ABE120" s="466"/>
      <c r="ABF120" s="399"/>
      <c r="ABG120" s="466"/>
      <c r="ABH120" s="252"/>
      <c r="ABI120" s="467"/>
      <c r="ABJ120" s="466"/>
      <c r="ABK120" s="399"/>
      <c r="ABL120" s="466"/>
      <c r="ABM120" s="252"/>
      <c r="ABN120" s="467"/>
      <c r="ABO120" s="466"/>
      <c r="ABP120" s="399"/>
      <c r="ABQ120" s="466"/>
      <c r="ABR120" s="252"/>
      <c r="ABS120" s="467"/>
      <c r="ABT120" s="466"/>
      <c r="ABU120" s="399"/>
      <c r="ABV120" s="466"/>
      <c r="ABW120" s="252"/>
      <c r="ABX120" s="467"/>
      <c r="ABY120" s="466"/>
      <c r="ABZ120" s="399"/>
      <c r="ACA120" s="466"/>
      <c r="ACB120" s="252"/>
      <c r="ACC120" s="467"/>
      <c r="ACD120" s="466"/>
      <c r="ACE120" s="399"/>
      <c r="ACF120" s="466"/>
      <c r="ACG120" s="252"/>
      <c r="ACH120" s="467"/>
      <c r="ACI120" s="466"/>
      <c r="ACJ120" s="399"/>
      <c r="ACK120" s="466"/>
      <c r="ACL120" s="252"/>
      <c r="ACM120" s="467"/>
      <c r="ACN120" s="466"/>
      <c r="ACO120" s="399"/>
      <c r="ACP120" s="466"/>
      <c r="ACQ120" s="252"/>
      <c r="ACR120" s="467"/>
      <c r="ACS120" s="466"/>
      <c r="ACT120" s="399"/>
      <c r="ACU120" s="466"/>
      <c r="ACV120" s="252"/>
      <c r="ACW120" s="467"/>
      <c r="ACX120" s="466"/>
      <c r="ACY120" s="399"/>
      <c r="ACZ120" s="466"/>
      <c r="ADA120" s="252"/>
      <c r="ADB120" s="467"/>
      <c r="ADC120" s="466"/>
      <c r="ADD120" s="399"/>
      <c r="ADE120" s="466"/>
      <c r="ADF120" s="252"/>
      <c r="ADG120" s="467"/>
      <c r="ADH120" s="466"/>
      <c r="ADI120" s="399"/>
      <c r="ADJ120" s="466"/>
      <c r="ADK120" s="252"/>
      <c r="ADL120" s="467"/>
      <c r="ADM120" s="466"/>
      <c r="ADN120" s="399"/>
      <c r="ADO120" s="466"/>
      <c r="ADP120" s="252"/>
      <c r="ADQ120" s="467"/>
      <c r="ADR120" s="466"/>
      <c r="ADS120" s="399"/>
      <c r="ADT120" s="466"/>
      <c r="ADU120" s="252"/>
      <c r="ADV120" s="467"/>
      <c r="ADW120" s="466"/>
      <c r="ADX120" s="399"/>
      <c r="ADY120" s="466"/>
      <c r="ADZ120" s="252"/>
      <c r="AEA120" s="467"/>
      <c r="AEB120" s="466"/>
      <c r="AEC120" s="399"/>
      <c r="AED120" s="466"/>
      <c r="AEE120" s="252"/>
      <c r="AEF120" s="467"/>
      <c r="AEG120" s="466"/>
      <c r="AEH120" s="399"/>
      <c r="AEI120" s="466"/>
      <c r="AEJ120" s="252"/>
      <c r="AEK120" s="467"/>
      <c r="AEL120" s="466"/>
      <c r="AEM120" s="399"/>
      <c r="AEN120" s="466"/>
      <c r="AEO120" s="252"/>
      <c r="AEP120" s="467"/>
      <c r="AEQ120" s="466"/>
      <c r="AER120" s="399"/>
      <c r="AES120" s="466"/>
      <c r="AET120" s="252"/>
      <c r="AEU120" s="467"/>
      <c r="AEV120" s="466"/>
      <c r="AEW120" s="399"/>
      <c r="AEX120" s="466"/>
      <c r="AEY120" s="252"/>
      <c r="AEZ120" s="467"/>
      <c r="AFA120" s="466"/>
      <c r="AFB120" s="399"/>
      <c r="AFC120" s="466"/>
      <c r="AFD120" s="252"/>
      <c r="AFE120" s="467"/>
      <c r="AFF120" s="466"/>
      <c r="AFG120" s="399"/>
      <c r="AFH120" s="466"/>
      <c r="AFI120" s="252"/>
      <c r="AFJ120" s="467"/>
      <c r="AFK120" s="466"/>
      <c r="AFL120" s="399"/>
      <c r="AFM120" s="466"/>
      <c r="AFN120" s="252"/>
      <c r="AFO120" s="467"/>
      <c r="AFP120" s="466"/>
      <c r="AFQ120" s="399"/>
      <c r="AFR120" s="466"/>
      <c r="AFS120" s="252"/>
      <c r="AFT120" s="467"/>
      <c r="AFU120" s="466"/>
      <c r="AFV120" s="399"/>
      <c r="AFW120" s="466"/>
      <c r="AFX120" s="252"/>
      <c r="AFY120" s="467"/>
      <c r="AFZ120" s="466"/>
      <c r="AGA120" s="399"/>
      <c r="AGB120" s="466"/>
      <c r="AGC120" s="252"/>
      <c r="AGD120" s="467"/>
      <c r="AGE120" s="466"/>
      <c r="AGF120" s="399"/>
      <c r="AGG120" s="466"/>
      <c r="AGH120" s="252"/>
      <c r="AGI120" s="467"/>
      <c r="AGJ120" s="466"/>
      <c r="AGK120" s="399"/>
      <c r="AGL120" s="466"/>
      <c r="AGM120" s="252"/>
      <c r="AGN120" s="467"/>
      <c r="AGO120" s="466"/>
      <c r="AGP120" s="399"/>
      <c r="AGQ120" s="466"/>
      <c r="AGR120" s="252"/>
      <c r="AGS120" s="467"/>
      <c r="AGT120" s="466"/>
      <c r="AGU120" s="399"/>
      <c r="AGV120" s="466"/>
      <c r="AGW120" s="252"/>
      <c r="AGX120" s="467"/>
      <c r="AGY120" s="466"/>
      <c r="AGZ120" s="399"/>
      <c r="AHA120" s="466"/>
      <c r="AHB120" s="252"/>
      <c r="AHC120" s="467"/>
      <c r="AHD120" s="466"/>
      <c r="AHE120" s="399"/>
      <c r="AHF120" s="466"/>
      <c r="AHG120" s="252"/>
      <c r="AHH120" s="467"/>
      <c r="AHI120" s="466"/>
      <c r="AHJ120" s="399"/>
      <c r="AHK120" s="466"/>
      <c r="AHL120" s="252"/>
      <c r="AHM120" s="467"/>
      <c r="AHN120" s="466"/>
      <c r="AHO120" s="399"/>
      <c r="AHP120" s="466"/>
      <c r="AHQ120" s="252"/>
      <c r="AHR120" s="467"/>
      <c r="AHS120" s="466"/>
      <c r="AHT120" s="399"/>
      <c r="AHU120" s="466"/>
      <c r="AHV120" s="252"/>
      <c r="AHW120" s="467"/>
      <c r="AHX120" s="466"/>
      <c r="AHY120" s="399"/>
      <c r="AHZ120" s="466"/>
      <c r="AIA120" s="252"/>
      <c r="AIB120" s="467"/>
      <c r="AIC120" s="466"/>
      <c r="AID120" s="399"/>
      <c r="AIE120" s="466"/>
      <c r="AIF120" s="252"/>
      <c r="AIG120" s="467"/>
      <c r="AIH120" s="466"/>
      <c r="AII120" s="399"/>
      <c r="AIJ120" s="466"/>
      <c r="AIK120" s="252"/>
      <c r="AIL120" s="467"/>
      <c r="AIM120" s="466"/>
      <c r="AIN120" s="399"/>
      <c r="AIO120" s="466"/>
      <c r="AIP120" s="252"/>
      <c r="AIQ120" s="467"/>
      <c r="AIR120" s="466"/>
      <c r="AIS120" s="399"/>
      <c r="AIT120" s="466"/>
      <c r="AIU120" s="252"/>
      <c r="AIV120" s="467"/>
      <c r="AIW120" s="466"/>
      <c r="AIX120" s="399"/>
      <c r="AIY120" s="466"/>
      <c r="AIZ120" s="252"/>
      <c r="AJA120" s="467"/>
      <c r="AJB120" s="466"/>
      <c r="AJC120" s="399"/>
      <c r="AJD120" s="466"/>
      <c r="AJE120" s="252"/>
      <c r="AJF120" s="467"/>
      <c r="AJG120" s="466"/>
      <c r="AJH120" s="399"/>
      <c r="AJI120" s="466"/>
      <c r="AJJ120" s="252"/>
      <c r="AJK120" s="467"/>
      <c r="AJL120" s="466"/>
      <c r="AJM120" s="399"/>
      <c r="AJN120" s="466"/>
      <c r="AJO120" s="252"/>
      <c r="AJP120" s="467"/>
      <c r="AJQ120" s="466"/>
      <c r="AJR120" s="399"/>
      <c r="AJS120" s="466"/>
      <c r="AJT120" s="252"/>
      <c r="AJU120" s="467"/>
      <c r="AJV120" s="466"/>
      <c r="AJW120" s="399"/>
      <c r="AJX120" s="466"/>
      <c r="AJY120" s="252"/>
      <c r="AJZ120" s="467"/>
      <c r="AKA120" s="466"/>
      <c r="AKB120" s="399"/>
      <c r="AKC120" s="466"/>
      <c r="AKD120" s="252"/>
      <c r="AKE120" s="467"/>
      <c r="AKF120" s="466"/>
      <c r="AKG120" s="399"/>
      <c r="AKH120" s="466"/>
      <c r="AKI120" s="252"/>
      <c r="AKJ120" s="467"/>
      <c r="AKK120" s="466"/>
      <c r="AKL120" s="399"/>
      <c r="AKM120" s="466"/>
      <c r="AKN120" s="252"/>
      <c r="AKO120" s="467"/>
      <c r="AKP120" s="466"/>
      <c r="AKQ120" s="399"/>
      <c r="AKR120" s="466"/>
      <c r="AKS120" s="252"/>
      <c r="AKT120" s="467"/>
      <c r="AKU120" s="466"/>
      <c r="AKV120" s="399"/>
      <c r="AKW120" s="466"/>
      <c r="AKX120" s="252"/>
      <c r="AKY120" s="467"/>
      <c r="AKZ120" s="466"/>
      <c r="ALA120" s="399"/>
      <c r="ALB120" s="466"/>
      <c r="ALC120" s="252"/>
      <c r="ALD120" s="467"/>
      <c r="ALE120" s="466"/>
      <c r="ALF120" s="399"/>
      <c r="ALG120" s="466"/>
      <c r="ALH120" s="252"/>
      <c r="ALI120" s="467"/>
      <c r="ALJ120" s="466"/>
      <c r="ALK120" s="399"/>
      <c r="ALL120" s="466"/>
      <c r="ALM120" s="252"/>
      <c r="ALN120" s="467"/>
      <c r="ALO120" s="466"/>
      <c r="ALP120" s="399"/>
      <c r="ALQ120" s="466"/>
      <c r="ALR120" s="252"/>
      <c r="ALS120" s="467"/>
      <c r="ALT120" s="466"/>
      <c r="ALU120" s="399"/>
      <c r="ALV120" s="466"/>
      <c r="ALW120" s="252"/>
      <c r="ALX120" s="467"/>
      <c r="ALY120" s="466"/>
      <c r="ALZ120" s="399"/>
      <c r="AMA120" s="466"/>
      <c r="AMB120" s="252"/>
      <c r="AMC120" s="467"/>
      <c r="AMD120" s="466"/>
      <c r="AME120" s="399"/>
      <c r="AMF120" s="466"/>
      <c r="AMG120" s="252"/>
      <c r="AMH120" s="467"/>
      <c r="AMI120" s="466"/>
      <c r="AMJ120" s="399"/>
      <c r="AMK120" s="466"/>
      <c r="AML120" s="252"/>
      <c r="AMM120" s="467"/>
      <c r="AMN120" s="466"/>
      <c r="AMO120" s="399"/>
      <c r="AMP120" s="466"/>
      <c r="AMQ120" s="252"/>
      <c r="AMR120" s="467"/>
      <c r="AMS120" s="466"/>
      <c r="AMT120" s="399"/>
      <c r="AMU120" s="466"/>
      <c r="AMV120" s="252"/>
      <c r="AMW120" s="467"/>
      <c r="AMX120" s="466"/>
      <c r="AMY120" s="399"/>
      <c r="AMZ120" s="466"/>
      <c r="ANA120" s="252"/>
      <c r="ANB120" s="467"/>
      <c r="ANC120" s="466"/>
      <c r="AND120" s="399"/>
      <c r="ANE120" s="466"/>
      <c r="ANF120" s="252"/>
      <c r="ANG120" s="467"/>
      <c r="ANH120" s="466"/>
      <c r="ANI120" s="399"/>
      <c r="ANJ120" s="466"/>
      <c r="ANK120" s="252"/>
      <c r="ANL120" s="467"/>
      <c r="ANM120" s="466"/>
      <c r="ANN120" s="399"/>
      <c r="ANO120" s="466"/>
      <c r="ANP120" s="252"/>
      <c r="ANQ120" s="467"/>
      <c r="ANR120" s="466"/>
      <c r="ANS120" s="399"/>
      <c r="ANT120" s="466"/>
      <c r="ANU120" s="252"/>
      <c r="ANV120" s="467"/>
      <c r="ANW120" s="466"/>
      <c r="ANX120" s="399"/>
      <c r="ANY120" s="466"/>
      <c r="ANZ120" s="252"/>
      <c r="AOA120" s="467"/>
      <c r="AOB120" s="466"/>
      <c r="AOC120" s="399"/>
      <c r="AOD120" s="466"/>
      <c r="AOE120" s="252"/>
      <c r="AOF120" s="467"/>
      <c r="AOG120" s="466"/>
      <c r="AOH120" s="399"/>
      <c r="AOI120" s="466"/>
      <c r="AOJ120" s="252"/>
      <c r="AOK120" s="467"/>
      <c r="AOL120" s="466"/>
      <c r="AOM120" s="399"/>
      <c r="AON120" s="466"/>
      <c r="AOO120" s="252"/>
      <c r="AOP120" s="467"/>
      <c r="AOQ120" s="466"/>
      <c r="AOR120" s="399"/>
      <c r="AOS120" s="466"/>
      <c r="AOT120" s="252"/>
      <c r="AOU120" s="467"/>
      <c r="AOV120" s="466"/>
      <c r="AOW120" s="399"/>
      <c r="AOX120" s="466"/>
      <c r="AOY120" s="252"/>
      <c r="AOZ120" s="467"/>
      <c r="APA120" s="466"/>
      <c r="APB120" s="399"/>
      <c r="APC120" s="466"/>
      <c r="APD120" s="252"/>
      <c r="APE120" s="467"/>
      <c r="APF120" s="466"/>
      <c r="APG120" s="399"/>
      <c r="APH120" s="466"/>
      <c r="API120" s="252"/>
      <c r="APJ120" s="467"/>
      <c r="APK120" s="466"/>
      <c r="APL120" s="399"/>
      <c r="APM120" s="466"/>
      <c r="APN120" s="252"/>
      <c r="APO120" s="467"/>
      <c r="APP120" s="466"/>
      <c r="APQ120" s="399"/>
      <c r="APR120" s="466"/>
      <c r="APS120" s="252"/>
      <c r="APT120" s="467"/>
      <c r="APU120" s="466"/>
      <c r="APV120" s="399"/>
      <c r="APW120" s="466"/>
      <c r="APX120" s="252"/>
      <c r="APY120" s="467"/>
      <c r="APZ120" s="466"/>
      <c r="AQA120" s="399"/>
      <c r="AQB120" s="466"/>
      <c r="AQC120" s="252"/>
      <c r="AQD120" s="467"/>
      <c r="AQE120" s="466"/>
      <c r="AQF120" s="399"/>
      <c r="AQG120" s="466"/>
      <c r="AQH120" s="252"/>
      <c r="AQI120" s="467"/>
      <c r="AQJ120" s="466"/>
      <c r="AQK120" s="399"/>
      <c r="AQL120" s="466"/>
      <c r="AQM120" s="252"/>
      <c r="AQN120" s="467"/>
      <c r="AQO120" s="466"/>
      <c r="AQP120" s="399"/>
      <c r="AQQ120" s="466"/>
      <c r="AQR120" s="252"/>
      <c r="AQS120" s="467"/>
      <c r="AQT120" s="466"/>
      <c r="AQU120" s="399"/>
      <c r="AQV120" s="466"/>
      <c r="AQW120" s="252"/>
      <c r="AQX120" s="467"/>
      <c r="AQY120" s="466"/>
      <c r="AQZ120" s="399"/>
      <c r="ARA120" s="466"/>
      <c r="ARB120" s="252"/>
      <c r="ARC120" s="467"/>
      <c r="ARD120" s="466"/>
      <c r="ARE120" s="399"/>
      <c r="ARF120" s="466"/>
      <c r="ARG120" s="252"/>
      <c r="ARH120" s="467"/>
      <c r="ARI120" s="466"/>
      <c r="ARJ120" s="399"/>
      <c r="ARK120" s="466"/>
      <c r="ARL120" s="252"/>
      <c r="ARM120" s="467"/>
      <c r="ARN120" s="466"/>
      <c r="ARO120" s="399"/>
      <c r="ARP120" s="466"/>
      <c r="ARQ120" s="252"/>
      <c r="ARR120" s="467"/>
      <c r="ARS120" s="466"/>
      <c r="ART120" s="399"/>
      <c r="ARU120" s="466"/>
      <c r="ARV120" s="252"/>
      <c r="ARW120" s="467"/>
      <c r="ARX120" s="466"/>
      <c r="ARY120" s="399"/>
      <c r="ARZ120" s="466"/>
      <c r="ASA120" s="252"/>
      <c r="ASB120" s="467"/>
      <c r="ASC120" s="466"/>
      <c r="ASD120" s="399"/>
      <c r="ASE120" s="466"/>
      <c r="ASF120" s="252"/>
      <c r="ASG120" s="467"/>
      <c r="ASH120" s="466"/>
      <c r="ASI120" s="399"/>
      <c r="ASJ120" s="466"/>
      <c r="ASK120" s="252"/>
      <c r="ASL120" s="467"/>
      <c r="ASM120" s="466"/>
      <c r="ASN120" s="399"/>
      <c r="ASO120" s="466"/>
      <c r="ASP120" s="252"/>
      <c r="ASQ120" s="467"/>
      <c r="ASR120" s="466"/>
      <c r="ASS120" s="399"/>
      <c r="AST120" s="466"/>
      <c r="ASU120" s="252"/>
      <c r="ASV120" s="467"/>
      <c r="ASW120" s="466"/>
      <c r="ASX120" s="399"/>
      <c r="ASY120" s="466"/>
      <c r="ASZ120" s="252"/>
      <c r="ATA120" s="467"/>
      <c r="ATB120" s="466"/>
      <c r="ATC120" s="399"/>
      <c r="ATD120" s="466"/>
      <c r="ATE120" s="252"/>
      <c r="ATF120" s="467"/>
      <c r="ATG120" s="466"/>
      <c r="ATH120" s="399"/>
      <c r="ATI120" s="466"/>
      <c r="ATJ120" s="252"/>
      <c r="ATK120" s="467"/>
      <c r="ATL120" s="466"/>
      <c r="ATM120" s="399"/>
      <c r="ATN120" s="466"/>
      <c r="ATO120" s="252"/>
      <c r="ATP120" s="467"/>
      <c r="ATQ120" s="466"/>
      <c r="ATR120" s="399"/>
      <c r="ATS120" s="466"/>
      <c r="ATT120" s="252"/>
      <c r="ATU120" s="467"/>
      <c r="ATV120" s="466"/>
      <c r="ATW120" s="399"/>
      <c r="ATX120" s="466"/>
      <c r="ATY120" s="252"/>
      <c r="ATZ120" s="467"/>
      <c r="AUA120" s="466"/>
      <c r="AUB120" s="399"/>
      <c r="AUC120" s="466"/>
      <c r="AUD120" s="252"/>
      <c r="AUE120" s="467"/>
      <c r="AUF120" s="466"/>
      <c r="AUG120" s="399"/>
      <c r="AUH120" s="466"/>
      <c r="AUI120" s="252"/>
      <c r="AUJ120" s="467"/>
      <c r="AUK120" s="466"/>
      <c r="AUL120" s="399"/>
      <c r="AUM120" s="466"/>
      <c r="AUN120" s="252"/>
      <c r="AUO120" s="467"/>
      <c r="AUP120" s="466"/>
      <c r="AUQ120" s="399"/>
      <c r="AUR120" s="466"/>
      <c r="AUS120" s="252"/>
      <c r="AUT120" s="467"/>
      <c r="AUU120" s="466"/>
      <c r="AUV120" s="399"/>
      <c r="AUW120" s="466"/>
      <c r="AUX120" s="252"/>
      <c r="AUY120" s="467"/>
      <c r="AUZ120" s="466"/>
      <c r="AVA120" s="399"/>
      <c r="AVB120" s="466"/>
      <c r="AVC120" s="252"/>
      <c r="AVD120" s="467"/>
      <c r="AVE120" s="466"/>
      <c r="AVF120" s="399"/>
      <c r="AVG120" s="466"/>
      <c r="AVH120" s="252"/>
      <c r="AVI120" s="467"/>
      <c r="AVJ120" s="466"/>
      <c r="AVK120" s="399"/>
      <c r="AVL120" s="466"/>
      <c r="AVM120" s="252"/>
      <c r="AVN120" s="467"/>
      <c r="AVO120" s="466"/>
      <c r="AVP120" s="399"/>
      <c r="AVQ120" s="466"/>
      <c r="AVR120" s="252"/>
      <c r="AVS120" s="467"/>
      <c r="AVT120" s="466"/>
      <c r="AVU120" s="399"/>
      <c r="AVV120" s="466"/>
      <c r="AVW120" s="252"/>
      <c r="AVX120" s="467"/>
      <c r="AVY120" s="466"/>
      <c r="AVZ120" s="399"/>
      <c r="AWA120" s="466"/>
      <c r="AWB120" s="252"/>
      <c r="AWC120" s="467"/>
      <c r="AWD120" s="466"/>
      <c r="AWE120" s="399"/>
      <c r="AWF120" s="466"/>
      <c r="AWG120" s="252"/>
      <c r="AWH120" s="467"/>
      <c r="AWI120" s="466"/>
      <c r="AWJ120" s="399"/>
      <c r="AWK120" s="466"/>
      <c r="AWL120" s="252"/>
      <c r="AWM120" s="467"/>
      <c r="AWN120" s="466"/>
      <c r="AWO120" s="399"/>
      <c r="AWP120" s="466"/>
      <c r="AWQ120" s="252"/>
      <c r="AWR120" s="467"/>
      <c r="AWS120" s="466"/>
      <c r="AWT120" s="399"/>
      <c r="AWU120" s="466"/>
      <c r="AWV120" s="252"/>
      <c r="AWW120" s="467"/>
      <c r="AWX120" s="466"/>
      <c r="AWY120" s="399"/>
      <c r="AWZ120" s="466"/>
      <c r="AXA120" s="252"/>
      <c r="AXB120" s="467"/>
      <c r="AXC120" s="466"/>
      <c r="AXD120" s="399"/>
      <c r="AXE120" s="466"/>
      <c r="AXF120" s="252"/>
      <c r="AXG120" s="467"/>
      <c r="AXH120" s="466"/>
      <c r="AXI120" s="399"/>
      <c r="AXJ120" s="466"/>
      <c r="AXK120" s="252"/>
      <c r="AXL120" s="467"/>
      <c r="AXM120" s="466"/>
      <c r="AXN120" s="399"/>
      <c r="AXO120" s="466"/>
      <c r="AXP120" s="252"/>
      <c r="AXQ120" s="467"/>
      <c r="AXR120" s="466"/>
      <c r="AXS120" s="399"/>
      <c r="AXT120" s="466"/>
      <c r="AXU120" s="252"/>
      <c r="AXV120" s="467"/>
      <c r="AXW120" s="466"/>
      <c r="AXX120" s="399"/>
      <c r="AXY120" s="466"/>
      <c r="AXZ120" s="252"/>
      <c r="AYA120" s="467"/>
      <c r="AYB120" s="466"/>
      <c r="AYC120" s="399"/>
      <c r="AYD120" s="466"/>
      <c r="AYE120" s="252"/>
      <c r="AYF120" s="467"/>
      <c r="AYG120" s="466"/>
      <c r="AYH120" s="399"/>
      <c r="AYI120" s="466"/>
      <c r="AYJ120" s="252"/>
      <c r="AYK120" s="467"/>
      <c r="AYL120" s="466"/>
      <c r="AYM120" s="399"/>
      <c r="AYN120" s="466"/>
      <c r="AYO120" s="252"/>
      <c r="AYP120" s="467"/>
      <c r="AYQ120" s="466"/>
      <c r="AYR120" s="399"/>
      <c r="AYS120" s="466"/>
      <c r="AYT120" s="252"/>
      <c r="AYU120" s="467"/>
      <c r="AYV120" s="466"/>
      <c r="AYW120" s="399"/>
      <c r="AYX120" s="466"/>
      <c r="AYY120" s="252"/>
      <c r="AYZ120" s="467"/>
      <c r="AZA120" s="466"/>
      <c r="AZB120" s="399"/>
      <c r="AZC120" s="466"/>
      <c r="AZD120" s="252"/>
      <c r="AZE120" s="467"/>
      <c r="AZF120" s="466"/>
      <c r="AZG120" s="399"/>
      <c r="AZH120" s="466"/>
      <c r="AZI120" s="252"/>
      <c r="AZJ120" s="467"/>
      <c r="AZK120" s="466"/>
      <c r="AZL120" s="399"/>
      <c r="AZM120" s="466"/>
      <c r="AZN120" s="252"/>
      <c r="AZO120" s="467"/>
      <c r="AZP120" s="466"/>
      <c r="AZQ120" s="399"/>
      <c r="AZR120" s="466"/>
      <c r="AZS120" s="252"/>
      <c r="AZT120" s="467"/>
      <c r="AZU120" s="466"/>
      <c r="AZV120" s="399"/>
      <c r="AZW120" s="466"/>
      <c r="AZX120" s="252"/>
      <c r="AZY120" s="467"/>
      <c r="AZZ120" s="466"/>
      <c r="BAA120" s="399"/>
      <c r="BAB120" s="466"/>
      <c r="BAC120" s="252"/>
      <c r="BAD120" s="467"/>
      <c r="BAE120" s="466"/>
      <c r="BAF120" s="399"/>
      <c r="BAG120" s="466"/>
      <c r="BAH120" s="252"/>
      <c r="BAI120" s="467"/>
      <c r="BAJ120" s="466"/>
      <c r="BAK120" s="399"/>
      <c r="BAL120" s="466"/>
      <c r="BAM120" s="252"/>
      <c r="BAN120" s="467"/>
      <c r="BAO120" s="466"/>
      <c r="BAP120" s="399"/>
      <c r="BAQ120" s="466"/>
      <c r="BAR120" s="252"/>
      <c r="BAS120" s="467"/>
      <c r="BAT120" s="466"/>
      <c r="BAU120" s="399"/>
      <c r="BAV120" s="466"/>
      <c r="BAW120" s="252"/>
      <c r="BAX120" s="467"/>
      <c r="BAY120" s="466"/>
      <c r="BAZ120" s="399"/>
      <c r="BBA120" s="466"/>
      <c r="BBB120" s="252"/>
      <c r="BBC120" s="467"/>
      <c r="BBD120" s="466"/>
      <c r="BBE120" s="399"/>
      <c r="BBF120" s="466"/>
      <c r="BBG120" s="252"/>
      <c r="BBH120" s="467"/>
      <c r="BBI120" s="466"/>
      <c r="BBJ120" s="399"/>
      <c r="BBK120" s="466"/>
      <c r="BBL120" s="252"/>
      <c r="BBM120" s="467"/>
      <c r="BBN120" s="466"/>
      <c r="BBO120" s="399"/>
      <c r="BBP120" s="466"/>
      <c r="BBQ120" s="252"/>
      <c r="BBR120" s="467"/>
      <c r="BBS120" s="466"/>
      <c r="BBT120" s="399"/>
      <c r="BBU120" s="466"/>
      <c r="BBV120" s="252"/>
      <c r="BBW120" s="467"/>
      <c r="BBX120" s="466"/>
      <c r="BBY120" s="399"/>
      <c r="BBZ120" s="466"/>
      <c r="BCA120" s="252"/>
      <c r="BCB120" s="467"/>
      <c r="BCC120" s="466"/>
      <c r="BCD120" s="399"/>
      <c r="BCE120" s="466"/>
      <c r="BCF120" s="252"/>
      <c r="BCG120" s="467"/>
      <c r="BCH120" s="466"/>
      <c r="BCI120" s="399"/>
      <c r="BCJ120" s="466"/>
      <c r="BCK120" s="252"/>
      <c r="BCL120" s="467"/>
      <c r="BCM120" s="466"/>
      <c r="BCN120" s="399"/>
      <c r="BCO120" s="466"/>
      <c r="BCP120" s="252"/>
      <c r="BCQ120" s="467"/>
      <c r="BCR120" s="466"/>
      <c r="BCS120" s="399"/>
      <c r="BCT120" s="466"/>
      <c r="BCU120" s="252"/>
      <c r="BCV120" s="467"/>
      <c r="BCW120" s="466"/>
      <c r="BCX120" s="399"/>
      <c r="BCY120" s="466"/>
      <c r="BCZ120" s="252"/>
      <c r="BDA120" s="467"/>
      <c r="BDB120" s="466"/>
      <c r="BDC120" s="399"/>
      <c r="BDD120" s="466"/>
      <c r="BDE120" s="252"/>
      <c r="BDF120" s="467"/>
      <c r="BDG120" s="466"/>
      <c r="BDH120" s="399"/>
      <c r="BDI120" s="466"/>
      <c r="BDJ120" s="252"/>
      <c r="BDK120" s="467"/>
      <c r="BDL120" s="466"/>
      <c r="BDM120" s="399"/>
      <c r="BDN120" s="466"/>
      <c r="BDO120" s="252"/>
      <c r="BDP120" s="467"/>
      <c r="BDQ120" s="466"/>
      <c r="BDR120" s="399"/>
      <c r="BDS120" s="466"/>
      <c r="BDT120" s="252"/>
      <c r="BDU120" s="467"/>
      <c r="BDV120" s="466"/>
      <c r="BDW120" s="399"/>
      <c r="BDX120" s="466"/>
      <c r="BDY120" s="252"/>
      <c r="BDZ120" s="467"/>
      <c r="BEA120" s="466"/>
      <c r="BEB120" s="399"/>
      <c r="BEC120" s="466"/>
      <c r="BED120" s="252"/>
      <c r="BEE120" s="467"/>
      <c r="BEF120" s="466"/>
      <c r="BEG120" s="399"/>
      <c r="BEH120" s="466"/>
      <c r="BEI120" s="252"/>
      <c r="BEJ120" s="467"/>
      <c r="BEK120" s="466"/>
      <c r="BEL120" s="399"/>
      <c r="BEM120" s="466"/>
      <c r="BEN120" s="252"/>
      <c r="BEO120" s="467"/>
      <c r="BEP120" s="466"/>
      <c r="BEQ120" s="399"/>
      <c r="BER120" s="466"/>
      <c r="BES120" s="252"/>
      <c r="BET120" s="467"/>
      <c r="BEU120" s="466"/>
      <c r="BEV120" s="399"/>
      <c r="BEW120" s="466"/>
      <c r="BEX120" s="252"/>
      <c r="BEY120" s="467"/>
      <c r="BEZ120" s="466"/>
      <c r="BFA120" s="399"/>
      <c r="BFB120" s="466"/>
      <c r="BFC120" s="252"/>
      <c r="BFD120" s="467"/>
      <c r="BFE120" s="466"/>
      <c r="BFF120" s="399"/>
      <c r="BFG120" s="466"/>
      <c r="BFH120" s="252"/>
      <c r="BFI120" s="467"/>
      <c r="BFJ120" s="466"/>
      <c r="BFK120" s="399"/>
      <c r="BFL120" s="466"/>
      <c r="BFM120" s="252"/>
      <c r="BFN120" s="467"/>
      <c r="BFO120" s="466"/>
      <c r="BFP120" s="399"/>
      <c r="BFQ120" s="466"/>
      <c r="BFR120" s="252"/>
      <c r="BFS120" s="467"/>
      <c r="BFT120" s="466"/>
      <c r="BFU120" s="399"/>
      <c r="BFV120" s="466"/>
      <c r="BFW120" s="252"/>
      <c r="BFX120" s="467"/>
      <c r="BFY120" s="466"/>
      <c r="BFZ120" s="399"/>
      <c r="BGA120" s="466"/>
      <c r="BGB120" s="252"/>
      <c r="BGC120" s="467"/>
      <c r="BGD120" s="466"/>
      <c r="BGE120" s="399"/>
      <c r="BGF120" s="466"/>
      <c r="BGG120" s="252"/>
      <c r="BGH120" s="467"/>
      <c r="BGI120" s="466"/>
      <c r="BGJ120" s="399"/>
      <c r="BGK120" s="466"/>
      <c r="BGL120" s="252"/>
      <c r="BGM120" s="467"/>
      <c r="BGN120" s="466"/>
      <c r="BGO120" s="399"/>
      <c r="BGP120" s="466"/>
      <c r="BGQ120" s="252"/>
      <c r="BGR120" s="467"/>
      <c r="BGS120" s="466"/>
      <c r="BGT120" s="399"/>
      <c r="BGU120" s="466"/>
      <c r="BGV120" s="252"/>
      <c r="BGW120" s="467"/>
      <c r="BGX120" s="466"/>
      <c r="BGY120" s="399"/>
      <c r="BGZ120" s="466"/>
      <c r="BHA120" s="252"/>
      <c r="BHB120" s="467"/>
      <c r="BHC120" s="466"/>
      <c r="BHD120" s="399"/>
      <c r="BHE120" s="466"/>
      <c r="BHF120" s="252"/>
      <c r="BHG120" s="467"/>
      <c r="BHH120" s="466"/>
      <c r="BHI120" s="399"/>
      <c r="BHJ120" s="466"/>
      <c r="BHK120" s="252"/>
      <c r="BHL120" s="467"/>
      <c r="BHM120" s="466"/>
      <c r="BHN120" s="399"/>
      <c r="BHO120" s="466"/>
      <c r="BHP120" s="252"/>
      <c r="BHQ120" s="467"/>
      <c r="BHR120" s="466"/>
      <c r="BHS120" s="399"/>
      <c r="BHT120" s="466"/>
      <c r="BHU120" s="252"/>
      <c r="BHV120" s="467"/>
      <c r="BHW120" s="466"/>
      <c r="BHX120" s="399"/>
      <c r="BHY120" s="466"/>
      <c r="BHZ120" s="252"/>
      <c r="BIA120" s="467"/>
      <c r="BIB120" s="466"/>
      <c r="BIC120" s="399"/>
      <c r="BID120" s="466"/>
      <c r="BIE120" s="252"/>
      <c r="BIF120" s="467"/>
      <c r="BIG120" s="466"/>
      <c r="BIH120" s="399"/>
      <c r="BII120" s="466"/>
      <c r="BIJ120" s="252"/>
      <c r="BIK120" s="467"/>
      <c r="BIL120" s="466"/>
      <c r="BIM120" s="399"/>
      <c r="BIN120" s="466"/>
      <c r="BIO120" s="252"/>
      <c r="BIP120" s="467"/>
      <c r="BIQ120" s="466"/>
      <c r="BIR120" s="399"/>
      <c r="BIS120" s="466"/>
      <c r="BIT120" s="252"/>
      <c r="BIU120" s="467"/>
      <c r="BIV120" s="466"/>
      <c r="BIW120" s="399"/>
      <c r="BIX120" s="466"/>
      <c r="BIY120" s="252"/>
      <c r="BIZ120" s="467"/>
      <c r="BJA120" s="466"/>
      <c r="BJB120" s="399"/>
      <c r="BJC120" s="466"/>
      <c r="BJD120" s="252"/>
      <c r="BJE120" s="467"/>
      <c r="BJF120" s="466"/>
      <c r="BJG120" s="399"/>
      <c r="BJH120" s="466"/>
      <c r="BJI120" s="252"/>
      <c r="BJJ120" s="467"/>
      <c r="BJK120" s="466"/>
      <c r="BJL120" s="399"/>
      <c r="BJM120" s="466"/>
      <c r="BJN120" s="252"/>
      <c r="BJO120" s="467"/>
      <c r="BJP120" s="466"/>
      <c r="BJQ120" s="399"/>
      <c r="BJR120" s="466"/>
      <c r="BJS120" s="252"/>
      <c r="BJT120" s="467"/>
      <c r="BJU120" s="466"/>
      <c r="BJV120" s="399"/>
      <c r="BJW120" s="466"/>
      <c r="BJX120" s="252"/>
      <c r="BJY120" s="467"/>
      <c r="BJZ120" s="466"/>
      <c r="BKA120" s="399"/>
      <c r="BKB120" s="466"/>
      <c r="BKC120" s="252"/>
      <c r="BKD120" s="467"/>
      <c r="BKE120" s="466"/>
      <c r="BKF120" s="399"/>
      <c r="BKG120" s="466"/>
      <c r="BKH120" s="252"/>
      <c r="BKI120" s="467"/>
      <c r="BKJ120" s="466"/>
      <c r="BKK120" s="399"/>
      <c r="BKL120" s="466"/>
      <c r="BKM120" s="252"/>
      <c r="BKN120" s="467"/>
      <c r="BKO120" s="466"/>
      <c r="BKP120" s="399"/>
      <c r="BKQ120" s="466"/>
      <c r="BKR120" s="252"/>
      <c r="BKS120" s="467"/>
      <c r="BKT120" s="466"/>
      <c r="BKU120" s="399"/>
      <c r="BKV120" s="466"/>
      <c r="BKW120" s="252"/>
      <c r="BKX120" s="467"/>
      <c r="BKY120" s="466"/>
      <c r="BKZ120" s="399"/>
      <c r="BLA120" s="466"/>
      <c r="BLB120" s="252"/>
      <c r="BLC120" s="467"/>
      <c r="BLD120" s="466"/>
      <c r="BLE120" s="399"/>
      <c r="BLF120" s="466"/>
      <c r="BLG120" s="252"/>
      <c r="BLH120" s="467"/>
      <c r="BLI120" s="466"/>
      <c r="BLJ120" s="399"/>
      <c r="BLK120" s="466"/>
      <c r="BLL120" s="252"/>
      <c r="BLM120" s="467"/>
      <c r="BLN120" s="466"/>
      <c r="BLO120" s="399"/>
      <c r="BLP120" s="466"/>
      <c r="BLQ120" s="252"/>
      <c r="BLR120" s="467"/>
      <c r="BLS120" s="466"/>
      <c r="BLT120" s="399"/>
      <c r="BLU120" s="466"/>
      <c r="BLV120" s="252"/>
      <c r="BLW120" s="467"/>
      <c r="BLX120" s="466"/>
      <c r="BLY120" s="399"/>
      <c r="BLZ120" s="466"/>
      <c r="BMA120" s="252"/>
      <c r="BMB120" s="467"/>
      <c r="BMC120" s="466"/>
      <c r="BMD120" s="399"/>
      <c r="BME120" s="466"/>
      <c r="BMF120" s="252"/>
      <c r="BMG120" s="467"/>
      <c r="BMH120" s="466"/>
      <c r="BMI120" s="399"/>
      <c r="BMJ120" s="466"/>
      <c r="BMK120" s="252"/>
      <c r="BML120" s="467"/>
      <c r="BMM120" s="466"/>
      <c r="BMN120" s="399"/>
      <c r="BMO120" s="466"/>
      <c r="BMP120" s="252"/>
      <c r="BMQ120" s="467"/>
      <c r="BMR120" s="466"/>
      <c r="BMS120" s="399"/>
      <c r="BMT120" s="466"/>
      <c r="BMU120" s="252"/>
      <c r="BMV120" s="467"/>
      <c r="BMW120" s="466"/>
      <c r="BMX120" s="399"/>
      <c r="BMY120" s="466"/>
      <c r="BMZ120" s="252"/>
      <c r="BNA120" s="467"/>
      <c r="BNB120" s="466"/>
      <c r="BNC120" s="399"/>
      <c r="BND120" s="466"/>
      <c r="BNE120" s="252"/>
      <c r="BNF120" s="467"/>
      <c r="BNG120" s="466"/>
      <c r="BNH120" s="399"/>
      <c r="BNI120" s="466"/>
      <c r="BNJ120" s="252"/>
      <c r="BNK120" s="467"/>
      <c r="BNL120" s="466"/>
      <c r="BNM120" s="399"/>
      <c r="BNN120" s="466"/>
      <c r="BNO120" s="252"/>
      <c r="BNP120" s="467"/>
      <c r="BNQ120" s="466"/>
      <c r="BNR120" s="399"/>
      <c r="BNS120" s="466"/>
      <c r="BNT120" s="252"/>
      <c r="BNU120" s="467"/>
      <c r="BNV120" s="466"/>
      <c r="BNW120" s="399"/>
      <c r="BNX120" s="466"/>
      <c r="BNY120" s="252"/>
      <c r="BNZ120" s="467"/>
      <c r="BOA120" s="466"/>
      <c r="BOB120" s="399"/>
      <c r="BOC120" s="466"/>
      <c r="BOD120" s="252"/>
      <c r="BOE120" s="467"/>
      <c r="BOF120" s="466"/>
      <c r="BOG120" s="399"/>
      <c r="BOH120" s="466"/>
      <c r="BOI120" s="252"/>
      <c r="BOJ120" s="467"/>
      <c r="BOK120" s="466"/>
      <c r="BOL120" s="399"/>
      <c r="BOM120" s="466"/>
      <c r="BON120" s="252"/>
      <c r="BOO120" s="467"/>
      <c r="BOP120" s="466"/>
      <c r="BOQ120" s="399"/>
      <c r="BOR120" s="466"/>
      <c r="BOS120" s="252"/>
      <c r="BOT120" s="467"/>
      <c r="BOU120" s="466"/>
      <c r="BOV120" s="399"/>
      <c r="BOW120" s="466"/>
      <c r="BOX120" s="252"/>
      <c r="BOY120" s="467"/>
      <c r="BOZ120" s="466"/>
      <c r="BPA120" s="399"/>
      <c r="BPB120" s="466"/>
      <c r="BPC120" s="252"/>
      <c r="BPD120" s="467"/>
      <c r="BPE120" s="466"/>
      <c r="BPF120" s="399"/>
      <c r="BPG120" s="466"/>
      <c r="BPH120" s="252"/>
      <c r="BPI120" s="467"/>
      <c r="BPJ120" s="466"/>
      <c r="BPK120" s="399"/>
      <c r="BPL120" s="466"/>
      <c r="BPM120" s="252"/>
      <c r="BPN120" s="467"/>
      <c r="BPO120" s="466"/>
      <c r="BPP120" s="399"/>
      <c r="BPQ120" s="466"/>
      <c r="BPR120" s="252"/>
      <c r="BPS120" s="467"/>
      <c r="BPT120" s="466"/>
      <c r="BPU120" s="399"/>
      <c r="BPV120" s="466"/>
      <c r="BPW120" s="252"/>
      <c r="BPX120" s="467"/>
      <c r="BPY120" s="466"/>
      <c r="BPZ120" s="399"/>
      <c r="BQA120" s="466"/>
      <c r="BQB120" s="252"/>
      <c r="BQC120" s="467"/>
      <c r="BQD120" s="466"/>
      <c r="BQE120" s="399"/>
      <c r="BQF120" s="466"/>
      <c r="BQG120" s="252"/>
      <c r="BQH120" s="467"/>
      <c r="BQI120" s="466"/>
      <c r="BQJ120" s="399"/>
      <c r="BQK120" s="466"/>
      <c r="BQL120" s="252"/>
      <c r="BQM120" s="467"/>
      <c r="BQN120" s="466"/>
      <c r="BQO120" s="399"/>
      <c r="BQP120" s="466"/>
      <c r="BQQ120" s="252"/>
      <c r="BQR120" s="467"/>
      <c r="BQS120" s="466"/>
      <c r="BQT120" s="399"/>
      <c r="BQU120" s="466"/>
      <c r="BQV120" s="252"/>
      <c r="BQW120" s="467"/>
      <c r="BQX120" s="466"/>
      <c r="BQY120" s="399"/>
      <c r="BQZ120" s="466"/>
      <c r="BRA120" s="252"/>
      <c r="BRB120" s="467"/>
      <c r="BRC120" s="466"/>
      <c r="BRD120" s="399"/>
      <c r="BRE120" s="466"/>
      <c r="BRF120" s="252"/>
      <c r="BRG120" s="467"/>
      <c r="BRH120" s="466"/>
      <c r="BRI120" s="399"/>
      <c r="BRJ120" s="466"/>
      <c r="BRK120" s="252"/>
      <c r="BRL120" s="467"/>
      <c r="BRM120" s="466"/>
      <c r="BRN120" s="399"/>
      <c r="BRO120" s="466"/>
      <c r="BRP120" s="252"/>
      <c r="BRQ120" s="467"/>
      <c r="BRR120" s="466"/>
      <c r="BRS120" s="399"/>
      <c r="BRT120" s="466"/>
      <c r="BRU120" s="252"/>
      <c r="BRV120" s="467"/>
      <c r="BRW120" s="466"/>
      <c r="BRX120" s="399"/>
      <c r="BRY120" s="466"/>
      <c r="BRZ120" s="252"/>
      <c r="BSA120" s="467"/>
      <c r="BSB120" s="466"/>
      <c r="BSC120" s="399"/>
      <c r="BSD120" s="466"/>
      <c r="BSE120" s="252"/>
      <c r="BSF120" s="467"/>
      <c r="BSG120" s="466"/>
      <c r="BSH120" s="399"/>
      <c r="BSI120" s="466"/>
      <c r="BSJ120" s="252"/>
      <c r="BSK120" s="467"/>
      <c r="BSL120" s="466"/>
      <c r="BSM120" s="399"/>
      <c r="BSN120" s="466"/>
      <c r="BSO120" s="252"/>
      <c r="BSP120" s="467"/>
      <c r="BSQ120" s="466"/>
      <c r="BSR120" s="399"/>
      <c r="BSS120" s="466"/>
      <c r="BST120" s="252"/>
      <c r="BSU120" s="467"/>
      <c r="BSV120" s="466"/>
      <c r="BSW120" s="399"/>
      <c r="BSX120" s="466"/>
      <c r="BSY120" s="252"/>
      <c r="BSZ120" s="467"/>
      <c r="BTA120" s="466"/>
      <c r="BTB120" s="399"/>
      <c r="BTC120" s="466"/>
      <c r="BTD120" s="252"/>
      <c r="BTE120" s="467"/>
      <c r="BTF120" s="466"/>
      <c r="BTG120" s="399"/>
      <c r="BTH120" s="466"/>
      <c r="BTI120" s="252"/>
      <c r="BTJ120" s="467"/>
      <c r="BTK120" s="466"/>
      <c r="BTL120" s="399"/>
      <c r="BTM120" s="466"/>
      <c r="BTN120" s="252"/>
      <c r="BTO120" s="467"/>
      <c r="BTP120" s="466"/>
      <c r="BTQ120" s="399"/>
      <c r="BTR120" s="466"/>
      <c r="BTS120" s="252"/>
      <c r="BTT120" s="467"/>
      <c r="BTU120" s="466"/>
      <c r="BTV120" s="399"/>
      <c r="BTW120" s="466"/>
      <c r="BTX120" s="252"/>
      <c r="BTY120" s="467"/>
      <c r="BTZ120" s="466"/>
      <c r="BUA120" s="399"/>
      <c r="BUB120" s="466"/>
      <c r="BUC120" s="252"/>
      <c r="BUD120" s="467"/>
      <c r="BUE120" s="466"/>
      <c r="BUF120" s="399"/>
      <c r="BUG120" s="466"/>
      <c r="BUH120" s="252"/>
      <c r="BUI120" s="467"/>
      <c r="BUJ120" s="466"/>
      <c r="BUK120" s="399"/>
      <c r="BUL120" s="466"/>
      <c r="BUM120" s="252"/>
      <c r="BUN120" s="467"/>
      <c r="BUO120" s="466"/>
      <c r="BUP120" s="399"/>
      <c r="BUQ120" s="466"/>
      <c r="BUR120" s="252"/>
      <c r="BUS120" s="467"/>
      <c r="BUT120" s="466"/>
      <c r="BUU120" s="399"/>
      <c r="BUV120" s="466"/>
      <c r="BUW120" s="252"/>
      <c r="BUX120" s="467"/>
      <c r="BUY120" s="466"/>
      <c r="BUZ120" s="399"/>
      <c r="BVA120" s="466"/>
      <c r="BVB120" s="252"/>
      <c r="BVC120" s="467"/>
      <c r="BVD120" s="466"/>
      <c r="BVE120" s="399"/>
      <c r="BVF120" s="466"/>
      <c r="BVG120" s="252"/>
      <c r="BVH120" s="467"/>
      <c r="BVI120" s="466"/>
      <c r="BVJ120" s="399"/>
      <c r="BVK120" s="466"/>
      <c r="BVL120" s="252"/>
      <c r="BVM120" s="467"/>
      <c r="BVN120" s="466"/>
      <c r="BVO120" s="399"/>
      <c r="BVP120" s="466"/>
      <c r="BVQ120" s="252"/>
      <c r="BVR120" s="467"/>
      <c r="BVS120" s="466"/>
      <c r="BVT120" s="399"/>
      <c r="BVU120" s="466"/>
      <c r="BVV120" s="252"/>
      <c r="BVW120" s="467"/>
      <c r="BVX120" s="466"/>
      <c r="BVY120" s="399"/>
      <c r="BVZ120" s="466"/>
      <c r="BWA120" s="252"/>
      <c r="BWB120" s="467"/>
      <c r="BWC120" s="466"/>
      <c r="BWD120" s="399"/>
      <c r="BWE120" s="466"/>
      <c r="BWF120" s="252"/>
      <c r="BWG120" s="467"/>
      <c r="BWH120" s="466"/>
      <c r="BWI120" s="399"/>
      <c r="BWJ120" s="466"/>
      <c r="BWK120" s="252"/>
      <c r="BWL120" s="467"/>
      <c r="BWM120" s="466"/>
      <c r="BWN120" s="399"/>
      <c r="BWO120" s="466"/>
      <c r="BWP120" s="252"/>
      <c r="BWQ120" s="467"/>
      <c r="BWR120" s="466"/>
      <c r="BWS120" s="399"/>
      <c r="BWT120" s="466"/>
      <c r="BWU120" s="252"/>
      <c r="BWV120" s="467"/>
      <c r="BWW120" s="466"/>
      <c r="BWX120" s="399"/>
      <c r="BWY120" s="466"/>
      <c r="BWZ120" s="252"/>
      <c r="BXA120" s="467"/>
      <c r="BXB120" s="466"/>
      <c r="BXC120" s="399"/>
      <c r="BXD120" s="466"/>
      <c r="BXE120" s="252"/>
      <c r="BXF120" s="467"/>
      <c r="BXG120" s="466"/>
      <c r="BXH120" s="399"/>
      <c r="BXI120" s="466"/>
      <c r="BXJ120" s="252"/>
      <c r="BXK120" s="467"/>
      <c r="BXL120" s="466"/>
      <c r="BXM120" s="399"/>
      <c r="BXN120" s="466"/>
      <c r="BXO120" s="252"/>
      <c r="BXP120" s="467"/>
      <c r="BXQ120" s="466"/>
      <c r="BXR120" s="399"/>
      <c r="BXS120" s="466"/>
      <c r="BXT120" s="252"/>
      <c r="BXU120" s="467"/>
      <c r="BXV120" s="466"/>
      <c r="BXW120" s="399"/>
      <c r="BXX120" s="466"/>
      <c r="BXY120" s="252"/>
      <c r="BXZ120" s="467"/>
      <c r="BYA120" s="466"/>
      <c r="BYB120" s="399"/>
      <c r="BYC120" s="466"/>
      <c r="BYD120" s="252"/>
      <c r="BYE120" s="467"/>
      <c r="BYF120" s="466"/>
      <c r="BYG120" s="399"/>
      <c r="BYH120" s="466"/>
      <c r="BYI120" s="252"/>
      <c r="BYJ120" s="467"/>
      <c r="BYK120" s="466"/>
      <c r="BYL120" s="399"/>
      <c r="BYM120" s="466"/>
      <c r="BYN120" s="252"/>
      <c r="BYO120" s="467"/>
      <c r="BYP120" s="466"/>
      <c r="BYQ120" s="399"/>
      <c r="BYR120" s="466"/>
      <c r="BYS120" s="252"/>
      <c r="BYT120" s="467"/>
      <c r="BYU120" s="466"/>
      <c r="BYV120" s="399"/>
      <c r="BYW120" s="466"/>
      <c r="BYX120" s="252"/>
      <c r="BYY120" s="467"/>
      <c r="BYZ120" s="466"/>
      <c r="BZA120" s="399"/>
      <c r="BZB120" s="466"/>
      <c r="BZC120" s="252"/>
      <c r="BZD120" s="467"/>
      <c r="BZE120" s="466"/>
      <c r="BZF120" s="399"/>
      <c r="BZG120" s="466"/>
      <c r="BZH120" s="252"/>
      <c r="BZI120" s="467"/>
      <c r="BZJ120" s="466"/>
      <c r="BZK120" s="399"/>
      <c r="BZL120" s="466"/>
      <c r="BZM120" s="252"/>
      <c r="BZN120" s="467"/>
      <c r="BZO120" s="466"/>
      <c r="BZP120" s="399"/>
      <c r="BZQ120" s="466"/>
      <c r="BZR120" s="252"/>
      <c r="BZS120" s="467"/>
      <c r="BZT120" s="466"/>
      <c r="BZU120" s="399"/>
      <c r="BZV120" s="466"/>
      <c r="BZW120" s="252"/>
      <c r="BZX120" s="467"/>
      <c r="BZY120" s="466"/>
      <c r="BZZ120" s="399"/>
      <c r="CAA120" s="466"/>
      <c r="CAB120" s="252"/>
      <c r="CAC120" s="467"/>
      <c r="CAD120" s="466"/>
      <c r="CAE120" s="399"/>
      <c r="CAF120" s="466"/>
      <c r="CAG120" s="252"/>
      <c r="CAH120" s="467"/>
      <c r="CAI120" s="466"/>
      <c r="CAJ120" s="399"/>
      <c r="CAK120" s="466"/>
      <c r="CAL120" s="252"/>
      <c r="CAM120" s="467"/>
      <c r="CAN120" s="466"/>
      <c r="CAO120" s="399"/>
      <c r="CAP120" s="466"/>
      <c r="CAQ120" s="252"/>
      <c r="CAR120" s="467"/>
      <c r="CAS120" s="466"/>
      <c r="CAT120" s="399"/>
      <c r="CAU120" s="466"/>
      <c r="CAV120" s="252"/>
      <c r="CAW120" s="467"/>
      <c r="CAX120" s="466"/>
      <c r="CAY120" s="399"/>
      <c r="CAZ120" s="466"/>
      <c r="CBA120" s="252"/>
      <c r="CBB120" s="467"/>
      <c r="CBC120" s="466"/>
      <c r="CBD120" s="399"/>
      <c r="CBE120" s="466"/>
      <c r="CBF120" s="252"/>
      <c r="CBG120" s="467"/>
      <c r="CBH120" s="466"/>
      <c r="CBI120" s="399"/>
      <c r="CBJ120" s="466"/>
      <c r="CBK120" s="252"/>
      <c r="CBL120" s="467"/>
      <c r="CBM120" s="466"/>
      <c r="CBN120" s="399"/>
      <c r="CBO120" s="466"/>
      <c r="CBP120" s="252"/>
      <c r="CBQ120" s="467"/>
      <c r="CBR120" s="466"/>
      <c r="CBS120" s="399"/>
      <c r="CBT120" s="466"/>
      <c r="CBU120" s="252"/>
      <c r="CBV120" s="467"/>
      <c r="CBW120" s="466"/>
      <c r="CBX120" s="399"/>
      <c r="CBY120" s="466"/>
      <c r="CBZ120" s="252"/>
      <c r="CCA120" s="467"/>
      <c r="CCB120" s="466"/>
      <c r="CCC120" s="399"/>
      <c r="CCD120" s="466"/>
      <c r="CCE120" s="252"/>
      <c r="CCF120" s="467"/>
      <c r="CCG120" s="466"/>
      <c r="CCH120" s="399"/>
      <c r="CCI120" s="466"/>
      <c r="CCJ120" s="252"/>
      <c r="CCK120" s="467"/>
      <c r="CCL120" s="466"/>
      <c r="CCM120" s="399"/>
      <c r="CCN120" s="466"/>
      <c r="CCO120" s="252"/>
      <c r="CCP120" s="467"/>
      <c r="CCQ120" s="466"/>
      <c r="CCR120" s="399"/>
      <c r="CCS120" s="466"/>
      <c r="CCT120" s="252"/>
      <c r="CCU120" s="467"/>
      <c r="CCV120" s="466"/>
      <c r="CCW120" s="399"/>
      <c r="CCX120" s="466"/>
      <c r="CCY120" s="252"/>
      <c r="CCZ120" s="467"/>
      <c r="CDA120" s="466"/>
      <c r="CDB120" s="399"/>
      <c r="CDC120" s="466"/>
      <c r="CDD120" s="252"/>
      <c r="CDE120" s="467"/>
      <c r="CDF120" s="466"/>
      <c r="CDG120" s="399"/>
      <c r="CDH120" s="466"/>
      <c r="CDI120" s="252"/>
      <c r="CDJ120" s="467"/>
      <c r="CDK120" s="466"/>
      <c r="CDL120" s="399"/>
      <c r="CDM120" s="466"/>
      <c r="CDN120" s="252"/>
      <c r="CDO120" s="467"/>
      <c r="CDP120" s="466"/>
      <c r="CDQ120" s="399"/>
      <c r="CDR120" s="466"/>
      <c r="CDS120" s="252"/>
      <c r="CDT120" s="467"/>
      <c r="CDU120" s="466"/>
      <c r="CDV120" s="399"/>
      <c r="CDW120" s="466"/>
      <c r="CDX120" s="252"/>
      <c r="CDY120" s="467"/>
      <c r="CDZ120" s="466"/>
      <c r="CEA120" s="399"/>
      <c r="CEB120" s="466"/>
      <c r="CEC120" s="252"/>
      <c r="CED120" s="467"/>
      <c r="CEE120" s="466"/>
      <c r="CEF120" s="399"/>
      <c r="CEG120" s="466"/>
      <c r="CEH120" s="252"/>
      <c r="CEI120" s="467"/>
      <c r="CEJ120" s="466"/>
      <c r="CEK120" s="399"/>
      <c r="CEL120" s="466"/>
      <c r="CEM120" s="252"/>
      <c r="CEN120" s="467"/>
      <c r="CEO120" s="466"/>
      <c r="CEP120" s="399"/>
      <c r="CEQ120" s="466"/>
      <c r="CER120" s="252"/>
      <c r="CES120" s="467"/>
      <c r="CET120" s="466"/>
      <c r="CEU120" s="399"/>
      <c r="CEV120" s="466"/>
      <c r="CEW120" s="252"/>
      <c r="CEX120" s="467"/>
      <c r="CEY120" s="466"/>
      <c r="CEZ120" s="399"/>
      <c r="CFA120" s="466"/>
      <c r="CFB120" s="252"/>
      <c r="CFC120" s="467"/>
      <c r="CFD120" s="466"/>
      <c r="CFE120" s="399"/>
      <c r="CFF120" s="466"/>
      <c r="CFG120" s="252"/>
      <c r="CFH120" s="467"/>
      <c r="CFI120" s="466"/>
      <c r="CFJ120" s="399"/>
      <c r="CFK120" s="466"/>
      <c r="CFL120" s="252"/>
      <c r="CFM120" s="467"/>
      <c r="CFN120" s="466"/>
      <c r="CFO120" s="399"/>
      <c r="CFP120" s="466"/>
      <c r="CFQ120" s="252"/>
      <c r="CFR120" s="467"/>
      <c r="CFS120" s="466"/>
      <c r="CFT120" s="399"/>
      <c r="CFU120" s="466"/>
      <c r="CFV120" s="252"/>
      <c r="CFW120" s="467"/>
      <c r="CFX120" s="466"/>
      <c r="CFY120" s="399"/>
      <c r="CFZ120" s="466"/>
      <c r="CGA120" s="252"/>
      <c r="CGB120" s="467"/>
      <c r="CGC120" s="466"/>
      <c r="CGD120" s="399"/>
      <c r="CGE120" s="466"/>
      <c r="CGF120" s="252"/>
      <c r="CGG120" s="467"/>
      <c r="CGH120" s="466"/>
      <c r="CGI120" s="399"/>
      <c r="CGJ120" s="466"/>
      <c r="CGK120" s="252"/>
      <c r="CGL120" s="467"/>
      <c r="CGM120" s="466"/>
      <c r="CGN120" s="399"/>
      <c r="CGO120" s="466"/>
      <c r="CGP120" s="252"/>
      <c r="CGQ120" s="467"/>
      <c r="CGR120" s="466"/>
      <c r="CGS120" s="399"/>
      <c r="CGT120" s="466"/>
      <c r="CGU120" s="252"/>
      <c r="CGV120" s="467"/>
      <c r="CGW120" s="466"/>
      <c r="CGX120" s="399"/>
      <c r="CGY120" s="466"/>
      <c r="CGZ120" s="252"/>
      <c r="CHA120" s="467"/>
      <c r="CHB120" s="466"/>
      <c r="CHC120" s="399"/>
      <c r="CHD120" s="466"/>
      <c r="CHE120" s="252"/>
      <c r="CHF120" s="467"/>
      <c r="CHG120" s="466"/>
      <c r="CHH120" s="399"/>
      <c r="CHI120" s="466"/>
      <c r="CHJ120" s="252"/>
      <c r="CHK120" s="467"/>
      <c r="CHL120" s="466"/>
      <c r="CHM120" s="399"/>
      <c r="CHN120" s="466"/>
      <c r="CHO120" s="252"/>
      <c r="CHP120" s="467"/>
      <c r="CHQ120" s="466"/>
      <c r="CHR120" s="399"/>
      <c r="CHS120" s="466"/>
      <c r="CHT120" s="252"/>
      <c r="CHU120" s="467"/>
      <c r="CHV120" s="466"/>
      <c r="CHW120" s="399"/>
      <c r="CHX120" s="466"/>
      <c r="CHY120" s="252"/>
      <c r="CHZ120" s="467"/>
      <c r="CIA120" s="466"/>
      <c r="CIB120" s="399"/>
      <c r="CIC120" s="466"/>
      <c r="CID120" s="252"/>
      <c r="CIE120" s="467"/>
      <c r="CIF120" s="466"/>
      <c r="CIG120" s="399"/>
      <c r="CIH120" s="466"/>
      <c r="CII120" s="252"/>
      <c r="CIJ120" s="467"/>
      <c r="CIK120" s="466"/>
      <c r="CIL120" s="399"/>
      <c r="CIM120" s="466"/>
      <c r="CIN120" s="252"/>
      <c r="CIO120" s="467"/>
      <c r="CIP120" s="466"/>
      <c r="CIQ120" s="399"/>
      <c r="CIR120" s="466"/>
      <c r="CIS120" s="252"/>
      <c r="CIT120" s="467"/>
      <c r="CIU120" s="466"/>
      <c r="CIV120" s="399"/>
      <c r="CIW120" s="466"/>
      <c r="CIX120" s="252"/>
      <c r="CIY120" s="467"/>
      <c r="CIZ120" s="466"/>
      <c r="CJA120" s="399"/>
      <c r="CJB120" s="466"/>
      <c r="CJC120" s="252"/>
      <c r="CJD120" s="467"/>
      <c r="CJE120" s="466"/>
      <c r="CJF120" s="399"/>
      <c r="CJG120" s="466"/>
      <c r="CJH120" s="252"/>
      <c r="CJI120" s="467"/>
      <c r="CJJ120" s="466"/>
      <c r="CJK120" s="399"/>
      <c r="CJL120" s="466"/>
      <c r="CJM120" s="252"/>
      <c r="CJN120" s="467"/>
      <c r="CJO120" s="466"/>
      <c r="CJP120" s="399"/>
      <c r="CJQ120" s="466"/>
      <c r="CJR120" s="252"/>
      <c r="CJS120" s="467"/>
      <c r="CJT120" s="466"/>
      <c r="CJU120" s="399"/>
      <c r="CJV120" s="466"/>
      <c r="CJW120" s="252"/>
      <c r="CJX120" s="467"/>
      <c r="CJY120" s="466"/>
      <c r="CJZ120" s="399"/>
      <c r="CKA120" s="466"/>
      <c r="CKB120" s="252"/>
      <c r="CKC120" s="467"/>
      <c r="CKD120" s="466"/>
      <c r="CKE120" s="399"/>
      <c r="CKF120" s="466"/>
      <c r="CKG120" s="252"/>
      <c r="CKH120" s="467"/>
      <c r="CKI120" s="466"/>
      <c r="CKJ120" s="399"/>
      <c r="CKK120" s="466"/>
      <c r="CKL120" s="252"/>
      <c r="CKM120" s="467"/>
      <c r="CKN120" s="466"/>
      <c r="CKO120" s="399"/>
      <c r="CKP120" s="466"/>
      <c r="CKQ120" s="252"/>
      <c r="CKR120" s="467"/>
      <c r="CKS120" s="466"/>
      <c r="CKT120" s="399"/>
      <c r="CKU120" s="466"/>
      <c r="CKV120" s="252"/>
      <c r="CKW120" s="467"/>
      <c r="CKX120" s="466"/>
      <c r="CKY120" s="399"/>
      <c r="CKZ120" s="466"/>
      <c r="CLA120" s="252"/>
      <c r="CLB120" s="467"/>
      <c r="CLC120" s="466"/>
      <c r="CLD120" s="399"/>
      <c r="CLE120" s="466"/>
      <c r="CLF120" s="252"/>
      <c r="CLG120" s="467"/>
      <c r="CLH120" s="466"/>
      <c r="CLI120" s="399"/>
      <c r="CLJ120" s="466"/>
      <c r="CLK120" s="252"/>
      <c r="CLL120" s="467"/>
      <c r="CLM120" s="466"/>
      <c r="CLN120" s="399"/>
      <c r="CLO120" s="466"/>
      <c r="CLP120" s="252"/>
      <c r="CLQ120" s="467"/>
      <c r="CLR120" s="466"/>
      <c r="CLS120" s="399"/>
      <c r="CLT120" s="466"/>
      <c r="CLU120" s="252"/>
      <c r="CLV120" s="467"/>
      <c r="CLW120" s="466"/>
      <c r="CLX120" s="399"/>
      <c r="CLY120" s="466"/>
      <c r="CLZ120" s="252"/>
      <c r="CMA120" s="467"/>
      <c r="CMB120" s="466"/>
      <c r="CMC120" s="399"/>
      <c r="CMD120" s="466"/>
      <c r="CME120" s="252"/>
      <c r="CMF120" s="467"/>
      <c r="CMG120" s="466"/>
      <c r="CMH120" s="399"/>
      <c r="CMI120" s="466"/>
      <c r="CMJ120" s="252"/>
      <c r="CMK120" s="467"/>
      <c r="CML120" s="466"/>
      <c r="CMM120" s="399"/>
      <c r="CMN120" s="466"/>
      <c r="CMO120" s="252"/>
      <c r="CMP120" s="467"/>
      <c r="CMQ120" s="466"/>
      <c r="CMR120" s="399"/>
      <c r="CMS120" s="466"/>
      <c r="CMT120" s="252"/>
      <c r="CMU120" s="467"/>
      <c r="CMV120" s="466"/>
      <c r="CMW120" s="399"/>
      <c r="CMX120" s="466"/>
      <c r="CMY120" s="252"/>
      <c r="CMZ120" s="467"/>
      <c r="CNA120" s="466"/>
      <c r="CNB120" s="399"/>
      <c r="CNC120" s="466"/>
      <c r="CND120" s="252"/>
      <c r="CNE120" s="467"/>
      <c r="CNF120" s="466"/>
      <c r="CNG120" s="399"/>
      <c r="CNH120" s="466"/>
      <c r="CNI120" s="252"/>
      <c r="CNJ120" s="467"/>
      <c r="CNK120" s="466"/>
      <c r="CNL120" s="399"/>
      <c r="CNM120" s="466"/>
      <c r="CNN120" s="252"/>
      <c r="CNO120" s="467"/>
      <c r="CNP120" s="466"/>
      <c r="CNQ120" s="399"/>
      <c r="CNR120" s="466"/>
      <c r="CNS120" s="252"/>
      <c r="CNT120" s="467"/>
      <c r="CNU120" s="466"/>
      <c r="CNV120" s="399"/>
      <c r="CNW120" s="466"/>
      <c r="CNX120" s="252"/>
      <c r="CNY120" s="467"/>
      <c r="CNZ120" s="466"/>
      <c r="COA120" s="399"/>
      <c r="COB120" s="466"/>
      <c r="COC120" s="252"/>
      <c r="COD120" s="467"/>
      <c r="COE120" s="466"/>
      <c r="COF120" s="399"/>
      <c r="COG120" s="466"/>
      <c r="COH120" s="252"/>
      <c r="COI120" s="467"/>
      <c r="COJ120" s="466"/>
      <c r="COK120" s="399"/>
      <c r="COL120" s="466"/>
      <c r="COM120" s="252"/>
      <c r="CON120" s="467"/>
      <c r="COO120" s="466"/>
      <c r="COP120" s="399"/>
      <c r="COQ120" s="466"/>
      <c r="COR120" s="252"/>
      <c r="COS120" s="467"/>
      <c r="COT120" s="466"/>
      <c r="COU120" s="399"/>
      <c r="COV120" s="466"/>
      <c r="COW120" s="252"/>
      <c r="COX120" s="467"/>
      <c r="COY120" s="466"/>
      <c r="COZ120" s="399"/>
      <c r="CPA120" s="466"/>
      <c r="CPB120" s="252"/>
      <c r="CPC120" s="467"/>
      <c r="CPD120" s="466"/>
      <c r="CPE120" s="399"/>
      <c r="CPF120" s="466"/>
      <c r="CPG120" s="252"/>
      <c r="CPH120" s="467"/>
      <c r="CPI120" s="466"/>
      <c r="CPJ120" s="399"/>
      <c r="CPK120" s="466"/>
      <c r="CPL120" s="252"/>
      <c r="CPM120" s="467"/>
      <c r="CPN120" s="466"/>
      <c r="CPO120" s="399"/>
      <c r="CPP120" s="466"/>
      <c r="CPQ120" s="252"/>
      <c r="CPR120" s="467"/>
      <c r="CPS120" s="466"/>
      <c r="CPT120" s="399"/>
      <c r="CPU120" s="466"/>
      <c r="CPV120" s="252"/>
      <c r="CPW120" s="467"/>
      <c r="CPX120" s="466"/>
      <c r="CPY120" s="399"/>
      <c r="CPZ120" s="466"/>
      <c r="CQA120" s="252"/>
      <c r="CQB120" s="467"/>
      <c r="CQC120" s="466"/>
      <c r="CQD120" s="399"/>
      <c r="CQE120" s="466"/>
      <c r="CQF120" s="252"/>
      <c r="CQG120" s="467"/>
      <c r="CQH120" s="466"/>
      <c r="CQI120" s="399"/>
      <c r="CQJ120" s="466"/>
      <c r="CQK120" s="252"/>
      <c r="CQL120" s="467"/>
      <c r="CQM120" s="466"/>
      <c r="CQN120" s="399"/>
      <c r="CQO120" s="466"/>
      <c r="CQP120" s="252"/>
      <c r="CQQ120" s="467"/>
      <c r="CQR120" s="466"/>
      <c r="CQS120" s="399"/>
      <c r="CQT120" s="466"/>
      <c r="CQU120" s="252"/>
      <c r="CQV120" s="467"/>
      <c r="CQW120" s="466"/>
      <c r="CQX120" s="399"/>
      <c r="CQY120" s="466"/>
      <c r="CQZ120" s="252"/>
      <c r="CRA120" s="467"/>
      <c r="CRB120" s="466"/>
      <c r="CRC120" s="399"/>
      <c r="CRD120" s="466"/>
      <c r="CRE120" s="252"/>
      <c r="CRF120" s="467"/>
      <c r="CRG120" s="466"/>
      <c r="CRH120" s="399"/>
      <c r="CRI120" s="466"/>
      <c r="CRJ120" s="252"/>
      <c r="CRK120" s="467"/>
      <c r="CRL120" s="466"/>
      <c r="CRM120" s="399"/>
      <c r="CRN120" s="466"/>
      <c r="CRO120" s="252"/>
      <c r="CRP120" s="467"/>
      <c r="CRQ120" s="466"/>
      <c r="CRR120" s="399"/>
      <c r="CRS120" s="466"/>
      <c r="CRT120" s="252"/>
      <c r="CRU120" s="467"/>
      <c r="CRV120" s="466"/>
      <c r="CRW120" s="399"/>
      <c r="CRX120" s="466"/>
      <c r="CRY120" s="252"/>
      <c r="CRZ120" s="467"/>
      <c r="CSA120" s="466"/>
      <c r="CSB120" s="399"/>
      <c r="CSC120" s="466"/>
      <c r="CSD120" s="252"/>
      <c r="CSE120" s="467"/>
      <c r="CSF120" s="466"/>
      <c r="CSG120" s="399"/>
      <c r="CSH120" s="466"/>
      <c r="CSI120" s="252"/>
      <c r="CSJ120" s="467"/>
      <c r="CSK120" s="466"/>
      <c r="CSL120" s="399"/>
      <c r="CSM120" s="466"/>
      <c r="CSN120" s="252"/>
      <c r="CSO120" s="467"/>
      <c r="CSP120" s="466"/>
      <c r="CSQ120" s="399"/>
      <c r="CSR120" s="466"/>
      <c r="CSS120" s="252"/>
      <c r="CST120" s="467"/>
      <c r="CSU120" s="466"/>
      <c r="CSV120" s="399"/>
      <c r="CSW120" s="466"/>
      <c r="CSX120" s="252"/>
      <c r="CSY120" s="467"/>
      <c r="CSZ120" s="466"/>
      <c r="CTA120" s="399"/>
      <c r="CTB120" s="466"/>
      <c r="CTC120" s="252"/>
      <c r="CTD120" s="467"/>
      <c r="CTE120" s="466"/>
      <c r="CTF120" s="399"/>
      <c r="CTG120" s="466"/>
      <c r="CTH120" s="252"/>
      <c r="CTI120" s="467"/>
      <c r="CTJ120" s="466"/>
      <c r="CTK120" s="399"/>
      <c r="CTL120" s="466"/>
      <c r="CTM120" s="252"/>
      <c r="CTN120" s="467"/>
      <c r="CTO120" s="466"/>
      <c r="CTP120" s="399"/>
      <c r="CTQ120" s="466"/>
      <c r="CTR120" s="252"/>
      <c r="CTS120" s="467"/>
      <c r="CTT120" s="466"/>
      <c r="CTU120" s="399"/>
      <c r="CTV120" s="466"/>
      <c r="CTW120" s="252"/>
      <c r="CTX120" s="467"/>
      <c r="CTY120" s="466"/>
      <c r="CTZ120" s="399"/>
      <c r="CUA120" s="466"/>
      <c r="CUB120" s="252"/>
      <c r="CUC120" s="467"/>
      <c r="CUD120" s="466"/>
      <c r="CUE120" s="399"/>
      <c r="CUF120" s="466"/>
      <c r="CUG120" s="252"/>
      <c r="CUH120" s="467"/>
      <c r="CUI120" s="466"/>
      <c r="CUJ120" s="399"/>
      <c r="CUK120" s="466"/>
      <c r="CUL120" s="252"/>
      <c r="CUM120" s="467"/>
      <c r="CUN120" s="466"/>
      <c r="CUO120" s="399"/>
      <c r="CUP120" s="466"/>
      <c r="CUQ120" s="252"/>
      <c r="CUR120" s="467"/>
      <c r="CUS120" s="466"/>
      <c r="CUT120" s="399"/>
      <c r="CUU120" s="466"/>
      <c r="CUV120" s="252"/>
      <c r="CUW120" s="467"/>
      <c r="CUX120" s="466"/>
      <c r="CUY120" s="399"/>
      <c r="CUZ120" s="466"/>
      <c r="CVA120" s="252"/>
      <c r="CVB120" s="467"/>
      <c r="CVC120" s="466"/>
      <c r="CVD120" s="399"/>
      <c r="CVE120" s="466"/>
      <c r="CVF120" s="252"/>
      <c r="CVG120" s="467"/>
      <c r="CVH120" s="466"/>
      <c r="CVI120" s="399"/>
      <c r="CVJ120" s="466"/>
      <c r="CVK120" s="252"/>
      <c r="CVL120" s="467"/>
      <c r="CVM120" s="466"/>
      <c r="CVN120" s="399"/>
      <c r="CVO120" s="466"/>
      <c r="CVP120" s="252"/>
      <c r="CVQ120" s="467"/>
      <c r="CVR120" s="466"/>
      <c r="CVS120" s="399"/>
      <c r="CVT120" s="466"/>
      <c r="CVU120" s="252"/>
      <c r="CVV120" s="467"/>
      <c r="CVW120" s="466"/>
      <c r="CVX120" s="399"/>
      <c r="CVY120" s="466"/>
      <c r="CVZ120" s="252"/>
      <c r="CWA120" s="467"/>
      <c r="CWB120" s="466"/>
      <c r="CWC120" s="399"/>
      <c r="CWD120" s="466"/>
      <c r="CWE120" s="252"/>
      <c r="CWF120" s="467"/>
      <c r="CWG120" s="466"/>
      <c r="CWH120" s="399"/>
      <c r="CWI120" s="466"/>
      <c r="CWJ120" s="252"/>
      <c r="CWK120" s="467"/>
      <c r="CWL120" s="466"/>
      <c r="CWM120" s="399"/>
      <c r="CWN120" s="466"/>
      <c r="CWO120" s="252"/>
      <c r="CWP120" s="467"/>
      <c r="CWQ120" s="466"/>
      <c r="CWR120" s="399"/>
      <c r="CWS120" s="466"/>
      <c r="CWT120" s="252"/>
      <c r="CWU120" s="467"/>
      <c r="CWV120" s="466"/>
      <c r="CWW120" s="399"/>
      <c r="CWX120" s="466"/>
      <c r="CWY120" s="252"/>
      <c r="CWZ120" s="467"/>
      <c r="CXA120" s="466"/>
      <c r="CXB120" s="399"/>
      <c r="CXC120" s="466"/>
      <c r="CXD120" s="252"/>
      <c r="CXE120" s="467"/>
      <c r="CXF120" s="466"/>
      <c r="CXG120" s="399"/>
      <c r="CXH120" s="466"/>
      <c r="CXI120" s="252"/>
      <c r="CXJ120" s="467"/>
      <c r="CXK120" s="466"/>
      <c r="CXL120" s="399"/>
      <c r="CXM120" s="466"/>
      <c r="CXN120" s="252"/>
      <c r="CXO120" s="467"/>
      <c r="CXP120" s="466"/>
      <c r="CXQ120" s="399"/>
      <c r="CXR120" s="466"/>
      <c r="CXS120" s="252"/>
      <c r="CXT120" s="467"/>
      <c r="CXU120" s="466"/>
      <c r="CXV120" s="399"/>
      <c r="CXW120" s="466"/>
      <c r="CXX120" s="252"/>
      <c r="CXY120" s="467"/>
      <c r="CXZ120" s="466"/>
      <c r="CYA120" s="399"/>
      <c r="CYB120" s="466"/>
      <c r="CYC120" s="252"/>
      <c r="CYD120" s="467"/>
      <c r="CYE120" s="466"/>
      <c r="CYF120" s="399"/>
      <c r="CYG120" s="466"/>
      <c r="CYH120" s="252"/>
      <c r="CYI120" s="467"/>
      <c r="CYJ120" s="466"/>
      <c r="CYK120" s="399"/>
      <c r="CYL120" s="466"/>
      <c r="CYM120" s="252"/>
      <c r="CYN120" s="467"/>
      <c r="CYO120" s="466"/>
      <c r="CYP120" s="399"/>
      <c r="CYQ120" s="466"/>
      <c r="CYR120" s="252"/>
      <c r="CYS120" s="467"/>
      <c r="CYT120" s="466"/>
      <c r="CYU120" s="399"/>
      <c r="CYV120" s="466"/>
      <c r="CYW120" s="252"/>
      <c r="CYX120" s="467"/>
      <c r="CYY120" s="466"/>
      <c r="CYZ120" s="399"/>
      <c r="CZA120" s="466"/>
      <c r="CZB120" s="252"/>
      <c r="CZC120" s="467"/>
      <c r="CZD120" s="466"/>
      <c r="CZE120" s="399"/>
      <c r="CZF120" s="466"/>
      <c r="CZG120" s="252"/>
      <c r="CZH120" s="467"/>
      <c r="CZI120" s="466"/>
      <c r="CZJ120" s="399"/>
      <c r="CZK120" s="466"/>
      <c r="CZL120" s="252"/>
      <c r="CZM120" s="467"/>
      <c r="CZN120" s="466"/>
      <c r="CZO120" s="399"/>
      <c r="CZP120" s="466"/>
      <c r="CZQ120" s="252"/>
      <c r="CZR120" s="467"/>
      <c r="CZS120" s="466"/>
      <c r="CZT120" s="399"/>
      <c r="CZU120" s="466"/>
      <c r="CZV120" s="252"/>
      <c r="CZW120" s="467"/>
      <c r="CZX120" s="466"/>
      <c r="CZY120" s="399"/>
      <c r="CZZ120" s="466"/>
      <c r="DAA120" s="252"/>
      <c r="DAB120" s="467"/>
      <c r="DAC120" s="466"/>
      <c r="DAD120" s="399"/>
      <c r="DAE120" s="466"/>
      <c r="DAF120" s="252"/>
      <c r="DAG120" s="467"/>
      <c r="DAH120" s="466"/>
      <c r="DAI120" s="399"/>
      <c r="DAJ120" s="466"/>
      <c r="DAK120" s="252"/>
      <c r="DAL120" s="467"/>
      <c r="DAM120" s="466"/>
      <c r="DAN120" s="399"/>
      <c r="DAO120" s="466"/>
      <c r="DAP120" s="252"/>
      <c r="DAQ120" s="467"/>
      <c r="DAR120" s="466"/>
      <c r="DAS120" s="399"/>
      <c r="DAT120" s="466"/>
      <c r="DAU120" s="252"/>
      <c r="DAV120" s="467"/>
      <c r="DAW120" s="466"/>
      <c r="DAX120" s="399"/>
      <c r="DAY120" s="466"/>
      <c r="DAZ120" s="252"/>
      <c r="DBA120" s="467"/>
      <c r="DBB120" s="466"/>
      <c r="DBC120" s="399"/>
      <c r="DBD120" s="466"/>
      <c r="DBE120" s="252"/>
      <c r="DBF120" s="467"/>
      <c r="DBG120" s="466"/>
      <c r="DBH120" s="399"/>
      <c r="DBI120" s="466"/>
      <c r="DBJ120" s="252"/>
      <c r="DBK120" s="467"/>
      <c r="DBL120" s="466"/>
      <c r="DBM120" s="399"/>
      <c r="DBN120" s="466"/>
      <c r="DBO120" s="252"/>
      <c r="DBP120" s="467"/>
      <c r="DBQ120" s="466"/>
      <c r="DBR120" s="399"/>
      <c r="DBS120" s="466"/>
      <c r="DBT120" s="252"/>
      <c r="DBU120" s="467"/>
      <c r="DBV120" s="466"/>
      <c r="DBW120" s="399"/>
      <c r="DBX120" s="466"/>
      <c r="DBY120" s="252"/>
      <c r="DBZ120" s="467"/>
      <c r="DCA120" s="466"/>
      <c r="DCB120" s="399"/>
      <c r="DCC120" s="466"/>
      <c r="DCD120" s="252"/>
      <c r="DCE120" s="467"/>
      <c r="DCF120" s="466"/>
      <c r="DCG120" s="399"/>
      <c r="DCH120" s="466"/>
      <c r="DCI120" s="252"/>
      <c r="DCJ120" s="467"/>
      <c r="DCK120" s="466"/>
      <c r="DCL120" s="399"/>
      <c r="DCM120" s="466"/>
      <c r="DCN120" s="252"/>
      <c r="DCO120" s="467"/>
      <c r="DCP120" s="466"/>
      <c r="DCQ120" s="399"/>
      <c r="DCR120" s="466"/>
      <c r="DCS120" s="252"/>
      <c r="DCT120" s="467"/>
      <c r="DCU120" s="466"/>
      <c r="DCV120" s="399"/>
      <c r="DCW120" s="466"/>
      <c r="DCX120" s="252"/>
      <c r="DCY120" s="467"/>
      <c r="DCZ120" s="466"/>
      <c r="DDA120" s="399"/>
      <c r="DDB120" s="466"/>
      <c r="DDC120" s="252"/>
      <c r="DDD120" s="467"/>
      <c r="DDE120" s="466"/>
      <c r="DDF120" s="399"/>
      <c r="DDG120" s="466"/>
      <c r="DDH120" s="252"/>
      <c r="DDI120" s="467"/>
      <c r="DDJ120" s="466"/>
      <c r="DDK120" s="399"/>
      <c r="DDL120" s="466"/>
      <c r="DDM120" s="252"/>
      <c r="DDN120" s="467"/>
      <c r="DDO120" s="466"/>
      <c r="DDP120" s="399"/>
      <c r="DDQ120" s="466"/>
      <c r="DDR120" s="252"/>
      <c r="DDS120" s="467"/>
      <c r="DDT120" s="466"/>
      <c r="DDU120" s="399"/>
      <c r="DDV120" s="466"/>
      <c r="DDW120" s="252"/>
      <c r="DDX120" s="467"/>
      <c r="DDY120" s="466"/>
      <c r="DDZ120" s="399"/>
      <c r="DEA120" s="466"/>
      <c r="DEB120" s="252"/>
      <c r="DEC120" s="467"/>
      <c r="DED120" s="466"/>
      <c r="DEE120" s="399"/>
      <c r="DEF120" s="466"/>
      <c r="DEG120" s="252"/>
      <c r="DEH120" s="467"/>
      <c r="DEI120" s="466"/>
      <c r="DEJ120" s="399"/>
      <c r="DEK120" s="466"/>
      <c r="DEL120" s="252"/>
      <c r="DEM120" s="467"/>
      <c r="DEN120" s="466"/>
      <c r="DEO120" s="399"/>
      <c r="DEP120" s="466"/>
      <c r="DEQ120" s="252"/>
      <c r="DER120" s="467"/>
      <c r="DES120" s="466"/>
      <c r="DET120" s="399"/>
      <c r="DEU120" s="466"/>
      <c r="DEV120" s="252"/>
      <c r="DEW120" s="467"/>
      <c r="DEX120" s="466"/>
      <c r="DEY120" s="399"/>
      <c r="DEZ120" s="466"/>
      <c r="DFA120" s="252"/>
      <c r="DFB120" s="467"/>
      <c r="DFC120" s="466"/>
      <c r="DFD120" s="399"/>
      <c r="DFE120" s="466"/>
      <c r="DFF120" s="252"/>
      <c r="DFG120" s="467"/>
      <c r="DFH120" s="466"/>
      <c r="DFI120" s="399"/>
      <c r="DFJ120" s="466"/>
      <c r="DFK120" s="252"/>
      <c r="DFL120" s="467"/>
      <c r="DFM120" s="466"/>
      <c r="DFN120" s="399"/>
      <c r="DFO120" s="466"/>
      <c r="DFP120" s="252"/>
      <c r="DFQ120" s="467"/>
      <c r="DFR120" s="466"/>
      <c r="DFS120" s="399"/>
      <c r="DFT120" s="466"/>
      <c r="DFU120" s="252"/>
      <c r="DFV120" s="467"/>
      <c r="DFW120" s="466"/>
      <c r="DFX120" s="399"/>
      <c r="DFY120" s="466"/>
      <c r="DFZ120" s="252"/>
      <c r="DGA120" s="467"/>
      <c r="DGB120" s="466"/>
      <c r="DGC120" s="399"/>
      <c r="DGD120" s="466"/>
      <c r="DGE120" s="252"/>
      <c r="DGF120" s="467"/>
      <c r="DGG120" s="466"/>
      <c r="DGH120" s="399"/>
      <c r="DGI120" s="466"/>
      <c r="DGJ120" s="252"/>
      <c r="DGK120" s="467"/>
      <c r="DGL120" s="466"/>
      <c r="DGM120" s="399"/>
      <c r="DGN120" s="466"/>
      <c r="DGO120" s="252"/>
      <c r="DGP120" s="467"/>
      <c r="DGQ120" s="466"/>
      <c r="DGR120" s="399"/>
      <c r="DGS120" s="466"/>
      <c r="DGT120" s="252"/>
      <c r="DGU120" s="467"/>
      <c r="DGV120" s="466"/>
      <c r="DGW120" s="399"/>
      <c r="DGX120" s="466"/>
      <c r="DGY120" s="252"/>
      <c r="DGZ120" s="467"/>
      <c r="DHA120" s="466"/>
      <c r="DHB120" s="399"/>
      <c r="DHC120" s="466"/>
      <c r="DHD120" s="252"/>
      <c r="DHE120" s="467"/>
      <c r="DHF120" s="466"/>
      <c r="DHG120" s="399"/>
      <c r="DHH120" s="466"/>
      <c r="DHI120" s="252"/>
      <c r="DHJ120" s="467"/>
      <c r="DHK120" s="466"/>
      <c r="DHL120" s="399"/>
      <c r="DHM120" s="466"/>
      <c r="DHN120" s="252"/>
      <c r="DHO120" s="467"/>
      <c r="DHP120" s="466"/>
      <c r="DHQ120" s="399"/>
      <c r="DHR120" s="466"/>
      <c r="DHS120" s="252"/>
      <c r="DHT120" s="467"/>
      <c r="DHU120" s="466"/>
      <c r="DHV120" s="399"/>
      <c r="DHW120" s="466"/>
      <c r="DHX120" s="252"/>
      <c r="DHY120" s="467"/>
      <c r="DHZ120" s="466"/>
      <c r="DIA120" s="399"/>
      <c r="DIB120" s="466"/>
      <c r="DIC120" s="252"/>
      <c r="DID120" s="467"/>
      <c r="DIE120" s="466"/>
      <c r="DIF120" s="399"/>
      <c r="DIG120" s="466"/>
      <c r="DIH120" s="252"/>
      <c r="DII120" s="467"/>
      <c r="DIJ120" s="466"/>
      <c r="DIK120" s="399"/>
      <c r="DIL120" s="466"/>
      <c r="DIM120" s="252"/>
      <c r="DIN120" s="467"/>
      <c r="DIO120" s="466"/>
      <c r="DIP120" s="399"/>
      <c r="DIQ120" s="466"/>
      <c r="DIR120" s="252"/>
      <c r="DIS120" s="467"/>
      <c r="DIT120" s="466"/>
      <c r="DIU120" s="399"/>
      <c r="DIV120" s="466"/>
      <c r="DIW120" s="252"/>
      <c r="DIX120" s="467"/>
      <c r="DIY120" s="466"/>
      <c r="DIZ120" s="399"/>
      <c r="DJA120" s="466"/>
      <c r="DJB120" s="252"/>
      <c r="DJC120" s="467"/>
      <c r="DJD120" s="466"/>
      <c r="DJE120" s="399"/>
      <c r="DJF120" s="466"/>
      <c r="DJG120" s="252"/>
      <c r="DJH120" s="467"/>
      <c r="DJI120" s="466"/>
      <c r="DJJ120" s="399"/>
      <c r="DJK120" s="466"/>
      <c r="DJL120" s="252"/>
      <c r="DJM120" s="467"/>
      <c r="DJN120" s="466"/>
      <c r="DJO120" s="399"/>
      <c r="DJP120" s="466"/>
      <c r="DJQ120" s="252"/>
      <c r="DJR120" s="467"/>
      <c r="DJS120" s="466"/>
      <c r="DJT120" s="399"/>
      <c r="DJU120" s="466"/>
      <c r="DJV120" s="252"/>
      <c r="DJW120" s="467"/>
      <c r="DJX120" s="466"/>
      <c r="DJY120" s="399"/>
      <c r="DJZ120" s="466"/>
      <c r="DKA120" s="252"/>
      <c r="DKB120" s="467"/>
      <c r="DKC120" s="466"/>
      <c r="DKD120" s="399"/>
      <c r="DKE120" s="466"/>
      <c r="DKF120" s="252"/>
      <c r="DKG120" s="467"/>
      <c r="DKH120" s="466"/>
      <c r="DKI120" s="399"/>
      <c r="DKJ120" s="466"/>
      <c r="DKK120" s="252"/>
      <c r="DKL120" s="467"/>
      <c r="DKM120" s="466"/>
      <c r="DKN120" s="399"/>
      <c r="DKO120" s="466"/>
      <c r="DKP120" s="252"/>
      <c r="DKQ120" s="467"/>
      <c r="DKR120" s="466"/>
      <c r="DKS120" s="399"/>
      <c r="DKT120" s="466"/>
      <c r="DKU120" s="252"/>
      <c r="DKV120" s="467"/>
      <c r="DKW120" s="466"/>
      <c r="DKX120" s="399"/>
      <c r="DKY120" s="466"/>
      <c r="DKZ120" s="252"/>
      <c r="DLA120" s="467"/>
      <c r="DLB120" s="466"/>
      <c r="DLC120" s="399"/>
      <c r="DLD120" s="466"/>
      <c r="DLE120" s="252"/>
      <c r="DLF120" s="467"/>
      <c r="DLG120" s="466"/>
      <c r="DLH120" s="399"/>
      <c r="DLI120" s="466"/>
      <c r="DLJ120" s="252"/>
      <c r="DLK120" s="467"/>
      <c r="DLL120" s="466"/>
      <c r="DLM120" s="399"/>
      <c r="DLN120" s="466"/>
      <c r="DLO120" s="252"/>
      <c r="DLP120" s="467"/>
      <c r="DLQ120" s="466"/>
      <c r="DLR120" s="399"/>
      <c r="DLS120" s="466"/>
      <c r="DLT120" s="252"/>
      <c r="DLU120" s="467"/>
      <c r="DLV120" s="466"/>
      <c r="DLW120" s="399"/>
      <c r="DLX120" s="466"/>
      <c r="DLY120" s="252"/>
      <c r="DLZ120" s="467"/>
      <c r="DMA120" s="466"/>
      <c r="DMB120" s="399"/>
      <c r="DMC120" s="466"/>
      <c r="DMD120" s="252"/>
      <c r="DME120" s="467"/>
      <c r="DMF120" s="466"/>
      <c r="DMG120" s="399"/>
      <c r="DMH120" s="466"/>
      <c r="DMI120" s="252"/>
      <c r="DMJ120" s="467"/>
      <c r="DMK120" s="466"/>
      <c r="DML120" s="399"/>
      <c r="DMM120" s="466"/>
      <c r="DMN120" s="252"/>
      <c r="DMO120" s="467"/>
      <c r="DMP120" s="466"/>
      <c r="DMQ120" s="399"/>
      <c r="DMR120" s="466"/>
      <c r="DMS120" s="252"/>
      <c r="DMT120" s="467"/>
      <c r="DMU120" s="466"/>
      <c r="DMV120" s="399"/>
      <c r="DMW120" s="466"/>
      <c r="DMX120" s="252"/>
      <c r="DMY120" s="467"/>
      <c r="DMZ120" s="466"/>
      <c r="DNA120" s="399"/>
      <c r="DNB120" s="466"/>
      <c r="DNC120" s="252"/>
      <c r="DND120" s="467"/>
      <c r="DNE120" s="466"/>
      <c r="DNF120" s="399"/>
      <c r="DNG120" s="466"/>
      <c r="DNH120" s="252"/>
      <c r="DNI120" s="467"/>
      <c r="DNJ120" s="466"/>
      <c r="DNK120" s="399"/>
      <c r="DNL120" s="466"/>
      <c r="DNM120" s="252"/>
      <c r="DNN120" s="467"/>
      <c r="DNO120" s="466"/>
      <c r="DNP120" s="399"/>
      <c r="DNQ120" s="466"/>
      <c r="DNR120" s="252"/>
      <c r="DNS120" s="467"/>
      <c r="DNT120" s="466"/>
      <c r="DNU120" s="399"/>
      <c r="DNV120" s="466"/>
      <c r="DNW120" s="252"/>
      <c r="DNX120" s="467"/>
      <c r="DNY120" s="466"/>
      <c r="DNZ120" s="399"/>
      <c r="DOA120" s="466"/>
      <c r="DOB120" s="252"/>
      <c r="DOC120" s="467"/>
      <c r="DOD120" s="466"/>
      <c r="DOE120" s="399"/>
      <c r="DOF120" s="466"/>
      <c r="DOG120" s="252"/>
      <c r="DOH120" s="467"/>
      <c r="DOI120" s="466"/>
      <c r="DOJ120" s="399"/>
      <c r="DOK120" s="466"/>
      <c r="DOL120" s="252"/>
      <c r="DOM120" s="467"/>
      <c r="DON120" s="466"/>
      <c r="DOO120" s="399"/>
      <c r="DOP120" s="466"/>
      <c r="DOQ120" s="252"/>
      <c r="DOR120" s="467"/>
      <c r="DOS120" s="466"/>
      <c r="DOT120" s="399"/>
      <c r="DOU120" s="466"/>
      <c r="DOV120" s="252"/>
      <c r="DOW120" s="467"/>
      <c r="DOX120" s="466"/>
      <c r="DOY120" s="399"/>
      <c r="DOZ120" s="466"/>
      <c r="DPA120" s="252"/>
      <c r="DPB120" s="467"/>
      <c r="DPC120" s="466"/>
      <c r="DPD120" s="399"/>
      <c r="DPE120" s="466"/>
      <c r="DPF120" s="252"/>
      <c r="DPG120" s="467"/>
      <c r="DPH120" s="466"/>
      <c r="DPI120" s="399"/>
      <c r="DPJ120" s="466"/>
      <c r="DPK120" s="252"/>
      <c r="DPL120" s="467"/>
      <c r="DPM120" s="466"/>
      <c r="DPN120" s="399"/>
      <c r="DPO120" s="466"/>
      <c r="DPP120" s="252"/>
      <c r="DPQ120" s="467"/>
      <c r="DPR120" s="466"/>
      <c r="DPS120" s="399"/>
      <c r="DPT120" s="466"/>
      <c r="DPU120" s="252"/>
      <c r="DPV120" s="467"/>
      <c r="DPW120" s="466"/>
      <c r="DPX120" s="399"/>
      <c r="DPY120" s="466"/>
      <c r="DPZ120" s="252"/>
      <c r="DQA120" s="467"/>
      <c r="DQB120" s="466"/>
      <c r="DQC120" s="399"/>
      <c r="DQD120" s="466"/>
      <c r="DQE120" s="252"/>
      <c r="DQF120" s="467"/>
      <c r="DQG120" s="466"/>
      <c r="DQH120" s="399"/>
      <c r="DQI120" s="466"/>
      <c r="DQJ120" s="252"/>
      <c r="DQK120" s="467"/>
      <c r="DQL120" s="466"/>
      <c r="DQM120" s="399"/>
      <c r="DQN120" s="466"/>
      <c r="DQO120" s="252"/>
      <c r="DQP120" s="467"/>
      <c r="DQQ120" s="466"/>
      <c r="DQR120" s="399"/>
      <c r="DQS120" s="466"/>
      <c r="DQT120" s="252"/>
      <c r="DQU120" s="467"/>
      <c r="DQV120" s="466"/>
      <c r="DQW120" s="399"/>
      <c r="DQX120" s="466"/>
      <c r="DQY120" s="252"/>
      <c r="DQZ120" s="467"/>
      <c r="DRA120" s="466"/>
      <c r="DRB120" s="399"/>
      <c r="DRC120" s="466"/>
      <c r="DRD120" s="252"/>
      <c r="DRE120" s="467"/>
      <c r="DRF120" s="466"/>
      <c r="DRG120" s="399"/>
      <c r="DRH120" s="466"/>
      <c r="DRI120" s="252"/>
      <c r="DRJ120" s="467"/>
      <c r="DRK120" s="466"/>
      <c r="DRL120" s="399"/>
      <c r="DRM120" s="466"/>
      <c r="DRN120" s="252"/>
      <c r="DRO120" s="467"/>
      <c r="DRP120" s="466"/>
      <c r="DRQ120" s="399"/>
      <c r="DRR120" s="466"/>
      <c r="DRS120" s="252"/>
      <c r="DRT120" s="467"/>
      <c r="DRU120" s="466"/>
      <c r="DRV120" s="399"/>
      <c r="DRW120" s="466"/>
      <c r="DRX120" s="252"/>
      <c r="DRY120" s="467"/>
      <c r="DRZ120" s="466"/>
      <c r="DSA120" s="399"/>
      <c r="DSB120" s="466"/>
      <c r="DSC120" s="252"/>
      <c r="DSD120" s="467"/>
      <c r="DSE120" s="466"/>
      <c r="DSF120" s="399"/>
      <c r="DSG120" s="466"/>
      <c r="DSH120" s="252"/>
      <c r="DSI120" s="467"/>
      <c r="DSJ120" s="466"/>
      <c r="DSK120" s="399"/>
      <c r="DSL120" s="466"/>
      <c r="DSM120" s="252"/>
      <c r="DSN120" s="467"/>
      <c r="DSO120" s="466"/>
      <c r="DSP120" s="399"/>
      <c r="DSQ120" s="466"/>
      <c r="DSR120" s="252"/>
      <c r="DSS120" s="467"/>
      <c r="DST120" s="466"/>
      <c r="DSU120" s="399"/>
      <c r="DSV120" s="466"/>
      <c r="DSW120" s="252"/>
      <c r="DSX120" s="467"/>
      <c r="DSY120" s="466"/>
      <c r="DSZ120" s="399"/>
      <c r="DTA120" s="466"/>
      <c r="DTB120" s="252"/>
      <c r="DTC120" s="467"/>
      <c r="DTD120" s="466"/>
      <c r="DTE120" s="399"/>
      <c r="DTF120" s="466"/>
      <c r="DTG120" s="252"/>
      <c r="DTH120" s="467"/>
      <c r="DTI120" s="466"/>
      <c r="DTJ120" s="399"/>
      <c r="DTK120" s="466"/>
      <c r="DTL120" s="252"/>
      <c r="DTM120" s="467"/>
      <c r="DTN120" s="466"/>
      <c r="DTO120" s="399"/>
      <c r="DTP120" s="466"/>
      <c r="DTQ120" s="252"/>
      <c r="DTR120" s="467"/>
      <c r="DTS120" s="466"/>
      <c r="DTT120" s="399"/>
      <c r="DTU120" s="466"/>
      <c r="DTV120" s="252"/>
      <c r="DTW120" s="467"/>
      <c r="DTX120" s="466"/>
      <c r="DTY120" s="399"/>
      <c r="DTZ120" s="466"/>
      <c r="DUA120" s="252"/>
      <c r="DUB120" s="467"/>
      <c r="DUC120" s="466"/>
      <c r="DUD120" s="399"/>
      <c r="DUE120" s="466"/>
      <c r="DUF120" s="252"/>
      <c r="DUG120" s="467"/>
      <c r="DUH120" s="466"/>
      <c r="DUI120" s="399"/>
      <c r="DUJ120" s="466"/>
      <c r="DUK120" s="252"/>
      <c r="DUL120" s="467"/>
      <c r="DUM120" s="466"/>
      <c r="DUN120" s="399"/>
      <c r="DUO120" s="466"/>
      <c r="DUP120" s="252"/>
      <c r="DUQ120" s="467"/>
      <c r="DUR120" s="466"/>
      <c r="DUS120" s="399"/>
      <c r="DUT120" s="466"/>
      <c r="DUU120" s="252"/>
      <c r="DUV120" s="467"/>
      <c r="DUW120" s="466"/>
      <c r="DUX120" s="399"/>
      <c r="DUY120" s="466"/>
      <c r="DUZ120" s="252"/>
      <c r="DVA120" s="467"/>
      <c r="DVB120" s="466"/>
      <c r="DVC120" s="399"/>
      <c r="DVD120" s="466"/>
      <c r="DVE120" s="252"/>
      <c r="DVF120" s="467"/>
      <c r="DVG120" s="466"/>
      <c r="DVH120" s="399"/>
      <c r="DVI120" s="466"/>
      <c r="DVJ120" s="252"/>
      <c r="DVK120" s="467"/>
      <c r="DVL120" s="466"/>
      <c r="DVM120" s="399"/>
      <c r="DVN120" s="466"/>
      <c r="DVO120" s="252"/>
      <c r="DVP120" s="467"/>
      <c r="DVQ120" s="466"/>
      <c r="DVR120" s="399"/>
      <c r="DVS120" s="466"/>
      <c r="DVT120" s="252"/>
      <c r="DVU120" s="467"/>
      <c r="DVV120" s="466"/>
      <c r="DVW120" s="399"/>
      <c r="DVX120" s="466"/>
      <c r="DVY120" s="252"/>
      <c r="DVZ120" s="467"/>
      <c r="DWA120" s="466"/>
      <c r="DWB120" s="399"/>
      <c r="DWC120" s="466"/>
      <c r="DWD120" s="252"/>
      <c r="DWE120" s="467"/>
      <c r="DWF120" s="466"/>
      <c r="DWG120" s="399"/>
      <c r="DWH120" s="466"/>
      <c r="DWI120" s="252"/>
      <c r="DWJ120" s="467"/>
      <c r="DWK120" s="466"/>
      <c r="DWL120" s="399"/>
      <c r="DWM120" s="466"/>
      <c r="DWN120" s="252"/>
      <c r="DWO120" s="467"/>
      <c r="DWP120" s="466"/>
      <c r="DWQ120" s="399"/>
      <c r="DWR120" s="466"/>
      <c r="DWS120" s="252"/>
      <c r="DWT120" s="467"/>
      <c r="DWU120" s="466"/>
      <c r="DWV120" s="399"/>
      <c r="DWW120" s="466"/>
      <c r="DWX120" s="252"/>
      <c r="DWY120" s="467"/>
      <c r="DWZ120" s="466"/>
      <c r="DXA120" s="399"/>
      <c r="DXB120" s="466"/>
      <c r="DXC120" s="252"/>
      <c r="DXD120" s="467"/>
      <c r="DXE120" s="466"/>
      <c r="DXF120" s="399"/>
      <c r="DXG120" s="466"/>
      <c r="DXH120" s="252"/>
      <c r="DXI120" s="467"/>
      <c r="DXJ120" s="466"/>
      <c r="DXK120" s="399"/>
      <c r="DXL120" s="466"/>
      <c r="DXM120" s="252"/>
      <c r="DXN120" s="467"/>
      <c r="DXO120" s="466"/>
      <c r="DXP120" s="399"/>
      <c r="DXQ120" s="466"/>
      <c r="DXR120" s="252"/>
      <c r="DXS120" s="467"/>
      <c r="DXT120" s="466"/>
      <c r="DXU120" s="399"/>
      <c r="DXV120" s="466"/>
      <c r="DXW120" s="252"/>
      <c r="DXX120" s="467"/>
      <c r="DXY120" s="466"/>
      <c r="DXZ120" s="399"/>
      <c r="DYA120" s="466"/>
      <c r="DYB120" s="252"/>
      <c r="DYC120" s="467"/>
      <c r="DYD120" s="466"/>
      <c r="DYE120" s="399"/>
      <c r="DYF120" s="466"/>
      <c r="DYG120" s="252"/>
      <c r="DYH120" s="467"/>
      <c r="DYI120" s="466"/>
      <c r="DYJ120" s="399"/>
      <c r="DYK120" s="466"/>
      <c r="DYL120" s="252"/>
      <c r="DYM120" s="467"/>
      <c r="DYN120" s="466"/>
      <c r="DYO120" s="399"/>
      <c r="DYP120" s="466"/>
      <c r="DYQ120" s="252"/>
      <c r="DYR120" s="467"/>
      <c r="DYS120" s="466"/>
      <c r="DYT120" s="399"/>
      <c r="DYU120" s="466"/>
      <c r="DYV120" s="252"/>
      <c r="DYW120" s="467"/>
      <c r="DYX120" s="466"/>
      <c r="DYY120" s="399"/>
      <c r="DYZ120" s="466"/>
      <c r="DZA120" s="252"/>
      <c r="DZB120" s="467"/>
      <c r="DZC120" s="466"/>
      <c r="DZD120" s="399"/>
      <c r="DZE120" s="466"/>
      <c r="DZF120" s="252"/>
      <c r="DZG120" s="467"/>
      <c r="DZH120" s="466"/>
      <c r="DZI120" s="399"/>
      <c r="DZJ120" s="466"/>
      <c r="DZK120" s="252"/>
      <c r="DZL120" s="467"/>
      <c r="DZM120" s="466"/>
      <c r="DZN120" s="399"/>
      <c r="DZO120" s="466"/>
      <c r="DZP120" s="252"/>
      <c r="DZQ120" s="467"/>
      <c r="DZR120" s="466"/>
      <c r="DZS120" s="399"/>
      <c r="DZT120" s="466"/>
      <c r="DZU120" s="252"/>
      <c r="DZV120" s="467"/>
      <c r="DZW120" s="466"/>
      <c r="DZX120" s="399"/>
      <c r="DZY120" s="466"/>
      <c r="DZZ120" s="252"/>
      <c r="EAA120" s="467"/>
      <c r="EAB120" s="466"/>
      <c r="EAC120" s="399"/>
      <c r="EAD120" s="466"/>
      <c r="EAE120" s="252"/>
      <c r="EAF120" s="467"/>
      <c r="EAG120" s="466"/>
      <c r="EAH120" s="399"/>
      <c r="EAI120" s="466"/>
      <c r="EAJ120" s="252"/>
      <c r="EAK120" s="467"/>
      <c r="EAL120" s="466"/>
      <c r="EAM120" s="399"/>
      <c r="EAN120" s="466"/>
      <c r="EAO120" s="252"/>
      <c r="EAP120" s="467"/>
      <c r="EAQ120" s="466"/>
      <c r="EAR120" s="399"/>
      <c r="EAS120" s="466"/>
      <c r="EAT120" s="252"/>
      <c r="EAU120" s="467"/>
      <c r="EAV120" s="466"/>
      <c r="EAW120" s="399"/>
      <c r="EAX120" s="466"/>
      <c r="EAY120" s="252"/>
      <c r="EAZ120" s="467"/>
      <c r="EBA120" s="466"/>
      <c r="EBB120" s="399"/>
      <c r="EBC120" s="466"/>
      <c r="EBD120" s="252"/>
      <c r="EBE120" s="467"/>
      <c r="EBF120" s="466"/>
      <c r="EBG120" s="399"/>
      <c r="EBH120" s="466"/>
      <c r="EBI120" s="252"/>
      <c r="EBJ120" s="467"/>
      <c r="EBK120" s="466"/>
      <c r="EBL120" s="399"/>
      <c r="EBM120" s="466"/>
      <c r="EBN120" s="252"/>
      <c r="EBO120" s="467"/>
      <c r="EBP120" s="466"/>
      <c r="EBQ120" s="399"/>
      <c r="EBR120" s="466"/>
      <c r="EBS120" s="252"/>
      <c r="EBT120" s="467"/>
      <c r="EBU120" s="466"/>
      <c r="EBV120" s="399"/>
      <c r="EBW120" s="466"/>
      <c r="EBX120" s="252"/>
      <c r="EBY120" s="467"/>
      <c r="EBZ120" s="466"/>
      <c r="ECA120" s="399"/>
      <c r="ECB120" s="466"/>
      <c r="ECC120" s="252"/>
      <c r="ECD120" s="467"/>
      <c r="ECE120" s="466"/>
      <c r="ECF120" s="399"/>
      <c r="ECG120" s="466"/>
      <c r="ECH120" s="252"/>
      <c r="ECI120" s="467"/>
      <c r="ECJ120" s="466"/>
      <c r="ECK120" s="399"/>
      <c r="ECL120" s="466"/>
      <c r="ECM120" s="252"/>
      <c r="ECN120" s="467"/>
      <c r="ECO120" s="466"/>
      <c r="ECP120" s="399"/>
      <c r="ECQ120" s="466"/>
      <c r="ECR120" s="252"/>
      <c r="ECS120" s="467"/>
      <c r="ECT120" s="466"/>
      <c r="ECU120" s="399"/>
      <c r="ECV120" s="466"/>
      <c r="ECW120" s="252"/>
      <c r="ECX120" s="467"/>
      <c r="ECY120" s="466"/>
      <c r="ECZ120" s="399"/>
      <c r="EDA120" s="466"/>
      <c r="EDB120" s="252"/>
      <c r="EDC120" s="467"/>
      <c r="EDD120" s="466"/>
      <c r="EDE120" s="399"/>
      <c r="EDF120" s="466"/>
      <c r="EDG120" s="252"/>
      <c r="EDH120" s="467"/>
      <c r="EDI120" s="466"/>
      <c r="EDJ120" s="399"/>
      <c r="EDK120" s="466"/>
      <c r="EDL120" s="252"/>
      <c r="EDM120" s="467"/>
      <c r="EDN120" s="466"/>
      <c r="EDO120" s="399"/>
      <c r="EDP120" s="466"/>
      <c r="EDQ120" s="252"/>
      <c r="EDR120" s="467"/>
      <c r="EDS120" s="466"/>
      <c r="EDT120" s="399"/>
      <c r="EDU120" s="466"/>
      <c r="EDV120" s="252"/>
      <c r="EDW120" s="467"/>
      <c r="EDX120" s="466"/>
      <c r="EDY120" s="399"/>
      <c r="EDZ120" s="466"/>
      <c r="EEA120" s="252"/>
      <c r="EEB120" s="467"/>
      <c r="EEC120" s="466"/>
      <c r="EED120" s="399"/>
      <c r="EEE120" s="466"/>
      <c r="EEF120" s="252"/>
      <c r="EEG120" s="467"/>
      <c r="EEH120" s="466"/>
      <c r="EEI120" s="399"/>
      <c r="EEJ120" s="466"/>
      <c r="EEK120" s="252"/>
      <c r="EEL120" s="467"/>
      <c r="EEM120" s="466"/>
      <c r="EEN120" s="399"/>
      <c r="EEO120" s="466"/>
      <c r="EEP120" s="252"/>
      <c r="EEQ120" s="467"/>
      <c r="EER120" s="466"/>
      <c r="EES120" s="399"/>
      <c r="EET120" s="466"/>
      <c r="EEU120" s="252"/>
      <c r="EEV120" s="467"/>
      <c r="EEW120" s="466"/>
      <c r="EEX120" s="399"/>
      <c r="EEY120" s="466"/>
      <c r="EEZ120" s="252"/>
      <c r="EFA120" s="467"/>
      <c r="EFB120" s="466"/>
      <c r="EFC120" s="399"/>
      <c r="EFD120" s="466"/>
      <c r="EFE120" s="252"/>
      <c r="EFF120" s="467"/>
      <c r="EFG120" s="466"/>
      <c r="EFH120" s="399"/>
      <c r="EFI120" s="466"/>
      <c r="EFJ120" s="252"/>
      <c r="EFK120" s="467"/>
      <c r="EFL120" s="466"/>
      <c r="EFM120" s="399"/>
      <c r="EFN120" s="466"/>
      <c r="EFO120" s="252"/>
      <c r="EFP120" s="467"/>
      <c r="EFQ120" s="466"/>
      <c r="EFR120" s="399"/>
      <c r="EFS120" s="466"/>
      <c r="EFT120" s="252"/>
      <c r="EFU120" s="467"/>
      <c r="EFV120" s="466"/>
      <c r="EFW120" s="399"/>
      <c r="EFX120" s="466"/>
      <c r="EFY120" s="252"/>
      <c r="EFZ120" s="467"/>
      <c r="EGA120" s="466"/>
      <c r="EGB120" s="399"/>
      <c r="EGC120" s="466"/>
      <c r="EGD120" s="252"/>
      <c r="EGE120" s="467"/>
      <c r="EGF120" s="466"/>
      <c r="EGG120" s="399"/>
      <c r="EGH120" s="466"/>
      <c r="EGI120" s="252"/>
      <c r="EGJ120" s="467"/>
      <c r="EGK120" s="466"/>
      <c r="EGL120" s="399"/>
      <c r="EGM120" s="466"/>
      <c r="EGN120" s="252"/>
      <c r="EGO120" s="467"/>
      <c r="EGP120" s="466"/>
      <c r="EGQ120" s="399"/>
      <c r="EGR120" s="466"/>
      <c r="EGS120" s="252"/>
      <c r="EGT120" s="467"/>
      <c r="EGU120" s="466"/>
      <c r="EGV120" s="399"/>
      <c r="EGW120" s="466"/>
      <c r="EGX120" s="252"/>
      <c r="EGY120" s="467"/>
      <c r="EGZ120" s="466"/>
      <c r="EHA120" s="399"/>
      <c r="EHB120" s="466"/>
      <c r="EHC120" s="252"/>
      <c r="EHD120" s="467"/>
      <c r="EHE120" s="466"/>
      <c r="EHF120" s="399"/>
      <c r="EHG120" s="466"/>
      <c r="EHH120" s="252"/>
      <c r="EHI120" s="467"/>
      <c r="EHJ120" s="466"/>
      <c r="EHK120" s="399"/>
      <c r="EHL120" s="466"/>
      <c r="EHM120" s="252"/>
      <c r="EHN120" s="467"/>
      <c r="EHO120" s="466"/>
      <c r="EHP120" s="399"/>
      <c r="EHQ120" s="466"/>
      <c r="EHR120" s="252"/>
      <c r="EHS120" s="467"/>
      <c r="EHT120" s="466"/>
      <c r="EHU120" s="399"/>
      <c r="EHV120" s="466"/>
      <c r="EHW120" s="252"/>
      <c r="EHX120" s="467"/>
      <c r="EHY120" s="466"/>
      <c r="EHZ120" s="399"/>
      <c r="EIA120" s="466"/>
      <c r="EIB120" s="252"/>
      <c r="EIC120" s="467"/>
      <c r="EID120" s="466"/>
      <c r="EIE120" s="399"/>
      <c r="EIF120" s="466"/>
      <c r="EIG120" s="252"/>
      <c r="EIH120" s="467"/>
      <c r="EII120" s="466"/>
      <c r="EIJ120" s="399"/>
      <c r="EIK120" s="466"/>
      <c r="EIL120" s="252"/>
      <c r="EIM120" s="467"/>
      <c r="EIN120" s="466"/>
      <c r="EIO120" s="399"/>
      <c r="EIP120" s="466"/>
      <c r="EIQ120" s="252"/>
      <c r="EIR120" s="467"/>
      <c r="EIS120" s="466"/>
      <c r="EIT120" s="399"/>
      <c r="EIU120" s="466"/>
      <c r="EIV120" s="252"/>
      <c r="EIW120" s="467"/>
      <c r="EIX120" s="466"/>
      <c r="EIY120" s="399"/>
      <c r="EIZ120" s="466"/>
      <c r="EJA120" s="252"/>
      <c r="EJB120" s="467"/>
      <c r="EJC120" s="466"/>
      <c r="EJD120" s="399"/>
      <c r="EJE120" s="466"/>
      <c r="EJF120" s="252"/>
      <c r="EJG120" s="467"/>
      <c r="EJH120" s="466"/>
      <c r="EJI120" s="399"/>
      <c r="EJJ120" s="466"/>
      <c r="EJK120" s="252"/>
      <c r="EJL120" s="467"/>
      <c r="EJM120" s="466"/>
      <c r="EJN120" s="399"/>
      <c r="EJO120" s="466"/>
      <c r="EJP120" s="252"/>
      <c r="EJQ120" s="467"/>
      <c r="EJR120" s="466"/>
      <c r="EJS120" s="399"/>
      <c r="EJT120" s="466"/>
      <c r="EJU120" s="252"/>
      <c r="EJV120" s="467"/>
      <c r="EJW120" s="466"/>
      <c r="EJX120" s="399"/>
      <c r="EJY120" s="466"/>
      <c r="EJZ120" s="252"/>
      <c r="EKA120" s="467"/>
      <c r="EKB120" s="466"/>
      <c r="EKC120" s="399"/>
      <c r="EKD120" s="466"/>
      <c r="EKE120" s="252"/>
      <c r="EKF120" s="467"/>
      <c r="EKG120" s="466"/>
      <c r="EKH120" s="399"/>
      <c r="EKI120" s="466"/>
      <c r="EKJ120" s="252"/>
      <c r="EKK120" s="467"/>
      <c r="EKL120" s="466"/>
      <c r="EKM120" s="399"/>
      <c r="EKN120" s="466"/>
      <c r="EKO120" s="252"/>
      <c r="EKP120" s="467"/>
      <c r="EKQ120" s="466"/>
      <c r="EKR120" s="399"/>
      <c r="EKS120" s="466"/>
      <c r="EKT120" s="252"/>
      <c r="EKU120" s="467"/>
      <c r="EKV120" s="466"/>
      <c r="EKW120" s="399"/>
      <c r="EKX120" s="466"/>
      <c r="EKY120" s="252"/>
      <c r="EKZ120" s="467"/>
      <c r="ELA120" s="466"/>
      <c r="ELB120" s="399"/>
      <c r="ELC120" s="466"/>
      <c r="ELD120" s="252"/>
      <c r="ELE120" s="467"/>
      <c r="ELF120" s="466"/>
      <c r="ELG120" s="399"/>
      <c r="ELH120" s="466"/>
      <c r="ELI120" s="252"/>
      <c r="ELJ120" s="467"/>
      <c r="ELK120" s="466"/>
      <c r="ELL120" s="399"/>
      <c r="ELM120" s="466"/>
      <c r="ELN120" s="252"/>
      <c r="ELO120" s="467"/>
      <c r="ELP120" s="466"/>
      <c r="ELQ120" s="399"/>
      <c r="ELR120" s="466"/>
      <c r="ELS120" s="252"/>
      <c r="ELT120" s="467"/>
      <c r="ELU120" s="466"/>
      <c r="ELV120" s="399"/>
      <c r="ELW120" s="466"/>
      <c r="ELX120" s="252"/>
      <c r="ELY120" s="467"/>
      <c r="ELZ120" s="466"/>
      <c r="EMA120" s="399"/>
      <c r="EMB120" s="466"/>
      <c r="EMC120" s="252"/>
      <c r="EMD120" s="467"/>
      <c r="EME120" s="466"/>
      <c r="EMF120" s="399"/>
      <c r="EMG120" s="466"/>
      <c r="EMH120" s="252"/>
      <c r="EMI120" s="467"/>
      <c r="EMJ120" s="466"/>
      <c r="EMK120" s="399"/>
      <c r="EML120" s="466"/>
      <c r="EMM120" s="252"/>
      <c r="EMN120" s="467"/>
      <c r="EMO120" s="466"/>
      <c r="EMP120" s="399"/>
      <c r="EMQ120" s="466"/>
      <c r="EMR120" s="252"/>
      <c r="EMS120" s="467"/>
      <c r="EMT120" s="466"/>
      <c r="EMU120" s="399"/>
      <c r="EMV120" s="466"/>
      <c r="EMW120" s="252"/>
      <c r="EMX120" s="467"/>
      <c r="EMY120" s="466"/>
      <c r="EMZ120" s="399"/>
      <c r="ENA120" s="466"/>
      <c r="ENB120" s="252"/>
      <c r="ENC120" s="467"/>
      <c r="END120" s="466"/>
      <c r="ENE120" s="399"/>
      <c r="ENF120" s="466"/>
      <c r="ENG120" s="252"/>
      <c r="ENH120" s="467"/>
      <c r="ENI120" s="466"/>
      <c r="ENJ120" s="399"/>
      <c r="ENK120" s="466"/>
      <c r="ENL120" s="252"/>
      <c r="ENM120" s="467"/>
      <c r="ENN120" s="466"/>
      <c r="ENO120" s="399"/>
      <c r="ENP120" s="466"/>
      <c r="ENQ120" s="252"/>
      <c r="ENR120" s="467"/>
      <c r="ENS120" s="466"/>
      <c r="ENT120" s="399"/>
      <c r="ENU120" s="466"/>
      <c r="ENV120" s="252"/>
      <c r="ENW120" s="467"/>
      <c r="ENX120" s="466"/>
      <c r="ENY120" s="399"/>
      <c r="ENZ120" s="466"/>
      <c r="EOA120" s="252"/>
      <c r="EOB120" s="467"/>
      <c r="EOC120" s="466"/>
      <c r="EOD120" s="399"/>
      <c r="EOE120" s="466"/>
      <c r="EOF120" s="252"/>
      <c r="EOG120" s="467"/>
      <c r="EOH120" s="466"/>
      <c r="EOI120" s="399"/>
      <c r="EOJ120" s="466"/>
      <c r="EOK120" s="252"/>
      <c r="EOL120" s="467"/>
      <c r="EOM120" s="466"/>
      <c r="EON120" s="399"/>
      <c r="EOO120" s="466"/>
      <c r="EOP120" s="252"/>
      <c r="EOQ120" s="467"/>
      <c r="EOR120" s="466"/>
      <c r="EOS120" s="399"/>
      <c r="EOT120" s="466"/>
      <c r="EOU120" s="252"/>
      <c r="EOV120" s="467"/>
      <c r="EOW120" s="466"/>
      <c r="EOX120" s="399"/>
      <c r="EOY120" s="466"/>
      <c r="EOZ120" s="252"/>
      <c r="EPA120" s="467"/>
      <c r="EPB120" s="466"/>
      <c r="EPC120" s="399"/>
      <c r="EPD120" s="466"/>
      <c r="EPE120" s="252"/>
      <c r="EPF120" s="467"/>
      <c r="EPG120" s="466"/>
      <c r="EPH120" s="399"/>
      <c r="EPI120" s="466"/>
      <c r="EPJ120" s="252"/>
      <c r="EPK120" s="467"/>
      <c r="EPL120" s="466"/>
      <c r="EPM120" s="399"/>
      <c r="EPN120" s="466"/>
      <c r="EPO120" s="252"/>
      <c r="EPP120" s="467"/>
      <c r="EPQ120" s="466"/>
      <c r="EPR120" s="399"/>
      <c r="EPS120" s="466"/>
      <c r="EPT120" s="252"/>
      <c r="EPU120" s="467"/>
      <c r="EPV120" s="466"/>
      <c r="EPW120" s="399"/>
      <c r="EPX120" s="466"/>
      <c r="EPY120" s="252"/>
      <c r="EPZ120" s="467"/>
      <c r="EQA120" s="466"/>
      <c r="EQB120" s="399"/>
      <c r="EQC120" s="466"/>
      <c r="EQD120" s="252"/>
      <c r="EQE120" s="467"/>
      <c r="EQF120" s="466"/>
      <c r="EQG120" s="399"/>
      <c r="EQH120" s="466"/>
      <c r="EQI120" s="252"/>
      <c r="EQJ120" s="467"/>
      <c r="EQK120" s="466"/>
      <c r="EQL120" s="399"/>
      <c r="EQM120" s="466"/>
      <c r="EQN120" s="252"/>
      <c r="EQO120" s="467"/>
      <c r="EQP120" s="466"/>
      <c r="EQQ120" s="399"/>
      <c r="EQR120" s="466"/>
      <c r="EQS120" s="252"/>
      <c r="EQT120" s="467"/>
      <c r="EQU120" s="466"/>
      <c r="EQV120" s="399"/>
      <c r="EQW120" s="466"/>
      <c r="EQX120" s="252"/>
      <c r="EQY120" s="467"/>
      <c r="EQZ120" s="466"/>
      <c r="ERA120" s="399"/>
      <c r="ERB120" s="466"/>
      <c r="ERC120" s="252"/>
      <c r="ERD120" s="467"/>
      <c r="ERE120" s="466"/>
      <c r="ERF120" s="399"/>
      <c r="ERG120" s="466"/>
      <c r="ERH120" s="252"/>
      <c r="ERI120" s="467"/>
      <c r="ERJ120" s="466"/>
      <c r="ERK120" s="399"/>
      <c r="ERL120" s="466"/>
      <c r="ERM120" s="252"/>
      <c r="ERN120" s="467"/>
      <c r="ERO120" s="466"/>
      <c r="ERP120" s="399"/>
      <c r="ERQ120" s="466"/>
      <c r="ERR120" s="252"/>
      <c r="ERS120" s="467"/>
      <c r="ERT120" s="466"/>
      <c r="ERU120" s="399"/>
      <c r="ERV120" s="466"/>
      <c r="ERW120" s="252"/>
      <c r="ERX120" s="467"/>
      <c r="ERY120" s="466"/>
      <c r="ERZ120" s="399"/>
      <c r="ESA120" s="466"/>
      <c r="ESB120" s="252"/>
      <c r="ESC120" s="467"/>
      <c r="ESD120" s="466"/>
      <c r="ESE120" s="399"/>
      <c r="ESF120" s="466"/>
      <c r="ESG120" s="252"/>
      <c r="ESH120" s="467"/>
      <c r="ESI120" s="466"/>
      <c r="ESJ120" s="399"/>
      <c r="ESK120" s="466"/>
      <c r="ESL120" s="252"/>
      <c r="ESM120" s="467"/>
      <c r="ESN120" s="466"/>
      <c r="ESO120" s="399"/>
      <c r="ESP120" s="466"/>
      <c r="ESQ120" s="252"/>
      <c r="ESR120" s="467"/>
      <c r="ESS120" s="466"/>
      <c r="EST120" s="399"/>
      <c r="ESU120" s="466"/>
      <c r="ESV120" s="252"/>
      <c r="ESW120" s="467"/>
      <c r="ESX120" s="466"/>
      <c r="ESY120" s="399"/>
      <c r="ESZ120" s="466"/>
      <c r="ETA120" s="252"/>
      <c r="ETB120" s="467"/>
      <c r="ETC120" s="466"/>
      <c r="ETD120" s="399"/>
      <c r="ETE120" s="466"/>
      <c r="ETF120" s="252"/>
      <c r="ETG120" s="467"/>
      <c r="ETH120" s="466"/>
      <c r="ETI120" s="399"/>
      <c r="ETJ120" s="466"/>
      <c r="ETK120" s="252"/>
      <c r="ETL120" s="467"/>
      <c r="ETM120" s="466"/>
      <c r="ETN120" s="399"/>
      <c r="ETO120" s="466"/>
      <c r="ETP120" s="252"/>
      <c r="ETQ120" s="467"/>
      <c r="ETR120" s="466"/>
      <c r="ETS120" s="399"/>
      <c r="ETT120" s="466"/>
      <c r="ETU120" s="252"/>
      <c r="ETV120" s="467"/>
      <c r="ETW120" s="466"/>
      <c r="ETX120" s="399"/>
      <c r="ETY120" s="466"/>
      <c r="ETZ120" s="252"/>
      <c r="EUA120" s="467"/>
      <c r="EUB120" s="466"/>
      <c r="EUC120" s="399"/>
      <c r="EUD120" s="466"/>
      <c r="EUE120" s="252"/>
      <c r="EUF120" s="467"/>
      <c r="EUG120" s="466"/>
      <c r="EUH120" s="399"/>
      <c r="EUI120" s="466"/>
      <c r="EUJ120" s="252"/>
      <c r="EUK120" s="467"/>
      <c r="EUL120" s="466"/>
      <c r="EUM120" s="399"/>
      <c r="EUN120" s="466"/>
      <c r="EUO120" s="252"/>
      <c r="EUP120" s="467"/>
      <c r="EUQ120" s="466"/>
      <c r="EUR120" s="399"/>
      <c r="EUS120" s="466"/>
      <c r="EUT120" s="252"/>
      <c r="EUU120" s="467"/>
      <c r="EUV120" s="466"/>
      <c r="EUW120" s="399"/>
      <c r="EUX120" s="466"/>
      <c r="EUY120" s="252"/>
      <c r="EUZ120" s="467"/>
      <c r="EVA120" s="466"/>
      <c r="EVB120" s="399"/>
      <c r="EVC120" s="466"/>
      <c r="EVD120" s="252"/>
      <c r="EVE120" s="467"/>
      <c r="EVF120" s="466"/>
      <c r="EVG120" s="399"/>
      <c r="EVH120" s="466"/>
      <c r="EVI120" s="252"/>
      <c r="EVJ120" s="467"/>
      <c r="EVK120" s="466"/>
      <c r="EVL120" s="399"/>
      <c r="EVM120" s="466"/>
      <c r="EVN120" s="252"/>
      <c r="EVO120" s="467"/>
      <c r="EVP120" s="466"/>
      <c r="EVQ120" s="399"/>
      <c r="EVR120" s="466"/>
      <c r="EVS120" s="252"/>
      <c r="EVT120" s="467"/>
      <c r="EVU120" s="466"/>
      <c r="EVV120" s="399"/>
      <c r="EVW120" s="466"/>
      <c r="EVX120" s="252"/>
      <c r="EVY120" s="467"/>
      <c r="EVZ120" s="466"/>
      <c r="EWA120" s="399"/>
      <c r="EWB120" s="466"/>
      <c r="EWC120" s="252"/>
      <c r="EWD120" s="467"/>
      <c r="EWE120" s="466"/>
      <c r="EWF120" s="399"/>
      <c r="EWG120" s="466"/>
      <c r="EWH120" s="252"/>
      <c r="EWI120" s="467"/>
      <c r="EWJ120" s="466"/>
      <c r="EWK120" s="399"/>
      <c r="EWL120" s="466"/>
      <c r="EWM120" s="252"/>
      <c r="EWN120" s="467"/>
      <c r="EWO120" s="466"/>
      <c r="EWP120" s="399"/>
      <c r="EWQ120" s="466"/>
      <c r="EWR120" s="252"/>
      <c r="EWS120" s="467"/>
      <c r="EWT120" s="466"/>
      <c r="EWU120" s="399"/>
      <c r="EWV120" s="466"/>
      <c r="EWW120" s="252"/>
      <c r="EWX120" s="467"/>
      <c r="EWY120" s="466"/>
      <c r="EWZ120" s="399"/>
      <c r="EXA120" s="466"/>
      <c r="EXB120" s="252"/>
      <c r="EXC120" s="467"/>
      <c r="EXD120" s="466"/>
      <c r="EXE120" s="399"/>
      <c r="EXF120" s="466"/>
      <c r="EXG120" s="252"/>
      <c r="EXH120" s="467"/>
      <c r="EXI120" s="466"/>
      <c r="EXJ120" s="399"/>
      <c r="EXK120" s="466"/>
      <c r="EXL120" s="252"/>
      <c r="EXM120" s="467"/>
      <c r="EXN120" s="466"/>
      <c r="EXO120" s="399"/>
      <c r="EXP120" s="466"/>
      <c r="EXQ120" s="252"/>
      <c r="EXR120" s="467"/>
      <c r="EXS120" s="466"/>
      <c r="EXT120" s="399"/>
      <c r="EXU120" s="466"/>
      <c r="EXV120" s="252"/>
      <c r="EXW120" s="467"/>
      <c r="EXX120" s="466"/>
      <c r="EXY120" s="399"/>
      <c r="EXZ120" s="466"/>
      <c r="EYA120" s="252"/>
      <c r="EYB120" s="467"/>
      <c r="EYC120" s="466"/>
      <c r="EYD120" s="399"/>
      <c r="EYE120" s="466"/>
      <c r="EYF120" s="252"/>
      <c r="EYG120" s="467"/>
      <c r="EYH120" s="466"/>
      <c r="EYI120" s="399"/>
      <c r="EYJ120" s="466"/>
      <c r="EYK120" s="252"/>
      <c r="EYL120" s="467"/>
      <c r="EYM120" s="466"/>
      <c r="EYN120" s="399"/>
      <c r="EYO120" s="466"/>
      <c r="EYP120" s="252"/>
      <c r="EYQ120" s="467"/>
      <c r="EYR120" s="466"/>
      <c r="EYS120" s="399"/>
      <c r="EYT120" s="466"/>
      <c r="EYU120" s="252"/>
      <c r="EYV120" s="467"/>
      <c r="EYW120" s="466"/>
      <c r="EYX120" s="399"/>
      <c r="EYY120" s="466"/>
      <c r="EYZ120" s="252"/>
      <c r="EZA120" s="467"/>
      <c r="EZB120" s="466"/>
      <c r="EZC120" s="399"/>
      <c r="EZD120" s="466"/>
      <c r="EZE120" s="252"/>
      <c r="EZF120" s="467"/>
      <c r="EZG120" s="466"/>
      <c r="EZH120" s="399"/>
      <c r="EZI120" s="466"/>
      <c r="EZJ120" s="252"/>
      <c r="EZK120" s="467"/>
      <c r="EZL120" s="466"/>
      <c r="EZM120" s="399"/>
      <c r="EZN120" s="466"/>
      <c r="EZO120" s="252"/>
      <c r="EZP120" s="467"/>
      <c r="EZQ120" s="466"/>
      <c r="EZR120" s="399"/>
      <c r="EZS120" s="466"/>
      <c r="EZT120" s="252"/>
      <c r="EZU120" s="467"/>
      <c r="EZV120" s="466"/>
      <c r="EZW120" s="399"/>
      <c r="EZX120" s="466"/>
      <c r="EZY120" s="252"/>
      <c r="EZZ120" s="467"/>
      <c r="FAA120" s="466"/>
      <c r="FAB120" s="399"/>
      <c r="FAC120" s="466"/>
      <c r="FAD120" s="252"/>
      <c r="FAE120" s="467"/>
      <c r="FAF120" s="466"/>
      <c r="FAG120" s="399"/>
      <c r="FAH120" s="466"/>
      <c r="FAI120" s="252"/>
      <c r="FAJ120" s="467"/>
      <c r="FAK120" s="466"/>
      <c r="FAL120" s="399"/>
      <c r="FAM120" s="466"/>
      <c r="FAN120" s="252"/>
      <c r="FAO120" s="467"/>
      <c r="FAP120" s="466"/>
      <c r="FAQ120" s="399"/>
      <c r="FAR120" s="466"/>
      <c r="FAS120" s="252"/>
      <c r="FAT120" s="467"/>
      <c r="FAU120" s="466"/>
      <c r="FAV120" s="399"/>
      <c r="FAW120" s="466"/>
      <c r="FAX120" s="252"/>
      <c r="FAY120" s="467"/>
      <c r="FAZ120" s="466"/>
      <c r="FBA120" s="399"/>
      <c r="FBB120" s="466"/>
      <c r="FBC120" s="252"/>
      <c r="FBD120" s="467"/>
      <c r="FBE120" s="466"/>
      <c r="FBF120" s="399"/>
      <c r="FBG120" s="466"/>
      <c r="FBH120" s="252"/>
      <c r="FBI120" s="467"/>
      <c r="FBJ120" s="466"/>
      <c r="FBK120" s="399"/>
      <c r="FBL120" s="466"/>
      <c r="FBM120" s="252"/>
      <c r="FBN120" s="467"/>
      <c r="FBO120" s="466"/>
      <c r="FBP120" s="399"/>
      <c r="FBQ120" s="466"/>
      <c r="FBR120" s="252"/>
      <c r="FBS120" s="467"/>
      <c r="FBT120" s="466"/>
      <c r="FBU120" s="399"/>
      <c r="FBV120" s="466"/>
      <c r="FBW120" s="252"/>
      <c r="FBX120" s="467"/>
      <c r="FBY120" s="466"/>
      <c r="FBZ120" s="399"/>
      <c r="FCA120" s="466"/>
      <c r="FCB120" s="252"/>
      <c r="FCC120" s="467"/>
      <c r="FCD120" s="466"/>
      <c r="FCE120" s="399"/>
      <c r="FCF120" s="466"/>
      <c r="FCG120" s="252"/>
      <c r="FCH120" s="467"/>
      <c r="FCI120" s="466"/>
      <c r="FCJ120" s="399"/>
      <c r="FCK120" s="466"/>
      <c r="FCL120" s="252"/>
      <c r="FCM120" s="467"/>
      <c r="FCN120" s="466"/>
      <c r="FCO120" s="399"/>
      <c r="FCP120" s="466"/>
      <c r="FCQ120" s="252"/>
      <c r="FCR120" s="467"/>
      <c r="FCS120" s="466"/>
      <c r="FCT120" s="399"/>
      <c r="FCU120" s="466"/>
      <c r="FCV120" s="252"/>
      <c r="FCW120" s="467"/>
      <c r="FCX120" s="466"/>
      <c r="FCY120" s="399"/>
      <c r="FCZ120" s="466"/>
      <c r="FDA120" s="252"/>
      <c r="FDB120" s="467"/>
      <c r="FDC120" s="466"/>
      <c r="FDD120" s="399"/>
      <c r="FDE120" s="466"/>
      <c r="FDF120" s="252"/>
      <c r="FDG120" s="467"/>
      <c r="FDH120" s="466"/>
      <c r="FDI120" s="399"/>
      <c r="FDJ120" s="466"/>
      <c r="FDK120" s="252"/>
      <c r="FDL120" s="467"/>
      <c r="FDM120" s="466"/>
      <c r="FDN120" s="399"/>
      <c r="FDO120" s="466"/>
      <c r="FDP120" s="252"/>
      <c r="FDQ120" s="467"/>
      <c r="FDR120" s="466"/>
      <c r="FDS120" s="399"/>
      <c r="FDT120" s="466"/>
      <c r="FDU120" s="252"/>
      <c r="FDV120" s="467"/>
      <c r="FDW120" s="466"/>
      <c r="FDX120" s="399"/>
      <c r="FDY120" s="466"/>
      <c r="FDZ120" s="252"/>
      <c r="FEA120" s="467"/>
      <c r="FEB120" s="466"/>
      <c r="FEC120" s="399"/>
      <c r="FED120" s="466"/>
      <c r="FEE120" s="252"/>
      <c r="FEF120" s="467"/>
      <c r="FEG120" s="466"/>
      <c r="FEH120" s="399"/>
      <c r="FEI120" s="466"/>
      <c r="FEJ120" s="252"/>
      <c r="FEK120" s="467"/>
      <c r="FEL120" s="466"/>
      <c r="FEM120" s="399"/>
      <c r="FEN120" s="466"/>
      <c r="FEO120" s="252"/>
      <c r="FEP120" s="467"/>
      <c r="FEQ120" s="466"/>
      <c r="FER120" s="399"/>
      <c r="FES120" s="466"/>
      <c r="FET120" s="252"/>
      <c r="FEU120" s="467"/>
      <c r="FEV120" s="466"/>
      <c r="FEW120" s="399"/>
      <c r="FEX120" s="466"/>
      <c r="FEY120" s="252"/>
      <c r="FEZ120" s="467"/>
      <c r="FFA120" s="466"/>
      <c r="FFB120" s="399"/>
      <c r="FFC120" s="466"/>
      <c r="FFD120" s="252"/>
      <c r="FFE120" s="467"/>
      <c r="FFF120" s="466"/>
      <c r="FFG120" s="399"/>
      <c r="FFH120" s="466"/>
      <c r="FFI120" s="252"/>
      <c r="FFJ120" s="467"/>
      <c r="FFK120" s="466"/>
      <c r="FFL120" s="399"/>
      <c r="FFM120" s="466"/>
      <c r="FFN120" s="252"/>
      <c r="FFO120" s="467"/>
      <c r="FFP120" s="466"/>
      <c r="FFQ120" s="399"/>
      <c r="FFR120" s="466"/>
      <c r="FFS120" s="252"/>
      <c r="FFT120" s="467"/>
      <c r="FFU120" s="466"/>
      <c r="FFV120" s="399"/>
      <c r="FFW120" s="466"/>
      <c r="FFX120" s="252"/>
      <c r="FFY120" s="467"/>
      <c r="FFZ120" s="466"/>
      <c r="FGA120" s="399"/>
      <c r="FGB120" s="466"/>
      <c r="FGC120" s="252"/>
      <c r="FGD120" s="467"/>
      <c r="FGE120" s="466"/>
      <c r="FGF120" s="399"/>
      <c r="FGG120" s="466"/>
      <c r="FGH120" s="252"/>
      <c r="FGI120" s="467"/>
      <c r="FGJ120" s="466"/>
      <c r="FGK120" s="399"/>
      <c r="FGL120" s="466"/>
      <c r="FGM120" s="252"/>
      <c r="FGN120" s="467"/>
      <c r="FGO120" s="466"/>
      <c r="FGP120" s="399"/>
      <c r="FGQ120" s="466"/>
      <c r="FGR120" s="252"/>
      <c r="FGS120" s="467"/>
      <c r="FGT120" s="466"/>
      <c r="FGU120" s="399"/>
      <c r="FGV120" s="466"/>
      <c r="FGW120" s="252"/>
      <c r="FGX120" s="467"/>
      <c r="FGY120" s="466"/>
      <c r="FGZ120" s="399"/>
      <c r="FHA120" s="466"/>
      <c r="FHB120" s="252"/>
      <c r="FHC120" s="467"/>
      <c r="FHD120" s="466"/>
      <c r="FHE120" s="399"/>
      <c r="FHF120" s="466"/>
      <c r="FHG120" s="252"/>
      <c r="FHH120" s="467"/>
      <c r="FHI120" s="466"/>
      <c r="FHJ120" s="399"/>
      <c r="FHK120" s="466"/>
      <c r="FHL120" s="252"/>
      <c r="FHM120" s="467"/>
      <c r="FHN120" s="466"/>
      <c r="FHO120" s="399"/>
      <c r="FHP120" s="466"/>
      <c r="FHQ120" s="252"/>
      <c r="FHR120" s="467"/>
      <c r="FHS120" s="466"/>
      <c r="FHT120" s="399"/>
      <c r="FHU120" s="466"/>
      <c r="FHV120" s="252"/>
      <c r="FHW120" s="467"/>
      <c r="FHX120" s="466"/>
      <c r="FHY120" s="399"/>
      <c r="FHZ120" s="466"/>
      <c r="FIA120" s="252"/>
      <c r="FIB120" s="467"/>
      <c r="FIC120" s="466"/>
      <c r="FID120" s="399"/>
      <c r="FIE120" s="466"/>
      <c r="FIF120" s="252"/>
      <c r="FIG120" s="467"/>
      <c r="FIH120" s="466"/>
      <c r="FII120" s="399"/>
      <c r="FIJ120" s="466"/>
      <c r="FIK120" s="252"/>
      <c r="FIL120" s="467"/>
      <c r="FIM120" s="466"/>
      <c r="FIN120" s="399"/>
      <c r="FIO120" s="466"/>
      <c r="FIP120" s="252"/>
      <c r="FIQ120" s="467"/>
      <c r="FIR120" s="466"/>
      <c r="FIS120" s="399"/>
      <c r="FIT120" s="466"/>
      <c r="FIU120" s="252"/>
      <c r="FIV120" s="467"/>
      <c r="FIW120" s="466"/>
      <c r="FIX120" s="399"/>
      <c r="FIY120" s="466"/>
      <c r="FIZ120" s="252"/>
      <c r="FJA120" s="467"/>
      <c r="FJB120" s="466"/>
      <c r="FJC120" s="399"/>
      <c r="FJD120" s="466"/>
      <c r="FJE120" s="252"/>
      <c r="FJF120" s="467"/>
      <c r="FJG120" s="466"/>
      <c r="FJH120" s="399"/>
      <c r="FJI120" s="466"/>
      <c r="FJJ120" s="252"/>
      <c r="FJK120" s="467"/>
      <c r="FJL120" s="466"/>
      <c r="FJM120" s="399"/>
      <c r="FJN120" s="466"/>
      <c r="FJO120" s="252"/>
      <c r="FJP120" s="467"/>
      <c r="FJQ120" s="466"/>
      <c r="FJR120" s="399"/>
      <c r="FJS120" s="466"/>
      <c r="FJT120" s="252"/>
      <c r="FJU120" s="467"/>
      <c r="FJV120" s="466"/>
      <c r="FJW120" s="399"/>
      <c r="FJX120" s="466"/>
      <c r="FJY120" s="252"/>
      <c r="FJZ120" s="467"/>
      <c r="FKA120" s="466"/>
      <c r="FKB120" s="399"/>
      <c r="FKC120" s="466"/>
      <c r="FKD120" s="252"/>
      <c r="FKE120" s="467"/>
      <c r="FKF120" s="466"/>
      <c r="FKG120" s="399"/>
      <c r="FKH120" s="466"/>
      <c r="FKI120" s="252"/>
      <c r="FKJ120" s="467"/>
      <c r="FKK120" s="466"/>
      <c r="FKL120" s="399"/>
      <c r="FKM120" s="466"/>
      <c r="FKN120" s="252"/>
      <c r="FKO120" s="467"/>
      <c r="FKP120" s="466"/>
      <c r="FKQ120" s="399"/>
      <c r="FKR120" s="466"/>
      <c r="FKS120" s="252"/>
      <c r="FKT120" s="467"/>
      <c r="FKU120" s="466"/>
      <c r="FKV120" s="399"/>
      <c r="FKW120" s="466"/>
      <c r="FKX120" s="252"/>
      <c r="FKY120" s="467"/>
      <c r="FKZ120" s="466"/>
      <c r="FLA120" s="399"/>
      <c r="FLB120" s="466"/>
      <c r="FLC120" s="252"/>
      <c r="FLD120" s="467"/>
      <c r="FLE120" s="466"/>
      <c r="FLF120" s="399"/>
      <c r="FLG120" s="466"/>
      <c r="FLH120" s="252"/>
      <c r="FLI120" s="467"/>
      <c r="FLJ120" s="466"/>
      <c r="FLK120" s="399"/>
      <c r="FLL120" s="466"/>
      <c r="FLM120" s="252"/>
      <c r="FLN120" s="467"/>
      <c r="FLO120" s="466"/>
      <c r="FLP120" s="399"/>
      <c r="FLQ120" s="466"/>
      <c r="FLR120" s="252"/>
      <c r="FLS120" s="467"/>
      <c r="FLT120" s="466"/>
      <c r="FLU120" s="399"/>
      <c r="FLV120" s="466"/>
      <c r="FLW120" s="252"/>
      <c r="FLX120" s="467"/>
      <c r="FLY120" s="466"/>
      <c r="FLZ120" s="399"/>
      <c r="FMA120" s="466"/>
      <c r="FMB120" s="252"/>
      <c r="FMC120" s="467"/>
      <c r="FMD120" s="466"/>
      <c r="FME120" s="399"/>
      <c r="FMF120" s="466"/>
      <c r="FMG120" s="252"/>
      <c r="FMH120" s="467"/>
      <c r="FMI120" s="466"/>
      <c r="FMJ120" s="399"/>
      <c r="FMK120" s="466"/>
      <c r="FML120" s="252"/>
      <c r="FMM120" s="467"/>
      <c r="FMN120" s="466"/>
      <c r="FMO120" s="399"/>
      <c r="FMP120" s="466"/>
      <c r="FMQ120" s="252"/>
      <c r="FMR120" s="467"/>
      <c r="FMS120" s="466"/>
      <c r="FMT120" s="399"/>
      <c r="FMU120" s="466"/>
      <c r="FMV120" s="252"/>
      <c r="FMW120" s="467"/>
      <c r="FMX120" s="466"/>
      <c r="FMY120" s="399"/>
      <c r="FMZ120" s="466"/>
      <c r="FNA120" s="252"/>
      <c r="FNB120" s="467"/>
      <c r="FNC120" s="466"/>
      <c r="FND120" s="399"/>
      <c r="FNE120" s="466"/>
      <c r="FNF120" s="252"/>
      <c r="FNG120" s="467"/>
      <c r="FNH120" s="466"/>
      <c r="FNI120" s="399"/>
      <c r="FNJ120" s="466"/>
      <c r="FNK120" s="252"/>
      <c r="FNL120" s="467"/>
      <c r="FNM120" s="466"/>
      <c r="FNN120" s="399"/>
      <c r="FNO120" s="466"/>
      <c r="FNP120" s="252"/>
      <c r="FNQ120" s="467"/>
      <c r="FNR120" s="466"/>
      <c r="FNS120" s="399"/>
      <c r="FNT120" s="466"/>
      <c r="FNU120" s="252"/>
      <c r="FNV120" s="467"/>
      <c r="FNW120" s="466"/>
      <c r="FNX120" s="399"/>
      <c r="FNY120" s="466"/>
      <c r="FNZ120" s="252"/>
      <c r="FOA120" s="467"/>
      <c r="FOB120" s="466"/>
      <c r="FOC120" s="399"/>
      <c r="FOD120" s="466"/>
      <c r="FOE120" s="252"/>
      <c r="FOF120" s="467"/>
      <c r="FOG120" s="466"/>
      <c r="FOH120" s="399"/>
      <c r="FOI120" s="466"/>
      <c r="FOJ120" s="252"/>
      <c r="FOK120" s="467"/>
      <c r="FOL120" s="466"/>
      <c r="FOM120" s="399"/>
      <c r="FON120" s="466"/>
      <c r="FOO120" s="252"/>
      <c r="FOP120" s="467"/>
      <c r="FOQ120" s="466"/>
      <c r="FOR120" s="399"/>
      <c r="FOS120" s="466"/>
      <c r="FOT120" s="252"/>
      <c r="FOU120" s="467"/>
      <c r="FOV120" s="466"/>
      <c r="FOW120" s="399"/>
      <c r="FOX120" s="466"/>
      <c r="FOY120" s="252"/>
      <c r="FOZ120" s="467"/>
      <c r="FPA120" s="466"/>
      <c r="FPB120" s="399"/>
      <c r="FPC120" s="466"/>
      <c r="FPD120" s="252"/>
      <c r="FPE120" s="467"/>
      <c r="FPF120" s="466"/>
      <c r="FPG120" s="399"/>
      <c r="FPH120" s="466"/>
      <c r="FPI120" s="252"/>
      <c r="FPJ120" s="467"/>
      <c r="FPK120" s="466"/>
      <c r="FPL120" s="399"/>
      <c r="FPM120" s="466"/>
      <c r="FPN120" s="252"/>
      <c r="FPO120" s="467"/>
      <c r="FPP120" s="466"/>
      <c r="FPQ120" s="399"/>
      <c r="FPR120" s="466"/>
      <c r="FPS120" s="252"/>
      <c r="FPT120" s="467"/>
      <c r="FPU120" s="466"/>
      <c r="FPV120" s="399"/>
      <c r="FPW120" s="466"/>
      <c r="FPX120" s="252"/>
      <c r="FPY120" s="467"/>
      <c r="FPZ120" s="466"/>
      <c r="FQA120" s="399"/>
      <c r="FQB120" s="466"/>
      <c r="FQC120" s="252"/>
      <c r="FQD120" s="467"/>
      <c r="FQE120" s="466"/>
      <c r="FQF120" s="399"/>
      <c r="FQG120" s="466"/>
      <c r="FQH120" s="252"/>
      <c r="FQI120" s="467"/>
      <c r="FQJ120" s="466"/>
      <c r="FQK120" s="399"/>
      <c r="FQL120" s="466"/>
      <c r="FQM120" s="252"/>
      <c r="FQN120" s="467"/>
      <c r="FQO120" s="466"/>
      <c r="FQP120" s="399"/>
      <c r="FQQ120" s="466"/>
      <c r="FQR120" s="252"/>
      <c r="FQS120" s="467"/>
      <c r="FQT120" s="466"/>
      <c r="FQU120" s="399"/>
      <c r="FQV120" s="466"/>
      <c r="FQW120" s="252"/>
      <c r="FQX120" s="467"/>
      <c r="FQY120" s="466"/>
      <c r="FQZ120" s="399"/>
      <c r="FRA120" s="466"/>
      <c r="FRB120" s="252"/>
      <c r="FRC120" s="467"/>
      <c r="FRD120" s="466"/>
      <c r="FRE120" s="399"/>
      <c r="FRF120" s="466"/>
      <c r="FRG120" s="252"/>
      <c r="FRH120" s="467"/>
      <c r="FRI120" s="466"/>
      <c r="FRJ120" s="399"/>
      <c r="FRK120" s="466"/>
      <c r="FRL120" s="252"/>
      <c r="FRM120" s="467"/>
      <c r="FRN120" s="466"/>
      <c r="FRO120" s="399"/>
      <c r="FRP120" s="466"/>
      <c r="FRQ120" s="252"/>
      <c r="FRR120" s="467"/>
      <c r="FRS120" s="466"/>
      <c r="FRT120" s="399"/>
      <c r="FRU120" s="466"/>
      <c r="FRV120" s="252"/>
      <c r="FRW120" s="467"/>
      <c r="FRX120" s="466"/>
      <c r="FRY120" s="399"/>
      <c r="FRZ120" s="466"/>
      <c r="FSA120" s="252"/>
      <c r="FSB120" s="467"/>
      <c r="FSC120" s="466"/>
      <c r="FSD120" s="399"/>
      <c r="FSE120" s="466"/>
      <c r="FSF120" s="252"/>
      <c r="FSG120" s="467"/>
      <c r="FSH120" s="466"/>
      <c r="FSI120" s="399"/>
      <c r="FSJ120" s="466"/>
      <c r="FSK120" s="252"/>
      <c r="FSL120" s="467"/>
      <c r="FSM120" s="466"/>
      <c r="FSN120" s="399"/>
      <c r="FSO120" s="466"/>
      <c r="FSP120" s="252"/>
      <c r="FSQ120" s="467"/>
      <c r="FSR120" s="466"/>
      <c r="FSS120" s="399"/>
      <c r="FST120" s="466"/>
      <c r="FSU120" s="252"/>
      <c r="FSV120" s="467"/>
      <c r="FSW120" s="466"/>
      <c r="FSX120" s="399"/>
      <c r="FSY120" s="466"/>
      <c r="FSZ120" s="252"/>
      <c r="FTA120" s="467"/>
      <c r="FTB120" s="466"/>
      <c r="FTC120" s="399"/>
      <c r="FTD120" s="466"/>
      <c r="FTE120" s="252"/>
      <c r="FTF120" s="467"/>
      <c r="FTG120" s="466"/>
      <c r="FTH120" s="399"/>
      <c r="FTI120" s="466"/>
      <c r="FTJ120" s="252"/>
      <c r="FTK120" s="467"/>
      <c r="FTL120" s="466"/>
      <c r="FTM120" s="399"/>
      <c r="FTN120" s="466"/>
      <c r="FTO120" s="252"/>
      <c r="FTP120" s="467"/>
      <c r="FTQ120" s="466"/>
      <c r="FTR120" s="399"/>
      <c r="FTS120" s="466"/>
      <c r="FTT120" s="252"/>
      <c r="FTU120" s="467"/>
      <c r="FTV120" s="466"/>
      <c r="FTW120" s="399"/>
      <c r="FTX120" s="466"/>
      <c r="FTY120" s="252"/>
      <c r="FTZ120" s="467"/>
      <c r="FUA120" s="466"/>
      <c r="FUB120" s="399"/>
      <c r="FUC120" s="466"/>
      <c r="FUD120" s="252"/>
      <c r="FUE120" s="467"/>
      <c r="FUF120" s="466"/>
      <c r="FUG120" s="399"/>
      <c r="FUH120" s="466"/>
      <c r="FUI120" s="252"/>
      <c r="FUJ120" s="467"/>
      <c r="FUK120" s="466"/>
      <c r="FUL120" s="399"/>
      <c r="FUM120" s="466"/>
      <c r="FUN120" s="252"/>
      <c r="FUO120" s="467"/>
      <c r="FUP120" s="466"/>
      <c r="FUQ120" s="399"/>
      <c r="FUR120" s="466"/>
      <c r="FUS120" s="252"/>
      <c r="FUT120" s="467"/>
      <c r="FUU120" s="466"/>
      <c r="FUV120" s="399"/>
      <c r="FUW120" s="466"/>
      <c r="FUX120" s="252"/>
      <c r="FUY120" s="467"/>
      <c r="FUZ120" s="466"/>
      <c r="FVA120" s="399"/>
      <c r="FVB120" s="466"/>
      <c r="FVC120" s="252"/>
      <c r="FVD120" s="467"/>
      <c r="FVE120" s="466"/>
      <c r="FVF120" s="399"/>
      <c r="FVG120" s="466"/>
      <c r="FVH120" s="252"/>
      <c r="FVI120" s="467"/>
      <c r="FVJ120" s="466"/>
      <c r="FVK120" s="399"/>
      <c r="FVL120" s="466"/>
      <c r="FVM120" s="252"/>
      <c r="FVN120" s="467"/>
      <c r="FVO120" s="466"/>
      <c r="FVP120" s="399"/>
      <c r="FVQ120" s="466"/>
      <c r="FVR120" s="252"/>
      <c r="FVS120" s="467"/>
      <c r="FVT120" s="466"/>
      <c r="FVU120" s="399"/>
      <c r="FVV120" s="466"/>
      <c r="FVW120" s="252"/>
      <c r="FVX120" s="467"/>
      <c r="FVY120" s="466"/>
      <c r="FVZ120" s="399"/>
      <c r="FWA120" s="466"/>
      <c r="FWB120" s="252"/>
      <c r="FWC120" s="467"/>
      <c r="FWD120" s="466"/>
      <c r="FWE120" s="399"/>
      <c r="FWF120" s="466"/>
      <c r="FWG120" s="252"/>
      <c r="FWH120" s="467"/>
      <c r="FWI120" s="466"/>
      <c r="FWJ120" s="399"/>
      <c r="FWK120" s="466"/>
      <c r="FWL120" s="252"/>
      <c r="FWM120" s="467"/>
      <c r="FWN120" s="466"/>
      <c r="FWO120" s="399"/>
      <c r="FWP120" s="466"/>
      <c r="FWQ120" s="252"/>
      <c r="FWR120" s="467"/>
      <c r="FWS120" s="466"/>
      <c r="FWT120" s="399"/>
      <c r="FWU120" s="466"/>
      <c r="FWV120" s="252"/>
      <c r="FWW120" s="467"/>
      <c r="FWX120" s="466"/>
      <c r="FWY120" s="399"/>
      <c r="FWZ120" s="466"/>
      <c r="FXA120" s="252"/>
      <c r="FXB120" s="467"/>
      <c r="FXC120" s="466"/>
      <c r="FXD120" s="399"/>
      <c r="FXE120" s="466"/>
      <c r="FXF120" s="252"/>
      <c r="FXG120" s="467"/>
      <c r="FXH120" s="466"/>
      <c r="FXI120" s="399"/>
      <c r="FXJ120" s="466"/>
      <c r="FXK120" s="252"/>
      <c r="FXL120" s="467"/>
      <c r="FXM120" s="466"/>
      <c r="FXN120" s="399"/>
      <c r="FXO120" s="466"/>
      <c r="FXP120" s="252"/>
      <c r="FXQ120" s="467"/>
      <c r="FXR120" s="466"/>
      <c r="FXS120" s="399"/>
      <c r="FXT120" s="466"/>
      <c r="FXU120" s="252"/>
      <c r="FXV120" s="467"/>
      <c r="FXW120" s="466"/>
      <c r="FXX120" s="399"/>
      <c r="FXY120" s="466"/>
      <c r="FXZ120" s="252"/>
      <c r="FYA120" s="467"/>
      <c r="FYB120" s="466"/>
      <c r="FYC120" s="399"/>
      <c r="FYD120" s="466"/>
      <c r="FYE120" s="252"/>
      <c r="FYF120" s="467"/>
      <c r="FYG120" s="466"/>
      <c r="FYH120" s="399"/>
      <c r="FYI120" s="466"/>
      <c r="FYJ120" s="252"/>
      <c r="FYK120" s="467"/>
      <c r="FYL120" s="466"/>
      <c r="FYM120" s="399"/>
      <c r="FYN120" s="466"/>
      <c r="FYO120" s="252"/>
      <c r="FYP120" s="467"/>
      <c r="FYQ120" s="466"/>
      <c r="FYR120" s="399"/>
      <c r="FYS120" s="466"/>
      <c r="FYT120" s="252"/>
      <c r="FYU120" s="467"/>
      <c r="FYV120" s="466"/>
      <c r="FYW120" s="399"/>
      <c r="FYX120" s="466"/>
      <c r="FYY120" s="252"/>
      <c r="FYZ120" s="467"/>
      <c r="FZA120" s="466"/>
      <c r="FZB120" s="399"/>
      <c r="FZC120" s="466"/>
      <c r="FZD120" s="252"/>
      <c r="FZE120" s="467"/>
      <c r="FZF120" s="466"/>
      <c r="FZG120" s="399"/>
      <c r="FZH120" s="466"/>
      <c r="FZI120" s="252"/>
      <c r="FZJ120" s="467"/>
      <c r="FZK120" s="466"/>
      <c r="FZL120" s="399"/>
      <c r="FZM120" s="466"/>
      <c r="FZN120" s="252"/>
      <c r="FZO120" s="467"/>
      <c r="FZP120" s="466"/>
      <c r="FZQ120" s="399"/>
      <c r="FZR120" s="466"/>
      <c r="FZS120" s="252"/>
      <c r="FZT120" s="467"/>
      <c r="FZU120" s="466"/>
      <c r="FZV120" s="399"/>
      <c r="FZW120" s="466"/>
      <c r="FZX120" s="252"/>
      <c r="FZY120" s="467"/>
      <c r="FZZ120" s="466"/>
      <c r="GAA120" s="399"/>
      <c r="GAB120" s="466"/>
      <c r="GAC120" s="252"/>
      <c r="GAD120" s="467"/>
      <c r="GAE120" s="466"/>
      <c r="GAF120" s="399"/>
      <c r="GAG120" s="466"/>
      <c r="GAH120" s="252"/>
      <c r="GAI120" s="467"/>
      <c r="GAJ120" s="466"/>
      <c r="GAK120" s="399"/>
      <c r="GAL120" s="466"/>
      <c r="GAM120" s="252"/>
      <c r="GAN120" s="467"/>
      <c r="GAO120" s="466"/>
      <c r="GAP120" s="399"/>
      <c r="GAQ120" s="466"/>
      <c r="GAR120" s="252"/>
      <c r="GAS120" s="467"/>
      <c r="GAT120" s="466"/>
      <c r="GAU120" s="399"/>
      <c r="GAV120" s="466"/>
      <c r="GAW120" s="252"/>
      <c r="GAX120" s="467"/>
      <c r="GAY120" s="466"/>
      <c r="GAZ120" s="399"/>
      <c r="GBA120" s="466"/>
      <c r="GBB120" s="252"/>
      <c r="GBC120" s="467"/>
      <c r="GBD120" s="466"/>
      <c r="GBE120" s="399"/>
      <c r="GBF120" s="466"/>
      <c r="GBG120" s="252"/>
      <c r="GBH120" s="467"/>
      <c r="GBI120" s="466"/>
      <c r="GBJ120" s="399"/>
      <c r="GBK120" s="466"/>
      <c r="GBL120" s="252"/>
      <c r="GBM120" s="467"/>
      <c r="GBN120" s="466"/>
      <c r="GBO120" s="399"/>
      <c r="GBP120" s="466"/>
      <c r="GBQ120" s="252"/>
      <c r="GBR120" s="467"/>
      <c r="GBS120" s="466"/>
      <c r="GBT120" s="399"/>
      <c r="GBU120" s="466"/>
      <c r="GBV120" s="252"/>
      <c r="GBW120" s="467"/>
      <c r="GBX120" s="466"/>
      <c r="GBY120" s="399"/>
      <c r="GBZ120" s="466"/>
      <c r="GCA120" s="252"/>
      <c r="GCB120" s="467"/>
      <c r="GCC120" s="466"/>
      <c r="GCD120" s="399"/>
      <c r="GCE120" s="466"/>
      <c r="GCF120" s="252"/>
      <c r="GCG120" s="467"/>
      <c r="GCH120" s="466"/>
      <c r="GCI120" s="399"/>
      <c r="GCJ120" s="466"/>
      <c r="GCK120" s="252"/>
      <c r="GCL120" s="467"/>
      <c r="GCM120" s="466"/>
      <c r="GCN120" s="399"/>
      <c r="GCO120" s="466"/>
      <c r="GCP120" s="252"/>
      <c r="GCQ120" s="467"/>
      <c r="GCR120" s="466"/>
      <c r="GCS120" s="399"/>
      <c r="GCT120" s="466"/>
      <c r="GCU120" s="252"/>
      <c r="GCV120" s="467"/>
      <c r="GCW120" s="466"/>
      <c r="GCX120" s="399"/>
      <c r="GCY120" s="466"/>
      <c r="GCZ120" s="252"/>
      <c r="GDA120" s="467"/>
      <c r="GDB120" s="466"/>
      <c r="GDC120" s="399"/>
      <c r="GDD120" s="466"/>
      <c r="GDE120" s="252"/>
      <c r="GDF120" s="467"/>
      <c r="GDG120" s="466"/>
      <c r="GDH120" s="399"/>
      <c r="GDI120" s="466"/>
      <c r="GDJ120" s="252"/>
      <c r="GDK120" s="467"/>
      <c r="GDL120" s="466"/>
      <c r="GDM120" s="399"/>
      <c r="GDN120" s="466"/>
      <c r="GDO120" s="252"/>
      <c r="GDP120" s="467"/>
      <c r="GDQ120" s="466"/>
      <c r="GDR120" s="399"/>
      <c r="GDS120" s="466"/>
      <c r="GDT120" s="252"/>
      <c r="GDU120" s="467"/>
      <c r="GDV120" s="466"/>
      <c r="GDW120" s="399"/>
      <c r="GDX120" s="466"/>
      <c r="GDY120" s="252"/>
      <c r="GDZ120" s="467"/>
      <c r="GEA120" s="466"/>
      <c r="GEB120" s="399"/>
      <c r="GEC120" s="466"/>
      <c r="GED120" s="252"/>
      <c r="GEE120" s="467"/>
      <c r="GEF120" s="466"/>
      <c r="GEG120" s="399"/>
      <c r="GEH120" s="466"/>
      <c r="GEI120" s="252"/>
      <c r="GEJ120" s="467"/>
      <c r="GEK120" s="466"/>
      <c r="GEL120" s="399"/>
      <c r="GEM120" s="466"/>
      <c r="GEN120" s="252"/>
      <c r="GEO120" s="467"/>
      <c r="GEP120" s="466"/>
      <c r="GEQ120" s="399"/>
      <c r="GER120" s="466"/>
      <c r="GES120" s="252"/>
      <c r="GET120" s="467"/>
      <c r="GEU120" s="466"/>
      <c r="GEV120" s="399"/>
      <c r="GEW120" s="466"/>
      <c r="GEX120" s="252"/>
      <c r="GEY120" s="467"/>
      <c r="GEZ120" s="466"/>
      <c r="GFA120" s="399"/>
      <c r="GFB120" s="466"/>
      <c r="GFC120" s="252"/>
      <c r="GFD120" s="467"/>
      <c r="GFE120" s="466"/>
      <c r="GFF120" s="399"/>
      <c r="GFG120" s="466"/>
      <c r="GFH120" s="252"/>
      <c r="GFI120" s="467"/>
      <c r="GFJ120" s="466"/>
      <c r="GFK120" s="399"/>
      <c r="GFL120" s="466"/>
      <c r="GFM120" s="252"/>
      <c r="GFN120" s="467"/>
      <c r="GFO120" s="466"/>
      <c r="GFP120" s="399"/>
      <c r="GFQ120" s="466"/>
      <c r="GFR120" s="252"/>
      <c r="GFS120" s="467"/>
      <c r="GFT120" s="466"/>
      <c r="GFU120" s="399"/>
      <c r="GFV120" s="466"/>
      <c r="GFW120" s="252"/>
      <c r="GFX120" s="467"/>
      <c r="GFY120" s="466"/>
      <c r="GFZ120" s="399"/>
      <c r="GGA120" s="466"/>
      <c r="GGB120" s="252"/>
      <c r="GGC120" s="467"/>
      <c r="GGD120" s="466"/>
      <c r="GGE120" s="399"/>
      <c r="GGF120" s="466"/>
      <c r="GGG120" s="252"/>
      <c r="GGH120" s="467"/>
      <c r="GGI120" s="466"/>
      <c r="GGJ120" s="399"/>
      <c r="GGK120" s="466"/>
      <c r="GGL120" s="252"/>
      <c r="GGM120" s="467"/>
      <c r="GGN120" s="466"/>
      <c r="GGO120" s="399"/>
      <c r="GGP120" s="466"/>
      <c r="GGQ120" s="252"/>
      <c r="GGR120" s="467"/>
      <c r="GGS120" s="466"/>
      <c r="GGT120" s="399"/>
      <c r="GGU120" s="466"/>
      <c r="GGV120" s="252"/>
      <c r="GGW120" s="467"/>
      <c r="GGX120" s="466"/>
      <c r="GGY120" s="399"/>
      <c r="GGZ120" s="466"/>
      <c r="GHA120" s="252"/>
      <c r="GHB120" s="467"/>
      <c r="GHC120" s="466"/>
      <c r="GHD120" s="399"/>
      <c r="GHE120" s="466"/>
      <c r="GHF120" s="252"/>
      <c r="GHG120" s="467"/>
      <c r="GHH120" s="466"/>
      <c r="GHI120" s="399"/>
      <c r="GHJ120" s="466"/>
      <c r="GHK120" s="252"/>
      <c r="GHL120" s="467"/>
      <c r="GHM120" s="466"/>
      <c r="GHN120" s="399"/>
      <c r="GHO120" s="466"/>
      <c r="GHP120" s="252"/>
      <c r="GHQ120" s="467"/>
      <c r="GHR120" s="466"/>
      <c r="GHS120" s="399"/>
      <c r="GHT120" s="466"/>
      <c r="GHU120" s="252"/>
      <c r="GHV120" s="467"/>
      <c r="GHW120" s="466"/>
      <c r="GHX120" s="399"/>
      <c r="GHY120" s="466"/>
      <c r="GHZ120" s="252"/>
      <c r="GIA120" s="467"/>
      <c r="GIB120" s="466"/>
      <c r="GIC120" s="399"/>
      <c r="GID120" s="466"/>
      <c r="GIE120" s="252"/>
      <c r="GIF120" s="467"/>
      <c r="GIG120" s="466"/>
      <c r="GIH120" s="399"/>
      <c r="GII120" s="466"/>
      <c r="GIJ120" s="252"/>
      <c r="GIK120" s="467"/>
      <c r="GIL120" s="466"/>
      <c r="GIM120" s="399"/>
      <c r="GIN120" s="466"/>
      <c r="GIO120" s="252"/>
      <c r="GIP120" s="467"/>
      <c r="GIQ120" s="466"/>
      <c r="GIR120" s="399"/>
      <c r="GIS120" s="466"/>
      <c r="GIT120" s="252"/>
      <c r="GIU120" s="467"/>
      <c r="GIV120" s="466"/>
      <c r="GIW120" s="399"/>
      <c r="GIX120" s="466"/>
      <c r="GIY120" s="252"/>
      <c r="GIZ120" s="467"/>
      <c r="GJA120" s="466"/>
      <c r="GJB120" s="399"/>
      <c r="GJC120" s="466"/>
      <c r="GJD120" s="252"/>
      <c r="GJE120" s="467"/>
      <c r="GJF120" s="466"/>
      <c r="GJG120" s="399"/>
      <c r="GJH120" s="466"/>
      <c r="GJI120" s="252"/>
      <c r="GJJ120" s="467"/>
      <c r="GJK120" s="466"/>
      <c r="GJL120" s="399"/>
      <c r="GJM120" s="466"/>
      <c r="GJN120" s="252"/>
      <c r="GJO120" s="467"/>
      <c r="GJP120" s="466"/>
      <c r="GJQ120" s="399"/>
      <c r="GJR120" s="466"/>
      <c r="GJS120" s="252"/>
      <c r="GJT120" s="467"/>
      <c r="GJU120" s="466"/>
      <c r="GJV120" s="399"/>
      <c r="GJW120" s="466"/>
      <c r="GJX120" s="252"/>
      <c r="GJY120" s="467"/>
      <c r="GJZ120" s="466"/>
      <c r="GKA120" s="399"/>
      <c r="GKB120" s="466"/>
      <c r="GKC120" s="252"/>
      <c r="GKD120" s="467"/>
      <c r="GKE120" s="466"/>
      <c r="GKF120" s="399"/>
      <c r="GKG120" s="466"/>
      <c r="GKH120" s="252"/>
      <c r="GKI120" s="467"/>
      <c r="GKJ120" s="466"/>
      <c r="GKK120" s="399"/>
      <c r="GKL120" s="466"/>
      <c r="GKM120" s="252"/>
      <c r="GKN120" s="467"/>
      <c r="GKO120" s="466"/>
      <c r="GKP120" s="399"/>
      <c r="GKQ120" s="466"/>
      <c r="GKR120" s="252"/>
      <c r="GKS120" s="467"/>
      <c r="GKT120" s="466"/>
      <c r="GKU120" s="399"/>
      <c r="GKV120" s="466"/>
      <c r="GKW120" s="252"/>
      <c r="GKX120" s="467"/>
      <c r="GKY120" s="466"/>
      <c r="GKZ120" s="399"/>
      <c r="GLA120" s="466"/>
      <c r="GLB120" s="252"/>
      <c r="GLC120" s="467"/>
      <c r="GLD120" s="466"/>
      <c r="GLE120" s="399"/>
      <c r="GLF120" s="466"/>
      <c r="GLG120" s="252"/>
      <c r="GLH120" s="467"/>
      <c r="GLI120" s="466"/>
      <c r="GLJ120" s="399"/>
      <c r="GLK120" s="466"/>
      <c r="GLL120" s="252"/>
      <c r="GLM120" s="467"/>
      <c r="GLN120" s="466"/>
      <c r="GLO120" s="399"/>
      <c r="GLP120" s="466"/>
      <c r="GLQ120" s="252"/>
      <c r="GLR120" s="467"/>
      <c r="GLS120" s="466"/>
      <c r="GLT120" s="399"/>
      <c r="GLU120" s="466"/>
      <c r="GLV120" s="252"/>
      <c r="GLW120" s="467"/>
      <c r="GLX120" s="466"/>
      <c r="GLY120" s="399"/>
      <c r="GLZ120" s="466"/>
      <c r="GMA120" s="252"/>
      <c r="GMB120" s="467"/>
      <c r="GMC120" s="466"/>
      <c r="GMD120" s="399"/>
      <c r="GME120" s="466"/>
      <c r="GMF120" s="252"/>
      <c r="GMG120" s="467"/>
      <c r="GMH120" s="466"/>
      <c r="GMI120" s="399"/>
      <c r="GMJ120" s="466"/>
      <c r="GMK120" s="252"/>
      <c r="GML120" s="467"/>
      <c r="GMM120" s="466"/>
      <c r="GMN120" s="399"/>
      <c r="GMO120" s="466"/>
      <c r="GMP120" s="252"/>
      <c r="GMQ120" s="467"/>
      <c r="GMR120" s="466"/>
      <c r="GMS120" s="399"/>
      <c r="GMT120" s="466"/>
      <c r="GMU120" s="252"/>
      <c r="GMV120" s="467"/>
      <c r="GMW120" s="466"/>
      <c r="GMX120" s="399"/>
      <c r="GMY120" s="466"/>
      <c r="GMZ120" s="252"/>
      <c r="GNA120" s="467"/>
      <c r="GNB120" s="466"/>
      <c r="GNC120" s="399"/>
      <c r="GND120" s="466"/>
      <c r="GNE120" s="252"/>
      <c r="GNF120" s="467"/>
      <c r="GNG120" s="466"/>
      <c r="GNH120" s="399"/>
      <c r="GNI120" s="466"/>
      <c r="GNJ120" s="252"/>
      <c r="GNK120" s="467"/>
      <c r="GNL120" s="466"/>
      <c r="GNM120" s="399"/>
      <c r="GNN120" s="466"/>
      <c r="GNO120" s="252"/>
      <c r="GNP120" s="467"/>
      <c r="GNQ120" s="466"/>
      <c r="GNR120" s="399"/>
      <c r="GNS120" s="466"/>
      <c r="GNT120" s="252"/>
      <c r="GNU120" s="467"/>
      <c r="GNV120" s="466"/>
      <c r="GNW120" s="399"/>
      <c r="GNX120" s="466"/>
      <c r="GNY120" s="252"/>
      <c r="GNZ120" s="467"/>
      <c r="GOA120" s="466"/>
      <c r="GOB120" s="399"/>
      <c r="GOC120" s="466"/>
      <c r="GOD120" s="252"/>
      <c r="GOE120" s="467"/>
      <c r="GOF120" s="466"/>
      <c r="GOG120" s="399"/>
      <c r="GOH120" s="466"/>
      <c r="GOI120" s="252"/>
      <c r="GOJ120" s="467"/>
      <c r="GOK120" s="466"/>
      <c r="GOL120" s="399"/>
      <c r="GOM120" s="466"/>
      <c r="GON120" s="252"/>
      <c r="GOO120" s="467"/>
      <c r="GOP120" s="466"/>
      <c r="GOQ120" s="399"/>
      <c r="GOR120" s="466"/>
      <c r="GOS120" s="252"/>
      <c r="GOT120" s="467"/>
      <c r="GOU120" s="466"/>
      <c r="GOV120" s="399"/>
      <c r="GOW120" s="466"/>
      <c r="GOX120" s="252"/>
      <c r="GOY120" s="467"/>
      <c r="GOZ120" s="466"/>
      <c r="GPA120" s="399"/>
      <c r="GPB120" s="466"/>
      <c r="GPC120" s="252"/>
      <c r="GPD120" s="467"/>
      <c r="GPE120" s="466"/>
      <c r="GPF120" s="399"/>
      <c r="GPG120" s="466"/>
      <c r="GPH120" s="252"/>
      <c r="GPI120" s="467"/>
      <c r="GPJ120" s="466"/>
      <c r="GPK120" s="399"/>
      <c r="GPL120" s="466"/>
      <c r="GPM120" s="252"/>
      <c r="GPN120" s="467"/>
      <c r="GPO120" s="466"/>
      <c r="GPP120" s="399"/>
      <c r="GPQ120" s="466"/>
      <c r="GPR120" s="252"/>
      <c r="GPS120" s="467"/>
      <c r="GPT120" s="466"/>
      <c r="GPU120" s="399"/>
      <c r="GPV120" s="466"/>
      <c r="GPW120" s="252"/>
      <c r="GPX120" s="467"/>
      <c r="GPY120" s="466"/>
      <c r="GPZ120" s="399"/>
      <c r="GQA120" s="466"/>
      <c r="GQB120" s="252"/>
      <c r="GQC120" s="467"/>
      <c r="GQD120" s="466"/>
      <c r="GQE120" s="399"/>
      <c r="GQF120" s="466"/>
      <c r="GQG120" s="252"/>
      <c r="GQH120" s="467"/>
      <c r="GQI120" s="466"/>
      <c r="GQJ120" s="399"/>
      <c r="GQK120" s="466"/>
      <c r="GQL120" s="252"/>
      <c r="GQM120" s="467"/>
      <c r="GQN120" s="466"/>
      <c r="GQO120" s="399"/>
      <c r="GQP120" s="466"/>
      <c r="GQQ120" s="252"/>
      <c r="GQR120" s="467"/>
      <c r="GQS120" s="466"/>
      <c r="GQT120" s="399"/>
      <c r="GQU120" s="466"/>
      <c r="GQV120" s="252"/>
      <c r="GQW120" s="467"/>
      <c r="GQX120" s="466"/>
      <c r="GQY120" s="399"/>
      <c r="GQZ120" s="466"/>
      <c r="GRA120" s="252"/>
      <c r="GRB120" s="467"/>
      <c r="GRC120" s="466"/>
      <c r="GRD120" s="399"/>
      <c r="GRE120" s="466"/>
      <c r="GRF120" s="252"/>
      <c r="GRG120" s="467"/>
      <c r="GRH120" s="466"/>
      <c r="GRI120" s="399"/>
      <c r="GRJ120" s="466"/>
      <c r="GRK120" s="252"/>
      <c r="GRL120" s="467"/>
      <c r="GRM120" s="466"/>
      <c r="GRN120" s="399"/>
      <c r="GRO120" s="466"/>
      <c r="GRP120" s="252"/>
      <c r="GRQ120" s="467"/>
      <c r="GRR120" s="466"/>
      <c r="GRS120" s="399"/>
      <c r="GRT120" s="466"/>
      <c r="GRU120" s="252"/>
      <c r="GRV120" s="467"/>
      <c r="GRW120" s="466"/>
      <c r="GRX120" s="399"/>
      <c r="GRY120" s="466"/>
      <c r="GRZ120" s="252"/>
      <c r="GSA120" s="467"/>
      <c r="GSB120" s="466"/>
      <c r="GSC120" s="399"/>
      <c r="GSD120" s="466"/>
      <c r="GSE120" s="252"/>
      <c r="GSF120" s="467"/>
      <c r="GSG120" s="466"/>
      <c r="GSH120" s="399"/>
      <c r="GSI120" s="466"/>
      <c r="GSJ120" s="252"/>
      <c r="GSK120" s="467"/>
      <c r="GSL120" s="466"/>
      <c r="GSM120" s="399"/>
      <c r="GSN120" s="466"/>
      <c r="GSO120" s="252"/>
      <c r="GSP120" s="467"/>
      <c r="GSQ120" s="466"/>
      <c r="GSR120" s="399"/>
      <c r="GSS120" s="466"/>
      <c r="GST120" s="252"/>
      <c r="GSU120" s="467"/>
      <c r="GSV120" s="466"/>
      <c r="GSW120" s="399"/>
      <c r="GSX120" s="466"/>
      <c r="GSY120" s="252"/>
      <c r="GSZ120" s="467"/>
      <c r="GTA120" s="466"/>
      <c r="GTB120" s="399"/>
      <c r="GTC120" s="466"/>
      <c r="GTD120" s="252"/>
      <c r="GTE120" s="467"/>
      <c r="GTF120" s="466"/>
      <c r="GTG120" s="399"/>
      <c r="GTH120" s="466"/>
      <c r="GTI120" s="252"/>
      <c r="GTJ120" s="467"/>
      <c r="GTK120" s="466"/>
      <c r="GTL120" s="399"/>
      <c r="GTM120" s="466"/>
      <c r="GTN120" s="252"/>
      <c r="GTO120" s="467"/>
      <c r="GTP120" s="466"/>
      <c r="GTQ120" s="399"/>
      <c r="GTR120" s="466"/>
      <c r="GTS120" s="252"/>
      <c r="GTT120" s="467"/>
      <c r="GTU120" s="466"/>
      <c r="GTV120" s="399"/>
      <c r="GTW120" s="466"/>
      <c r="GTX120" s="252"/>
      <c r="GTY120" s="467"/>
      <c r="GTZ120" s="466"/>
      <c r="GUA120" s="399"/>
      <c r="GUB120" s="466"/>
      <c r="GUC120" s="252"/>
      <c r="GUD120" s="467"/>
      <c r="GUE120" s="466"/>
      <c r="GUF120" s="399"/>
      <c r="GUG120" s="466"/>
      <c r="GUH120" s="252"/>
      <c r="GUI120" s="467"/>
      <c r="GUJ120" s="466"/>
      <c r="GUK120" s="399"/>
      <c r="GUL120" s="466"/>
      <c r="GUM120" s="252"/>
      <c r="GUN120" s="467"/>
      <c r="GUO120" s="466"/>
      <c r="GUP120" s="399"/>
      <c r="GUQ120" s="466"/>
      <c r="GUR120" s="252"/>
      <c r="GUS120" s="467"/>
      <c r="GUT120" s="466"/>
      <c r="GUU120" s="399"/>
      <c r="GUV120" s="466"/>
      <c r="GUW120" s="252"/>
      <c r="GUX120" s="467"/>
      <c r="GUY120" s="466"/>
      <c r="GUZ120" s="399"/>
      <c r="GVA120" s="466"/>
      <c r="GVB120" s="252"/>
      <c r="GVC120" s="467"/>
      <c r="GVD120" s="466"/>
      <c r="GVE120" s="399"/>
      <c r="GVF120" s="466"/>
      <c r="GVG120" s="252"/>
      <c r="GVH120" s="467"/>
      <c r="GVI120" s="466"/>
      <c r="GVJ120" s="399"/>
      <c r="GVK120" s="466"/>
      <c r="GVL120" s="252"/>
      <c r="GVM120" s="467"/>
      <c r="GVN120" s="466"/>
      <c r="GVO120" s="399"/>
      <c r="GVP120" s="466"/>
      <c r="GVQ120" s="252"/>
      <c r="GVR120" s="467"/>
      <c r="GVS120" s="466"/>
      <c r="GVT120" s="399"/>
      <c r="GVU120" s="466"/>
      <c r="GVV120" s="252"/>
      <c r="GVW120" s="467"/>
      <c r="GVX120" s="466"/>
      <c r="GVY120" s="399"/>
      <c r="GVZ120" s="466"/>
      <c r="GWA120" s="252"/>
      <c r="GWB120" s="467"/>
      <c r="GWC120" s="466"/>
      <c r="GWD120" s="399"/>
      <c r="GWE120" s="466"/>
      <c r="GWF120" s="252"/>
      <c r="GWG120" s="467"/>
      <c r="GWH120" s="466"/>
      <c r="GWI120" s="399"/>
      <c r="GWJ120" s="466"/>
      <c r="GWK120" s="252"/>
      <c r="GWL120" s="467"/>
      <c r="GWM120" s="466"/>
      <c r="GWN120" s="399"/>
      <c r="GWO120" s="466"/>
      <c r="GWP120" s="252"/>
      <c r="GWQ120" s="467"/>
      <c r="GWR120" s="466"/>
      <c r="GWS120" s="399"/>
      <c r="GWT120" s="466"/>
      <c r="GWU120" s="252"/>
      <c r="GWV120" s="467"/>
      <c r="GWW120" s="466"/>
      <c r="GWX120" s="399"/>
      <c r="GWY120" s="466"/>
      <c r="GWZ120" s="252"/>
      <c r="GXA120" s="467"/>
      <c r="GXB120" s="466"/>
      <c r="GXC120" s="399"/>
      <c r="GXD120" s="466"/>
      <c r="GXE120" s="252"/>
      <c r="GXF120" s="467"/>
      <c r="GXG120" s="466"/>
      <c r="GXH120" s="399"/>
      <c r="GXI120" s="466"/>
      <c r="GXJ120" s="252"/>
      <c r="GXK120" s="467"/>
      <c r="GXL120" s="466"/>
      <c r="GXM120" s="399"/>
      <c r="GXN120" s="466"/>
      <c r="GXO120" s="252"/>
      <c r="GXP120" s="467"/>
      <c r="GXQ120" s="466"/>
      <c r="GXR120" s="399"/>
      <c r="GXS120" s="466"/>
      <c r="GXT120" s="252"/>
      <c r="GXU120" s="467"/>
      <c r="GXV120" s="466"/>
      <c r="GXW120" s="399"/>
      <c r="GXX120" s="466"/>
      <c r="GXY120" s="252"/>
      <c r="GXZ120" s="467"/>
      <c r="GYA120" s="466"/>
      <c r="GYB120" s="399"/>
      <c r="GYC120" s="466"/>
      <c r="GYD120" s="252"/>
      <c r="GYE120" s="467"/>
      <c r="GYF120" s="466"/>
      <c r="GYG120" s="399"/>
      <c r="GYH120" s="466"/>
      <c r="GYI120" s="252"/>
      <c r="GYJ120" s="467"/>
      <c r="GYK120" s="466"/>
      <c r="GYL120" s="399"/>
      <c r="GYM120" s="466"/>
      <c r="GYN120" s="252"/>
      <c r="GYO120" s="467"/>
      <c r="GYP120" s="466"/>
      <c r="GYQ120" s="399"/>
      <c r="GYR120" s="466"/>
      <c r="GYS120" s="252"/>
      <c r="GYT120" s="467"/>
      <c r="GYU120" s="466"/>
      <c r="GYV120" s="399"/>
      <c r="GYW120" s="466"/>
      <c r="GYX120" s="252"/>
      <c r="GYY120" s="467"/>
      <c r="GYZ120" s="466"/>
      <c r="GZA120" s="399"/>
      <c r="GZB120" s="466"/>
      <c r="GZC120" s="252"/>
      <c r="GZD120" s="467"/>
      <c r="GZE120" s="466"/>
      <c r="GZF120" s="399"/>
      <c r="GZG120" s="466"/>
      <c r="GZH120" s="252"/>
      <c r="GZI120" s="467"/>
      <c r="GZJ120" s="466"/>
      <c r="GZK120" s="399"/>
      <c r="GZL120" s="466"/>
      <c r="GZM120" s="252"/>
      <c r="GZN120" s="467"/>
      <c r="GZO120" s="466"/>
      <c r="GZP120" s="399"/>
      <c r="GZQ120" s="466"/>
      <c r="GZR120" s="252"/>
      <c r="GZS120" s="467"/>
      <c r="GZT120" s="466"/>
      <c r="GZU120" s="399"/>
      <c r="GZV120" s="466"/>
      <c r="GZW120" s="252"/>
      <c r="GZX120" s="467"/>
      <c r="GZY120" s="466"/>
      <c r="GZZ120" s="399"/>
      <c r="HAA120" s="466"/>
      <c r="HAB120" s="252"/>
      <c r="HAC120" s="467"/>
      <c r="HAD120" s="466"/>
      <c r="HAE120" s="399"/>
      <c r="HAF120" s="466"/>
      <c r="HAG120" s="252"/>
      <c r="HAH120" s="467"/>
      <c r="HAI120" s="466"/>
      <c r="HAJ120" s="399"/>
      <c r="HAK120" s="466"/>
      <c r="HAL120" s="252"/>
      <c r="HAM120" s="467"/>
      <c r="HAN120" s="466"/>
      <c r="HAO120" s="399"/>
      <c r="HAP120" s="466"/>
      <c r="HAQ120" s="252"/>
      <c r="HAR120" s="467"/>
      <c r="HAS120" s="466"/>
      <c r="HAT120" s="399"/>
      <c r="HAU120" s="466"/>
      <c r="HAV120" s="252"/>
      <c r="HAW120" s="467"/>
      <c r="HAX120" s="466"/>
      <c r="HAY120" s="399"/>
      <c r="HAZ120" s="466"/>
      <c r="HBA120" s="252"/>
      <c r="HBB120" s="467"/>
      <c r="HBC120" s="466"/>
      <c r="HBD120" s="399"/>
      <c r="HBE120" s="466"/>
      <c r="HBF120" s="252"/>
      <c r="HBG120" s="467"/>
      <c r="HBH120" s="466"/>
      <c r="HBI120" s="399"/>
      <c r="HBJ120" s="466"/>
      <c r="HBK120" s="252"/>
      <c r="HBL120" s="467"/>
      <c r="HBM120" s="466"/>
      <c r="HBN120" s="399"/>
      <c r="HBO120" s="466"/>
      <c r="HBP120" s="252"/>
      <c r="HBQ120" s="467"/>
      <c r="HBR120" s="466"/>
      <c r="HBS120" s="399"/>
      <c r="HBT120" s="466"/>
      <c r="HBU120" s="252"/>
      <c r="HBV120" s="467"/>
      <c r="HBW120" s="466"/>
      <c r="HBX120" s="399"/>
      <c r="HBY120" s="466"/>
      <c r="HBZ120" s="252"/>
      <c r="HCA120" s="467"/>
      <c r="HCB120" s="466"/>
      <c r="HCC120" s="399"/>
      <c r="HCD120" s="466"/>
      <c r="HCE120" s="252"/>
      <c r="HCF120" s="467"/>
      <c r="HCG120" s="466"/>
      <c r="HCH120" s="399"/>
      <c r="HCI120" s="466"/>
      <c r="HCJ120" s="252"/>
      <c r="HCK120" s="467"/>
      <c r="HCL120" s="466"/>
      <c r="HCM120" s="399"/>
      <c r="HCN120" s="466"/>
      <c r="HCO120" s="252"/>
      <c r="HCP120" s="467"/>
      <c r="HCQ120" s="466"/>
      <c r="HCR120" s="399"/>
      <c r="HCS120" s="466"/>
      <c r="HCT120" s="252"/>
      <c r="HCU120" s="467"/>
      <c r="HCV120" s="466"/>
      <c r="HCW120" s="399"/>
      <c r="HCX120" s="466"/>
      <c r="HCY120" s="252"/>
      <c r="HCZ120" s="467"/>
      <c r="HDA120" s="466"/>
      <c r="HDB120" s="399"/>
      <c r="HDC120" s="466"/>
      <c r="HDD120" s="252"/>
      <c r="HDE120" s="467"/>
      <c r="HDF120" s="466"/>
      <c r="HDG120" s="399"/>
      <c r="HDH120" s="466"/>
      <c r="HDI120" s="252"/>
      <c r="HDJ120" s="467"/>
      <c r="HDK120" s="466"/>
      <c r="HDL120" s="399"/>
      <c r="HDM120" s="466"/>
      <c r="HDN120" s="252"/>
      <c r="HDO120" s="467"/>
      <c r="HDP120" s="466"/>
      <c r="HDQ120" s="399"/>
      <c r="HDR120" s="466"/>
      <c r="HDS120" s="252"/>
      <c r="HDT120" s="467"/>
      <c r="HDU120" s="466"/>
      <c r="HDV120" s="399"/>
      <c r="HDW120" s="466"/>
      <c r="HDX120" s="252"/>
      <c r="HDY120" s="467"/>
      <c r="HDZ120" s="466"/>
      <c r="HEA120" s="399"/>
      <c r="HEB120" s="466"/>
      <c r="HEC120" s="252"/>
      <c r="HED120" s="467"/>
      <c r="HEE120" s="466"/>
      <c r="HEF120" s="399"/>
      <c r="HEG120" s="466"/>
      <c r="HEH120" s="252"/>
      <c r="HEI120" s="467"/>
      <c r="HEJ120" s="466"/>
      <c r="HEK120" s="399"/>
      <c r="HEL120" s="466"/>
      <c r="HEM120" s="252"/>
      <c r="HEN120" s="467"/>
      <c r="HEO120" s="466"/>
      <c r="HEP120" s="399"/>
      <c r="HEQ120" s="466"/>
      <c r="HER120" s="252"/>
      <c r="HES120" s="467"/>
      <c r="HET120" s="466"/>
      <c r="HEU120" s="399"/>
      <c r="HEV120" s="466"/>
      <c r="HEW120" s="252"/>
      <c r="HEX120" s="467"/>
      <c r="HEY120" s="466"/>
      <c r="HEZ120" s="399"/>
      <c r="HFA120" s="466"/>
      <c r="HFB120" s="252"/>
      <c r="HFC120" s="467"/>
      <c r="HFD120" s="466"/>
      <c r="HFE120" s="399"/>
      <c r="HFF120" s="466"/>
      <c r="HFG120" s="252"/>
      <c r="HFH120" s="467"/>
      <c r="HFI120" s="466"/>
      <c r="HFJ120" s="399"/>
      <c r="HFK120" s="466"/>
      <c r="HFL120" s="252"/>
      <c r="HFM120" s="467"/>
      <c r="HFN120" s="466"/>
      <c r="HFO120" s="399"/>
      <c r="HFP120" s="466"/>
      <c r="HFQ120" s="252"/>
      <c r="HFR120" s="467"/>
      <c r="HFS120" s="466"/>
      <c r="HFT120" s="399"/>
      <c r="HFU120" s="466"/>
      <c r="HFV120" s="252"/>
      <c r="HFW120" s="467"/>
      <c r="HFX120" s="466"/>
      <c r="HFY120" s="399"/>
      <c r="HFZ120" s="466"/>
      <c r="HGA120" s="252"/>
      <c r="HGB120" s="467"/>
      <c r="HGC120" s="466"/>
      <c r="HGD120" s="399"/>
      <c r="HGE120" s="466"/>
      <c r="HGF120" s="252"/>
      <c r="HGG120" s="467"/>
      <c r="HGH120" s="466"/>
      <c r="HGI120" s="399"/>
      <c r="HGJ120" s="466"/>
      <c r="HGK120" s="252"/>
      <c r="HGL120" s="467"/>
      <c r="HGM120" s="466"/>
      <c r="HGN120" s="399"/>
      <c r="HGO120" s="466"/>
      <c r="HGP120" s="252"/>
      <c r="HGQ120" s="467"/>
      <c r="HGR120" s="466"/>
      <c r="HGS120" s="399"/>
      <c r="HGT120" s="466"/>
      <c r="HGU120" s="252"/>
      <c r="HGV120" s="467"/>
      <c r="HGW120" s="466"/>
      <c r="HGX120" s="399"/>
      <c r="HGY120" s="466"/>
      <c r="HGZ120" s="252"/>
      <c r="HHA120" s="467"/>
      <c r="HHB120" s="466"/>
      <c r="HHC120" s="399"/>
      <c r="HHD120" s="466"/>
      <c r="HHE120" s="252"/>
      <c r="HHF120" s="467"/>
      <c r="HHG120" s="466"/>
      <c r="HHH120" s="399"/>
      <c r="HHI120" s="466"/>
      <c r="HHJ120" s="252"/>
      <c r="HHK120" s="467"/>
      <c r="HHL120" s="466"/>
      <c r="HHM120" s="399"/>
      <c r="HHN120" s="466"/>
      <c r="HHO120" s="252"/>
      <c r="HHP120" s="467"/>
      <c r="HHQ120" s="466"/>
      <c r="HHR120" s="399"/>
      <c r="HHS120" s="466"/>
      <c r="HHT120" s="252"/>
      <c r="HHU120" s="467"/>
      <c r="HHV120" s="466"/>
      <c r="HHW120" s="399"/>
      <c r="HHX120" s="466"/>
      <c r="HHY120" s="252"/>
      <c r="HHZ120" s="467"/>
      <c r="HIA120" s="466"/>
      <c r="HIB120" s="399"/>
      <c r="HIC120" s="466"/>
      <c r="HID120" s="252"/>
      <c r="HIE120" s="467"/>
      <c r="HIF120" s="466"/>
      <c r="HIG120" s="399"/>
      <c r="HIH120" s="466"/>
      <c r="HII120" s="252"/>
      <c r="HIJ120" s="467"/>
      <c r="HIK120" s="466"/>
      <c r="HIL120" s="399"/>
      <c r="HIM120" s="466"/>
      <c r="HIN120" s="252"/>
      <c r="HIO120" s="467"/>
      <c r="HIP120" s="466"/>
      <c r="HIQ120" s="399"/>
      <c r="HIR120" s="466"/>
      <c r="HIS120" s="252"/>
      <c r="HIT120" s="467"/>
      <c r="HIU120" s="466"/>
      <c r="HIV120" s="399"/>
      <c r="HIW120" s="466"/>
      <c r="HIX120" s="252"/>
      <c r="HIY120" s="467"/>
      <c r="HIZ120" s="466"/>
      <c r="HJA120" s="399"/>
      <c r="HJB120" s="466"/>
      <c r="HJC120" s="252"/>
      <c r="HJD120" s="467"/>
      <c r="HJE120" s="466"/>
      <c r="HJF120" s="399"/>
      <c r="HJG120" s="466"/>
      <c r="HJH120" s="252"/>
      <c r="HJI120" s="467"/>
      <c r="HJJ120" s="466"/>
      <c r="HJK120" s="399"/>
      <c r="HJL120" s="466"/>
      <c r="HJM120" s="252"/>
      <c r="HJN120" s="467"/>
      <c r="HJO120" s="466"/>
      <c r="HJP120" s="399"/>
      <c r="HJQ120" s="466"/>
      <c r="HJR120" s="252"/>
      <c r="HJS120" s="467"/>
      <c r="HJT120" s="466"/>
      <c r="HJU120" s="399"/>
      <c r="HJV120" s="466"/>
      <c r="HJW120" s="252"/>
      <c r="HJX120" s="467"/>
      <c r="HJY120" s="466"/>
      <c r="HJZ120" s="399"/>
      <c r="HKA120" s="466"/>
      <c r="HKB120" s="252"/>
      <c r="HKC120" s="467"/>
      <c r="HKD120" s="466"/>
      <c r="HKE120" s="399"/>
      <c r="HKF120" s="466"/>
      <c r="HKG120" s="252"/>
      <c r="HKH120" s="467"/>
      <c r="HKI120" s="466"/>
      <c r="HKJ120" s="399"/>
      <c r="HKK120" s="466"/>
      <c r="HKL120" s="252"/>
      <c r="HKM120" s="467"/>
      <c r="HKN120" s="466"/>
      <c r="HKO120" s="399"/>
      <c r="HKP120" s="466"/>
      <c r="HKQ120" s="252"/>
      <c r="HKR120" s="467"/>
      <c r="HKS120" s="466"/>
      <c r="HKT120" s="399"/>
      <c r="HKU120" s="466"/>
      <c r="HKV120" s="252"/>
      <c r="HKW120" s="467"/>
      <c r="HKX120" s="466"/>
      <c r="HKY120" s="399"/>
      <c r="HKZ120" s="466"/>
      <c r="HLA120" s="252"/>
      <c r="HLB120" s="467"/>
      <c r="HLC120" s="466"/>
      <c r="HLD120" s="399"/>
      <c r="HLE120" s="466"/>
      <c r="HLF120" s="252"/>
      <c r="HLG120" s="467"/>
      <c r="HLH120" s="466"/>
      <c r="HLI120" s="399"/>
      <c r="HLJ120" s="466"/>
      <c r="HLK120" s="252"/>
      <c r="HLL120" s="467"/>
      <c r="HLM120" s="466"/>
      <c r="HLN120" s="399"/>
      <c r="HLO120" s="466"/>
      <c r="HLP120" s="252"/>
      <c r="HLQ120" s="467"/>
      <c r="HLR120" s="466"/>
      <c r="HLS120" s="399"/>
      <c r="HLT120" s="466"/>
      <c r="HLU120" s="252"/>
      <c r="HLV120" s="467"/>
      <c r="HLW120" s="466"/>
      <c r="HLX120" s="399"/>
      <c r="HLY120" s="466"/>
      <c r="HLZ120" s="252"/>
      <c r="HMA120" s="467"/>
      <c r="HMB120" s="466"/>
      <c r="HMC120" s="399"/>
      <c r="HMD120" s="466"/>
      <c r="HME120" s="252"/>
      <c r="HMF120" s="467"/>
      <c r="HMG120" s="466"/>
      <c r="HMH120" s="399"/>
      <c r="HMI120" s="466"/>
      <c r="HMJ120" s="252"/>
      <c r="HMK120" s="467"/>
      <c r="HML120" s="466"/>
      <c r="HMM120" s="399"/>
      <c r="HMN120" s="466"/>
      <c r="HMO120" s="252"/>
      <c r="HMP120" s="467"/>
      <c r="HMQ120" s="466"/>
      <c r="HMR120" s="399"/>
      <c r="HMS120" s="466"/>
      <c r="HMT120" s="252"/>
      <c r="HMU120" s="467"/>
      <c r="HMV120" s="466"/>
      <c r="HMW120" s="399"/>
      <c r="HMX120" s="466"/>
      <c r="HMY120" s="252"/>
      <c r="HMZ120" s="467"/>
      <c r="HNA120" s="466"/>
      <c r="HNB120" s="399"/>
      <c r="HNC120" s="466"/>
      <c r="HND120" s="252"/>
      <c r="HNE120" s="467"/>
      <c r="HNF120" s="466"/>
      <c r="HNG120" s="399"/>
      <c r="HNH120" s="466"/>
      <c r="HNI120" s="252"/>
      <c r="HNJ120" s="467"/>
      <c r="HNK120" s="466"/>
      <c r="HNL120" s="399"/>
      <c r="HNM120" s="466"/>
      <c r="HNN120" s="252"/>
      <c r="HNO120" s="467"/>
      <c r="HNP120" s="466"/>
      <c r="HNQ120" s="399"/>
      <c r="HNR120" s="466"/>
      <c r="HNS120" s="252"/>
      <c r="HNT120" s="467"/>
      <c r="HNU120" s="466"/>
      <c r="HNV120" s="399"/>
      <c r="HNW120" s="466"/>
      <c r="HNX120" s="252"/>
      <c r="HNY120" s="467"/>
      <c r="HNZ120" s="466"/>
      <c r="HOA120" s="399"/>
      <c r="HOB120" s="466"/>
      <c r="HOC120" s="252"/>
      <c r="HOD120" s="467"/>
      <c r="HOE120" s="466"/>
      <c r="HOF120" s="399"/>
      <c r="HOG120" s="466"/>
      <c r="HOH120" s="252"/>
      <c r="HOI120" s="467"/>
      <c r="HOJ120" s="466"/>
      <c r="HOK120" s="399"/>
      <c r="HOL120" s="466"/>
      <c r="HOM120" s="252"/>
      <c r="HON120" s="467"/>
      <c r="HOO120" s="466"/>
      <c r="HOP120" s="399"/>
      <c r="HOQ120" s="466"/>
      <c r="HOR120" s="252"/>
      <c r="HOS120" s="467"/>
      <c r="HOT120" s="466"/>
      <c r="HOU120" s="399"/>
      <c r="HOV120" s="466"/>
      <c r="HOW120" s="252"/>
      <c r="HOX120" s="467"/>
      <c r="HOY120" s="466"/>
      <c r="HOZ120" s="399"/>
      <c r="HPA120" s="466"/>
      <c r="HPB120" s="252"/>
      <c r="HPC120" s="467"/>
      <c r="HPD120" s="466"/>
      <c r="HPE120" s="399"/>
      <c r="HPF120" s="466"/>
      <c r="HPG120" s="252"/>
      <c r="HPH120" s="467"/>
      <c r="HPI120" s="466"/>
      <c r="HPJ120" s="399"/>
      <c r="HPK120" s="466"/>
      <c r="HPL120" s="252"/>
      <c r="HPM120" s="467"/>
      <c r="HPN120" s="466"/>
      <c r="HPO120" s="399"/>
      <c r="HPP120" s="466"/>
      <c r="HPQ120" s="252"/>
      <c r="HPR120" s="467"/>
      <c r="HPS120" s="466"/>
      <c r="HPT120" s="399"/>
      <c r="HPU120" s="466"/>
      <c r="HPV120" s="252"/>
      <c r="HPW120" s="467"/>
      <c r="HPX120" s="466"/>
      <c r="HPY120" s="399"/>
      <c r="HPZ120" s="466"/>
      <c r="HQA120" s="252"/>
      <c r="HQB120" s="467"/>
      <c r="HQC120" s="466"/>
      <c r="HQD120" s="399"/>
      <c r="HQE120" s="466"/>
      <c r="HQF120" s="252"/>
      <c r="HQG120" s="467"/>
      <c r="HQH120" s="466"/>
      <c r="HQI120" s="399"/>
      <c r="HQJ120" s="466"/>
      <c r="HQK120" s="252"/>
      <c r="HQL120" s="467"/>
      <c r="HQM120" s="466"/>
      <c r="HQN120" s="399"/>
      <c r="HQO120" s="466"/>
      <c r="HQP120" s="252"/>
      <c r="HQQ120" s="467"/>
      <c r="HQR120" s="466"/>
      <c r="HQS120" s="399"/>
      <c r="HQT120" s="466"/>
      <c r="HQU120" s="252"/>
      <c r="HQV120" s="467"/>
      <c r="HQW120" s="466"/>
      <c r="HQX120" s="399"/>
      <c r="HQY120" s="466"/>
      <c r="HQZ120" s="252"/>
      <c r="HRA120" s="467"/>
      <c r="HRB120" s="466"/>
      <c r="HRC120" s="399"/>
      <c r="HRD120" s="466"/>
      <c r="HRE120" s="252"/>
      <c r="HRF120" s="467"/>
      <c r="HRG120" s="466"/>
      <c r="HRH120" s="399"/>
      <c r="HRI120" s="466"/>
      <c r="HRJ120" s="252"/>
      <c r="HRK120" s="467"/>
      <c r="HRL120" s="466"/>
      <c r="HRM120" s="399"/>
      <c r="HRN120" s="466"/>
      <c r="HRO120" s="252"/>
      <c r="HRP120" s="467"/>
      <c r="HRQ120" s="466"/>
      <c r="HRR120" s="399"/>
      <c r="HRS120" s="466"/>
      <c r="HRT120" s="252"/>
      <c r="HRU120" s="467"/>
      <c r="HRV120" s="466"/>
      <c r="HRW120" s="399"/>
      <c r="HRX120" s="466"/>
      <c r="HRY120" s="252"/>
      <c r="HRZ120" s="467"/>
      <c r="HSA120" s="466"/>
      <c r="HSB120" s="399"/>
      <c r="HSC120" s="466"/>
      <c r="HSD120" s="252"/>
      <c r="HSE120" s="467"/>
      <c r="HSF120" s="466"/>
      <c r="HSG120" s="399"/>
      <c r="HSH120" s="466"/>
      <c r="HSI120" s="252"/>
      <c r="HSJ120" s="467"/>
      <c r="HSK120" s="466"/>
      <c r="HSL120" s="399"/>
      <c r="HSM120" s="466"/>
      <c r="HSN120" s="252"/>
      <c r="HSO120" s="467"/>
      <c r="HSP120" s="466"/>
      <c r="HSQ120" s="399"/>
      <c r="HSR120" s="466"/>
      <c r="HSS120" s="252"/>
      <c r="HST120" s="467"/>
      <c r="HSU120" s="466"/>
      <c r="HSV120" s="399"/>
      <c r="HSW120" s="466"/>
      <c r="HSX120" s="252"/>
      <c r="HSY120" s="467"/>
      <c r="HSZ120" s="466"/>
      <c r="HTA120" s="399"/>
      <c r="HTB120" s="466"/>
      <c r="HTC120" s="252"/>
      <c r="HTD120" s="467"/>
      <c r="HTE120" s="466"/>
      <c r="HTF120" s="399"/>
      <c r="HTG120" s="466"/>
      <c r="HTH120" s="252"/>
      <c r="HTI120" s="467"/>
      <c r="HTJ120" s="466"/>
      <c r="HTK120" s="399"/>
      <c r="HTL120" s="466"/>
      <c r="HTM120" s="252"/>
      <c r="HTN120" s="467"/>
      <c r="HTO120" s="466"/>
      <c r="HTP120" s="399"/>
      <c r="HTQ120" s="466"/>
      <c r="HTR120" s="252"/>
      <c r="HTS120" s="467"/>
      <c r="HTT120" s="466"/>
      <c r="HTU120" s="399"/>
      <c r="HTV120" s="466"/>
      <c r="HTW120" s="252"/>
      <c r="HTX120" s="467"/>
      <c r="HTY120" s="466"/>
      <c r="HTZ120" s="399"/>
      <c r="HUA120" s="466"/>
      <c r="HUB120" s="252"/>
      <c r="HUC120" s="467"/>
      <c r="HUD120" s="466"/>
      <c r="HUE120" s="399"/>
      <c r="HUF120" s="466"/>
      <c r="HUG120" s="252"/>
      <c r="HUH120" s="467"/>
      <c r="HUI120" s="466"/>
      <c r="HUJ120" s="399"/>
      <c r="HUK120" s="466"/>
      <c r="HUL120" s="252"/>
      <c r="HUM120" s="467"/>
      <c r="HUN120" s="466"/>
      <c r="HUO120" s="399"/>
      <c r="HUP120" s="466"/>
      <c r="HUQ120" s="252"/>
      <c r="HUR120" s="467"/>
      <c r="HUS120" s="466"/>
      <c r="HUT120" s="399"/>
      <c r="HUU120" s="466"/>
      <c r="HUV120" s="252"/>
      <c r="HUW120" s="467"/>
      <c r="HUX120" s="466"/>
      <c r="HUY120" s="399"/>
      <c r="HUZ120" s="466"/>
      <c r="HVA120" s="252"/>
      <c r="HVB120" s="467"/>
      <c r="HVC120" s="466"/>
      <c r="HVD120" s="399"/>
      <c r="HVE120" s="466"/>
      <c r="HVF120" s="252"/>
      <c r="HVG120" s="467"/>
      <c r="HVH120" s="466"/>
      <c r="HVI120" s="399"/>
      <c r="HVJ120" s="466"/>
      <c r="HVK120" s="252"/>
      <c r="HVL120" s="467"/>
      <c r="HVM120" s="466"/>
      <c r="HVN120" s="399"/>
      <c r="HVO120" s="466"/>
      <c r="HVP120" s="252"/>
      <c r="HVQ120" s="467"/>
      <c r="HVR120" s="466"/>
      <c r="HVS120" s="399"/>
      <c r="HVT120" s="466"/>
      <c r="HVU120" s="252"/>
      <c r="HVV120" s="467"/>
      <c r="HVW120" s="466"/>
      <c r="HVX120" s="399"/>
      <c r="HVY120" s="466"/>
      <c r="HVZ120" s="252"/>
      <c r="HWA120" s="467"/>
      <c r="HWB120" s="466"/>
      <c r="HWC120" s="399"/>
      <c r="HWD120" s="466"/>
      <c r="HWE120" s="252"/>
      <c r="HWF120" s="467"/>
      <c r="HWG120" s="466"/>
      <c r="HWH120" s="399"/>
      <c r="HWI120" s="466"/>
      <c r="HWJ120" s="252"/>
      <c r="HWK120" s="467"/>
      <c r="HWL120" s="466"/>
      <c r="HWM120" s="399"/>
      <c r="HWN120" s="466"/>
      <c r="HWO120" s="252"/>
      <c r="HWP120" s="467"/>
      <c r="HWQ120" s="466"/>
      <c r="HWR120" s="399"/>
      <c r="HWS120" s="466"/>
      <c r="HWT120" s="252"/>
      <c r="HWU120" s="467"/>
      <c r="HWV120" s="466"/>
      <c r="HWW120" s="399"/>
      <c r="HWX120" s="466"/>
      <c r="HWY120" s="252"/>
      <c r="HWZ120" s="467"/>
      <c r="HXA120" s="466"/>
      <c r="HXB120" s="399"/>
      <c r="HXC120" s="466"/>
      <c r="HXD120" s="252"/>
      <c r="HXE120" s="467"/>
      <c r="HXF120" s="466"/>
      <c r="HXG120" s="399"/>
      <c r="HXH120" s="466"/>
      <c r="HXI120" s="252"/>
      <c r="HXJ120" s="467"/>
      <c r="HXK120" s="466"/>
      <c r="HXL120" s="399"/>
      <c r="HXM120" s="466"/>
      <c r="HXN120" s="252"/>
      <c r="HXO120" s="467"/>
      <c r="HXP120" s="466"/>
      <c r="HXQ120" s="399"/>
      <c r="HXR120" s="466"/>
      <c r="HXS120" s="252"/>
      <c r="HXT120" s="467"/>
      <c r="HXU120" s="466"/>
      <c r="HXV120" s="399"/>
      <c r="HXW120" s="466"/>
      <c r="HXX120" s="252"/>
      <c r="HXY120" s="467"/>
      <c r="HXZ120" s="466"/>
      <c r="HYA120" s="399"/>
      <c r="HYB120" s="466"/>
      <c r="HYC120" s="252"/>
      <c r="HYD120" s="467"/>
      <c r="HYE120" s="466"/>
      <c r="HYF120" s="399"/>
      <c r="HYG120" s="466"/>
      <c r="HYH120" s="252"/>
      <c r="HYI120" s="467"/>
      <c r="HYJ120" s="466"/>
      <c r="HYK120" s="399"/>
      <c r="HYL120" s="466"/>
      <c r="HYM120" s="252"/>
      <c r="HYN120" s="467"/>
      <c r="HYO120" s="466"/>
      <c r="HYP120" s="399"/>
      <c r="HYQ120" s="466"/>
      <c r="HYR120" s="252"/>
      <c r="HYS120" s="467"/>
      <c r="HYT120" s="466"/>
      <c r="HYU120" s="399"/>
      <c r="HYV120" s="466"/>
      <c r="HYW120" s="252"/>
      <c r="HYX120" s="467"/>
      <c r="HYY120" s="466"/>
      <c r="HYZ120" s="399"/>
      <c r="HZA120" s="466"/>
      <c r="HZB120" s="252"/>
      <c r="HZC120" s="467"/>
      <c r="HZD120" s="466"/>
      <c r="HZE120" s="399"/>
      <c r="HZF120" s="466"/>
      <c r="HZG120" s="252"/>
      <c r="HZH120" s="467"/>
      <c r="HZI120" s="466"/>
      <c r="HZJ120" s="399"/>
      <c r="HZK120" s="466"/>
      <c r="HZL120" s="252"/>
      <c r="HZM120" s="467"/>
      <c r="HZN120" s="466"/>
      <c r="HZO120" s="399"/>
      <c r="HZP120" s="466"/>
      <c r="HZQ120" s="252"/>
      <c r="HZR120" s="467"/>
      <c r="HZS120" s="466"/>
      <c r="HZT120" s="399"/>
      <c r="HZU120" s="466"/>
      <c r="HZV120" s="252"/>
      <c r="HZW120" s="467"/>
      <c r="HZX120" s="466"/>
      <c r="HZY120" s="399"/>
      <c r="HZZ120" s="466"/>
      <c r="IAA120" s="252"/>
      <c r="IAB120" s="467"/>
      <c r="IAC120" s="466"/>
      <c r="IAD120" s="399"/>
      <c r="IAE120" s="466"/>
      <c r="IAF120" s="252"/>
      <c r="IAG120" s="467"/>
      <c r="IAH120" s="466"/>
      <c r="IAI120" s="399"/>
      <c r="IAJ120" s="466"/>
      <c r="IAK120" s="252"/>
      <c r="IAL120" s="467"/>
      <c r="IAM120" s="466"/>
      <c r="IAN120" s="399"/>
      <c r="IAO120" s="466"/>
      <c r="IAP120" s="252"/>
      <c r="IAQ120" s="467"/>
      <c r="IAR120" s="466"/>
      <c r="IAS120" s="399"/>
      <c r="IAT120" s="466"/>
      <c r="IAU120" s="252"/>
      <c r="IAV120" s="467"/>
      <c r="IAW120" s="466"/>
      <c r="IAX120" s="399"/>
      <c r="IAY120" s="466"/>
      <c r="IAZ120" s="252"/>
      <c r="IBA120" s="467"/>
      <c r="IBB120" s="466"/>
      <c r="IBC120" s="399"/>
      <c r="IBD120" s="466"/>
      <c r="IBE120" s="252"/>
      <c r="IBF120" s="467"/>
      <c r="IBG120" s="466"/>
      <c r="IBH120" s="399"/>
      <c r="IBI120" s="466"/>
      <c r="IBJ120" s="252"/>
      <c r="IBK120" s="467"/>
      <c r="IBL120" s="466"/>
      <c r="IBM120" s="399"/>
      <c r="IBN120" s="466"/>
      <c r="IBO120" s="252"/>
      <c r="IBP120" s="467"/>
      <c r="IBQ120" s="466"/>
      <c r="IBR120" s="399"/>
      <c r="IBS120" s="466"/>
      <c r="IBT120" s="252"/>
      <c r="IBU120" s="467"/>
      <c r="IBV120" s="466"/>
      <c r="IBW120" s="399"/>
      <c r="IBX120" s="466"/>
      <c r="IBY120" s="252"/>
      <c r="IBZ120" s="467"/>
      <c r="ICA120" s="466"/>
      <c r="ICB120" s="399"/>
      <c r="ICC120" s="466"/>
      <c r="ICD120" s="252"/>
      <c r="ICE120" s="467"/>
      <c r="ICF120" s="466"/>
      <c r="ICG120" s="399"/>
      <c r="ICH120" s="466"/>
      <c r="ICI120" s="252"/>
      <c r="ICJ120" s="467"/>
      <c r="ICK120" s="466"/>
      <c r="ICL120" s="399"/>
      <c r="ICM120" s="466"/>
      <c r="ICN120" s="252"/>
      <c r="ICO120" s="467"/>
      <c r="ICP120" s="466"/>
      <c r="ICQ120" s="399"/>
      <c r="ICR120" s="466"/>
      <c r="ICS120" s="252"/>
      <c r="ICT120" s="467"/>
      <c r="ICU120" s="466"/>
      <c r="ICV120" s="399"/>
      <c r="ICW120" s="466"/>
      <c r="ICX120" s="252"/>
      <c r="ICY120" s="467"/>
      <c r="ICZ120" s="466"/>
      <c r="IDA120" s="399"/>
      <c r="IDB120" s="466"/>
      <c r="IDC120" s="252"/>
      <c r="IDD120" s="467"/>
      <c r="IDE120" s="466"/>
      <c r="IDF120" s="399"/>
      <c r="IDG120" s="466"/>
      <c r="IDH120" s="252"/>
      <c r="IDI120" s="467"/>
      <c r="IDJ120" s="466"/>
      <c r="IDK120" s="399"/>
      <c r="IDL120" s="466"/>
      <c r="IDM120" s="252"/>
      <c r="IDN120" s="467"/>
      <c r="IDO120" s="466"/>
      <c r="IDP120" s="399"/>
      <c r="IDQ120" s="466"/>
      <c r="IDR120" s="252"/>
      <c r="IDS120" s="467"/>
      <c r="IDT120" s="466"/>
      <c r="IDU120" s="399"/>
      <c r="IDV120" s="466"/>
      <c r="IDW120" s="252"/>
      <c r="IDX120" s="467"/>
      <c r="IDY120" s="466"/>
      <c r="IDZ120" s="399"/>
      <c r="IEA120" s="466"/>
      <c r="IEB120" s="252"/>
      <c r="IEC120" s="467"/>
      <c r="IED120" s="466"/>
      <c r="IEE120" s="399"/>
      <c r="IEF120" s="466"/>
      <c r="IEG120" s="252"/>
      <c r="IEH120" s="467"/>
      <c r="IEI120" s="466"/>
      <c r="IEJ120" s="399"/>
      <c r="IEK120" s="466"/>
      <c r="IEL120" s="252"/>
      <c r="IEM120" s="467"/>
      <c r="IEN120" s="466"/>
      <c r="IEO120" s="399"/>
      <c r="IEP120" s="466"/>
      <c r="IEQ120" s="252"/>
      <c r="IER120" s="467"/>
      <c r="IES120" s="466"/>
      <c r="IET120" s="399"/>
      <c r="IEU120" s="466"/>
      <c r="IEV120" s="252"/>
      <c r="IEW120" s="467"/>
      <c r="IEX120" s="466"/>
      <c r="IEY120" s="399"/>
      <c r="IEZ120" s="466"/>
      <c r="IFA120" s="252"/>
      <c r="IFB120" s="467"/>
      <c r="IFC120" s="466"/>
      <c r="IFD120" s="399"/>
      <c r="IFE120" s="466"/>
      <c r="IFF120" s="252"/>
      <c r="IFG120" s="467"/>
      <c r="IFH120" s="466"/>
      <c r="IFI120" s="399"/>
      <c r="IFJ120" s="466"/>
      <c r="IFK120" s="252"/>
      <c r="IFL120" s="467"/>
      <c r="IFM120" s="466"/>
      <c r="IFN120" s="399"/>
      <c r="IFO120" s="466"/>
      <c r="IFP120" s="252"/>
      <c r="IFQ120" s="467"/>
      <c r="IFR120" s="466"/>
      <c r="IFS120" s="399"/>
      <c r="IFT120" s="466"/>
      <c r="IFU120" s="252"/>
      <c r="IFV120" s="467"/>
      <c r="IFW120" s="466"/>
      <c r="IFX120" s="399"/>
      <c r="IFY120" s="466"/>
      <c r="IFZ120" s="252"/>
      <c r="IGA120" s="467"/>
      <c r="IGB120" s="466"/>
      <c r="IGC120" s="399"/>
      <c r="IGD120" s="466"/>
      <c r="IGE120" s="252"/>
      <c r="IGF120" s="467"/>
      <c r="IGG120" s="466"/>
      <c r="IGH120" s="399"/>
      <c r="IGI120" s="466"/>
      <c r="IGJ120" s="252"/>
      <c r="IGK120" s="467"/>
      <c r="IGL120" s="466"/>
      <c r="IGM120" s="399"/>
      <c r="IGN120" s="466"/>
      <c r="IGO120" s="252"/>
      <c r="IGP120" s="467"/>
      <c r="IGQ120" s="466"/>
      <c r="IGR120" s="399"/>
      <c r="IGS120" s="466"/>
      <c r="IGT120" s="252"/>
      <c r="IGU120" s="467"/>
      <c r="IGV120" s="466"/>
      <c r="IGW120" s="399"/>
      <c r="IGX120" s="466"/>
      <c r="IGY120" s="252"/>
      <c r="IGZ120" s="467"/>
      <c r="IHA120" s="466"/>
      <c r="IHB120" s="399"/>
      <c r="IHC120" s="466"/>
      <c r="IHD120" s="252"/>
      <c r="IHE120" s="467"/>
      <c r="IHF120" s="466"/>
      <c r="IHG120" s="399"/>
      <c r="IHH120" s="466"/>
      <c r="IHI120" s="252"/>
      <c r="IHJ120" s="467"/>
      <c r="IHK120" s="466"/>
      <c r="IHL120" s="399"/>
      <c r="IHM120" s="466"/>
      <c r="IHN120" s="252"/>
      <c r="IHO120" s="467"/>
      <c r="IHP120" s="466"/>
      <c r="IHQ120" s="399"/>
      <c r="IHR120" s="466"/>
      <c r="IHS120" s="252"/>
      <c r="IHT120" s="467"/>
      <c r="IHU120" s="466"/>
      <c r="IHV120" s="399"/>
      <c r="IHW120" s="466"/>
      <c r="IHX120" s="252"/>
      <c r="IHY120" s="467"/>
      <c r="IHZ120" s="466"/>
      <c r="IIA120" s="399"/>
      <c r="IIB120" s="466"/>
      <c r="IIC120" s="252"/>
      <c r="IID120" s="467"/>
      <c r="IIE120" s="466"/>
      <c r="IIF120" s="399"/>
      <c r="IIG120" s="466"/>
      <c r="IIH120" s="252"/>
      <c r="III120" s="467"/>
      <c r="IIJ120" s="466"/>
      <c r="IIK120" s="399"/>
      <c r="IIL120" s="466"/>
      <c r="IIM120" s="252"/>
      <c r="IIN120" s="467"/>
      <c r="IIO120" s="466"/>
      <c r="IIP120" s="399"/>
      <c r="IIQ120" s="466"/>
      <c r="IIR120" s="252"/>
      <c r="IIS120" s="467"/>
      <c r="IIT120" s="466"/>
      <c r="IIU120" s="399"/>
      <c r="IIV120" s="466"/>
      <c r="IIW120" s="252"/>
      <c r="IIX120" s="467"/>
      <c r="IIY120" s="466"/>
      <c r="IIZ120" s="399"/>
      <c r="IJA120" s="466"/>
      <c r="IJB120" s="252"/>
      <c r="IJC120" s="467"/>
      <c r="IJD120" s="466"/>
      <c r="IJE120" s="399"/>
      <c r="IJF120" s="466"/>
      <c r="IJG120" s="252"/>
      <c r="IJH120" s="467"/>
      <c r="IJI120" s="466"/>
      <c r="IJJ120" s="399"/>
      <c r="IJK120" s="466"/>
      <c r="IJL120" s="252"/>
      <c r="IJM120" s="467"/>
      <c r="IJN120" s="466"/>
      <c r="IJO120" s="399"/>
      <c r="IJP120" s="466"/>
      <c r="IJQ120" s="252"/>
      <c r="IJR120" s="467"/>
      <c r="IJS120" s="466"/>
      <c r="IJT120" s="399"/>
      <c r="IJU120" s="466"/>
      <c r="IJV120" s="252"/>
      <c r="IJW120" s="467"/>
      <c r="IJX120" s="466"/>
      <c r="IJY120" s="399"/>
      <c r="IJZ120" s="466"/>
      <c r="IKA120" s="252"/>
      <c r="IKB120" s="467"/>
      <c r="IKC120" s="466"/>
      <c r="IKD120" s="399"/>
      <c r="IKE120" s="466"/>
      <c r="IKF120" s="252"/>
      <c r="IKG120" s="467"/>
      <c r="IKH120" s="466"/>
      <c r="IKI120" s="399"/>
      <c r="IKJ120" s="466"/>
      <c r="IKK120" s="252"/>
      <c r="IKL120" s="467"/>
      <c r="IKM120" s="466"/>
      <c r="IKN120" s="399"/>
      <c r="IKO120" s="466"/>
      <c r="IKP120" s="252"/>
      <c r="IKQ120" s="467"/>
      <c r="IKR120" s="466"/>
      <c r="IKS120" s="399"/>
      <c r="IKT120" s="466"/>
      <c r="IKU120" s="252"/>
      <c r="IKV120" s="467"/>
      <c r="IKW120" s="466"/>
      <c r="IKX120" s="399"/>
      <c r="IKY120" s="466"/>
      <c r="IKZ120" s="252"/>
      <c r="ILA120" s="467"/>
      <c r="ILB120" s="466"/>
      <c r="ILC120" s="399"/>
      <c r="ILD120" s="466"/>
      <c r="ILE120" s="252"/>
      <c r="ILF120" s="467"/>
      <c r="ILG120" s="466"/>
      <c r="ILH120" s="399"/>
      <c r="ILI120" s="466"/>
      <c r="ILJ120" s="252"/>
      <c r="ILK120" s="467"/>
      <c r="ILL120" s="466"/>
      <c r="ILM120" s="399"/>
      <c r="ILN120" s="466"/>
      <c r="ILO120" s="252"/>
      <c r="ILP120" s="467"/>
      <c r="ILQ120" s="466"/>
      <c r="ILR120" s="399"/>
      <c r="ILS120" s="466"/>
      <c r="ILT120" s="252"/>
      <c r="ILU120" s="467"/>
      <c r="ILV120" s="466"/>
      <c r="ILW120" s="399"/>
      <c r="ILX120" s="466"/>
      <c r="ILY120" s="252"/>
      <c r="ILZ120" s="467"/>
      <c r="IMA120" s="466"/>
      <c r="IMB120" s="399"/>
      <c r="IMC120" s="466"/>
      <c r="IMD120" s="252"/>
      <c r="IME120" s="467"/>
      <c r="IMF120" s="466"/>
      <c r="IMG120" s="399"/>
      <c r="IMH120" s="466"/>
      <c r="IMI120" s="252"/>
      <c r="IMJ120" s="467"/>
      <c r="IMK120" s="466"/>
      <c r="IML120" s="399"/>
      <c r="IMM120" s="466"/>
      <c r="IMN120" s="252"/>
      <c r="IMO120" s="467"/>
      <c r="IMP120" s="466"/>
      <c r="IMQ120" s="399"/>
      <c r="IMR120" s="466"/>
      <c r="IMS120" s="252"/>
      <c r="IMT120" s="467"/>
      <c r="IMU120" s="466"/>
      <c r="IMV120" s="399"/>
      <c r="IMW120" s="466"/>
      <c r="IMX120" s="252"/>
      <c r="IMY120" s="467"/>
      <c r="IMZ120" s="466"/>
      <c r="INA120" s="399"/>
      <c r="INB120" s="466"/>
      <c r="INC120" s="252"/>
      <c r="IND120" s="467"/>
      <c r="INE120" s="466"/>
      <c r="INF120" s="399"/>
      <c r="ING120" s="466"/>
      <c r="INH120" s="252"/>
      <c r="INI120" s="467"/>
      <c r="INJ120" s="466"/>
      <c r="INK120" s="399"/>
      <c r="INL120" s="466"/>
      <c r="INM120" s="252"/>
      <c r="INN120" s="467"/>
      <c r="INO120" s="466"/>
      <c r="INP120" s="399"/>
      <c r="INQ120" s="466"/>
      <c r="INR120" s="252"/>
      <c r="INS120" s="467"/>
      <c r="INT120" s="466"/>
      <c r="INU120" s="399"/>
      <c r="INV120" s="466"/>
      <c r="INW120" s="252"/>
      <c r="INX120" s="467"/>
      <c r="INY120" s="466"/>
      <c r="INZ120" s="399"/>
      <c r="IOA120" s="466"/>
      <c r="IOB120" s="252"/>
      <c r="IOC120" s="467"/>
      <c r="IOD120" s="466"/>
      <c r="IOE120" s="399"/>
      <c r="IOF120" s="466"/>
      <c r="IOG120" s="252"/>
      <c r="IOH120" s="467"/>
      <c r="IOI120" s="466"/>
      <c r="IOJ120" s="399"/>
      <c r="IOK120" s="466"/>
      <c r="IOL120" s="252"/>
      <c r="IOM120" s="467"/>
      <c r="ION120" s="466"/>
      <c r="IOO120" s="399"/>
      <c r="IOP120" s="466"/>
      <c r="IOQ120" s="252"/>
      <c r="IOR120" s="467"/>
      <c r="IOS120" s="466"/>
      <c r="IOT120" s="399"/>
      <c r="IOU120" s="466"/>
      <c r="IOV120" s="252"/>
      <c r="IOW120" s="467"/>
      <c r="IOX120" s="466"/>
      <c r="IOY120" s="399"/>
      <c r="IOZ120" s="466"/>
      <c r="IPA120" s="252"/>
      <c r="IPB120" s="467"/>
      <c r="IPC120" s="466"/>
      <c r="IPD120" s="399"/>
      <c r="IPE120" s="466"/>
      <c r="IPF120" s="252"/>
      <c r="IPG120" s="467"/>
      <c r="IPH120" s="466"/>
      <c r="IPI120" s="399"/>
      <c r="IPJ120" s="466"/>
      <c r="IPK120" s="252"/>
      <c r="IPL120" s="467"/>
      <c r="IPM120" s="466"/>
      <c r="IPN120" s="399"/>
      <c r="IPO120" s="466"/>
      <c r="IPP120" s="252"/>
      <c r="IPQ120" s="467"/>
      <c r="IPR120" s="466"/>
      <c r="IPS120" s="399"/>
      <c r="IPT120" s="466"/>
      <c r="IPU120" s="252"/>
      <c r="IPV120" s="467"/>
      <c r="IPW120" s="466"/>
      <c r="IPX120" s="399"/>
      <c r="IPY120" s="466"/>
      <c r="IPZ120" s="252"/>
      <c r="IQA120" s="467"/>
      <c r="IQB120" s="466"/>
      <c r="IQC120" s="399"/>
      <c r="IQD120" s="466"/>
      <c r="IQE120" s="252"/>
      <c r="IQF120" s="467"/>
      <c r="IQG120" s="466"/>
      <c r="IQH120" s="399"/>
      <c r="IQI120" s="466"/>
      <c r="IQJ120" s="252"/>
      <c r="IQK120" s="467"/>
      <c r="IQL120" s="466"/>
      <c r="IQM120" s="399"/>
      <c r="IQN120" s="466"/>
      <c r="IQO120" s="252"/>
      <c r="IQP120" s="467"/>
      <c r="IQQ120" s="466"/>
      <c r="IQR120" s="399"/>
      <c r="IQS120" s="466"/>
      <c r="IQT120" s="252"/>
      <c r="IQU120" s="467"/>
      <c r="IQV120" s="466"/>
      <c r="IQW120" s="399"/>
      <c r="IQX120" s="466"/>
      <c r="IQY120" s="252"/>
      <c r="IQZ120" s="467"/>
      <c r="IRA120" s="466"/>
      <c r="IRB120" s="399"/>
      <c r="IRC120" s="466"/>
      <c r="IRD120" s="252"/>
      <c r="IRE120" s="467"/>
      <c r="IRF120" s="466"/>
      <c r="IRG120" s="399"/>
      <c r="IRH120" s="466"/>
      <c r="IRI120" s="252"/>
      <c r="IRJ120" s="467"/>
      <c r="IRK120" s="466"/>
      <c r="IRL120" s="399"/>
      <c r="IRM120" s="466"/>
      <c r="IRN120" s="252"/>
      <c r="IRO120" s="467"/>
      <c r="IRP120" s="466"/>
      <c r="IRQ120" s="399"/>
      <c r="IRR120" s="466"/>
      <c r="IRS120" s="252"/>
      <c r="IRT120" s="467"/>
      <c r="IRU120" s="466"/>
      <c r="IRV120" s="399"/>
      <c r="IRW120" s="466"/>
      <c r="IRX120" s="252"/>
      <c r="IRY120" s="467"/>
      <c r="IRZ120" s="466"/>
      <c r="ISA120" s="399"/>
      <c r="ISB120" s="466"/>
      <c r="ISC120" s="252"/>
      <c r="ISD120" s="467"/>
      <c r="ISE120" s="466"/>
      <c r="ISF120" s="399"/>
      <c r="ISG120" s="466"/>
      <c r="ISH120" s="252"/>
      <c r="ISI120" s="467"/>
      <c r="ISJ120" s="466"/>
      <c r="ISK120" s="399"/>
      <c r="ISL120" s="466"/>
      <c r="ISM120" s="252"/>
      <c r="ISN120" s="467"/>
      <c r="ISO120" s="466"/>
      <c r="ISP120" s="399"/>
      <c r="ISQ120" s="466"/>
      <c r="ISR120" s="252"/>
      <c r="ISS120" s="467"/>
      <c r="IST120" s="466"/>
      <c r="ISU120" s="399"/>
      <c r="ISV120" s="466"/>
      <c r="ISW120" s="252"/>
      <c r="ISX120" s="467"/>
      <c r="ISY120" s="466"/>
      <c r="ISZ120" s="399"/>
      <c r="ITA120" s="466"/>
      <c r="ITB120" s="252"/>
      <c r="ITC120" s="467"/>
      <c r="ITD120" s="466"/>
      <c r="ITE120" s="399"/>
      <c r="ITF120" s="466"/>
      <c r="ITG120" s="252"/>
      <c r="ITH120" s="467"/>
      <c r="ITI120" s="466"/>
      <c r="ITJ120" s="399"/>
      <c r="ITK120" s="466"/>
      <c r="ITL120" s="252"/>
      <c r="ITM120" s="467"/>
      <c r="ITN120" s="466"/>
      <c r="ITO120" s="399"/>
      <c r="ITP120" s="466"/>
      <c r="ITQ120" s="252"/>
      <c r="ITR120" s="467"/>
      <c r="ITS120" s="466"/>
      <c r="ITT120" s="399"/>
      <c r="ITU120" s="466"/>
      <c r="ITV120" s="252"/>
      <c r="ITW120" s="467"/>
      <c r="ITX120" s="466"/>
      <c r="ITY120" s="399"/>
      <c r="ITZ120" s="466"/>
      <c r="IUA120" s="252"/>
      <c r="IUB120" s="467"/>
      <c r="IUC120" s="466"/>
      <c r="IUD120" s="399"/>
      <c r="IUE120" s="466"/>
      <c r="IUF120" s="252"/>
      <c r="IUG120" s="467"/>
      <c r="IUH120" s="466"/>
      <c r="IUI120" s="399"/>
      <c r="IUJ120" s="466"/>
      <c r="IUK120" s="252"/>
      <c r="IUL120" s="467"/>
      <c r="IUM120" s="466"/>
      <c r="IUN120" s="399"/>
      <c r="IUO120" s="466"/>
      <c r="IUP120" s="252"/>
      <c r="IUQ120" s="467"/>
      <c r="IUR120" s="466"/>
      <c r="IUS120" s="399"/>
      <c r="IUT120" s="466"/>
      <c r="IUU120" s="252"/>
      <c r="IUV120" s="467"/>
      <c r="IUW120" s="466"/>
      <c r="IUX120" s="399"/>
      <c r="IUY120" s="466"/>
      <c r="IUZ120" s="252"/>
      <c r="IVA120" s="467"/>
      <c r="IVB120" s="466"/>
      <c r="IVC120" s="399"/>
      <c r="IVD120" s="466"/>
      <c r="IVE120" s="252"/>
      <c r="IVF120" s="467"/>
      <c r="IVG120" s="466"/>
      <c r="IVH120" s="399"/>
      <c r="IVI120" s="466"/>
      <c r="IVJ120" s="252"/>
      <c r="IVK120" s="467"/>
      <c r="IVL120" s="466"/>
      <c r="IVM120" s="399"/>
      <c r="IVN120" s="466"/>
      <c r="IVO120" s="252"/>
      <c r="IVP120" s="467"/>
      <c r="IVQ120" s="466"/>
      <c r="IVR120" s="399"/>
      <c r="IVS120" s="466"/>
      <c r="IVT120" s="252"/>
      <c r="IVU120" s="467"/>
      <c r="IVV120" s="466"/>
      <c r="IVW120" s="399"/>
      <c r="IVX120" s="466"/>
      <c r="IVY120" s="252"/>
      <c r="IVZ120" s="467"/>
      <c r="IWA120" s="466"/>
      <c r="IWB120" s="399"/>
      <c r="IWC120" s="466"/>
      <c r="IWD120" s="252"/>
      <c r="IWE120" s="467"/>
      <c r="IWF120" s="466"/>
      <c r="IWG120" s="399"/>
      <c r="IWH120" s="466"/>
      <c r="IWI120" s="252"/>
      <c r="IWJ120" s="467"/>
      <c r="IWK120" s="466"/>
      <c r="IWL120" s="399"/>
      <c r="IWM120" s="466"/>
      <c r="IWN120" s="252"/>
      <c r="IWO120" s="467"/>
      <c r="IWP120" s="466"/>
      <c r="IWQ120" s="399"/>
      <c r="IWR120" s="466"/>
      <c r="IWS120" s="252"/>
      <c r="IWT120" s="467"/>
      <c r="IWU120" s="466"/>
      <c r="IWV120" s="399"/>
      <c r="IWW120" s="466"/>
      <c r="IWX120" s="252"/>
      <c r="IWY120" s="467"/>
      <c r="IWZ120" s="466"/>
      <c r="IXA120" s="399"/>
      <c r="IXB120" s="466"/>
      <c r="IXC120" s="252"/>
      <c r="IXD120" s="467"/>
      <c r="IXE120" s="466"/>
      <c r="IXF120" s="399"/>
      <c r="IXG120" s="466"/>
      <c r="IXH120" s="252"/>
      <c r="IXI120" s="467"/>
      <c r="IXJ120" s="466"/>
      <c r="IXK120" s="399"/>
      <c r="IXL120" s="466"/>
      <c r="IXM120" s="252"/>
      <c r="IXN120" s="467"/>
      <c r="IXO120" s="466"/>
      <c r="IXP120" s="399"/>
      <c r="IXQ120" s="466"/>
      <c r="IXR120" s="252"/>
      <c r="IXS120" s="467"/>
      <c r="IXT120" s="466"/>
      <c r="IXU120" s="399"/>
      <c r="IXV120" s="466"/>
      <c r="IXW120" s="252"/>
      <c r="IXX120" s="467"/>
      <c r="IXY120" s="466"/>
      <c r="IXZ120" s="399"/>
      <c r="IYA120" s="466"/>
      <c r="IYB120" s="252"/>
      <c r="IYC120" s="467"/>
      <c r="IYD120" s="466"/>
      <c r="IYE120" s="399"/>
      <c r="IYF120" s="466"/>
      <c r="IYG120" s="252"/>
      <c r="IYH120" s="467"/>
      <c r="IYI120" s="466"/>
      <c r="IYJ120" s="399"/>
      <c r="IYK120" s="466"/>
      <c r="IYL120" s="252"/>
      <c r="IYM120" s="467"/>
      <c r="IYN120" s="466"/>
      <c r="IYO120" s="399"/>
      <c r="IYP120" s="466"/>
      <c r="IYQ120" s="252"/>
      <c r="IYR120" s="467"/>
      <c r="IYS120" s="466"/>
      <c r="IYT120" s="399"/>
      <c r="IYU120" s="466"/>
      <c r="IYV120" s="252"/>
      <c r="IYW120" s="467"/>
      <c r="IYX120" s="466"/>
      <c r="IYY120" s="399"/>
      <c r="IYZ120" s="466"/>
      <c r="IZA120" s="252"/>
      <c r="IZB120" s="467"/>
      <c r="IZC120" s="466"/>
      <c r="IZD120" s="399"/>
      <c r="IZE120" s="466"/>
      <c r="IZF120" s="252"/>
      <c r="IZG120" s="467"/>
      <c r="IZH120" s="466"/>
      <c r="IZI120" s="399"/>
      <c r="IZJ120" s="466"/>
      <c r="IZK120" s="252"/>
      <c r="IZL120" s="467"/>
      <c r="IZM120" s="466"/>
      <c r="IZN120" s="399"/>
      <c r="IZO120" s="466"/>
      <c r="IZP120" s="252"/>
      <c r="IZQ120" s="467"/>
      <c r="IZR120" s="466"/>
      <c r="IZS120" s="399"/>
      <c r="IZT120" s="466"/>
      <c r="IZU120" s="252"/>
      <c r="IZV120" s="467"/>
      <c r="IZW120" s="466"/>
      <c r="IZX120" s="399"/>
      <c r="IZY120" s="466"/>
      <c r="IZZ120" s="252"/>
      <c r="JAA120" s="467"/>
      <c r="JAB120" s="466"/>
      <c r="JAC120" s="399"/>
      <c r="JAD120" s="466"/>
      <c r="JAE120" s="252"/>
      <c r="JAF120" s="467"/>
      <c r="JAG120" s="466"/>
      <c r="JAH120" s="399"/>
      <c r="JAI120" s="466"/>
      <c r="JAJ120" s="252"/>
      <c r="JAK120" s="467"/>
      <c r="JAL120" s="466"/>
      <c r="JAM120" s="399"/>
      <c r="JAN120" s="466"/>
      <c r="JAO120" s="252"/>
      <c r="JAP120" s="467"/>
      <c r="JAQ120" s="466"/>
      <c r="JAR120" s="399"/>
      <c r="JAS120" s="466"/>
      <c r="JAT120" s="252"/>
      <c r="JAU120" s="467"/>
      <c r="JAV120" s="466"/>
      <c r="JAW120" s="399"/>
      <c r="JAX120" s="466"/>
      <c r="JAY120" s="252"/>
      <c r="JAZ120" s="467"/>
      <c r="JBA120" s="466"/>
      <c r="JBB120" s="399"/>
      <c r="JBC120" s="466"/>
      <c r="JBD120" s="252"/>
      <c r="JBE120" s="467"/>
      <c r="JBF120" s="466"/>
      <c r="JBG120" s="399"/>
      <c r="JBH120" s="466"/>
      <c r="JBI120" s="252"/>
      <c r="JBJ120" s="467"/>
      <c r="JBK120" s="466"/>
      <c r="JBL120" s="399"/>
      <c r="JBM120" s="466"/>
      <c r="JBN120" s="252"/>
      <c r="JBO120" s="467"/>
      <c r="JBP120" s="466"/>
      <c r="JBQ120" s="399"/>
      <c r="JBR120" s="466"/>
      <c r="JBS120" s="252"/>
      <c r="JBT120" s="467"/>
      <c r="JBU120" s="466"/>
      <c r="JBV120" s="399"/>
      <c r="JBW120" s="466"/>
      <c r="JBX120" s="252"/>
      <c r="JBY120" s="467"/>
      <c r="JBZ120" s="466"/>
      <c r="JCA120" s="399"/>
      <c r="JCB120" s="466"/>
      <c r="JCC120" s="252"/>
      <c r="JCD120" s="467"/>
      <c r="JCE120" s="466"/>
      <c r="JCF120" s="399"/>
      <c r="JCG120" s="466"/>
      <c r="JCH120" s="252"/>
      <c r="JCI120" s="467"/>
      <c r="JCJ120" s="466"/>
      <c r="JCK120" s="399"/>
      <c r="JCL120" s="466"/>
      <c r="JCM120" s="252"/>
      <c r="JCN120" s="467"/>
      <c r="JCO120" s="466"/>
      <c r="JCP120" s="399"/>
      <c r="JCQ120" s="466"/>
      <c r="JCR120" s="252"/>
      <c r="JCS120" s="467"/>
      <c r="JCT120" s="466"/>
      <c r="JCU120" s="399"/>
      <c r="JCV120" s="466"/>
      <c r="JCW120" s="252"/>
      <c r="JCX120" s="467"/>
      <c r="JCY120" s="466"/>
      <c r="JCZ120" s="399"/>
      <c r="JDA120" s="466"/>
      <c r="JDB120" s="252"/>
      <c r="JDC120" s="467"/>
      <c r="JDD120" s="466"/>
      <c r="JDE120" s="399"/>
      <c r="JDF120" s="466"/>
      <c r="JDG120" s="252"/>
      <c r="JDH120" s="467"/>
      <c r="JDI120" s="466"/>
      <c r="JDJ120" s="399"/>
      <c r="JDK120" s="466"/>
      <c r="JDL120" s="252"/>
      <c r="JDM120" s="467"/>
      <c r="JDN120" s="466"/>
      <c r="JDO120" s="399"/>
      <c r="JDP120" s="466"/>
      <c r="JDQ120" s="252"/>
      <c r="JDR120" s="467"/>
      <c r="JDS120" s="466"/>
      <c r="JDT120" s="399"/>
      <c r="JDU120" s="466"/>
      <c r="JDV120" s="252"/>
      <c r="JDW120" s="467"/>
      <c r="JDX120" s="466"/>
      <c r="JDY120" s="399"/>
      <c r="JDZ120" s="466"/>
      <c r="JEA120" s="252"/>
      <c r="JEB120" s="467"/>
      <c r="JEC120" s="466"/>
      <c r="JED120" s="399"/>
      <c r="JEE120" s="466"/>
      <c r="JEF120" s="252"/>
      <c r="JEG120" s="467"/>
      <c r="JEH120" s="466"/>
      <c r="JEI120" s="399"/>
      <c r="JEJ120" s="466"/>
      <c r="JEK120" s="252"/>
      <c r="JEL120" s="467"/>
      <c r="JEM120" s="466"/>
      <c r="JEN120" s="399"/>
      <c r="JEO120" s="466"/>
      <c r="JEP120" s="252"/>
      <c r="JEQ120" s="467"/>
      <c r="JER120" s="466"/>
      <c r="JES120" s="399"/>
      <c r="JET120" s="466"/>
      <c r="JEU120" s="252"/>
      <c r="JEV120" s="467"/>
      <c r="JEW120" s="466"/>
      <c r="JEX120" s="399"/>
      <c r="JEY120" s="466"/>
      <c r="JEZ120" s="252"/>
      <c r="JFA120" s="467"/>
      <c r="JFB120" s="466"/>
      <c r="JFC120" s="399"/>
      <c r="JFD120" s="466"/>
      <c r="JFE120" s="252"/>
      <c r="JFF120" s="467"/>
      <c r="JFG120" s="466"/>
      <c r="JFH120" s="399"/>
      <c r="JFI120" s="466"/>
      <c r="JFJ120" s="252"/>
      <c r="JFK120" s="467"/>
      <c r="JFL120" s="466"/>
      <c r="JFM120" s="399"/>
      <c r="JFN120" s="466"/>
      <c r="JFO120" s="252"/>
      <c r="JFP120" s="467"/>
      <c r="JFQ120" s="466"/>
      <c r="JFR120" s="399"/>
      <c r="JFS120" s="466"/>
      <c r="JFT120" s="252"/>
      <c r="JFU120" s="467"/>
      <c r="JFV120" s="466"/>
      <c r="JFW120" s="399"/>
      <c r="JFX120" s="466"/>
      <c r="JFY120" s="252"/>
      <c r="JFZ120" s="467"/>
      <c r="JGA120" s="466"/>
      <c r="JGB120" s="399"/>
      <c r="JGC120" s="466"/>
      <c r="JGD120" s="252"/>
      <c r="JGE120" s="467"/>
      <c r="JGF120" s="466"/>
      <c r="JGG120" s="399"/>
      <c r="JGH120" s="466"/>
      <c r="JGI120" s="252"/>
      <c r="JGJ120" s="467"/>
      <c r="JGK120" s="466"/>
      <c r="JGL120" s="399"/>
      <c r="JGM120" s="466"/>
      <c r="JGN120" s="252"/>
      <c r="JGO120" s="467"/>
      <c r="JGP120" s="466"/>
      <c r="JGQ120" s="399"/>
      <c r="JGR120" s="466"/>
      <c r="JGS120" s="252"/>
      <c r="JGT120" s="467"/>
      <c r="JGU120" s="466"/>
      <c r="JGV120" s="399"/>
      <c r="JGW120" s="466"/>
      <c r="JGX120" s="252"/>
      <c r="JGY120" s="467"/>
      <c r="JGZ120" s="466"/>
      <c r="JHA120" s="399"/>
      <c r="JHB120" s="466"/>
      <c r="JHC120" s="252"/>
      <c r="JHD120" s="467"/>
      <c r="JHE120" s="466"/>
      <c r="JHF120" s="399"/>
      <c r="JHG120" s="466"/>
      <c r="JHH120" s="252"/>
      <c r="JHI120" s="467"/>
      <c r="JHJ120" s="466"/>
      <c r="JHK120" s="399"/>
      <c r="JHL120" s="466"/>
      <c r="JHM120" s="252"/>
      <c r="JHN120" s="467"/>
      <c r="JHO120" s="466"/>
      <c r="JHP120" s="399"/>
      <c r="JHQ120" s="466"/>
      <c r="JHR120" s="252"/>
      <c r="JHS120" s="467"/>
      <c r="JHT120" s="466"/>
      <c r="JHU120" s="399"/>
      <c r="JHV120" s="466"/>
      <c r="JHW120" s="252"/>
      <c r="JHX120" s="467"/>
      <c r="JHY120" s="466"/>
      <c r="JHZ120" s="399"/>
      <c r="JIA120" s="466"/>
      <c r="JIB120" s="252"/>
      <c r="JIC120" s="467"/>
      <c r="JID120" s="466"/>
      <c r="JIE120" s="399"/>
      <c r="JIF120" s="466"/>
      <c r="JIG120" s="252"/>
      <c r="JIH120" s="467"/>
      <c r="JII120" s="466"/>
      <c r="JIJ120" s="399"/>
      <c r="JIK120" s="466"/>
      <c r="JIL120" s="252"/>
      <c r="JIM120" s="467"/>
      <c r="JIN120" s="466"/>
      <c r="JIO120" s="399"/>
      <c r="JIP120" s="466"/>
      <c r="JIQ120" s="252"/>
      <c r="JIR120" s="467"/>
      <c r="JIS120" s="466"/>
      <c r="JIT120" s="399"/>
      <c r="JIU120" s="466"/>
      <c r="JIV120" s="252"/>
      <c r="JIW120" s="467"/>
      <c r="JIX120" s="466"/>
      <c r="JIY120" s="399"/>
      <c r="JIZ120" s="466"/>
      <c r="JJA120" s="252"/>
      <c r="JJB120" s="467"/>
      <c r="JJC120" s="466"/>
      <c r="JJD120" s="399"/>
      <c r="JJE120" s="466"/>
      <c r="JJF120" s="252"/>
      <c r="JJG120" s="467"/>
      <c r="JJH120" s="466"/>
      <c r="JJI120" s="399"/>
      <c r="JJJ120" s="466"/>
      <c r="JJK120" s="252"/>
      <c r="JJL120" s="467"/>
      <c r="JJM120" s="466"/>
      <c r="JJN120" s="399"/>
      <c r="JJO120" s="466"/>
      <c r="JJP120" s="252"/>
      <c r="JJQ120" s="467"/>
      <c r="JJR120" s="466"/>
      <c r="JJS120" s="399"/>
      <c r="JJT120" s="466"/>
      <c r="JJU120" s="252"/>
      <c r="JJV120" s="467"/>
      <c r="JJW120" s="466"/>
      <c r="JJX120" s="399"/>
      <c r="JJY120" s="466"/>
      <c r="JJZ120" s="252"/>
      <c r="JKA120" s="467"/>
      <c r="JKB120" s="466"/>
      <c r="JKC120" s="399"/>
      <c r="JKD120" s="466"/>
      <c r="JKE120" s="252"/>
      <c r="JKF120" s="467"/>
      <c r="JKG120" s="466"/>
      <c r="JKH120" s="399"/>
      <c r="JKI120" s="466"/>
      <c r="JKJ120" s="252"/>
      <c r="JKK120" s="467"/>
      <c r="JKL120" s="466"/>
      <c r="JKM120" s="399"/>
      <c r="JKN120" s="466"/>
      <c r="JKO120" s="252"/>
      <c r="JKP120" s="467"/>
      <c r="JKQ120" s="466"/>
      <c r="JKR120" s="399"/>
      <c r="JKS120" s="466"/>
      <c r="JKT120" s="252"/>
      <c r="JKU120" s="467"/>
      <c r="JKV120" s="466"/>
      <c r="JKW120" s="399"/>
      <c r="JKX120" s="466"/>
      <c r="JKY120" s="252"/>
      <c r="JKZ120" s="467"/>
      <c r="JLA120" s="466"/>
      <c r="JLB120" s="399"/>
      <c r="JLC120" s="466"/>
      <c r="JLD120" s="252"/>
      <c r="JLE120" s="467"/>
      <c r="JLF120" s="466"/>
      <c r="JLG120" s="399"/>
      <c r="JLH120" s="466"/>
      <c r="JLI120" s="252"/>
      <c r="JLJ120" s="467"/>
      <c r="JLK120" s="466"/>
      <c r="JLL120" s="399"/>
      <c r="JLM120" s="466"/>
      <c r="JLN120" s="252"/>
      <c r="JLO120" s="467"/>
      <c r="JLP120" s="466"/>
      <c r="JLQ120" s="399"/>
      <c r="JLR120" s="466"/>
      <c r="JLS120" s="252"/>
      <c r="JLT120" s="467"/>
      <c r="JLU120" s="466"/>
      <c r="JLV120" s="399"/>
      <c r="JLW120" s="466"/>
      <c r="JLX120" s="252"/>
      <c r="JLY120" s="467"/>
      <c r="JLZ120" s="466"/>
      <c r="JMA120" s="399"/>
      <c r="JMB120" s="466"/>
      <c r="JMC120" s="252"/>
      <c r="JMD120" s="467"/>
      <c r="JME120" s="466"/>
      <c r="JMF120" s="399"/>
      <c r="JMG120" s="466"/>
      <c r="JMH120" s="252"/>
      <c r="JMI120" s="467"/>
      <c r="JMJ120" s="466"/>
      <c r="JMK120" s="399"/>
      <c r="JML120" s="466"/>
      <c r="JMM120" s="252"/>
      <c r="JMN120" s="467"/>
      <c r="JMO120" s="466"/>
      <c r="JMP120" s="399"/>
      <c r="JMQ120" s="466"/>
      <c r="JMR120" s="252"/>
      <c r="JMS120" s="467"/>
      <c r="JMT120" s="466"/>
      <c r="JMU120" s="399"/>
      <c r="JMV120" s="466"/>
      <c r="JMW120" s="252"/>
      <c r="JMX120" s="467"/>
      <c r="JMY120" s="466"/>
      <c r="JMZ120" s="399"/>
      <c r="JNA120" s="466"/>
      <c r="JNB120" s="252"/>
      <c r="JNC120" s="467"/>
      <c r="JND120" s="466"/>
      <c r="JNE120" s="399"/>
      <c r="JNF120" s="466"/>
      <c r="JNG120" s="252"/>
      <c r="JNH120" s="467"/>
      <c r="JNI120" s="466"/>
      <c r="JNJ120" s="399"/>
      <c r="JNK120" s="466"/>
      <c r="JNL120" s="252"/>
      <c r="JNM120" s="467"/>
      <c r="JNN120" s="466"/>
      <c r="JNO120" s="399"/>
      <c r="JNP120" s="466"/>
      <c r="JNQ120" s="252"/>
      <c r="JNR120" s="467"/>
      <c r="JNS120" s="466"/>
      <c r="JNT120" s="399"/>
      <c r="JNU120" s="466"/>
      <c r="JNV120" s="252"/>
      <c r="JNW120" s="467"/>
      <c r="JNX120" s="466"/>
      <c r="JNY120" s="399"/>
      <c r="JNZ120" s="466"/>
      <c r="JOA120" s="252"/>
      <c r="JOB120" s="467"/>
      <c r="JOC120" s="466"/>
      <c r="JOD120" s="399"/>
      <c r="JOE120" s="466"/>
      <c r="JOF120" s="252"/>
      <c r="JOG120" s="467"/>
      <c r="JOH120" s="466"/>
      <c r="JOI120" s="399"/>
      <c r="JOJ120" s="466"/>
      <c r="JOK120" s="252"/>
      <c r="JOL120" s="467"/>
      <c r="JOM120" s="466"/>
      <c r="JON120" s="399"/>
      <c r="JOO120" s="466"/>
      <c r="JOP120" s="252"/>
      <c r="JOQ120" s="467"/>
      <c r="JOR120" s="466"/>
      <c r="JOS120" s="399"/>
      <c r="JOT120" s="466"/>
      <c r="JOU120" s="252"/>
      <c r="JOV120" s="467"/>
      <c r="JOW120" s="466"/>
      <c r="JOX120" s="399"/>
      <c r="JOY120" s="466"/>
      <c r="JOZ120" s="252"/>
      <c r="JPA120" s="467"/>
      <c r="JPB120" s="466"/>
      <c r="JPC120" s="399"/>
      <c r="JPD120" s="466"/>
      <c r="JPE120" s="252"/>
      <c r="JPF120" s="467"/>
      <c r="JPG120" s="466"/>
      <c r="JPH120" s="399"/>
      <c r="JPI120" s="466"/>
      <c r="JPJ120" s="252"/>
      <c r="JPK120" s="467"/>
      <c r="JPL120" s="466"/>
      <c r="JPM120" s="399"/>
      <c r="JPN120" s="466"/>
      <c r="JPO120" s="252"/>
      <c r="JPP120" s="467"/>
      <c r="JPQ120" s="466"/>
      <c r="JPR120" s="399"/>
      <c r="JPS120" s="466"/>
      <c r="JPT120" s="252"/>
      <c r="JPU120" s="467"/>
      <c r="JPV120" s="466"/>
      <c r="JPW120" s="399"/>
      <c r="JPX120" s="466"/>
      <c r="JPY120" s="252"/>
      <c r="JPZ120" s="467"/>
      <c r="JQA120" s="466"/>
      <c r="JQB120" s="399"/>
      <c r="JQC120" s="466"/>
      <c r="JQD120" s="252"/>
      <c r="JQE120" s="467"/>
      <c r="JQF120" s="466"/>
      <c r="JQG120" s="399"/>
      <c r="JQH120" s="466"/>
      <c r="JQI120" s="252"/>
      <c r="JQJ120" s="467"/>
      <c r="JQK120" s="466"/>
      <c r="JQL120" s="399"/>
      <c r="JQM120" s="466"/>
      <c r="JQN120" s="252"/>
      <c r="JQO120" s="467"/>
      <c r="JQP120" s="466"/>
      <c r="JQQ120" s="399"/>
      <c r="JQR120" s="466"/>
      <c r="JQS120" s="252"/>
      <c r="JQT120" s="467"/>
      <c r="JQU120" s="466"/>
      <c r="JQV120" s="399"/>
      <c r="JQW120" s="466"/>
      <c r="JQX120" s="252"/>
      <c r="JQY120" s="467"/>
      <c r="JQZ120" s="466"/>
      <c r="JRA120" s="399"/>
      <c r="JRB120" s="466"/>
      <c r="JRC120" s="252"/>
      <c r="JRD120" s="467"/>
      <c r="JRE120" s="466"/>
      <c r="JRF120" s="399"/>
      <c r="JRG120" s="466"/>
      <c r="JRH120" s="252"/>
      <c r="JRI120" s="467"/>
      <c r="JRJ120" s="466"/>
      <c r="JRK120" s="399"/>
      <c r="JRL120" s="466"/>
      <c r="JRM120" s="252"/>
      <c r="JRN120" s="467"/>
      <c r="JRO120" s="466"/>
      <c r="JRP120" s="399"/>
      <c r="JRQ120" s="466"/>
      <c r="JRR120" s="252"/>
      <c r="JRS120" s="467"/>
      <c r="JRT120" s="466"/>
      <c r="JRU120" s="399"/>
      <c r="JRV120" s="466"/>
      <c r="JRW120" s="252"/>
      <c r="JRX120" s="467"/>
      <c r="JRY120" s="466"/>
      <c r="JRZ120" s="399"/>
      <c r="JSA120" s="466"/>
      <c r="JSB120" s="252"/>
      <c r="JSC120" s="467"/>
      <c r="JSD120" s="466"/>
      <c r="JSE120" s="399"/>
      <c r="JSF120" s="466"/>
      <c r="JSG120" s="252"/>
      <c r="JSH120" s="467"/>
      <c r="JSI120" s="466"/>
      <c r="JSJ120" s="399"/>
      <c r="JSK120" s="466"/>
      <c r="JSL120" s="252"/>
      <c r="JSM120" s="467"/>
      <c r="JSN120" s="466"/>
      <c r="JSO120" s="399"/>
      <c r="JSP120" s="466"/>
      <c r="JSQ120" s="252"/>
      <c r="JSR120" s="467"/>
      <c r="JSS120" s="466"/>
      <c r="JST120" s="399"/>
      <c r="JSU120" s="466"/>
      <c r="JSV120" s="252"/>
      <c r="JSW120" s="467"/>
      <c r="JSX120" s="466"/>
      <c r="JSY120" s="399"/>
      <c r="JSZ120" s="466"/>
      <c r="JTA120" s="252"/>
      <c r="JTB120" s="467"/>
      <c r="JTC120" s="466"/>
      <c r="JTD120" s="399"/>
      <c r="JTE120" s="466"/>
      <c r="JTF120" s="252"/>
      <c r="JTG120" s="467"/>
      <c r="JTH120" s="466"/>
      <c r="JTI120" s="399"/>
      <c r="JTJ120" s="466"/>
      <c r="JTK120" s="252"/>
      <c r="JTL120" s="467"/>
      <c r="JTM120" s="466"/>
      <c r="JTN120" s="399"/>
      <c r="JTO120" s="466"/>
      <c r="JTP120" s="252"/>
      <c r="JTQ120" s="467"/>
      <c r="JTR120" s="466"/>
      <c r="JTS120" s="399"/>
      <c r="JTT120" s="466"/>
      <c r="JTU120" s="252"/>
      <c r="JTV120" s="467"/>
      <c r="JTW120" s="466"/>
      <c r="JTX120" s="399"/>
      <c r="JTY120" s="466"/>
      <c r="JTZ120" s="252"/>
      <c r="JUA120" s="467"/>
      <c r="JUB120" s="466"/>
      <c r="JUC120" s="399"/>
      <c r="JUD120" s="466"/>
      <c r="JUE120" s="252"/>
      <c r="JUF120" s="467"/>
      <c r="JUG120" s="466"/>
      <c r="JUH120" s="399"/>
      <c r="JUI120" s="466"/>
      <c r="JUJ120" s="252"/>
      <c r="JUK120" s="467"/>
      <c r="JUL120" s="466"/>
      <c r="JUM120" s="399"/>
      <c r="JUN120" s="466"/>
      <c r="JUO120" s="252"/>
      <c r="JUP120" s="467"/>
      <c r="JUQ120" s="466"/>
      <c r="JUR120" s="399"/>
      <c r="JUS120" s="466"/>
      <c r="JUT120" s="252"/>
      <c r="JUU120" s="467"/>
      <c r="JUV120" s="466"/>
      <c r="JUW120" s="399"/>
      <c r="JUX120" s="466"/>
      <c r="JUY120" s="252"/>
      <c r="JUZ120" s="467"/>
      <c r="JVA120" s="466"/>
      <c r="JVB120" s="399"/>
      <c r="JVC120" s="466"/>
      <c r="JVD120" s="252"/>
      <c r="JVE120" s="467"/>
      <c r="JVF120" s="466"/>
      <c r="JVG120" s="399"/>
      <c r="JVH120" s="466"/>
      <c r="JVI120" s="252"/>
      <c r="JVJ120" s="467"/>
      <c r="JVK120" s="466"/>
      <c r="JVL120" s="399"/>
      <c r="JVM120" s="466"/>
      <c r="JVN120" s="252"/>
      <c r="JVO120" s="467"/>
      <c r="JVP120" s="466"/>
      <c r="JVQ120" s="399"/>
      <c r="JVR120" s="466"/>
      <c r="JVS120" s="252"/>
      <c r="JVT120" s="467"/>
      <c r="JVU120" s="466"/>
      <c r="JVV120" s="399"/>
      <c r="JVW120" s="466"/>
      <c r="JVX120" s="252"/>
      <c r="JVY120" s="467"/>
      <c r="JVZ120" s="466"/>
      <c r="JWA120" s="399"/>
      <c r="JWB120" s="466"/>
      <c r="JWC120" s="252"/>
      <c r="JWD120" s="467"/>
      <c r="JWE120" s="466"/>
      <c r="JWF120" s="399"/>
      <c r="JWG120" s="466"/>
      <c r="JWH120" s="252"/>
      <c r="JWI120" s="467"/>
      <c r="JWJ120" s="466"/>
      <c r="JWK120" s="399"/>
      <c r="JWL120" s="466"/>
      <c r="JWM120" s="252"/>
      <c r="JWN120" s="467"/>
      <c r="JWO120" s="466"/>
      <c r="JWP120" s="399"/>
      <c r="JWQ120" s="466"/>
      <c r="JWR120" s="252"/>
      <c r="JWS120" s="467"/>
      <c r="JWT120" s="466"/>
      <c r="JWU120" s="399"/>
      <c r="JWV120" s="466"/>
      <c r="JWW120" s="252"/>
      <c r="JWX120" s="467"/>
      <c r="JWY120" s="466"/>
      <c r="JWZ120" s="399"/>
      <c r="JXA120" s="466"/>
      <c r="JXB120" s="252"/>
      <c r="JXC120" s="467"/>
      <c r="JXD120" s="466"/>
      <c r="JXE120" s="399"/>
      <c r="JXF120" s="466"/>
      <c r="JXG120" s="252"/>
      <c r="JXH120" s="467"/>
      <c r="JXI120" s="466"/>
      <c r="JXJ120" s="399"/>
      <c r="JXK120" s="466"/>
      <c r="JXL120" s="252"/>
      <c r="JXM120" s="467"/>
      <c r="JXN120" s="466"/>
      <c r="JXO120" s="399"/>
      <c r="JXP120" s="466"/>
      <c r="JXQ120" s="252"/>
      <c r="JXR120" s="467"/>
      <c r="JXS120" s="466"/>
      <c r="JXT120" s="399"/>
      <c r="JXU120" s="466"/>
      <c r="JXV120" s="252"/>
      <c r="JXW120" s="467"/>
      <c r="JXX120" s="466"/>
      <c r="JXY120" s="399"/>
      <c r="JXZ120" s="466"/>
      <c r="JYA120" s="252"/>
      <c r="JYB120" s="467"/>
      <c r="JYC120" s="466"/>
      <c r="JYD120" s="399"/>
      <c r="JYE120" s="466"/>
      <c r="JYF120" s="252"/>
      <c r="JYG120" s="467"/>
      <c r="JYH120" s="466"/>
      <c r="JYI120" s="399"/>
      <c r="JYJ120" s="466"/>
      <c r="JYK120" s="252"/>
      <c r="JYL120" s="467"/>
      <c r="JYM120" s="466"/>
      <c r="JYN120" s="399"/>
      <c r="JYO120" s="466"/>
      <c r="JYP120" s="252"/>
      <c r="JYQ120" s="467"/>
      <c r="JYR120" s="466"/>
      <c r="JYS120" s="399"/>
      <c r="JYT120" s="466"/>
      <c r="JYU120" s="252"/>
      <c r="JYV120" s="467"/>
      <c r="JYW120" s="466"/>
      <c r="JYX120" s="399"/>
      <c r="JYY120" s="466"/>
      <c r="JYZ120" s="252"/>
      <c r="JZA120" s="467"/>
      <c r="JZB120" s="466"/>
      <c r="JZC120" s="399"/>
      <c r="JZD120" s="466"/>
      <c r="JZE120" s="252"/>
      <c r="JZF120" s="467"/>
      <c r="JZG120" s="466"/>
      <c r="JZH120" s="399"/>
      <c r="JZI120" s="466"/>
      <c r="JZJ120" s="252"/>
      <c r="JZK120" s="467"/>
      <c r="JZL120" s="466"/>
      <c r="JZM120" s="399"/>
      <c r="JZN120" s="466"/>
      <c r="JZO120" s="252"/>
      <c r="JZP120" s="467"/>
      <c r="JZQ120" s="466"/>
      <c r="JZR120" s="399"/>
      <c r="JZS120" s="466"/>
      <c r="JZT120" s="252"/>
      <c r="JZU120" s="467"/>
      <c r="JZV120" s="466"/>
      <c r="JZW120" s="399"/>
      <c r="JZX120" s="466"/>
      <c r="JZY120" s="252"/>
      <c r="JZZ120" s="467"/>
      <c r="KAA120" s="466"/>
      <c r="KAB120" s="399"/>
      <c r="KAC120" s="466"/>
      <c r="KAD120" s="252"/>
      <c r="KAE120" s="467"/>
      <c r="KAF120" s="466"/>
      <c r="KAG120" s="399"/>
      <c r="KAH120" s="466"/>
      <c r="KAI120" s="252"/>
      <c r="KAJ120" s="467"/>
      <c r="KAK120" s="466"/>
      <c r="KAL120" s="399"/>
      <c r="KAM120" s="466"/>
      <c r="KAN120" s="252"/>
      <c r="KAO120" s="467"/>
      <c r="KAP120" s="466"/>
      <c r="KAQ120" s="399"/>
      <c r="KAR120" s="466"/>
      <c r="KAS120" s="252"/>
      <c r="KAT120" s="467"/>
      <c r="KAU120" s="466"/>
      <c r="KAV120" s="399"/>
      <c r="KAW120" s="466"/>
      <c r="KAX120" s="252"/>
      <c r="KAY120" s="467"/>
      <c r="KAZ120" s="466"/>
      <c r="KBA120" s="399"/>
      <c r="KBB120" s="466"/>
      <c r="KBC120" s="252"/>
      <c r="KBD120" s="467"/>
      <c r="KBE120" s="466"/>
      <c r="KBF120" s="399"/>
      <c r="KBG120" s="466"/>
      <c r="KBH120" s="252"/>
      <c r="KBI120" s="467"/>
      <c r="KBJ120" s="466"/>
      <c r="KBK120" s="399"/>
      <c r="KBL120" s="466"/>
      <c r="KBM120" s="252"/>
      <c r="KBN120" s="467"/>
      <c r="KBO120" s="466"/>
      <c r="KBP120" s="399"/>
      <c r="KBQ120" s="466"/>
      <c r="KBR120" s="252"/>
      <c r="KBS120" s="467"/>
      <c r="KBT120" s="466"/>
      <c r="KBU120" s="399"/>
      <c r="KBV120" s="466"/>
      <c r="KBW120" s="252"/>
      <c r="KBX120" s="467"/>
      <c r="KBY120" s="466"/>
      <c r="KBZ120" s="399"/>
      <c r="KCA120" s="466"/>
      <c r="KCB120" s="252"/>
      <c r="KCC120" s="467"/>
      <c r="KCD120" s="466"/>
      <c r="KCE120" s="399"/>
      <c r="KCF120" s="466"/>
      <c r="KCG120" s="252"/>
      <c r="KCH120" s="467"/>
      <c r="KCI120" s="466"/>
      <c r="KCJ120" s="399"/>
      <c r="KCK120" s="466"/>
      <c r="KCL120" s="252"/>
      <c r="KCM120" s="467"/>
      <c r="KCN120" s="466"/>
      <c r="KCO120" s="399"/>
      <c r="KCP120" s="466"/>
      <c r="KCQ120" s="252"/>
      <c r="KCR120" s="467"/>
      <c r="KCS120" s="466"/>
      <c r="KCT120" s="399"/>
      <c r="KCU120" s="466"/>
      <c r="KCV120" s="252"/>
      <c r="KCW120" s="467"/>
      <c r="KCX120" s="466"/>
      <c r="KCY120" s="399"/>
      <c r="KCZ120" s="466"/>
      <c r="KDA120" s="252"/>
      <c r="KDB120" s="467"/>
      <c r="KDC120" s="466"/>
      <c r="KDD120" s="399"/>
      <c r="KDE120" s="466"/>
      <c r="KDF120" s="252"/>
      <c r="KDG120" s="467"/>
      <c r="KDH120" s="466"/>
      <c r="KDI120" s="399"/>
      <c r="KDJ120" s="466"/>
      <c r="KDK120" s="252"/>
      <c r="KDL120" s="467"/>
      <c r="KDM120" s="466"/>
      <c r="KDN120" s="399"/>
      <c r="KDO120" s="466"/>
      <c r="KDP120" s="252"/>
      <c r="KDQ120" s="467"/>
      <c r="KDR120" s="466"/>
      <c r="KDS120" s="399"/>
      <c r="KDT120" s="466"/>
      <c r="KDU120" s="252"/>
      <c r="KDV120" s="467"/>
      <c r="KDW120" s="466"/>
      <c r="KDX120" s="399"/>
      <c r="KDY120" s="466"/>
      <c r="KDZ120" s="252"/>
      <c r="KEA120" s="467"/>
      <c r="KEB120" s="466"/>
      <c r="KEC120" s="399"/>
      <c r="KED120" s="466"/>
      <c r="KEE120" s="252"/>
      <c r="KEF120" s="467"/>
      <c r="KEG120" s="466"/>
      <c r="KEH120" s="399"/>
      <c r="KEI120" s="466"/>
      <c r="KEJ120" s="252"/>
      <c r="KEK120" s="467"/>
      <c r="KEL120" s="466"/>
      <c r="KEM120" s="399"/>
      <c r="KEN120" s="466"/>
      <c r="KEO120" s="252"/>
      <c r="KEP120" s="467"/>
      <c r="KEQ120" s="466"/>
      <c r="KER120" s="399"/>
      <c r="KES120" s="466"/>
      <c r="KET120" s="252"/>
      <c r="KEU120" s="467"/>
      <c r="KEV120" s="466"/>
      <c r="KEW120" s="399"/>
      <c r="KEX120" s="466"/>
      <c r="KEY120" s="252"/>
      <c r="KEZ120" s="467"/>
      <c r="KFA120" s="466"/>
      <c r="KFB120" s="399"/>
      <c r="KFC120" s="466"/>
      <c r="KFD120" s="252"/>
      <c r="KFE120" s="467"/>
      <c r="KFF120" s="466"/>
      <c r="KFG120" s="399"/>
      <c r="KFH120" s="466"/>
      <c r="KFI120" s="252"/>
      <c r="KFJ120" s="467"/>
      <c r="KFK120" s="466"/>
      <c r="KFL120" s="399"/>
      <c r="KFM120" s="466"/>
      <c r="KFN120" s="252"/>
      <c r="KFO120" s="467"/>
      <c r="KFP120" s="466"/>
      <c r="KFQ120" s="399"/>
      <c r="KFR120" s="466"/>
      <c r="KFS120" s="252"/>
      <c r="KFT120" s="467"/>
      <c r="KFU120" s="466"/>
      <c r="KFV120" s="399"/>
      <c r="KFW120" s="466"/>
      <c r="KFX120" s="252"/>
      <c r="KFY120" s="467"/>
      <c r="KFZ120" s="466"/>
      <c r="KGA120" s="399"/>
      <c r="KGB120" s="466"/>
      <c r="KGC120" s="252"/>
      <c r="KGD120" s="467"/>
      <c r="KGE120" s="466"/>
      <c r="KGF120" s="399"/>
      <c r="KGG120" s="466"/>
      <c r="KGH120" s="252"/>
      <c r="KGI120" s="467"/>
      <c r="KGJ120" s="466"/>
      <c r="KGK120" s="399"/>
      <c r="KGL120" s="466"/>
      <c r="KGM120" s="252"/>
      <c r="KGN120" s="467"/>
      <c r="KGO120" s="466"/>
      <c r="KGP120" s="399"/>
      <c r="KGQ120" s="466"/>
      <c r="KGR120" s="252"/>
      <c r="KGS120" s="467"/>
      <c r="KGT120" s="466"/>
      <c r="KGU120" s="399"/>
      <c r="KGV120" s="466"/>
      <c r="KGW120" s="252"/>
      <c r="KGX120" s="467"/>
      <c r="KGY120" s="466"/>
      <c r="KGZ120" s="399"/>
      <c r="KHA120" s="466"/>
      <c r="KHB120" s="252"/>
      <c r="KHC120" s="467"/>
      <c r="KHD120" s="466"/>
      <c r="KHE120" s="399"/>
      <c r="KHF120" s="466"/>
      <c r="KHG120" s="252"/>
      <c r="KHH120" s="467"/>
      <c r="KHI120" s="466"/>
      <c r="KHJ120" s="399"/>
      <c r="KHK120" s="466"/>
      <c r="KHL120" s="252"/>
      <c r="KHM120" s="467"/>
      <c r="KHN120" s="466"/>
      <c r="KHO120" s="399"/>
      <c r="KHP120" s="466"/>
      <c r="KHQ120" s="252"/>
      <c r="KHR120" s="467"/>
      <c r="KHS120" s="466"/>
      <c r="KHT120" s="399"/>
      <c r="KHU120" s="466"/>
      <c r="KHV120" s="252"/>
      <c r="KHW120" s="467"/>
      <c r="KHX120" s="466"/>
      <c r="KHY120" s="399"/>
      <c r="KHZ120" s="466"/>
      <c r="KIA120" s="252"/>
      <c r="KIB120" s="467"/>
      <c r="KIC120" s="466"/>
      <c r="KID120" s="399"/>
      <c r="KIE120" s="466"/>
      <c r="KIF120" s="252"/>
      <c r="KIG120" s="467"/>
      <c r="KIH120" s="466"/>
      <c r="KII120" s="399"/>
      <c r="KIJ120" s="466"/>
      <c r="KIK120" s="252"/>
      <c r="KIL120" s="467"/>
      <c r="KIM120" s="466"/>
      <c r="KIN120" s="399"/>
      <c r="KIO120" s="466"/>
      <c r="KIP120" s="252"/>
      <c r="KIQ120" s="467"/>
      <c r="KIR120" s="466"/>
      <c r="KIS120" s="399"/>
      <c r="KIT120" s="466"/>
      <c r="KIU120" s="252"/>
      <c r="KIV120" s="467"/>
      <c r="KIW120" s="466"/>
      <c r="KIX120" s="399"/>
      <c r="KIY120" s="466"/>
      <c r="KIZ120" s="252"/>
      <c r="KJA120" s="467"/>
      <c r="KJB120" s="466"/>
      <c r="KJC120" s="399"/>
      <c r="KJD120" s="466"/>
      <c r="KJE120" s="252"/>
      <c r="KJF120" s="467"/>
      <c r="KJG120" s="466"/>
      <c r="KJH120" s="399"/>
      <c r="KJI120" s="466"/>
      <c r="KJJ120" s="252"/>
      <c r="KJK120" s="467"/>
      <c r="KJL120" s="466"/>
      <c r="KJM120" s="399"/>
      <c r="KJN120" s="466"/>
      <c r="KJO120" s="252"/>
      <c r="KJP120" s="467"/>
      <c r="KJQ120" s="466"/>
      <c r="KJR120" s="399"/>
      <c r="KJS120" s="466"/>
      <c r="KJT120" s="252"/>
      <c r="KJU120" s="467"/>
      <c r="KJV120" s="466"/>
      <c r="KJW120" s="399"/>
      <c r="KJX120" s="466"/>
      <c r="KJY120" s="252"/>
      <c r="KJZ120" s="467"/>
      <c r="KKA120" s="466"/>
      <c r="KKB120" s="399"/>
      <c r="KKC120" s="466"/>
      <c r="KKD120" s="252"/>
      <c r="KKE120" s="467"/>
      <c r="KKF120" s="466"/>
      <c r="KKG120" s="399"/>
      <c r="KKH120" s="466"/>
      <c r="KKI120" s="252"/>
      <c r="KKJ120" s="467"/>
      <c r="KKK120" s="466"/>
      <c r="KKL120" s="399"/>
      <c r="KKM120" s="466"/>
      <c r="KKN120" s="252"/>
      <c r="KKO120" s="467"/>
      <c r="KKP120" s="466"/>
      <c r="KKQ120" s="399"/>
      <c r="KKR120" s="466"/>
      <c r="KKS120" s="252"/>
      <c r="KKT120" s="467"/>
      <c r="KKU120" s="466"/>
      <c r="KKV120" s="399"/>
      <c r="KKW120" s="466"/>
      <c r="KKX120" s="252"/>
      <c r="KKY120" s="467"/>
      <c r="KKZ120" s="466"/>
      <c r="KLA120" s="399"/>
      <c r="KLB120" s="466"/>
      <c r="KLC120" s="252"/>
      <c r="KLD120" s="467"/>
      <c r="KLE120" s="466"/>
      <c r="KLF120" s="399"/>
      <c r="KLG120" s="466"/>
      <c r="KLH120" s="252"/>
      <c r="KLI120" s="467"/>
      <c r="KLJ120" s="466"/>
      <c r="KLK120" s="399"/>
      <c r="KLL120" s="466"/>
      <c r="KLM120" s="252"/>
      <c r="KLN120" s="467"/>
      <c r="KLO120" s="466"/>
      <c r="KLP120" s="399"/>
      <c r="KLQ120" s="466"/>
      <c r="KLR120" s="252"/>
      <c r="KLS120" s="467"/>
      <c r="KLT120" s="466"/>
      <c r="KLU120" s="399"/>
      <c r="KLV120" s="466"/>
      <c r="KLW120" s="252"/>
      <c r="KLX120" s="467"/>
      <c r="KLY120" s="466"/>
      <c r="KLZ120" s="399"/>
      <c r="KMA120" s="466"/>
      <c r="KMB120" s="252"/>
      <c r="KMC120" s="467"/>
      <c r="KMD120" s="466"/>
      <c r="KME120" s="399"/>
      <c r="KMF120" s="466"/>
      <c r="KMG120" s="252"/>
      <c r="KMH120" s="467"/>
      <c r="KMI120" s="466"/>
      <c r="KMJ120" s="399"/>
      <c r="KMK120" s="466"/>
      <c r="KML120" s="252"/>
      <c r="KMM120" s="467"/>
      <c r="KMN120" s="466"/>
      <c r="KMO120" s="399"/>
      <c r="KMP120" s="466"/>
      <c r="KMQ120" s="252"/>
      <c r="KMR120" s="467"/>
      <c r="KMS120" s="466"/>
      <c r="KMT120" s="399"/>
      <c r="KMU120" s="466"/>
      <c r="KMV120" s="252"/>
      <c r="KMW120" s="467"/>
      <c r="KMX120" s="466"/>
      <c r="KMY120" s="399"/>
      <c r="KMZ120" s="466"/>
      <c r="KNA120" s="252"/>
      <c r="KNB120" s="467"/>
      <c r="KNC120" s="466"/>
      <c r="KND120" s="399"/>
      <c r="KNE120" s="466"/>
      <c r="KNF120" s="252"/>
      <c r="KNG120" s="467"/>
      <c r="KNH120" s="466"/>
      <c r="KNI120" s="399"/>
      <c r="KNJ120" s="466"/>
      <c r="KNK120" s="252"/>
      <c r="KNL120" s="467"/>
      <c r="KNM120" s="466"/>
      <c r="KNN120" s="399"/>
      <c r="KNO120" s="466"/>
      <c r="KNP120" s="252"/>
      <c r="KNQ120" s="467"/>
      <c r="KNR120" s="466"/>
      <c r="KNS120" s="399"/>
      <c r="KNT120" s="466"/>
      <c r="KNU120" s="252"/>
      <c r="KNV120" s="467"/>
      <c r="KNW120" s="466"/>
      <c r="KNX120" s="399"/>
      <c r="KNY120" s="466"/>
      <c r="KNZ120" s="252"/>
      <c r="KOA120" s="467"/>
      <c r="KOB120" s="466"/>
      <c r="KOC120" s="399"/>
      <c r="KOD120" s="466"/>
      <c r="KOE120" s="252"/>
      <c r="KOF120" s="467"/>
      <c r="KOG120" s="466"/>
      <c r="KOH120" s="399"/>
      <c r="KOI120" s="466"/>
      <c r="KOJ120" s="252"/>
      <c r="KOK120" s="467"/>
      <c r="KOL120" s="466"/>
      <c r="KOM120" s="399"/>
      <c r="KON120" s="466"/>
      <c r="KOO120" s="252"/>
      <c r="KOP120" s="467"/>
      <c r="KOQ120" s="466"/>
      <c r="KOR120" s="399"/>
      <c r="KOS120" s="466"/>
      <c r="KOT120" s="252"/>
      <c r="KOU120" s="467"/>
      <c r="KOV120" s="466"/>
      <c r="KOW120" s="399"/>
      <c r="KOX120" s="466"/>
      <c r="KOY120" s="252"/>
      <c r="KOZ120" s="467"/>
      <c r="KPA120" s="466"/>
      <c r="KPB120" s="399"/>
      <c r="KPC120" s="466"/>
      <c r="KPD120" s="252"/>
      <c r="KPE120" s="467"/>
      <c r="KPF120" s="466"/>
      <c r="KPG120" s="399"/>
      <c r="KPH120" s="466"/>
      <c r="KPI120" s="252"/>
      <c r="KPJ120" s="467"/>
      <c r="KPK120" s="466"/>
      <c r="KPL120" s="399"/>
      <c r="KPM120" s="466"/>
      <c r="KPN120" s="252"/>
      <c r="KPO120" s="467"/>
      <c r="KPP120" s="466"/>
      <c r="KPQ120" s="399"/>
      <c r="KPR120" s="466"/>
      <c r="KPS120" s="252"/>
      <c r="KPT120" s="467"/>
      <c r="KPU120" s="466"/>
      <c r="KPV120" s="399"/>
      <c r="KPW120" s="466"/>
      <c r="KPX120" s="252"/>
      <c r="KPY120" s="467"/>
      <c r="KPZ120" s="466"/>
      <c r="KQA120" s="399"/>
      <c r="KQB120" s="466"/>
      <c r="KQC120" s="252"/>
      <c r="KQD120" s="467"/>
      <c r="KQE120" s="466"/>
      <c r="KQF120" s="399"/>
      <c r="KQG120" s="466"/>
      <c r="KQH120" s="252"/>
      <c r="KQI120" s="467"/>
      <c r="KQJ120" s="466"/>
      <c r="KQK120" s="399"/>
      <c r="KQL120" s="466"/>
      <c r="KQM120" s="252"/>
      <c r="KQN120" s="467"/>
      <c r="KQO120" s="466"/>
      <c r="KQP120" s="399"/>
      <c r="KQQ120" s="466"/>
      <c r="KQR120" s="252"/>
      <c r="KQS120" s="467"/>
      <c r="KQT120" s="466"/>
      <c r="KQU120" s="399"/>
      <c r="KQV120" s="466"/>
      <c r="KQW120" s="252"/>
      <c r="KQX120" s="467"/>
      <c r="KQY120" s="466"/>
      <c r="KQZ120" s="399"/>
      <c r="KRA120" s="466"/>
      <c r="KRB120" s="252"/>
      <c r="KRC120" s="467"/>
      <c r="KRD120" s="466"/>
      <c r="KRE120" s="399"/>
      <c r="KRF120" s="466"/>
      <c r="KRG120" s="252"/>
      <c r="KRH120" s="467"/>
      <c r="KRI120" s="466"/>
      <c r="KRJ120" s="399"/>
      <c r="KRK120" s="466"/>
      <c r="KRL120" s="252"/>
      <c r="KRM120" s="467"/>
      <c r="KRN120" s="466"/>
      <c r="KRO120" s="399"/>
      <c r="KRP120" s="466"/>
      <c r="KRQ120" s="252"/>
      <c r="KRR120" s="467"/>
      <c r="KRS120" s="466"/>
      <c r="KRT120" s="399"/>
      <c r="KRU120" s="466"/>
      <c r="KRV120" s="252"/>
      <c r="KRW120" s="467"/>
      <c r="KRX120" s="466"/>
      <c r="KRY120" s="399"/>
      <c r="KRZ120" s="466"/>
      <c r="KSA120" s="252"/>
      <c r="KSB120" s="467"/>
      <c r="KSC120" s="466"/>
      <c r="KSD120" s="399"/>
      <c r="KSE120" s="466"/>
      <c r="KSF120" s="252"/>
      <c r="KSG120" s="467"/>
      <c r="KSH120" s="466"/>
      <c r="KSI120" s="399"/>
      <c r="KSJ120" s="466"/>
      <c r="KSK120" s="252"/>
      <c r="KSL120" s="467"/>
      <c r="KSM120" s="466"/>
      <c r="KSN120" s="399"/>
      <c r="KSO120" s="466"/>
      <c r="KSP120" s="252"/>
      <c r="KSQ120" s="467"/>
      <c r="KSR120" s="466"/>
      <c r="KSS120" s="399"/>
      <c r="KST120" s="466"/>
      <c r="KSU120" s="252"/>
      <c r="KSV120" s="467"/>
      <c r="KSW120" s="466"/>
      <c r="KSX120" s="399"/>
      <c r="KSY120" s="466"/>
      <c r="KSZ120" s="252"/>
      <c r="KTA120" s="467"/>
      <c r="KTB120" s="466"/>
      <c r="KTC120" s="399"/>
      <c r="KTD120" s="466"/>
      <c r="KTE120" s="252"/>
      <c r="KTF120" s="467"/>
      <c r="KTG120" s="466"/>
      <c r="KTH120" s="399"/>
      <c r="KTI120" s="466"/>
      <c r="KTJ120" s="252"/>
      <c r="KTK120" s="467"/>
      <c r="KTL120" s="466"/>
      <c r="KTM120" s="399"/>
      <c r="KTN120" s="466"/>
      <c r="KTO120" s="252"/>
      <c r="KTP120" s="467"/>
      <c r="KTQ120" s="466"/>
      <c r="KTR120" s="399"/>
      <c r="KTS120" s="466"/>
      <c r="KTT120" s="252"/>
      <c r="KTU120" s="467"/>
      <c r="KTV120" s="466"/>
      <c r="KTW120" s="399"/>
      <c r="KTX120" s="466"/>
      <c r="KTY120" s="252"/>
      <c r="KTZ120" s="467"/>
      <c r="KUA120" s="466"/>
      <c r="KUB120" s="399"/>
      <c r="KUC120" s="466"/>
      <c r="KUD120" s="252"/>
      <c r="KUE120" s="467"/>
      <c r="KUF120" s="466"/>
      <c r="KUG120" s="399"/>
      <c r="KUH120" s="466"/>
      <c r="KUI120" s="252"/>
      <c r="KUJ120" s="467"/>
      <c r="KUK120" s="466"/>
      <c r="KUL120" s="399"/>
      <c r="KUM120" s="466"/>
      <c r="KUN120" s="252"/>
      <c r="KUO120" s="467"/>
      <c r="KUP120" s="466"/>
      <c r="KUQ120" s="399"/>
      <c r="KUR120" s="466"/>
      <c r="KUS120" s="252"/>
      <c r="KUT120" s="467"/>
      <c r="KUU120" s="466"/>
      <c r="KUV120" s="399"/>
      <c r="KUW120" s="466"/>
      <c r="KUX120" s="252"/>
      <c r="KUY120" s="467"/>
      <c r="KUZ120" s="466"/>
      <c r="KVA120" s="399"/>
      <c r="KVB120" s="466"/>
      <c r="KVC120" s="252"/>
      <c r="KVD120" s="467"/>
      <c r="KVE120" s="466"/>
      <c r="KVF120" s="399"/>
      <c r="KVG120" s="466"/>
      <c r="KVH120" s="252"/>
      <c r="KVI120" s="467"/>
      <c r="KVJ120" s="466"/>
      <c r="KVK120" s="399"/>
      <c r="KVL120" s="466"/>
      <c r="KVM120" s="252"/>
      <c r="KVN120" s="467"/>
      <c r="KVO120" s="466"/>
      <c r="KVP120" s="399"/>
      <c r="KVQ120" s="466"/>
      <c r="KVR120" s="252"/>
      <c r="KVS120" s="467"/>
      <c r="KVT120" s="466"/>
      <c r="KVU120" s="399"/>
      <c r="KVV120" s="466"/>
      <c r="KVW120" s="252"/>
      <c r="KVX120" s="467"/>
      <c r="KVY120" s="466"/>
      <c r="KVZ120" s="399"/>
      <c r="KWA120" s="466"/>
      <c r="KWB120" s="252"/>
      <c r="KWC120" s="467"/>
      <c r="KWD120" s="466"/>
      <c r="KWE120" s="399"/>
      <c r="KWF120" s="466"/>
      <c r="KWG120" s="252"/>
      <c r="KWH120" s="467"/>
      <c r="KWI120" s="466"/>
      <c r="KWJ120" s="399"/>
      <c r="KWK120" s="466"/>
      <c r="KWL120" s="252"/>
      <c r="KWM120" s="467"/>
      <c r="KWN120" s="466"/>
      <c r="KWO120" s="399"/>
      <c r="KWP120" s="466"/>
      <c r="KWQ120" s="252"/>
      <c r="KWR120" s="467"/>
      <c r="KWS120" s="466"/>
      <c r="KWT120" s="399"/>
      <c r="KWU120" s="466"/>
      <c r="KWV120" s="252"/>
      <c r="KWW120" s="467"/>
      <c r="KWX120" s="466"/>
      <c r="KWY120" s="399"/>
      <c r="KWZ120" s="466"/>
      <c r="KXA120" s="252"/>
      <c r="KXB120" s="467"/>
      <c r="KXC120" s="466"/>
      <c r="KXD120" s="399"/>
      <c r="KXE120" s="466"/>
      <c r="KXF120" s="252"/>
      <c r="KXG120" s="467"/>
      <c r="KXH120" s="466"/>
      <c r="KXI120" s="399"/>
      <c r="KXJ120" s="466"/>
      <c r="KXK120" s="252"/>
      <c r="KXL120" s="467"/>
      <c r="KXM120" s="466"/>
      <c r="KXN120" s="399"/>
      <c r="KXO120" s="466"/>
      <c r="KXP120" s="252"/>
      <c r="KXQ120" s="467"/>
      <c r="KXR120" s="466"/>
      <c r="KXS120" s="399"/>
      <c r="KXT120" s="466"/>
      <c r="KXU120" s="252"/>
      <c r="KXV120" s="467"/>
      <c r="KXW120" s="466"/>
      <c r="KXX120" s="399"/>
      <c r="KXY120" s="466"/>
      <c r="KXZ120" s="252"/>
      <c r="KYA120" s="467"/>
      <c r="KYB120" s="466"/>
      <c r="KYC120" s="399"/>
      <c r="KYD120" s="466"/>
      <c r="KYE120" s="252"/>
      <c r="KYF120" s="467"/>
      <c r="KYG120" s="466"/>
      <c r="KYH120" s="399"/>
      <c r="KYI120" s="466"/>
      <c r="KYJ120" s="252"/>
      <c r="KYK120" s="467"/>
      <c r="KYL120" s="466"/>
      <c r="KYM120" s="399"/>
      <c r="KYN120" s="466"/>
      <c r="KYO120" s="252"/>
      <c r="KYP120" s="467"/>
      <c r="KYQ120" s="466"/>
      <c r="KYR120" s="399"/>
      <c r="KYS120" s="466"/>
      <c r="KYT120" s="252"/>
      <c r="KYU120" s="467"/>
      <c r="KYV120" s="466"/>
      <c r="KYW120" s="399"/>
      <c r="KYX120" s="466"/>
      <c r="KYY120" s="252"/>
      <c r="KYZ120" s="467"/>
      <c r="KZA120" s="466"/>
      <c r="KZB120" s="399"/>
      <c r="KZC120" s="466"/>
      <c r="KZD120" s="252"/>
      <c r="KZE120" s="467"/>
      <c r="KZF120" s="466"/>
      <c r="KZG120" s="399"/>
      <c r="KZH120" s="466"/>
      <c r="KZI120" s="252"/>
      <c r="KZJ120" s="467"/>
      <c r="KZK120" s="466"/>
      <c r="KZL120" s="399"/>
      <c r="KZM120" s="466"/>
      <c r="KZN120" s="252"/>
      <c r="KZO120" s="467"/>
      <c r="KZP120" s="466"/>
      <c r="KZQ120" s="399"/>
      <c r="KZR120" s="466"/>
      <c r="KZS120" s="252"/>
      <c r="KZT120" s="467"/>
      <c r="KZU120" s="466"/>
      <c r="KZV120" s="399"/>
      <c r="KZW120" s="466"/>
      <c r="KZX120" s="252"/>
      <c r="KZY120" s="467"/>
      <c r="KZZ120" s="466"/>
      <c r="LAA120" s="399"/>
      <c r="LAB120" s="466"/>
      <c r="LAC120" s="252"/>
      <c r="LAD120" s="467"/>
      <c r="LAE120" s="466"/>
      <c r="LAF120" s="399"/>
      <c r="LAG120" s="466"/>
      <c r="LAH120" s="252"/>
      <c r="LAI120" s="467"/>
      <c r="LAJ120" s="466"/>
      <c r="LAK120" s="399"/>
      <c r="LAL120" s="466"/>
      <c r="LAM120" s="252"/>
      <c r="LAN120" s="467"/>
      <c r="LAO120" s="466"/>
      <c r="LAP120" s="399"/>
      <c r="LAQ120" s="466"/>
      <c r="LAR120" s="252"/>
      <c r="LAS120" s="467"/>
      <c r="LAT120" s="466"/>
      <c r="LAU120" s="399"/>
      <c r="LAV120" s="466"/>
      <c r="LAW120" s="252"/>
      <c r="LAX120" s="467"/>
      <c r="LAY120" s="466"/>
      <c r="LAZ120" s="399"/>
      <c r="LBA120" s="466"/>
      <c r="LBB120" s="252"/>
      <c r="LBC120" s="467"/>
      <c r="LBD120" s="466"/>
      <c r="LBE120" s="399"/>
      <c r="LBF120" s="466"/>
      <c r="LBG120" s="252"/>
      <c r="LBH120" s="467"/>
      <c r="LBI120" s="466"/>
      <c r="LBJ120" s="399"/>
      <c r="LBK120" s="466"/>
      <c r="LBL120" s="252"/>
      <c r="LBM120" s="467"/>
      <c r="LBN120" s="466"/>
      <c r="LBO120" s="399"/>
      <c r="LBP120" s="466"/>
      <c r="LBQ120" s="252"/>
      <c r="LBR120" s="467"/>
      <c r="LBS120" s="466"/>
      <c r="LBT120" s="399"/>
      <c r="LBU120" s="466"/>
      <c r="LBV120" s="252"/>
      <c r="LBW120" s="467"/>
      <c r="LBX120" s="466"/>
      <c r="LBY120" s="399"/>
      <c r="LBZ120" s="466"/>
      <c r="LCA120" s="252"/>
      <c r="LCB120" s="467"/>
      <c r="LCC120" s="466"/>
      <c r="LCD120" s="399"/>
      <c r="LCE120" s="466"/>
      <c r="LCF120" s="252"/>
      <c r="LCG120" s="467"/>
      <c r="LCH120" s="466"/>
      <c r="LCI120" s="399"/>
      <c r="LCJ120" s="466"/>
      <c r="LCK120" s="252"/>
      <c r="LCL120" s="467"/>
      <c r="LCM120" s="466"/>
      <c r="LCN120" s="399"/>
      <c r="LCO120" s="466"/>
      <c r="LCP120" s="252"/>
      <c r="LCQ120" s="467"/>
      <c r="LCR120" s="466"/>
      <c r="LCS120" s="399"/>
      <c r="LCT120" s="466"/>
      <c r="LCU120" s="252"/>
      <c r="LCV120" s="467"/>
      <c r="LCW120" s="466"/>
      <c r="LCX120" s="399"/>
      <c r="LCY120" s="466"/>
      <c r="LCZ120" s="252"/>
      <c r="LDA120" s="467"/>
      <c r="LDB120" s="466"/>
      <c r="LDC120" s="399"/>
      <c r="LDD120" s="466"/>
      <c r="LDE120" s="252"/>
      <c r="LDF120" s="467"/>
      <c r="LDG120" s="466"/>
      <c r="LDH120" s="399"/>
      <c r="LDI120" s="466"/>
      <c r="LDJ120" s="252"/>
      <c r="LDK120" s="467"/>
      <c r="LDL120" s="466"/>
      <c r="LDM120" s="399"/>
      <c r="LDN120" s="466"/>
      <c r="LDO120" s="252"/>
      <c r="LDP120" s="467"/>
      <c r="LDQ120" s="466"/>
      <c r="LDR120" s="399"/>
      <c r="LDS120" s="466"/>
      <c r="LDT120" s="252"/>
      <c r="LDU120" s="467"/>
      <c r="LDV120" s="466"/>
      <c r="LDW120" s="399"/>
      <c r="LDX120" s="466"/>
      <c r="LDY120" s="252"/>
      <c r="LDZ120" s="467"/>
      <c r="LEA120" s="466"/>
      <c r="LEB120" s="399"/>
      <c r="LEC120" s="466"/>
      <c r="LED120" s="252"/>
      <c r="LEE120" s="467"/>
      <c r="LEF120" s="466"/>
      <c r="LEG120" s="399"/>
      <c r="LEH120" s="466"/>
      <c r="LEI120" s="252"/>
      <c r="LEJ120" s="467"/>
      <c r="LEK120" s="466"/>
      <c r="LEL120" s="399"/>
      <c r="LEM120" s="466"/>
      <c r="LEN120" s="252"/>
      <c r="LEO120" s="467"/>
      <c r="LEP120" s="466"/>
      <c r="LEQ120" s="399"/>
      <c r="LER120" s="466"/>
      <c r="LES120" s="252"/>
      <c r="LET120" s="467"/>
      <c r="LEU120" s="466"/>
      <c r="LEV120" s="399"/>
      <c r="LEW120" s="466"/>
      <c r="LEX120" s="252"/>
      <c r="LEY120" s="467"/>
      <c r="LEZ120" s="466"/>
      <c r="LFA120" s="399"/>
      <c r="LFB120" s="466"/>
      <c r="LFC120" s="252"/>
      <c r="LFD120" s="467"/>
      <c r="LFE120" s="466"/>
      <c r="LFF120" s="399"/>
      <c r="LFG120" s="466"/>
      <c r="LFH120" s="252"/>
      <c r="LFI120" s="467"/>
      <c r="LFJ120" s="466"/>
      <c r="LFK120" s="399"/>
      <c r="LFL120" s="466"/>
      <c r="LFM120" s="252"/>
      <c r="LFN120" s="467"/>
      <c r="LFO120" s="466"/>
      <c r="LFP120" s="399"/>
      <c r="LFQ120" s="466"/>
      <c r="LFR120" s="252"/>
      <c r="LFS120" s="467"/>
      <c r="LFT120" s="466"/>
      <c r="LFU120" s="399"/>
      <c r="LFV120" s="466"/>
      <c r="LFW120" s="252"/>
      <c r="LFX120" s="467"/>
      <c r="LFY120" s="466"/>
      <c r="LFZ120" s="399"/>
      <c r="LGA120" s="466"/>
      <c r="LGB120" s="252"/>
      <c r="LGC120" s="467"/>
      <c r="LGD120" s="466"/>
      <c r="LGE120" s="399"/>
      <c r="LGF120" s="466"/>
      <c r="LGG120" s="252"/>
      <c r="LGH120" s="467"/>
      <c r="LGI120" s="466"/>
      <c r="LGJ120" s="399"/>
      <c r="LGK120" s="466"/>
      <c r="LGL120" s="252"/>
      <c r="LGM120" s="467"/>
      <c r="LGN120" s="466"/>
      <c r="LGO120" s="399"/>
      <c r="LGP120" s="466"/>
      <c r="LGQ120" s="252"/>
      <c r="LGR120" s="467"/>
      <c r="LGS120" s="466"/>
      <c r="LGT120" s="399"/>
      <c r="LGU120" s="466"/>
      <c r="LGV120" s="252"/>
      <c r="LGW120" s="467"/>
      <c r="LGX120" s="466"/>
      <c r="LGY120" s="399"/>
      <c r="LGZ120" s="466"/>
      <c r="LHA120" s="252"/>
      <c r="LHB120" s="467"/>
      <c r="LHC120" s="466"/>
      <c r="LHD120" s="399"/>
      <c r="LHE120" s="466"/>
      <c r="LHF120" s="252"/>
      <c r="LHG120" s="467"/>
      <c r="LHH120" s="466"/>
      <c r="LHI120" s="399"/>
      <c r="LHJ120" s="466"/>
      <c r="LHK120" s="252"/>
      <c r="LHL120" s="467"/>
      <c r="LHM120" s="466"/>
      <c r="LHN120" s="399"/>
      <c r="LHO120" s="466"/>
      <c r="LHP120" s="252"/>
      <c r="LHQ120" s="467"/>
      <c r="LHR120" s="466"/>
      <c r="LHS120" s="399"/>
      <c r="LHT120" s="466"/>
      <c r="LHU120" s="252"/>
      <c r="LHV120" s="467"/>
      <c r="LHW120" s="466"/>
      <c r="LHX120" s="399"/>
      <c r="LHY120" s="466"/>
      <c r="LHZ120" s="252"/>
      <c r="LIA120" s="467"/>
      <c r="LIB120" s="466"/>
      <c r="LIC120" s="399"/>
      <c r="LID120" s="466"/>
      <c r="LIE120" s="252"/>
      <c r="LIF120" s="467"/>
      <c r="LIG120" s="466"/>
      <c r="LIH120" s="399"/>
      <c r="LII120" s="466"/>
      <c r="LIJ120" s="252"/>
      <c r="LIK120" s="467"/>
      <c r="LIL120" s="466"/>
      <c r="LIM120" s="399"/>
      <c r="LIN120" s="466"/>
      <c r="LIO120" s="252"/>
      <c r="LIP120" s="467"/>
      <c r="LIQ120" s="466"/>
      <c r="LIR120" s="399"/>
      <c r="LIS120" s="466"/>
      <c r="LIT120" s="252"/>
      <c r="LIU120" s="467"/>
      <c r="LIV120" s="466"/>
      <c r="LIW120" s="399"/>
      <c r="LIX120" s="466"/>
      <c r="LIY120" s="252"/>
      <c r="LIZ120" s="467"/>
      <c r="LJA120" s="466"/>
      <c r="LJB120" s="399"/>
      <c r="LJC120" s="466"/>
      <c r="LJD120" s="252"/>
      <c r="LJE120" s="467"/>
      <c r="LJF120" s="466"/>
      <c r="LJG120" s="399"/>
      <c r="LJH120" s="466"/>
      <c r="LJI120" s="252"/>
      <c r="LJJ120" s="467"/>
      <c r="LJK120" s="466"/>
      <c r="LJL120" s="399"/>
      <c r="LJM120" s="466"/>
      <c r="LJN120" s="252"/>
      <c r="LJO120" s="467"/>
      <c r="LJP120" s="466"/>
      <c r="LJQ120" s="399"/>
      <c r="LJR120" s="466"/>
      <c r="LJS120" s="252"/>
      <c r="LJT120" s="467"/>
      <c r="LJU120" s="466"/>
      <c r="LJV120" s="399"/>
      <c r="LJW120" s="466"/>
      <c r="LJX120" s="252"/>
      <c r="LJY120" s="467"/>
      <c r="LJZ120" s="466"/>
      <c r="LKA120" s="399"/>
      <c r="LKB120" s="466"/>
      <c r="LKC120" s="252"/>
      <c r="LKD120" s="467"/>
      <c r="LKE120" s="466"/>
      <c r="LKF120" s="399"/>
      <c r="LKG120" s="466"/>
      <c r="LKH120" s="252"/>
      <c r="LKI120" s="467"/>
      <c r="LKJ120" s="466"/>
      <c r="LKK120" s="399"/>
      <c r="LKL120" s="466"/>
      <c r="LKM120" s="252"/>
      <c r="LKN120" s="467"/>
      <c r="LKO120" s="466"/>
      <c r="LKP120" s="399"/>
      <c r="LKQ120" s="466"/>
      <c r="LKR120" s="252"/>
      <c r="LKS120" s="467"/>
      <c r="LKT120" s="466"/>
      <c r="LKU120" s="399"/>
      <c r="LKV120" s="466"/>
      <c r="LKW120" s="252"/>
      <c r="LKX120" s="467"/>
      <c r="LKY120" s="466"/>
      <c r="LKZ120" s="399"/>
      <c r="LLA120" s="466"/>
      <c r="LLB120" s="252"/>
      <c r="LLC120" s="467"/>
      <c r="LLD120" s="466"/>
      <c r="LLE120" s="399"/>
      <c r="LLF120" s="466"/>
      <c r="LLG120" s="252"/>
      <c r="LLH120" s="467"/>
      <c r="LLI120" s="466"/>
      <c r="LLJ120" s="399"/>
      <c r="LLK120" s="466"/>
      <c r="LLL120" s="252"/>
      <c r="LLM120" s="467"/>
      <c r="LLN120" s="466"/>
      <c r="LLO120" s="399"/>
      <c r="LLP120" s="466"/>
      <c r="LLQ120" s="252"/>
      <c r="LLR120" s="467"/>
      <c r="LLS120" s="466"/>
      <c r="LLT120" s="399"/>
      <c r="LLU120" s="466"/>
      <c r="LLV120" s="252"/>
      <c r="LLW120" s="467"/>
      <c r="LLX120" s="466"/>
      <c r="LLY120" s="399"/>
      <c r="LLZ120" s="466"/>
      <c r="LMA120" s="252"/>
      <c r="LMB120" s="467"/>
      <c r="LMC120" s="466"/>
      <c r="LMD120" s="399"/>
      <c r="LME120" s="466"/>
      <c r="LMF120" s="252"/>
      <c r="LMG120" s="467"/>
      <c r="LMH120" s="466"/>
      <c r="LMI120" s="399"/>
      <c r="LMJ120" s="466"/>
      <c r="LMK120" s="252"/>
      <c r="LML120" s="467"/>
      <c r="LMM120" s="466"/>
      <c r="LMN120" s="399"/>
      <c r="LMO120" s="466"/>
      <c r="LMP120" s="252"/>
      <c r="LMQ120" s="467"/>
      <c r="LMR120" s="466"/>
      <c r="LMS120" s="399"/>
      <c r="LMT120" s="466"/>
      <c r="LMU120" s="252"/>
      <c r="LMV120" s="467"/>
      <c r="LMW120" s="466"/>
      <c r="LMX120" s="399"/>
      <c r="LMY120" s="466"/>
      <c r="LMZ120" s="252"/>
      <c r="LNA120" s="467"/>
      <c r="LNB120" s="466"/>
      <c r="LNC120" s="399"/>
      <c r="LND120" s="466"/>
      <c r="LNE120" s="252"/>
      <c r="LNF120" s="467"/>
      <c r="LNG120" s="466"/>
      <c r="LNH120" s="399"/>
      <c r="LNI120" s="466"/>
      <c r="LNJ120" s="252"/>
      <c r="LNK120" s="467"/>
      <c r="LNL120" s="466"/>
      <c r="LNM120" s="399"/>
      <c r="LNN120" s="466"/>
      <c r="LNO120" s="252"/>
      <c r="LNP120" s="467"/>
      <c r="LNQ120" s="466"/>
      <c r="LNR120" s="399"/>
      <c r="LNS120" s="466"/>
      <c r="LNT120" s="252"/>
      <c r="LNU120" s="467"/>
      <c r="LNV120" s="466"/>
      <c r="LNW120" s="399"/>
      <c r="LNX120" s="466"/>
      <c r="LNY120" s="252"/>
      <c r="LNZ120" s="467"/>
      <c r="LOA120" s="466"/>
      <c r="LOB120" s="399"/>
      <c r="LOC120" s="466"/>
      <c r="LOD120" s="252"/>
      <c r="LOE120" s="467"/>
      <c r="LOF120" s="466"/>
      <c r="LOG120" s="399"/>
      <c r="LOH120" s="466"/>
      <c r="LOI120" s="252"/>
      <c r="LOJ120" s="467"/>
      <c r="LOK120" s="466"/>
      <c r="LOL120" s="399"/>
      <c r="LOM120" s="466"/>
      <c r="LON120" s="252"/>
      <c r="LOO120" s="467"/>
      <c r="LOP120" s="466"/>
      <c r="LOQ120" s="399"/>
      <c r="LOR120" s="466"/>
      <c r="LOS120" s="252"/>
      <c r="LOT120" s="467"/>
      <c r="LOU120" s="466"/>
      <c r="LOV120" s="399"/>
      <c r="LOW120" s="466"/>
      <c r="LOX120" s="252"/>
      <c r="LOY120" s="467"/>
      <c r="LOZ120" s="466"/>
      <c r="LPA120" s="399"/>
      <c r="LPB120" s="466"/>
      <c r="LPC120" s="252"/>
      <c r="LPD120" s="467"/>
      <c r="LPE120" s="466"/>
      <c r="LPF120" s="399"/>
      <c r="LPG120" s="466"/>
      <c r="LPH120" s="252"/>
      <c r="LPI120" s="467"/>
      <c r="LPJ120" s="466"/>
      <c r="LPK120" s="399"/>
      <c r="LPL120" s="466"/>
      <c r="LPM120" s="252"/>
      <c r="LPN120" s="467"/>
      <c r="LPO120" s="466"/>
      <c r="LPP120" s="399"/>
      <c r="LPQ120" s="466"/>
      <c r="LPR120" s="252"/>
      <c r="LPS120" s="467"/>
      <c r="LPT120" s="466"/>
      <c r="LPU120" s="399"/>
      <c r="LPV120" s="466"/>
      <c r="LPW120" s="252"/>
      <c r="LPX120" s="467"/>
      <c r="LPY120" s="466"/>
      <c r="LPZ120" s="399"/>
      <c r="LQA120" s="466"/>
      <c r="LQB120" s="252"/>
      <c r="LQC120" s="467"/>
      <c r="LQD120" s="466"/>
      <c r="LQE120" s="399"/>
      <c r="LQF120" s="466"/>
      <c r="LQG120" s="252"/>
      <c r="LQH120" s="467"/>
      <c r="LQI120" s="466"/>
      <c r="LQJ120" s="399"/>
      <c r="LQK120" s="466"/>
      <c r="LQL120" s="252"/>
      <c r="LQM120" s="467"/>
      <c r="LQN120" s="466"/>
      <c r="LQO120" s="399"/>
      <c r="LQP120" s="466"/>
      <c r="LQQ120" s="252"/>
      <c r="LQR120" s="467"/>
      <c r="LQS120" s="466"/>
      <c r="LQT120" s="399"/>
      <c r="LQU120" s="466"/>
      <c r="LQV120" s="252"/>
      <c r="LQW120" s="467"/>
      <c r="LQX120" s="466"/>
      <c r="LQY120" s="399"/>
      <c r="LQZ120" s="466"/>
      <c r="LRA120" s="252"/>
      <c r="LRB120" s="467"/>
      <c r="LRC120" s="466"/>
      <c r="LRD120" s="399"/>
      <c r="LRE120" s="466"/>
      <c r="LRF120" s="252"/>
      <c r="LRG120" s="467"/>
      <c r="LRH120" s="466"/>
      <c r="LRI120" s="399"/>
      <c r="LRJ120" s="466"/>
      <c r="LRK120" s="252"/>
      <c r="LRL120" s="467"/>
      <c r="LRM120" s="466"/>
      <c r="LRN120" s="399"/>
      <c r="LRO120" s="466"/>
      <c r="LRP120" s="252"/>
      <c r="LRQ120" s="467"/>
      <c r="LRR120" s="466"/>
      <c r="LRS120" s="399"/>
      <c r="LRT120" s="466"/>
      <c r="LRU120" s="252"/>
      <c r="LRV120" s="467"/>
      <c r="LRW120" s="466"/>
      <c r="LRX120" s="399"/>
      <c r="LRY120" s="466"/>
      <c r="LRZ120" s="252"/>
      <c r="LSA120" s="467"/>
      <c r="LSB120" s="466"/>
      <c r="LSC120" s="399"/>
      <c r="LSD120" s="466"/>
      <c r="LSE120" s="252"/>
      <c r="LSF120" s="467"/>
      <c r="LSG120" s="466"/>
      <c r="LSH120" s="399"/>
      <c r="LSI120" s="466"/>
      <c r="LSJ120" s="252"/>
      <c r="LSK120" s="467"/>
      <c r="LSL120" s="466"/>
      <c r="LSM120" s="399"/>
      <c r="LSN120" s="466"/>
      <c r="LSO120" s="252"/>
      <c r="LSP120" s="467"/>
      <c r="LSQ120" s="466"/>
      <c r="LSR120" s="399"/>
      <c r="LSS120" s="466"/>
      <c r="LST120" s="252"/>
      <c r="LSU120" s="467"/>
      <c r="LSV120" s="466"/>
      <c r="LSW120" s="399"/>
      <c r="LSX120" s="466"/>
      <c r="LSY120" s="252"/>
      <c r="LSZ120" s="467"/>
      <c r="LTA120" s="466"/>
      <c r="LTB120" s="399"/>
      <c r="LTC120" s="466"/>
      <c r="LTD120" s="252"/>
      <c r="LTE120" s="467"/>
      <c r="LTF120" s="466"/>
      <c r="LTG120" s="399"/>
      <c r="LTH120" s="466"/>
      <c r="LTI120" s="252"/>
      <c r="LTJ120" s="467"/>
      <c r="LTK120" s="466"/>
      <c r="LTL120" s="399"/>
      <c r="LTM120" s="466"/>
      <c r="LTN120" s="252"/>
      <c r="LTO120" s="467"/>
      <c r="LTP120" s="466"/>
      <c r="LTQ120" s="399"/>
      <c r="LTR120" s="466"/>
      <c r="LTS120" s="252"/>
      <c r="LTT120" s="467"/>
      <c r="LTU120" s="466"/>
      <c r="LTV120" s="399"/>
      <c r="LTW120" s="466"/>
      <c r="LTX120" s="252"/>
      <c r="LTY120" s="467"/>
      <c r="LTZ120" s="466"/>
      <c r="LUA120" s="399"/>
      <c r="LUB120" s="466"/>
      <c r="LUC120" s="252"/>
      <c r="LUD120" s="467"/>
      <c r="LUE120" s="466"/>
      <c r="LUF120" s="399"/>
      <c r="LUG120" s="466"/>
      <c r="LUH120" s="252"/>
      <c r="LUI120" s="467"/>
      <c r="LUJ120" s="466"/>
      <c r="LUK120" s="399"/>
      <c r="LUL120" s="466"/>
      <c r="LUM120" s="252"/>
      <c r="LUN120" s="467"/>
      <c r="LUO120" s="466"/>
      <c r="LUP120" s="399"/>
      <c r="LUQ120" s="466"/>
      <c r="LUR120" s="252"/>
      <c r="LUS120" s="467"/>
      <c r="LUT120" s="466"/>
      <c r="LUU120" s="399"/>
      <c r="LUV120" s="466"/>
      <c r="LUW120" s="252"/>
      <c r="LUX120" s="467"/>
      <c r="LUY120" s="466"/>
      <c r="LUZ120" s="399"/>
      <c r="LVA120" s="466"/>
      <c r="LVB120" s="252"/>
      <c r="LVC120" s="467"/>
      <c r="LVD120" s="466"/>
      <c r="LVE120" s="399"/>
      <c r="LVF120" s="466"/>
      <c r="LVG120" s="252"/>
      <c r="LVH120" s="467"/>
      <c r="LVI120" s="466"/>
      <c r="LVJ120" s="399"/>
      <c r="LVK120" s="466"/>
      <c r="LVL120" s="252"/>
      <c r="LVM120" s="467"/>
      <c r="LVN120" s="466"/>
      <c r="LVO120" s="399"/>
      <c r="LVP120" s="466"/>
      <c r="LVQ120" s="252"/>
      <c r="LVR120" s="467"/>
      <c r="LVS120" s="466"/>
      <c r="LVT120" s="399"/>
      <c r="LVU120" s="466"/>
      <c r="LVV120" s="252"/>
      <c r="LVW120" s="467"/>
      <c r="LVX120" s="466"/>
      <c r="LVY120" s="399"/>
      <c r="LVZ120" s="466"/>
      <c r="LWA120" s="252"/>
      <c r="LWB120" s="467"/>
      <c r="LWC120" s="466"/>
      <c r="LWD120" s="399"/>
      <c r="LWE120" s="466"/>
      <c r="LWF120" s="252"/>
      <c r="LWG120" s="467"/>
      <c r="LWH120" s="466"/>
      <c r="LWI120" s="399"/>
      <c r="LWJ120" s="466"/>
      <c r="LWK120" s="252"/>
      <c r="LWL120" s="467"/>
      <c r="LWM120" s="466"/>
      <c r="LWN120" s="399"/>
      <c r="LWO120" s="466"/>
      <c r="LWP120" s="252"/>
      <c r="LWQ120" s="467"/>
      <c r="LWR120" s="466"/>
      <c r="LWS120" s="399"/>
      <c r="LWT120" s="466"/>
      <c r="LWU120" s="252"/>
      <c r="LWV120" s="467"/>
      <c r="LWW120" s="466"/>
      <c r="LWX120" s="399"/>
      <c r="LWY120" s="466"/>
      <c r="LWZ120" s="252"/>
      <c r="LXA120" s="467"/>
      <c r="LXB120" s="466"/>
      <c r="LXC120" s="399"/>
      <c r="LXD120" s="466"/>
      <c r="LXE120" s="252"/>
      <c r="LXF120" s="467"/>
      <c r="LXG120" s="466"/>
      <c r="LXH120" s="399"/>
      <c r="LXI120" s="466"/>
      <c r="LXJ120" s="252"/>
      <c r="LXK120" s="467"/>
      <c r="LXL120" s="466"/>
      <c r="LXM120" s="399"/>
      <c r="LXN120" s="466"/>
      <c r="LXO120" s="252"/>
      <c r="LXP120" s="467"/>
      <c r="LXQ120" s="466"/>
      <c r="LXR120" s="399"/>
      <c r="LXS120" s="466"/>
      <c r="LXT120" s="252"/>
      <c r="LXU120" s="467"/>
      <c r="LXV120" s="466"/>
      <c r="LXW120" s="399"/>
      <c r="LXX120" s="466"/>
      <c r="LXY120" s="252"/>
      <c r="LXZ120" s="467"/>
      <c r="LYA120" s="466"/>
      <c r="LYB120" s="399"/>
      <c r="LYC120" s="466"/>
      <c r="LYD120" s="252"/>
      <c r="LYE120" s="467"/>
      <c r="LYF120" s="466"/>
      <c r="LYG120" s="399"/>
      <c r="LYH120" s="466"/>
      <c r="LYI120" s="252"/>
      <c r="LYJ120" s="467"/>
      <c r="LYK120" s="466"/>
      <c r="LYL120" s="399"/>
      <c r="LYM120" s="466"/>
      <c r="LYN120" s="252"/>
      <c r="LYO120" s="467"/>
      <c r="LYP120" s="466"/>
      <c r="LYQ120" s="399"/>
      <c r="LYR120" s="466"/>
      <c r="LYS120" s="252"/>
      <c r="LYT120" s="467"/>
      <c r="LYU120" s="466"/>
      <c r="LYV120" s="399"/>
      <c r="LYW120" s="466"/>
      <c r="LYX120" s="252"/>
      <c r="LYY120" s="467"/>
      <c r="LYZ120" s="466"/>
      <c r="LZA120" s="399"/>
      <c r="LZB120" s="466"/>
      <c r="LZC120" s="252"/>
      <c r="LZD120" s="467"/>
      <c r="LZE120" s="466"/>
      <c r="LZF120" s="399"/>
      <c r="LZG120" s="466"/>
      <c r="LZH120" s="252"/>
      <c r="LZI120" s="467"/>
      <c r="LZJ120" s="466"/>
      <c r="LZK120" s="399"/>
      <c r="LZL120" s="466"/>
      <c r="LZM120" s="252"/>
      <c r="LZN120" s="467"/>
      <c r="LZO120" s="466"/>
      <c r="LZP120" s="399"/>
      <c r="LZQ120" s="466"/>
      <c r="LZR120" s="252"/>
      <c r="LZS120" s="467"/>
      <c r="LZT120" s="466"/>
      <c r="LZU120" s="399"/>
      <c r="LZV120" s="466"/>
      <c r="LZW120" s="252"/>
      <c r="LZX120" s="467"/>
      <c r="LZY120" s="466"/>
      <c r="LZZ120" s="399"/>
      <c r="MAA120" s="466"/>
      <c r="MAB120" s="252"/>
      <c r="MAC120" s="467"/>
      <c r="MAD120" s="466"/>
      <c r="MAE120" s="399"/>
      <c r="MAF120" s="466"/>
      <c r="MAG120" s="252"/>
      <c r="MAH120" s="467"/>
      <c r="MAI120" s="466"/>
      <c r="MAJ120" s="399"/>
      <c r="MAK120" s="466"/>
      <c r="MAL120" s="252"/>
      <c r="MAM120" s="467"/>
      <c r="MAN120" s="466"/>
      <c r="MAO120" s="399"/>
      <c r="MAP120" s="466"/>
      <c r="MAQ120" s="252"/>
      <c r="MAR120" s="467"/>
      <c r="MAS120" s="466"/>
      <c r="MAT120" s="399"/>
      <c r="MAU120" s="466"/>
      <c r="MAV120" s="252"/>
      <c r="MAW120" s="467"/>
      <c r="MAX120" s="466"/>
      <c r="MAY120" s="399"/>
      <c r="MAZ120" s="466"/>
      <c r="MBA120" s="252"/>
      <c r="MBB120" s="467"/>
      <c r="MBC120" s="466"/>
      <c r="MBD120" s="399"/>
      <c r="MBE120" s="466"/>
      <c r="MBF120" s="252"/>
      <c r="MBG120" s="467"/>
      <c r="MBH120" s="466"/>
      <c r="MBI120" s="399"/>
      <c r="MBJ120" s="466"/>
      <c r="MBK120" s="252"/>
      <c r="MBL120" s="467"/>
      <c r="MBM120" s="466"/>
      <c r="MBN120" s="399"/>
      <c r="MBO120" s="466"/>
      <c r="MBP120" s="252"/>
      <c r="MBQ120" s="467"/>
      <c r="MBR120" s="466"/>
      <c r="MBS120" s="399"/>
      <c r="MBT120" s="466"/>
      <c r="MBU120" s="252"/>
      <c r="MBV120" s="467"/>
      <c r="MBW120" s="466"/>
      <c r="MBX120" s="399"/>
      <c r="MBY120" s="466"/>
      <c r="MBZ120" s="252"/>
      <c r="MCA120" s="467"/>
      <c r="MCB120" s="466"/>
      <c r="MCC120" s="399"/>
      <c r="MCD120" s="466"/>
      <c r="MCE120" s="252"/>
      <c r="MCF120" s="467"/>
      <c r="MCG120" s="466"/>
      <c r="MCH120" s="399"/>
      <c r="MCI120" s="466"/>
      <c r="MCJ120" s="252"/>
      <c r="MCK120" s="467"/>
      <c r="MCL120" s="466"/>
      <c r="MCM120" s="399"/>
      <c r="MCN120" s="466"/>
      <c r="MCO120" s="252"/>
      <c r="MCP120" s="467"/>
      <c r="MCQ120" s="466"/>
      <c r="MCR120" s="399"/>
      <c r="MCS120" s="466"/>
      <c r="MCT120" s="252"/>
      <c r="MCU120" s="467"/>
      <c r="MCV120" s="466"/>
      <c r="MCW120" s="399"/>
      <c r="MCX120" s="466"/>
      <c r="MCY120" s="252"/>
      <c r="MCZ120" s="467"/>
      <c r="MDA120" s="466"/>
      <c r="MDB120" s="399"/>
      <c r="MDC120" s="466"/>
      <c r="MDD120" s="252"/>
      <c r="MDE120" s="467"/>
      <c r="MDF120" s="466"/>
      <c r="MDG120" s="399"/>
      <c r="MDH120" s="466"/>
      <c r="MDI120" s="252"/>
      <c r="MDJ120" s="467"/>
      <c r="MDK120" s="466"/>
      <c r="MDL120" s="399"/>
      <c r="MDM120" s="466"/>
      <c r="MDN120" s="252"/>
      <c r="MDO120" s="467"/>
      <c r="MDP120" s="466"/>
      <c r="MDQ120" s="399"/>
      <c r="MDR120" s="466"/>
      <c r="MDS120" s="252"/>
      <c r="MDT120" s="467"/>
      <c r="MDU120" s="466"/>
      <c r="MDV120" s="399"/>
      <c r="MDW120" s="466"/>
      <c r="MDX120" s="252"/>
      <c r="MDY120" s="467"/>
      <c r="MDZ120" s="466"/>
      <c r="MEA120" s="399"/>
      <c r="MEB120" s="466"/>
      <c r="MEC120" s="252"/>
      <c r="MED120" s="467"/>
      <c r="MEE120" s="466"/>
      <c r="MEF120" s="399"/>
      <c r="MEG120" s="466"/>
      <c r="MEH120" s="252"/>
      <c r="MEI120" s="467"/>
      <c r="MEJ120" s="466"/>
      <c r="MEK120" s="399"/>
      <c r="MEL120" s="466"/>
      <c r="MEM120" s="252"/>
      <c r="MEN120" s="467"/>
      <c r="MEO120" s="466"/>
      <c r="MEP120" s="399"/>
      <c r="MEQ120" s="466"/>
      <c r="MER120" s="252"/>
      <c r="MES120" s="467"/>
      <c r="MET120" s="466"/>
      <c r="MEU120" s="399"/>
      <c r="MEV120" s="466"/>
      <c r="MEW120" s="252"/>
      <c r="MEX120" s="467"/>
      <c r="MEY120" s="466"/>
      <c r="MEZ120" s="399"/>
      <c r="MFA120" s="466"/>
      <c r="MFB120" s="252"/>
      <c r="MFC120" s="467"/>
      <c r="MFD120" s="466"/>
      <c r="MFE120" s="399"/>
      <c r="MFF120" s="466"/>
      <c r="MFG120" s="252"/>
      <c r="MFH120" s="467"/>
      <c r="MFI120" s="466"/>
      <c r="MFJ120" s="399"/>
      <c r="MFK120" s="466"/>
      <c r="MFL120" s="252"/>
      <c r="MFM120" s="467"/>
      <c r="MFN120" s="466"/>
      <c r="MFO120" s="399"/>
      <c r="MFP120" s="466"/>
      <c r="MFQ120" s="252"/>
      <c r="MFR120" s="467"/>
      <c r="MFS120" s="466"/>
      <c r="MFT120" s="399"/>
      <c r="MFU120" s="466"/>
      <c r="MFV120" s="252"/>
      <c r="MFW120" s="467"/>
      <c r="MFX120" s="466"/>
      <c r="MFY120" s="399"/>
      <c r="MFZ120" s="466"/>
      <c r="MGA120" s="252"/>
      <c r="MGB120" s="467"/>
      <c r="MGC120" s="466"/>
      <c r="MGD120" s="399"/>
      <c r="MGE120" s="466"/>
      <c r="MGF120" s="252"/>
      <c r="MGG120" s="467"/>
      <c r="MGH120" s="466"/>
      <c r="MGI120" s="399"/>
      <c r="MGJ120" s="466"/>
      <c r="MGK120" s="252"/>
      <c r="MGL120" s="467"/>
      <c r="MGM120" s="466"/>
      <c r="MGN120" s="399"/>
      <c r="MGO120" s="466"/>
      <c r="MGP120" s="252"/>
      <c r="MGQ120" s="467"/>
      <c r="MGR120" s="466"/>
      <c r="MGS120" s="399"/>
      <c r="MGT120" s="466"/>
      <c r="MGU120" s="252"/>
      <c r="MGV120" s="467"/>
      <c r="MGW120" s="466"/>
      <c r="MGX120" s="399"/>
      <c r="MGY120" s="466"/>
      <c r="MGZ120" s="252"/>
      <c r="MHA120" s="467"/>
      <c r="MHB120" s="466"/>
      <c r="MHC120" s="399"/>
      <c r="MHD120" s="466"/>
      <c r="MHE120" s="252"/>
      <c r="MHF120" s="467"/>
      <c r="MHG120" s="466"/>
      <c r="MHH120" s="399"/>
      <c r="MHI120" s="466"/>
      <c r="MHJ120" s="252"/>
      <c r="MHK120" s="467"/>
      <c r="MHL120" s="466"/>
      <c r="MHM120" s="399"/>
      <c r="MHN120" s="466"/>
      <c r="MHO120" s="252"/>
      <c r="MHP120" s="467"/>
      <c r="MHQ120" s="466"/>
      <c r="MHR120" s="399"/>
      <c r="MHS120" s="466"/>
      <c r="MHT120" s="252"/>
      <c r="MHU120" s="467"/>
      <c r="MHV120" s="466"/>
      <c r="MHW120" s="399"/>
      <c r="MHX120" s="466"/>
      <c r="MHY120" s="252"/>
      <c r="MHZ120" s="467"/>
      <c r="MIA120" s="466"/>
      <c r="MIB120" s="399"/>
      <c r="MIC120" s="466"/>
      <c r="MID120" s="252"/>
      <c r="MIE120" s="467"/>
      <c r="MIF120" s="466"/>
      <c r="MIG120" s="399"/>
      <c r="MIH120" s="466"/>
      <c r="MII120" s="252"/>
      <c r="MIJ120" s="467"/>
      <c r="MIK120" s="466"/>
      <c r="MIL120" s="399"/>
      <c r="MIM120" s="466"/>
      <c r="MIN120" s="252"/>
      <c r="MIO120" s="467"/>
      <c r="MIP120" s="466"/>
      <c r="MIQ120" s="399"/>
      <c r="MIR120" s="466"/>
      <c r="MIS120" s="252"/>
      <c r="MIT120" s="467"/>
      <c r="MIU120" s="466"/>
      <c r="MIV120" s="399"/>
      <c r="MIW120" s="466"/>
      <c r="MIX120" s="252"/>
      <c r="MIY120" s="467"/>
      <c r="MIZ120" s="466"/>
      <c r="MJA120" s="399"/>
      <c r="MJB120" s="466"/>
      <c r="MJC120" s="252"/>
      <c r="MJD120" s="467"/>
      <c r="MJE120" s="466"/>
      <c r="MJF120" s="399"/>
      <c r="MJG120" s="466"/>
      <c r="MJH120" s="252"/>
      <c r="MJI120" s="467"/>
      <c r="MJJ120" s="466"/>
      <c r="MJK120" s="399"/>
      <c r="MJL120" s="466"/>
      <c r="MJM120" s="252"/>
      <c r="MJN120" s="467"/>
      <c r="MJO120" s="466"/>
      <c r="MJP120" s="399"/>
      <c r="MJQ120" s="466"/>
      <c r="MJR120" s="252"/>
      <c r="MJS120" s="467"/>
      <c r="MJT120" s="466"/>
      <c r="MJU120" s="399"/>
      <c r="MJV120" s="466"/>
      <c r="MJW120" s="252"/>
      <c r="MJX120" s="467"/>
      <c r="MJY120" s="466"/>
      <c r="MJZ120" s="399"/>
      <c r="MKA120" s="466"/>
      <c r="MKB120" s="252"/>
      <c r="MKC120" s="467"/>
      <c r="MKD120" s="466"/>
      <c r="MKE120" s="399"/>
      <c r="MKF120" s="466"/>
      <c r="MKG120" s="252"/>
      <c r="MKH120" s="467"/>
      <c r="MKI120" s="466"/>
      <c r="MKJ120" s="399"/>
      <c r="MKK120" s="466"/>
      <c r="MKL120" s="252"/>
      <c r="MKM120" s="467"/>
      <c r="MKN120" s="466"/>
      <c r="MKO120" s="399"/>
      <c r="MKP120" s="466"/>
      <c r="MKQ120" s="252"/>
      <c r="MKR120" s="467"/>
      <c r="MKS120" s="466"/>
      <c r="MKT120" s="399"/>
      <c r="MKU120" s="466"/>
      <c r="MKV120" s="252"/>
      <c r="MKW120" s="467"/>
      <c r="MKX120" s="466"/>
      <c r="MKY120" s="399"/>
      <c r="MKZ120" s="466"/>
      <c r="MLA120" s="252"/>
      <c r="MLB120" s="467"/>
      <c r="MLC120" s="466"/>
      <c r="MLD120" s="399"/>
      <c r="MLE120" s="466"/>
      <c r="MLF120" s="252"/>
      <c r="MLG120" s="467"/>
      <c r="MLH120" s="466"/>
      <c r="MLI120" s="399"/>
      <c r="MLJ120" s="466"/>
      <c r="MLK120" s="252"/>
      <c r="MLL120" s="467"/>
      <c r="MLM120" s="466"/>
      <c r="MLN120" s="399"/>
      <c r="MLO120" s="466"/>
      <c r="MLP120" s="252"/>
      <c r="MLQ120" s="467"/>
      <c r="MLR120" s="466"/>
      <c r="MLS120" s="399"/>
      <c r="MLT120" s="466"/>
      <c r="MLU120" s="252"/>
      <c r="MLV120" s="467"/>
      <c r="MLW120" s="466"/>
      <c r="MLX120" s="399"/>
      <c r="MLY120" s="466"/>
      <c r="MLZ120" s="252"/>
      <c r="MMA120" s="467"/>
      <c r="MMB120" s="466"/>
      <c r="MMC120" s="399"/>
      <c r="MMD120" s="466"/>
      <c r="MME120" s="252"/>
      <c r="MMF120" s="467"/>
      <c r="MMG120" s="466"/>
      <c r="MMH120" s="399"/>
      <c r="MMI120" s="466"/>
      <c r="MMJ120" s="252"/>
      <c r="MMK120" s="467"/>
      <c r="MML120" s="466"/>
      <c r="MMM120" s="399"/>
      <c r="MMN120" s="466"/>
      <c r="MMO120" s="252"/>
      <c r="MMP120" s="467"/>
      <c r="MMQ120" s="466"/>
      <c r="MMR120" s="399"/>
      <c r="MMS120" s="466"/>
      <c r="MMT120" s="252"/>
      <c r="MMU120" s="467"/>
      <c r="MMV120" s="466"/>
      <c r="MMW120" s="399"/>
      <c r="MMX120" s="466"/>
      <c r="MMY120" s="252"/>
      <c r="MMZ120" s="467"/>
      <c r="MNA120" s="466"/>
      <c r="MNB120" s="399"/>
      <c r="MNC120" s="466"/>
      <c r="MND120" s="252"/>
      <c r="MNE120" s="467"/>
      <c r="MNF120" s="466"/>
      <c r="MNG120" s="399"/>
      <c r="MNH120" s="466"/>
      <c r="MNI120" s="252"/>
      <c r="MNJ120" s="467"/>
      <c r="MNK120" s="466"/>
      <c r="MNL120" s="399"/>
      <c r="MNM120" s="466"/>
      <c r="MNN120" s="252"/>
      <c r="MNO120" s="467"/>
      <c r="MNP120" s="466"/>
      <c r="MNQ120" s="399"/>
      <c r="MNR120" s="466"/>
      <c r="MNS120" s="252"/>
      <c r="MNT120" s="467"/>
      <c r="MNU120" s="466"/>
      <c r="MNV120" s="399"/>
      <c r="MNW120" s="466"/>
      <c r="MNX120" s="252"/>
      <c r="MNY120" s="467"/>
      <c r="MNZ120" s="466"/>
      <c r="MOA120" s="399"/>
      <c r="MOB120" s="466"/>
      <c r="MOC120" s="252"/>
      <c r="MOD120" s="467"/>
      <c r="MOE120" s="466"/>
      <c r="MOF120" s="399"/>
      <c r="MOG120" s="466"/>
      <c r="MOH120" s="252"/>
      <c r="MOI120" s="467"/>
      <c r="MOJ120" s="466"/>
      <c r="MOK120" s="399"/>
      <c r="MOL120" s="466"/>
      <c r="MOM120" s="252"/>
      <c r="MON120" s="467"/>
      <c r="MOO120" s="466"/>
      <c r="MOP120" s="399"/>
      <c r="MOQ120" s="466"/>
      <c r="MOR120" s="252"/>
      <c r="MOS120" s="467"/>
      <c r="MOT120" s="466"/>
      <c r="MOU120" s="399"/>
      <c r="MOV120" s="466"/>
      <c r="MOW120" s="252"/>
      <c r="MOX120" s="467"/>
      <c r="MOY120" s="466"/>
      <c r="MOZ120" s="399"/>
      <c r="MPA120" s="466"/>
      <c r="MPB120" s="252"/>
      <c r="MPC120" s="467"/>
      <c r="MPD120" s="466"/>
      <c r="MPE120" s="399"/>
      <c r="MPF120" s="466"/>
      <c r="MPG120" s="252"/>
      <c r="MPH120" s="467"/>
      <c r="MPI120" s="466"/>
      <c r="MPJ120" s="399"/>
      <c r="MPK120" s="466"/>
      <c r="MPL120" s="252"/>
      <c r="MPM120" s="467"/>
      <c r="MPN120" s="466"/>
      <c r="MPO120" s="399"/>
      <c r="MPP120" s="466"/>
      <c r="MPQ120" s="252"/>
      <c r="MPR120" s="467"/>
      <c r="MPS120" s="466"/>
      <c r="MPT120" s="399"/>
      <c r="MPU120" s="466"/>
      <c r="MPV120" s="252"/>
      <c r="MPW120" s="467"/>
      <c r="MPX120" s="466"/>
      <c r="MPY120" s="399"/>
      <c r="MPZ120" s="466"/>
      <c r="MQA120" s="252"/>
      <c r="MQB120" s="467"/>
      <c r="MQC120" s="466"/>
      <c r="MQD120" s="399"/>
      <c r="MQE120" s="466"/>
      <c r="MQF120" s="252"/>
      <c r="MQG120" s="467"/>
      <c r="MQH120" s="466"/>
      <c r="MQI120" s="399"/>
      <c r="MQJ120" s="466"/>
      <c r="MQK120" s="252"/>
      <c r="MQL120" s="467"/>
      <c r="MQM120" s="466"/>
      <c r="MQN120" s="399"/>
      <c r="MQO120" s="466"/>
      <c r="MQP120" s="252"/>
      <c r="MQQ120" s="467"/>
      <c r="MQR120" s="466"/>
      <c r="MQS120" s="399"/>
      <c r="MQT120" s="466"/>
      <c r="MQU120" s="252"/>
      <c r="MQV120" s="467"/>
      <c r="MQW120" s="466"/>
      <c r="MQX120" s="399"/>
      <c r="MQY120" s="466"/>
      <c r="MQZ120" s="252"/>
      <c r="MRA120" s="467"/>
      <c r="MRB120" s="466"/>
      <c r="MRC120" s="399"/>
      <c r="MRD120" s="466"/>
      <c r="MRE120" s="252"/>
      <c r="MRF120" s="467"/>
      <c r="MRG120" s="466"/>
      <c r="MRH120" s="399"/>
      <c r="MRI120" s="466"/>
      <c r="MRJ120" s="252"/>
      <c r="MRK120" s="467"/>
      <c r="MRL120" s="466"/>
      <c r="MRM120" s="399"/>
      <c r="MRN120" s="466"/>
      <c r="MRO120" s="252"/>
      <c r="MRP120" s="467"/>
      <c r="MRQ120" s="466"/>
      <c r="MRR120" s="399"/>
      <c r="MRS120" s="466"/>
      <c r="MRT120" s="252"/>
      <c r="MRU120" s="467"/>
      <c r="MRV120" s="466"/>
      <c r="MRW120" s="399"/>
      <c r="MRX120" s="466"/>
      <c r="MRY120" s="252"/>
      <c r="MRZ120" s="467"/>
      <c r="MSA120" s="466"/>
      <c r="MSB120" s="399"/>
      <c r="MSC120" s="466"/>
      <c r="MSD120" s="252"/>
      <c r="MSE120" s="467"/>
      <c r="MSF120" s="466"/>
      <c r="MSG120" s="399"/>
      <c r="MSH120" s="466"/>
      <c r="MSI120" s="252"/>
      <c r="MSJ120" s="467"/>
      <c r="MSK120" s="466"/>
      <c r="MSL120" s="399"/>
      <c r="MSM120" s="466"/>
      <c r="MSN120" s="252"/>
      <c r="MSO120" s="467"/>
      <c r="MSP120" s="466"/>
      <c r="MSQ120" s="399"/>
      <c r="MSR120" s="466"/>
      <c r="MSS120" s="252"/>
      <c r="MST120" s="467"/>
      <c r="MSU120" s="466"/>
      <c r="MSV120" s="399"/>
      <c r="MSW120" s="466"/>
      <c r="MSX120" s="252"/>
      <c r="MSY120" s="467"/>
      <c r="MSZ120" s="466"/>
      <c r="MTA120" s="399"/>
      <c r="MTB120" s="466"/>
      <c r="MTC120" s="252"/>
      <c r="MTD120" s="467"/>
      <c r="MTE120" s="466"/>
      <c r="MTF120" s="399"/>
      <c r="MTG120" s="466"/>
      <c r="MTH120" s="252"/>
      <c r="MTI120" s="467"/>
      <c r="MTJ120" s="466"/>
      <c r="MTK120" s="399"/>
      <c r="MTL120" s="466"/>
      <c r="MTM120" s="252"/>
      <c r="MTN120" s="467"/>
      <c r="MTO120" s="466"/>
      <c r="MTP120" s="399"/>
      <c r="MTQ120" s="466"/>
      <c r="MTR120" s="252"/>
      <c r="MTS120" s="467"/>
      <c r="MTT120" s="466"/>
      <c r="MTU120" s="399"/>
      <c r="MTV120" s="466"/>
      <c r="MTW120" s="252"/>
      <c r="MTX120" s="467"/>
      <c r="MTY120" s="466"/>
      <c r="MTZ120" s="399"/>
      <c r="MUA120" s="466"/>
      <c r="MUB120" s="252"/>
      <c r="MUC120" s="467"/>
      <c r="MUD120" s="466"/>
      <c r="MUE120" s="399"/>
      <c r="MUF120" s="466"/>
      <c r="MUG120" s="252"/>
      <c r="MUH120" s="467"/>
      <c r="MUI120" s="466"/>
      <c r="MUJ120" s="399"/>
      <c r="MUK120" s="466"/>
      <c r="MUL120" s="252"/>
      <c r="MUM120" s="467"/>
      <c r="MUN120" s="466"/>
      <c r="MUO120" s="399"/>
      <c r="MUP120" s="466"/>
      <c r="MUQ120" s="252"/>
      <c r="MUR120" s="467"/>
      <c r="MUS120" s="466"/>
      <c r="MUT120" s="399"/>
      <c r="MUU120" s="466"/>
      <c r="MUV120" s="252"/>
      <c r="MUW120" s="467"/>
      <c r="MUX120" s="466"/>
      <c r="MUY120" s="399"/>
      <c r="MUZ120" s="466"/>
      <c r="MVA120" s="252"/>
      <c r="MVB120" s="467"/>
      <c r="MVC120" s="466"/>
      <c r="MVD120" s="399"/>
      <c r="MVE120" s="466"/>
      <c r="MVF120" s="252"/>
      <c r="MVG120" s="467"/>
      <c r="MVH120" s="466"/>
      <c r="MVI120" s="399"/>
      <c r="MVJ120" s="466"/>
      <c r="MVK120" s="252"/>
      <c r="MVL120" s="467"/>
      <c r="MVM120" s="466"/>
      <c r="MVN120" s="399"/>
      <c r="MVO120" s="466"/>
      <c r="MVP120" s="252"/>
      <c r="MVQ120" s="467"/>
      <c r="MVR120" s="466"/>
      <c r="MVS120" s="399"/>
      <c r="MVT120" s="466"/>
      <c r="MVU120" s="252"/>
      <c r="MVV120" s="467"/>
      <c r="MVW120" s="466"/>
      <c r="MVX120" s="399"/>
      <c r="MVY120" s="466"/>
      <c r="MVZ120" s="252"/>
      <c r="MWA120" s="467"/>
      <c r="MWB120" s="466"/>
      <c r="MWC120" s="399"/>
      <c r="MWD120" s="466"/>
      <c r="MWE120" s="252"/>
      <c r="MWF120" s="467"/>
      <c r="MWG120" s="466"/>
      <c r="MWH120" s="399"/>
      <c r="MWI120" s="466"/>
      <c r="MWJ120" s="252"/>
      <c r="MWK120" s="467"/>
      <c r="MWL120" s="466"/>
      <c r="MWM120" s="399"/>
      <c r="MWN120" s="466"/>
      <c r="MWO120" s="252"/>
      <c r="MWP120" s="467"/>
      <c r="MWQ120" s="466"/>
      <c r="MWR120" s="399"/>
      <c r="MWS120" s="466"/>
      <c r="MWT120" s="252"/>
      <c r="MWU120" s="467"/>
      <c r="MWV120" s="466"/>
      <c r="MWW120" s="399"/>
      <c r="MWX120" s="466"/>
      <c r="MWY120" s="252"/>
      <c r="MWZ120" s="467"/>
      <c r="MXA120" s="466"/>
      <c r="MXB120" s="399"/>
      <c r="MXC120" s="466"/>
      <c r="MXD120" s="252"/>
      <c r="MXE120" s="467"/>
      <c r="MXF120" s="466"/>
      <c r="MXG120" s="399"/>
      <c r="MXH120" s="466"/>
      <c r="MXI120" s="252"/>
      <c r="MXJ120" s="467"/>
      <c r="MXK120" s="466"/>
      <c r="MXL120" s="399"/>
      <c r="MXM120" s="466"/>
      <c r="MXN120" s="252"/>
      <c r="MXO120" s="467"/>
      <c r="MXP120" s="466"/>
      <c r="MXQ120" s="399"/>
      <c r="MXR120" s="466"/>
      <c r="MXS120" s="252"/>
      <c r="MXT120" s="467"/>
      <c r="MXU120" s="466"/>
      <c r="MXV120" s="399"/>
      <c r="MXW120" s="466"/>
      <c r="MXX120" s="252"/>
      <c r="MXY120" s="467"/>
      <c r="MXZ120" s="466"/>
      <c r="MYA120" s="399"/>
      <c r="MYB120" s="466"/>
      <c r="MYC120" s="252"/>
      <c r="MYD120" s="467"/>
      <c r="MYE120" s="466"/>
      <c r="MYF120" s="399"/>
      <c r="MYG120" s="466"/>
      <c r="MYH120" s="252"/>
      <c r="MYI120" s="467"/>
      <c r="MYJ120" s="466"/>
      <c r="MYK120" s="399"/>
      <c r="MYL120" s="466"/>
      <c r="MYM120" s="252"/>
      <c r="MYN120" s="467"/>
      <c r="MYO120" s="466"/>
      <c r="MYP120" s="399"/>
      <c r="MYQ120" s="466"/>
      <c r="MYR120" s="252"/>
      <c r="MYS120" s="467"/>
      <c r="MYT120" s="466"/>
      <c r="MYU120" s="399"/>
      <c r="MYV120" s="466"/>
      <c r="MYW120" s="252"/>
      <c r="MYX120" s="467"/>
      <c r="MYY120" s="466"/>
      <c r="MYZ120" s="399"/>
      <c r="MZA120" s="466"/>
      <c r="MZB120" s="252"/>
      <c r="MZC120" s="467"/>
      <c r="MZD120" s="466"/>
      <c r="MZE120" s="399"/>
      <c r="MZF120" s="466"/>
      <c r="MZG120" s="252"/>
      <c r="MZH120" s="467"/>
      <c r="MZI120" s="466"/>
      <c r="MZJ120" s="399"/>
      <c r="MZK120" s="466"/>
      <c r="MZL120" s="252"/>
      <c r="MZM120" s="467"/>
      <c r="MZN120" s="466"/>
      <c r="MZO120" s="399"/>
      <c r="MZP120" s="466"/>
      <c r="MZQ120" s="252"/>
      <c r="MZR120" s="467"/>
      <c r="MZS120" s="466"/>
      <c r="MZT120" s="399"/>
      <c r="MZU120" s="466"/>
      <c r="MZV120" s="252"/>
      <c r="MZW120" s="467"/>
      <c r="MZX120" s="466"/>
      <c r="MZY120" s="399"/>
      <c r="MZZ120" s="466"/>
      <c r="NAA120" s="252"/>
      <c r="NAB120" s="467"/>
      <c r="NAC120" s="466"/>
      <c r="NAD120" s="399"/>
      <c r="NAE120" s="466"/>
      <c r="NAF120" s="252"/>
      <c r="NAG120" s="467"/>
      <c r="NAH120" s="466"/>
      <c r="NAI120" s="399"/>
      <c r="NAJ120" s="466"/>
      <c r="NAK120" s="252"/>
      <c r="NAL120" s="467"/>
      <c r="NAM120" s="466"/>
      <c r="NAN120" s="399"/>
      <c r="NAO120" s="466"/>
      <c r="NAP120" s="252"/>
      <c r="NAQ120" s="467"/>
      <c r="NAR120" s="466"/>
      <c r="NAS120" s="399"/>
      <c r="NAT120" s="466"/>
      <c r="NAU120" s="252"/>
      <c r="NAV120" s="467"/>
      <c r="NAW120" s="466"/>
      <c r="NAX120" s="399"/>
      <c r="NAY120" s="466"/>
      <c r="NAZ120" s="252"/>
      <c r="NBA120" s="467"/>
      <c r="NBB120" s="466"/>
      <c r="NBC120" s="399"/>
      <c r="NBD120" s="466"/>
      <c r="NBE120" s="252"/>
      <c r="NBF120" s="467"/>
      <c r="NBG120" s="466"/>
      <c r="NBH120" s="399"/>
      <c r="NBI120" s="466"/>
      <c r="NBJ120" s="252"/>
      <c r="NBK120" s="467"/>
      <c r="NBL120" s="466"/>
      <c r="NBM120" s="399"/>
      <c r="NBN120" s="466"/>
      <c r="NBO120" s="252"/>
      <c r="NBP120" s="467"/>
      <c r="NBQ120" s="466"/>
      <c r="NBR120" s="399"/>
      <c r="NBS120" s="466"/>
      <c r="NBT120" s="252"/>
      <c r="NBU120" s="467"/>
      <c r="NBV120" s="466"/>
      <c r="NBW120" s="399"/>
      <c r="NBX120" s="466"/>
      <c r="NBY120" s="252"/>
      <c r="NBZ120" s="467"/>
      <c r="NCA120" s="466"/>
      <c r="NCB120" s="399"/>
      <c r="NCC120" s="466"/>
      <c r="NCD120" s="252"/>
      <c r="NCE120" s="467"/>
      <c r="NCF120" s="466"/>
      <c r="NCG120" s="399"/>
      <c r="NCH120" s="466"/>
      <c r="NCI120" s="252"/>
      <c r="NCJ120" s="467"/>
      <c r="NCK120" s="466"/>
      <c r="NCL120" s="399"/>
      <c r="NCM120" s="466"/>
      <c r="NCN120" s="252"/>
      <c r="NCO120" s="467"/>
      <c r="NCP120" s="466"/>
      <c r="NCQ120" s="399"/>
      <c r="NCR120" s="466"/>
      <c r="NCS120" s="252"/>
      <c r="NCT120" s="467"/>
      <c r="NCU120" s="466"/>
      <c r="NCV120" s="399"/>
      <c r="NCW120" s="466"/>
      <c r="NCX120" s="252"/>
      <c r="NCY120" s="467"/>
      <c r="NCZ120" s="466"/>
      <c r="NDA120" s="399"/>
      <c r="NDB120" s="466"/>
      <c r="NDC120" s="252"/>
      <c r="NDD120" s="467"/>
      <c r="NDE120" s="466"/>
      <c r="NDF120" s="399"/>
      <c r="NDG120" s="466"/>
      <c r="NDH120" s="252"/>
      <c r="NDI120" s="467"/>
      <c r="NDJ120" s="466"/>
      <c r="NDK120" s="399"/>
      <c r="NDL120" s="466"/>
      <c r="NDM120" s="252"/>
      <c r="NDN120" s="467"/>
      <c r="NDO120" s="466"/>
      <c r="NDP120" s="399"/>
      <c r="NDQ120" s="466"/>
      <c r="NDR120" s="252"/>
      <c r="NDS120" s="467"/>
      <c r="NDT120" s="466"/>
      <c r="NDU120" s="399"/>
      <c r="NDV120" s="466"/>
      <c r="NDW120" s="252"/>
      <c r="NDX120" s="467"/>
      <c r="NDY120" s="466"/>
      <c r="NDZ120" s="399"/>
      <c r="NEA120" s="466"/>
      <c r="NEB120" s="252"/>
      <c r="NEC120" s="467"/>
      <c r="NED120" s="466"/>
      <c r="NEE120" s="399"/>
      <c r="NEF120" s="466"/>
      <c r="NEG120" s="252"/>
      <c r="NEH120" s="467"/>
      <c r="NEI120" s="466"/>
      <c r="NEJ120" s="399"/>
      <c r="NEK120" s="466"/>
      <c r="NEL120" s="252"/>
      <c r="NEM120" s="467"/>
      <c r="NEN120" s="466"/>
      <c r="NEO120" s="399"/>
      <c r="NEP120" s="466"/>
      <c r="NEQ120" s="252"/>
      <c r="NER120" s="467"/>
      <c r="NES120" s="466"/>
      <c r="NET120" s="399"/>
      <c r="NEU120" s="466"/>
      <c r="NEV120" s="252"/>
      <c r="NEW120" s="467"/>
      <c r="NEX120" s="466"/>
      <c r="NEY120" s="399"/>
      <c r="NEZ120" s="466"/>
      <c r="NFA120" s="252"/>
      <c r="NFB120" s="467"/>
      <c r="NFC120" s="466"/>
      <c r="NFD120" s="399"/>
      <c r="NFE120" s="466"/>
      <c r="NFF120" s="252"/>
      <c r="NFG120" s="467"/>
      <c r="NFH120" s="466"/>
      <c r="NFI120" s="399"/>
      <c r="NFJ120" s="466"/>
      <c r="NFK120" s="252"/>
      <c r="NFL120" s="467"/>
      <c r="NFM120" s="466"/>
      <c r="NFN120" s="399"/>
      <c r="NFO120" s="466"/>
      <c r="NFP120" s="252"/>
      <c r="NFQ120" s="467"/>
      <c r="NFR120" s="466"/>
      <c r="NFS120" s="399"/>
      <c r="NFT120" s="466"/>
      <c r="NFU120" s="252"/>
      <c r="NFV120" s="467"/>
      <c r="NFW120" s="466"/>
      <c r="NFX120" s="399"/>
      <c r="NFY120" s="466"/>
      <c r="NFZ120" s="252"/>
      <c r="NGA120" s="467"/>
      <c r="NGB120" s="466"/>
      <c r="NGC120" s="399"/>
      <c r="NGD120" s="466"/>
      <c r="NGE120" s="252"/>
      <c r="NGF120" s="467"/>
      <c r="NGG120" s="466"/>
      <c r="NGH120" s="399"/>
      <c r="NGI120" s="466"/>
      <c r="NGJ120" s="252"/>
      <c r="NGK120" s="467"/>
      <c r="NGL120" s="466"/>
      <c r="NGM120" s="399"/>
      <c r="NGN120" s="466"/>
      <c r="NGO120" s="252"/>
      <c r="NGP120" s="467"/>
      <c r="NGQ120" s="466"/>
      <c r="NGR120" s="399"/>
      <c r="NGS120" s="466"/>
      <c r="NGT120" s="252"/>
      <c r="NGU120" s="467"/>
      <c r="NGV120" s="466"/>
      <c r="NGW120" s="399"/>
      <c r="NGX120" s="466"/>
      <c r="NGY120" s="252"/>
      <c r="NGZ120" s="467"/>
      <c r="NHA120" s="466"/>
      <c r="NHB120" s="399"/>
      <c r="NHC120" s="466"/>
      <c r="NHD120" s="252"/>
      <c r="NHE120" s="467"/>
      <c r="NHF120" s="466"/>
      <c r="NHG120" s="399"/>
      <c r="NHH120" s="466"/>
      <c r="NHI120" s="252"/>
      <c r="NHJ120" s="467"/>
      <c r="NHK120" s="466"/>
      <c r="NHL120" s="399"/>
      <c r="NHM120" s="466"/>
      <c r="NHN120" s="252"/>
      <c r="NHO120" s="467"/>
      <c r="NHP120" s="466"/>
      <c r="NHQ120" s="399"/>
      <c r="NHR120" s="466"/>
      <c r="NHS120" s="252"/>
      <c r="NHT120" s="467"/>
      <c r="NHU120" s="466"/>
      <c r="NHV120" s="399"/>
      <c r="NHW120" s="466"/>
      <c r="NHX120" s="252"/>
      <c r="NHY120" s="467"/>
      <c r="NHZ120" s="466"/>
      <c r="NIA120" s="399"/>
      <c r="NIB120" s="466"/>
      <c r="NIC120" s="252"/>
      <c r="NID120" s="467"/>
      <c r="NIE120" s="466"/>
      <c r="NIF120" s="399"/>
      <c r="NIG120" s="466"/>
      <c r="NIH120" s="252"/>
      <c r="NII120" s="467"/>
      <c r="NIJ120" s="466"/>
      <c r="NIK120" s="399"/>
      <c r="NIL120" s="466"/>
      <c r="NIM120" s="252"/>
      <c r="NIN120" s="467"/>
      <c r="NIO120" s="466"/>
      <c r="NIP120" s="399"/>
      <c r="NIQ120" s="466"/>
      <c r="NIR120" s="252"/>
      <c r="NIS120" s="467"/>
      <c r="NIT120" s="466"/>
      <c r="NIU120" s="399"/>
      <c r="NIV120" s="466"/>
      <c r="NIW120" s="252"/>
      <c r="NIX120" s="467"/>
      <c r="NIY120" s="466"/>
      <c r="NIZ120" s="399"/>
      <c r="NJA120" s="466"/>
      <c r="NJB120" s="252"/>
      <c r="NJC120" s="467"/>
      <c r="NJD120" s="466"/>
      <c r="NJE120" s="399"/>
      <c r="NJF120" s="466"/>
      <c r="NJG120" s="252"/>
      <c r="NJH120" s="467"/>
      <c r="NJI120" s="466"/>
      <c r="NJJ120" s="399"/>
      <c r="NJK120" s="466"/>
      <c r="NJL120" s="252"/>
      <c r="NJM120" s="467"/>
      <c r="NJN120" s="466"/>
      <c r="NJO120" s="399"/>
      <c r="NJP120" s="466"/>
      <c r="NJQ120" s="252"/>
      <c r="NJR120" s="467"/>
      <c r="NJS120" s="466"/>
      <c r="NJT120" s="399"/>
      <c r="NJU120" s="466"/>
      <c r="NJV120" s="252"/>
      <c r="NJW120" s="467"/>
      <c r="NJX120" s="466"/>
      <c r="NJY120" s="399"/>
      <c r="NJZ120" s="466"/>
      <c r="NKA120" s="252"/>
      <c r="NKB120" s="467"/>
      <c r="NKC120" s="466"/>
      <c r="NKD120" s="399"/>
      <c r="NKE120" s="466"/>
      <c r="NKF120" s="252"/>
      <c r="NKG120" s="467"/>
      <c r="NKH120" s="466"/>
      <c r="NKI120" s="399"/>
      <c r="NKJ120" s="466"/>
      <c r="NKK120" s="252"/>
      <c r="NKL120" s="467"/>
      <c r="NKM120" s="466"/>
      <c r="NKN120" s="399"/>
      <c r="NKO120" s="466"/>
      <c r="NKP120" s="252"/>
      <c r="NKQ120" s="467"/>
      <c r="NKR120" s="466"/>
      <c r="NKS120" s="399"/>
      <c r="NKT120" s="466"/>
      <c r="NKU120" s="252"/>
      <c r="NKV120" s="467"/>
      <c r="NKW120" s="466"/>
      <c r="NKX120" s="399"/>
      <c r="NKY120" s="466"/>
      <c r="NKZ120" s="252"/>
      <c r="NLA120" s="467"/>
      <c r="NLB120" s="466"/>
      <c r="NLC120" s="399"/>
      <c r="NLD120" s="466"/>
      <c r="NLE120" s="252"/>
      <c r="NLF120" s="467"/>
      <c r="NLG120" s="466"/>
      <c r="NLH120" s="399"/>
      <c r="NLI120" s="466"/>
      <c r="NLJ120" s="252"/>
      <c r="NLK120" s="467"/>
      <c r="NLL120" s="466"/>
      <c r="NLM120" s="399"/>
      <c r="NLN120" s="466"/>
      <c r="NLO120" s="252"/>
      <c r="NLP120" s="467"/>
      <c r="NLQ120" s="466"/>
      <c r="NLR120" s="399"/>
      <c r="NLS120" s="466"/>
      <c r="NLT120" s="252"/>
      <c r="NLU120" s="467"/>
      <c r="NLV120" s="466"/>
      <c r="NLW120" s="399"/>
      <c r="NLX120" s="466"/>
      <c r="NLY120" s="252"/>
      <c r="NLZ120" s="467"/>
      <c r="NMA120" s="466"/>
      <c r="NMB120" s="399"/>
      <c r="NMC120" s="466"/>
      <c r="NMD120" s="252"/>
      <c r="NME120" s="467"/>
      <c r="NMF120" s="466"/>
      <c r="NMG120" s="399"/>
      <c r="NMH120" s="466"/>
      <c r="NMI120" s="252"/>
      <c r="NMJ120" s="467"/>
      <c r="NMK120" s="466"/>
      <c r="NML120" s="399"/>
      <c r="NMM120" s="466"/>
      <c r="NMN120" s="252"/>
      <c r="NMO120" s="467"/>
      <c r="NMP120" s="466"/>
      <c r="NMQ120" s="399"/>
      <c r="NMR120" s="466"/>
      <c r="NMS120" s="252"/>
      <c r="NMT120" s="467"/>
      <c r="NMU120" s="466"/>
      <c r="NMV120" s="399"/>
      <c r="NMW120" s="466"/>
      <c r="NMX120" s="252"/>
      <c r="NMY120" s="467"/>
      <c r="NMZ120" s="466"/>
      <c r="NNA120" s="399"/>
      <c r="NNB120" s="466"/>
      <c r="NNC120" s="252"/>
      <c r="NND120" s="467"/>
      <c r="NNE120" s="466"/>
      <c r="NNF120" s="399"/>
      <c r="NNG120" s="466"/>
      <c r="NNH120" s="252"/>
      <c r="NNI120" s="467"/>
      <c r="NNJ120" s="466"/>
      <c r="NNK120" s="399"/>
      <c r="NNL120" s="466"/>
      <c r="NNM120" s="252"/>
      <c r="NNN120" s="467"/>
      <c r="NNO120" s="466"/>
      <c r="NNP120" s="399"/>
      <c r="NNQ120" s="466"/>
      <c r="NNR120" s="252"/>
      <c r="NNS120" s="467"/>
      <c r="NNT120" s="466"/>
      <c r="NNU120" s="399"/>
      <c r="NNV120" s="466"/>
      <c r="NNW120" s="252"/>
      <c r="NNX120" s="467"/>
      <c r="NNY120" s="466"/>
      <c r="NNZ120" s="399"/>
      <c r="NOA120" s="466"/>
      <c r="NOB120" s="252"/>
      <c r="NOC120" s="467"/>
      <c r="NOD120" s="466"/>
      <c r="NOE120" s="399"/>
      <c r="NOF120" s="466"/>
      <c r="NOG120" s="252"/>
      <c r="NOH120" s="467"/>
      <c r="NOI120" s="466"/>
      <c r="NOJ120" s="399"/>
      <c r="NOK120" s="466"/>
      <c r="NOL120" s="252"/>
      <c r="NOM120" s="467"/>
      <c r="NON120" s="466"/>
      <c r="NOO120" s="399"/>
      <c r="NOP120" s="466"/>
      <c r="NOQ120" s="252"/>
      <c r="NOR120" s="467"/>
      <c r="NOS120" s="466"/>
      <c r="NOT120" s="399"/>
      <c r="NOU120" s="466"/>
      <c r="NOV120" s="252"/>
      <c r="NOW120" s="467"/>
      <c r="NOX120" s="466"/>
      <c r="NOY120" s="399"/>
      <c r="NOZ120" s="466"/>
      <c r="NPA120" s="252"/>
      <c r="NPB120" s="467"/>
      <c r="NPC120" s="466"/>
      <c r="NPD120" s="399"/>
      <c r="NPE120" s="466"/>
      <c r="NPF120" s="252"/>
      <c r="NPG120" s="467"/>
      <c r="NPH120" s="466"/>
      <c r="NPI120" s="399"/>
      <c r="NPJ120" s="466"/>
      <c r="NPK120" s="252"/>
      <c r="NPL120" s="467"/>
      <c r="NPM120" s="466"/>
      <c r="NPN120" s="399"/>
      <c r="NPO120" s="466"/>
      <c r="NPP120" s="252"/>
      <c r="NPQ120" s="467"/>
      <c r="NPR120" s="466"/>
      <c r="NPS120" s="399"/>
      <c r="NPT120" s="466"/>
      <c r="NPU120" s="252"/>
      <c r="NPV120" s="467"/>
      <c r="NPW120" s="466"/>
      <c r="NPX120" s="399"/>
      <c r="NPY120" s="466"/>
      <c r="NPZ120" s="252"/>
      <c r="NQA120" s="467"/>
      <c r="NQB120" s="466"/>
      <c r="NQC120" s="399"/>
      <c r="NQD120" s="466"/>
      <c r="NQE120" s="252"/>
      <c r="NQF120" s="467"/>
      <c r="NQG120" s="466"/>
      <c r="NQH120" s="399"/>
      <c r="NQI120" s="466"/>
      <c r="NQJ120" s="252"/>
      <c r="NQK120" s="467"/>
      <c r="NQL120" s="466"/>
      <c r="NQM120" s="399"/>
      <c r="NQN120" s="466"/>
      <c r="NQO120" s="252"/>
      <c r="NQP120" s="467"/>
      <c r="NQQ120" s="466"/>
      <c r="NQR120" s="399"/>
      <c r="NQS120" s="466"/>
      <c r="NQT120" s="252"/>
      <c r="NQU120" s="467"/>
      <c r="NQV120" s="466"/>
      <c r="NQW120" s="399"/>
      <c r="NQX120" s="466"/>
      <c r="NQY120" s="252"/>
      <c r="NQZ120" s="467"/>
      <c r="NRA120" s="466"/>
      <c r="NRB120" s="399"/>
      <c r="NRC120" s="466"/>
      <c r="NRD120" s="252"/>
      <c r="NRE120" s="467"/>
      <c r="NRF120" s="466"/>
      <c r="NRG120" s="399"/>
      <c r="NRH120" s="466"/>
      <c r="NRI120" s="252"/>
      <c r="NRJ120" s="467"/>
      <c r="NRK120" s="466"/>
      <c r="NRL120" s="399"/>
      <c r="NRM120" s="466"/>
      <c r="NRN120" s="252"/>
      <c r="NRO120" s="467"/>
      <c r="NRP120" s="466"/>
      <c r="NRQ120" s="399"/>
      <c r="NRR120" s="466"/>
      <c r="NRS120" s="252"/>
      <c r="NRT120" s="467"/>
      <c r="NRU120" s="466"/>
      <c r="NRV120" s="399"/>
      <c r="NRW120" s="466"/>
      <c r="NRX120" s="252"/>
      <c r="NRY120" s="467"/>
      <c r="NRZ120" s="466"/>
      <c r="NSA120" s="399"/>
      <c r="NSB120" s="466"/>
      <c r="NSC120" s="252"/>
      <c r="NSD120" s="467"/>
      <c r="NSE120" s="466"/>
      <c r="NSF120" s="399"/>
      <c r="NSG120" s="466"/>
      <c r="NSH120" s="252"/>
      <c r="NSI120" s="467"/>
      <c r="NSJ120" s="466"/>
      <c r="NSK120" s="399"/>
      <c r="NSL120" s="466"/>
      <c r="NSM120" s="252"/>
      <c r="NSN120" s="467"/>
      <c r="NSO120" s="466"/>
      <c r="NSP120" s="399"/>
      <c r="NSQ120" s="466"/>
      <c r="NSR120" s="252"/>
      <c r="NSS120" s="467"/>
      <c r="NST120" s="466"/>
      <c r="NSU120" s="399"/>
      <c r="NSV120" s="466"/>
      <c r="NSW120" s="252"/>
      <c r="NSX120" s="467"/>
      <c r="NSY120" s="466"/>
      <c r="NSZ120" s="399"/>
      <c r="NTA120" s="466"/>
      <c r="NTB120" s="252"/>
      <c r="NTC120" s="467"/>
      <c r="NTD120" s="466"/>
      <c r="NTE120" s="399"/>
      <c r="NTF120" s="466"/>
      <c r="NTG120" s="252"/>
      <c r="NTH120" s="467"/>
      <c r="NTI120" s="466"/>
      <c r="NTJ120" s="399"/>
      <c r="NTK120" s="466"/>
      <c r="NTL120" s="252"/>
      <c r="NTM120" s="467"/>
      <c r="NTN120" s="466"/>
      <c r="NTO120" s="399"/>
      <c r="NTP120" s="466"/>
      <c r="NTQ120" s="252"/>
      <c r="NTR120" s="467"/>
      <c r="NTS120" s="466"/>
      <c r="NTT120" s="399"/>
      <c r="NTU120" s="466"/>
      <c r="NTV120" s="252"/>
      <c r="NTW120" s="467"/>
      <c r="NTX120" s="466"/>
      <c r="NTY120" s="399"/>
      <c r="NTZ120" s="466"/>
      <c r="NUA120" s="252"/>
      <c r="NUB120" s="467"/>
      <c r="NUC120" s="466"/>
      <c r="NUD120" s="399"/>
      <c r="NUE120" s="466"/>
      <c r="NUF120" s="252"/>
      <c r="NUG120" s="467"/>
      <c r="NUH120" s="466"/>
      <c r="NUI120" s="399"/>
      <c r="NUJ120" s="466"/>
      <c r="NUK120" s="252"/>
      <c r="NUL120" s="467"/>
      <c r="NUM120" s="466"/>
      <c r="NUN120" s="399"/>
      <c r="NUO120" s="466"/>
      <c r="NUP120" s="252"/>
      <c r="NUQ120" s="467"/>
      <c r="NUR120" s="466"/>
      <c r="NUS120" s="399"/>
      <c r="NUT120" s="466"/>
      <c r="NUU120" s="252"/>
      <c r="NUV120" s="467"/>
      <c r="NUW120" s="466"/>
      <c r="NUX120" s="399"/>
      <c r="NUY120" s="466"/>
      <c r="NUZ120" s="252"/>
      <c r="NVA120" s="467"/>
      <c r="NVB120" s="466"/>
      <c r="NVC120" s="399"/>
      <c r="NVD120" s="466"/>
      <c r="NVE120" s="252"/>
      <c r="NVF120" s="467"/>
      <c r="NVG120" s="466"/>
      <c r="NVH120" s="399"/>
      <c r="NVI120" s="466"/>
      <c r="NVJ120" s="252"/>
      <c r="NVK120" s="467"/>
      <c r="NVL120" s="466"/>
      <c r="NVM120" s="399"/>
      <c r="NVN120" s="466"/>
      <c r="NVO120" s="252"/>
      <c r="NVP120" s="467"/>
      <c r="NVQ120" s="466"/>
      <c r="NVR120" s="399"/>
      <c r="NVS120" s="466"/>
      <c r="NVT120" s="252"/>
      <c r="NVU120" s="467"/>
      <c r="NVV120" s="466"/>
      <c r="NVW120" s="399"/>
      <c r="NVX120" s="466"/>
      <c r="NVY120" s="252"/>
      <c r="NVZ120" s="467"/>
      <c r="NWA120" s="466"/>
      <c r="NWB120" s="399"/>
      <c r="NWC120" s="466"/>
      <c r="NWD120" s="252"/>
      <c r="NWE120" s="467"/>
      <c r="NWF120" s="466"/>
      <c r="NWG120" s="399"/>
      <c r="NWH120" s="466"/>
      <c r="NWI120" s="252"/>
      <c r="NWJ120" s="467"/>
      <c r="NWK120" s="466"/>
      <c r="NWL120" s="399"/>
      <c r="NWM120" s="466"/>
      <c r="NWN120" s="252"/>
      <c r="NWO120" s="467"/>
      <c r="NWP120" s="466"/>
      <c r="NWQ120" s="399"/>
      <c r="NWR120" s="466"/>
      <c r="NWS120" s="252"/>
      <c r="NWT120" s="467"/>
      <c r="NWU120" s="466"/>
      <c r="NWV120" s="399"/>
      <c r="NWW120" s="466"/>
      <c r="NWX120" s="252"/>
      <c r="NWY120" s="467"/>
      <c r="NWZ120" s="466"/>
      <c r="NXA120" s="399"/>
      <c r="NXB120" s="466"/>
      <c r="NXC120" s="252"/>
      <c r="NXD120" s="467"/>
      <c r="NXE120" s="466"/>
      <c r="NXF120" s="399"/>
      <c r="NXG120" s="466"/>
      <c r="NXH120" s="252"/>
      <c r="NXI120" s="467"/>
      <c r="NXJ120" s="466"/>
      <c r="NXK120" s="399"/>
      <c r="NXL120" s="466"/>
      <c r="NXM120" s="252"/>
      <c r="NXN120" s="467"/>
      <c r="NXO120" s="466"/>
      <c r="NXP120" s="399"/>
      <c r="NXQ120" s="466"/>
      <c r="NXR120" s="252"/>
      <c r="NXS120" s="467"/>
      <c r="NXT120" s="466"/>
      <c r="NXU120" s="399"/>
      <c r="NXV120" s="466"/>
      <c r="NXW120" s="252"/>
      <c r="NXX120" s="467"/>
      <c r="NXY120" s="466"/>
      <c r="NXZ120" s="399"/>
      <c r="NYA120" s="466"/>
      <c r="NYB120" s="252"/>
      <c r="NYC120" s="467"/>
      <c r="NYD120" s="466"/>
      <c r="NYE120" s="399"/>
      <c r="NYF120" s="466"/>
      <c r="NYG120" s="252"/>
      <c r="NYH120" s="467"/>
      <c r="NYI120" s="466"/>
      <c r="NYJ120" s="399"/>
      <c r="NYK120" s="466"/>
      <c r="NYL120" s="252"/>
      <c r="NYM120" s="467"/>
      <c r="NYN120" s="466"/>
      <c r="NYO120" s="399"/>
      <c r="NYP120" s="466"/>
      <c r="NYQ120" s="252"/>
      <c r="NYR120" s="467"/>
      <c r="NYS120" s="466"/>
      <c r="NYT120" s="399"/>
      <c r="NYU120" s="466"/>
      <c r="NYV120" s="252"/>
      <c r="NYW120" s="467"/>
      <c r="NYX120" s="466"/>
      <c r="NYY120" s="399"/>
      <c r="NYZ120" s="466"/>
      <c r="NZA120" s="252"/>
      <c r="NZB120" s="467"/>
      <c r="NZC120" s="466"/>
      <c r="NZD120" s="399"/>
      <c r="NZE120" s="466"/>
      <c r="NZF120" s="252"/>
      <c r="NZG120" s="467"/>
      <c r="NZH120" s="466"/>
      <c r="NZI120" s="399"/>
      <c r="NZJ120" s="466"/>
      <c r="NZK120" s="252"/>
      <c r="NZL120" s="467"/>
      <c r="NZM120" s="466"/>
      <c r="NZN120" s="399"/>
      <c r="NZO120" s="466"/>
      <c r="NZP120" s="252"/>
      <c r="NZQ120" s="467"/>
      <c r="NZR120" s="466"/>
      <c r="NZS120" s="399"/>
      <c r="NZT120" s="466"/>
      <c r="NZU120" s="252"/>
      <c r="NZV120" s="467"/>
      <c r="NZW120" s="466"/>
      <c r="NZX120" s="399"/>
      <c r="NZY120" s="466"/>
      <c r="NZZ120" s="252"/>
      <c r="OAA120" s="467"/>
      <c r="OAB120" s="466"/>
      <c r="OAC120" s="399"/>
      <c r="OAD120" s="466"/>
      <c r="OAE120" s="252"/>
      <c r="OAF120" s="467"/>
      <c r="OAG120" s="466"/>
      <c r="OAH120" s="399"/>
      <c r="OAI120" s="466"/>
      <c r="OAJ120" s="252"/>
      <c r="OAK120" s="467"/>
      <c r="OAL120" s="466"/>
      <c r="OAM120" s="399"/>
      <c r="OAN120" s="466"/>
      <c r="OAO120" s="252"/>
      <c r="OAP120" s="467"/>
      <c r="OAQ120" s="466"/>
      <c r="OAR120" s="399"/>
      <c r="OAS120" s="466"/>
      <c r="OAT120" s="252"/>
      <c r="OAU120" s="467"/>
      <c r="OAV120" s="466"/>
      <c r="OAW120" s="399"/>
      <c r="OAX120" s="466"/>
      <c r="OAY120" s="252"/>
      <c r="OAZ120" s="467"/>
      <c r="OBA120" s="466"/>
      <c r="OBB120" s="399"/>
      <c r="OBC120" s="466"/>
      <c r="OBD120" s="252"/>
      <c r="OBE120" s="467"/>
      <c r="OBF120" s="466"/>
      <c r="OBG120" s="399"/>
      <c r="OBH120" s="466"/>
      <c r="OBI120" s="252"/>
      <c r="OBJ120" s="467"/>
      <c r="OBK120" s="466"/>
      <c r="OBL120" s="399"/>
      <c r="OBM120" s="466"/>
      <c r="OBN120" s="252"/>
      <c r="OBO120" s="467"/>
      <c r="OBP120" s="466"/>
      <c r="OBQ120" s="399"/>
      <c r="OBR120" s="466"/>
      <c r="OBS120" s="252"/>
      <c r="OBT120" s="467"/>
      <c r="OBU120" s="466"/>
      <c r="OBV120" s="399"/>
      <c r="OBW120" s="466"/>
      <c r="OBX120" s="252"/>
      <c r="OBY120" s="467"/>
      <c r="OBZ120" s="466"/>
      <c r="OCA120" s="399"/>
      <c r="OCB120" s="466"/>
      <c r="OCC120" s="252"/>
      <c r="OCD120" s="467"/>
      <c r="OCE120" s="466"/>
      <c r="OCF120" s="399"/>
      <c r="OCG120" s="466"/>
      <c r="OCH120" s="252"/>
      <c r="OCI120" s="467"/>
      <c r="OCJ120" s="466"/>
      <c r="OCK120" s="399"/>
      <c r="OCL120" s="466"/>
      <c r="OCM120" s="252"/>
      <c r="OCN120" s="467"/>
      <c r="OCO120" s="466"/>
      <c r="OCP120" s="399"/>
      <c r="OCQ120" s="466"/>
      <c r="OCR120" s="252"/>
      <c r="OCS120" s="467"/>
      <c r="OCT120" s="466"/>
      <c r="OCU120" s="399"/>
      <c r="OCV120" s="466"/>
      <c r="OCW120" s="252"/>
      <c r="OCX120" s="467"/>
      <c r="OCY120" s="466"/>
      <c r="OCZ120" s="399"/>
      <c r="ODA120" s="466"/>
      <c r="ODB120" s="252"/>
      <c r="ODC120" s="467"/>
      <c r="ODD120" s="466"/>
      <c r="ODE120" s="399"/>
      <c r="ODF120" s="466"/>
      <c r="ODG120" s="252"/>
      <c r="ODH120" s="467"/>
      <c r="ODI120" s="466"/>
      <c r="ODJ120" s="399"/>
      <c r="ODK120" s="466"/>
      <c r="ODL120" s="252"/>
      <c r="ODM120" s="467"/>
      <c r="ODN120" s="466"/>
      <c r="ODO120" s="399"/>
      <c r="ODP120" s="466"/>
      <c r="ODQ120" s="252"/>
      <c r="ODR120" s="467"/>
      <c r="ODS120" s="466"/>
      <c r="ODT120" s="399"/>
      <c r="ODU120" s="466"/>
      <c r="ODV120" s="252"/>
      <c r="ODW120" s="467"/>
      <c r="ODX120" s="466"/>
      <c r="ODY120" s="399"/>
      <c r="ODZ120" s="466"/>
      <c r="OEA120" s="252"/>
      <c r="OEB120" s="467"/>
      <c r="OEC120" s="466"/>
      <c r="OED120" s="399"/>
      <c r="OEE120" s="466"/>
      <c r="OEF120" s="252"/>
      <c r="OEG120" s="467"/>
      <c r="OEH120" s="466"/>
      <c r="OEI120" s="399"/>
      <c r="OEJ120" s="466"/>
      <c r="OEK120" s="252"/>
      <c r="OEL120" s="467"/>
      <c r="OEM120" s="466"/>
      <c r="OEN120" s="399"/>
      <c r="OEO120" s="466"/>
      <c r="OEP120" s="252"/>
      <c r="OEQ120" s="467"/>
      <c r="OER120" s="466"/>
      <c r="OES120" s="399"/>
      <c r="OET120" s="466"/>
      <c r="OEU120" s="252"/>
      <c r="OEV120" s="467"/>
      <c r="OEW120" s="466"/>
      <c r="OEX120" s="399"/>
      <c r="OEY120" s="466"/>
      <c r="OEZ120" s="252"/>
      <c r="OFA120" s="467"/>
      <c r="OFB120" s="466"/>
      <c r="OFC120" s="399"/>
      <c r="OFD120" s="466"/>
      <c r="OFE120" s="252"/>
      <c r="OFF120" s="467"/>
      <c r="OFG120" s="466"/>
      <c r="OFH120" s="399"/>
      <c r="OFI120" s="466"/>
      <c r="OFJ120" s="252"/>
      <c r="OFK120" s="467"/>
      <c r="OFL120" s="466"/>
      <c r="OFM120" s="399"/>
      <c r="OFN120" s="466"/>
      <c r="OFO120" s="252"/>
      <c r="OFP120" s="467"/>
      <c r="OFQ120" s="466"/>
      <c r="OFR120" s="399"/>
      <c r="OFS120" s="466"/>
      <c r="OFT120" s="252"/>
      <c r="OFU120" s="467"/>
      <c r="OFV120" s="466"/>
      <c r="OFW120" s="399"/>
      <c r="OFX120" s="466"/>
      <c r="OFY120" s="252"/>
      <c r="OFZ120" s="467"/>
      <c r="OGA120" s="466"/>
      <c r="OGB120" s="399"/>
      <c r="OGC120" s="466"/>
      <c r="OGD120" s="252"/>
      <c r="OGE120" s="467"/>
      <c r="OGF120" s="466"/>
      <c r="OGG120" s="399"/>
      <c r="OGH120" s="466"/>
      <c r="OGI120" s="252"/>
      <c r="OGJ120" s="467"/>
      <c r="OGK120" s="466"/>
      <c r="OGL120" s="399"/>
      <c r="OGM120" s="466"/>
      <c r="OGN120" s="252"/>
      <c r="OGO120" s="467"/>
      <c r="OGP120" s="466"/>
      <c r="OGQ120" s="399"/>
      <c r="OGR120" s="466"/>
      <c r="OGS120" s="252"/>
      <c r="OGT120" s="467"/>
      <c r="OGU120" s="466"/>
      <c r="OGV120" s="399"/>
      <c r="OGW120" s="466"/>
      <c r="OGX120" s="252"/>
      <c r="OGY120" s="467"/>
      <c r="OGZ120" s="466"/>
      <c r="OHA120" s="399"/>
      <c r="OHB120" s="466"/>
      <c r="OHC120" s="252"/>
      <c r="OHD120" s="467"/>
      <c r="OHE120" s="466"/>
      <c r="OHF120" s="399"/>
      <c r="OHG120" s="466"/>
      <c r="OHH120" s="252"/>
      <c r="OHI120" s="467"/>
      <c r="OHJ120" s="466"/>
      <c r="OHK120" s="399"/>
      <c r="OHL120" s="466"/>
      <c r="OHM120" s="252"/>
      <c r="OHN120" s="467"/>
      <c r="OHO120" s="466"/>
      <c r="OHP120" s="399"/>
      <c r="OHQ120" s="466"/>
      <c r="OHR120" s="252"/>
      <c r="OHS120" s="467"/>
      <c r="OHT120" s="466"/>
      <c r="OHU120" s="399"/>
      <c r="OHV120" s="466"/>
      <c r="OHW120" s="252"/>
      <c r="OHX120" s="467"/>
      <c r="OHY120" s="466"/>
      <c r="OHZ120" s="399"/>
      <c r="OIA120" s="466"/>
      <c r="OIB120" s="252"/>
      <c r="OIC120" s="467"/>
      <c r="OID120" s="466"/>
      <c r="OIE120" s="399"/>
      <c r="OIF120" s="466"/>
      <c r="OIG120" s="252"/>
      <c r="OIH120" s="467"/>
      <c r="OII120" s="466"/>
      <c r="OIJ120" s="399"/>
      <c r="OIK120" s="466"/>
      <c r="OIL120" s="252"/>
      <c r="OIM120" s="467"/>
      <c r="OIN120" s="466"/>
      <c r="OIO120" s="399"/>
      <c r="OIP120" s="466"/>
      <c r="OIQ120" s="252"/>
      <c r="OIR120" s="467"/>
      <c r="OIS120" s="466"/>
      <c r="OIT120" s="399"/>
      <c r="OIU120" s="466"/>
      <c r="OIV120" s="252"/>
      <c r="OIW120" s="467"/>
      <c r="OIX120" s="466"/>
      <c r="OIY120" s="399"/>
      <c r="OIZ120" s="466"/>
      <c r="OJA120" s="252"/>
      <c r="OJB120" s="467"/>
      <c r="OJC120" s="466"/>
      <c r="OJD120" s="399"/>
      <c r="OJE120" s="466"/>
      <c r="OJF120" s="252"/>
      <c r="OJG120" s="467"/>
      <c r="OJH120" s="466"/>
      <c r="OJI120" s="399"/>
      <c r="OJJ120" s="466"/>
      <c r="OJK120" s="252"/>
      <c r="OJL120" s="467"/>
      <c r="OJM120" s="466"/>
      <c r="OJN120" s="399"/>
      <c r="OJO120" s="466"/>
      <c r="OJP120" s="252"/>
      <c r="OJQ120" s="467"/>
      <c r="OJR120" s="466"/>
      <c r="OJS120" s="399"/>
      <c r="OJT120" s="466"/>
      <c r="OJU120" s="252"/>
      <c r="OJV120" s="467"/>
      <c r="OJW120" s="466"/>
      <c r="OJX120" s="399"/>
      <c r="OJY120" s="466"/>
      <c r="OJZ120" s="252"/>
      <c r="OKA120" s="467"/>
      <c r="OKB120" s="466"/>
      <c r="OKC120" s="399"/>
      <c r="OKD120" s="466"/>
      <c r="OKE120" s="252"/>
      <c r="OKF120" s="467"/>
      <c r="OKG120" s="466"/>
      <c r="OKH120" s="399"/>
      <c r="OKI120" s="466"/>
      <c r="OKJ120" s="252"/>
      <c r="OKK120" s="467"/>
      <c r="OKL120" s="466"/>
      <c r="OKM120" s="399"/>
      <c r="OKN120" s="466"/>
      <c r="OKO120" s="252"/>
      <c r="OKP120" s="467"/>
      <c r="OKQ120" s="466"/>
      <c r="OKR120" s="399"/>
      <c r="OKS120" s="466"/>
      <c r="OKT120" s="252"/>
      <c r="OKU120" s="467"/>
      <c r="OKV120" s="466"/>
      <c r="OKW120" s="399"/>
      <c r="OKX120" s="466"/>
      <c r="OKY120" s="252"/>
      <c r="OKZ120" s="467"/>
      <c r="OLA120" s="466"/>
      <c r="OLB120" s="399"/>
      <c r="OLC120" s="466"/>
      <c r="OLD120" s="252"/>
      <c r="OLE120" s="467"/>
      <c r="OLF120" s="466"/>
      <c r="OLG120" s="399"/>
      <c r="OLH120" s="466"/>
      <c r="OLI120" s="252"/>
      <c r="OLJ120" s="467"/>
      <c r="OLK120" s="466"/>
      <c r="OLL120" s="399"/>
      <c r="OLM120" s="466"/>
      <c r="OLN120" s="252"/>
      <c r="OLO120" s="467"/>
      <c r="OLP120" s="466"/>
      <c r="OLQ120" s="399"/>
      <c r="OLR120" s="466"/>
      <c r="OLS120" s="252"/>
      <c r="OLT120" s="467"/>
      <c r="OLU120" s="466"/>
      <c r="OLV120" s="399"/>
      <c r="OLW120" s="466"/>
      <c r="OLX120" s="252"/>
      <c r="OLY120" s="467"/>
      <c r="OLZ120" s="466"/>
      <c r="OMA120" s="399"/>
      <c r="OMB120" s="466"/>
      <c r="OMC120" s="252"/>
      <c r="OMD120" s="467"/>
      <c r="OME120" s="466"/>
      <c r="OMF120" s="399"/>
      <c r="OMG120" s="466"/>
      <c r="OMH120" s="252"/>
      <c r="OMI120" s="467"/>
      <c r="OMJ120" s="466"/>
      <c r="OMK120" s="399"/>
      <c r="OML120" s="466"/>
      <c r="OMM120" s="252"/>
      <c r="OMN120" s="467"/>
      <c r="OMO120" s="466"/>
      <c r="OMP120" s="399"/>
      <c r="OMQ120" s="466"/>
      <c r="OMR120" s="252"/>
      <c r="OMS120" s="467"/>
      <c r="OMT120" s="466"/>
      <c r="OMU120" s="399"/>
      <c r="OMV120" s="466"/>
      <c r="OMW120" s="252"/>
      <c r="OMX120" s="467"/>
      <c r="OMY120" s="466"/>
      <c r="OMZ120" s="399"/>
      <c r="ONA120" s="466"/>
      <c r="ONB120" s="252"/>
      <c r="ONC120" s="467"/>
      <c r="OND120" s="466"/>
      <c r="ONE120" s="399"/>
      <c r="ONF120" s="466"/>
      <c r="ONG120" s="252"/>
      <c r="ONH120" s="467"/>
      <c r="ONI120" s="466"/>
      <c r="ONJ120" s="399"/>
      <c r="ONK120" s="466"/>
      <c r="ONL120" s="252"/>
      <c r="ONM120" s="467"/>
      <c r="ONN120" s="466"/>
      <c r="ONO120" s="399"/>
      <c r="ONP120" s="466"/>
      <c r="ONQ120" s="252"/>
      <c r="ONR120" s="467"/>
      <c r="ONS120" s="466"/>
      <c r="ONT120" s="399"/>
      <c r="ONU120" s="466"/>
      <c r="ONV120" s="252"/>
      <c r="ONW120" s="467"/>
      <c r="ONX120" s="466"/>
      <c r="ONY120" s="399"/>
      <c r="ONZ120" s="466"/>
      <c r="OOA120" s="252"/>
      <c r="OOB120" s="467"/>
      <c r="OOC120" s="466"/>
      <c r="OOD120" s="399"/>
      <c r="OOE120" s="466"/>
      <c r="OOF120" s="252"/>
      <c r="OOG120" s="467"/>
      <c r="OOH120" s="466"/>
      <c r="OOI120" s="399"/>
      <c r="OOJ120" s="466"/>
      <c r="OOK120" s="252"/>
      <c r="OOL120" s="467"/>
      <c r="OOM120" s="466"/>
      <c r="OON120" s="399"/>
      <c r="OOO120" s="466"/>
      <c r="OOP120" s="252"/>
      <c r="OOQ120" s="467"/>
      <c r="OOR120" s="466"/>
      <c r="OOS120" s="399"/>
      <c r="OOT120" s="466"/>
      <c r="OOU120" s="252"/>
      <c r="OOV120" s="467"/>
      <c r="OOW120" s="466"/>
      <c r="OOX120" s="399"/>
      <c r="OOY120" s="466"/>
      <c r="OOZ120" s="252"/>
      <c r="OPA120" s="467"/>
      <c r="OPB120" s="466"/>
      <c r="OPC120" s="399"/>
      <c r="OPD120" s="466"/>
      <c r="OPE120" s="252"/>
      <c r="OPF120" s="467"/>
      <c r="OPG120" s="466"/>
      <c r="OPH120" s="399"/>
      <c r="OPI120" s="466"/>
      <c r="OPJ120" s="252"/>
      <c r="OPK120" s="467"/>
      <c r="OPL120" s="466"/>
      <c r="OPM120" s="399"/>
      <c r="OPN120" s="466"/>
      <c r="OPO120" s="252"/>
      <c r="OPP120" s="467"/>
      <c r="OPQ120" s="466"/>
      <c r="OPR120" s="399"/>
      <c r="OPS120" s="466"/>
      <c r="OPT120" s="252"/>
      <c r="OPU120" s="467"/>
      <c r="OPV120" s="466"/>
      <c r="OPW120" s="399"/>
      <c r="OPX120" s="466"/>
      <c r="OPY120" s="252"/>
      <c r="OPZ120" s="467"/>
      <c r="OQA120" s="466"/>
      <c r="OQB120" s="399"/>
      <c r="OQC120" s="466"/>
      <c r="OQD120" s="252"/>
      <c r="OQE120" s="467"/>
      <c r="OQF120" s="466"/>
      <c r="OQG120" s="399"/>
      <c r="OQH120" s="466"/>
      <c r="OQI120" s="252"/>
      <c r="OQJ120" s="467"/>
      <c r="OQK120" s="466"/>
      <c r="OQL120" s="399"/>
      <c r="OQM120" s="466"/>
      <c r="OQN120" s="252"/>
      <c r="OQO120" s="467"/>
      <c r="OQP120" s="466"/>
      <c r="OQQ120" s="399"/>
      <c r="OQR120" s="466"/>
      <c r="OQS120" s="252"/>
      <c r="OQT120" s="467"/>
      <c r="OQU120" s="466"/>
      <c r="OQV120" s="399"/>
      <c r="OQW120" s="466"/>
      <c r="OQX120" s="252"/>
      <c r="OQY120" s="467"/>
      <c r="OQZ120" s="466"/>
      <c r="ORA120" s="399"/>
      <c r="ORB120" s="466"/>
      <c r="ORC120" s="252"/>
      <c r="ORD120" s="467"/>
      <c r="ORE120" s="466"/>
      <c r="ORF120" s="399"/>
      <c r="ORG120" s="466"/>
      <c r="ORH120" s="252"/>
      <c r="ORI120" s="467"/>
      <c r="ORJ120" s="466"/>
      <c r="ORK120" s="399"/>
      <c r="ORL120" s="466"/>
      <c r="ORM120" s="252"/>
      <c r="ORN120" s="467"/>
      <c r="ORO120" s="466"/>
      <c r="ORP120" s="399"/>
      <c r="ORQ120" s="466"/>
      <c r="ORR120" s="252"/>
      <c r="ORS120" s="467"/>
      <c r="ORT120" s="466"/>
      <c r="ORU120" s="399"/>
      <c r="ORV120" s="466"/>
      <c r="ORW120" s="252"/>
      <c r="ORX120" s="467"/>
      <c r="ORY120" s="466"/>
      <c r="ORZ120" s="399"/>
      <c r="OSA120" s="466"/>
      <c r="OSB120" s="252"/>
      <c r="OSC120" s="467"/>
      <c r="OSD120" s="466"/>
      <c r="OSE120" s="399"/>
      <c r="OSF120" s="466"/>
      <c r="OSG120" s="252"/>
      <c r="OSH120" s="467"/>
      <c r="OSI120" s="466"/>
      <c r="OSJ120" s="399"/>
      <c r="OSK120" s="466"/>
      <c r="OSL120" s="252"/>
      <c r="OSM120" s="467"/>
      <c r="OSN120" s="466"/>
      <c r="OSO120" s="399"/>
      <c r="OSP120" s="466"/>
      <c r="OSQ120" s="252"/>
      <c r="OSR120" s="467"/>
      <c r="OSS120" s="466"/>
      <c r="OST120" s="399"/>
      <c r="OSU120" s="466"/>
      <c r="OSV120" s="252"/>
      <c r="OSW120" s="467"/>
      <c r="OSX120" s="466"/>
      <c r="OSY120" s="399"/>
      <c r="OSZ120" s="466"/>
      <c r="OTA120" s="252"/>
      <c r="OTB120" s="467"/>
      <c r="OTC120" s="466"/>
      <c r="OTD120" s="399"/>
      <c r="OTE120" s="466"/>
      <c r="OTF120" s="252"/>
      <c r="OTG120" s="467"/>
      <c r="OTH120" s="466"/>
      <c r="OTI120" s="399"/>
      <c r="OTJ120" s="466"/>
      <c r="OTK120" s="252"/>
      <c r="OTL120" s="467"/>
      <c r="OTM120" s="466"/>
      <c r="OTN120" s="399"/>
      <c r="OTO120" s="466"/>
      <c r="OTP120" s="252"/>
      <c r="OTQ120" s="467"/>
      <c r="OTR120" s="466"/>
      <c r="OTS120" s="399"/>
      <c r="OTT120" s="466"/>
      <c r="OTU120" s="252"/>
      <c r="OTV120" s="467"/>
      <c r="OTW120" s="466"/>
      <c r="OTX120" s="399"/>
      <c r="OTY120" s="466"/>
      <c r="OTZ120" s="252"/>
      <c r="OUA120" s="467"/>
      <c r="OUB120" s="466"/>
      <c r="OUC120" s="399"/>
      <c r="OUD120" s="466"/>
      <c r="OUE120" s="252"/>
      <c r="OUF120" s="467"/>
      <c r="OUG120" s="466"/>
      <c r="OUH120" s="399"/>
      <c r="OUI120" s="466"/>
      <c r="OUJ120" s="252"/>
      <c r="OUK120" s="467"/>
      <c r="OUL120" s="466"/>
      <c r="OUM120" s="399"/>
      <c r="OUN120" s="466"/>
      <c r="OUO120" s="252"/>
      <c r="OUP120" s="467"/>
      <c r="OUQ120" s="466"/>
      <c r="OUR120" s="399"/>
      <c r="OUS120" s="466"/>
      <c r="OUT120" s="252"/>
      <c r="OUU120" s="467"/>
      <c r="OUV120" s="466"/>
      <c r="OUW120" s="399"/>
      <c r="OUX120" s="466"/>
      <c r="OUY120" s="252"/>
      <c r="OUZ120" s="467"/>
      <c r="OVA120" s="466"/>
      <c r="OVB120" s="399"/>
      <c r="OVC120" s="466"/>
      <c r="OVD120" s="252"/>
      <c r="OVE120" s="467"/>
      <c r="OVF120" s="466"/>
      <c r="OVG120" s="399"/>
      <c r="OVH120" s="466"/>
      <c r="OVI120" s="252"/>
      <c r="OVJ120" s="467"/>
      <c r="OVK120" s="466"/>
      <c r="OVL120" s="399"/>
      <c r="OVM120" s="466"/>
      <c r="OVN120" s="252"/>
      <c r="OVO120" s="467"/>
      <c r="OVP120" s="466"/>
      <c r="OVQ120" s="399"/>
      <c r="OVR120" s="466"/>
      <c r="OVS120" s="252"/>
      <c r="OVT120" s="467"/>
      <c r="OVU120" s="466"/>
      <c r="OVV120" s="399"/>
      <c r="OVW120" s="466"/>
      <c r="OVX120" s="252"/>
      <c r="OVY120" s="467"/>
      <c r="OVZ120" s="466"/>
      <c r="OWA120" s="399"/>
      <c r="OWB120" s="466"/>
      <c r="OWC120" s="252"/>
      <c r="OWD120" s="467"/>
      <c r="OWE120" s="466"/>
      <c r="OWF120" s="399"/>
      <c r="OWG120" s="466"/>
      <c r="OWH120" s="252"/>
      <c r="OWI120" s="467"/>
      <c r="OWJ120" s="466"/>
      <c r="OWK120" s="399"/>
      <c r="OWL120" s="466"/>
      <c r="OWM120" s="252"/>
      <c r="OWN120" s="467"/>
      <c r="OWO120" s="466"/>
      <c r="OWP120" s="399"/>
      <c r="OWQ120" s="466"/>
      <c r="OWR120" s="252"/>
      <c r="OWS120" s="467"/>
      <c r="OWT120" s="466"/>
      <c r="OWU120" s="399"/>
      <c r="OWV120" s="466"/>
      <c r="OWW120" s="252"/>
      <c r="OWX120" s="467"/>
      <c r="OWY120" s="466"/>
      <c r="OWZ120" s="399"/>
      <c r="OXA120" s="466"/>
      <c r="OXB120" s="252"/>
      <c r="OXC120" s="467"/>
      <c r="OXD120" s="466"/>
      <c r="OXE120" s="399"/>
      <c r="OXF120" s="466"/>
      <c r="OXG120" s="252"/>
      <c r="OXH120" s="467"/>
      <c r="OXI120" s="466"/>
      <c r="OXJ120" s="399"/>
      <c r="OXK120" s="466"/>
      <c r="OXL120" s="252"/>
      <c r="OXM120" s="467"/>
      <c r="OXN120" s="466"/>
      <c r="OXO120" s="399"/>
      <c r="OXP120" s="466"/>
      <c r="OXQ120" s="252"/>
      <c r="OXR120" s="467"/>
      <c r="OXS120" s="466"/>
      <c r="OXT120" s="399"/>
      <c r="OXU120" s="466"/>
      <c r="OXV120" s="252"/>
      <c r="OXW120" s="467"/>
      <c r="OXX120" s="466"/>
      <c r="OXY120" s="399"/>
      <c r="OXZ120" s="466"/>
      <c r="OYA120" s="252"/>
      <c r="OYB120" s="467"/>
      <c r="OYC120" s="466"/>
      <c r="OYD120" s="399"/>
      <c r="OYE120" s="466"/>
      <c r="OYF120" s="252"/>
      <c r="OYG120" s="467"/>
      <c r="OYH120" s="466"/>
      <c r="OYI120" s="399"/>
      <c r="OYJ120" s="466"/>
      <c r="OYK120" s="252"/>
      <c r="OYL120" s="467"/>
      <c r="OYM120" s="466"/>
      <c r="OYN120" s="399"/>
      <c r="OYO120" s="466"/>
      <c r="OYP120" s="252"/>
      <c r="OYQ120" s="467"/>
      <c r="OYR120" s="466"/>
      <c r="OYS120" s="399"/>
      <c r="OYT120" s="466"/>
      <c r="OYU120" s="252"/>
      <c r="OYV120" s="467"/>
      <c r="OYW120" s="466"/>
      <c r="OYX120" s="399"/>
      <c r="OYY120" s="466"/>
      <c r="OYZ120" s="252"/>
      <c r="OZA120" s="467"/>
      <c r="OZB120" s="466"/>
      <c r="OZC120" s="399"/>
      <c r="OZD120" s="466"/>
      <c r="OZE120" s="252"/>
      <c r="OZF120" s="467"/>
      <c r="OZG120" s="466"/>
      <c r="OZH120" s="399"/>
      <c r="OZI120" s="466"/>
      <c r="OZJ120" s="252"/>
      <c r="OZK120" s="467"/>
      <c r="OZL120" s="466"/>
      <c r="OZM120" s="399"/>
      <c r="OZN120" s="466"/>
      <c r="OZO120" s="252"/>
      <c r="OZP120" s="467"/>
      <c r="OZQ120" s="466"/>
      <c r="OZR120" s="399"/>
      <c r="OZS120" s="466"/>
      <c r="OZT120" s="252"/>
      <c r="OZU120" s="467"/>
      <c r="OZV120" s="466"/>
      <c r="OZW120" s="399"/>
      <c r="OZX120" s="466"/>
      <c r="OZY120" s="252"/>
      <c r="OZZ120" s="467"/>
      <c r="PAA120" s="466"/>
      <c r="PAB120" s="399"/>
      <c r="PAC120" s="466"/>
      <c r="PAD120" s="252"/>
      <c r="PAE120" s="467"/>
      <c r="PAF120" s="466"/>
      <c r="PAG120" s="399"/>
      <c r="PAH120" s="466"/>
      <c r="PAI120" s="252"/>
      <c r="PAJ120" s="467"/>
      <c r="PAK120" s="466"/>
      <c r="PAL120" s="399"/>
      <c r="PAM120" s="466"/>
      <c r="PAN120" s="252"/>
      <c r="PAO120" s="467"/>
      <c r="PAP120" s="466"/>
      <c r="PAQ120" s="399"/>
      <c r="PAR120" s="466"/>
      <c r="PAS120" s="252"/>
      <c r="PAT120" s="467"/>
      <c r="PAU120" s="466"/>
      <c r="PAV120" s="399"/>
      <c r="PAW120" s="466"/>
      <c r="PAX120" s="252"/>
      <c r="PAY120" s="467"/>
      <c r="PAZ120" s="466"/>
      <c r="PBA120" s="399"/>
      <c r="PBB120" s="466"/>
      <c r="PBC120" s="252"/>
      <c r="PBD120" s="467"/>
      <c r="PBE120" s="466"/>
      <c r="PBF120" s="399"/>
      <c r="PBG120" s="466"/>
      <c r="PBH120" s="252"/>
      <c r="PBI120" s="467"/>
      <c r="PBJ120" s="466"/>
      <c r="PBK120" s="399"/>
      <c r="PBL120" s="466"/>
      <c r="PBM120" s="252"/>
      <c r="PBN120" s="467"/>
      <c r="PBO120" s="466"/>
      <c r="PBP120" s="399"/>
      <c r="PBQ120" s="466"/>
      <c r="PBR120" s="252"/>
      <c r="PBS120" s="467"/>
      <c r="PBT120" s="466"/>
      <c r="PBU120" s="399"/>
      <c r="PBV120" s="466"/>
      <c r="PBW120" s="252"/>
      <c r="PBX120" s="467"/>
      <c r="PBY120" s="466"/>
      <c r="PBZ120" s="399"/>
      <c r="PCA120" s="466"/>
      <c r="PCB120" s="252"/>
      <c r="PCC120" s="467"/>
      <c r="PCD120" s="466"/>
      <c r="PCE120" s="399"/>
      <c r="PCF120" s="466"/>
      <c r="PCG120" s="252"/>
      <c r="PCH120" s="467"/>
      <c r="PCI120" s="466"/>
      <c r="PCJ120" s="399"/>
      <c r="PCK120" s="466"/>
      <c r="PCL120" s="252"/>
      <c r="PCM120" s="467"/>
      <c r="PCN120" s="466"/>
      <c r="PCO120" s="399"/>
      <c r="PCP120" s="466"/>
      <c r="PCQ120" s="252"/>
      <c r="PCR120" s="467"/>
      <c r="PCS120" s="466"/>
      <c r="PCT120" s="399"/>
      <c r="PCU120" s="466"/>
      <c r="PCV120" s="252"/>
      <c r="PCW120" s="467"/>
      <c r="PCX120" s="466"/>
      <c r="PCY120" s="399"/>
      <c r="PCZ120" s="466"/>
      <c r="PDA120" s="252"/>
      <c r="PDB120" s="467"/>
      <c r="PDC120" s="466"/>
      <c r="PDD120" s="399"/>
      <c r="PDE120" s="466"/>
      <c r="PDF120" s="252"/>
      <c r="PDG120" s="467"/>
      <c r="PDH120" s="466"/>
      <c r="PDI120" s="399"/>
      <c r="PDJ120" s="466"/>
      <c r="PDK120" s="252"/>
      <c r="PDL120" s="467"/>
      <c r="PDM120" s="466"/>
      <c r="PDN120" s="399"/>
      <c r="PDO120" s="466"/>
      <c r="PDP120" s="252"/>
      <c r="PDQ120" s="467"/>
      <c r="PDR120" s="466"/>
      <c r="PDS120" s="399"/>
      <c r="PDT120" s="466"/>
      <c r="PDU120" s="252"/>
      <c r="PDV120" s="467"/>
      <c r="PDW120" s="466"/>
      <c r="PDX120" s="399"/>
      <c r="PDY120" s="466"/>
      <c r="PDZ120" s="252"/>
      <c r="PEA120" s="467"/>
      <c r="PEB120" s="466"/>
      <c r="PEC120" s="399"/>
      <c r="PED120" s="466"/>
      <c r="PEE120" s="252"/>
      <c r="PEF120" s="467"/>
      <c r="PEG120" s="466"/>
      <c r="PEH120" s="399"/>
      <c r="PEI120" s="466"/>
      <c r="PEJ120" s="252"/>
      <c r="PEK120" s="467"/>
      <c r="PEL120" s="466"/>
      <c r="PEM120" s="399"/>
      <c r="PEN120" s="466"/>
      <c r="PEO120" s="252"/>
      <c r="PEP120" s="467"/>
      <c r="PEQ120" s="466"/>
      <c r="PER120" s="399"/>
      <c r="PES120" s="466"/>
      <c r="PET120" s="252"/>
      <c r="PEU120" s="467"/>
      <c r="PEV120" s="466"/>
      <c r="PEW120" s="399"/>
      <c r="PEX120" s="466"/>
      <c r="PEY120" s="252"/>
      <c r="PEZ120" s="467"/>
      <c r="PFA120" s="466"/>
      <c r="PFB120" s="399"/>
      <c r="PFC120" s="466"/>
      <c r="PFD120" s="252"/>
      <c r="PFE120" s="467"/>
      <c r="PFF120" s="466"/>
      <c r="PFG120" s="399"/>
      <c r="PFH120" s="466"/>
      <c r="PFI120" s="252"/>
      <c r="PFJ120" s="467"/>
      <c r="PFK120" s="466"/>
      <c r="PFL120" s="399"/>
      <c r="PFM120" s="466"/>
      <c r="PFN120" s="252"/>
      <c r="PFO120" s="467"/>
      <c r="PFP120" s="466"/>
      <c r="PFQ120" s="399"/>
      <c r="PFR120" s="466"/>
      <c r="PFS120" s="252"/>
      <c r="PFT120" s="467"/>
      <c r="PFU120" s="466"/>
      <c r="PFV120" s="399"/>
      <c r="PFW120" s="466"/>
      <c r="PFX120" s="252"/>
      <c r="PFY120" s="467"/>
      <c r="PFZ120" s="466"/>
      <c r="PGA120" s="399"/>
      <c r="PGB120" s="466"/>
      <c r="PGC120" s="252"/>
      <c r="PGD120" s="467"/>
      <c r="PGE120" s="466"/>
      <c r="PGF120" s="399"/>
      <c r="PGG120" s="466"/>
      <c r="PGH120" s="252"/>
      <c r="PGI120" s="467"/>
      <c r="PGJ120" s="466"/>
      <c r="PGK120" s="399"/>
      <c r="PGL120" s="466"/>
      <c r="PGM120" s="252"/>
      <c r="PGN120" s="467"/>
      <c r="PGO120" s="466"/>
      <c r="PGP120" s="399"/>
      <c r="PGQ120" s="466"/>
      <c r="PGR120" s="252"/>
      <c r="PGS120" s="467"/>
      <c r="PGT120" s="466"/>
      <c r="PGU120" s="399"/>
      <c r="PGV120" s="466"/>
      <c r="PGW120" s="252"/>
      <c r="PGX120" s="467"/>
      <c r="PGY120" s="466"/>
      <c r="PGZ120" s="399"/>
      <c r="PHA120" s="466"/>
      <c r="PHB120" s="252"/>
      <c r="PHC120" s="467"/>
      <c r="PHD120" s="466"/>
      <c r="PHE120" s="399"/>
      <c r="PHF120" s="466"/>
      <c r="PHG120" s="252"/>
      <c r="PHH120" s="467"/>
      <c r="PHI120" s="466"/>
      <c r="PHJ120" s="399"/>
      <c r="PHK120" s="466"/>
      <c r="PHL120" s="252"/>
      <c r="PHM120" s="467"/>
      <c r="PHN120" s="466"/>
      <c r="PHO120" s="399"/>
      <c r="PHP120" s="466"/>
      <c r="PHQ120" s="252"/>
      <c r="PHR120" s="467"/>
      <c r="PHS120" s="466"/>
      <c r="PHT120" s="399"/>
      <c r="PHU120" s="466"/>
      <c r="PHV120" s="252"/>
      <c r="PHW120" s="467"/>
      <c r="PHX120" s="466"/>
      <c r="PHY120" s="399"/>
      <c r="PHZ120" s="466"/>
      <c r="PIA120" s="252"/>
      <c r="PIB120" s="467"/>
      <c r="PIC120" s="466"/>
      <c r="PID120" s="399"/>
      <c r="PIE120" s="466"/>
      <c r="PIF120" s="252"/>
      <c r="PIG120" s="467"/>
      <c r="PIH120" s="466"/>
      <c r="PII120" s="399"/>
      <c r="PIJ120" s="466"/>
      <c r="PIK120" s="252"/>
      <c r="PIL120" s="467"/>
      <c r="PIM120" s="466"/>
      <c r="PIN120" s="399"/>
      <c r="PIO120" s="466"/>
      <c r="PIP120" s="252"/>
      <c r="PIQ120" s="467"/>
      <c r="PIR120" s="466"/>
      <c r="PIS120" s="399"/>
      <c r="PIT120" s="466"/>
      <c r="PIU120" s="252"/>
      <c r="PIV120" s="467"/>
      <c r="PIW120" s="466"/>
      <c r="PIX120" s="399"/>
      <c r="PIY120" s="466"/>
      <c r="PIZ120" s="252"/>
      <c r="PJA120" s="467"/>
      <c r="PJB120" s="466"/>
      <c r="PJC120" s="399"/>
      <c r="PJD120" s="466"/>
      <c r="PJE120" s="252"/>
      <c r="PJF120" s="467"/>
      <c r="PJG120" s="466"/>
      <c r="PJH120" s="399"/>
      <c r="PJI120" s="466"/>
      <c r="PJJ120" s="252"/>
      <c r="PJK120" s="467"/>
      <c r="PJL120" s="466"/>
      <c r="PJM120" s="399"/>
      <c r="PJN120" s="466"/>
      <c r="PJO120" s="252"/>
      <c r="PJP120" s="467"/>
      <c r="PJQ120" s="466"/>
      <c r="PJR120" s="399"/>
      <c r="PJS120" s="466"/>
      <c r="PJT120" s="252"/>
      <c r="PJU120" s="467"/>
      <c r="PJV120" s="466"/>
      <c r="PJW120" s="399"/>
      <c r="PJX120" s="466"/>
      <c r="PJY120" s="252"/>
      <c r="PJZ120" s="467"/>
      <c r="PKA120" s="466"/>
      <c r="PKB120" s="399"/>
      <c r="PKC120" s="466"/>
      <c r="PKD120" s="252"/>
      <c r="PKE120" s="467"/>
      <c r="PKF120" s="466"/>
      <c r="PKG120" s="399"/>
      <c r="PKH120" s="466"/>
      <c r="PKI120" s="252"/>
      <c r="PKJ120" s="467"/>
      <c r="PKK120" s="466"/>
      <c r="PKL120" s="399"/>
      <c r="PKM120" s="466"/>
      <c r="PKN120" s="252"/>
      <c r="PKO120" s="467"/>
      <c r="PKP120" s="466"/>
      <c r="PKQ120" s="399"/>
      <c r="PKR120" s="466"/>
      <c r="PKS120" s="252"/>
      <c r="PKT120" s="467"/>
      <c r="PKU120" s="466"/>
      <c r="PKV120" s="399"/>
      <c r="PKW120" s="466"/>
      <c r="PKX120" s="252"/>
      <c r="PKY120" s="467"/>
      <c r="PKZ120" s="466"/>
      <c r="PLA120" s="399"/>
      <c r="PLB120" s="466"/>
      <c r="PLC120" s="252"/>
      <c r="PLD120" s="467"/>
      <c r="PLE120" s="466"/>
      <c r="PLF120" s="399"/>
      <c r="PLG120" s="466"/>
      <c r="PLH120" s="252"/>
      <c r="PLI120" s="467"/>
      <c r="PLJ120" s="466"/>
      <c r="PLK120" s="399"/>
      <c r="PLL120" s="466"/>
      <c r="PLM120" s="252"/>
      <c r="PLN120" s="467"/>
      <c r="PLO120" s="466"/>
      <c r="PLP120" s="399"/>
      <c r="PLQ120" s="466"/>
      <c r="PLR120" s="252"/>
      <c r="PLS120" s="467"/>
      <c r="PLT120" s="466"/>
      <c r="PLU120" s="399"/>
      <c r="PLV120" s="466"/>
      <c r="PLW120" s="252"/>
      <c r="PLX120" s="467"/>
      <c r="PLY120" s="466"/>
      <c r="PLZ120" s="399"/>
      <c r="PMA120" s="466"/>
      <c r="PMB120" s="252"/>
      <c r="PMC120" s="467"/>
      <c r="PMD120" s="466"/>
      <c r="PME120" s="399"/>
      <c r="PMF120" s="466"/>
      <c r="PMG120" s="252"/>
      <c r="PMH120" s="467"/>
      <c r="PMI120" s="466"/>
      <c r="PMJ120" s="399"/>
      <c r="PMK120" s="466"/>
      <c r="PML120" s="252"/>
      <c r="PMM120" s="467"/>
      <c r="PMN120" s="466"/>
      <c r="PMO120" s="399"/>
      <c r="PMP120" s="466"/>
      <c r="PMQ120" s="252"/>
      <c r="PMR120" s="467"/>
      <c r="PMS120" s="466"/>
      <c r="PMT120" s="399"/>
      <c r="PMU120" s="466"/>
      <c r="PMV120" s="252"/>
      <c r="PMW120" s="467"/>
      <c r="PMX120" s="466"/>
      <c r="PMY120" s="399"/>
      <c r="PMZ120" s="466"/>
      <c r="PNA120" s="252"/>
      <c r="PNB120" s="467"/>
      <c r="PNC120" s="466"/>
      <c r="PND120" s="399"/>
      <c r="PNE120" s="466"/>
      <c r="PNF120" s="252"/>
      <c r="PNG120" s="467"/>
      <c r="PNH120" s="466"/>
      <c r="PNI120" s="399"/>
      <c r="PNJ120" s="466"/>
      <c r="PNK120" s="252"/>
      <c r="PNL120" s="467"/>
      <c r="PNM120" s="466"/>
      <c r="PNN120" s="399"/>
      <c r="PNO120" s="466"/>
      <c r="PNP120" s="252"/>
      <c r="PNQ120" s="467"/>
      <c r="PNR120" s="466"/>
      <c r="PNS120" s="399"/>
      <c r="PNT120" s="466"/>
      <c r="PNU120" s="252"/>
      <c r="PNV120" s="467"/>
      <c r="PNW120" s="466"/>
      <c r="PNX120" s="399"/>
      <c r="PNY120" s="466"/>
      <c r="PNZ120" s="252"/>
      <c r="POA120" s="467"/>
      <c r="POB120" s="466"/>
      <c r="POC120" s="399"/>
      <c r="POD120" s="466"/>
      <c r="POE120" s="252"/>
      <c r="POF120" s="467"/>
      <c r="POG120" s="466"/>
      <c r="POH120" s="399"/>
      <c r="POI120" s="466"/>
      <c r="POJ120" s="252"/>
      <c r="POK120" s="467"/>
      <c r="POL120" s="466"/>
      <c r="POM120" s="399"/>
      <c r="PON120" s="466"/>
      <c r="POO120" s="252"/>
      <c r="POP120" s="467"/>
      <c r="POQ120" s="466"/>
      <c r="POR120" s="399"/>
      <c r="POS120" s="466"/>
      <c r="POT120" s="252"/>
      <c r="POU120" s="467"/>
      <c r="POV120" s="466"/>
      <c r="POW120" s="399"/>
      <c r="POX120" s="466"/>
      <c r="POY120" s="252"/>
      <c r="POZ120" s="467"/>
      <c r="PPA120" s="466"/>
      <c r="PPB120" s="399"/>
      <c r="PPC120" s="466"/>
      <c r="PPD120" s="252"/>
      <c r="PPE120" s="467"/>
      <c r="PPF120" s="466"/>
      <c r="PPG120" s="399"/>
      <c r="PPH120" s="466"/>
      <c r="PPI120" s="252"/>
      <c r="PPJ120" s="467"/>
      <c r="PPK120" s="466"/>
      <c r="PPL120" s="399"/>
      <c r="PPM120" s="466"/>
      <c r="PPN120" s="252"/>
      <c r="PPO120" s="467"/>
      <c r="PPP120" s="466"/>
      <c r="PPQ120" s="399"/>
      <c r="PPR120" s="466"/>
      <c r="PPS120" s="252"/>
      <c r="PPT120" s="467"/>
      <c r="PPU120" s="466"/>
      <c r="PPV120" s="399"/>
      <c r="PPW120" s="466"/>
      <c r="PPX120" s="252"/>
      <c r="PPY120" s="467"/>
      <c r="PPZ120" s="466"/>
      <c r="PQA120" s="399"/>
      <c r="PQB120" s="466"/>
      <c r="PQC120" s="252"/>
      <c r="PQD120" s="467"/>
      <c r="PQE120" s="466"/>
      <c r="PQF120" s="399"/>
      <c r="PQG120" s="466"/>
      <c r="PQH120" s="252"/>
      <c r="PQI120" s="467"/>
      <c r="PQJ120" s="466"/>
      <c r="PQK120" s="399"/>
      <c r="PQL120" s="466"/>
      <c r="PQM120" s="252"/>
      <c r="PQN120" s="467"/>
      <c r="PQO120" s="466"/>
      <c r="PQP120" s="399"/>
      <c r="PQQ120" s="466"/>
      <c r="PQR120" s="252"/>
      <c r="PQS120" s="467"/>
      <c r="PQT120" s="466"/>
      <c r="PQU120" s="399"/>
      <c r="PQV120" s="466"/>
      <c r="PQW120" s="252"/>
      <c r="PQX120" s="467"/>
      <c r="PQY120" s="466"/>
      <c r="PQZ120" s="399"/>
      <c r="PRA120" s="466"/>
      <c r="PRB120" s="252"/>
      <c r="PRC120" s="467"/>
      <c r="PRD120" s="466"/>
      <c r="PRE120" s="399"/>
      <c r="PRF120" s="466"/>
      <c r="PRG120" s="252"/>
      <c r="PRH120" s="467"/>
      <c r="PRI120" s="466"/>
      <c r="PRJ120" s="399"/>
      <c r="PRK120" s="466"/>
      <c r="PRL120" s="252"/>
      <c r="PRM120" s="467"/>
      <c r="PRN120" s="466"/>
      <c r="PRO120" s="399"/>
      <c r="PRP120" s="466"/>
      <c r="PRQ120" s="252"/>
      <c r="PRR120" s="467"/>
      <c r="PRS120" s="466"/>
      <c r="PRT120" s="399"/>
      <c r="PRU120" s="466"/>
      <c r="PRV120" s="252"/>
      <c r="PRW120" s="467"/>
      <c r="PRX120" s="466"/>
      <c r="PRY120" s="399"/>
      <c r="PRZ120" s="466"/>
      <c r="PSA120" s="252"/>
      <c r="PSB120" s="467"/>
      <c r="PSC120" s="466"/>
      <c r="PSD120" s="399"/>
      <c r="PSE120" s="466"/>
      <c r="PSF120" s="252"/>
      <c r="PSG120" s="467"/>
      <c r="PSH120" s="466"/>
      <c r="PSI120" s="399"/>
      <c r="PSJ120" s="466"/>
      <c r="PSK120" s="252"/>
      <c r="PSL120" s="467"/>
      <c r="PSM120" s="466"/>
      <c r="PSN120" s="399"/>
      <c r="PSO120" s="466"/>
      <c r="PSP120" s="252"/>
      <c r="PSQ120" s="467"/>
      <c r="PSR120" s="466"/>
      <c r="PSS120" s="399"/>
      <c r="PST120" s="466"/>
      <c r="PSU120" s="252"/>
      <c r="PSV120" s="467"/>
      <c r="PSW120" s="466"/>
      <c r="PSX120" s="399"/>
      <c r="PSY120" s="466"/>
      <c r="PSZ120" s="252"/>
      <c r="PTA120" s="467"/>
      <c r="PTB120" s="466"/>
      <c r="PTC120" s="399"/>
      <c r="PTD120" s="466"/>
      <c r="PTE120" s="252"/>
      <c r="PTF120" s="467"/>
      <c r="PTG120" s="466"/>
      <c r="PTH120" s="399"/>
      <c r="PTI120" s="466"/>
      <c r="PTJ120" s="252"/>
      <c r="PTK120" s="467"/>
      <c r="PTL120" s="466"/>
      <c r="PTM120" s="399"/>
      <c r="PTN120" s="466"/>
      <c r="PTO120" s="252"/>
      <c r="PTP120" s="467"/>
      <c r="PTQ120" s="466"/>
      <c r="PTR120" s="399"/>
      <c r="PTS120" s="466"/>
      <c r="PTT120" s="252"/>
      <c r="PTU120" s="467"/>
      <c r="PTV120" s="466"/>
      <c r="PTW120" s="399"/>
      <c r="PTX120" s="466"/>
      <c r="PTY120" s="252"/>
      <c r="PTZ120" s="467"/>
      <c r="PUA120" s="466"/>
      <c r="PUB120" s="399"/>
      <c r="PUC120" s="466"/>
      <c r="PUD120" s="252"/>
      <c r="PUE120" s="467"/>
      <c r="PUF120" s="466"/>
      <c r="PUG120" s="399"/>
      <c r="PUH120" s="466"/>
      <c r="PUI120" s="252"/>
      <c r="PUJ120" s="467"/>
      <c r="PUK120" s="466"/>
      <c r="PUL120" s="399"/>
      <c r="PUM120" s="466"/>
      <c r="PUN120" s="252"/>
      <c r="PUO120" s="467"/>
      <c r="PUP120" s="466"/>
      <c r="PUQ120" s="399"/>
      <c r="PUR120" s="466"/>
      <c r="PUS120" s="252"/>
      <c r="PUT120" s="467"/>
      <c r="PUU120" s="466"/>
      <c r="PUV120" s="399"/>
      <c r="PUW120" s="466"/>
      <c r="PUX120" s="252"/>
      <c r="PUY120" s="467"/>
      <c r="PUZ120" s="466"/>
      <c r="PVA120" s="399"/>
      <c r="PVB120" s="466"/>
      <c r="PVC120" s="252"/>
      <c r="PVD120" s="467"/>
      <c r="PVE120" s="466"/>
      <c r="PVF120" s="399"/>
      <c r="PVG120" s="466"/>
      <c r="PVH120" s="252"/>
      <c r="PVI120" s="467"/>
      <c r="PVJ120" s="466"/>
      <c r="PVK120" s="399"/>
      <c r="PVL120" s="466"/>
      <c r="PVM120" s="252"/>
      <c r="PVN120" s="467"/>
      <c r="PVO120" s="466"/>
      <c r="PVP120" s="399"/>
      <c r="PVQ120" s="466"/>
      <c r="PVR120" s="252"/>
      <c r="PVS120" s="467"/>
      <c r="PVT120" s="466"/>
      <c r="PVU120" s="399"/>
      <c r="PVV120" s="466"/>
      <c r="PVW120" s="252"/>
      <c r="PVX120" s="467"/>
      <c r="PVY120" s="466"/>
      <c r="PVZ120" s="399"/>
      <c r="PWA120" s="466"/>
      <c r="PWB120" s="252"/>
      <c r="PWC120" s="467"/>
      <c r="PWD120" s="466"/>
      <c r="PWE120" s="399"/>
      <c r="PWF120" s="466"/>
      <c r="PWG120" s="252"/>
      <c r="PWH120" s="467"/>
      <c r="PWI120" s="466"/>
      <c r="PWJ120" s="399"/>
      <c r="PWK120" s="466"/>
      <c r="PWL120" s="252"/>
      <c r="PWM120" s="467"/>
      <c r="PWN120" s="466"/>
      <c r="PWO120" s="399"/>
      <c r="PWP120" s="466"/>
      <c r="PWQ120" s="252"/>
      <c r="PWR120" s="467"/>
      <c r="PWS120" s="466"/>
      <c r="PWT120" s="399"/>
      <c r="PWU120" s="466"/>
      <c r="PWV120" s="252"/>
      <c r="PWW120" s="467"/>
      <c r="PWX120" s="466"/>
      <c r="PWY120" s="399"/>
      <c r="PWZ120" s="466"/>
      <c r="PXA120" s="252"/>
      <c r="PXB120" s="467"/>
      <c r="PXC120" s="466"/>
      <c r="PXD120" s="399"/>
      <c r="PXE120" s="466"/>
      <c r="PXF120" s="252"/>
      <c r="PXG120" s="467"/>
      <c r="PXH120" s="466"/>
      <c r="PXI120" s="399"/>
      <c r="PXJ120" s="466"/>
      <c r="PXK120" s="252"/>
      <c r="PXL120" s="467"/>
      <c r="PXM120" s="466"/>
      <c r="PXN120" s="399"/>
      <c r="PXO120" s="466"/>
      <c r="PXP120" s="252"/>
      <c r="PXQ120" s="467"/>
      <c r="PXR120" s="466"/>
      <c r="PXS120" s="399"/>
      <c r="PXT120" s="466"/>
      <c r="PXU120" s="252"/>
      <c r="PXV120" s="467"/>
      <c r="PXW120" s="466"/>
      <c r="PXX120" s="399"/>
      <c r="PXY120" s="466"/>
      <c r="PXZ120" s="252"/>
      <c r="PYA120" s="467"/>
      <c r="PYB120" s="466"/>
      <c r="PYC120" s="399"/>
      <c r="PYD120" s="466"/>
      <c r="PYE120" s="252"/>
      <c r="PYF120" s="467"/>
      <c r="PYG120" s="466"/>
      <c r="PYH120" s="399"/>
      <c r="PYI120" s="466"/>
      <c r="PYJ120" s="252"/>
      <c r="PYK120" s="467"/>
      <c r="PYL120" s="466"/>
      <c r="PYM120" s="399"/>
      <c r="PYN120" s="466"/>
      <c r="PYO120" s="252"/>
      <c r="PYP120" s="467"/>
      <c r="PYQ120" s="466"/>
      <c r="PYR120" s="399"/>
      <c r="PYS120" s="466"/>
      <c r="PYT120" s="252"/>
      <c r="PYU120" s="467"/>
      <c r="PYV120" s="466"/>
      <c r="PYW120" s="399"/>
      <c r="PYX120" s="466"/>
      <c r="PYY120" s="252"/>
      <c r="PYZ120" s="467"/>
      <c r="PZA120" s="466"/>
      <c r="PZB120" s="399"/>
      <c r="PZC120" s="466"/>
      <c r="PZD120" s="252"/>
      <c r="PZE120" s="467"/>
      <c r="PZF120" s="466"/>
      <c r="PZG120" s="399"/>
      <c r="PZH120" s="466"/>
      <c r="PZI120" s="252"/>
      <c r="PZJ120" s="467"/>
      <c r="PZK120" s="466"/>
      <c r="PZL120" s="399"/>
      <c r="PZM120" s="466"/>
      <c r="PZN120" s="252"/>
      <c r="PZO120" s="467"/>
      <c r="PZP120" s="466"/>
      <c r="PZQ120" s="399"/>
      <c r="PZR120" s="466"/>
      <c r="PZS120" s="252"/>
      <c r="PZT120" s="467"/>
      <c r="PZU120" s="466"/>
      <c r="PZV120" s="399"/>
      <c r="PZW120" s="466"/>
      <c r="PZX120" s="252"/>
      <c r="PZY120" s="467"/>
      <c r="PZZ120" s="466"/>
      <c r="QAA120" s="399"/>
      <c r="QAB120" s="466"/>
      <c r="QAC120" s="252"/>
      <c r="QAD120" s="467"/>
      <c r="QAE120" s="466"/>
      <c r="QAF120" s="399"/>
      <c r="QAG120" s="466"/>
      <c r="QAH120" s="252"/>
      <c r="QAI120" s="467"/>
      <c r="QAJ120" s="466"/>
      <c r="QAK120" s="399"/>
      <c r="QAL120" s="466"/>
      <c r="QAM120" s="252"/>
      <c r="QAN120" s="467"/>
      <c r="QAO120" s="466"/>
      <c r="QAP120" s="399"/>
      <c r="QAQ120" s="466"/>
      <c r="QAR120" s="252"/>
      <c r="QAS120" s="467"/>
      <c r="QAT120" s="466"/>
      <c r="QAU120" s="399"/>
      <c r="QAV120" s="466"/>
      <c r="QAW120" s="252"/>
      <c r="QAX120" s="467"/>
      <c r="QAY120" s="466"/>
      <c r="QAZ120" s="399"/>
      <c r="QBA120" s="466"/>
      <c r="QBB120" s="252"/>
      <c r="QBC120" s="467"/>
      <c r="QBD120" s="466"/>
      <c r="QBE120" s="399"/>
      <c r="QBF120" s="466"/>
      <c r="QBG120" s="252"/>
      <c r="QBH120" s="467"/>
      <c r="QBI120" s="466"/>
      <c r="QBJ120" s="399"/>
      <c r="QBK120" s="466"/>
      <c r="QBL120" s="252"/>
      <c r="QBM120" s="467"/>
      <c r="QBN120" s="466"/>
      <c r="QBO120" s="399"/>
      <c r="QBP120" s="466"/>
      <c r="QBQ120" s="252"/>
      <c r="QBR120" s="467"/>
      <c r="QBS120" s="466"/>
      <c r="QBT120" s="399"/>
      <c r="QBU120" s="466"/>
      <c r="QBV120" s="252"/>
      <c r="QBW120" s="467"/>
      <c r="QBX120" s="466"/>
      <c r="QBY120" s="399"/>
      <c r="QBZ120" s="466"/>
      <c r="QCA120" s="252"/>
      <c r="QCB120" s="467"/>
      <c r="QCC120" s="466"/>
      <c r="QCD120" s="399"/>
      <c r="QCE120" s="466"/>
      <c r="QCF120" s="252"/>
      <c r="QCG120" s="467"/>
      <c r="QCH120" s="466"/>
      <c r="QCI120" s="399"/>
      <c r="QCJ120" s="466"/>
      <c r="QCK120" s="252"/>
      <c r="QCL120" s="467"/>
      <c r="QCM120" s="466"/>
      <c r="QCN120" s="399"/>
      <c r="QCO120" s="466"/>
      <c r="QCP120" s="252"/>
      <c r="QCQ120" s="467"/>
      <c r="QCR120" s="466"/>
      <c r="QCS120" s="399"/>
      <c r="QCT120" s="466"/>
      <c r="QCU120" s="252"/>
      <c r="QCV120" s="467"/>
      <c r="QCW120" s="466"/>
      <c r="QCX120" s="399"/>
      <c r="QCY120" s="466"/>
      <c r="QCZ120" s="252"/>
      <c r="QDA120" s="467"/>
      <c r="QDB120" s="466"/>
      <c r="QDC120" s="399"/>
      <c r="QDD120" s="466"/>
      <c r="QDE120" s="252"/>
      <c r="QDF120" s="467"/>
      <c r="QDG120" s="466"/>
      <c r="QDH120" s="399"/>
      <c r="QDI120" s="466"/>
      <c r="QDJ120" s="252"/>
      <c r="QDK120" s="467"/>
      <c r="QDL120" s="466"/>
      <c r="QDM120" s="399"/>
      <c r="QDN120" s="466"/>
      <c r="QDO120" s="252"/>
      <c r="QDP120" s="467"/>
      <c r="QDQ120" s="466"/>
      <c r="QDR120" s="399"/>
      <c r="QDS120" s="466"/>
      <c r="QDT120" s="252"/>
      <c r="QDU120" s="467"/>
      <c r="QDV120" s="466"/>
      <c r="QDW120" s="399"/>
      <c r="QDX120" s="466"/>
      <c r="QDY120" s="252"/>
      <c r="QDZ120" s="467"/>
      <c r="QEA120" s="466"/>
      <c r="QEB120" s="399"/>
      <c r="QEC120" s="466"/>
      <c r="QED120" s="252"/>
      <c r="QEE120" s="467"/>
      <c r="QEF120" s="466"/>
      <c r="QEG120" s="399"/>
      <c r="QEH120" s="466"/>
      <c r="QEI120" s="252"/>
      <c r="QEJ120" s="467"/>
      <c r="QEK120" s="466"/>
      <c r="QEL120" s="399"/>
      <c r="QEM120" s="466"/>
      <c r="QEN120" s="252"/>
      <c r="QEO120" s="467"/>
      <c r="QEP120" s="466"/>
      <c r="QEQ120" s="399"/>
      <c r="QER120" s="466"/>
      <c r="QES120" s="252"/>
      <c r="QET120" s="467"/>
      <c r="QEU120" s="466"/>
      <c r="QEV120" s="399"/>
      <c r="QEW120" s="466"/>
      <c r="QEX120" s="252"/>
      <c r="QEY120" s="467"/>
      <c r="QEZ120" s="466"/>
      <c r="QFA120" s="399"/>
      <c r="QFB120" s="466"/>
      <c r="QFC120" s="252"/>
      <c r="QFD120" s="467"/>
      <c r="QFE120" s="466"/>
      <c r="QFF120" s="399"/>
      <c r="QFG120" s="466"/>
      <c r="QFH120" s="252"/>
      <c r="QFI120" s="467"/>
      <c r="QFJ120" s="466"/>
      <c r="QFK120" s="399"/>
      <c r="QFL120" s="466"/>
      <c r="QFM120" s="252"/>
      <c r="QFN120" s="467"/>
      <c r="QFO120" s="466"/>
      <c r="QFP120" s="399"/>
      <c r="QFQ120" s="466"/>
      <c r="QFR120" s="252"/>
      <c r="QFS120" s="467"/>
      <c r="QFT120" s="466"/>
      <c r="QFU120" s="399"/>
      <c r="QFV120" s="466"/>
      <c r="QFW120" s="252"/>
      <c r="QFX120" s="467"/>
      <c r="QFY120" s="466"/>
      <c r="QFZ120" s="399"/>
      <c r="QGA120" s="466"/>
      <c r="QGB120" s="252"/>
      <c r="QGC120" s="467"/>
      <c r="QGD120" s="466"/>
      <c r="QGE120" s="399"/>
      <c r="QGF120" s="466"/>
      <c r="QGG120" s="252"/>
      <c r="QGH120" s="467"/>
      <c r="QGI120" s="466"/>
      <c r="QGJ120" s="399"/>
      <c r="QGK120" s="466"/>
      <c r="QGL120" s="252"/>
      <c r="QGM120" s="467"/>
      <c r="QGN120" s="466"/>
      <c r="QGO120" s="399"/>
      <c r="QGP120" s="466"/>
      <c r="QGQ120" s="252"/>
      <c r="QGR120" s="467"/>
      <c r="QGS120" s="466"/>
      <c r="QGT120" s="399"/>
      <c r="QGU120" s="466"/>
      <c r="QGV120" s="252"/>
      <c r="QGW120" s="467"/>
      <c r="QGX120" s="466"/>
      <c r="QGY120" s="399"/>
      <c r="QGZ120" s="466"/>
      <c r="QHA120" s="252"/>
      <c r="QHB120" s="467"/>
      <c r="QHC120" s="466"/>
      <c r="QHD120" s="399"/>
      <c r="QHE120" s="466"/>
      <c r="QHF120" s="252"/>
      <c r="QHG120" s="467"/>
      <c r="QHH120" s="466"/>
      <c r="QHI120" s="399"/>
      <c r="QHJ120" s="466"/>
      <c r="QHK120" s="252"/>
      <c r="QHL120" s="467"/>
      <c r="QHM120" s="466"/>
      <c r="QHN120" s="399"/>
      <c r="QHO120" s="466"/>
      <c r="QHP120" s="252"/>
      <c r="QHQ120" s="467"/>
      <c r="QHR120" s="466"/>
      <c r="QHS120" s="399"/>
      <c r="QHT120" s="466"/>
      <c r="QHU120" s="252"/>
      <c r="QHV120" s="467"/>
      <c r="QHW120" s="466"/>
      <c r="QHX120" s="399"/>
      <c r="QHY120" s="466"/>
      <c r="QHZ120" s="252"/>
      <c r="QIA120" s="467"/>
      <c r="QIB120" s="466"/>
      <c r="QIC120" s="399"/>
      <c r="QID120" s="466"/>
      <c r="QIE120" s="252"/>
      <c r="QIF120" s="467"/>
      <c r="QIG120" s="466"/>
      <c r="QIH120" s="399"/>
      <c r="QII120" s="466"/>
      <c r="QIJ120" s="252"/>
      <c r="QIK120" s="467"/>
      <c r="QIL120" s="466"/>
      <c r="QIM120" s="399"/>
      <c r="QIN120" s="466"/>
      <c r="QIO120" s="252"/>
      <c r="QIP120" s="467"/>
      <c r="QIQ120" s="466"/>
      <c r="QIR120" s="399"/>
      <c r="QIS120" s="466"/>
      <c r="QIT120" s="252"/>
      <c r="QIU120" s="467"/>
      <c r="QIV120" s="466"/>
      <c r="QIW120" s="399"/>
      <c r="QIX120" s="466"/>
      <c r="QIY120" s="252"/>
      <c r="QIZ120" s="467"/>
      <c r="QJA120" s="466"/>
      <c r="QJB120" s="399"/>
      <c r="QJC120" s="466"/>
      <c r="QJD120" s="252"/>
      <c r="QJE120" s="467"/>
      <c r="QJF120" s="466"/>
      <c r="QJG120" s="399"/>
      <c r="QJH120" s="466"/>
      <c r="QJI120" s="252"/>
      <c r="QJJ120" s="467"/>
      <c r="QJK120" s="466"/>
      <c r="QJL120" s="399"/>
      <c r="QJM120" s="466"/>
      <c r="QJN120" s="252"/>
      <c r="QJO120" s="467"/>
      <c r="QJP120" s="466"/>
      <c r="QJQ120" s="399"/>
      <c r="QJR120" s="466"/>
      <c r="QJS120" s="252"/>
      <c r="QJT120" s="467"/>
      <c r="QJU120" s="466"/>
      <c r="QJV120" s="399"/>
      <c r="QJW120" s="466"/>
      <c r="QJX120" s="252"/>
      <c r="QJY120" s="467"/>
      <c r="QJZ120" s="466"/>
      <c r="QKA120" s="399"/>
      <c r="QKB120" s="466"/>
      <c r="QKC120" s="252"/>
      <c r="QKD120" s="467"/>
      <c r="QKE120" s="466"/>
      <c r="QKF120" s="399"/>
      <c r="QKG120" s="466"/>
      <c r="QKH120" s="252"/>
      <c r="QKI120" s="467"/>
      <c r="QKJ120" s="466"/>
      <c r="QKK120" s="399"/>
      <c r="QKL120" s="466"/>
      <c r="QKM120" s="252"/>
      <c r="QKN120" s="467"/>
      <c r="QKO120" s="466"/>
      <c r="QKP120" s="399"/>
      <c r="QKQ120" s="466"/>
      <c r="QKR120" s="252"/>
      <c r="QKS120" s="467"/>
      <c r="QKT120" s="466"/>
      <c r="QKU120" s="399"/>
      <c r="QKV120" s="466"/>
      <c r="QKW120" s="252"/>
      <c r="QKX120" s="467"/>
      <c r="QKY120" s="466"/>
      <c r="QKZ120" s="399"/>
      <c r="QLA120" s="466"/>
      <c r="QLB120" s="252"/>
      <c r="QLC120" s="467"/>
      <c r="QLD120" s="466"/>
      <c r="QLE120" s="399"/>
      <c r="QLF120" s="466"/>
      <c r="QLG120" s="252"/>
      <c r="QLH120" s="467"/>
      <c r="QLI120" s="466"/>
      <c r="QLJ120" s="399"/>
      <c r="QLK120" s="466"/>
      <c r="QLL120" s="252"/>
      <c r="QLM120" s="467"/>
      <c r="QLN120" s="466"/>
      <c r="QLO120" s="399"/>
      <c r="QLP120" s="466"/>
      <c r="QLQ120" s="252"/>
      <c r="QLR120" s="467"/>
      <c r="QLS120" s="466"/>
      <c r="QLT120" s="399"/>
      <c r="QLU120" s="466"/>
      <c r="QLV120" s="252"/>
      <c r="QLW120" s="467"/>
      <c r="QLX120" s="466"/>
      <c r="QLY120" s="399"/>
      <c r="QLZ120" s="466"/>
      <c r="QMA120" s="252"/>
      <c r="QMB120" s="467"/>
      <c r="QMC120" s="466"/>
      <c r="QMD120" s="399"/>
      <c r="QME120" s="466"/>
      <c r="QMF120" s="252"/>
      <c r="QMG120" s="467"/>
      <c r="QMH120" s="466"/>
      <c r="QMI120" s="399"/>
      <c r="QMJ120" s="466"/>
      <c r="QMK120" s="252"/>
      <c r="QML120" s="467"/>
      <c r="QMM120" s="466"/>
      <c r="QMN120" s="399"/>
      <c r="QMO120" s="466"/>
      <c r="QMP120" s="252"/>
      <c r="QMQ120" s="467"/>
      <c r="QMR120" s="466"/>
      <c r="QMS120" s="399"/>
      <c r="QMT120" s="466"/>
      <c r="QMU120" s="252"/>
      <c r="QMV120" s="467"/>
      <c r="QMW120" s="466"/>
      <c r="QMX120" s="399"/>
      <c r="QMY120" s="466"/>
      <c r="QMZ120" s="252"/>
      <c r="QNA120" s="467"/>
      <c r="QNB120" s="466"/>
      <c r="QNC120" s="399"/>
      <c r="QND120" s="466"/>
      <c r="QNE120" s="252"/>
      <c r="QNF120" s="467"/>
      <c r="QNG120" s="466"/>
      <c r="QNH120" s="399"/>
      <c r="QNI120" s="466"/>
      <c r="QNJ120" s="252"/>
      <c r="QNK120" s="467"/>
      <c r="QNL120" s="466"/>
      <c r="QNM120" s="399"/>
      <c r="QNN120" s="466"/>
      <c r="QNO120" s="252"/>
      <c r="QNP120" s="467"/>
      <c r="QNQ120" s="466"/>
      <c r="QNR120" s="399"/>
      <c r="QNS120" s="466"/>
      <c r="QNT120" s="252"/>
      <c r="QNU120" s="467"/>
      <c r="QNV120" s="466"/>
      <c r="QNW120" s="399"/>
      <c r="QNX120" s="466"/>
      <c r="QNY120" s="252"/>
      <c r="QNZ120" s="467"/>
      <c r="QOA120" s="466"/>
      <c r="QOB120" s="399"/>
      <c r="QOC120" s="466"/>
      <c r="QOD120" s="252"/>
      <c r="QOE120" s="467"/>
      <c r="QOF120" s="466"/>
      <c r="QOG120" s="399"/>
      <c r="QOH120" s="466"/>
      <c r="QOI120" s="252"/>
      <c r="QOJ120" s="467"/>
      <c r="QOK120" s="466"/>
      <c r="QOL120" s="399"/>
      <c r="QOM120" s="466"/>
      <c r="QON120" s="252"/>
      <c r="QOO120" s="467"/>
      <c r="QOP120" s="466"/>
      <c r="QOQ120" s="399"/>
      <c r="QOR120" s="466"/>
      <c r="QOS120" s="252"/>
      <c r="QOT120" s="467"/>
      <c r="QOU120" s="466"/>
      <c r="QOV120" s="399"/>
      <c r="QOW120" s="466"/>
      <c r="QOX120" s="252"/>
      <c r="QOY120" s="467"/>
      <c r="QOZ120" s="466"/>
      <c r="QPA120" s="399"/>
      <c r="QPB120" s="466"/>
      <c r="QPC120" s="252"/>
      <c r="QPD120" s="467"/>
      <c r="QPE120" s="466"/>
      <c r="QPF120" s="399"/>
      <c r="QPG120" s="466"/>
      <c r="QPH120" s="252"/>
      <c r="QPI120" s="467"/>
      <c r="QPJ120" s="466"/>
      <c r="QPK120" s="399"/>
      <c r="QPL120" s="466"/>
      <c r="QPM120" s="252"/>
      <c r="QPN120" s="467"/>
      <c r="QPO120" s="466"/>
      <c r="QPP120" s="399"/>
      <c r="QPQ120" s="466"/>
      <c r="QPR120" s="252"/>
      <c r="QPS120" s="467"/>
      <c r="QPT120" s="466"/>
      <c r="QPU120" s="399"/>
      <c r="QPV120" s="466"/>
      <c r="QPW120" s="252"/>
      <c r="QPX120" s="467"/>
      <c r="QPY120" s="466"/>
      <c r="QPZ120" s="399"/>
      <c r="QQA120" s="466"/>
      <c r="QQB120" s="252"/>
      <c r="QQC120" s="467"/>
      <c r="QQD120" s="466"/>
      <c r="QQE120" s="399"/>
      <c r="QQF120" s="466"/>
      <c r="QQG120" s="252"/>
      <c r="QQH120" s="467"/>
      <c r="QQI120" s="466"/>
      <c r="QQJ120" s="399"/>
      <c r="QQK120" s="466"/>
      <c r="QQL120" s="252"/>
      <c r="QQM120" s="467"/>
      <c r="QQN120" s="466"/>
      <c r="QQO120" s="399"/>
      <c r="QQP120" s="466"/>
      <c r="QQQ120" s="252"/>
      <c r="QQR120" s="467"/>
      <c r="QQS120" s="466"/>
      <c r="QQT120" s="399"/>
      <c r="QQU120" s="466"/>
      <c r="QQV120" s="252"/>
      <c r="QQW120" s="467"/>
      <c r="QQX120" s="466"/>
      <c r="QQY120" s="399"/>
      <c r="QQZ120" s="466"/>
      <c r="QRA120" s="252"/>
      <c r="QRB120" s="467"/>
      <c r="QRC120" s="466"/>
      <c r="QRD120" s="399"/>
      <c r="QRE120" s="466"/>
      <c r="QRF120" s="252"/>
      <c r="QRG120" s="467"/>
      <c r="QRH120" s="466"/>
      <c r="QRI120" s="399"/>
      <c r="QRJ120" s="466"/>
      <c r="QRK120" s="252"/>
      <c r="QRL120" s="467"/>
      <c r="QRM120" s="466"/>
      <c r="QRN120" s="399"/>
      <c r="QRO120" s="466"/>
      <c r="QRP120" s="252"/>
      <c r="QRQ120" s="467"/>
      <c r="QRR120" s="466"/>
      <c r="QRS120" s="399"/>
      <c r="QRT120" s="466"/>
      <c r="QRU120" s="252"/>
      <c r="QRV120" s="467"/>
      <c r="QRW120" s="466"/>
      <c r="QRX120" s="399"/>
      <c r="QRY120" s="466"/>
      <c r="QRZ120" s="252"/>
      <c r="QSA120" s="467"/>
      <c r="QSB120" s="466"/>
      <c r="QSC120" s="399"/>
      <c r="QSD120" s="466"/>
      <c r="QSE120" s="252"/>
      <c r="QSF120" s="467"/>
      <c r="QSG120" s="466"/>
      <c r="QSH120" s="399"/>
      <c r="QSI120" s="466"/>
      <c r="QSJ120" s="252"/>
      <c r="QSK120" s="467"/>
      <c r="QSL120" s="466"/>
      <c r="QSM120" s="399"/>
      <c r="QSN120" s="466"/>
      <c r="QSO120" s="252"/>
      <c r="QSP120" s="467"/>
      <c r="QSQ120" s="466"/>
      <c r="QSR120" s="399"/>
      <c r="QSS120" s="466"/>
      <c r="QST120" s="252"/>
      <c r="QSU120" s="467"/>
      <c r="QSV120" s="466"/>
      <c r="QSW120" s="399"/>
      <c r="QSX120" s="466"/>
      <c r="QSY120" s="252"/>
      <c r="QSZ120" s="467"/>
      <c r="QTA120" s="466"/>
      <c r="QTB120" s="399"/>
      <c r="QTC120" s="466"/>
      <c r="QTD120" s="252"/>
      <c r="QTE120" s="467"/>
      <c r="QTF120" s="466"/>
      <c r="QTG120" s="399"/>
      <c r="QTH120" s="466"/>
      <c r="QTI120" s="252"/>
      <c r="QTJ120" s="467"/>
      <c r="QTK120" s="466"/>
      <c r="QTL120" s="399"/>
      <c r="QTM120" s="466"/>
      <c r="QTN120" s="252"/>
      <c r="QTO120" s="467"/>
      <c r="QTP120" s="466"/>
      <c r="QTQ120" s="399"/>
      <c r="QTR120" s="466"/>
      <c r="QTS120" s="252"/>
      <c r="QTT120" s="467"/>
      <c r="QTU120" s="466"/>
      <c r="QTV120" s="399"/>
      <c r="QTW120" s="466"/>
      <c r="QTX120" s="252"/>
      <c r="QTY120" s="467"/>
      <c r="QTZ120" s="466"/>
      <c r="QUA120" s="399"/>
      <c r="QUB120" s="466"/>
      <c r="QUC120" s="252"/>
      <c r="QUD120" s="467"/>
      <c r="QUE120" s="466"/>
      <c r="QUF120" s="399"/>
      <c r="QUG120" s="466"/>
      <c r="QUH120" s="252"/>
      <c r="QUI120" s="467"/>
      <c r="QUJ120" s="466"/>
      <c r="QUK120" s="399"/>
      <c r="QUL120" s="466"/>
      <c r="QUM120" s="252"/>
      <c r="QUN120" s="467"/>
      <c r="QUO120" s="466"/>
      <c r="QUP120" s="399"/>
      <c r="QUQ120" s="466"/>
      <c r="QUR120" s="252"/>
      <c r="QUS120" s="467"/>
      <c r="QUT120" s="466"/>
      <c r="QUU120" s="399"/>
      <c r="QUV120" s="466"/>
      <c r="QUW120" s="252"/>
      <c r="QUX120" s="467"/>
      <c r="QUY120" s="466"/>
      <c r="QUZ120" s="399"/>
      <c r="QVA120" s="466"/>
      <c r="QVB120" s="252"/>
      <c r="QVC120" s="467"/>
      <c r="QVD120" s="466"/>
      <c r="QVE120" s="399"/>
      <c r="QVF120" s="466"/>
      <c r="QVG120" s="252"/>
      <c r="QVH120" s="467"/>
      <c r="QVI120" s="466"/>
      <c r="QVJ120" s="399"/>
      <c r="QVK120" s="466"/>
      <c r="QVL120" s="252"/>
      <c r="QVM120" s="467"/>
      <c r="QVN120" s="466"/>
      <c r="QVO120" s="399"/>
      <c r="QVP120" s="466"/>
      <c r="QVQ120" s="252"/>
      <c r="QVR120" s="467"/>
      <c r="QVS120" s="466"/>
      <c r="QVT120" s="399"/>
      <c r="QVU120" s="466"/>
      <c r="QVV120" s="252"/>
      <c r="QVW120" s="467"/>
      <c r="QVX120" s="466"/>
      <c r="QVY120" s="399"/>
      <c r="QVZ120" s="466"/>
      <c r="QWA120" s="252"/>
      <c r="QWB120" s="467"/>
      <c r="QWC120" s="466"/>
      <c r="QWD120" s="399"/>
      <c r="QWE120" s="466"/>
      <c r="QWF120" s="252"/>
      <c r="QWG120" s="467"/>
      <c r="QWH120" s="466"/>
      <c r="QWI120" s="399"/>
      <c r="QWJ120" s="466"/>
      <c r="QWK120" s="252"/>
      <c r="QWL120" s="467"/>
      <c r="QWM120" s="466"/>
      <c r="QWN120" s="399"/>
      <c r="QWO120" s="466"/>
      <c r="QWP120" s="252"/>
      <c r="QWQ120" s="467"/>
      <c r="QWR120" s="466"/>
      <c r="QWS120" s="399"/>
      <c r="QWT120" s="466"/>
      <c r="QWU120" s="252"/>
      <c r="QWV120" s="467"/>
      <c r="QWW120" s="466"/>
      <c r="QWX120" s="399"/>
      <c r="QWY120" s="466"/>
      <c r="QWZ120" s="252"/>
      <c r="QXA120" s="467"/>
      <c r="QXB120" s="466"/>
      <c r="QXC120" s="399"/>
      <c r="QXD120" s="466"/>
      <c r="QXE120" s="252"/>
      <c r="QXF120" s="467"/>
      <c r="QXG120" s="466"/>
      <c r="QXH120" s="399"/>
      <c r="QXI120" s="466"/>
      <c r="QXJ120" s="252"/>
      <c r="QXK120" s="467"/>
      <c r="QXL120" s="466"/>
      <c r="QXM120" s="399"/>
      <c r="QXN120" s="466"/>
      <c r="QXO120" s="252"/>
      <c r="QXP120" s="467"/>
      <c r="QXQ120" s="466"/>
      <c r="QXR120" s="399"/>
      <c r="QXS120" s="466"/>
      <c r="QXT120" s="252"/>
      <c r="QXU120" s="467"/>
      <c r="QXV120" s="466"/>
      <c r="QXW120" s="399"/>
      <c r="QXX120" s="466"/>
      <c r="QXY120" s="252"/>
      <c r="QXZ120" s="467"/>
      <c r="QYA120" s="466"/>
      <c r="QYB120" s="399"/>
      <c r="QYC120" s="466"/>
      <c r="QYD120" s="252"/>
      <c r="QYE120" s="467"/>
      <c r="QYF120" s="466"/>
      <c r="QYG120" s="399"/>
      <c r="QYH120" s="466"/>
      <c r="QYI120" s="252"/>
      <c r="QYJ120" s="467"/>
      <c r="QYK120" s="466"/>
      <c r="QYL120" s="399"/>
      <c r="QYM120" s="466"/>
      <c r="QYN120" s="252"/>
      <c r="QYO120" s="467"/>
      <c r="QYP120" s="466"/>
      <c r="QYQ120" s="399"/>
      <c r="QYR120" s="466"/>
      <c r="QYS120" s="252"/>
      <c r="QYT120" s="467"/>
      <c r="QYU120" s="466"/>
      <c r="QYV120" s="399"/>
      <c r="QYW120" s="466"/>
      <c r="QYX120" s="252"/>
      <c r="QYY120" s="467"/>
      <c r="QYZ120" s="466"/>
      <c r="QZA120" s="399"/>
      <c r="QZB120" s="466"/>
      <c r="QZC120" s="252"/>
      <c r="QZD120" s="467"/>
      <c r="QZE120" s="466"/>
      <c r="QZF120" s="399"/>
      <c r="QZG120" s="466"/>
      <c r="QZH120" s="252"/>
      <c r="QZI120" s="467"/>
      <c r="QZJ120" s="466"/>
      <c r="QZK120" s="399"/>
      <c r="QZL120" s="466"/>
      <c r="QZM120" s="252"/>
      <c r="QZN120" s="467"/>
      <c r="QZO120" s="466"/>
      <c r="QZP120" s="399"/>
      <c r="QZQ120" s="466"/>
      <c r="QZR120" s="252"/>
      <c r="QZS120" s="467"/>
      <c r="QZT120" s="466"/>
      <c r="QZU120" s="399"/>
      <c r="QZV120" s="466"/>
      <c r="QZW120" s="252"/>
      <c r="QZX120" s="467"/>
      <c r="QZY120" s="466"/>
      <c r="QZZ120" s="399"/>
      <c r="RAA120" s="466"/>
      <c r="RAB120" s="252"/>
      <c r="RAC120" s="467"/>
      <c r="RAD120" s="466"/>
      <c r="RAE120" s="399"/>
      <c r="RAF120" s="466"/>
      <c r="RAG120" s="252"/>
      <c r="RAH120" s="467"/>
      <c r="RAI120" s="466"/>
      <c r="RAJ120" s="399"/>
      <c r="RAK120" s="466"/>
      <c r="RAL120" s="252"/>
      <c r="RAM120" s="467"/>
      <c r="RAN120" s="466"/>
      <c r="RAO120" s="399"/>
      <c r="RAP120" s="466"/>
      <c r="RAQ120" s="252"/>
      <c r="RAR120" s="467"/>
      <c r="RAS120" s="466"/>
      <c r="RAT120" s="399"/>
      <c r="RAU120" s="466"/>
      <c r="RAV120" s="252"/>
      <c r="RAW120" s="467"/>
      <c r="RAX120" s="466"/>
      <c r="RAY120" s="399"/>
      <c r="RAZ120" s="466"/>
      <c r="RBA120" s="252"/>
      <c r="RBB120" s="467"/>
      <c r="RBC120" s="466"/>
      <c r="RBD120" s="399"/>
      <c r="RBE120" s="466"/>
      <c r="RBF120" s="252"/>
      <c r="RBG120" s="467"/>
      <c r="RBH120" s="466"/>
      <c r="RBI120" s="399"/>
      <c r="RBJ120" s="466"/>
      <c r="RBK120" s="252"/>
      <c r="RBL120" s="467"/>
      <c r="RBM120" s="466"/>
      <c r="RBN120" s="399"/>
      <c r="RBO120" s="466"/>
      <c r="RBP120" s="252"/>
      <c r="RBQ120" s="467"/>
      <c r="RBR120" s="466"/>
      <c r="RBS120" s="399"/>
      <c r="RBT120" s="466"/>
      <c r="RBU120" s="252"/>
      <c r="RBV120" s="467"/>
      <c r="RBW120" s="466"/>
      <c r="RBX120" s="399"/>
      <c r="RBY120" s="466"/>
      <c r="RBZ120" s="252"/>
      <c r="RCA120" s="467"/>
      <c r="RCB120" s="466"/>
      <c r="RCC120" s="399"/>
      <c r="RCD120" s="466"/>
      <c r="RCE120" s="252"/>
      <c r="RCF120" s="467"/>
      <c r="RCG120" s="466"/>
      <c r="RCH120" s="399"/>
      <c r="RCI120" s="466"/>
      <c r="RCJ120" s="252"/>
      <c r="RCK120" s="467"/>
      <c r="RCL120" s="466"/>
      <c r="RCM120" s="399"/>
      <c r="RCN120" s="466"/>
      <c r="RCO120" s="252"/>
      <c r="RCP120" s="467"/>
      <c r="RCQ120" s="466"/>
      <c r="RCR120" s="399"/>
      <c r="RCS120" s="466"/>
      <c r="RCT120" s="252"/>
      <c r="RCU120" s="467"/>
      <c r="RCV120" s="466"/>
      <c r="RCW120" s="399"/>
      <c r="RCX120" s="466"/>
      <c r="RCY120" s="252"/>
      <c r="RCZ120" s="467"/>
      <c r="RDA120" s="466"/>
      <c r="RDB120" s="399"/>
      <c r="RDC120" s="466"/>
      <c r="RDD120" s="252"/>
      <c r="RDE120" s="467"/>
      <c r="RDF120" s="466"/>
      <c r="RDG120" s="399"/>
      <c r="RDH120" s="466"/>
      <c r="RDI120" s="252"/>
      <c r="RDJ120" s="467"/>
      <c r="RDK120" s="466"/>
      <c r="RDL120" s="399"/>
      <c r="RDM120" s="466"/>
      <c r="RDN120" s="252"/>
      <c r="RDO120" s="467"/>
      <c r="RDP120" s="466"/>
      <c r="RDQ120" s="399"/>
      <c r="RDR120" s="466"/>
      <c r="RDS120" s="252"/>
      <c r="RDT120" s="467"/>
      <c r="RDU120" s="466"/>
      <c r="RDV120" s="399"/>
      <c r="RDW120" s="466"/>
      <c r="RDX120" s="252"/>
      <c r="RDY120" s="467"/>
      <c r="RDZ120" s="466"/>
      <c r="REA120" s="399"/>
      <c r="REB120" s="466"/>
      <c r="REC120" s="252"/>
      <c r="RED120" s="467"/>
      <c r="REE120" s="466"/>
      <c r="REF120" s="399"/>
      <c r="REG120" s="466"/>
      <c r="REH120" s="252"/>
      <c r="REI120" s="467"/>
      <c r="REJ120" s="466"/>
      <c r="REK120" s="399"/>
      <c r="REL120" s="466"/>
      <c r="REM120" s="252"/>
      <c r="REN120" s="467"/>
      <c r="REO120" s="466"/>
      <c r="REP120" s="399"/>
      <c r="REQ120" s="466"/>
      <c r="RER120" s="252"/>
      <c r="RES120" s="467"/>
      <c r="RET120" s="466"/>
      <c r="REU120" s="399"/>
      <c r="REV120" s="466"/>
      <c r="REW120" s="252"/>
      <c r="REX120" s="467"/>
      <c r="REY120" s="466"/>
      <c r="REZ120" s="399"/>
      <c r="RFA120" s="466"/>
      <c r="RFB120" s="252"/>
      <c r="RFC120" s="467"/>
      <c r="RFD120" s="466"/>
      <c r="RFE120" s="399"/>
      <c r="RFF120" s="466"/>
      <c r="RFG120" s="252"/>
      <c r="RFH120" s="467"/>
      <c r="RFI120" s="466"/>
      <c r="RFJ120" s="399"/>
      <c r="RFK120" s="466"/>
      <c r="RFL120" s="252"/>
      <c r="RFM120" s="467"/>
      <c r="RFN120" s="466"/>
      <c r="RFO120" s="399"/>
      <c r="RFP120" s="466"/>
      <c r="RFQ120" s="252"/>
      <c r="RFR120" s="467"/>
      <c r="RFS120" s="466"/>
      <c r="RFT120" s="399"/>
      <c r="RFU120" s="466"/>
      <c r="RFV120" s="252"/>
      <c r="RFW120" s="467"/>
      <c r="RFX120" s="466"/>
      <c r="RFY120" s="399"/>
      <c r="RFZ120" s="466"/>
      <c r="RGA120" s="252"/>
      <c r="RGB120" s="467"/>
      <c r="RGC120" s="466"/>
      <c r="RGD120" s="399"/>
      <c r="RGE120" s="466"/>
      <c r="RGF120" s="252"/>
      <c r="RGG120" s="467"/>
      <c r="RGH120" s="466"/>
      <c r="RGI120" s="399"/>
      <c r="RGJ120" s="466"/>
      <c r="RGK120" s="252"/>
      <c r="RGL120" s="467"/>
      <c r="RGM120" s="466"/>
      <c r="RGN120" s="399"/>
      <c r="RGO120" s="466"/>
      <c r="RGP120" s="252"/>
      <c r="RGQ120" s="467"/>
      <c r="RGR120" s="466"/>
      <c r="RGS120" s="399"/>
      <c r="RGT120" s="466"/>
      <c r="RGU120" s="252"/>
      <c r="RGV120" s="467"/>
      <c r="RGW120" s="466"/>
      <c r="RGX120" s="399"/>
      <c r="RGY120" s="466"/>
      <c r="RGZ120" s="252"/>
      <c r="RHA120" s="467"/>
      <c r="RHB120" s="466"/>
      <c r="RHC120" s="399"/>
      <c r="RHD120" s="466"/>
      <c r="RHE120" s="252"/>
      <c r="RHF120" s="467"/>
      <c r="RHG120" s="466"/>
      <c r="RHH120" s="399"/>
      <c r="RHI120" s="466"/>
      <c r="RHJ120" s="252"/>
      <c r="RHK120" s="467"/>
      <c r="RHL120" s="466"/>
      <c r="RHM120" s="399"/>
      <c r="RHN120" s="466"/>
      <c r="RHO120" s="252"/>
      <c r="RHP120" s="467"/>
      <c r="RHQ120" s="466"/>
      <c r="RHR120" s="399"/>
      <c r="RHS120" s="466"/>
      <c r="RHT120" s="252"/>
      <c r="RHU120" s="467"/>
      <c r="RHV120" s="466"/>
      <c r="RHW120" s="399"/>
      <c r="RHX120" s="466"/>
      <c r="RHY120" s="252"/>
      <c r="RHZ120" s="467"/>
      <c r="RIA120" s="466"/>
      <c r="RIB120" s="399"/>
      <c r="RIC120" s="466"/>
      <c r="RID120" s="252"/>
      <c r="RIE120" s="467"/>
      <c r="RIF120" s="466"/>
      <c r="RIG120" s="399"/>
      <c r="RIH120" s="466"/>
      <c r="RII120" s="252"/>
      <c r="RIJ120" s="467"/>
      <c r="RIK120" s="466"/>
      <c r="RIL120" s="399"/>
      <c r="RIM120" s="466"/>
      <c r="RIN120" s="252"/>
      <c r="RIO120" s="467"/>
      <c r="RIP120" s="466"/>
      <c r="RIQ120" s="399"/>
      <c r="RIR120" s="466"/>
      <c r="RIS120" s="252"/>
      <c r="RIT120" s="467"/>
      <c r="RIU120" s="466"/>
      <c r="RIV120" s="399"/>
      <c r="RIW120" s="466"/>
      <c r="RIX120" s="252"/>
      <c r="RIY120" s="467"/>
      <c r="RIZ120" s="466"/>
      <c r="RJA120" s="399"/>
      <c r="RJB120" s="466"/>
      <c r="RJC120" s="252"/>
      <c r="RJD120" s="467"/>
      <c r="RJE120" s="466"/>
      <c r="RJF120" s="399"/>
      <c r="RJG120" s="466"/>
      <c r="RJH120" s="252"/>
      <c r="RJI120" s="467"/>
      <c r="RJJ120" s="466"/>
      <c r="RJK120" s="399"/>
      <c r="RJL120" s="466"/>
      <c r="RJM120" s="252"/>
      <c r="RJN120" s="467"/>
      <c r="RJO120" s="466"/>
      <c r="RJP120" s="399"/>
      <c r="RJQ120" s="466"/>
      <c r="RJR120" s="252"/>
      <c r="RJS120" s="467"/>
      <c r="RJT120" s="466"/>
      <c r="RJU120" s="399"/>
      <c r="RJV120" s="466"/>
      <c r="RJW120" s="252"/>
      <c r="RJX120" s="467"/>
      <c r="RJY120" s="466"/>
      <c r="RJZ120" s="399"/>
      <c r="RKA120" s="466"/>
      <c r="RKB120" s="252"/>
      <c r="RKC120" s="467"/>
      <c r="RKD120" s="466"/>
      <c r="RKE120" s="399"/>
      <c r="RKF120" s="466"/>
      <c r="RKG120" s="252"/>
      <c r="RKH120" s="467"/>
      <c r="RKI120" s="466"/>
      <c r="RKJ120" s="399"/>
      <c r="RKK120" s="466"/>
      <c r="RKL120" s="252"/>
      <c r="RKM120" s="467"/>
      <c r="RKN120" s="466"/>
      <c r="RKO120" s="399"/>
      <c r="RKP120" s="466"/>
      <c r="RKQ120" s="252"/>
      <c r="RKR120" s="467"/>
      <c r="RKS120" s="466"/>
      <c r="RKT120" s="399"/>
      <c r="RKU120" s="466"/>
      <c r="RKV120" s="252"/>
      <c r="RKW120" s="467"/>
      <c r="RKX120" s="466"/>
      <c r="RKY120" s="399"/>
      <c r="RKZ120" s="466"/>
      <c r="RLA120" s="252"/>
      <c r="RLB120" s="467"/>
      <c r="RLC120" s="466"/>
      <c r="RLD120" s="399"/>
      <c r="RLE120" s="466"/>
      <c r="RLF120" s="252"/>
      <c r="RLG120" s="467"/>
      <c r="RLH120" s="466"/>
      <c r="RLI120" s="399"/>
      <c r="RLJ120" s="466"/>
      <c r="RLK120" s="252"/>
      <c r="RLL120" s="467"/>
      <c r="RLM120" s="466"/>
      <c r="RLN120" s="399"/>
      <c r="RLO120" s="466"/>
      <c r="RLP120" s="252"/>
      <c r="RLQ120" s="467"/>
      <c r="RLR120" s="466"/>
      <c r="RLS120" s="399"/>
      <c r="RLT120" s="466"/>
      <c r="RLU120" s="252"/>
      <c r="RLV120" s="467"/>
      <c r="RLW120" s="466"/>
      <c r="RLX120" s="399"/>
      <c r="RLY120" s="466"/>
      <c r="RLZ120" s="252"/>
      <c r="RMA120" s="467"/>
      <c r="RMB120" s="466"/>
      <c r="RMC120" s="399"/>
      <c r="RMD120" s="466"/>
      <c r="RME120" s="252"/>
      <c r="RMF120" s="467"/>
      <c r="RMG120" s="466"/>
      <c r="RMH120" s="399"/>
      <c r="RMI120" s="466"/>
      <c r="RMJ120" s="252"/>
      <c r="RMK120" s="467"/>
      <c r="RML120" s="466"/>
      <c r="RMM120" s="399"/>
      <c r="RMN120" s="466"/>
      <c r="RMO120" s="252"/>
      <c r="RMP120" s="467"/>
      <c r="RMQ120" s="466"/>
      <c r="RMR120" s="399"/>
      <c r="RMS120" s="466"/>
      <c r="RMT120" s="252"/>
      <c r="RMU120" s="467"/>
      <c r="RMV120" s="466"/>
      <c r="RMW120" s="399"/>
      <c r="RMX120" s="466"/>
      <c r="RMY120" s="252"/>
      <c r="RMZ120" s="467"/>
      <c r="RNA120" s="466"/>
      <c r="RNB120" s="399"/>
      <c r="RNC120" s="466"/>
      <c r="RND120" s="252"/>
      <c r="RNE120" s="467"/>
      <c r="RNF120" s="466"/>
      <c r="RNG120" s="399"/>
      <c r="RNH120" s="466"/>
      <c r="RNI120" s="252"/>
      <c r="RNJ120" s="467"/>
      <c r="RNK120" s="466"/>
      <c r="RNL120" s="399"/>
      <c r="RNM120" s="466"/>
      <c r="RNN120" s="252"/>
      <c r="RNO120" s="467"/>
      <c r="RNP120" s="466"/>
      <c r="RNQ120" s="399"/>
      <c r="RNR120" s="466"/>
      <c r="RNS120" s="252"/>
      <c r="RNT120" s="467"/>
      <c r="RNU120" s="466"/>
      <c r="RNV120" s="399"/>
      <c r="RNW120" s="466"/>
      <c r="RNX120" s="252"/>
      <c r="RNY120" s="467"/>
      <c r="RNZ120" s="466"/>
      <c r="ROA120" s="399"/>
      <c r="ROB120" s="466"/>
      <c r="ROC120" s="252"/>
      <c r="ROD120" s="467"/>
      <c r="ROE120" s="466"/>
      <c r="ROF120" s="399"/>
      <c r="ROG120" s="466"/>
      <c r="ROH120" s="252"/>
      <c r="ROI120" s="467"/>
      <c r="ROJ120" s="466"/>
      <c r="ROK120" s="399"/>
      <c r="ROL120" s="466"/>
      <c r="ROM120" s="252"/>
      <c r="RON120" s="467"/>
      <c r="ROO120" s="466"/>
      <c r="ROP120" s="399"/>
      <c r="ROQ120" s="466"/>
      <c r="ROR120" s="252"/>
      <c r="ROS120" s="467"/>
      <c r="ROT120" s="466"/>
      <c r="ROU120" s="399"/>
      <c r="ROV120" s="466"/>
      <c r="ROW120" s="252"/>
      <c r="ROX120" s="467"/>
      <c r="ROY120" s="466"/>
      <c r="ROZ120" s="399"/>
      <c r="RPA120" s="466"/>
      <c r="RPB120" s="252"/>
      <c r="RPC120" s="467"/>
      <c r="RPD120" s="466"/>
      <c r="RPE120" s="399"/>
      <c r="RPF120" s="466"/>
      <c r="RPG120" s="252"/>
      <c r="RPH120" s="467"/>
      <c r="RPI120" s="466"/>
      <c r="RPJ120" s="399"/>
      <c r="RPK120" s="466"/>
      <c r="RPL120" s="252"/>
      <c r="RPM120" s="467"/>
      <c r="RPN120" s="466"/>
      <c r="RPO120" s="399"/>
      <c r="RPP120" s="466"/>
      <c r="RPQ120" s="252"/>
      <c r="RPR120" s="467"/>
      <c r="RPS120" s="466"/>
      <c r="RPT120" s="399"/>
      <c r="RPU120" s="466"/>
      <c r="RPV120" s="252"/>
      <c r="RPW120" s="467"/>
      <c r="RPX120" s="466"/>
      <c r="RPY120" s="399"/>
      <c r="RPZ120" s="466"/>
      <c r="RQA120" s="252"/>
      <c r="RQB120" s="467"/>
      <c r="RQC120" s="466"/>
      <c r="RQD120" s="399"/>
      <c r="RQE120" s="466"/>
      <c r="RQF120" s="252"/>
      <c r="RQG120" s="467"/>
      <c r="RQH120" s="466"/>
      <c r="RQI120" s="399"/>
      <c r="RQJ120" s="466"/>
      <c r="RQK120" s="252"/>
      <c r="RQL120" s="467"/>
      <c r="RQM120" s="466"/>
      <c r="RQN120" s="399"/>
      <c r="RQO120" s="466"/>
      <c r="RQP120" s="252"/>
      <c r="RQQ120" s="467"/>
      <c r="RQR120" s="466"/>
      <c r="RQS120" s="399"/>
      <c r="RQT120" s="466"/>
      <c r="RQU120" s="252"/>
      <c r="RQV120" s="467"/>
      <c r="RQW120" s="466"/>
      <c r="RQX120" s="399"/>
      <c r="RQY120" s="466"/>
      <c r="RQZ120" s="252"/>
      <c r="RRA120" s="467"/>
      <c r="RRB120" s="466"/>
      <c r="RRC120" s="399"/>
      <c r="RRD120" s="466"/>
      <c r="RRE120" s="252"/>
      <c r="RRF120" s="467"/>
      <c r="RRG120" s="466"/>
      <c r="RRH120" s="399"/>
      <c r="RRI120" s="466"/>
      <c r="RRJ120" s="252"/>
      <c r="RRK120" s="467"/>
      <c r="RRL120" s="466"/>
      <c r="RRM120" s="399"/>
      <c r="RRN120" s="466"/>
      <c r="RRO120" s="252"/>
      <c r="RRP120" s="467"/>
      <c r="RRQ120" s="466"/>
      <c r="RRR120" s="399"/>
      <c r="RRS120" s="466"/>
      <c r="RRT120" s="252"/>
      <c r="RRU120" s="467"/>
      <c r="RRV120" s="466"/>
      <c r="RRW120" s="399"/>
      <c r="RRX120" s="466"/>
      <c r="RRY120" s="252"/>
      <c r="RRZ120" s="467"/>
      <c r="RSA120" s="466"/>
      <c r="RSB120" s="399"/>
      <c r="RSC120" s="466"/>
      <c r="RSD120" s="252"/>
      <c r="RSE120" s="467"/>
      <c r="RSF120" s="466"/>
      <c r="RSG120" s="399"/>
      <c r="RSH120" s="466"/>
      <c r="RSI120" s="252"/>
      <c r="RSJ120" s="467"/>
      <c r="RSK120" s="466"/>
      <c r="RSL120" s="399"/>
      <c r="RSM120" s="466"/>
      <c r="RSN120" s="252"/>
      <c r="RSO120" s="467"/>
      <c r="RSP120" s="466"/>
      <c r="RSQ120" s="399"/>
      <c r="RSR120" s="466"/>
      <c r="RSS120" s="252"/>
      <c r="RST120" s="467"/>
      <c r="RSU120" s="466"/>
      <c r="RSV120" s="399"/>
      <c r="RSW120" s="466"/>
      <c r="RSX120" s="252"/>
      <c r="RSY120" s="467"/>
      <c r="RSZ120" s="466"/>
      <c r="RTA120" s="399"/>
      <c r="RTB120" s="466"/>
      <c r="RTC120" s="252"/>
      <c r="RTD120" s="467"/>
      <c r="RTE120" s="466"/>
      <c r="RTF120" s="399"/>
      <c r="RTG120" s="466"/>
      <c r="RTH120" s="252"/>
      <c r="RTI120" s="467"/>
      <c r="RTJ120" s="466"/>
      <c r="RTK120" s="399"/>
      <c r="RTL120" s="466"/>
      <c r="RTM120" s="252"/>
      <c r="RTN120" s="467"/>
      <c r="RTO120" s="466"/>
      <c r="RTP120" s="399"/>
      <c r="RTQ120" s="466"/>
      <c r="RTR120" s="252"/>
      <c r="RTS120" s="467"/>
      <c r="RTT120" s="466"/>
      <c r="RTU120" s="399"/>
      <c r="RTV120" s="466"/>
      <c r="RTW120" s="252"/>
      <c r="RTX120" s="467"/>
      <c r="RTY120" s="466"/>
      <c r="RTZ120" s="399"/>
      <c r="RUA120" s="466"/>
      <c r="RUB120" s="252"/>
      <c r="RUC120" s="467"/>
      <c r="RUD120" s="466"/>
      <c r="RUE120" s="399"/>
      <c r="RUF120" s="466"/>
      <c r="RUG120" s="252"/>
      <c r="RUH120" s="467"/>
      <c r="RUI120" s="466"/>
      <c r="RUJ120" s="399"/>
      <c r="RUK120" s="466"/>
      <c r="RUL120" s="252"/>
      <c r="RUM120" s="467"/>
      <c r="RUN120" s="466"/>
      <c r="RUO120" s="399"/>
      <c r="RUP120" s="466"/>
      <c r="RUQ120" s="252"/>
      <c r="RUR120" s="467"/>
      <c r="RUS120" s="466"/>
      <c r="RUT120" s="399"/>
      <c r="RUU120" s="466"/>
      <c r="RUV120" s="252"/>
      <c r="RUW120" s="467"/>
      <c r="RUX120" s="466"/>
      <c r="RUY120" s="399"/>
      <c r="RUZ120" s="466"/>
      <c r="RVA120" s="252"/>
      <c r="RVB120" s="467"/>
      <c r="RVC120" s="466"/>
      <c r="RVD120" s="399"/>
      <c r="RVE120" s="466"/>
      <c r="RVF120" s="252"/>
      <c r="RVG120" s="467"/>
      <c r="RVH120" s="466"/>
      <c r="RVI120" s="399"/>
      <c r="RVJ120" s="466"/>
      <c r="RVK120" s="252"/>
      <c r="RVL120" s="467"/>
      <c r="RVM120" s="466"/>
      <c r="RVN120" s="399"/>
      <c r="RVO120" s="466"/>
      <c r="RVP120" s="252"/>
      <c r="RVQ120" s="467"/>
      <c r="RVR120" s="466"/>
      <c r="RVS120" s="399"/>
      <c r="RVT120" s="466"/>
      <c r="RVU120" s="252"/>
      <c r="RVV120" s="467"/>
      <c r="RVW120" s="466"/>
      <c r="RVX120" s="399"/>
      <c r="RVY120" s="466"/>
      <c r="RVZ120" s="252"/>
      <c r="RWA120" s="467"/>
      <c r="RWB120" s="466"/>
      <c r="RWC120" s="399"/>
      <c r="RWD120" s="466"/>
      <c r="RWE120" s="252"/>
      <c r="RWF120" s="467"/>
      <c r="RWG120" s="466"/>
      <c r="RWH120" s="399"/>
      <c r="RWI120" s="466"/>
      <c r="RWJ120" s="252"/>
      <c r="RWK120" s="467"/>
      <c r="RWL120" s="466"/>
      <c r="RWM120" s="399"/>
      <c r="RWN120" s="466"/>
      <c r="RWO120" s="252"/>
      <c r="RWP120" s="467"/>
      <c r="RWQ120" s="466"/>
      <c r="RWR120" s="399"/>
      <c r="RWS120" s="466"/>
      <c r="RWT120" s="252"/>
      <c r="RWU120" s="467"/>
      <c r="RWV120" s="466"/>
      <c r="RWW120" s="399"/>
      <c r="RWX120" s="466"/>
      <c r="RWY120" s="252"/>
      <c r="RWZ120" s="467"/>
      <c r="RXA120" s="466"/>
      <c r="RXB120" s="399"/>
      <c r="RXC120" s="466"/>
      <c r="RXD120" s="252"/>
      <c r="RXE120" s="467"/>
      <c r="RXF120" s="466"/>
      <c r="RXG120" s="399"/>
      <c r="RXH120" s="466"/>
      <c r="RXI120" s="252"/>
      <c r="RXJ120" s="467"/>
      <c r="RXK120" s="466"/>
      <c r="RXL120" s="399"/>
      <c r="RXM120" s="466"/>
      <c r="RXN120" s="252"/>
      <c r="RXO120" s="467"/>
      <c r="RXP120" s="466"/>
      <c r="RXQ120" s="399"/>
      <c r="RXR120" s="466"/>
      <c r="RXS120" s="252"/>
      <c r="RXT120" s="467"/>
      <c r="RXU120" s="466"/>
      <c r="RXV120" s="399"/>
      <c r="RXW120" s="466"/>
      <c r="RXX120" s="252"/>
      <c r="RXY120" s="467"/>
      <c r="RXZ120" s="466"/>
      <c r="RYA120" s="399"/>
      <c r="RYB120" s="466"/>
      <c r="RYC120" s="252"/>
      <c r="RYD120" s="467"/>
      <c r="RYE120" s="466"/>
      <c r="RYF120" s="399"/>
      <c r="RYG120" s="466"/>
      <c r="RYH120" s="252"/>
      <c r="RYI120" s="467"/>
      <c r="RYJ120" s="466"/>
      <c r="RYK120" s="399"/>
      <c r="RYL120" s="466"/>
      <c r="RYM120" s="252"/>
      <c r="RYN120" s="467"/>
      <c r="RYO120" s="466"/>
      <c r="RYP120" s="399"/>
      <c r="RYQ120" s="466"/>
      <c r="RYR120" s="252"/>
      <c r="RYS120" s="467"/>
      <c r="RYT120" s="466"/>
      <c r="RYU120" s="399"/>
      <c r="RYV120" s="466"/>
      <c r="RYW120" s="252"/>
      <c r="RYX120" s="467"/>
      <c r="RYY120" s="466"/>
      <c r="RYZ120" s="399"/>
      <c r="RZA120" s="466"/>
      <c r="RZB120" s="252"/>
      <c r="RZC120" s="467"/>
      <c r="RZD120" s="466"/>
      <c r="RZE120" s="399"/>
      <c r="RZF120" s="466"/>
      <c r="RZG120" s="252"/>
      <c r="RZH120" s="467"/>
      <c r="RZI120" s="466"/>
      <c r="RZJ120" s="399"/>
      <c r="RZK120" s="466"/>
      <c r="RZL120" s="252"/>
      <c r="RZM120" s="467"/>
      <c r="RZN120" s="466"/>
      <c r="RZO120" s="399"/>
      <c r="RZP120" s="466"/>
      <c r="RZQ120" s="252"/>
      <c r="RZR120" s="467"/>
      <c r="RZS120" s="466"/>
      <c r="RZT120" s="399"/>
      <c r="RZU120" s="466"/>
      <c r="RZV120" s="252"/>
      <c r="RZW120" s="467"/>
      <c r="RZX120" s="466"/>
      <c r="RZY120" s="399"/>
      <c r="RZZ120" s="466"/>
      <c r="SAA120" s="252"/>
      <c r="SAB120" s="467"/>
      <c r="SAC120" s="466"/>
      <c r="SAD120" s="399"/>
      <c r="SAE120" s="466"/>
      <c r="SAF120" s="252"/>
      <c r="SAG120" s="467"/>
      <c r="SAH120" s="466"/>
      <c r="SAI120" s="399"/>
      <c r="SAJ120" s="466"/>
      <c r="SAK120" s="252"/>
      <c r="SAL120" s="467"/>
      <c r="SAM120" s="466"/>
      <c r="SAN120" s="399"/>
      <c r="SAO120" s="466"/>
      <c r="SAP120" s="252"/>
      <c r="SAQ120" s="467"/>
      <c r="SAR120" s="466"/>
      <c r="SAS120" s="399"/>
      <c r="SAT120" s="466"/>
      <c r="SAU120" s="252"/>
      <c r="SAV120" s="467"/>
      <c r="SAW120" s="466"/>
      <c r="SAX120" s="399"/>
      <c r="SAY120" s="466"/>
      <c r="SAZ120" s="252"/>
      <c r="SBA120" s="467"/>
      <c r="SBB120" s="466"/>
      <c r="SBC120" s="399"/>
      <c r="SBD120" s="466"/>
      <c r="SBE120" s="252"/>
      <c r="SBF120" s="467"/>
      <c r="SBG120" s="466"/>
      <c r="SBH120" s="399"/>
      <c r="SBI120" s="466"/>
      <c r="SBJ120" s="252"/>
      <c r="SBK120" s="467"/>
      <c r="SBL120" s="466"/>
      <c r="SBM120" s="399"/>
      <c r="SBN120" s="466"/>
      <c r="SBO120" s="252"/>
      <c r="SBP120" s="467"/>
      <c r="SBQ120" s="466"/>
      <c r="SBR120" s="399"/>
      <c r="SBS120" s="466"/>
      <c r="SBT120" s="252"/>
      <c r="SBU120" s="467"/>
      <c r="SBV120" s="466"/>
      <c r="SBW120" s="399"/>
      <c r="SBX120" s="466"/>
      <c r="SBY120" s="252"/>
      <c r="SBZ120" s="467"/>
      <c r="SCA120" s="466"/>
      <c r="SCB120" s="399"/>
      <c r="SCC120" s="466"/>
      <c r="SCD120" s="252"/>
      <c r="SCE120" s="467"/>
      <c r="SCF120" s="466"/>
      <c r="SCG120" s="399"/>
      <c r="SCH120" s="466"/>
      <c r="SCI120" s="252"/>
      <c r="SCJ120" s="467"/>
      <c r="SCK120" s="466"/>
      <c r="SCL120" s="399"/>
      <c r="SCM120" s="466"/>
      <c r="SCN120" s="252"/>
      <c r="SCO120" s="467"/>
      <c r="SCP120" s="466"/>
      <c r="SCQ120" s="399"/>
      <c r="SCR120" s="466"/>
      <c r="SCS120" s="252"/>
      <c r="SCT120" s="467"/>
      <c r="SCU120" s="466"/>
      <c r="SCV120" s="399"/>
      <c r="SCW120" s="466"/>
      <c r="SCX120" s="252"/>
      <c r="SCY120" s="467"/>
      <c r="SCZ120" s="466"/>
      <c r="SDA120" s="399"/>
      <c r="SDB120" s="466"/>
      <c r="SDC120" s="252"/>
      <c r="SDD120" s="467"/>
      <c r="SDE120" s="466"/>
      <c r="SDF120" s="399"/>
      <c r="SDG120" s="466"/>
      <c r="SDH120" s="252"/>
      <c r="SDI120" s="467"/>
      <c r="SDJ120" s="466"/>
      <c r="SDK120" s="399"/>
      <c r="SDL120" s="466"/>
      <c r="SDM120" s="252"/>
      <c r="SDN120" s="467"/>
      <c r="SDO120" s="466"/>
      <c r="SDP120" s="399"/>
      <c r="SDQ120" s="466"/>
      <c r="SDR120" s="252"/>
      <c r="SDS120" s="467"/>
      <c r="SDT120" s="466"/>
      <c r="SDU120" s="399"/>
      <c r="SDV120" s="466"/>
      <c r="SDW120" s="252"/>
      <c r="SDX120" s="467"/>
      <c r="SDY120" s="466"/>
      <c r="SDZ120" s="399"/>
      <c r="SEA120" s="466"/>
      <c r="SEB120" s="252"/>
      <c r="SEC120" s="467"/>
      <c r="SED120" s="466"/>
      <c r="SEE120" s="399"/>
      <c r="SEF120" s="466"/>
      <c r="SEG120" s="252"/>
      <c r="SEH120" s="467"/>
      <c r="SEI120" s="466"/>
      <c r="SEJ120" s="399"/>
      <c r="SEK120" s="466"/>
      <c r="SEL120" s="252"/>
      <c r="SEM120" s="467"/>
      <c r="SEN120" s="466"/>
      <c r="SEO120" s="399"/>
      <c r="SEP120" s="466"/>
      <c r="SEQ120" s="252"/>
      <c r="SER120" s="467"/>
      <c r="SES120" s="466"/>
      <c r="SET120" s="399"/>
      <c r="SEU120" s="466"/>
      <c r="SEV120" s="252"/>
      <c r="SEW120" s="467"/>
      <c r="SEX120" s="466"/>
      <c r="SEY120" s="399"/>
      <c r="SEZ120" s="466"/>
      <c r="SFA120" s="252"/>
      <c r="SFB120" s="467"/>
      <c r="SFC120" s="466"/>
      <c r="SFD120" s="399"/>
      <c r="SFE120" s="466"/>
      <c r="SFF120" s="252"/>
      <c r="SFG120" s="467"/>
      <c r="SFH120" s="466"/>
      <c r="SFI120" s="399"/>
      <c r="SFJ120" s="466"/>
      <c r="SFK120" s="252"/>
      <c r="SFL120" s="467"/>
      <c r="SFM120" s="466"/>
      <c r="SFN120" s="399"/>
      <c r="SFO120" s="466"/>
      <c r="SFP120" s="252"/>
      <c r="SFQ120" s="467"/>
      <c r="SFR120" s="466"/>
      <c r="SFS120" s="399"/>
      <c r="SFT120" s="466"/>
      <c r="SFU120" s="252"/>
      <c r="SFV120" s="467"/>
      <c r="SFW120" s="466"/>
      <c r="SFX120" s="399"/>
      <c r="SFY120" s="466"/>
      <c r="SFZ120" s="252"/>
      <c r="SGA120" s="467"/>
      <c r="SGB120" s="466"/>
      <c r="SGC120" s="399"/>
      <c r="SGD120" s="466"/>
      <c r="SGE120" s="252"/>
      <c r="SGF120" s="467"/>
      <c r="SGG120" s="466"/>
      <c r="SGH120" s="399"/>
      <c r="SGI120" s="466"/>
      <c r="SGJ120" s="252"/>
      <c r="SGK120" s="467"/>
      <c r="SGL120" s="466"/>
      <c r="SGM120" s="399"/>
      <c r="SGN120" s="466"/>
      <c r="SGO120" s="252"/>
      <c r="SGP120" s="467"/>
      <c r="SGQ120" s="466"/>
      <c r="SGR120" s="399"/>
      <c r="SGS120" s="466"/>
      <c r="SGT120" s="252"/>
      <c r="SGU120" s="467"/>
      <c r="SGV120" s="466"/>
      <c r="SGW120" s="399"/>
      <c r="SGX120" s="466"/>
      <c r="SGY120" s="252"/>
      <c r="SGZ120" s="467"/>
      <c r="SHA120" s="466"/>
      <c r="SHB120" s="399"/>
      <c r="SHC120" s="466"/>
      <c r="SHD120" s="252"/>
      <c r="SHE120" s="467"/>
      <c r="SHF120" s="466"/>
      <c r="SHG120" s="399"/>
      <c r="SHH120" s="466"/>
      <c r="SHI120" s="252"/>
      <c r="SHJ120" s="467"/>
      <c r="SHK120" s="466"/>
      <c r="SHL120" s="399"/>
      <c r="SHM120" s="466"/>
      <c r="SHN120" s="252"/>
      <c r="SHO120" s="467"/>
      <c r="SHP120" s="466"/>
      <c r="SHQ120" s="399"/>
      <c r="SHR120" s="466"/>
      <c r="SHS120" s="252"/>
      <c r="SHT120" s="467"/>
      <c r="SHU120" s="466"/>
      <c r="SHV120" s="399"/>
      <c r="SHW120" s="466"/>
      <c r="SHX120" s="252"/>
      <c r="SHY120" s="467"/>
      <c r="SHZ120" s="466"/>
      <c r="SIA120" s="399"/>
      <c r="SIB120" s="466"/>
      <c r="SIC120" s="252"/>
      <c r="SID120" s="467"/>
      <c r="SIE120" s="466"/>
      <c r="SIF120" s="399"/>
      <c r="SIG120" s="466"/>
      <c r="SIH120" s="252"/>
      <c r="SII120" s="467"/>
      <c r="SIJ120" s="466"/>
      <c r="SIK120" s="399"/>
      <c r="SIL120" s="466"/>
      <c r="SIM120" s="252"/>
      <c r="SIN120" s="467"/>
      <c r="SIO120" s="466"/>
      <c r="SIP120" s="399"/>
      <c r="SIQ120" s="466"/>
      <c r="SIR120" s="252"/>
      <c r="SIS120" s="467"/>
      <c r="SIT120" s="466"/>
      <c r="SIU120" s="399"/>
      <c r="SIV120" s="466"/>
      <c r="SIW120" s="252"/>
      <c r="SIX120" s="467"/>
      <c r="SIY120" s="466"/>
      <c r="SIZ120" s="399"/>
      <c r="SJA120" s="466"/>
      <c r="SJB120" s="252"/>
      <c r="SJC120" s="467"/>
      <c r="SJD120" s="466"/>
      <c r="SJE120" s="399"/>
      <c r="SJF120" s="466"/>
      <c r="SJG120" s="252"/>
      <c r="SJH120" s="467"/>
      <c r="SJI120" s="466"/>
      <c r="SJJ120" s="399"/>
      <c r="SJK120" s="466"/>
      <c r="SJL120" s="252"/>
      <c r="SJM120" s="467"/>
      <c r="SJN120" s="466"/>
      <c r="SJO120" s="399"/>
      <c r="SJP120" s="466"/>
      <c r="SJQ120" s="252"/>
      <c r="SJR120" s="467"/>
      <c r="SJS120" s="466"/>
      <c r="SJT120" s="399"/>
      <c r="SJU120" s="466"/>
      <c r="SJV120" s="252"/>
      <c r="SJW120" s="467"/>
      <c r="SJX120" s="466"/>
      <c r="SJY120" s="399"/>
      <c r="SJZ120" s="466"/>
      <c r="SKA120" s="252"/>
      <c r="SKB120" s="467"/>
      <c r="SKC120" s="466"/>
      <c r="SKD120" s="399"/>
      <c r="SKE120" s="466"/>
      <c r="SKF120" s="252"/>
      <c r="SKG120" s="467"/>
      <c r="SKH120" s="466"/>
      <c r="SKI120" s="399"/>
      <c r="SKJ120" s="466"/>
      <c r="SKK120" s="252"/>
      <c r="SKL120" s="467"/>
      <c r="SKM120" s="466"/>
      <c r="SKN120" s="399"/>
      <c r="SKO120" s="466"/>
      <c r="SKP120" s="252"/>
      <c r="SKQ120" s="467"/>
      <c r="SKR120" s="466"/>
      <c r="SKS120" s="399"/>
      <c r="SKT120" s="466"/>
      <c r="SKU120" s="252"/>
      <c r="SKV120" s="467"/>
      <c r="SKW120" s="466"/>
      <c r="SKX120" s="399"/>
      <c r="SKY120" s="466"/>
      <c r="SKZ120" s="252"/>
      <c r="SLA120" s="467"/>
      <c r="SLB120" s="466"/>
      <c r="SLC120" s="399"/>
      <c r="SLD120" s="466"/>
      <c r="SLE120" s="252"/>
      <c r="SLF120" s="467"/>
      <c r="SLG120" s="466"/>
      <c r="SLH120" s="399"/>
      <c r="SLI120" s="466"/>
      <c r="SLJ120" s="252"/>
      <c r="SLK120" s="467"/>
      <c r="SLL120" s="466"/>
      <c r="SLM120" s="399"/>
      <c r="SLN120" s="466"/>
      <c r="SLO120" s="252"/>
      <c r="SLP120" s="467"/>
      <c r="SLQ120" s="466"/>
      <c r="SLR120" s="399"/>
      <c r="SLS120" s="466"/>
      <c r="SLT120" s="252"/>
      <c r="SLU120" s="467"/>
      <c r="SLV120" s="466"/>
      <c r="SLW120" s="399"/>
      <c r="SLX120" s="466"/>
      <c r="SLY120" s="252"/>
      <c r="SLZ120" s="467"/>
      <c r="SMA120" s="466"/>
      <c r="SMB120" s="399"/>
      <c r="SMC120" s="466"/>
      <c r="SMD120" s="252"/>
      <c r="SME120" s="467"/>
      <c r="SMF120" s="466"/>
      <c r="SMG120" s="399"/>
      <c r="SMH120" s="466"/>
      <c r="SMI120" s="252"/>
      <c r="SMJ120" s="467"/>
      <c r="SMK120" s="466"/>
      <c r="SML120" s="399"/>
      <c r="SMM120" s="466"/>
      <c r="SMN120" s="252"/>
      <c r="SMO120" s="467"/>
      <c r="SMP120" s="466"/>
      <c r="SMQ120" s="399"/>
      <c r="SMR120" s="466"/>
      <c r="SMS120" s="252"/>
      <c r="SMT120" s="467"/>
      <c r="SMU120" s="466"/>
      <c r="SMV120" s="399"/>
      <c r="SMW120" s="466"/>
      <c r="SMX120" s="252"/>
      <c r="SMY120" s="467"/>
      <c r="SMZ120" s="466"/>
      <c r="SNA120" s="399"/>
      <c r="SNB120" s="466"/>
      <c r="SNC120" s="252"/>
      <c r="SND120" s="467"/>
      <c r="SNE120" s="466"/>
      <c r="SNF120" s="399"/>
      <c r="SNG120" s="466"/>
      <c r="SNH120" s="252"/>
      <c r="SNI120" s="467"/>
      <c r="SNJ120" s="466"/>
      <c r="SNK120" s="399"/>
      <c r="SNL120" s="466"/>
      <c r="SNM120" s="252"/>
      <c r="SNN120" s="467"/>
      <c r="SNO120" s="466"/>
      <c r="SNP120" s="399"/>
      <c r="SNQ120" s="466"/>
      <c r="SNR120" s="252"/>
      <c r="SNS120" s="467"/>
      <c r="SNT120" s="466"/>
      <c r="SNU120" s="399"/>
      <c r="SNV120" s="466"/>
      <c r="SNW120" s="252"/>
      <c r="SNX120" s="467"/>
      <c r="SNY120" s="466"/>
      <c r="SNZ120" s="399"/>
      <c r="SOA120" s="466"/>
      <c r="SOB120" s="252"/>
      <c r="SOC120" s="467"/>
      <c r="SOD120" s="466"/>
      <c r="SOE120" s="399"/>
      <c r="SOF120" s="466"/>
      <c r="SOG120" s="252"/>
      <c r="SOH120" s="467"/>
      <c r="SOI120" s="466"/>
      <c r="SOJ120" s="399"/>
      <c r="SOK120" s="466"/>
      <c r="SOL120" s="252"/>
      <c r="SOM120" s="467"/>
      <c r="SON120" s="466"/>
      <c r="SOO120" s="399"/>
      <c r="SOP120" s="466"/>
      <c r="SOQ120" s="252"/>
      <c r="SOR120" s="467"/>
      <c r="SOS120" s="466"/>
      <c r="SOT120" s="399"/>
      <c r="SOU120" s="466"/>
      <c r="SOV120" s="252"/>
      <c r="SOW120" s="467"/>
      <c r="SOX120" s="466"/>
      <c r="SOY120" s="399"/>
      <c r="SOZ120" s="466"/>
      <c r="SPA120" s="252"/>
      <c r="SPB120" s="467"/>
      <c r="SPC120" s="466"/>
      <c r="SPD120" s="399"/>
      <c r="SPE120" s="466"/>
      <c r="SPF120" s="252"/>
      <c r="SPG120" s="467"/>
      <c r="SPH120" s="466"/>
      <c r="SPI120" s="399"/>
      <c r="SPJ120" s="466"/>
      <c r="SPK120" s="252"/>
      <c r="SPL120" s="467"/>
      <c r="SPM120" s="466"/>
      <c r="SPN120" s="399"/>
      <c r="SPO120" s="466"/>
      <c r="SPP120" s="252"/>
      <c r="SPQ120" s="467"/>
      <c r="SPR120" s="466"/>
      <c r="SPS120" s="399"/>
      <c r="SPT120" s="466"/>
      <c r="SPU120" s="252"/>
      <c r="SPV120" s="467"/>
      <c r="SPW120" s="466"/>
      <c r="SPX120" s="399"/>
      <c r="SPY120" s="466"/>
      <c r="SPZ120" s="252"/>
      <c r="SQA120" s="467"/>
      <c r="SQB120" s="466"/>
      <c r="SQC120" s="399"/>
      <c r="SQD120" s="466"/>
      <c r="SQE120" s="252"/>
      <c r="SQF120" s="467"/>
      <c r="SQG120" s="466"/>
      <c r="SQH120" s="399"/>
      <c r="SQI120" s="466"/>
      <c r="SQJ120" s="252"/>
      <c r="SQK120" s="467"/>
      <c r="SQL120" s="466"/>
      <c r="SQM120" s="399"/>
      <c r="SQN120" s="466"/>
      <c r="SQO120" s="252"/>
      <c r="SQP120" s="467"/>
      <c r="SQQ120" s="466"/>
      <c r="SQR120" s="399"/>
      <c r="SQS120" s="466"/>
      <c r="SQT120" s="252"/>
      <c r="SQU120" s="467"/>
      <c r="SQV120" s="466"/>
      <c r="SQW120" s="399"/>
      <c r="SQX120" s="466"/>
      <c r="SQY120" s="252"/>
      <c r="SQZ120" s="467"/>
      <c r="SRA120" s="466"/>
      <c r="SRB120" s="399"/>
      <c r="SRC120" s="466"/>
      <c r="SRD120" s="252"/>
      <c r="SRE120" s="467"/>
      <c r="SRF120" s="466"/>
      <c r="SRG120" s="399"/>
      <c r="SRH120" s="466"/>
      <c r="SRI120" s="252"/>
      <c r="SRJ120" s="467"/>
      <c r="SRK120" s="466"/>
      <c r="SRL120" s="399"/>
      <c r="SRM120" s="466"/>
      <c r="SRN120" s="252"/>
      <c r="SRO120" s="467"/>
      <c r="SRP120" s="466"/>
      <c r="SRQ120" s="399"/>
      <c r="SRR120" s="466"/>
      <c r="SRS120" s="252"/>
      <c r="SRT120" s="467"/>
      <c r="SRU120" s="466"/>
      <c r="SRV120" s="399"/>
      <c r="SRW120" s="466"/>
      <c r="SRX120" s="252"/>
      <c r="SRY120" s="467"/>
      <c r="SRZ120" s="466"/>
      <c r="SSA120" s="399"/>
      <c r="SSB120" s="466"/>
      <c r="SSC120" s="252"/>
      <c r="SSD120" s="467"/>
      <c r="SSE120" s="466"/>
      <c r="SSF120" s="399"/>
      <c r="SSG120" s="466"/>
      <c r="SSH120" s="252"/>
      <c r="SSI120" s="467"/>
      <c r="SSJ120" s="466"/>
      <c r="SSK120" s="399"/>
      <c r="SSL120" s="466"/>
      <c r="SSM120" s="252"/>
      <c r="SSN120" s="467"/>
      <c r="SSO120" s="466"/>
      <c r="SSP120" s="399"/>
      <c r="SSQ120" s="466"/>
      <c r="SSR120" s="252"/>
      <c r="SSS120" s="467"/>
      <c r="SST120" s="466"/>
      <c r="SSU120" s="399"/>
      <c r="SSV120" s="466"/>
      <c r="SSW120" s="252"/>
      <c r="SSX120" s="467"/>
      <c r="SSY120" s="466"/>
      <c r="SSZ120" s="399"/>
      <c r="STA120" s="466"/>
      <c r="STB120" s="252"/>
      <c r="STC120" s="467"/>
      <c r="STD120" s="466"/>
      <c r="STE120" s="399"/>
      <c r="STF120" s="466"/>
      <c r="STG120" s="252"/>
      <c r="STH120" s="467"/>
      <c r="STI120" s="466"/>
      <c r="STJ120" s="399"/>
      <c r="STK120" s="466"/>
      <c r="STL120" s="252"/>
      <c r="STM120" s="467"/>
      <c r="STN120" s="466"/>
      <c r="STO120" s="399"/>
      <c r="STP120" s="466"/>
      <c r="STQ120" s="252"/>
      <c r="STR120" s="467"/>
      <c r="STS120" s="466"/>
      <c r="STT120" s="399"/>
      <c r="STU120" s="466"/>
      <c r="STV120" s="252"/>
      <c r="STW120" s="467"/>
      <c r="STX120" s="466"/>
      <c r="STY120" s="399"/>
      <c r="STZ120" s="466"/>
      <c r="SUA120" s="252"/>
      <c r="SUB120" s="467"/>
      <c r="SUC120" s="466"/>
      <c r="SUD120" s="399"/>
      <c r="SUE120" s="466"/>
      <c r="SUF120" s="252"/>
      <c r="SUG120" s="467"/>
      <c r="SUH120" s="466"/>
      <c r="SUI120" s="399"/>
      <c r="SUJ120" s="466"/>
      <c r="SUK120" s="252"/>
      <c r="SUL120" s="467"/>
      <c r="SUM120" s="466"/>
      <c r="SUN120" s="399"/>
      <c r="SUO120" s="466"/>
      <c r="SUP120" s="252"/>
      <c r="SUQ120" s="467"/>
      <c r="SUR120" s="466"/>
      <c r="SUS120" s="399"/>
      <c r="SUT120" s="466"/>
      <c r="SUU120" s="252"/>
      <c r="SUV120" s="467"/>
      <c r="SUW120" s="466"/>
      <c r="SUX120" s="399"/>
      <c r="SUY120" s="466"/>
      <c r="SUZ120" s="252"/>
      <c r="SVA120" s="467"/>
      <c r="SVB120" s="466"/>
      <c r="SVC120" s="399"/>
      <c r="SVD120" s="466"/>
      <c r="SVE120" s="252"/>
      <c r="SVF120" s="467"/>
      <c r="SVG120" s="466"/>
      <c r="SVH120" s="399"/>
      <c r="SVI120" s="466"/>
      <c r="SVJ120" s="252"/>
      <c r="SVK120" s="467"/>
      <c r="SVL120" s="466"/>
      <c r="SVM120" s="399"/>
      <c r="SVN120" s="466"/>
      <c r="SVO120" s="252"/>
      <c r="SVP120" s="467"/>
      <c r="SVQ120" s="466"/>
      <c r="SVR120" s="399"/>
      <c r="SVS120" s="466"/>
      <c r="SVT120" s="252"/>
      <c r="SVU120" s="467"/>
      <c r="SVV120" s="466"/>
      <c r="SVW120" s="399"/>
      <c r="SVX120" s="466"/>
      <c r="SVY120" s="252"/>
      <c r="SVZ120" s="467"/>
      <c r="SWA120" s="466"/>
      <c r="SWB120" s="399"/>
      <c r="SWC120" s="466"/>
      <c r="SWD120" s="252"/>
      <c r="SWE120" s="467"/>
      <c r="SWF120" s="466"/>
      <c r="SWG120" s="399"/>
      <c r="SWH120" s="466"/>
      <c r="SWI120" s="252"/>
      <c r="SWJ120" s="467"/>
      <c r="SWK120" s="466"/>
      <c r="SWL120" s="399"/>
      <c r="SWM120" s="466"/>
      <c r="SWN120" s="252"/>
      <c r="SWO120" s="467"/>
      <c r="SWP120" s="466"/>
      <c r="SWQ120" s="399"/>
      <c r="SWR120" s="466"/>
      <c r="SWS120" s="252"/>
      <c r="SWT120" s="467"/>
      <c r="SWU120" s="466"/>
      <c r="SWV120" s="399"/>
      <c r="SWW120" s="466"/>
      <c r="SWX120" s="252"/>
      <c r="SWY120" s="467"/>
      <c r="SWZ120" s="466"/>
      <c r="SXA120" s="399"/>
      <c r="SXB120" s="466"/>
      <c r="SXC120" s="252"/>
      <c r="SXD120" s="467"/>
      <c r="SXE120" s="466"/>
      <c r="SXF120" s="399"/>
      <c r="SXG120" s="466"/>
      <c r="SXH120" s="252"/>
      <c r="SXI120" s="467"/>
      <c r="SXJ120" s="466"/>
      <c r="SXK120" s="399"/>
      <c r="SXL120" s="466"/>
      <c r="SXM120" s="252"/>
      <c r="SXN120" s="467"/>
      <c r="SXO120" s="466"/>
      <c r="SXP120" s="399"/>
      <c r="SXQ120" s="466"/>
      <c r="SXR120" s="252"/>
      <c r="SXS120" s="467"/>
      <c r="SXT120" s="466"/>
      <c r="SXU120" s="399"/>
      <c r="SXV120" s="466"/>
      <c r="SXW120" s="252"/>
      <c r="SXX120" s="467"/>
      <c r="SXY120" s="466"/>
      <c r="SXZ120" s="399"/>
      <c r="SYA120" s="466"/>
      <c r="SYB120" s="252"/>
      <c r="SYC120" s="467"/>
      <c r="SYD120" s="466"/>
      <c r="SYE120" s="399"/>
      <c r="SYF120" s="466"/>
      <c r="SYG120" s="252"/>
      <c r="SYH120" s="467"/>
      <c r="SYI120" s="466"/>
      <c r="SYJ120" s="399"/>
      <c r="SYK120" s="466"/>
      <c r="SYL120" s="252"/>
      <c r="SYM120" s="467"/>
      <c r="SYN120" s="466"/>
      <c r="SYO120" s="399"/>
      <c r="SYP120" s="466"/>
      <c r="SYQ120" s="252"/>
      <c r="SYR120" s="467"/>
      <c r="SYS120" s="466"/>
      <c r="SYT120" s="399"/>
      <c r="SYU120" s="466"/>
      <c r="SYV120" s="252"/>
      <c r="SYW120" s="467"/>
      <c r="SYX120" s="466"/>
      <c r="SYY120" s="399"/>
      <c r="SYZ120" s="466"/>
      <c r="SZA120" s="252"/>
      <c r="SZB120" s="467"/>
      <c r="SZC120" s="466"/>
      <c r="SZD120" s="399"/>
      <c r="SZE120" s="466"/>
      <c r="SZF120" s="252"/>
      <c r="SZG120" s="467"/>
      <c r="SZH120" s="466"/>
      <c r="SZI120" s="399"/>
      <c r="SZJ120" s="466"/>
      <c r="SZK120" s="252"/>
      <c r="SZL120" s="467"/>
      <c r="SZM120" s="466"/>
      <c r="SZN120" s="399"/>
      <c r="SZO120" s="466"/>
      <c r="SZP120" s="252"/>
      <c r="SZQ120" s="467"/>
      <c r="SZR120" s="466"/>
      <c r="SZS120" s="399"/>
      <c r="SZT120" s="466"/>
      <c r="SZU120" s="252"/>
      <c r="SZV120" s="467"/>
      <c r="SZW120" s="466"/>
      <c r="SZX120" s="399"/>
      <c r="SZY120" s="466"/>
      <c r="SZZ120" s="252"/>
      <c r="TAA120" s="467"/>
      <c r="TAB120" s="466"/>
      <c r="TAC120" s="399"/>
      <c r="TAD120" s="466"/>
      <c r="TAE120" s="252"/>
      <c r="TAF120" s="467"/>
      <c r="TAG120" s="466"/>
      <c r="TAH120" s="399"/>
      <c r="TAI120" s="466"/>
      <c r="TAJ120" s="252"/>
      <c r="TAK120" s="467"/>
      <c r="TAL120" s="466"/>
      <c r="TAM120" s="399"/>
      <c r="TAN120" s="466"/>
      <c r="TAO120" s="252"/>
      <c r="TAP120" s="467"/>
      <c r="TAQ120" s="466"/>
      <c r="TAR120" s="399"/>
      <c r="TAS120" s="466"/>
      <c r="TAT120" s="252"/>
      <c r="TAU120" s="467"/>
      <c r="TAV120" s="466"/>
      <c r="TAW120" s="399"/>
      <c r="TAX120" s="466"/>
      <c r="TAY120" s="252"/>
      <c r="TAZ120" s="467"/>
      <c r="TBA120" s="466"/>
      <c r="TBB120" s="399"/>
      <c r="TBC120" s="466"/>
      <c r="TBD120" s="252"/>
      <c r="TBE120" s="467"/>
      <c r="TBF120" s="466"/>
      <c r="TBG120" s="399"/>
      <c r="TBH120" s="466"/>
      <c r="TBI120" s="252"/>
      <c r="TBJ120" s="467"/>
      <c r="TBK120" s="466"/>
      <c r="TBL120" s="399"/>
      <c r="TBM120" s="466"/>
      <c r="TBN120" s="252"/>
      <c r="TBO120" s="467"/>
      <c r="TBP120" s="466"/>
      <c r="TBQ120" s="399"/>
      <c r="TBR120" s="466"/>
      <c r="TBS120" s="252"/>
      <c r="TBT120" s="467"/>
      <c r="TBU120" s="466"/>
      <c r="TBV120" s="399"/>
      <c r="TBW120" s="466"/>
      <c r="TBX120" s="252"/>
      <c r="TBY120" s="467"/>
      <c r="TBZ120" s="466"/>
      <c r="TCA120" s="399"/>
      <c r="TCB120" s="466"/>
      <c r="TCC120" s="252"/>
      <c r="TCD120" s="467"/>
      <c r="TCE120" s="466"/>
      <c r="TCF120" s="399"/>
      <c r="TCG120" s="466"/>
      <c r="TCH120" s="252"/>
      <c r="TCI120" s="467"/>
      <c r="TCJ120" s="466"/>
      <c r="TCK120" s="399"/>
      <c r="TCL120" s="466"/>
      <c r="TCM120" s="252"/>
      <c r="TCN120" s="467"/>
      <c r="TCO120" s="466"/>
      <c r="TCP120" s="399"/>
      <c r="TCQ120" s="466"/>
      <c r="TCR120" s="252"/>
      <c r="TCS120" s="467"/>
      <c r="TCT120" s="466"/>
      <c r="TCU120" s="399"/>
      <c r="TCV120" s="466"/>
      <c r="TCW120" s="252"/>
      <c r="TCX120" s="467"/>
      <c r="TCY120" s="466"/>
      <c r="TCZ120" s="399"/>
      <c r="TDA120" s="466"/>
      <c r="TDB120" s="252"/>
      <c r="TDC120" s="467"/>
      <c r="TDD120" s="466"/>
      <c r="TDE120" s="399"/>
      <c r="TDF120" s="466"/>
      <c r="TDG120" s="252"/>
      <c r="TDH120" s="467"/>
      <c r="TDI120" s="466"/>
      <c r="TDJ120" s="399"/>
      <c r="TDK120" s="466"/>
      <c r="TDL120" s="252"/>
      <c r="TDM120" s="467"/>
      <c r="TDN120" s="466"/>
      <c r="TDO120" s="399"/>
      <c r="TDP120" s="466"/>
      <c r="TDQ120" s="252"/>
      <c r="TDR120" s="467"/>
      <c r="TDS120" s="466"/>
      <c r="TDT120" s="399"/>
      <c r="TDU120" s="466"/>
      <c r="TDV120" s="252"/>
      <c r="TDW120" s="467"/>
      <c r="TDX120" s="466"/>
      <c r="TDY120" s="399"/>
      <c r="TDZ120" s="466"/>
      <c r="TEA120" s="252"/>
      <c r="TEB120" s="467"/>
      <c r="TEC120" s="466"/>
      <c r="TED120" s="399"/>
      <c r="TEE120" s="466"/>
      <c r="TEF120" s="252"/>
      <c r="TEG120" s="467"/>
      <c r="TEH120" s="466"/>
      <c r="TEI120" s="399"/>
      <c r="TEJ120" s="466"/>
      <c r="TEK120" s="252"/>
      <c r="TEL120" s="467"/>
      <c r="TEM120" s="466"/>
      <c r="TEN120" s="399"/>
      <c r="TEO120" s="466"/>
      <c r="TEP120" s="252"/>
      <c r="TEQ120" s="467"/>
      <c r="TER120" s="466"/>
      <c r="TES120" s="399"/>
      <c r="TET120" s="466"/>
      <c r="TEU120" s="252"/>
      <c r="TEV120" s="467"/>
      <c r="TEW120" s="466"/>
      <c r="TEX120" s="399"/>
      <c r="TEY120" s="466"/>
      <c r="TEZ120" s="252"/>
      <c r="TFA120" s="467"/>
      <c r="TFB120" s="466"/>
      <c r="TFC120" s="399"/>
      <c r="TFD120" s="466"/>
      <c r="TFE120" s="252"/>
      <c r="TFF120" s="467"/>
      <c r="TFG120" s="466"/>
      <c r="TFH120" s="399"/>
      <c r="TFI120" s="466"/>
      <c r="TFJ120" s="252"/>
      <c r="TFK120" s="467"/>
      <c r="TFL120" s="466"/>
      <c r="TFM120" s="399"/>
      <c r="TFN120" s="466"/>
      <c r="TFO120" s="252"/>
      <c r="TFP120" s="467"/>
      <c r="TFQ120" s="466"/>
      <c r="TFR120" s="399"/>
      <c r="TFS120" s="466"/>
      <c r="TFT120" s="252"/>
      <c r="TFU120" s="467"/>
      <c r="TFV120" s="466"/>
      <c r="TFW120" s="399"/>
      <c r="TFX120" s="466"/>
      <c r="TFY120" s="252"/>
      <c r="TFZ120" s="467"/>
      <c r="TGA120" s="466"/>
      <c r="TGB120" s="399"/>
      <c r="TGC120" s="466"/>
      <c r="TGD120" s="252"/>
      <c r="TGE120" s="467"/>
      <c r="TGF120" s="466"/>
      <c r="TGG120" s="399"/>
      <c r="TGH120" s="466"/>
      <c r="TGI120" s="252"/>
      <c r="TGJ120" s="467"/>
      <c r="TGK120" s="466"/>
      <c r="TGL120" s="399"/>
      <c r="TGM120" s="466"/>
      <c r="TGN120" s="252"/>
      <c r="TGO120" s="467"/>
      <c r="TGP120" s="466"/>
      <c r="TGQ120" s="399"/>
      <c r="TGR120" s="466"/>
      <c r="TGS120" s="252"/>
      <c r="TGT120" s="467"/>
      <c r="TGU120" s="466"/>
      <c r="TGV120" s="399"/>
      <c r="TGW120" s="466"/>
      <c r="TGX120" s="252"/>
      <c r="TGY120" s="467"/>
      <c r="TGZ120" s="466"/>
      <c r="THA120" s="399"/>
      <c r="THB120" s="466"/>
      <c r="THC120" s="252"/>
      <c r="THD120" s="467"/>
      <c r="THE120" s="466"/>
      <c r="THF120" s="399"/>
      <c r="THG120" s="466"/>
      <c r="THH120" s="252"/>
      <c r="THI120" s="467"/>
      <c r="THJ120" s="466"/>
      <c r="THK120" s="399"/>
      <c r="THL120" s="466"/>
      <c r="THM120" s="252"/>
      <c r="THN120" s="467"/>
      <c r="THO120" s="466"/>
      <c r="THP120" s="399"/>
      <c r="THQ120" s="466"/>
      <c r="THR120" s="252"/>
      <c r="THS120" s="467"/>
      <c r="THT120" s="466"/>
      <c r="THU120" s="399"/>
      <c r="THV120" s="466"/>
      <c r="THW120" s="252"/>
      <c r="THX120" s="467"/>
      <c r="THY120" s="466"/>
      <c r="THZ120" s="399"/>
      <c r="TIA120" s="466"/>
      <c r="TIB120" s="252"/>
      <c r="TIC120" s="467"/>
      <c r="TID120" s="466"/>
      <c r="TIE120" s="399"/>
      <c r="TIF120" s="466"/>
      <c r="TIG120" s="252"/>
      <c r="TIH120" s="467"/>
      <c r="TII120" s="466"/>
      <c r="TIJ120" s="399"/>
      <c r="TIK120" s="466"/>
      <c r="TIL120" s="252"/>
      <c r="TIM120" s="467"/>
      <c r="TIN120" s="466"/>
      <c r="TIO120" s="399"/>
      <c r="TIP120" s="466"/>
      <c r="TIQ120" s="252"/>
      <c r="TIR120" s="467"/>
      <c r="TIS120" s="466"/>
      <c r="TIT120" s="399"/>
      <c r="TIU120" s="466"/>
      <c r="TIV120" s="252"/>
      <c r="TIW120" s="467"/>
      <c r="TIX120" s="466"/>
      <c r="TIY120" s="399"/>
      <c r="TIZ120" s="466"/>
      <c r="TJA120" s="252"/>
      <c r="TJB120" s="467"/>
      <c r="TJC120" s="466"/>
      <c r="TJD120" s="399"/>
      <c r="TJE120" s="466"/>
      <c r="TJF120" s="252"/>
      <c r="TJG120" s="467"/>
      <c r="TJH120" s="466"/>
      <c r="TJI120" s="399"/>
      <c r="TJJ120" s="466"/>
      <c r="TJK120" s="252"/>
      <c r="TJL120" s="467"/>
      <c r="TJM120" s="466"/>
      <c r="TJN120" s="399"/>
      <c r="TJO120" s="466"/>
      <c r="TJP120" s="252"/>
      <c r="TJQ120" s="467"/>
      <c r="TJR120" s="466"/>
      <c r="TJS120" s="399"/>
      <c r="TJT120" s="466"/>
      <c r="TJU120" s="252"/>
      <c r="TJV120" s="467"/>
      <c r="TJW120" s="466"/>
      <c r="TJX120" s="399"/>
      <c r="TJY120" s="466"/>
      <c r="TJZ120" s="252"/>
      <c r="TKA120" s="467"/>
      <c r="TKB120" s="466"/>
      <c r="TKC120" s="399"/>
      <c r="TKD120" s="466"/>
      <c r="TKE120" s="252"/>
      <c r="TKF120" s="467"/>
      <c r="TKG120" s="466"/>
      <c r="TKH120" s="399"/>
      <c r="TKI120" s="466"/>
      <c r="TKJ120" s="252"/>
      <c r="TKK120" s="467"/>
      <c r="TKL120" s="466"/>
      <c r="TKM120" s="399"/>
      <c r="TKN120" s="466"/>
      <c r="TKO120" s="252"/>
      <c r="TKP120" s="467"/>
      <c r="TKQ120" s="466"/>
      <c r="TKR120" s="399"/>
      <c r="TKS120" s="466"/>
      <c r="TKT120" s="252"/>
      <c r="TKU120" s="467"/>
      <c r="TKV120" s="466"/>
      <c r="TKW120" s="399"/>
      <c r="TKX120" s="466"/>
      <c r="TKY120" s="252"/>
      <c r="TKZ120" s="467"/>
      <c r="TLA120" s="466"/>
      <c r="TLB120" s="399"/>
      <c r="TLC120" s="466"/>
      <c r="TLD120" s="252"/>
      <c r="TLE120" s="467"/>
      <c r="TLF120" s="466"/>
      <c r="TLG120" s="399"/>
      <c r="TLH120" s="466"/>
      <c r="TLI120" s="252"/>
      <c r="TLJ120" s="467"/>
      <c r="TLK120" s="466"/>
      <c r="TLL120" s="399"/>
      <c r="TLM120" s="466"/>
      <c r="TLN120" s="252"/>
      <c r="TLO120" s="467"/>
      <c r="TLP120" s="466"/>
      <c r="TLQ120" s="399"/>
      <c r="TLR120" s="466"/>
      <c r="TLS120" s="252"/>
      <c r="TLT120" s="467"/>
      <c r="TLU120" s="466"/>
      <c r="TLV120" s="399"/>
      <c r="TLW120" s="466"/>
      <c r="TLX120" s="252"/>
      <c r="TLY120" s="467"/>
      <c r="TLZ120" s="466"/>
      <c r="TMA120" s="399"/>
      <c r="TMB120" s="466"/>
      <c r="TMC120" s="252"/>
      <c r="TMD120" s="467"/>
      <c r="TME120" s="466"/>
      <c r="TMF120" s="399"/>
      <c r="TMG120" s="466"/>
      <c r="TMH120" s="252"/>
      <c r="TMI120" s="467"/>
      <c r="TMJ120" s="466"/>
      <c r="TMK120" s="399"/>
      <c r="TML120" s="466"/>
      <c r="TMM120" s="252"/>
      <c r="TMN120" s="467"/>
      <c r="TMO120" s="466"/>
      <c r="TMP120" s="399"/>
      <c r="TMQ120" s="466"/>
      <c r="TMR120" s="252"/>
      <c r="TMS120" s="467"/>
      <c r="TMT120" s="466"/>
      <c r="TMU120" s="399"/>
      <c r="TMV120" s="466"/>
      <c r="TMW120" s="252"/>
      <c r="TMX120" s="467"/>
      <c r="TMY120" s="466"/>
      <c r="TMZ120" s="399"/>
      <c r="TNA120" s="466"/>
      <c r="TNB120" s="252"/>
      <c r="TNC120" s="467"/>
      <c r="TND120" s="466"/>
      <c r="TNE120" s="399"/>
      <c r="TNF120" s="466"/>
      <c r="TNG120" s="252"/>
      <c r="TNH120" s="467"/>
      <c r="TNI120" s="466"/>
      <c r="TNJ120" s="399"/>
      <c r="TNK120" s="466"/>
      <c r="TNL120" s="252"/>
      <c r="TNM120" s="467"/>
      <c r="TNN120" s="466"/>
      <c r="TNO120" s="399"/>
      <c r="TNP120" s="466"/>
      <c r="TNQ120" s="252"/>
      <c r="TNR120" s="467"/>
      <c r="TNS120" s="466"/>
      <c r="TNT120" s="399"/>
      <c r="TNU120" s="466"/>
      <c r="TNV120" s="252"/>
      <c r="TNW120" s="467"/>
      <c r="TNX120" s="466"/>
      <c r="TNY120" s="399"/>
      <c r="TNZ120" s="466"/>
      <c r="TOA120" s="252"/>
      <c r="TOB120" s="467"/>
      <c r="TOC120" s="466"/>
      <c r="TOD120" s="399"/>
      <c r="TOE120" s="466"/>
      <c r="TOF120" s="252"/>
      <c r="TOG120" s="467"/>
      <c r="TOH120" s="466"/>
      <c r="TOI120" s="399"/>
      <c r="TOJ120" s="466"/>
      <c r="TOK120" s="252"/>
      <c r="TOL120" s="467"/>
      <c r="TOM120" s="466"/>
      <c r="TON120" s="399"/>
      <c r="TOO120" s="466"/>
      <c r="TOP120" s="252"/>
      <c r="TOQ120" s="467"/>
      <c r="TOR120" s="466"/>
      <c r="TOS120" s="399"/>
      <c r="TOT120" s="466"/>
      <c r="TOU120" s="252"/>
      <c r="TOV120" s="467"/>
      <c r="TOW120" s="466"/>
      <c r="TOX120" s="399"/>
      <c r="TOY120" s="466"/>
      <c r="TOZ120" s="252"/>
      <c r="TPA120" s="467"/>
      <c r="TPB120" s="466"/>
      <c r="TPC120" s="399"/>
      <c r="TPD120" s="466"/>
      <c r="TPE120" s="252"/>
      <c r="TPF120" s="467"/>
      <c r="TPG120" s="466"/>
      <c r="TPH120" s="399"/>
      <c r="TPI120" s="466"/>
      <c r="TPJ120" s="252"/>
      <c r="TPK120" s="467"/>
      <c r="TPL120" s="466"/>
      <c r="TPM120" s="399"/>
      <c r="TPN120" s="466"/>
      <c r="TPO120" s="252"/>
      <c r="TPP120" s="467"/>
      <c r="TPQ120" s="466"/>
      <c r="TPR120" s="399"/>
      <c r="TPS120" s="466"/>
      <c r="TPT120" s="252"/>
      <c r="TPU120" s="467"/>
      <c r="TPV120" s="466"/>
      <c r="TPW120" s="399"/>
      <c r="TPX120" s="466"/>
      <c r="TPY120" s="252"/>
      <c r="TPZ120" s="467"/>
      <c r="TQA120" s="466"/>
      <c r="TQB120" s="399"/>
      <c r="TQC120" s="466"/>
      <c r="TQD120" s="252"/>
      <c r="TQE120" s="467"/>
      <c r="TQF120" s="466"/>
      <c r="TQG120" s="399"/>
      <c r="TQH120" s="466"/>
      <c r="TQI120" s="252"/>
      <c r="TQJ120" s="467"/>
      <c r="TQK120" s="466"/>
      <c r="TQL120" s="399"/>
      <c r="TQM120" s="466"/>
      <c r="TQN120" s="252"/>
      <c r="TQO120" s="467"/>
      <c r="TQP120" s="466"/>
      <c r="TQQ120" s="399"/>
      <c r="TQR120" s="466"/>
      <c r="TQS120" s="252"/>
      <c r="TQT120" s="467"/>
      <c r="TQU120" s="466"/>
      <c r="TQV120" s="399"/>
      <c r="TQW120" s="466"/>
      <c r="TQX120" s="252"/>
      <c r="TQY120" s="467"/>
      <c r="TQZ120" s="466"/>
      <c r="TRA120" s="399"/>
      <c r="TRB120" s="466"/>
      <c r="TRC120" s="252"/>
      <c r="TRD120" s="467"/>
      <c r="TRE120" s="466"/>
      <c r="TRF120" s="399"/>
      <c r="TRG120" s="466"/>
      <c r="TRH120" s="252"/>
      <c r="TRI120" s="467"/>
      <c r="TRJ120" s="466"/>
      <c r="TRK120" s="399"/>
      <c r="TRL120" s="466"/>
      <c r="TRM120" s="252"/>
      <c r="TRN120" s="467"/>
      <c r="TRO120" s="466"/>
      <c r="TRP120" s="399"/>
      <c r="TRQ120" s="466"/>
      <c r="TRR120" s="252"/>
      <c r="TRS120" s="467"/>
      <c r="TRT120" s="466"/>
      <c r="TRU120" s="399"/>
      <c r="TRV120" s="466"/>
      <c r="TRW120" s="252"/>
      <c r="TRX120" s="467"/>
      <c r="TRY120" s="466"/>
      <c r="TRZ120" s="399"/>
      <c r="TSA120" s="466"/>
      <c r="TSB120" s="252"/>
      <c r="TSC120" s="467"/>
      <c r="TSD120" s="466"/>
      <c r="TSE120" s="399"/>
      <c r="TSF120" s="466"/>
      <c r="TSG120" s="252"/>
      <c r="TSH120" s="467"/>
      <c r="TSI120" s="466"/>
      <c r="TSJ120" s="399"/>
      <c r="TSK120" s="466"/>
      <c r="TSL120" s="252"/>
      <c r="TSM120" s="467"/>
      <c r="TSN120" s="466"/>
      <c r="TSO120" s="399"/>
      <c r="TSP120" s="466"/>
      <c r="TSQ120" s="252"/>
      <c r="TSR120" s="467"/>
      <c r="TSS120" s="466"/>
      <c r="TST120" s="399"/>
      <c r="TSU120" s="466"/>
      <c r="TSV120" s="252"/>
      <c r="TSW120" s="467"/>
      <c r="TSX120" s="466"/>
      <c r="TSY120" s="399"/>
      <c r="TSZ120" s="466"/>
      <c r="TTA120" s="252"/>
      <c r="TTB120" s="467"/>
      <c r="TTC120" s="466"/>
      <c r="TTD120" s="399"/>
      <c r="TTE120" s="466"/>
      <c r="TTF120" s="252"/>
      <c r="TTG120" s="467"/>
      <c r="TTH120" s="466"/>
      <c r="TTI120" s="399"/>
      <c r="TTJ120" s="466"/>
      <c r="TTK120" s="252"/>
      <c r="TTL120" s="467"/>
      <c r="TTM120" s="466"/>
      <c r="TTN120" s="399"/>
      <c r="TTO120" s="466"/>
      <c r="TTP120" s="252"/>
      <c r="TTQ120" s="467"/>
      <c r="TTR120" s="466"/>
      <c r="TTS120" s="399"/>
      <c r="TTT120" s="466"/>
      <c r="TTU120" s="252"/>
      <c r="TTV120" s="467"/>
      <c r="TTW120" s="466"/>
      <c r="TTX120" s="399"/>
      <c r="TTY120" s="466"/>
      <c r="TTZ120" s="252"/>
      <c r="TUA120" s="467"/>
      <c r="TUB120" s="466"/>
      <c r="TUC120" s="399"/>
      <c r="TUD120" s="466"/>
      <c r="TUE120" s="252"/>
      <c r="TUF120" s="467"/>
      <c r="TUG120" s="466"/>
      <c r="TUH120" s="399"/>
      <c r="TUI120" s="466"/>
      <c r="TUJ120" s="252"/>
      <c r="TUK120" s="467"/>
      <c r="TUL120" s="466"/>
      <c r="TUM120" s="399"/>
      <c r="TUN120" s="466"/>
      <c r="TUO120" s="252"/>
      <c r="TUP120" s="467"/>
      <c r="TUQ120" s="466"/>
      <c r="TUR120" s="399"/>
      <c r="TUS120" s="466"/>
      <c r="TUT120" s="252"/>
      <c r="TUU120" s="467"/>
      <c r="TUV120" s="466"/>
      <c r="TUW120" s="399"/>
      <c r="TUX120" s="466"/>
      <c r="TUY120" s="252"/>
      <c r="TUZ120" s="467"/>
      <c r="TVA120" s="466"/>
      <c r="TVB120" s="399"/>
      <c r="TVC120" s="466"/>
      <c r="TVD120" s="252"/>
      <c r="TVE120" s="467"/>
      <c r="TVF120" s="466"/>
      <c r="TVG120" s="399"/>
      <c r="TVH120" s="466"/>
      <c r="TVI120" s="252"/>
      <c r="TVJ120" s="467"/>
      <c r="TVK120" s="466"/>
      <c r="TVL120" s="399"/>
      <c r="TVM120" s="466"/>
      <c r="TVN120" s="252"/>
      <c r="TVO120" s="467"/>
      <c r="TVP120" s="466"/>
      <c r="TVQ120" s="399"/>
      <c r="TVR120" s="466"/>
      <c r="TVS120" s="252"/>
      <c r="TVT120" s="467"/>
      <c r="TVU120" s="466"/>
      <c r="TVV120" s="399"/>
      <c r="TVW120" s="466"/>
      <c r="TVX120" s="252"/>
      <c r="TVY120" s="467"/>
      <c r="TVZ120" s="466"/>
      <c r="TWA120" s="399"/>
      <c r="TWB120" s="466"/>
      <c r="TWC120" s="252"/>
      <c r="TWD120" s="467"/>
      <c r="TWE120" s="466"/>
      <c r="TWF120" s="399"/>
      <c r="TWG120" s="466"/>
      <c r="TWH120" s="252"/>
      <c r="TWI120" s="467"/>
      <c r="TWJ120" s="466"/>
      <c r="TWK120" s="399"/>
      <c r="TWL120" s="466"/>
      <c r="TWM120" s="252"/>
      <c r="TWN120" s="467"/>
      <c r="TWO120" s="466"/>
      <c r="TWP120" s="399"/>
      <c r="TWQ120" s="466"/>
      <c r="TWR120" s="252"/>
      <c r="TWS120" s="467"/>
      <c r="TWT120" s="466"/>
      <c r="TWU120" s="399"/>
      <c r="TWV120" s="466"/>
      <c r="TWW120" s="252"/>
      <c r="TWX120" s="467"/>
      <c r="TWY120" s="466"/>
      <c r="TWZ120" s="399"/>
      <c r="TXA120" s="466"/>
      <c r="TXB120" s="252"/>
      <c r="TXC120" s="467"/>
      <c r="TXD120" s="466"/>
      <c r="TXE120" s="399"/>
      <c r="TXF120" s="466"/>
      <c r="TXG120" s="252"/>
      <c r="TXH120" s="467"/>
      <c r="TXI120" s="466"/>
      <c r="TXJ120" s="399"/>
      <c r="TXK120" s="466"/>
      <c r="TXL120" s="252"/>
      <c r="TXM120" s="467"/>
      <c r="TXN120" s="466"/>
      <c r="TXO120" s="399"/>
      <c r="TXP120" s="466"/>
      <c r="TXQ120" s="252"/>
      <c r="TXR120" s="467"/>
      <c r="TXS120" s="466"/>
      <c r="TXT120" s="399"/>
      <c r="TXU120" s="466"/>
      <c r="TXV120" s="252"/>
      <c r="TXW120" s="467"/>
      <c r="TXX120" s="466"/>
      <c r="TXY120" s="399"/>
      <c r="TXZ120" s="466"/>
      <c r="TYA120" s="252"/>
      <c r="TYB120" s="467"/>
      <c r="TYC120" s="466"/>
      <c r="TYD120" s="399"/>
      <c r="TYE120" s="466"/>
      <c r="TYF120" s="252"/>
      <c r="TYG120" s="467"/>
      <c r="TYH120" s="466"/>
      <c r="TYI120" s="399"/>
      <c r="TYJ120" s="466"/>
      <c r="TYK120" s="252"/>
      <c r="TYL120" s="467"/>
      <c r="TYM120" s="466"/>
      <c r="TYN120" s="399"/>
      <c r="TYO120" s="466"/>
      <c r="TYP120" s="252"/>
      <c r="TYQ120" s="467"/>
      <c r="TYR120" s="466"/>
      <c r="TYS120" s="399"/>
      <c r="TYT120" s="466"/>
      <c r="TYU120" s="252"/>
      <c r="TYV120" s="467"/>
      <c r="TYW120" s="466"/>
      <c r="TYX120" s="399"/>
      <c r="TYY120" s="466"/>
      <c r="TYZ120" s="252"/>
      <c r="TZA120" s="467"/>
      <c r="TZB120" s="466"/>
      <c r="TZC120" s="399"/>
      <c r="TZD120" s="466"/>
      <c r="TZE120" s="252"/>
      <c r="TZF120" s="467"/>
      <c r="TZG120" s="466"/>
      <c r="TZH120" s="399"/>
      <c r="TZI120" s="466"/>
      <c r="TZJ120" s="252"/>
      <c r="TZK120" s="467"/>
      <c r="TZL120" s="466"/>
      <c r="TZM120" s="399"/>
      <c r="TZN120" s="466"/>
      <c r="TZO120" s="252"/>
      <c r="TZP120" s="467"/>
      <c r="TZQ120" s="466"/>
      <c r="TZR120" s="399"/>
      <c r="TZS120" s="466"/>
      <c r="TZT120" s="252"/>
      <c r="TZU120" s="467"/>
      <c r="TZV120" s="466"/>
      <c r="TZW120" s="399"/>
      <c r="TZX120" s="466"/>
      <c r="TZY120" s="252"/>
      <c r="TZZ120" s="467"/>
      <c r="UAA120" s="466"/>
      <c r="UAB120" s="399"/>
      <c r="UAC120" s="466"/>
      <c r="UAD120" s="252"/>
      <c r="UAE120" s="467"/>
      <c r="UAF120" s="466"/>
      <c r="UAG120" s="399"/>
      <c r="UAH120" s="466"/>
      <c r="UAI120" s="252"/>
      <c r="UAJ120" s="467"/>
      <c r="UAK120" s="466"/>
      <c r="UAL120" s="399"/>
      <c r="UAM120" s="466"/>
      <c r="UAN120" s="252"/>
      <c r="UAO120" s="467"/>
      <c r="UAP120" s="466"/>
      <c r="UAQ120" s="399"/>
      <c r="UAR120" s="466"/>
      <c r="UAS120" s="252"/>
      <c r="UAT120" s="467"/>
      <c r="UAU120" s="466"/>
      <c r="UAV120" s="399"/>
      <c r="UAW120" s="466"/>
      <c r="UAX120" s="252"/>
      <c r="UAY120" s="467"/>
      <c r="UAZ120" s="466"/>
      <c r="UBA120" s="399"/>
      <c r="UBB120" s="466"/>
      <c r="UBC120" s="252"/>
      <c r="UBD120" s="467"/>
      <c r="UBE120" s="466"/>
      <c r="UBF120" s="399"/>
      <c r="UBG120" s="466"/>
      <c r="UBH120" s="252"/>
      <c r="UBI120" s="467"/>
      <c r="UBJ120" s="466"/>
      <c r="UBK120" s="399"/>
      <c r="UBL120" s="466"/>
      <c r="UBM120" s="252"/>
      <c r="UBN120" s="467"/>
      <c r="UBO120" s="466"/>
      <c r="UBP120" s="399"/>
      <c r="UBQ120" s="466"/>
      <c r="UBR120" s="252"/>
      <c r="UBS120" s="467"/>
      <c r="UBT120" s="466"/>
      <c r="UBU120" s="399"/>
      <c r="UBV120" s="466"/>
      <c r="UBW120" s="252"/>
      <c r="UBX120" s="467"/>
      <c r="UBY120" s="466"/>
      <c r="UBZ120" s="399"/>
      <c r="UCA120" s="466"/>
      <c r="UCB120" s="252"/>
      <c r="UCC120" s="467"/>
      <c r="UCD120" s="466"/>
      <c r="UCE120" s="399"/>
      <c r="UCF120" s="466"/>
      <c r="UCG120" s="252"/>
      <c r="UCH120" s="467"/>
      <c r="UCI120" s="466"/>
      <c r="UCJ120" s="399"/>
      <c r="UCK120" s="466"/>
      <c r="UCL120" s="252"/>
      <c r="UCM120" s="467"/>
      <c r="UCN120" s="466"/>
      <c r="UCO120" s="399"/>
      <c r="UCP120" s="466"/>
      <c r="UCQ120" s="252"/>
      <c r="UCR120" s="467"/>
      <c r="UCS120" s="466"/>
      <c r="UCT120" s="399"/>
      <c r="UCU120" s="466"/>
      <c r="UCV120" s="252"/>
      <c r="UCW120" s="467"/>
      <c r="UCX120" s="466"/>
      <c r="UCY120" s="399"/>
      <c r="UCZ120" s="466"/>
      <c r="UDA120" s="252"/>
      <c r="UDB120" s="467"/>
      <c r="UDC120" s="466"/>
      <c r="UDD120" s="399"/>
      <c r="UDE120" s="466"/>
      <c r="UDF120" s="252"/>
      <c r="UDG120" s="467"/>
      <c r="UDH120" s="466"/>
      <c r="UDI120" s="399"/>
      <c r="UDJ120" s="466"/>
      <c r="UDK120" s="252"/>
      <c r="UDL120" s="467"/>
      <c r="UDM120" s="466"/>
      <c r="UDN120" s="399"/>
      <c r="UDO120" s="466"/>
      <c r="UDP120" s="252"/>
      <c r="UDQ120" s="467"/>
      <c r="UDR120" s="466"/>
      <c r="UDS120" s="399"/>
      <c r="UDT120" s="466"/>
      <c r="UDU120" s="252"/>
      <c r="UDV120" s="467"/>
      <c r="UDW120" s="466"/>
      <c r="UDX120" s="399"/>
      <c r="UDY120" s="466"/>
      <c r="UDZ120" s="252"/>
      <c r="UEA120" s="467"/>
      <c r="UEB120" s="466"/>
      <c r="UEC120" s="399"/>
      <c r="UED120" s="466"/>
      <c r="UEE120" s="252"/>
      <c r="UEF120" s="467"/>
      <c r="UEG120" s="466"/>
      <c r="UEH120" s="399"/>
      <c r="UEI120" s="466"/>
      <c r="UEJ120" s="252"/>
      <c r="UEK120" s="467"/>
      <c r="UEL120" s="466"/>
      <c r="UEM120" s="399"/>
      <c r="UEN120" s="466"/>
      <c r="UEO120" s="252"/>
      <c r="UEP120" s="467"/>
      <c r="UEQ120" s="466"/>
      <c r="UER120" s="399"/>
      <c r="UES120" s="466"/>
      <c r="UET120" s="252"/>
      <c r="UEU120" s="467"/>
      <c r="UEV120" s="466"/>
      <c r="UEW120" s="399"/>
      <c r="UEX120" s="466"/>
      <c r="UEY120" s="252"/>
      <c r="UEZ120" s="467"/>
      <c r="UFA120" s="466"/>
      <c r="UFB120" s="399"/>
      <c r="UFC120" s="466"/>
      <c r="UFD120" s="252"/>
      <c r="UFE120" s="467"/>
      <c r="UFF120" s="466"/>
      <c r="UFG120" s="399"/>
      <c r="UFH120" s="466"/>
      <c r="UFI120" s="252"/>
      <c r="UFJ120" s="467"/>
      <c r="UFK120" s="466"/>
      <c r="UFL120" s="399"/>
      <c r="UFM120" s="466"/>
      <c r="UFN120" s="252"/>
      <c r="UFO120" s="467"/>
      <c r="UFP120" s="466"/>
      <c r="UFQ120" s="399"/>
      <c r="UFR120" s="466"/>
      <c r="UFS120" s="252"/>
      <c r="UFT120" s="467"/>
      <c r="UFU120" s="466"/>
      <c r="UFV120" s="399"/>
      <c r="UFW120" s="466"/>
      <c r="UFX120" s="252"/>
      <c r="UFY120" s="467"/>
      <c r="UFZ120" s="466"/>
      <c r="UGA120" s="399"/>
      <c r="UGB120" s="466"/>
      <c r="UGC120" s="252"/>
      <c r="UGD120" s="467"/>
      <c r="UGE120" s="466"/>
      <c r="UGF120" s="399"/>
      <c r="UGG120" s="466"/>
      <c r="UGH120" s="252"/>
      <c r="UGI120" s="467"/>
      <c r="UGJ120" s="466"/>
      <c r="UGK120" s="399"/>
      <c r="UGL120" s="466"/>
      <c r="UGM120" s="252"/>
      <c r="UGN120" s="467"/>
      <c r="UGO120" s="466"/>
      <c r="UGP120" s="399"/>
      <c r="UGQ120" s="466"/>
      <c r="UGR120" s="252"/>
      <c r="UGS120" s="467"/>
      <c r="UGT120" s="466"/>
      <c r="UGU120" s="399"/>
      <c r="UGV120" s="466"/>
      <c r="UGW120" s="252"/>
      <c r="UGX120" s="467"/>
      <c r="UGY120" s="466"/>
      <c r="UGZ120" s="399"/>
      <c r="UHA120" s="466"/>
      <c r="UHB120" s="252"/>
      <c r="UHC120" s="467"/>
      <c r="UHD120" s="466"/>
      <c r="UHE120" s="399"/>
      <c r="UHF120" s="466"/>
      <c r="UHG120" s="252"/>
      <c r="UHH120" s="467"/>
      <c r="UHI120" s="466"/>
      <c r="UHJ120" s="399"/>
      <c r="UHK120" s="466"/>
      <c r="UHL120" s="252"/>
      <c r="UHM120" s="467"/>
      <c r="UHN120" s="466"/>
      <c r="UHO120" s="399"/>
      <c r="UHP120" s="466"/>
      <c r="UHQ120" s="252"/>
      <c r="UHR120" s="467"/>
      <c r="UHS120" s="466"/>
      <c r="UHT120" s="399"/>
      <c r="UHU120" s="466"/>
      <c r="UHV120" s="252"/>
      <c r="UHW120" s="467"/>
      <c r="UHX120" s="466"/>
      <c r="UHY120" s="399"/>
      <c r="UHZ120" s="466"/>
      <c r="UIA120" s="252"/>
      <c r="UIB120" s="467"/>
      <c r="UIC120" s="466"/>
      <c r="UID120" s="399"/>
      <c r="UIE120" s="466"/>
      <c r="UIF120" s="252"/>
      <c r="UIG120" s="467"/>
      <c r="UIH120" s="466"/>
      <c r="UII120" s="399"/>
      <c r="UIJ120" s="466"/>
      <c r="UIK120" s="252"/>
      <c r="UIL120" s="467"/>
      <c r="UIM120" s="466"/>
      <c r="UIN120" s="399"/>
      <c r="UIO120" s="466"/>
      <c r="UIP120" s="252"/>
      <c r="UIQ120" s="467"/>
      <c r="UIR120" s="466"/>
      <c r="UIS120" s="399"/>
      <c r="UIT120" s="466"/>
      <c r="UIU120" s="252"/>
      <c r="UIV120" s="467"/>
      <c r="UIW120" s="466"/>
      <c r="UIX120" s="399"/>
      <c r="UIY120" s="466"/>
      <c r="UIZ120" s="252"/>
      <c r="UJA120" s="467"/>
      <c r="UJB120" s="466"/>
      <c r="UJC120" s="399"/>
      <c r="UJD120" s="466"/>
      <c r="UJE120" s="252"/>
      <c r="UJF120" s="467"/>
      <c r="UJG120" s="466"/>
      <c r="UJH120" s="399"/>
      <c r="UJI120" s="466"/>
      <c r="UJJ120" s="252"/>
      <c r="UJK120" s="467"/>
      <c r="UJL120" s="466"/>
      <c r="UJM120" s="399"/>
      <c r="UJN120" s="466"/>
      <c r="UJO120" s="252"/>
      <c r="UJP120" s="467"/>
      <c r="UJQ120" s="466"/>
      <c r="UJR120" s="399"/>
      <c r="UJS120" s="466"/>
      <c r="UJT120" s="252"/>
      <c r="UJU120" s="467"/>
      <c r="UJV120" s="466"/>
      <c r="UJW120" s="399"/>
      <c r="UJX120" s="466"/>
      <c r="UJY120" s="252"/>
      <c r="UJZ120" s="467"/>
      <c r="UKA120" s="466"/>
      <c r="UKB120" s="399"/>
      <c r="UKC120" s="466"/>
      <c r="UKD120" s="252"/>
      <c r="UKE120" s="467"/>
      <c r="UKF120" s="466"/>
      <c r="UKG120" s="399"/>
      <c r="UKH120" s="466"/>
      <c r="UKI120" s="252"/>
      <c r="UKJ120" s="467"/>
      <c r="UKK120" s="466"/>
      <c r="UKL120" s="399"/>
      <c r="UKM120" s="466"/>
      <c r="UKN120" s="252"/>
      <c r="UKO120" s="467"/>
      <c r="UKP120" s="466"/>
      <c r="UKQ120" s="399"/>
      <c r="UKR120" s="466"/>
      <c r="UKS120" s="252"/>
      <c r="UKT120" s="467"/>
      <c r="UKU120" s="466"/>
      <c r="UKV120" s="399"/>
      <c r="UKW120" s="466"/>
      <c r="UKX120" s="252"/>
      <c r="UKY120" s="467"/>
      <c r="UKZ120" s="466"/>
      <c r="ULA120" s="399"/>
      <c r="ULB120" s="466"/>
      <c r="ULC120" s="252"/>
      <c r="ULD120" s="467"/>
      <c r="ULE120" s="466"/>
      <c r="ULF120" s="399"/>
      <c r="ULG120" s="466"/>
      <c r="ULH120" s="252"/>
      <c r="ULI120" s="467"/>
      <c r="ULJ120" s="466"/>
      <c r="ULK120" s="399"/>
      <c r="ULL120" s="466"/>
      <c r="ULM120" s="252"/>
      <c r="ULN120" s="467"/>
      <c r="ULO120" s="466"/>
      <c r="ULP120" s="399"/>
      <c r="ULQ120" s="466"/>
      <c r="ULR120" s="252"/>
      <c r="ULS120" s="467"/>
      <c r="ULT120" s="466"/>
      <c r="ULU120" s="399"/>
      <c r="ULV120" s="466"/>
      <c r="ULW120" s="252"/>
      <c r="ULX120" s="467"/>
      <c r="ULY120" s="466"/>
      <c r="ULZ120" s="399"/>
      <c r="UMA120" s="466"/>
      <c r="UMB120" s="252"/>
      <c r="UMC120" s="467"/>
      <c r="UMD120" s="466"/>
      <c r="UME120" s="399"/>
      <c r="UMF120" s="466"/>
      <c r="UMG120" s="252"/>
      <c r="UMH120" s="467"/>
      <c r="UMI120" s="466"/>
      <c r="UMJ120" s="399"/>
      <c r="UMK120" s="466"/>
      <c r="UML120" s="252"/>
      <c r="UMM120" s="467"/>
      <c r="UMN120" s="466"/>
      <c r="UMO120" s="399"/>
      <c r="UMP120" s="466"/>
      <c r="UMQ120" s="252"/>
      <c r="UMR120" s="467"/>
      <c r="UMS120" s="466"/>
      <c r="UMT120" s="399"/>
      <c r="UMU120" s="466"/>
      <c r="UMV120" s="252"/>
      <c r="UMW120" s="467"/>
      <c r="UMX120" s="466"/>
      <c r="UMY120" s="399"/>
      <c r="UMZ120" s="466"/>
      <c r="UNA120" s="252"/>
      <c r="UNB120" s="467"/>
      <c r="UNC120" s="466"/>
      <c r="UND120" s="399"/>
      <c r="UNE120" s="466"/>
      <c r="UNF120" s="252"/>
      <c r="UNG120" s="467"/>
      <c r="UNH120" s="466"/>
      <c r="UNI120" s="399"/>
      <c r="UNJ120" s="466"/>
      <c r="UNK120" s="252"/>
      <c r="UNL120" s="467"/>
      <c r="UNM120" s="466"/>
      <c r="UNN120" s="399"/>
      <c r="UNO120" s="466"/>
      <c r="UNP120" s="252"/>
      <c r="UNQ120" s="467"/>
      <c r="UNR120" s="466"/>
      <c r="UNS120" s="399"/>
      <c r="UNT120" s="466"/>
      <c r="UNU120" s="252"/>
      <c r="UNV120" s="467"/>
      <c r="UNW120" s="466"/>
      <c r="UNX120" s="399"/>
      <c r="UNY120" s="466"/>
      <c r="UNZ120" s="252"/>
      <c r="UOA120" s="467"/>
      <c r="UOB120" s="466"/>
      <c r="UOC120" s="399"/>
      <c r="UOD120" s="466"/>
      <c r="UOE120" s="252"/>
      <c r="UOF120" s="467"/>
      <c r="UOG120" s="466"/>
      <c r="UOH120" s="399"/>
      <c r="UOI120" s="466"/>
      <c r="UOJ120" s="252"/>
      <c r="UOK120" s="467"/>
      <c r="UOL120" s="466"/>
      <c r="UOM120" s="399"/>
      <c r="UON120" s="466"/>
      <c r="UOO120" s="252"/>
      <c r="UOP120" s="467"/>
      <c r="UOQ120" s="466"/>
      <c r="UOR120" s="399"/>
      <c r="UOS120" s="466"/>
      <c r="UOT120" s="252"/>
      <c r="UOU120" s="467"/>
      <c r="UOV120" s="466"/>
      <c r="UOW120" s="399"/>
      <c r="UOX120" s="466"/>
      <c r="UOY120" s="252"/>
      <c r="UOZ120" s="467"/>
      <c r="UPA120" s="466"/>
      <c r="UPB120" s="399"/>
      <c r="UPC120" s="466"/>
      <c r="UPD120" s="252"/>
      <c r="UPE120" s="467"/>
      <c r="UPF120" s="466"/>
      <c r="UPG120" s="399"/>
      <c r="UPH120" s="466"/>
      <c r="UPI120" s="252"/>
      <c r="UPJ120" s="467"/>
      <c r="UPK120" s="466"/>
      <c r="UPL120" s="399"/>
      <c r="UPM120" s="466"/>
      <c r="UPN120" s="252"/>
      <c r="UPO120" s="467"/>
      <c r="UPP120" s="466"/>
      <c r="UPQ120" s="399"/>
      <c r="UPR120" s="466"/>
      <c r="UPS120" s="252"/>
      <c r="UPT120" s="467"/>
      <c r="UPU120" s="466"/>
      <c r="UPV120" s="399"/>
      <c r="UPW120" s="466"/>
      <c r="UPX120" s="252"/>
      <c r="UPY120" s="467"/>
      <c r="UPZ120" s="466"/>
      <c r="UQA120" s="399"/>
      <c r="UQB120" s="466"/>
      <c r="UQC120" s="252"/>
      <c r="UQD120" s="467"/>
      <c r="UQE120" s="466"/>
      <c r="UQF120" s="399"/>
      <c r="UQG120" s="466"/>
      <c r="UQH120" s="252"/>
      <c r="UQI120" s="467"/>
      <c r="UQJ120" s="466"/>
      <c r="UQK120" s="399"/>
      <c r="UQL120" s="466"/>
      <c r="UQM120" s="252"/>
      <c r="UQN120" s="467"/>
      <c r="UQO120" s="466"/>
      <c r="UQP120" s="399"/>
      <c r="UQQ120" s="466"/>
      <c r="UQR120" s="252"/>
      <c r="UQS120" s="467"/>
      <c r="UQT120" s="466"/>
      <c r="UQU120" s="399"/>
      <c r="UQV120" s="466"/>
      <c r="UQW120" s="252"/>
      <c r="UQX120" s="467"/>
      <c r="UQY120" s="466"/>
      <c r="UQZ120" s="399"/>
      <c r="URA120" s="466"/>
      <c r="URB120" s="252"/>
      <c r="URC120" s="467"/>
      <c r="URD120" s="466"/>
      <c r="URE120" s="399"/>
      <c r="URF120" s="466"/>
      <c r="URG120" s="252"/>
      <c r="URH120" s="467"/>
      <c r="URI120" s="466"/>
      <c r="URJ120" s="399"/>
      <c r="URK120" s="466"/>
      <c r="URL120" s="252"/>
      <c r="URM120" s="467"/>
      <c r="URN120" s="466"/>
      <c r="URO120" s="399"/>
      <c r="URP120" s="466"/>
      <c r="URQ120" s="252"/>
      <c r="URR120" s="467"/>
      <c r="URS120" s="466"/>
      <c r="URT120" s="399"/>
      <c r="URU120" s="466"/>
      <c r="URV120" s="252"/>
      <c r="URW120" s="467"/>
      <c r="URX120" s="466"/>
      <c r="URY120" s="399"/>
      <c r="URZ120" s="466"/>
      <c r="USA120" s="252"/>
      <c r="USB120" s="467"/>
      <c r="USC120" s="466"/>
      <c r="USD120" s="399"/>
      <c r="USE120" s="466"/>
      <c r="USF120" s="252"/>
      <c r="USG120" s="467"/>
      <c r="USH120" s="466"/>
      <c r="USI120" s="399"/>
      <c r="USJ120" s="466"/>
      <c r="USK120" s="252"/>
      <c r="USL120" s="467"/>
      <c r="USM120" s="466"/>
      <c r="USN120" s="399"/>
      <c r="USO120" s="466"/>
      <c r="USP120" s="252"/>
      <c r="USQ120" s="467"/>
      <c r="USR120" s="466"/>
      <c r="USS120" s="399"/>
      <c r="UST120" s="466"/>
      <c r="USU120" s="252"/>
      <c r="USV120" s="467"/>
      <c r="USW120" s="466"/>
      <c r="USX120" s="399"/>
      <c r="USY120" s="466"/>
      <c r="USZ120" s="252"/>
      <c r="UTA120" s="467"/>
      <c r="UTB120" s="466"/>
      <c r="UTC120" s="399"/>
      <c r="UTD120" s="466"/>
      <c r="UTE120" s="252"/>
      <c r="UTF120" s="467"/>
      <c r="UTG120" s="466"/>
      <c r="UTH120" s="399"/>
      <c r="UTI120" s="466"/>
      <c r="UTJ120" s="252"/>
      <c r="UTK120" s="467"/>
      <c r="UTL120" s="466"/>
      <c r="UTM120" s="399"/>
      <c r="UTN120" s="466"/>
      <c r="UTO120" s="252"/>
      <c r="UTP120" s="467"/>
      <c r="UTQ120" s="466"/>
      <c r="UTR120" s="399"/>
      <c r="UTS120" s="466"/>
      <c r="UTT120" s="252"/>
      <c r="UTU120" s="467"/>
      <c r="UTV120" s="466"/>
      <c r="UTW120" s="399"/>
      <c r="UTX120" s="466"/>
      <c r="UTY120" s="252"/>
      <c r="UTZ120" s="467"/>
      <c r="UUA120" s="466"/>
      <c r="UUB120" s="399"/>
      <c r="UUC120" s="466"/>
      <c r="UUD120" s="252"/>
      <c r="UUE120" s="467"/>
      <c r="UUF120" s="466"/>
      <c r="UUG120" s="399"/>
      <c r="UUH120" s="466"/>
      <c r="UUI120" s="252"/>
      <c r="UUJ120" s="467"/>
      <c r="UUK120" s="466"/>
      <c r="UUL120" s="399"/>
      <c r="UUM120" s="466"/>
      <c r="UUN120" s="252"/>
      <c r="UUO120" s="467"/>
      <c r="UUP120" s="466"/>
      <c r="UUQ120" s="399"/>
      <c r="UUR120" s="466"/>
      <c r="UUS120" s="252"/>
      <c r="UUT120" s="467"/>
      <c r="UUU120" s="466"/>
      <c r="UUV120" s="399"/>
      <c r="UUW120" s="466"/>
      <c r="UUX120" s="252"/>
      <c r="UUY120" s="467"/>
      <c r="UUZ120" s="466"/>
      <c r="UVA120" s="399"/>
      <c r="UVB120" s="466"/>
      <c r="UVC120" s="252"/>
      <c r="UVD120" s="467"/>
      <c r="UVE120" s="466"/>
      <c r="UVF120" s="399"/>
      <c r="UVG120" s="466"/>
      <c r="UVH120" s="252"/>
      <c r="UVI120" s="467"/>
      <c r="UVJ120" s="466"/>
      <c r="UVK120" s="399"/>
      <c r="UVL120" s="466"/>
      <c r="UVM120" s="252"/>
      <c r="UVN120" s="467"/>
      <c r="UVO120" s="466"/>
      <c r="UVP120" s="399"/>
      <c r="UVQ120" s="466"/>
      <c r="UVR120" s="252"/>
      <c r="UVS120" s="467"/>
      <c r="UVT120" s="466"/>
      <c r="UVU120" s="399"/>
      <c r="UVV120" s="466"/>
      <c r="UVW120" s="252"/>
      <c r="UVX120" s="467"/>
      <c r="UVY120" s="466"/>
      <c r="UVZ120" s="399"/>
      <c r="UWA120" s="466"/>
      <c r="UWB120" s="252"/>
      <c r="UWC120" s="467"/>
      <c r="UWD120" s="466"/>
      <c r="UWE120" s="399"/>
      <c r="UWF120" s="466"/>
      <c r="UWG120" s="252"/>
      <c r="UWH120" s="467"/>
      <c r="UWI120" s="466"/>
      <c r="UWJ120" s="399"/>
      <c r="UWK120" s="466"/>
      <c r="UWL120" s="252"/>
      <c r="UWM120" s="467"/>
      <c r="UWN120" s="466"/>
      <c r="UWO120" s="399"/>
      <c r="UWP120" s="466"/>
      <c r="UWQ120" s="252"/>
      <c r="UWR120" s="467"/>
      <c r="UWS120" s="466"/>
      <c r="UWT120" s="399"/>
      <c r="UWU120" s="466"/>
      <c r="UWV120" s="252"/>
      <c r="UWW120" s="467"/>
      <c r="UWX120" s="466"/>
      <c r="UWY120" s="399"/>
      <c r="UWZ120" s="466"/>
      <c r="UXA120" s="252"/>
      <c r="UXB120" s="467"/>
      <c r="UXC120" s="466"/>
      <c r="UXD120" s="399"/>
      <c r="UXE120" s="466"/>
      <c r="UXF120" s="252"/>
      <c r="UXG120" s="467"/>
      <c r="UXH120" s="466"/>
      <c r="UXI120" s="399"/>
      <c r="UXJ120" s="466"/>
      <c r="UXK120" s="252"/>
      <c r="UXL120" s="467"/>
      <c r="UXM120" s="466"/>
      <c r="UXN120" s="399"/>
      <c r="UXO120" s="466"/>
      <c r="UXP120" s="252"/>
      <c r="UXQ120" s="467"/>
      <c r="UXR120" s="466"/>
      <c r="UXS120" s="399"/>
      <c r="UXT120" s="466"/>
      <c r="UXU120" s="252"/>
      <c r="UXV120" s="467"/>
      <c r="UXW120" s="466"/>
      <c r="UXX120" s="399"/>
      <c r="UXY120" s="466"/>
      <c r="UXZ120" s="252"/>
      <c r="UYA120" s="467"/>
      <c r="UYB120" s="466"/>
      <c r="UYC120" s="399"/>
      <c r="UYD120" s="466"/>
      <c r="UYE120" s="252"/>
      <c r="UYF120" s="467"/>
      <c r="UYG120" s="466"/>
      <c r="UYH120" s="399"/>
      <c r="UYI120" s="466"/>
      <c r="UYJ120" s="252"/>
      <c r="UYK120" s="467"/>
      <c r="UYL120" s="466"/>
      <c r="UYM120" s="399"/>
      <c r="UYN120" s="466"/>
      <c r="UYO120" s="252"/>
      <c r="UYP120" s="467"/>
      <c r="UYQ120" s="466"/>
      <c r="UYR120" s="399"/>
      <c r="UYS120" s="466"/>
      <c r="UYT120" s="252"/>
      <c r="UYU120" s="467"/>
      <c r="UYV120" s="466"/>
      <c r="UYW120" s="399"/>
      <c r="UYX120" s="466"/>
      <c r="UYY120" s="252"/>
      <c r="UYZ120" s="467"/>
      <c r="UZA120" s="466"/>
      <c r="UZB120" s="399"/>
      <c r="UZC120" s="466"/>
      <c r="UZD120" s="252"/>
      <c r="UZE120" s="467"/>
      <c r="UZF120" s="466"/>
      <c r="UZG120" s="399"/>
      <c r="UZH120" s="466"/>
      <c r="UZI120" s="252"/>
      <c r="UZJ120" s="467"/>
      <c r="UZK120" s="466"/>
      <c r="UZL120" s="399"/>
      <c r="UZM120" s="466"/>
      <c r="UZN120" s="252"/>
      <c r="UZO120" s="467"/>
      <c r="UZP120" s="466"/>
      <c r="UZQ120" s="399"/>
      <c r="UZR120" s="466"/>
      <c r="UZS120" s="252"/>
      <c r="UZT120" s="467"/>
      <c r="UZU120" s="466"/>
      <c r="UZV120" s="399"/>
      <c r="UZW120" s="466"/>
      <c r="UZX120" s="252"/>
      <c r="UZY120" s="467"/>
      <c r="UZZ120" s="466"/>
      <c r="VAA120" s="399"/>
      <c r="VAB120" s="466"/>
      <c r="VAC120" s="252"/>
      <c r="VAD120" s="467"/>
      <c r="VAE120" s="466"/>
      <c r="VAF120" s="399"/>
      <c r="VAG120" s="466"/>
      <c r="VAH120" s="252"/>
      <c r="VAI120" s="467"/>
      <c r="VAJ120" s="466"/>
      <c r="VAK120" s="399"/>
      <c r="VAL120" s="466"/>
      <c r="VAM120" s="252"/>
      <c r="VAN120" s="467"/>
      <c r="VAO120" s="466"/>
      <c r="VAP120" s="399"/>
      <c r="VAQ120" s="466"/>
      <c r="VAR120" s="252"/>
      <c r="VAS120" s="467"/>
      <c r="VAT120" s="466"/>
      <c r="VAU120" s="399"/>
      <c r="VAV120" s="466"/>
      <c r="VAW120" s="252"/>
      <c r="VAX120" s="467"/>
      <c r="VAY120" s="466"/>
      <c r="VAZ120" s="399"/>
      <c r="VBA120" s="466"/>
      <c r="VBB120" s="252"/>
      <c r="VBC120" s="467"/>
      <c r="VBD120" s="466"/>
      <c r="VBE120" s="399"/>
      <c r="VBF120" s="466"/>
      <c r="VBG120" s="252"/>
      <c r="VBH120" s="467"/>
      <c r="VBI120" s="466"/>
      <c r="VBJ120" s="399"/>
      <c r="VBK120" s="466"/>
      <c r="VBL120" s="252"/>
      <c r="VBM120" s="467"/>
      <c r="VBN120" s="466"/>
      <c r="VBO120" s="399"/>
      <c r="VBP120" s="466"/>
      <c r="VBQ120" s="252"/>
      <c r="VBR120" s="467"/>
      <c r="VBS120" s="466"/>
      <c r="VBT120" s="399"/>
      <c r="VBU120" s="466"/>
      <c r="VBV120" s="252"/>
      <c r="VBW120" s="467"/>
      <c r="VBX120" s="466"/>
      <c r="VBY120" s="399"/>
      <c r="VBZ120" s="466"/>
      <c r="VCA120" s="252"/>
      <c r="VCB120" s="467"/>
      <c r="VCC120" s="466"/>
      <c r="VCD120" s="399"/>
      <c r="VCE120" s="466"/>
      <c r="VCF120" s="252"/>
      <c r="VCG120" s="467"/>
      <c r="VCH120" s="466"/>
      <c r="VCI120" s="399"/>
      <c r="VCJ120" s="466"/>
      <c r="VCK120" s="252"/>
      <c r="VCL120" s="467"/>
      <c r="VCM120" s="466"/>
      <c r="VCN120" s="399"/>
      <c r="VCO120" s="466"/>
      <c r="VCP120" s="252"/>
      <c r="VCQ120" s="467"/>
      <c r="VCR120" s="466"/>
      <c r="VCS120" s="399"/>
      <c r="VCT120" s="466"/>
      <c r="VCU120" s="252"/>
      <c r="VCV120" s="467"/>
      <c r="VCW120" s="466"/>
      <c r="VCX120" s="399"/>
      <c r="VCY120" s="466"/>
      <c r="VCZ120" s="252"/>
      <c r="VDA120" s="467"/>
      <c r="VDB120" s="466"/>
      <c r="VDC120" s="399"/>
      <c r="VDD120" s="466"/>
      <c r="VDE120" s="252"/>
      <c r="VDF120" s="467"/>
      <c r="VDG120" s="466"/>
      <c r="VDH120" s="399"/>
      <c r="VDI120" s="466"/>
      <c r="VDJ120" s="252"/>
      <c r="VDK120" s="467"/>
      <c r="VDL120" s="466"/>
      <c r="VDM120" s="399"/>
      <c r="VDN120" s="466"/>
      <c r="VDO120" s="252"/>
      <c r="VDP120" s="467"/>
      <c r="VDQ120" s="466"/>
      <c r="VDR120" s="399"/>
      <c r="VDS120" s="466"/>
      <c r="VDT120" s="252"/>
      <c r="VDU120" s="467"/>
      <c r="VDV120" s="466"/>
      <c r="VDW120" s="399"/>
      <c r="VDX120" s="466"/>
      <c r="VDY120" s="252"/>
      <c r="VDZ120" s="467"/>
      <c r="VEA120" s="466"/>
      <c r="VEB120" s="399"/>
      <c r="VEC120" s="466"/>
      <c r="VED120" s="252"/>
      <c r="VEE120" s="467"/>
      <c r="VEF120" s="466"/>
      <c r="VEG120" s="399"/>
      <c r="VEH120" s="466"/>
      <c r="VEI120" s="252"/>
      <c r="VEJ120" s="467"/>
      <c r="VEK120" s="466"/>
      <c r="VEL120" s="399"/>
      <c r="VEM120" s="466"/>
      <c r="VEN120" s="252"/>
      <c r="VEO120" s="467"/>
      <c r="VEP120" s="466"/>
      <c r="VEQ120" s="399"/>
      <c r="VER120" s="466"/>
      <c r="VES120" s="252"/>
      <c r="VET120" s="467"/>
      <c r="VEU120" s="466"/>
      <c r="VEV120" s="399"/>
      <c r="VEW120" s="466"/>
      <c r="VEX120" s="252"/>
      <c r="VEY120" s="467"/>
      <c r="VEZ120" s="466"/>
      <c r="VFA120" s="399"/>
      <c r="VFB120" s="466"/>
      <c r="VFC120" s="252"/>
      <c r="VFD120" s="467"/>
      <c r="VFE120" s="466"/>
      <c r="VFF120" s="399"/>
      <c r="VFG120" s="466"/>
      <c r="VFH120" s="252"/>
      <c r="VFI120" s="467"/>
      <c r="VFJ120" s="466"/>
      <c r="VFK120" s="399"/>
      <c r="VFL120" s="466"/>
      <c r="VFM120" s="252"/>
      <c r="VFN120" s="467"/>
      <c r="VFO120" s="466"/>
      <c r="VFP120" s="399"/>
      <c r="VFQ120" s="466"/>
      <c r="VFR120" s="252"/>
      <c r="VFS120" s="467"/>
      <c r="VFT120" s="466"/>
      <c r="VFU120" s="399"/>
      <c r="VFV120" s="466"/>
      <c r="VFW120" s="252"/>
      <c r="VFX120" s="467"/>
      <c r="VFY120" s="466"/>
      <c r="VFZ120" s="399"/>
      <c r="VGA120" s="466"/>
      <c r="VGB120" s="252"/>
      <c r="VGC120" s="467"/>
      <c r="VGD120" s="466"/>
      <c r="VGE120" s="399"/>
      <c r="VGF120" s="466"/>
      <c r="VGG120" s="252"/>
      <c r="VGH120" s="467"/>
      <c r="VGI120" s="466"/>
      <c r="VGJ120" s="399"/>
      <c r="VGK120" s="466"/>
      <c r="VGL120" s="252"/>
      <c r="VGM120" s="467"/>
      <c r="VGN120" s="466"/>
      <c r="VGO120" s="399"/>
      <c r="VGP120" s="466"/>
      <c r="VGQ120" s="252"/>
      <c r="VGR120" s="467"/>
      <c r="VGS120" s="466"/>
      <c r="VGT120" s="399"/>
      <c r="VGU120" s="466"/>
      <c r="VGV120" s="252"/>
      <c r="VGW120" s="467"/>
      <c r="VGX120" s="466"/>
      <c r="VGY120" s="399"/>
      <c r="VGZ120" s="466"/>
      <c r="VHA120" s="252"/>
      <c r="VHB120" s="467"/>
      <c r="VHC120" s="466"/>
      <c r="VHD120" s="399"/>
      <c r="VHE120" s="466"/>
      <c r="VHF120" s="252"/>
      <c r="VHG120" s="467"/>
      <c r="VHH120" s="466"/>
      <c r="VHI120" s="399"/>
      <c r="VHJ120" s="466"/>
      <c r="VHK120" s="252"/>
      <c r="VHL120" s="467"/>
      <c r="VHM120" s="466"/>
      <c r="VHN120" s="399"/>
      <c r="VHO120" s="466"/>
      <c r="VHP120" s="252"/>
      <c r="VHQ120" s="467"/>
      <c r="VHR120" s="466"/>
      <c r="VHS120" s="399"/>
      <c r="VHT120" s="466"/>
      <c r="VHU120" s="252"/>
      <c r="VHV120" s="467"/>
      <c r="VHW120" s="466"/>
      <c r="VHX120" s="399"/>
      <c r="VHY120" s="466"/>
      <c r="VHZ120" s="252"/>
      <c r="VIA120" s="467"/>
      <c r="VIB120" s="466"/>
      <c r="VIC120" s="399"/>
      <c r="VID120" s="466"/>
      <c r="VIE120" s="252"/>
      <c r="VIF120" s="467"/>
      <c r="VIG120" s="466"/>
      <c r="VIH120" s="399"/>
      <c r="VII120" s="466"/>
      <c r="VIJ120" s="252"/>
      <c r="VIK120" s="467"/>
      <c r="VIL120" s="466"/>
      <c r="VIM120" s="399"/>
      <c r="VIN120" s="466"/>
      <c r="VIO120" s="252"/>
      <c r="VIP120" s="467"/>
      <c r="VIQ120" s="466"/>
      <c r="VIR120" s="399"/>
      <c r="VIS120" s="466"/>
      <c r="VIT120" s="252"/>
      <c r="VIU120" s="467"/>
      <c r="VIV120" s="466"/>
      <c r="VIW120" s="399"/>
      <c r="VIX120" s="466"/>
      <c r="VIY120" s="252"/>
      <c r="VIZ120" s="467"/>
      <c r="VJA120" s="466"/>
      <c r="VJB120" s="399"/>
      <c r="VJC120" s="466"/>
      <c r="VJD120" s="252"/>
      <c r="VJE120" s="467"/>
      <c r="VJF120" s="466"/>
      <c r="VJG120" s="399"/>
      <c r="VJH120" s="466"/>
      <c r="VJI120" s="252"/>
      <c r="VJJ120" s="467"/>
      <c r="VJK120" s="466"/>
      <c r="VJL120" s="399"/>
      <c r="VJM120" s="466"/>
      <c r="VJN120" s="252"/>
      <c r="VJO120" s="467"/>
      <c r="VJP120" s="466"/>
      <c r="VJQ120" s="399"/>
      <c r="VJR120" s="466"/>
      <c r="VJS120" s="252"/>
      <c r="VJT120" s="467"/>
      <c r="VJU120" s="466"/>
      <c r="VJV120" s="399"/>
      <c r="VJW120" s="466"/>
      <c r="VJX120" s="252"/>
      <c r="VJY120" s="467"/>
      <c r="VJZ120" s="466"/>
      <c r="VKA120" s="399"/>
      <c r="VKB120" s="466"/>
      <c r="VKC120" s="252"/>
      <c r="VKD120" s="467"/>
      <c r="VKE120" s="466"/>
      <c r="VKF120" s="399"/>
      <c r="VKG120" s="466"/>
      <c r="VKH120" s="252"/>
      <c r="VKI120" s="467"/>
      <c r="VKJ120" s="466"/>
      <c r="VKK120" s="399"/>
      <c r="VKL120" s="466"/>
      <c r="VKM120" s="252"/>
      <c r="VKN120" s="467"/>
      <c r="VKO120" s="466"/>
      <c r="VKP120" s="399"/>
      <c r="VKQ120" s="466"/>
      <c r="VKR120" s="252"/>
      <c r="VKS120" s="467"/>
      <c r="VKT120" s="466"/>
      <c r="VKU120" s="399"/>
      <c r="VKV120" s="466"/>
      <c r="VKW120" s="252"/>
      <c r="VKX120" s="467"/>
      <c r="VKY120" s="466"/>
      <c r="VKZ120" s="399"/>
      <c r="VLA120" s="466"/>
      <c r="VLB120" s="252"/>
      <c r="VLC120" s="467"/>
      <c r="VLD120" s="466"/>
      <c r="VLE120" s="399"/>
      <c r="VLF120" s="466"/>
      <c r="VLG120" s="252"/>
      <c r="VLH120" s="467"/>
      <c r="VLI120" s="466"/>
      <c r="VLJ120" s="399"/>
      <c r="VLK120" s="466"/>
      <c r="VLL120" s="252"/>
      <c r="VLM120" s="467"/>
      <c r="VLN120" s="466"/>
      <c r="VLO120" s="399"/>
      <c r="VLP120" s="466"/>
      <c r="VLQ120" s="252"/>
      <c r="VLR120" s="467"/>
      <c r="VLS120" s="466"/>
      <c r="VLT120" s="399"/>
      <c r="VLU120" s="466"/>
      <c r="VLV120" s="252"/>
      <c r="VLW120" s="467"/>
      <c r="VLX120" s="466"/>
      <c r="VLY120" s="399"/>
      <c r="VLZ120" s="466"/>
      <c r="VMA120" s="252"/>
      <c r="VMB120" s="467"/>
      <c r="VMC120" s="466"/>
      <c r="VMD120" s="399"/>
      <c r="VME120" s="466"/>
      <c r="VMF120" s="252"/>
      <c r="VMG120" s="467"/>
      <c r="VMH120" s="466"/>
      <c r="VMI120" s="399"/>
      <c r="VMJ120" s="466"/>
      <c r="VMK120" s="252"/>
      <c r="VML120" s="467"/>
      <c r="VMM120" s="466"/>
      <c r="VMN120" s="399"/>
      <c r="VMO120" s="466"/>
      <c r="VMP120" s="252"/>
      <c r="VMQ120" s="467"/>
      <c r="VMR120" s="466"/>
      <c r="VMS120" s="399"/>
      <c r="VMT120" s="466"/>
      <c r="VMU120" s="252"/>
      <c r="VMV120" s="467"/>
      <c r="VMW120" s="466"/>
      <c r="VMX120" s="399"/>
      <c r="VMY120" s="466"/>
      <c r="VMZ120" s="252"/>
      <c r="VNA120" s="467"/>
      <c r="VNB120" s="466"/>
      <c r="VNC120" s="399"/>
      <c r="VND120" s="466"/>
      <c r="VNE120" s="252"/>
      <c r="VNF120" s="467"/>
      <c r="VNG120" s="466"/>
      <c r="VNH120" s="399"/>
      <c r="VNI120" s="466"/>
      <c r="VNJ120" s="252"/>
      <c r="VNK120" s="467"/>
      <c r="VNL120" s="466"/>
      <c r="VNM120" s="399"/>
      <c r="VNN120" s="466"/>
      <c r="VNO120" s="252"/>
      <c r="VNP120" s="467"/>
      <c r="VNQ120" s="466"/>
      <c r="VNR120" s="399"/>
      <c r="VNS120" s="466"/>
      <c r="VNT120" s="252"/>
      <c r="VNU120" s="467"/>
      <c r="VNV120" s="466"/>
      <c r="VNW120" s="399"/>
      <c r="VNX120" s="466"/>
      <c r="VNY120" s="252"/>
      <c r="VNZ120" s="467"/>
      <c r="VOA120" s="466"/>
      <c r="VOB120" s="399"/>
      <c r="VOC120" s="466"/>
      <c r="VOD120" s="252"/>
      <c r="VOE120" s="467"/>
      <c r="VOF120" s="466"/>
      <c r="VOG120" s="399"/>
      <c r="VOH120" s="466"/>
      <c r="VOI120" s="252"/>
      <c r="VOJ120" s="467"/>
      <c r="VOK120" s="466"/>
      <c r="VOL120" s="399"/>
      <c r="VOM120" s="466"/>
      <c r="VON120" s="252"/>
      <c r="VOO120" s="467"/>
      <c r="VOP120" s="466"/>
      <c r="VOQ120" s="399"/>
      <c r="VOR120" s="466"/>
      <c r="VOS120" s="252"/>
      <c r="VOT120" s="467"/>
      <c r="VOU120" s="466"/>
      <c r="VOV120" s="399"/>
      <c r="VOW120" s="466"/>
      <c r="VOX120" s="252"/>
      <c r="VOY120" s="467"/>
      <c r="VOZ120" s="466"/>
      <c r="VPA120" s="399"/>
      <c r="VPB120" s="466"/>
      <c r="VPC120" s="252"/>
      <c r="VPD120" s="467"/>
      <c r="VPE120" s="466"/>
      <c r="VPF120" s="399"/>
      <c r="VPG120" s="466"/>
      <c r="VPH120" s="252"/>
      <c r="VPI120" s="467"/>
      <c r="VPJ120" s="466"/>
      <c r="VPK120" s="399"/>
      <c r="VPL120" s="466"/>
      <c r="VPM120" s="252"/>
      <c r="VPN120" s="467"/>
      <c r="VPO120" s="466"/>
      <c r="VPP120" s="399"/>
      <c r="VPQ120" s="466"/>
      <c r="VPR120" s="252"/>
      <c r="VPS120" s="467"/>
      <c r="VPT120" s="466"/>
      <c r="VPU120" s="399"/>
      <c r="VPV120" s="466"/>
      <c r="VPW120" s="252"/>
      <c r="VPX120" s="467"/>
      <c r="VPY120" s="466"/>
      <c r="VPZ120" s="399"/>
      <c r="VQA120" s="466"/>
      <c r="VQB120" s="252"/>
      <c r="VQC120" s="467"/>
      <c r="VQD120" s="466"/>
      <c r="VQE120" s="399"/>
      <c r="VQF120" s="466"/>
      <c r="VQG120" s="252"/>
      <c r="VQH120" s="467"/>
      <c r="VQI120" s="466"/>
      <c r="VQJ120" s="399"/>
      <c r="VQK120" s="466"/>
      <c r="VQL120" s="252"/>
      <c r="VQM120" s="467"/>
      <c r="VQN120" s="466"/>
      <c r="VQO120" s="399"/>
      <c r="VQP120" s="466"/>
      <c r="VQQ120" s="252"/>
      <c r="VQR120" s="467"/>
      <c r="VQS120" s="466"/>
      <c r="VQT120" s="399"/>
      <c r="VQU120" s="466"/>
      <c r="VQV120" s="252"/>
      <c r="VQW120" s="467"/>
      <c r="VQX120" s="466"/>
      <c r="VQY120" s="399"/>
      <c r="VQZ120" s="466"/>
      <c r="VRA120" s="252"/>
      <c r="VRB120" s="467"/>
      <c r="VRC120" s="466"/>
      <c r="VRD120" s="399"/>
      <c r="VRE120" s="466"/>
      <c r="VRF120" s="252"/>
      <c r="VRG120" s="467"/>
      <c r="VRH120" s="466"/>
      <c r="VRI120" s="399"/>
      <c r="VRJ120" s="466"/>
      <c r="VRK120" s="252"/>
      <c r="VRL120" s="467"/>
      <c r="VRM120" s="466"/>
      <c r="VRN120" s="399"/>
      <c r="VRO120" s="466"/>
      <c r="VRP120" s="252"/>
      <c r="VRQ120" s="467"/>
      <c r="VRR120" s="466"/>
      <c r="VRS120" s="399"/>
      <c r="VRT120" s="466"/>
      <c r="VRU120" s="252"/>
      <c r="VRV120" s="467"/>
      <c r="VRW120" s="466"/>
      <c r="VRX120" s="399"/>
      <c r="VRY120" s="466"/>
      <c r="VRZ120" s="252"/>
      <c r="VSA120" s="467"/>
      <c r="VSB120" s="466"/>
      <c r="VSC120" s="399"/>
      <c r="VSD120" s="466"/>
      <c r="VSE120" s="252"/>
      <c r="VSF120" s="467"/>
      <c r="VSG120" s="466"/>
      <c r="VSH120" s="399"/>
      <c r="VSI120" s="466"/>
      <c r="VSJ120" s="252"/>
      <c r="VSK120" s="467"/>
      <c r="VSL120" s="466"/>
      <c r="VSM120" s="399"/>
      <c r="VSN120" s="466"/>
      <c r="VSO120" s="252"/>
      <c r="VSP120" s="467"/>
      <c r="VSQ120" s="466"/>
      <c r="VSR120" s="399"/>
      <c r="VSS120" s="466"/>
      <c r="VST120" s="252"/>
      <c r="VSU120" s="467"/>
      <c r="VSV120" s="466"/>
      <c r="VSW120" s="399"/>
      <c r="VSX120" s="466"/>
      <c r="VSY120" s="252"/>
      <c r="VSZ120" s="467"/>
      <c r="VTA120" s="466"/>
      <c r="VTB120" s="399"/>
      <c r="VTC120" s="466"/>
      <c r="VTD120" s="252"/>
      <c r="VTE120" s="467"/>
      <c r="VTF120" s="466"/>
      <c r="VTG120" s="399"/>
      <c r="VTH120" s="466"/>
      <c r="VTI120" s="252"/>
      <c r="VTJ120" s="467"/>
      <c r="VTK120" s="466"/>
      <c r="VTL120" s="399"/>
      <c r="VTM120" s="466"/>
      <c r="VTN120" s="252"/>
      <c r="VTO120" s="467"/>
      <c r="VTP120" s="466"/>
      <c r="VTQ120" s="399"/>
      <c r="VTR120" s="466"/>
      <c r="VTS120" s="252"/>
      <c r="VTT120" s="467"/>
      <c r="VTU120" s="466"/>
      <c r="VTV120" s="399"/>
      <c r="VTW120" s="466"/>
      <c r="VTX120" s="252"/>
      <c r="VTY120" s="467"/>
      <c r="VTZ120" s="466"/>
      <c r="VUA120" s="399"/>
      <c r="VUB120" s="466"/>
      <c r="VUC120" s="252"/>
      <c r="VUD120" s="467"/>
      <c r="VUE120" s="466"/>
      <c r="VUF120" s="399"/>
      <c r="VUG120" s="466"/>
      <c r="VUH120" s="252"/>
      <c r="VUI120" s="467"/>
      <c r="VUJ120" s="466"/>
      <c r="VUK120" s="399"/>
      <c r="VUL120" s="466"/>
      <c r="VUM120" s="252"/>
      <c r="VUN120" s="467"/>
      <c r="VUO120" s="466"/>
      <c r="VUP120" s="399"/>
      <c r="VUQ120" s="466"/>
      <c r="VUR120" s="252"/>
      <c r="VUS120" s="467"/>
      <c r="VUT120" s="466"/>
      <c r="VUU120" s="399"/>
      <c r="VUV120" s="466"/>
      <c r="VUW120" s="252"/>
      <c r="VUX120" s="467"/>
      <c r="VUY120" s="466"/>
      <c r="VUZ120" s="399"/>
      <c r="VVA120" s="466"/>
      <c r="VVB120" s="252"/>
      <c r="VVC120" s="467"/>
      <c r="VVD120" s="466"/>
      <c r="VVE120" s="399"/>
      <c r="VVF120" s="466"/>
      <c r="VVG120" s="252"/>
      <c r="VVH120" s="467"/>
      <c r="VVI120" s="466"/>
      <c r="VVJ120" s="399"/>
      <c r="VVK120" s="466"/>
      <c r="VVL120" s="252"/>
      <c r="VVM120" s="467"/>
      <c r="VVN120" s="466"/>
      <c r="VVO120" s="399"/>
      <c r="VVP120" s="466"/>
      <c r="VVQ120" s="252"/>
      <c r="VVR120" s="467"/>
      <c r="VVS120" s="466"/>
      <c r="VVT120" s="399"/>
      <c r="VVU120" s="466"/>
      <c r="VVV120" s="252"/>
      <c r="VVW120" s="467"/>
      <c r="VVX120" s="466"/>
      <c r="VVY120" s="399"/>
      <c r="VVZ120" s="466"/>
      <c r="VWA120" s="252"/>
      <c r="VWB120" s="467"/>
      <c r="VWC120" s="466"/>
      <c r="VWD120" s="399"/>
      <c r="VWE120" s="466"/>
      <c r="VWF120" s="252"/>
      <c r="VWG120" s="467"/>
      <c r="VWH120" s="466"/>
      <c r="VWI120" s="399"/>
      <c r="VWJ120" s="466"/>
      <c r="VWK120" s="252"/>
      <c r="VWL120" s="467"/>
      <c r="VWM120" s="466"/>
      <c r="VWN120" s="399"/>
      <c r="VWO120" s="466"/>
      <c r="VWP120" s="252"/>
      <c r="VWQ120" s="467"/>
      <c r="VWR120" s="466"/>
      <c r="VWS120" s="399"/>
      <c r="VWT120" s="466"/>
      <c r="VWU120" s="252"/>
      <c r="VWV120" s="467"/>
      <c r="VWW120" s="466"/>
      <c r="VWX120" s="399"/>
      <c r="VWY120" s="466"/>
      <c r="VWZ120" s="252"/>
      <c r="VXA120" s="467"/>
      <c r="VXB120" s="466"/>
      <c r="VXC120" s="399"/>
      <c r="VXD120" s="466"/>
      <c r="VXE120" s="252"/>
      <c r="VXF120" s="467"/>
      <c r="VXG120" s="466"/>
      <c r="VXH120" s="399"/>
      <c r="VXI120" s="466"/>
      <c r="VXJ120" s="252"/>
      <c r="VXK120" s="467"/>
      <c r="VXL120" s="466"/>
      <c r="VXM120" s="399"/>
      <c r="VXN120" s="466"/>
      <c r="VXO120" s="252"/>
      <c r="VXP120" s="467"/>
      <c r="VXQ120" s="466"/>
      <c r="VXR120" s="399"/>
      <c r="VXS120" s="466"/>
      <c r="VXT120" s="252"/>
      <c r="VXU120" s="467"/>
      <c r="VXV120" s="466"/>
      <c r="VXW120" s="399"/>
      <c r="VXX120" s="466"/>
      <c r="VXY120" s="252"/>
      <c r="VXZ120" s="467"/>
      <c r="VYA120" s="466"/>
      <c r="VYB120" s="399"/>
      <c r="VYC120" s="466"/>
      <c r="VYD120" s="252"/>
      <c r="VYE120" s="467"/>
      <c r="VYF120" s="466"/>
      <c r="VYG120" s="399"/>
      <c r="VYH120" s="466"/>
      <c r="VYI120" s="252"/>
      <c r="VYJ120" s="467"/>
      <c r="VYK120" s="466"/>
      <c r="VYL120" s="399"/>
      <c r="VYM120" s="466"/>
      <c r="VYN120" s="252"/>
      <c r="VYO120" s="467"/>
      <c r="VYP120" s="466"/>
      <c r="VYQ120" s="399"/>
      <c r="VYR120" s="466"/>
      <c r="VYS120" s="252"/>
      <c r="VYT120" s="467"/>
      <c r="VYU120" s="466"/>
      <c r="VYV120" s="399"/>
      <c r="VYW120" s="466"/>
      <c r="VYX120" s="252"/>
      <c r="VYY120" s="467"/>
      <c r="VYZ120" s="466"/>
      <c r="VZA120" s="399"/>
      <c r="VZB120" s="466"/>
      <c r="VZC120" s="252"/>
      <c r="VZD120" s="467"/>
      <c r="VZE120" s="466"/>
      <c r="VZF120" s="399"/>
      <c r="VZG120" s="466"/>
      <c r="VZH120" s="252"/>
      <c r="VZI120" s="467"/>
      <c r="VZJ120" s="466"/>
      <c r="VZK120" s="399"/>
      <c r="VZL120" s="466"/>
      <c r="VZM120" s="252"/>
      <c r="VZN120" s="467"/>
      <c r="VZO120" s="466"/>
      <c r="VZP120" s="399"/>
      <c r="VZQ120" s="466"/>
      <c r="VZR120" s="252"/>
      <c r="VZS120" s="467"/>
      <c r="VZT120" s="466"/>
      <c r="VZU120" s="399"/>
      <c r="VZV120" s="466"/>
      <c r="VZW120" s="252"/>
      <c r="VZX120" s="467"/>
      <c r="VZY120" s="466"/>
      <c r="VZZ120" s="399"/>
      <c r="WAA120" s="466"/>
      <c r="WAB120" s="252"/>
      <c r="WAC120" s="467"/>
      <c r="WAD120" s="466"/>
      <c r="WAE120" s="399"/>
      <c r="WAF120" s="466"/>
      <c r="WAG120" s="252"/>
      <c r="WAH120" s="467"/>
      <c r="WAI120" s="466"/>
      <c r="WAJ120" s="399"/>
      <c r="WAK120" s="466"/>
      <c r="WAL120" s="252"/>
      <c r="WAM120" s="467"/>
      <c r="WAN120" s="466"/>
      <c r="WAO120" s="399"/>
      <c r="WAP120" s="466"/>
      <c r="WAQ120" s="252"/>
      <c r="WAR120" s="467"/>
      <c r="WAS120" s="466"/>
      <c r="WAT120" s="399"/>
      <c r="WAU120" s="466"/>
      <c r="WAV120" s="252"/>
      <c r="WAW120" s="467"/>
      <c r="WAX120" s="466"/>
      <c r="WAY120" s="399"/>
      <c r="WAZ120" s="466"/>
      <c r="WBA120" s="252"/>
      <c r="WBB120" s="467"/>
      <c r="WBC120" s="466"/>
      <c r="WBD120" s="399"/>
      <c r="WBE120" s="466"/>
      <c r="WBF120" s="252"/>
      <c r="WBG120" s="467"/>
      <c r="WBH120" s="466"/>
      <c r="WBI120" s="399"/>
      <c r="WBJ120" s="466"/>
      <c r="WBK120" s="252"/>
      <c r="WBL120" s="467"/>
      <c r="WBM120" s="466"/>
      <c r="WBN120" s="399"/>
      <c r="WBO120" s="466"/>
      <c r="WBP120" s="252"/>
      <c r="WBQ120" s="467"/>
      <c r="WBR120" s="466"/>
      <c r="WBS120" s="399"/>
      <c r="WBT120" s="466"/>
      <c r="WBU120" s="252"/>
      <c r="WBV120" s="467"/>
      <c r="WBW120" s="466"/>
      <c r="WBX120" s="399"/>
      <c r="WBY120" s="466"/>
      <c r="WBZ120" s="252"/>
      <c r="WCA120" s="467"/>
      <c r="WCB120" s="466"/>
      <c r="WCC120" s="399"/>
      <c r="WCD120" s="466"/>
      <c r="WCE120" s="252"/>
      <c r="WCF120" s="467"/>
      <c r="WCG120" s="466"/>
      <c r="WCH120" s="399"/>
      <c r="WCI120" s="466"/>
      <c r="WCJ120" s="252"/>
      <c r="WCK120" s="467"/>
      <c r="WCL120" s="466"/>
      <c r="WCM120" s="399"/>
      <c r="WCN120" s="466"/>
      <c r="WCO120" s="252"/>
      <c r="WCP120" s="467"/>
      <c r="WCQ120" s="466"/>
      <c r="WCR120" s="399"/>
      <c r="WCS120" s="466"/>
      <c r="WCT120" s="252"/>
      <c r="WCU120" s="467"/>
      <c r="WCV120" s="466"/>
      <c r="WCW120" s="399"/>
      <c r="WCX120" s="466"/>
      <c r="WCY120" s="252"/>
      <c r="WCZ120" s="467"/>
      <c r="WDA120" s="466"/>
      <c r="WDB120" s="399"/>
      <c r="WDC120" s="466"/>
      <c r="WDD120" s="252"/>
      <c r="WDE120" s="467"/>
      <c r="WDF120" s="466"/>
      <c r="WDG120" s="399"/>
      <c r="WDH120" s="466"/>
      <c r="WDI120" s="252"/>
      <c r="WDJ120" s="467"/>
      <c r="WDK120" s="466"/>
      <c r="WDL120" s="399"/>
      <c r="WDM120" s="466"/>
      <c r="WDN120" s="252"/>
      <c r="WDO120" s="467"/>
      <c r="WDP120" s="466"/>
      <c r="WDQ120" s="399"/>
      <c r="WDR120" s="466"/>
      <c r="WDS120" s="252"/>
      <c r="WDT120" s="467"/>
      <c r="WDU120" s="466"/>
      <c r="WDV120" s="399"/>
      <c r="WDW120" s="466"/>
      <c r="WDX120" s="252"/>
      <c r="WDY120" s="467"/>
      <c r="WDZ120" s="466"/>
      <c r="WEA120" s="399"/>
      <c r="WEB120" s="466"/>
      <c r="WEC120" s="252"/>
      <c r="WED120" s="467"/>
      <c r="WEE120" s="466"/>
      <c r="WEF120" s="399"/>
      <c r="WEG120" s="466"/>
      <c r="WEH120" s="252"/>
      <c r="WEI120" s="467"/>
      <c r="WEJ120" s="466"/>
      <c r="WEK120" s="399"/>
      <c r="WEL120" s="466"/>
      <c r="WEM120" s="252"/>
      <c r="WEN120" s="467"/>
      <c r="WEO120" s="466"/>
      <c r="WEP120" s="399"/>
      <c r="WEQ120" s="466"/>
      <c r="WER120" s="252"/>
      <c r="WES120" s="467"/>
      <c r="WET120" s="466"/>
      <c r="WEU120" s="399"/>
      <c r="WEV120" s="466"/>
      <c r="WEW120" s="252"/>
      <c r="WEX120" s="467"/>
      <c r="WEY120" s="466"/>
      <c r="WEZ120" s="399"/>
      <c r="WFA120" s="466"/>
      <c r="WFB120" s="252"/>
      <c r="WFC120" s="467"/>
      <c r="WFD120" s="466"/>
      <c r="WFE120" s="399"/>
      <c r="WFF120" s="466"/>
      <c r="WFG120" s="252"/>
      <c r="WFH120" s="467"/>
      <c r="WFI120" s="466"/>
      <c r="WFJ120" s="399"/>
      <c r="WFK120" s="466"/>
      <c r="WFL120" s="252"/>
      <c r="WFM120" s="467"/>
      <c r="WFN120" s="466"/>
      <c r="WFO120" s="399"/>
      <c r="WFP120" s="466"/>
      <c r="WFQ120" s="252"/>
      <c r="WFR120" s="467"/>
      <c r="WFS120" s="466"/>
      <c r="WFT120" s="399"/>
      <c r="WFU120" s="466"/>
      <c r="WFV120" s="252"/>
      <c r="WFW120" s="467"/>
      <c r="WFX120" s="466"/>
      <c r="WFY120" s="399"/>
      <c r="WFZ120" s="466"/>
      <c r="WGA120" s="252"/>
      <c r="WGB120" s="467"/>
      <c r="WGC120" s="466"/>
      <c r="WGD120" s="399"/>
      <c r="WGE120" s="466"/>
      <c r="WGF120" s="252"/>
      <c r="WGG120" s="467"/>
      <c r="WGH120" s="466"/>
      <c r="WGI120" s="399"/>
      <c r="WGJ120" s="466"/>
      <c r="WGK120" s="252"/>
      <c r="WGL120" s="467"/>
      <c r="WGM120" s="466"/>
      <c r="WGN120" s="399"/>
      <c r="WGO120" s="466"/>
      <c r="WGP120" s="252"/>
      <c r="WGQ120" s="467"/>
      <c r="WGR120" s="466"/>
      <c r="WGS120" s="399"/>
      <c r="WGT120" s="466"/>
      <c r="WGU120" s="252"/>
      <c r="WGV120" s="467"/>
      <c r="WGW120" s="466"/>
      <c r="WGX120" s="399"/>
      <c r="WGY120" s="466"/>
      <c r="WGZ120" s="252"/>
      <c r="WHA120" s="467"/>
      <c r="WHB120" s="466"/>
      <c r="WHC120" s="399"/>
      <c r="WHD120" s="466"/>
      <c r="WHE120" s="252"/>
      <c r="WHF120" s="467"/>
      <c r="WHG120" s="466"/>
      <c r="WHH120" s="399"/>
      <c r="WHI120" s="466"/>
      <c r="WHJ120" s="252"/>
      <c r="WHK120" s="467"/>
      <c r="WHL120" s="466"/>
      <c r="WHM120" s="399"/>
      <c r="WHN120" s="466"/>
      <c r="WHO120" s="252"/>
      <c r="WHP120" s="467"/>
      <c r="WHQ120" s="466"/>
      <c r="WHR120" s="399"/>
      <c r="WHS120" s="466"/>
      <c r="WHT120" s="252"/>
      <c r="WHU120" s="467"/>
      <c r="WHV120" s="466"/>
      <c r="WHW120" s="399"/>
      <c r="WHX120" s="466"/>
      <c r="WHY120" s="252"/>
      <c r="WHZ120" s="467"/>
      <c r="WIA120" s="466"/>
      <c r="WIB120" s="399"/>
      <c r="WIC120" s="466"/>
      <c r="WID120" s="252"/>
      <c r="WIE120" s="467"/>
      <c r="WIF120" s="466"/>
      <c r="WIG120" s="399"/>
      <c r="WIH120" s="466"/>
      <c r="WII120" s="252"/>
      <c r="WIJ120" s="467"/>
      <c r="WIK120" s="466"/>
      <c r="WIL120" s="399"/>
      <c r="WIM120" s="466"/>
      <c r="WIN120" s="252"/>
      <c r="WIO120" s="467"/>
      <c r="WIP120" s="466"/>
      <c r="WIQ120" s="399"/>
      <c r="WIR120" s="466"/>
      <c r="WIS120" s="252"/>
      <c r="WIT120" s="467"/>
      <c r="WIU120" s="466"/>
      <c r="WIV120" s="399"/>
      <c r="WIW120" s="466"/>
      <c r="WIX120" s="252"/>
      <c r="WIY120" s="467"/>
      <c r="WIZ120" s="466"/>
      <c r="WJA120" s="399"/>
      <c r="WJB120" s="466"/>
      <c r="WJC120" s="252"/>
      <c r="WJD120" s="467"/>
      <c r="WJE120" s="466"/>
      <c r="WJF120" s="399"/>
      <c r="WJG120" s="466"/>
      <c r="WJH120" s="252"/>
      <c r="WJI120" s="467"/>
      <c r="WJJ120" s="466"/>
      <c r="WJK120" s="399"/>
      <c r="WJL120" s="466"/>
      <c r="WJM120" s="252"/>
      <c r="WJN120" s="467"/>
      <c r="WJO120" s="466"/>
      <c r="WJP120" s="399"/>
      <c r="WJQ120" s="466"/>
      <c r="WJR120" s="252"/>
      <c r="WJS120" s="467"/>
      <c r="WJT120" s="466"/>
      <c r="WJU120" s="399"/>
      <c r="WJV120" s="466"/>
      <c r="WJW120" s="252"/>
      <c r="WJX120" s="467"/>
      <c r="WJY120" s="466"/>
      <c r="WJZ120" s="399"/>
      <c r="WKA120" s="466"/>
      <c r="WKB120" s="252"/>
      <c r="WKC120" s="467"/>
      <c r="WKD120" s="466"/>
      <c r="WKE120" s="399"/>
      <c r="WKF120" s="466"/>
      <c r="WKG120" s="252"/>
      <c r="WKH120" s="467"/>
      <c r="WKI120" s="466"/>
      <c r="WKJ120" s="399"/>
      <c r="WKK120" s="466"/>
      <c r="WKL120" s="252"/>
      <c r="WKM120" s="467"/>
      <c r="WKN120" s="466"/>
      <c r="WKO120" s="399"/>
      <c r="WKP120" s="466"/>
      <c r="WKQ120" s="252"/>
      <c r="WKR120" s="467"/>
      <c r="WKS120" s="466"/>
      <c r="WKT120" s="399"/>
      <c r="WKU120" s="466"/>
      <c r="WKV120" s="252"/>
      <c r="WKW120" s="467"/>
      <c r="WKX120" s="466"/>
      <c r="WKY120" s="399"/>
      <c r="WKZ120" s="466"/>
      <c r="WLA120" s="252"/>
      <c r="WLB120" s="467"/>
      <c r="WLC120" s="466"/>
      <c r="WLD120" s="399"/>
      <c r="WLE120" s="466"/>
      <c r="WLF120" s="252"/>
      <c r="WLG120" s="467"/>
      <c r="WLH120" s="466"/>
      <c r="WLI120" s="399"/>
      <c r="WLJ120" s="466"/>
      <c r="WLK120" s="252"/>
      <c r="WLL120" s="467"/>
      <c r="WLM120" s="466"/>
      <c r="WLN120" s="399"/>
      <c r="WLO120" s="466"/>
      <c r="WLP120" s="252"/>
      <c r="WLQ120" s="467"/>
      <c r="WLR120" s="466"/>
      <c r="WLS120" s="399"/>
      <c r="WLT120" s="466"/>
      <c r="WLU120" s="252"/>
      <c r="WLV120" s="467"/>
      <c r="WLW120" s="466"/>
      <c r="WLX120" s="399"/>
      <c r="WLY120" s="466"/>
      <c r="WLZ120" s="252"/>
      <c r="WMA120" s="467"/>
      <c r="WMB120" s="466"/>
      <c r="WMC120" s="399"/>
      <c r="WMD120" s="466"/>
      <c r="WME120" s="252"/>
      <c r="WMF120" s="467"/>
      <c r="WMG120" s="466"/>
      <c r="WMH120" s="399"/>
      <c r="WMI120" s="466"/>
      <c r="WMJ120" s="252"/>
      <c r="WMK120" s="467"/>
      <c r="WML120" s="466"/>
      <c r="WMM120" s="399"/>
      <c r="WMN120" s="466"/>
      <c r="WMO120" s="252"/>
      <c r="WMP120" s="467"/>
      <c r="WMQ120" s="466"/>
      <c r="WMR120" s="399"/>
      <c r="WMS120" s="466"/>
      <c r="WMT120" s="252"/>
      <c r="WMU120" s="467"/>
      <c r="WMV120" s="466"/>
      <c r="WMW120" s="399"/>
      <c r="WMX120" s="466"/>
      <c r="WMY120" s="252"/>
      <c r="WMZ120" s="467"/>
      <c r="WNA120" s="466"/>
      <c r="WNB120" s="399"/>
      <c r="WNC120" s="466"/>
      <c r="WND120" s="252"/>
      <c r="WNE120" s="467"/>
      <c r="WNF120" s="466"/>
      <c r="WNG120" s="399"/>
      <c r="WNH120" s="466"/>
      <c r="WNI120" s="252"/>
      <c r="WNJ120" s="467"/>
      <c r="WNK120" s="466"/>
      <c r="WNL120" s="399"/>
      <c r="WNM120" s="466"/>
      <c r="WNN120" s="252"/>
      <c r="WNO120" s="467"/>
      <c r="WNP120" s="466"/>
      <c r="WNQ120" s="399"/>
      <c r="WNR120" s="466"/>
      <c r="WNS120" s="252"/>
      <c r="WNT120" s="467"/>
      <c r="WNU120" s="466"/>
      <c r="WNV120" s="399"/>
      <c r="WNW120" s="466"/>
      <c r="WNX120" s="252"/>
      <c r="WNY120" s="467"/>
      <c r="WNZ120" s="466"/>
      <c r="WOA120" s="399"/>
      <c r="WOB120" s="466"/>
      <c r="WOC120" s="252"/>
      <c r="WOD120" s="467"/>
      <c r="WOE120" s="466"/>
      <c r="WOF120" s="399"/>
      <c r="WOG120" s="466"/>
      <c r="WOH120" s="252"/>
      <c r="WOI120" s="467"/>
      <c r="WOJ120" s="466"/>
      <c r="WOK120" s="399"/>
      <c r="WOL120" s="466"/>
      <c r="WOM120" s="252"/>
      <c r="WON120" s="467"/>
      <c r="WOO120" s="466"/>
      <c r="WOP120" s="399"/>
      <c r="WOQ120" s="466"/>
      <c r="WOR120" s="252"/>
      <c r="WOS120" s="467"/>
      <c r="WOT120" s="466"/>
      <c r="WOU120" s="399"/>
      <c r="WOV120" s="466"/>
      <c r="WOW120" s="252"/>
      <c r="WOX120" s="467"/>
      <c r="WOY120" s="466"/>
      <c r="WOZ120" s="399"/>
      <c r="WPA120" s="466"/>
      <c r="WPB120" s="252"/>
      <c r="WPC120" s="467"/>
      <c r="WPD120" s="466"/>
      <c r="WPE120" s="399"/>
      <c r="WPF120" s="466"/>
      <c r="WPG120" s="252"/>
      <c r="WPH120" s="467"/>
      <c r="WPI120" s="466"/>
      <c r="WPJ120" s="399"/>
      <c r="WPK120" s="466"/>
      <c r="WPL120" s="252"/>
      <c r="WPM120" s="467"/>
      <c r="WPN120" s="466"/>
      <c r="WPO120" s="399"/>
      <c r="WPP120" s="466"/>
      <c r="WPQ120" s="252"/>
      <c r="WPR120" s="467"/>
      <c r="WPS120" s="466"/>
      <c r="WPT120" s="399"/>
      <c r="WPU120" s="466"/>
      <c r="WPV120" s="252"/>
      <c r="WPW120" s="467"/>
      <c r="WPX120" s="466"/>
      <c r="WPY120" s="399"/>
      <c r="WPZ120" s="466"/>
      <c r="WQA120" s="252"/>
      <c r="WQB120" s="467"/>
      <c r="WQC120" s="466"/>
      <c r="WQD120" s="399"/>
      <c r="WQE120" s="466"/>
      <c r="WQF120" s="252"/>
      <c r="WQG120" s="467"/>
      <c r="WQH120" s="466"/>
      <c r="WQI120" s="399"/>
      <c r="WQJ120" s="466"/>
      <c r="WQK120" s="252"/>
      <c r="WQL120" s="467"/>
      <c r="WQM120" s="466"/>
      <c r="WQN120" s="399"/>
      <c r="WQO120" s="466"/>
      <c r="WQP120" s="252"/>
      <c r="WQQ120" s="467"/>
      <c r="WQR120" s="466"/>
      <c r="WQS120" s="399"/>
      <c r="WQT120" s="466"/>
      <c r="WQU120" s="252"/>
      <c r="WQV120" s="467"/>
      <c r="WQW120" s="466"/>
      <c r="WQX120" s="399"/>
      <c r="WQY120" s="466"/>
      <c r="WQZ120" s="252"/>
      <c r="WRA120" s="467"/>
      <c r="WRB120" s="466"/>
      <c r="WRC120" s="399"/>
      <c r="WRD120" s="466"/>
      <c r="WRE120" s="252"/>
      <c r="WRF120" s="467"/>
      <c r="WRG120" s="466"/>
      <c r="WRH120" s="399"/>
      <c r="WRI120" s="466"/>
      <c r="WRJ120" s="252"/>
      <c r="WRK120" s="467"/>
      <c r="WRL120" s="466"/>
      <c r="WRM120" s="399"/>
      <c r="WRN120" s="466"/>
      <c r="WRO120" s="252"/>
      <c r="WRP120" s="467"/>
      <c r="WRQ120" s="466"/>
      <c r="WRR120" s="399"/>
      <c r="WRS120" s="466"/>
      <c r="WRT120" s="252"/>
      <c r="WRU120" s="467"/>
      <c r="WRV120" s="466"/>
      <c r="WRW120" s="399"/>
      <c r="WRX120" s="466"/>
      <c r="WRY120" s="252"/>
      <c r="WRZ120" s="467"/>
      <c r="WSA120" s="466"/>
      <c r="WSB120" s="399"/>
      <c r="WSC120" s="466"/>
      <c r="WSD120" s="252"/>
      <c r="WSE120" s="467"/>
      <c r="WSF120" s="466"/>
      <c r="WSG120" s="399"/>
      <c r="WSH120" s="466"/>
      <c r="WSI120" s="252"/>
      <c r="WSJ120" s="467"/>
      <c r="WSK120" s="466"/>
      <c r="WSL120" s="399"/>
      <c r="WSM120" s="466"/>
      <c r="WSN120" s="252"/>
      <c r="WSO120" s="467"/>
      <c r="WSP120" s="466"/>
      <c r="WSQ120" s="399"/>
      <c r="WSR120" s="466"/>
      <c r="WSS120" s="252"/>
      <c r="WST120" s="467"/>
      <c r="WSU120" s="466"/>
      <c r="WSV120" s="399"/>
      <c r="WSW120" s="466"/>
      <c r="WSX120" s="252"/>
      <c r="WSY120" s="467"/>
      <c r="WSZ120" s="466"/>
      <c r="WTA120" s="399"/>
      <c r="WTB120" s="466"/>
      <c r="WTC120" s="252"/>
      <c r="WTD120" s="467"/>
      <c r="WTE120" s="466"/>
      <c r="WTF120" s="399"/>
      <c r="WTG120" s="466"/>
      <c r="WTH120" s="252"/>
      <c r="WTI120" s="467"/>
      <c r="WTJ120" s="466"/>
      <c r="WTK120" s="399"/>
      <c r="WTL120" s="466"/>
      <c r="WTM120" s="252"/>
      <c r="WTN120" s="467"/>
      <c r="WTO120" s="466"/>
      <c r="WTP120" s="399"/>
      <c r="WTQ120" s="466"/>
      <c r="WTR120" s="252"/>
      <c r="WTS120" s="467"/>
      <c r="WTT120" s="466"/>
      <c r="WTU120" s="399"/>
      <c r="WTV120" s="466"/>
      <c r="WTW120" s="252"/>
      <c r="WTX120" s="467"/>
      <c r="WTY120" s="466"/>
      <c r="WTZ120" s="399"/>
      <c r="WUA120" s="466"/>
      <c r="WUB120" s="252"/>
      <c r="WUC120" s="467"/>
      <c r="WUD120" s="466"/>
      <c r="WUE120" s="399"/>
      <c r="WUF120" s="466"/>
      <c r="WUG120" s="252"/>
      <c r="WUH120" s="467"/>
      <c r="WUI120" s="466"/>
      <c r="WUJ120" s="399"/>
      <c r="WUK120" s="466"/>
      <c r="WUL120" s="252"/>
      <c r="WUM120" s="467"/>
      <c r="WUN120" s="466"/>
      <c r="WUO120" s="399"/>
      <c r="WUP120" s="466"/>
      <c r="WUQ120" s="252"/>
      <c r="WUR120" s="467"/>
      <c r="WUS120" s="466"/>
      <c r="WUT120" s="399"/>
      <c r="WUU120" s="466"/>
      <c r="WUV120" s="252"/>
      <c r="WUW120" s="467"/>
      <c r="WUX120" s="466"/>
      <c r="WUY120" s="399"/>
      <c r="WUZ120" s="466"/>
      <c r="WVA120" s="252"/>
      <c r="WVB120" s="467"/>
      <c r="WVC120" s="466"/>
      <c r="WVD120" s="399"/>
      <c r="WVE120" s="466"/>
      <c r="WVF120" s="252"/>
      <c r="WVG120" s="467"/>
      <c r="WVH120" s="466"/>
      <c r="WVI120" s="399"/>
      <c r="WVJ120" s="466"/>
      <c r="WVK120" s="252"/>
      <c r="WVL120" s="467"/>
      <c r="WVM120" s="466"/>
      <c r="WVN120" s="399"/>
      <c r="WVO120" s="466"/>
      <c r="WVP120" s="252"/>
      <c r="WVQ120" s="467"/>
      <c r="WVR120" s="466"/>
      <c r="WVS120" s="399"/>
      <c r="WVT120" s="466"/>
      <c r="WVU120" s="252"/>
      <c r="WVV120" s="467"/>
      <c r="WVW120" s="466"/>
      <c r="WVX120" s="399"/>
      <c r="WVY120" s="466"/>
      <c r="WVZ120" s="252"/>
      <c r="WWA120" s="467"/>
      <c r="WWB120" s="466"/>
      <c r="WWC120" s="399"/>
      <c r="WWD120" s="466"/>
      <c r="WWE120" s="252"/>
      <c r="WWF120" s="467"/>
      <c r="WWG120" s="466"/>
      <c r="WWH120" s="399"/>
      <c r="WWI120" s="466"/>
      <c r="WWJ120" s="252"/>
      <c r="WWK120" s="467"/>
      <c r="WWL120" s="466"/>
      <c r="WWM120" s="399"/>
      <c r="WWN120" s="466"/>
      <c r="WWO120" s="252"/>
      <c r="WWP120" s="467"/>
      <c r="WWQ120" s="466"/>
      <c r="WWR120" s="399"/>
      <c r="WWS120" s="466"/>
      <c r="WWT120" s="252"/>
      <c r="WWU120" s="467"/>
      <c r="WWV120" s="466"/>
      <c r="WWW120" s="399"/>
      <c r="WWX120" s="466"/>
      <c r="WWY120" s="252"/>
      <c r="WWZ120" s="467"/>
      <c r="WXA120" s="466"/>
      <c r="WXB120" s="399"/>
      <c r="WXC120" s="466"/>
      <c r="WXD120" s="252"/>
      <c r="WXE120" s="467"/>
      <c r="WXF120" s="466"/>
      <c r="WXG120" s="399"/>
      <c r="WXH120" s="466"/>
      <c r="WXI120" s="252"/>
      <c r="WXJ120" s="467"/>
      <c r="WXK120" s="466"/>
      <c r="WXL120" s="399"/>
      <c r="WXM120" s="466"/>
      <c r="WXN120" s="252"/>
      <c r="WXO120" s="467"/>
      <c r="WXP120" s="466"/>
      <c r="WXQ120" s="399"/>
      <c r="WXR120" s="466"/>
      <c r="WXS120" s="252"/>
      <c r="WXT120" s="467"/>
      <c r="WXU120" s="466"/>
      <c r="WXV120" s="399"/>
      <c r="WXW120" s="466"/>
      <c r="WXX120" s="252"/>
      <c r="WXY120" s="467"/>
      <c r="WXZ120" s="466"/>
      <c r="WYA120" s="399"/>
      <c r="WYB120" s="466"/>
      <c r="WYC120" s="252"/>
      <c r="WYD120" s="467"/>
      <c r="WYE120" s="466"/>
      <c r="WYF120" s="399"/>
      <c r="WYG120" s="466"/>
      <c r="WYH120" s="252"/>
      <c r="WYI120" s="467"/>
      <c r="WYJ120" s="466"/>
      <c r="WYK120" s="399"/>
      <c r="WYL120" s="466"/>
      <c r="WYM120" s="252"/>
      <c r="WYN120" s="467"/>
      <c r="WYO120" s="466"/>
      <c r="WYP120" s="399"/>
      <c r="WYQ120" s="466"/>
      <c r="WYR120" s="252"/>
      <c r="WYS120" s="467"/>
      <c r="WYT120" s="466"/>
      <c r="WYU120" s="399"/>
      <c r="WYV120" s="466"/>
      <c r="WYW120" s="252"/>
      <c r="WYX120" s="467"/>
      <c r="WYY120" s="466"/>
      <c r="WYZ120" s="399"/>
      <c r="WZA120" s="466"/>
      <c r="WZB120" s="252"/>
      <c r="WZC120" s="467"/>
      <c r="WZD120" s="466"/>
      <c r="WZE120" s="399"/>
      <c r="WZF120" s="466"/>
      <c r="WZG120" s="252"/>
      <c r="WZH120" s="467"/>
      <c r="WZI120" s="466"/>
      <c r="WZJ120" s="399"/>
      <c r="WZK120" s="466"/>
      <c r="WZL120" s="252"/>
      <c r="WZM120" s="467"/>
      <c r="WZN120" s="466"/>
      <c r="WZO120" s="399"/>
      <c r="WZP120" s="466"/>
      <c r="WZQ120" s="252"/>
      <c r="WZR120" s="467"/>
      <c r="WZS120" s="466"/>
      <c r="WZT120" s="399"/>
      <c r="WZU120" s="466"/>
      <c r="WZV120" s="252"/>
      <c r="WZW120" s="467"/>
      <c r="WZX120" s="466"/>
      <c r="WZY120" s="399"/>
      <c r="WZZ120" s="466"/>
      <c r="XAA120" s="252"/>
      <c r="XAB120" s="467"/>
      <c r="XAC120" s="466"/>
      <c r="XAD120" s="399"/>
      <c r="XAE120" s="466"/>
      <c r="XAF120" s="252"/>
      <c r="XAG120" s="467"/>
      <c r="XAH120" s="466"/>
      <c r="XAI120" s="399"/>
      <c r="XAJ120" s="466"/>
      <c r="XAK120" s="252"/>
      <c r="XAL120" s="467"/>
      <c r="XAM120" s="466"/>
      <c r="XAN120" s="399"/>
      <c r="XAO120" s="466"/>
      <c r="XAP120" s="252"/>
      <c r="XAQ120" s="467"/>
      <c r="XAR120" s="466"/>
      <c r="XAS120" s="399"/>
      <c r="XAT120" s="466"/>
      <c r="XAU120" s="252"/>
      <c r="XAV120" s="467"/>
      <c r="XAW120" s="466"/>
      <c r="XAX120" s="399"/>
      <c r="XAY120" s="466"/>
      <c r="XAZ120" s="252"/>
      <c r="XBA120" s="467"/>
      <c r="XBB120" s="466"/>
      <c r="XBC120" s="399"/>
      <c r="XBD120" s="466"/>
      <c r="XBE120" s="252"/>
      <c r="XBF120" s="467"/>
      <c r="XBG120" s="466"/>
      <c r="XBH120" s="399"/>
      <c r="XBI120" s="466"/>
      <c r="XBJ120" s="252"/>
      <c r="XBK120" s="467"/>
      <c r="XBL120" s="466"/>
      <c r="XBM120" s="399"/>
      <c r="XBN120" s="466"/>
      <c r="XBO120" s="252"/>
      <c r="XBP120" s="467"/>
      <c r="XBQ120" s="466"/>
      <c r="XBR120" s="399"/>
      <c r="XBS120" s="466"/>
      <c r="XBT120" s="252"/>
      <c r="XBU120" s="467"/>
      <c r="XBV120" s="466"/>
      <c r="XBW120" s="399"/>
      <c r="XBX120" s="466"/>
      <c r="XBY120" s="252"/>
      <c r="XBZ120" s="467"/>
      <c r="XCA120" s="466"/>
      <c r="XCB120" s="399"/>
      <c r="XCC120" s="466"/>
      <c r="XCD120" s="252"/>
      <c r="XCE120" s="467"/>
      <c r="XCF120" s="466"/>
      <c r="XCG120" s="399"/>
      <c r="XCH120" s="466"/>
      <c r="XCI120" s="252"/>
      <c r="XCJ120" s="467"/>
      <c r="XCK120" s="466"/>
      <c r="XCL120" s="399"/>
      <c r="XCM120" s="466"/>
      <c r="XCN120" s="252"/>
      <c r="XCO120" s="467"/>
      <c r="XCP120" s="466"/>
      <c r="XCQ120" s="399"/>
      <c r="XCR120" s="466"/>
      <c r="XCS120" s="252"/>
      <c r="XCT120" s="467"/>
      <c r="XCU120" s="466"/>
      <c r="XCV120" s="399"/>
      <c r="XCW120" s="466"/>
      <c r="XCX120" s="252"/>
      <c r="XCY120" s="467"/>
      <c r="XCZ120" s="466"/>
      <c r="XDA120" s="399"/>
      <c r="XDB120" s="466"/>
      <c r="XDC120" s="252"/>
      <c r="XDD120" s="467"/>
      <c r="XDE120" s="466"/>
      <c r="XDF120" s="399"/>
      <c r="XDG120" s="466"/>
      <c r="XDH120" s="252"/>
      <c r="XDI120" s="467"/>
      <c r="XDJ120" s="466"/>
      <c r="XDK120" s="399"/>
      <c r="XDL120" s="466"/>
      <c r="XDM120" s="252"/>
      <c r="XDN120" s="467"/>
      <c r="XDO120" s="466"/>
      <c r="XDP120" s="399"/>
      <c r="XDQ120" s="466"/>
      <c r="XDR120" s="252"/>
      <c r="XDS120" s="467"/>
      <c r="XDT120" s="466"/>
      <c r="XDU120" s="399"/>
      <c r="XDV120" s="466"/>
      <c r="XDW120" s="252"/>
      <c r="XDX120" s="467"/>
      <c r="XDY120" s="466"/>
      <c r="XDZ120" s="399"/>
      <c r="XEA120" s="466"/>
      <c r="XEB120" s="252"/>
      <c r="XEC120" s="467"/>
      <c r="XED120" s="466"/>
      <c r="XEE120" s="399"/>
      <c r="XEF120" s="466"/>
      <c r="XEG120" s="252"/>
      <c r="XEH120" s="467"/>
      <c r="XEI120" s="466"/>
      <c r="XEJ120" s="399"/>
      <c r="XEK120" s="466"/>
      <c r="XEL120" s="252"/>
      <c r="XEM120" s="467"/>
      <c r="XEN120" s="466"/>
      <c r="XEO120" s="399"/>
      <c r="XEP120" s="466"/>
      <c r="XEQ120" s="252"/>
      <c r="XER120" s="467"/>
      <c r="XES120" s="466"/>
      <c r="XET120" s="399"/>
      <c r="XEU120" s="466"/>
      <c r="XEV120" s="252"/>
      <c r="XEW120" s="467"/>
      <c r="XEX120" s="466"/>
      <c r="XEY120" s="399"/>
      <c r="XEZ120" s="466"/>
      <c r="XFA120" s="252"/>
      <c r="XFB120" s="467"/>
      <c r="XFC120" s="466"/>
      <c r="XFD120" s="399"/>
    </row>
    <row r="124" spans="1:16384" x14ac:dyDescent="0.25">
      <c r="A124" s="255" t="s">
        <v>2384</v>
      </c>
      <c r="B124" s="256" t="s">
        <v>2180</v>
      </c>
      <c r="C124" s="256" t="s">
        <v>2181</v>
      </c>
      <c r="D124" s="257" t="s">
        <v>2182</v>
      </c>
      <c r="E124" s="256" t="s">
        <v>2183</v>
      </c>
    </row>
    <row r="125" spans="1:16384" x14ac:dyDescent="0.25">
      <c r="A125" s="249" t="s">
        <v>2175</v>
      </c>
      <c r="B125" s="250">
        <v>34274265.440000005</v>
      </c>
      <c r="C125" s="251">
        <v>1.7370789341528033E-2</v>
      </c>
      <c r="D125" s="250">
        <v>19</v>
      </c>
      <c r="E125" s="251">
        <v>1.85546875E-2</v>
      </c>
    </row>
    <row r="126" spans="1:16384" x14ac:dyDescent="0.25">
      <c r="A126" s="249" t="s">
        <v>2176</v>
      </c>
      <c r="B126" s="250">
        <v>338634428.03890312</v>
      </c>
      <c r="C126" s="251">
        <v>0.17162577338236951</v>
      </c>
      <c r="D126" s="250">
        <v>176</v>
      </c>
      <c r="E126" s="251">
        <v>0.171875</v>
      </c>
    </row>
    <row r="127" spans="1:16384" x14ac:dyDescent="0.25">
      <c r="A127" s="249" t="s">
        <v>2177</v>
      </c>
      <c r="B127" s="250">
        <v>1600189060.810312</v>
      </c>
      <c r="C127" s="251">
        <v>0.81100343727610213</v>
      </c>
      <c r="D127" s="250">
        <v>829</v>
      </c>
      <c r="E127" s="251">
        <v>0.8095703125</v>
      </c>
    </row>
    <row r="128" spans="1:16384" ht="15.75" thickBot="1" x14ac:dyDescent="0.3">
      <c r="A128" s="471" t="s">
        <v>2139</v>
      </c>
      <c r="B128" s="470">
        <f>SUM(B125:B127)</f>
        <v>1973097754.2892151</v>
      </c>
      <c r="C128" s="468">
        <f>SUM(C125:C127)</f>
        <v>0.99999999999999967</v>
      </c>
      <c r="D128" s="470">
        <f>SUM(D125:D127)</f>
        <v>1024</v>
      </c>
      <c r="E128" s="468">
        <f>SUM(E125:E127)</f>
        <v>1</v>
      </c>
      <c r="F128" s="252"/>
      <c r="G128" s="467"/>
      <c r="H128" s="466"/>
      <c r="I128" s="399"/>
      <c r="J128" s="466"/>
      <c r="K128" s="252"/>
      <c r="L128" s="467"/>
      <c r="M128" s="466"/>
      <c r="N128" s="399"/>
      <c r="O128" s="466"/>
      <c r="P128" s="252"/>
      <c r="Q128" s="467"/>
      <c r="R128" s="466"/>
      <c r="S128" s="399"/>
      <c r="T128" s="466"/>
      <c r="U128" s="252"/>
      <c r="V128" s="467"/>
      <c r="W128" s="466"/>
      <c r="X128" s="399"/>
      <c r="Y128" s="466"/>
      <c r="Z128" s="252"/>
      <c r="AA128" s="467"/>
      <c r="AB128" s="466"/>
      <c r="AC128" s="399"/>
      <c r="AD128" s="466"/>
      <c r="AE128" s="252"/>
      <c r="AF128" s="467"/>
      <c r="AG128" s="466"/>
      <c r="AH128" s="399"/>
      <c r="AI128" s="466"/>
      <c r="AJ128" s="252"/>
      <c r="AK128" s="467"/>
      <c r="AL128" s="466"/>
      <c r="AM128" s="399"/>
      <c r="AN128" s="466"/>
      <c r="AO128" s="252"/>
      <c r="AP128" s="467"/>
      <c r="AQ128" s="466"/>
      <c r="AR128" s="399"/>
      <c r="AS128" s="466"/>
      <c r="AT128" s="252"/>
      <c r="AU128" s="467"/>
      <c r="AV128" s="466"/>
      <c r="AW128" s="399"/>
      <c r="AX128" s="466"/>
      <c r="AY128" s="252"/>
      <c r="AZ128" s="467"/>
      <c r="BA128" s="466"/>
      <c r="BB128" s="399"/>
      <c r="BC128" s="466"/>
      <c r="BD128" s="252"/>
      <c r="BE128" s="467"/>
      <c r="BF128" s="466"/>
      <c r="BG128" s="399"/>
      <c r="BH128" s="466"/>
      <c r="BI128" s="252"/>
      <c r="BJ128" s="467"/>
      <c r="BK128" s="466"/>
      <c r="BL128" s="399"/>
      <c r="BM128" s="466"/>
      <c r="BN128" s="252"/>
      <c r="BO128" s="467"/>
      <c r="BP128" s="466"/>
      <c r="BQ128" s="399"/>
      <c r="BR128" s="466"/>
      <c r="BS128" s="252"/>
      <c r="BT128" s="467"/>
      <c r="BU128" s="466"/>
      <c r="BV128" s="399"/>
      <c r="BW128" s="466"/>
      <c r="BX128" s="252"/>
      <c r="BY128" s="467"/>
      <c r="BZ128" s="466"/>
      <c r="CA128" s="399"/>
      <c r="CB128" s="466"/>
      <c r="CC128" s="252"/>
      <c r="CD128" s="467"/>
      <c r="CE128" s="466"/>
      <c r="CF128" s="399"/>
      <c r="CG128" s="466"/>
      <c r="CH128" s="252"/>
      <c r="CI128" s="467"/>
      <c r="CJ128" s="466"/>
      <c r="CK128" s="399"/>
      <c r="CL128" s="466"/>
      <c r="CM128" s="252"/>
      <c r="CN128" s="467"/>
      <c r="CO128" s="466"/>
      <c r="CP128" s="399"/>
      <c r="CQ128" s="466"/>
      <c r="CR128" s="252"/>
      <c r="CS128" s="467"/>
      <c r="CT128" s="466"/>
      <c r="CU128" s="399"/>
      <c r="CV128" s="466"/>
      <c r="CW128" s="252"/>
      <c r="CX128" s="467"/>
      <c r="CY128" s="466"/>
      <c r="CZ128" s="399"/>
      <c r="DA128" s="466"/>
      <c r="DB128" s="252"/>
      <c r="DC128" s="467"/>
      <c r="DD128" s="466"/>
      <c r="DE128" s="399"/>
      <c r="DF128" s="466"/>
      <c r="DG128" s="252"/>
      <c r="DH128" s="467"/>
      <c r="DI128" s="466"/>
      <c r="DJ128" s="399"/>
      <c r="DK128" s="466"/>
      <c r="DL128" s="252"/>
      <c r="DM128" s="467"/>
      <c r="DN128" s="466"/>
      <c r="DO128" s="399"/>
      <c r="DP128" s="466"/>
      <c r="DQ128" s="252"/>
      <c r="DR128" s="467"/>
      <c r="DS128" s="466"/>
      <c r="DT128" s="399"/>
      <c r="DU128" s="466"/>
      <c r="DV128" s="252"/>
      <c r="DW128" s="467"/>
      <c r="DX128" s="466"/>
      <c r="DY128" s="399"/>
      <c r="DZ128" s="466"/>
      <c r="EA128" s="252"/>
      <c r="EB128" s="467"/>
      <c r="EC128" s="466"/>
      <c r="ED128" s="399"/>
      <c r="EE128" s="466"/>
      <c r="EF128" s="252"/>
      <c r="EG128" s="467"/>
      <c r="EH128" s="466"/>
      <c r="EI128" s="399"/>
      <c r="EJ128" s="466"/>
      <c r="EK128" s="252"/>
      <c r="EL128" s="467"/>
      <c r="EM128" s="466"/>
      <c r="EN128" s="399"/>
      <c r="EO128" s="466"/>
      <c r="EP128" s="252"/>
      <c r="EQ128" s="467"/>
      <c r="ER128" s="466"/>
      <c r="ES128" s="399"/>
      <c r="ET128" s="466"/>
      <c r="EU128" s="252"/>
      <c r="EV128" s="467"/>
      <c r="EW128" s="466"/>
      <c r="EX128" s="399"/>
      <c r="EY128" s="466"/>
      <c r="EZ128" s="252"/>
      <c r="FA128" s="467"/>
      <c r="FB128" s="466"/>
      <c r="FC128" s="399"/>
      <c r="FD128" s="466"/>
      <c r="FE128" s="252"/>
      <c r="FF128" s="467"/>
      <c r="FG128" s="466"/>
      <c r="FH128" s="399"/>
      <c r="FI128" s="466"/>
      <c r="FJ128" s="252"/>
      <c r="FK128" s="467"/>
      <c r="FL128" s="466"/>
      <c r="FM128" s="399"/>
      <c r="FN128" s="466"/>
      <c r="FO128" s="252"/>
      <c r="FP128" s="467"/>
      <c r="FQ128" s="466"/>
      <c r="FR128" s="399"/>
      <c r="FS128" s="466"/>
      <c r="FT128" s="252"/>
      <c r="FU128" s="467"/>
      <c r="FV128" s="466"/>
      <c r="FW128" s="399"/>
      <c r="FX128" s="466"/>
      <c r="FY128" s="252"/>
      <c r="FZ128" s="467"/>
      <c r="GA128" s="466"/>
      <c r="GB128" s="399"/>
      <c r="GC128" s="466"/>
      <c r="GD128" s="252"/>
      <c r="GE128" s="467"/>
      <c r="GF128" s="466"/>
      <c r="GG128" s="399"/>
      <c r="GH128" s="466"/>
      <c r="GI128" s="252"/>
      <c r="GJ128" s="467"/>
      <c r="GK128" s="466"/>
      <c r="GL128" s="399"/>
      <c r="GM128" s="466"/>
      <c r="GN128" s="252"/>
      <c r="GO128" s="467"/>
      <c r="GP128" s="466"/>
      <c r="GQ128" s="399"/>
      <c r="GR128" s="466"/>
      <c r="GS128" s="252"/>
      <c r="GT128" s="467"/>
      <c r="GU128" s="466"/>
      <c r="GV128" s="399"/>
      <c r="GW128" s="466"/>
      <c r="GX128" s="252"/>
      <c r="GY128" s="467"/>
      <c r="GZ128" s="466"/>
      <c r="HA128" s="399"/>
      <c r="HB128" s="466"/>
      <c r="HC128" s="252"/>
      <c r="HD128" s="467"/>
      <c r="HE128" s="466"/>
      <c r="HF128" s="399"/>
      <c r="HG128" s="466"/>
      <c r="HH128" s="252"/>
      <c r="HI128" s="467"/>
      <c r="HJ128" s="466"/>
      <c r="HK128" s="399"/>
      <c r="HL128" s="466"/>
      <c r="HM128" s="252"/>
      <c r="HN128" s="467"/>
      <c r="HO128" s="466"/>
      <c r="HP128" s="399"/>
      <c r="HQ128" s="466"/>
      <c r="HR128" s="252"/>
      <c r="HS128" s="467"/>
      <c r="HT128" s="466"/>
      <c r="HU128" s="399"/>
      <c r="HV128" s="466"/>
      <c r="HW128" s="252"/>
      <c r="HX128" s="467"/>
      <c r="HY128" s="466"/>
      <c r="HZ128" s="399"/>
      <c r="IA128" s="466"/>
      <c r="IB128" s="252"/>
      <c r="IC128" s="467"/>
      <c r="ID128" s="466"/>
      <c r="IE128" s="399"/>
      <c r="IF128" s="466"/>
      <c r="IG128" s="252"/>
      <c r="IH128" s="467"/>
      <c r="II128" s="466"/>
      <c r="IJ128" s="399"/>
      <c r="IK128" s="466"/>
      <c r="IL128" s="252"/>
      <c r="IM128" s="467"/>
      <c r="IN128" s="466"/>
      <c r="IO128" s="399"/>
      <c r="IP128" s="466"/>
      <c r="IQ128" s="252"/>
      <c r="IR128" s="467"/>
      <c r="IS128" s="466"/>
      <c r="IT128" s="399"/>
      <c r="IU128" s="466"/>
      <c r="IV128" s="252"/>
      <c r="IW128" s="467"/>
      <c r="IX128" s="466"/>
      <c r="IY128" s="399"/>
      <c r="IZ128" s="466"/>
      <c r="JA128" s="252"/>
      <c r="JB128" s="467"/>
      <c r="JC128" s="466"/>
      <c r="JD128" s="399"/>
      <c r="JE128" s="466"/>
      <c r="JF128" s="252"/>
      <c r="JG128" s="467"/>
      <c r="JH128" s="466"/>
      <c r="JI128" s="399"/>
      <c r="JJ128" s="466"/>
      <c r="JK128" s="252"/>
      <c r="JL128" s="467"/>
      <c r="JM128" s="466"/>
      <c r="JN128" s="399"/>
      <c r="JO128" s="466"/>
      <c r="JP128" s="252"/>
      <c r="JQ128" s="467"/>
      <c r="JR128" s="466"/>
      <c r="JS128" s="399"/>
      <c r="JT128" s="466"/>
      <c r="JU128" s="252"/>
      <c r="JV128" s="467"/>
      <c r="JW128" s="466"/>
      <c r="JX128" s="399"/>
      <c r="JY128" s="466"/>
      <c r="JZ128" s="252"/>
      <c r="KA128" s="467"/>
      <c r="KB128" s="466"/>
      <c r="KC128" s="399"/>
      <c r="KD128" s="466"/>
      <c r="KE128" s="252"/>
      <c r="KF128" s="467"/>
      <c r="KG128" s="466"/>
      <c r="KH128" s="399"/>
      <c r="KI128" s="466"/>
      <c r="KJ128" s="252"/>
      <c r="KK128" s="467"/>
      <c r="KL128" s="466"/>
      <c r="KM128" s="399"/>
      <c r="KN128" s="466"/>
      <c r="KO128" s="252"/>
      <c r="KP128" s="467"/>
      <c r="KQ128" s="466"/>
      <c r="KR128" s="399"/>
      <c r="KS128" s="466"/>
      <c r="KT128" s="252"/>
      <c r="KU128" s="467"/>
      <c r="KV128" s="466"/>
      <c r="KW128" s="399"/>
      <c r="KX128" s="466"/>
      <c r="KY128" s="252"/>
      <c r="KZ128" s="467"/>
      <c r="LA128" s="466"/>
      <c r="LB128" s="399"/>
      <c r="LC128" s="466"/>
      <c r="LD128" s="252"/>
      <c r="LE128" s="467"/>
      <c r="LF128" s="466"/>
      <c r="LG128" s="399"/>
      <c r="LH128" s="466"/>
      <c r="LI128" s="252"/>
      <c r="LJ128" s="467"/>
      <c r="LK128" s="466"/>
      <c r="LL128" s="399"/>
      <c r="LM128" s="466"/>
      <c r="LN128" s="252"/>
      <c r="LO128" s="467"/>
      <c r="LP128" s="466"/>
      <c r="LQ128" s="399"/>
      <c r="LR128" s="466"/>
      <c r="LS128" s="252"/>
      <c r="LT128" s="467"/>
      <c r="LU128" s="466"/>
      <c r="LV128" s="399"/>
      <c r="LW128" s="466"/>
      <c r="LX128" s="252"/>
      <c r="LY128" s="467"/>
      <c r="LZ128" s="466"/>
      <c r="MA128" s="399"/>
      <c r="MB128" s="466"/>
      <c r="MC128" s="252"/>
      <c r="MD128" s="467"/>
      <c r="ME128" s="466"/>
      <c r="MF128" s="399"/>
      <c r="MG128" s="466"/>
      <c r="MH128" s="252"/>
      <c r="MI128" s="467"/>
      <c r="MJ128" s="466"/>
      <c r="MK128" s="399"/>
      <c r="ML128" s="466"/>
      <c r="MM128" s="252"/>
      <c r="MN128" s="467"/>
      <c r="MO128" s="466"/>
      <c r="MP128" s="399"/>
      <c r="MQ128" s="466"/>
      <c r="MR128" s="252"/>
      <c r="MS128" s="467"/>
      <c r="MT128" s="466"/>
      <c r="MU128" s="399"/>
      <c r="MV128" s="466"/>
      <c r="MW128" s="252"/>
      <c r="MX128" s="467"/>
      <c r="MY128" s="466"/>
      <c r="MZ128" s="399"/>
      <c r="NA128" s="466"/>
      <c r="NB128" s="252"/>
      <c r="NC128" s="467"/>
      <c r="ND128" s="466"/>
      <c r="NE128" s="399"/>
      <c r="NF128" s="466"/>
      <c r="NG128" s="252"/>
      <c r="NH128" s="467"/>
      <c r="NI128" s="466"/>
      <c r="NJ128" s="399"/>
      <c r="NK128" s="466"/>
      <c r="NL128" s="252"/>
      <c r="NM128" s="467"/>
      <c r="NN128" s="466"/>
      <c r="NO128" s="399"/>
      <c r="NP128" s="466"/>
      <c r="NQ128" s="252"/>
      <c r="NR128" s="467"/>
      <c r="NS128" s="466"/>
      <c r="NT128" s="399"/>
      <c r="NU128" s="466"/>
      <c r="NV128" s="252"/>
      <c r="NW128" s="467"/>
      <c r="NX128" s="466"/>
      <c r="NY128" s="399"/>
      <c r="NZ128" s="466"/>
      <c r="OA128" s="252"/>
      <c r="OB128" s="467"/>
      <c r="OC128" s="466"/>
      <c r="OD128" s="399"/>
      <c r="OE128" s="466"/>
      <c r="OF128" s="252"/>
      <c r="OG128" s="467"/>
      <c r="OH128" s="466"/>
      <c r="OI128" s="399"/>
      <c r="OJ128" s="466"/>
      <c r="OK128" s="252"/>
      <c r="OL128" s="467"/>
      <c r="OM128" s="466"/>
      <c r="ON128" s="399"/>
      <c r="OO128" s="466"/>
      <c r="OP128" s="252"/>
      <c r="OQ128" s="467"/>
      <c r="OR128" s="466"/>
      <c r="OS128" s="399"/>
      <c r="OT128" s="466"/>
      <c r="OU128" s="252"/>
      <c r="OV128" s="467"/>
      <c r="OW128" s="466"/>
      <c r="OX128" s="399"/>
      <c r="OY128" s="466"/>
      <c r="OZ128" s="252"/>
      <c r="PA128" s="467"/>
      <c r="PB128" s="466"/>
      <c r="PC128" s="399"/>
      <c r="PD128" s="466"/>
      <c r="PE128" s="252"/>
      <c r="PF128" s="467"/>
      <c r="PG128" s="466"/>
      <c r="PH128" s="399"/>
      <c r="PI128" s="466"/>
      <c r="PJ128" s="252"/>
      <c r="PK128" s="467"/>
      <c r="PL128" s="466"/>
      <c r="PM128" s="399"/>
      <c r="PN128" s="466"/>
      <c r="PO128" s="252"/>
      <c r="PP128" s="467"/>
      <c r="PQ128" s="466"/>
      <c r="PR128" s="399"/>
      <c r="PS128" s="466"/>
      <c r="PT128" s="252"/>
      <c r="PU128" s="467"/>
      <c r="PV128" s="466"/>
      <c r="PW128" s="399"/>
      <c r="PX128" s="466"/>
      <c r="PY128" s="252"/>
      <c r="PZ128" s="467"/>
      <c r="QA128" s="466"/>
      <c r="QB128" s="399"/>
      <c r="QC128" s="466"/>
      <c r="QD128" s="252"/>
      <c r="QE128" s="467"/>
      <c r="QF128" s="466"/>
      <c r="QG128" s="399"/>
      <c r="QH128" s="466"/>
      <c r="QI128" s="252"/>
      <c r="QJ128" s="467"/>
      <c r="QK128" s="466"/>
      <c r="QL128" s="399"/>
      <c r="QM128" s="466"/>
      <c r="QN128" s="252"/>
      <c r="QO128" s="467"/>
      <c r="QP128" s="466"/>
      <c r="QQ128" s="399"/>
      <c r="QR128" s="466"/>
      <c r="QS128" s="252"/>
      <c r="QT128" s="467"/>
      <c r="QU128" s="466"/>
      <c r="QV128" s="399"/>
      <c r="QW128" s="466"/>
      <c r="QX128" s="252"/>
      <c r="QY128" s="467"/>
      <c r="QZ128" s="466"/>
      <c r="RA128" s="399"/>
      <c r="RB128" s="466"/>
      <c r="RC128" s="252"/>
      <c r="RD128" s="467"/>
      <c r="RE128" s="466"/>
      <c r="RF128" s="399"/>
      <c r="RG128" s="466"/>
      <c r="RH128" s="252"/>
      <c r="RI128" s="467"/>
      <c r="RJ128" s="466"/>
      <c r="RK128" s="399"/>
      <c r="RL128" s="466"/>
      <c r="RM128" s="252"/>
      <c r="RN128" s="467"/>
      <c r="RO128" s="466"/>
      <c r="RP128" s="399"/>
      <c r="RQ128" s="466"/>
      <c r="RR128" s="252"/>
      <c r="RS128" s="467"/>
      <c r="RT128" s="466"/>
      <c r="RU128" s="399"/>
      <c r="RV128" s="466"/>
      <c r="RW128" s="252"/>
      <c r="RX128" s="467"/>
      <c r="RY128" s="466"/>
      <c r="RZ128" s="399"/>
      <c r="SA128" s="466"/>
      <c r="SB128" s="252"/>
      <c r="SC128" s="467"/>
      <c r="SD128" s="466"/>
      <c r="SE128" s="399"/>
      <c r="SF128" s="466"/>
      <c r="SG128" s="252"/>
      <c r="SH128" s="467"/>
      <c r="SI128" s="466"/>
      <c r="SJ128" s="399"/>
      <c r="SK128" s="466"/>
      <c r="SL128" s="252"/>
      <c r="SM128" s="467"/>
      <c r="SN128" s="466"/>
      <c r="SO128" s="399"/>
      <c r="SP128" s="466"/>
      <c r="SQ128" s="252"/>
      <c r="SR128" s="467"/>
      <c r="SS128" s="466"/>
      <c r="ST128" s="399"/>
      <c r="SU128" s="466"/>
      <c r="SV128" s="252"/>
      <c r="SW128" s="467"/>
      <c r="SX128" s="466"/>
      <c r="SY128" s="399"/>
      <c r="SZ128" s="466"/>
      <c r="TA128" s="252"/>
      <c r="TB128" s="467"/>
      <c r="TC128" s="466"/>
      <c r="TD128" s="399"/>
      <c r="TE128" s="466"/>
      <c r="TF128" s="252"/>
      <c r="TG128" s="467"/>
      <c r="TH128" s="466"/>
      <c r="TI128" s="399"/>
      <c r="TJ128" s="466"/>
      <c r="TK128" s="252"/>
      <c r="TL128" s="467"/>
      <c r="TM128" s="466"/>
      <c r="TN128" s="399"/>
      <c r="TO128" s="466"/>
      <c r="TP128" s="252"/>
      <c r="TQ128" s="467"/>
      <c r="TR128" s="466"/>
      <c r="TS128" s="399"/>
      <c r="TT128" s="466"/>
      <c r="TU128" s="252"/>
      <c r="TV128" s="467"/>
      <c r="TW128" s="466"/>
      <c r="TX128" s="399"/>
      <c r="TY128" s="466"/>
      <c r="TZ128" s="252"/>
      <c r="UA128" s="467"/>
      <c r="UB128" s="466"/>
      <c r="UC128" s="399"/>
      <c r="UD128" s="466"/>
      <c r="UE128" s="252"/>
      <c r="UF128" s="467"/>
      <c r="UG128" s="466"/>
      <c r="UH128" s="399"/>
      <c r="UI128" s="466"/>
      <c r="UJ128" s="252"/>
      <c r="UK128" s="467"/>
      <c r="UL128" s="466"/>
      <c r="UM128" s="399"/>
      <c r="UN128" s="466"/>
      <c r="UO128" s="252"/>
      <c r="UP128" s="467"/>
      <c r="UQ128" s="466"/>
      <c r="UR128" s="399"/>
      <c r="US128" s="466"/>
      <c r="UT128" s="252"/>
      <c r="UU128" s="467"/>
      <c r="UV128" s="466"/>
      <c r="UW128" s="399"/>
      <c r="UX128" s="466"/>
      <c r="UY128" s="252"/>
      <c r="UZ128" s="467"/>
      <c r="VA128" s="466"/>
      <c r="VB128" s="399"/>
      <c r="VC128" s="466"/>
      <c r="VD128" s="252"/>
      <c r="VE128" s="467"/>
      <c r="VF128" s="466"/>
      <c r="VG128" s="399"/>
      <c r="VH128" s="466"/>
      <c r="VI128" s="252"/>
      <c r="VJ128" s="467"/>
      <c r="VK128" s="466"/>
      <c r="VL128" s="399"/>
      <c r="VM128" s="466"/>
      <c r="VN128" s="252"/>
      <c r="VO128" s="467"/>
      <c r="VP128" s="466"/>
      <c r="VQ128" s="399"/>
      <c r="VR128" s="466"/>
      <c r="VS128" s="252"/>
      <c r="VT128" s="467"/>
      <c r="VU128" s="466"/>
      <c r="VV128" s="399"/>
      <c r="VW128" s="466"/>
      <c r="VX128" s="252"/>
      <c r="VY128" s="467"/>
      <c r="VZ128" s="466"/>
      <c r="WA128" s="399"/>
      <c r="WB128" s="466"/>
      <c r="WC128" s="252"/>
      <c r="WD128" s="467"/>
      <c r="WE128" s="466"/>
      <c r="WF128" s="399"/>
      <c r="WG128" s="466"/>
      <c r="WH128" s="252"/>
      <c r="WI128" s="467"/>
      <c r="WJ128" s="466"/>
      <c r="WK128" s="399"/>
      <c r="WL128" s="466"/>
      <c r="WM128" s="252"/>
      <c r="WN128" s="467"/>
      <c r="WO128" s="466"/>
      <c r="WP128" s="399"/>
      <c r="WQ128" s="466"/>
      <c r="WR128" s="252"/>
      <c r="WS128" s="467"/>
      <c r="WT128" s="466"/>
      <c r="WU128" s="399"/>
      <c r="WV128" s="466"/>
      <c r="WW128" s="252"/>
      <c r="WX128" s="467"/>
      <c r="WY128" s="466"/>
      <c r="WZ128" s="399"/>
      <c r="XA128" s="466"/>
      <c r="XB128" s="252"/>
      <c r="XC128" s="467"/>
      <c r="XD128" s="466"/>
      <c r="XE128" s="399"/>
      <c r="XF128" s="466"/>
      <c r="XG128" s="252"/>
      <c r="XH128" s="467"/>
      <c r="XI128" s="466"/>
      <c r="XJ128" s="399"/>
      <c r="XK128" s="466"/>
      <c r="XL128" s="252"/>
      <c r="XM128" s="467"/>
      <c r="XN128" s="466"/>
      <c r="XO128" s="399"/>
      <c r="XP128" s="466"/>
      <c r="XQ128" s="252"/>
      <c r="XR128" s="467"/>
      <c r="XS128" s="466"/>
      <c r="XT128" s="399"/>
      <c r="XU128" s="466"/>
      <c r="XV128" s="252"/>
      <c r="XW128" s="467"/>
      <c r="XX128" s="466"/>
      <c r="XY128" s="399"/>
      <c r="XZ128" s="466"/>
      <c r="YA128" s="252"/>
      <c r="YB128" s="467"/>
      <c r="YC128" s="466"/>
      <c r="YD128" s="399"/>
      <c r="YE128" s="466"/>
      <c r="YF128" s="252"/>
      <c r="YG128" s="467"/>
      <c r="YH128" s="466"/>
      <c r="YI128" s="399"/>
      <c r="YJ128" s="466"/>
      <c r="YK128" s="252"/>
      <c r="YL128" s="467"/>
      <c r="YM128" s="466"/>
      <c r="YN128" s="399"/>
      <c r="YO128" s="466"/>
      <c r="YP128" s="252"/>
      <c r="YQ128" s="467"/>
      <c r="YR128" s="466"/>
      <c r="YS128" s="399"/>
      <c r="YT128" s="466"/>
      <c r="YU128" s="252"/>
      <c r="YV128" s="467"/>
      <c r="YW128" s="466"/>
      <c r="YX128" s="399"/>
      <c r="YY128" s="466"/>
      <c r="YZ128" s="252"/>
      <c r="ZA128" s="467"/>
      <c r="ZB128" s="466"/>
      <c r="ZC128" s="399"/>
      <c r="ZD128" s="466"/>
      <c r="ZE128" s="252"/>
      <c r="ZF128" s="467"/>
      <c r="ZG128" s="466"/>
      <c r="ZH128" s="399"/>
      <c r="ZI128" s="466"/>
      <c r="ZJ128" s="252"/>
      <c r="ZK128" s="467"/>
      <c r="ZL128" s="466"/>
      <c r="ZM128" s="399"/>
      <c r="ZN128" s="466"/>
      <c r="ZO128" s="252"/>
      <c r="ZP128" s="467"/>
      <c r="ZQ128" s="466"/>
      <c r="ZR128" s="399"/>
      <c r="ZS128" s="466"/>
      <c r="ZT128" s="252"/>
      <c r="ZU128" s="467"/>
      <c r="ZV128" s="466"/>
      <c r="ZW128" s="399"/>
      <c r="ZX128" s="466"/>
      <c r="ZY128" s="252"/>
      <c r="ZZ128" s="467"/>
      <c r="AAA128" s="466"/>
      <c r="AAB128" s="399"/>
      <c r="AAC128" s="466"/>
      <c r="AAD128" s="252"/>
      <c r="AAE128" s="467"/>
      <c r="AAF128" s="466"/>
      <c r="AAG128" s="399"/>
      <c r="AAH128" s="466"/>
      <c r="AAI128" s="252"/>
      <c r="AAJ128" s="467"/>
      <c r="AAK128" s="466"/>
      <c r="AAL128" s="399"/>
      <c r="AAM128" s="466"/>
      <c r="AAN128" s="252"/>
      <c r="AAO128" s="467"/>
      <c r="AAP128" s="466"/>
      <c r="AAQ128" s="399"/>
      <c r="AAR128" s="466"/>
      <c r="AAS128" s="252"/>
      <c r="AAT128" s="467"/>
      <c r="AAU128" s="466"/>
      <c r="AAV128" s="399"/>
      <c r="AAW128" s="466"/>
      <c r="AAX128" s="252"/>
      <c r="AAY128" s="467"/>
      <c r="AAZ128" s="466"/>
      <c r="ABA128" s="399"/>
      <c r="ABB128" s="466"/>
      <c r="ABC128" s="252"/>
      <c r="ABD128" s="467"/>
      <c r="ABE128" s="466"/>
      <c r="ABF128" s="399"/>
      <c r="ABG128" s="466"/>
      <c r="ABH128" s="252"/>
      <c r="ABI128" s="467"/>
      <c r="ABJ128" s="466"/>
      <c r="ABK128" s="399"/>
      <c r="ABL128" s="466"/>
      <c r="ABM128" s="252"/>
      <c r="ABN128" s="467"/>
      <c r="ABO128" s="466"/>
      <c r="ABP128" s="399"/>
      <c r="ABQ128" s="466"/>
      <c r="ABR128" s="252"/>
      <c r="ABS128" s="467"/>
      <c r="ABT128" s="466"/>
      <c r="ABU128" s="399"/>
      <c r="ABV128" s="466"/>
      <c r="ABW128" s="252"/>
      <c r="ABX128" s="467"/>
      <c r="ABY128" s="466"/>
      <c r="ABZ128" s="399"/>
      <c r="ACA128" s="466"/>
      <c r="ACB128" s="252"/>
      <c r="ACC128" s="467"/>
      <c r="ACD128" s="466"/>
      <c r="ACE128" s="399"/>
      <c r="ACF128" s="466"/>
      <c r="ACG128" s="252"/>
      <c r="ACH128" s="467"/>
      <c r="ACI128" s="466"/>
      <c r="ACJ128" s="399"/>
      <c r="ACK128" s="466"/>
      <c r="ACL128" s="252"/>
      <c r="ACM128" s="467"/>
      <c r="ACN128" s="466"/>
      <c r="ACO128" s="399"/>
      <c r="ACP128" s="466"/>
      <c r="ACQ128" s="252"/>
      <c r="ACR128" s="467"/>
      <c r="ACS128" s="466"/>
      <c r="ACT128" s="399"/>
      <c r="ACU128" s="466"/>
      <c r="ACV128" s="252"/>
      <c r="ACW128" s="467"/>
      <c r="ACX128" s="466"/>
      <c r="ACY128" s="399"/>
      <c r="ACZ128" s="466"/>
      <c r="ADA128" s="252"/>
      <c r="ADB128" s="467"/>
      <c r="ADC128" s="466"/>
      <c r="ADD128" s="399"/>
      <c r="ADE128" s="466"/>
      <c r="ADF128" s="252"/>
      <c r="ADG128" s="467"/>
      <c r="ADH128" s="466"/>
      <c r="ADI128" s="399"/>
      <c r="ADJ128" s="466"/>
      <c r="ADK128" s="252"/>
      <c r="ADL128" s="467"/>
      <c r="ADM128" s="466"/>
      <c r="ADN128" s="399"/>
      <c r="ADO128" s="466"/>
      <c r="ADP128" s="252"/>
      <c r="ADQ128" s="467"/>
      <c r="ADR128" s="466"/>
      <c r="ADS128" s="399"/>
      <c r="ADT128" s="466"/>
      <c r="ADU128" s="252"/>
      <c r="ADV128" s="467"/>
      <c r="ADW128" s="466"/>
      <c r="ADX128" s="399"/>
      <c r="ADY128" s="466"/>
      <c r="ADZ128" s="252"/>
      <c r="AEA128" s="467"/>
      <c r="AEB128" s="466"/>
      <c r="AEC128" s="399"/>
      <c r="AED128" s="466"/>
      <c r="AEE128" s="252"/>
      <c r="AEF128" s="467"/>
      <c r="AEG128" s="466"/>
      <c r="AEH128" s="399"/>
      <c r="AEI128" s="466"/>
      <c r="AEJ128" s="252"/>
      <c r="AEK128" s="467"/>
      <c r="AEL128" s="466"/>
      <c r="AEM128" s="399"/>
      <c r="AEN128" s="466"/>
      <c r="AEO128" s="252"/>
      <c r="AEP128" s="467"/>
      <c r="AEQ128" s="466"/>
      <c r="AER128" s="399"/>
      <c r="AES128" s="466"/>
      <c r="AET128" s="252"/>
      <c r="AEU128" s="467"/>
      <c r="AEV128" s="466"/>
      <c r="AEW128" s="399"/>
      <c r="AEX128" s="466"/>
      <c r="AEY128" s="252"/>
      <c r="AEZ128" s="467"/>
      <c r="AFA128" s="466"/>
      <c r="AFB128" s="399"/>
      <c r="AFC128" s="466"/>
      <c r="AFD128" s="252"/>
      <c r="AFE128" s="467"/>
      <c r="AFF128" s="466"/>
      <c r="AFG128" s="399"/>
      <c r="AFH128" s="466"/>
      <c r="AFI128" s="252"/>
      <c r="AFJ128" s="467"/>
      <c r="AFK128" s="466"/>
      <c r="AFL128" s="399"/>
      <c r="AFM128" s="466"/>
      <c r="AFN128" s="252"/>
      <c r="AFO128" s="467"/>
      <c r="AFP128" s="466"/>
      <c r="AFQ128" s="399"/>
      <c r="AFR128" s="466"/>
      <c r="AFS128" s="252"/>
      <c r="AFT128" s="467"/>
      <c r="AFU128" s="466"/>
      <c r="AFV128" s="399"/>
      <c r="AFW128" s="466"/>
      <c r="AFX128" s="252"/>
      <c r="AFY128" s="467"/>
      <c r="AFZ128" s="466"/>
      <c r="AGA128" s="399"/>
      <c r="AGB128" s="466"/>
      <c r="AGC128" s="252"/>
      <c r="AGD128" s="467"/>
      <c r="AGE128" s="466"/>
      <c r="AGF128" s="399"/>
      <c r="AGG128" s="466"/>
      <c r="AGH128" s="252"/>
      <c r="AGI128" s="467"/>
      <c r="AGJ128" s="466"/>
      <c r="AGK128" s="399"/>
      <c r="AGL128" s="466"/>
      <c r="AGM128" s="252"/>
      <c r="AGN128" s="467"/>
      <c r="AGO128" s="466"/>
      <c r="AGP128" s="399"/>
      <c r="AGQ128" s="466"/>
      <c r="AGR128" s="252"/>
      <c r="AGS128" s="467"/>
      <c r="AGT128" s="466"/>
      <c r="AGU128" s="399"/>
      <c r="AGV128" s="466"/>
      <c r="AGW128" s="252"/>
      <c r="AGX128" s="467"/>
      <c r="AGY128" s="466"/>
      <c r="AGZ128" s="399"/>
      <c r="AHA128" s="466"/>
      <c r="AHB128" s="252"/>
      <c r="AHC128" s="467"/>
      <c r="AHD128" s="466"/>
      <c r="AHE128" s="399"/>
      <c r="AHF128" s="466"/>
      <c r="AHG128" s="252"/>
      <c r="AHH128" s="467"/>
      <c r="AHI128" s="466"/>
      <c r="AHJ128" s="399"/>
      <c r="AHK128" s="466"/>
      <c r="AHL128" s="252"/>
      <c r="AHM128" s="467"/>
      <c r="AHN128" s="466"/>
      <c r="AHO128" s="399"/>
      <c r="AHP128" s="466"/>
      <c r="AHQ128" s="252"/>
      <c r="AHR128" s="467"/>
      <c r="AHS128" s="466"/>
      <c r="AHT128" s="399"/>
      <c r="AHU128" s="466"/>
      <c r="AHV128" s="252"/>
      <c r="AHW128" s="467"/>
      <c r="AHX128" s="466"/>
      <c r="AHY128" s="399"/>
      <c r="AHZ128" s="466"/>
      <c r="AIA128" s="252"/>
      <c r="AIB128" s="467"/>
      <c r="AIC128" s="466"/>
      <c r="AID128" s="399"/>
      <c r="AIE128" s="466"/>
      <c r="AIF128" s="252"/>
      <c r="AIG128" s="467"/>
      <c r="AIH128" s="466"/>
      <c r="AII128" s="399"/>
      <c r="AIJ128" s="466"/>
      <c r="AIK128" s="252"/>
      <c r="AIL128" s="467"/>
      <c r="AIM128" s="466"/>
      <c r="AIN128" s="399"/>
      <c r="AIO128" s="466"/>
      <c r="AIP128" s="252"/>
      <c r="AIQ128" s="467"/>
      <c r="AIR128" s="466"/>
      <c r="AIS128" s="399"/>
      <c r="AIT128" s="466"/>
      <c r="AIU128" s="252"/>
      <c r="AIV128" s="467"/>
      <c r="AIW128" s="466"/>
      <c r="AIX128" s="399"/>
      <c r="AIY128" s="466"/>
      <c r="AIZ128" s="252"/>
      <c r="AJA128" s="467"/>
      <c r="AJB128" s="466"/>
      <c r="AJC128" s="399"/>
      <c r="AJD128" s="466"/>
      <c r="AJE128" s="252"/>
      <c r="AJF128" s="467"/>
      <c r="AJG128" s="466"/>
      <c r="AJH128" s="399"/>
      <c r="AJI128" s="466"/>
      <c r="AJJ128" s="252"/>
      <c r="AJK128" s="467"/>
      <c r="AJL128" s="466"/>
      <c r="AJM128" s="399"/>
      <c r="AJN128" s="466"/>
      <c r="AJO128" s="252"/>
      <c r="AJP128" s="467"/>
      <c r="AJQ128" s="466"/>
      <c r="AJR128" s="399"/>
      <c r="AJS128" s="466"/>
      <c r="AJT128" s="252"/>
      <c r="AJU128" s="467"/>
      <c r="AJV128" s="466"/>
      <c r="AJW128" s="399"/>
      <c r="AJX128" s="466"/>
      <c r="AJY128" s="252"/>
      <c r="AJZ128" s="467"/>
      <c r="AKA128" s="466"/>
      <c r="AKB128" s="399"/>
      <c r="AKC128" s="466"/>
      <c r="AKD128" s="252"/>
      <c r="AKE128" s="467"/>
      <c r="AKF128" s="466"/>
      <c r="AKG128" s="399"/>
      <c r="AKH128" s="466"/>
      <c r="AKI128" s="252"/>
      <c r="AKJ128" s="467"/>
      <c r="AKK128" s="466"/>
      <c r="AKL128" s="399"/>
      <c r="AKM128" s="466"/>
      <c r="AKN128" s="252"/>
      <c r="AKO128" s="467"/>
      <c r="AKP128" s="466"/>
      <c r="AKQ128" s="399"/>
      <c r="AKR128" s="466"/>
      <c r="AKS128" s="252"/>
      <c r="AKT128" s="467"/>
      <c r="AKU128" s="466"/>
      <c r="AKV128" s="399"/>
      <c r="AKW128" s="466"/>
      <c r="AKX128" s="252"/>
      <c r="AKY128" s="467"/>
      <c r="AKZ128" s="466"/>
      <c r="ALA128" s="399"/>
      <c r="ALB128" s="466"/>
      <c r="ALC128" s="252"/>
      <c r="ALD128" s="467"/>
      <c r="ALE128" s="466"/>
      <c r="ALF128" s="399"/>
      <c r="ALG128" s="466"/>
      <c r="ALH128" s="252"/>
      <c r="ALI128" s="467"/>
      <c r="ALJ128" s="466"/>
      <c r="ALK128" s="399"/>
      <c r="ALL128" s="466"/>
      <c r="ALM128" s="252"/>
      <c r="ALN128" s="467"/>
      <c r="ALO128" s="466"/>
      <c r="ALP128" s="399"/>
      <c r="ALQ128" s="466"/>
      <c r="ALR128" s="252"/>
      <c r="ALS128" s="467"/>
      <c r="ALT128" s="466"/>
      <c r="ALU128" s="399"/>
      <c r="ALV128" s="466"/>
      <c r="ALW128" s="252"/>
      <c r="ALX128" s="467"/>
      <c r="ALY128" s="466"/>
      <c r="ALZ128" s="399"/>
      <c r="AMA128" s="466"/>
      <c r="AMB128" s="252"/>
      <c r="AMC128" s="467"/>
      <c r="AMD128" s="466"/>
      <c r="AME128" s="399"/>
      <c r="AMF128" s="466"/>
      <c r="AMG128" s="252"/>
      <c r="AMH128" s="467"/>
      <c r="AMI128" s="466"/>
      <c r="AMJ128" s="399"/>
      <c r="AMK128" s="466"/>
      <c r="AML128" s="252"/>
      <c r="AMM128" s="467"/>
      <c r="AMN128" s="466"/>
      <c r="AMO128" s="399"/>
      <c r="AMP128" s="466"/>
      <c r="AMQ128" s="252"/>
      <c r="AMR128" s="467"/>
      <c r="AMS128" s="466"/>
      <c r="AMT128" s="399"/>
      <c r="AMU128" s="466"/>
      <c r="AMV128" s="252"/>
      <c r="AMW128" s="467"/>
      <c r="AMX128" s="466"/>
      <c r="AMY128" s="399"/>
      <c r="AMZ128" s="466"/>
      <c r="ANA128" s="252"/>
      <c r="ANB128" s="467"/>
      <c r="ANC128" s="466"/>
      <c r="AND128" s="399"/>
      <c r="ANE128" s="466"/>
      <c r="ANF128" s="252"/>
      <c r="ANG128" s="467"/>
      <c r="ANH128" s="466"/>
      <c r="ANI128" s="399"/>
      <c r="ANJ128" s="466"/>
      <c r="ANK128" s="252"/>
      <c r="ANL128" s="467"/>
      <c r="ANM128" s="466"/>
      <c r="ANN128" s="399"/>
      <c r="ANO128" s="466"/>
      <c r="ANP128" s="252"/>
      <c r="ANQ128" s="467"/>
      <c r="ANR128" s="466"/>
      <c r="ANS128" s="399"/>
      <c r="ANT128" s="466"/>
      <c r="ANU128" s="252"/>
      <c r="ANV128" s="467"/>
      <c r="ANW128" s="466"/>
      <c r="ANX128" s="399"/>
      <c r="ANY128" s="466"/>
      <c r="ANZ128" s="252"/>
      <c r="AOA128" s="467"/>
      <c r="AOB128" s="466"/>
      <c r="AOC128" s="399"/>
      <c r="AOD128" s="466"/>
      <c r="AOE128" s="252"/>
      <c r="AOF128" s="467"/>
      <c r="AOG128" s="466"/>
      <c r="AOH128" s="399"/>
      <c r="AOI128" s="466"/>
      <c r="AOJ128" s="252"/>
      <c r="AOK128" s="467"/>
      <c r="AOL128" s="466"/>
      <c r="AOM128" s="399"/>
      <c r="AON128" s="466"/>
      <c r="AOO128" s="252"/>
      <c r="AOP128" s="467"/>
      <c r="AOQ128" s="466"/>
      <c r="AOR128" s="399"/>
      <c r="AOS128" s="466"/>
      <c r="AOT128" s="252"/>
      <c r="AOU128" s="467"/>
      <c r="AOV128" s="466"/>
      <c r="AOW128" s="399"/>
      <c r="AOX128" s="466"/>
      <c r="AOY128" s="252"/>
      <c r="AOZ128" s="467"/>
      <c r="APA128" s="466"/>
      <c r="APB128" s="399"/>
      <c r="APC128" s="466"/>
      <c r="APD128" s="252"/>
      <c r="APE128" s="467"/>
      <c r="APF128" s="466"/>
      <c r="APG128" s="399"/>
      <c r="APH128" s="466"/>
      <c r="API128" s="252"/>
      <c r="APJ128" s="467"/>
      <c r="APK128" s="466"/>
      <c r="APL128" s="399"/>
      <c r="APM128" s="466"/>
      <c r="APN128" s="252"/>
      <c r="APO128" s="467"/>
      <c r="APP128" s="466"/>
      <c r="APQ128" s="399"/>
      <c r="APR128" s="466"/>
      <c r="APS128" s="252"/>
      <c r="APT128" s="467"/>
      <c r="APU128" s="466"/>
      <c r="APV128" s="399"/>
      <c r="APW128" s="466"/>
      <c r="APX128" s="252"/>
      <c r="APY128" s="467"/>
      <c r="APZ128" s="466"/>
      <c r="AQA128" s="399"/>
      <c r="AQB128" s="466"/>
      <c r="AQC128" s="252"/>
      <c r="AQD128" s="467"/>
      <c r="AQE128" s="466"/>
      <c r="AQF128" s="399"/>
      <c r="AQG128" s="466"/>
      <c r="AQH128" s="252"/>
      <c r="AQI128" s="467"/>
      <c r="AQJ128" s="466"/>
      <c r="AQK128" s="399"/>
      <c r="AQL128" s="466"/>
      <c r="AQM128" s="252"/>
      <c r="AQN128" s="467"/>
      <c r="AQO128" s="466"/>
      <c r="AQP128" s="399"/>
      <c r="AQQ128" s="466"/>
      <c r="AQR128" s="252"/>
      <c r="AQS128" s="467"/>
      <c r="AQT128" s="466"/>
      <c r="AQU128" s="399"/>
      <c r="AQV128" s="466"/>
      <c r="AQW128" s="252"/>
      <c r="AQX128" s="467"/>
      <c r="AQY128" s="466"/>
      <c r="AQZ128" s="399"/>
      <c r="ARA128" s="466"/>
      <c r="ARB128" s="252"/>
      <c r="ARC128" s="467"/>
      <c r="ARD128" s="466"/>
      <c r="ARE128" s="399"/>
      <c r="ARF128" s="466"/>
      <c r="ARG128" s="252"/>
      <c r="ARH128" s="467"/>
      <c r="ARI128" s="466"/>
      <c r="ARJ128" s="399"/>
      <c r="ARK128" s="466"/>
      <c r="ARL128" s="252"/>
      <c r="ARM128" s="467"/>
      <c r="ARN128" s="466"/>
      <c r="ARO128" s="399"/>
      <c r="ARP128" s="466"/>
      <c r="ARQ128" s="252"/>
      <c r="ARR128" s="467"/>
      <c r="ARS128" s="466"/>
      <c r="ART128" s="399"/>
      <c r="ARU128" s="466"/>
      <c r="ARV128" s="252"/>
      <c r="ARW128" s="467"/>
      <c r="ARX128" s="466"/>
      <c r="ARY128" s="399"/>
      <c r="ARZ128" s="466"/>
      <c r="ASA128" s="252"/>
      <c r="ASB128" s="467"/>
      <c r="ASC128" s="466"/>
      <c r="ASD128" s="399"/>
      <c r="ASE128" s="466"/>
      <c r="ASF128" s="252"/>
      <c r="ASG128" s="467"/>
      <c r="ASH128" s="466"/>
      <c r="ASI128" s="399"/>
      <c r="ASJ128" s="466"/>
      <c r="ASK128" s="252"/>
      <c r="ASL128" s="467"/>
      <c r="ASM128" s="466"/>
      <c r="ASN128" s="399"/>
      <c r="ASO128" s="466"/>
      <c r="ASP128" s="252"/>
      <c r="ASQ128" s="467"/>
      <c r="ASR128" s="466"/>
      <c r="ASS128" s="399"/>
      <c r="AST128" s="466"/>
      <c r="ASU128" s="252"/>
      <c r="ASV128" s="467"/>
      <c r="ASW128" s="466"/>
      <c r="ASX128" s="399"/>
      <c r="ASY128" s="466"/>
      <c r="ASZ128" s="252"/>
      <c r="ATA128" s="467"/>
      <c r="ATB128" s="466"/>
      <c r="ATC128" s="399"/>
      <c r="ATD128" s="466"/>
      <c r="ATE128" s="252"/>
      <c r="ATF128" s="467"/>
      <c r="ATG128" s="466"/>
      <c r="ATH128" s="399"/>
      <c r="ATI128" s="466"/>
      <c r="ATJ128" s="252"/>
      <c r="ATK128" s="467"/>
      <c r="ATL128" s="466"/>
      <c r="ATM128" s="399"/>
      <c r="ATN128" s="466"/>
      <c r="ATO128" s="252"/>
      <c r="ATP128" s="467"/>
      <c r="ATQ128" s="466"/>
      <c r="ATR128" s="399"/>
      <c r="ATS128" s="466"/>
      <c r="ATT128" s="252"/>
      <c r="ATU128" s="467"/>
      <c r="ATV128" s="466"/>
      <c r="ATW128" s="399"/>
      <c r="ATX128" s="466"/>
      <c r="ATY128" s="252"/>
      <c r="ATZ128" s="467"/>
      <c r="AUA128" s="466"/>
      <c r="AUB128" s="399"/>
      <c r="AUC128" s="466"/>
      <c r="AUD128" s="252"/>
      <c r="AUE128" s="467"/>
      <c r="AUF128" s="466"/>
      <c r="AUG128" s="399"/>
      <c r="AUH128" s="466"/>
      <c r="AUI128" s="252"/>
      <c r="AUJ128" s="467"/>
      <c r="AUK128" s="466"/>
      <c r="AUL128" s="399"/>
      <c r="AUM128" s="466"/>
      <c r="AUN128" s="252"/>
      <c r="AUO128" s="467"/>
      <c r="AUP128" s="466"/>
      <c r="AUQ128" s="399"/>
      <c r="AUR128" s="466"/>
      <c r="AUS128" s="252"/>
      <c r="AUT128" s="467"/>
      <c r="AUU128" s="466"/>
      <c r="AUV128" s="399"/>
      <c r="AUW128" s="466"/>
      <c r="AUX128" s="252"/>
      <c r="AUY128" s="467"/>
      <c r="AUZ128" s="466"/>
      <c r="AVA128" s="399"/>
      <c r="AVB128" s="466"/>
      <c r="AVC128" s="252"/>
      <c r="AVD128" s="467"/>
      <c r="AVE128" s="466"/>
      <c r="AVF128" s="399"/>
      <c r="AVG128" s="466"/>
      <c r="AVH128" s="252"/>
      <c r="AVI128" s="467"/>
      <c r="AVJ128" s="466"/>
      <c r="AVK128" s="399"/>
      <c r="AVL128" s="466"/>
      <c r="AVM128" s="252"/>
      <c r="AVN128" s="467"/>
      <c r="AVO128" s="466"/>
      <c r="AVP128" s="399"/>
      <c r="AVQ128" s="466"/>
      <c r="AVR128" s="252"/>
      <c r="AVS128" s="467"/>
      <c r="AVT128" s="466"/>
      <c r="AVU128" s="399"/>
      <c r="AVV128" s="466"/>
      <c r="AVW128" s="252"/>
      <c r="AVX128" s="467"/>
      <c r="AVY128" s="466"/>
      <c r="AVZ128" s="399"/>
      <c r="AWA128" s="466"/>
      <c r="AWB128" s="252"/>
      <c r="AWC128" s="467"/>
      <c r="AWD128" s="466"/>
      <c r="AWE128" s="399"/>
      <c r="AWF128" s="466"/>
      <c r="AWG128" s="252"/>
      <c r="AWH128" s="467"/>
      <c r="AWI128" s="466"/>
      <c r="AWJ128" s="399"/>
      <c r="AWK128" s="466"/>
      <c r="AWL128" s="252"/>
      <c r="AWM128" s="467"/>
      <c r="AWN128" s="466"/>
      <c r="AWO128" s="399"/>
      <c r="AWP128" s="466"/>
      <c r="AWQ128" s="252"/>
      <c r="AWR128" s="467"/>
      <c r="AWS128" s="466"/>
      <c r="AWT128" s="399"/>
      <c r="AWU128" s="466"/>
      <c r="AWV128" s="252"/>
      <c r="AWW128" s="467"/>
      <c r="AWX128" s="466"/>
      <c r="AWY128" s="399"/>
      <c r="AWZ128" s="466"/>
      <c r="AXA128" s="252"/>
      <c r="AXB128" s="467"/>
      <c r="AXC128" s="466"/>
      <c r="AXD128" s="399"/>
      <c r="AXE128" s="466"/>
      <c r="AXF128" s="252"/>
      <c r="AXG128" s="467"/>
      <c r="AXH128" s="466"/>
      <c r="AXI128" s="399"/>
      <c r="AXJ128" s="466"/>
      <c r="AXK128" s="252"/>
      <c r="AXL128" s="467"/>
      <c r="AXM128" s="466"/>
      <c r="AXN128" s="399"/>
      <c r="AXO128" s="466"/>
      <c r="AXP128" s="252"/>
      <c r="AXQ128" s="467"/>
      <c r="AXR128" s="466"/>
      <c r="AXS128" s="399"/>
      <c r="AXT128" s="466"/>
      <c r="AXU128" s="252"/>
      <c r="AXV128" s="467"/>
      <c r="AXW128" s="466"/>
      <c r="AXX128" s="399"/>
      <c r="AXY128" s="466"/>
      <c r="AXZ128" s="252"/>
      <c r="AYA128" s="467"/>
      <c r="AYB128" s="466"/>
      <c r="AYC128" s="399"/>
      <c r="AYD128" s="466"/>
      <c r="AYE128" s="252"/>
      <c r="AYF128" s="467"/>
      <c r="AYG128" s="466"/>
      <c r="AYH128" s="399"/>
      <c r="AYI128" s="466"/>
      <c r="AYJ128" s="252"/>
      <c r="AYK128" s="467"/>
      <c r="AYL128" s="466"/>
      <c r="AYM128" s="399"/>
      <c r="AYN128" s="466"/>
      <c r="AYO128" s="252"/>
      <c r="AYP128" s="467"/>
      <c r="AYQ128" s="466"/>
      <c r="AYR128" s="399"/>
      <c r="AYS128" s="466"/>
      <c r="AYT128" s="252"/>
      <c r="AYU128" s="467"/>
      <c r="AYV128" s="466"/>
      <c r="AYW128" s="399"/>
      <c r="AYX128" s="466"/>
      <c r="AYY128" s="252"/>
      <c r="AYZ128" s="467"/>
      <c r="AZA128" s="466"/>
      <c r="AZB128" s="399"/>
      <c r="AZC128" s="466"/>
      <c r="AZD128" s="252"/>
      <c r="AZE128" s="467"/>
      <c r="AZF128" s="466"/>
      <c r="AZG128" s="399"/>
      <c r="AZH128" s="466"/>
      <c r="AZI128" s="252"/>
      <c r="AZJ128" s="467"/>
      <c r="AZK128" s="466"/>
      <c r="AZL128" s="399"/>
      <c r="AZM128" s="466"/>
      <c r="AZN128" s="252"/>
      <c r="AZO128" s="467"/>
      <c r="AZP128" s="466"/>
      <c r="AZQ128" s="399"/>
      <c r="AZR128" s="466"/>
      <c r="AZS128" s="252"/>
      <c r="AZT128" s="467"/>
      <c r="AZU128" s="466"/>
      <c r="AZV128" s="399"/>
      <c r="AZW128" s="466"/>
      <c r="AZX128" s="252"/>
      <c r="AZY128" s="467"/>
      <c r="AZZ128" s="466"/>
      <c r="BAA128" s="399"/>
      <c r="BAB128" s="466"/>
      <c r="BAC128" s="252"/>
      <c r="BAD128" s="467"/>
      <c r="BAE128" s="466"/>
      <c r="BAF128" s="399"/>
      <c r="BAG128" s="466"/>
      <c r="BAH128" s="252"/>
      <c r="BAI128" s="467"/>
      <c r="BAJ128" s="466"/>
      <c r="BAK128" s="399"/>
      <c r="BAL128" s="466"/>
      <c r="BAM128" s="252"/>
      <c r="BAN128" s="467"/>
      <c r="BAO128" s="466"/>
      <c r="BAP128" s="399"/>
      <c r="BAQ128" s="466"/>
      <c r="BAR128" s="252"/>
      <c r="BAS128" s="467"/>
      <c r="BAT128" s="466"/>
      <c r="BAU128" s="399"/>
      <c r="BAV128" s="466"/>
      <c r="BAW128" s="252"/>
      <c r="BAX128" s="467"/>
      <c r="BAY128" s="466"/>
      <c r="BAZ128" s="399"/>
      <c r="BBA128" s="466"/>
      <c r="BBB128" s="252"/>
      <c r="BBC128" s="467"/>
      <c r="BBD128" s="466"/>
      <c r="BBE128" s="399"/>
      <c r="BBF128" s="466"/>
      <c r="BBG128" s="252"/>
      <c r="BBH128" s="467"/>
      <c r="BBI128" s="466"/>
      <c r="BBJ128" s="399"/>
      <c r="BBK128" s="466"/>
      <c r="BBL128" s="252"/>
      <c r="BBM128" s="467"/>
      <c r="BBN128" s="466"/>
      <c r="BBO128" s="399"/>
      <c r="BBP128" s="466"/>
      <c r="BBQ128" s="252"/>
      <c r="BBR128" s="467"/>
      <c r="BBS128" s="466"/>
      <c r="BBT128" s="399"/>
      <c r="BBU128" s="466"/>
      <c r="BBV128" s="252"/>
      <c r="BBW128" s="467"/>
      <c r="BBX128" s="466"/>
      <c r="BBY128" s="399"/>
      <c r="BBZ128" s="466"/>
      <c r="BCA128" s="252"/>
      <c r="BCB128" s="467"/>
      <c r="BCC128" s="466"/>
      <c r="BCD128" s="399"/>
      <c r="BCE128" s="466"/>
      <c r="BCF128" s="252"/>
      <c r="BCG128" s="467"/>
      <c r="BCH128" s="466"/>
      <c r="BCI128" s="399"/>
      <c r="BCJ128" s="466"/>
      <c r="BCK128" s="252"/>
      <c r="BCL128" s="467"/>
      <c r="BCM128" s="466"/>
      <c r="BCN128" s="399"/>
      <c r="BCO128" s="466"/>
      <c r="BCP128" s="252"/>
      <c r="BCQ128" s="467"/>
      <c r="BCR128" s="466"/>
      <c r="BCS128" s="399"/>
      <c r="BCT128" s="466"/>
      <c r="BCU128" s="252"/>
      <c r="BCV128" s="467"/>
      <c r="BCW128" s="466"/>
      <c r="BCX128" s="399"/>
      <c r="BCY128" s="466"/>
      <c r="BCZ128" s="252"/>
      <c r="BDA128" s="467"/>
      <c r="BDB128" s="466"/>
      <c r="BDC128" s="399"/>
      <c r="BDD128" s="466"/>
      <c r="BDE128" s="252"/>
      <c r="BDF128" s="467"/>
      <c r="BDG128" s="466"/>
      <c r="BDH128" s="399"/>
      <c r="BDI128" s="466"/>
      <c r="BDJ128" s="252"/>
      <c r="BDK128" s="467"/>
      <c r="BDL128" s="466"/>
      <c r="BDM128" s="399"/>
      <c r="BDN128" s="466"/>
      <c r="BDO128" s="252"/>
      <c r="BDP128" s="467"/>
      <c r="BDQ128" s="466"/>
      <c r="BDR128" s="399"/>
      <c r="BDS128" s="466"/>
      <c r="BDT128" s="252"/>
      <c r="BDU128" s="467"/>
      <c r="BDV128" s="466"/>
      <c r="BDW128" s="399"/>
      <c r="BDX128" s="466"/>
      <c r="BDY128" s="252"/>
      <c r="BDZ128" s="467"/>
      <c r="BEA128" s="466"/>
      <c r="BEB128" s="399"/>
      <c r="BEC128" s="466"/>
      <c r="BED128" s="252"/>
      <c r="BEE128" s="467"/>
      <c r="BEF128" s="466"/>
      <c r="BEG128" s="399"/>
      <c r="BEH128" s="466"/>
      <c r="BEI128" s="252"/>
      <c r="BEJ128" s="467"/>
      <c r="BEK128" s="466"/>
      <c r="BEL128" s="399"/>
      <c r="BEM128" s="466"/>
      <c r="BEN128" s="252"/>
      <c r="BEO128" s="467"/>
      <c r="BEP128" s="466"/>
      <c r="BEQ128" s="399"/>
      <c r="BER128" s="466"/>
      <c r="BES128" s="252"/>
      <c r="BET128" s="467"/>
      <c r="BEU128" s="466"/>
      <c r="BEV128" s="399"/>
      <c r="BEW128" s="466"/>
      <c r="BEX128" s="252"/>
      <c r="BEY128" s="467"/>
      <c r="BEZ128" s="466"/>
      <c r="BFA128" s="399"/>
      <c r="BFB128" s="466"/>
      <c r="BFC128" s="252"/>
      <c r="BFD128" s="467"/>
      <c r="BFE128" s="466"/>
      <c r="BFF128" s="399"/>
      <c r="BFG128" s="466"/>
      <c r="BFH128" s="252"/>
      <c r="BFI128" s="467"/>
      <c r="BFJ128" s="466"/>
      <c r="BFK128" s="399"/>
      <c r="BFL128" s="466"/>
      <c r="BFM128" s="252"/>
      <c r="BFN128" s="467"/>
      <c r="BFO128" s="466"/>
      <c r="BFP128" s="399"/>
      <c r="BFQ128" s="466"/>
      <c r="BFR128" s="252"/>
      <c r="BFS128" s="467"/>
      <c r="BFT128" s="466"/>
      <c r="BFU128" s="399"/>
      <c r="BFV128" s="466"/>
      <c r="BFW128" s="252"/>
      <c r="BFX128" s="467"/>
      <c r="BFY128" s="466"/>
      <c r="BFZ128" s="399"/>
      <c r="BGA128" s="466"/>
      <c r="BGB128" s="252"/>
      <c r="BGC128" s="467"/>
      <c r="BGD128" s="466"/>
      <c r="BGE128" s="399"/>
      <c r="BGF128" s="466"/>
      <c r="BGG128" s="252"/>
      <c r="BGH128" s="467"/>
      <c r="BGI128" s="466"/>
      <c r="BGJ128" s="399"/>
      <c r="BGK128" s="466"/>
      <c r="BGL128" s="252"/>
      <c r="BGM128" s="467"/>
      <c r="BGN128" s="466"/>
      <c r="BGO128" s="399"/>
      <c r="BGP128" s="466"/>
      <c r="BGQ128" s="252"/>
      <c r="BGR128" s="467"/>
      <c r="BGS128" s="466"/>
      <c r="BGT128" s="399"/>
      <c r="BGU128" s="466"/>
      <c r="BGV128" s="252"/>
      <c r="BGW128" s="467"/>
      <c r="BGX128" s="466"/>
      <c r="BGY128" s="399"/>
      <c r="BGZ128" s="466"/>
      <c r="BHA128" s="252"/>
      <c r="BHB128" s="467"/>
      <c r="BHC128" s="466"/>
      <c r="BHD128" s="399"/>
      <c r="BHE128" s="466"/>
      <c r="BHF128" s="252"/>
      <c r="BHG128" s="467"/>
      <c r="BHH128" s="466"/>
      <c r="BHI128" s="399"/>
      <c r="BHJ128" s="466"/>
      <c r="BHK128" s="252"/>
      <c r="BHL128" s="467"/>
      <c r="BHM128" s="466"/>
      <c r="BHN128" s="399"/>
      <c r="BHO128" s="466"/>
      <c r="BHP128" s="252"/>
      <c r="BHQ128" s="467"/>
      <c r="BHR128" s="466"/>
      <c r="BHS128" s="399"/>
      <c r="BHT128" s="466"/>
      <c r="BHU128" s="252"/>
      <c r="BHV128" s="467"/>
      <c r="BHW128" s="466"/>
      <c r="BHX128" s="399"/>
      <c r="BHY128" s="466"/>
      <c r="BHZ128" s="252"/>
      <c r="BIA128" s="467"/>
      <c r="BIB128" s="466"/>
      <c r="BIC128" s="399"/>
      <c r="BID128" s="466"/>
      <c r="BIE128" s="252"/>
      <c r="BIF128" s="467"/>
      <c r="BIG128" s="466"/>
      <c r="BIH128" s="399"/>
      <c r="BII128" s="466"/>
      <c r="BIJ128" s="252"/>
      <c r="BIK128" s="467"/>
      <c r="BIL128" s="466"/>
      <c r="BIM128" s="399"/>
      <c r="BIN128" s="466"/>
      <c r="BIO128" s="252"/>
      <c r="BIP128" s="467"/>
      <c r="BIQ128" s="466"/>
      <c r="BIR128" s="399"/>
      <c r="BIS128" s="466"/>
      <c r="BIT128" s="252"/>
      <c r="BIU128" s="467"/>
      <c r="BIV128" s="466"/>
      <c r="BIW128" s="399"/>
      <c r="BIX128" s="466"/>
      <c r="BIY128" s="252"/>
      <c r="BIZ128" s="467"/>
      <c r="BJA128" s="466"/>
      <c r="BJB128" s="399"/>
      <c r="BJC128" s="466"/>
      <c r="BJD128" s="252"/>
      <c r="BJE128" s="467"/>
      <c r="BJF128" s="466"/>
      <c r="BJG128" s="399"/>
      <c r="BJH128" s="466"/>
      <c r="BJI128" s="252"/>
      <c r="BJJ128" s="467"/>
      <c r="BJK128" s="466"/>
      <c r="BJL128" s="399"/>
      <c r="BJM128" s="466"/>
      <c r="BJN128" s="252"/>
      <c r="BJO128" s="467"/>
      <c r="BJP128" s="466"/>
      <c r="BJQ128" s="399"/>
      <c r="BJR128" s="466"/>
      <c r="BJS128" s="252"/>
      <c r="BJT128" s="467"/>
      <c r="BJU128" s="466"/>
      <c r="BJV128" s="399"/>
      <c r="BJW128" s="466"/>
      <c r="BJX128" s="252"/>
      <c r="BJY128" s="467"/>
      <c r="BJZ128" s="466"/>
      <c r="BKA128" s="399"/>
      <c r="BKB128" s="466"/>
      <c r="BKC128" s="252"/>
      <c r="BKD128" s="467"/>
      <c r="BKE128" s="466"/>
      <c r="BKF128" s="399"/>
      <c r="BKG128" s="466"/>
      <c r="BKH128" s="252"/>
      <c r="BKI128" s="467"/>
      <c r="BKJ128" s="466"/>
      <c r="BKK128" s="399"/>
      <c r="BKL128" s="466"/>
      <c r="BKM128" s="252"/>
      <c r="BKN128" s="467"/>
      <c r="BKO128" s="466"/>
      <c r="BKP128" s="399"/>
      <c r="BKQ128" s="466"/>
      <c r="BKR128" s="252"/>
      <c r="BKS128" s="467"/>
      <c r="BKT128" s="466"/>
      <c r="BKU128" s="399"/>
      <c r="BKV128" s="466"/>
      <c r="BKW128" s="252"/>
      <c r="BKX128" s="467"/>
      <c r="BKY128" s="466"/>
      <c r="BKZ128" s="399"/>
      <c r="BLA128" s="466"/>
      <c r="BLB128" s="252"/>
      <c r="BLC128" s="467"/>
      <c r="BLD128" s="466"/>
      <c r="BLE128" s="399"/>
      <c r="BLF128" s="466"/>
      <c r="BLG128" s="252"/>
      <c r="BLH128" s="467"/>
      <c r="BLI128" s="466"/>
      <c r="BLJ128" s="399"/>
      <c r="BLK128" s="466"/>
      <c r="BLL128" s="252"/>
      <c r="BLM128" s="467"/>
      <c r="BLN128" s="466"/>
      <c r="BLO128" s="399"/>
      <c r="BLP128" s="466"/>
      <c r="BLQ128" s="252"/>
      <c r="BLR128" s="467"/>
      <c r="BLS128" s="466"/>
      <c r="BLT128" s="399"/>
      <c r="BLU128" s="466"/>
      <c r="BLV128" s="252"/>
      <c r="BLW128" s="467"/>
      <c r="BLX128" s="466"/>
      <c r="BLY128" s="399"/>
      <c r="BLZ128" s="466"/>
      <c r="BMA128" s="252"/>
      <c r="BMB128" s="467"/>
      <c r="BMC128" s="466"/>
      <c r="BMD128" s="399"/>
      <c r="BME128" s="466"/>
      <c r="BMF128" s="252"/>
      <c r="BMG128" s="467"/>
      <c r="BMH128" s="466"/>
      <c r="BMI128" s="399"/>
      <c r="BMJ128" s="466"/>
      <c r="BMK128" s="252"/>
      <c r="BML128" s="467"/>
      <c r="BMM128" s="466"/>
      <c r="BMN128" s="399"/>
      <c r="BMO128" s="466"/>
      <c r="BMP128" s="252"/>
      <c r="BMQ128" s="467"/>
      <c r="BMR128" s="466"/>
      <c r="BMS128" s="399"/>
      <c r="BMT128" s="466"/>
      <c r="BMU128" s="252"/>
      <c r="BMV128" s="467"/>
      <c r="BMW128" s="466"/>
      <c r="BMX128" s="399"/>
      <c r="BMY128" s="466"/>
      <c r="BMZ128" s="252"/>
      <c r="BNA128" s="467"/>
      <c r="BNB128" s="466"/>
      <c r="BNC128" s="399"/>
      <c r="BND128" s="466"/>
      <c r="BNE128" s="252"/>
      <c r="BNF128" s="467"/>
      <c r="BNG128" s="466"/>
      <c r="BNH128" s="399"/>
      <c r="BNI128" s="466"/>
      <c r="BNJ128" s="252"/>
      <c r="BNK128" s="467"/>
      <c r="BNL128" s="466"/>
      <c r="BNM128" s="399"/>
      <c r="BNN128" s="466"/>
      <c r="BNO128" s="252"/>
      <c r="BNP128" s="467"/>
      <c r="BNQ128" s="466"/>
      <c r="BNR128" s="399"/>
      <c r="BNS128" s="466"/>
      <c r="BNT128" s="252"/>
      <c r="BNU128" s="467"/>
      <c r="BNV128" s="466"/>
      <c r="BNW128" s="399"/>
      <c r="BNX128" s="466"/>
      <c r="BNY128" s="252"/>
      <c r="BNZ128" s="467"/>
      <c r="BOA128" s="466"/>
      <c r="BOB128" s="399"/>
      <c r="BOC128" s="466"/>
      <c r="BOD128" s="252"/>
      <c r="BOE128" s="467"/>
      <c r="BOF128" s="466"/>
      <c r="BOG128" s="399"/>
      <c r="BOH128" s="466"/>
      <c r="BOI128" s="252"/>
      <c r="BOJ128" s="467"/>
      <c r="BOK128" s="466"/>
      <c r="BOL128" s="399"/>
      <c r="BOM128" s="466"/>
      <c r="BON128" s="252"/>
      <c r="BOO128" s="467"/>
      <c r="BOP128" s="466"/>
      <c r="BOQ128" s="399"/>
      <c r="BOR128" s="466"/>
      <c r="BOS128" s="252"/>
      <c r="BOT128" s="467"/>
      <c r="BOU128" s="466"/>
      <c r="BOV128" s="399"/>
      <c r="BOW128" s="466"/>
      <c r="BOX128" s="252"/>
      <c r="BOY128" s="467"/>
      <c r="BOZ128" s="466"/>
      <c r="BPA128" s="399"/>
      <c r="BPB128" s="466"/>
      <c r="BPC128" s="252"/>
      <c r="BPD128" s="467"/>
      <c r="BPE128" s="466"/>
      <c r="BPF128" s="399"/>
      <c r="BPG128" s="466"/>
      <c r="BPH128" s="252"/>
      <c r="BPI128" s="467"/>
      <c r="BPJ128" s="466"/>
      <c r="BPK128" s="399"/>
      <c r="BPL128" s="466"/>
      <c r="BPM128" s="252"/>
      <c r="BPN128" s="467"/>
      <c r="BPO128" s="466"/>
      <c r="BPP128" s="399"/>
      <c r="BPQ128" s="466"/>
      <c r="BPR128" s="252"/>
      <c r="BPS128" s="467"/>
      <c r="BPT128" s="466"/>
      <c r="BPU128" s="399"/>
      <c r="BPV128" s="466"/>
      <c r="BPW128" s="252"/>
      <c r="BPX128" s="467"/>
      <c r="BPY128" s="466"/>
      <c r="BPZ128" s="399"/>
      <c r="BQA128" s="466"/>
      <c r="BQB128" s="252"/>
      <c r="BQC128" s="467"/>
      <c r="BQD128" s="466"/>
      <c r="BQE128" s="399"/>
      <c r="BQF128" s="466"/>
      <c r="BQG128" s="252"/>
      <c r="BQH128" s="467"/>
      <c r="BQI128" s="466"/>
      <c r="BQJ128" s="399"/>
      <c r="BQK128" s="466"/>
      <c r="BQL128" s="252"/>
      <c r="BQM128" s="467"/>
      <c r="BQN128" s="466"/>
      <c r="BQO128" s="399"/>
      <c r="BQP128" s="466"/>
      <c r="BQQ128" s="252"/>
      <c r="BQR128" s="467"/>
      <c r="BQS128" s="466"/>
      <c r="BQT128" s="399"/>
      <c r="BQU128" s="466"/>
      <c r="BQV128" s="252"/>
      <c r="BQW128" s="467"/>
      <c r="BQX128" s="466"/>
      <c r="BQY128" s="399"/>
      <c r="BQZ128" s="466"/>
      <c r="BRA128" s="252"/>
      <c r="BRB128" s="467"/>
      <c r="BRC128" s="466"/>
      <c r="BRD128" s="399"/>
      <c r="BRE128" s="466"/>
      <c r="BRF128" s="252"/>
      <c r="BRG128" s="467"/>
      <c r="BRH128" s="466"/>
      <c r="BRI128" s="399"/>
      <c r="BRJ128" s="466"/>
      <c r="BRK128" s="252"/>
      <c r="BRL128" s="467"/>
      <c r="BRM128" s="466"/>
      <c r="BRN128" s="399"/>
      <c r="BRO128" s="466"/>
      <c r="BRP128" s="252"/>
      <c r="BRQ128" s="467"/>
      <c r="BRR128" s="466"/>
      <c r="BRS128" s="399"/>
      <c r="BRT128" s="466"/>
      <c r="BRU128" s="252"/>
      <c r="BRV128" s="467"/>
      <c r="BRW128" s="466"/>
      <c r="BRX128" s="399"/>
      <c r="BRY128" s="466"/>
      <c r="BRZ128" s="252"/>
      <c r="BSA128" s="467"/>
      <c r="BSB128" s="466"/>
      <c r="BSC128" s="399"/>
      <c r="BSD128" s="466"/>
      <c r="BSE128" s="252"/>
      <c r="BSF128" s="467"/>
      <c r="BSG128" s="466"/>
      <c r="BSH128" s="399"/>
      <c r="BSI128" s="466"/>
      <c r="BSJ128" s="252"/>
      <c r="BSK128" s="467"/>
      <c r="BSL128" s="466"/>
      <c r="BSM128" s="399"/>
      <c r="BSN128" s="466"/>
      <c r="BSO128" s="252"/>
      <c r="BSP128" s="467"/>
      <c r="BSQ128" s="466"/>
      <c r="BSR128" s="399"/>
      <c r="BSS128" s="466"/>
      <c r="BST128" s="252"/>
      <c r="BSU128" s="467"/>
      <c r="BSV128" s="466"/>
      <c r="BSW128" s="399"/>
      <c r="BSX128" s="466"/>
      <c r="BSY128" s="252"/>
      <c r="BSZ128" s="467"/>
      <c r="BTA128" s="466"/>
      <c r="BTB128" s="399"/>
      <c r="BTC128" s="466"/>
      <c r="BTD128" s="252"/>
      <c r="BTE128" s="467"/>
      <c r="BTF128" s="466"/>
      <c r="BTG128" s="399"/>
      <c r="BTH128" s="466"/>
      <c r="BTI128" s="252"/>
      <c r="BTJ128" s="467"/>
      <c r="BTK128" s="466"/>
      <c r="BTL128" s="399"/>
      <c r="BTM128" s="466"/>
      <c r="BTN128" s="252"/>
      <c r="BTO128" s="467"/>
      <c r="BTP128" s="466"/>
      <c r="BTQ128" s="399"/>
      <c r="BTR128" s="466"/>
      <c r="BTS128" s="252"/>
      <c r="BTT128" s="467"/>
      <c r="BTU128" s="466"/>
      <c r="BTV128" s="399"/>
      <c r="BTW128" s="466"/>
      <c r="BTX128" s="252"/>
      <c r="BTY128" s="467"/>
      <c r="BTZ128" s="466"/>
      <c r="BUA128" s="399"/>
      <c r="BUB128" s="466"/>
      <c r="BUC128" s="252"/>
      <c r="BUD128" s="467"/>
      <c r="BUE128" s="466"/>
      <c r="BUF128" s="399"/>
      <c r="BUG128" s="466"/>
      <c r="BUH128" s="252"/>
      <c r="BUI128" s="467"/>
      <c r="BUJ128" s="466"/>
      <c r="BUK128" s="399"/>
      <c r="BUL128" s="466"/>
      <c r="BUM128" s="252"/>
      <c r="BUN128" s="467"/>
      <c r="BUO128" s="466"/>
      <c r="BUP128" s="399"/>
      <c r="BUQ128" s="466"/>
      <c r="BUR128" s="252"/>
      <c r="BUS128" s="467"/>
      <c r="BUT128" s="466"/>
      <c r="BUU128" s="399"/>
      <c r="BUV128" s="466"/>
      <c r="BUW128" s="252"/>
      <c r="BUX128" s="467"/>
      <c r="BUY128" s="466"/>
      <c r="BUZ128" s="399"/>
      <c r="BVA128" s="466"/>
      <c r="BVB128" s="252"/>
      <c r="BVC128" s="467"/>
      <c r="BVD128" s="466"/>
      <c r="BVE128" s="399"/>
      <c r="BVF128" s="466"/>
      <c r="BVG128" s="252"/>
      <c r="BVH128" s="467"/>
      <c r="BVI128" s="466"/>
      <c r="BVJ128" s="399"/>
      <c r="BVK128" s="466"/>
      <c r="BVL128" s="252"/>
      <c r="BVM128" s="467"/>
      <c r="BVN128" s="466"/>
      <c r="BVO128" s="399"/>
      <c r="BVP128" s="466"/>
      <c r="BVQ128" s="252"/>
      <c r="BVR128" s="467"/>
      <c r="BVS128" s="466"/>
      <c r="BVT128" s="399"/>
      <c r="BVU128" s="466"/>
      <c r="BVV128" s="252"/>
      <c r="BVW128" s="467"/>
      <c r="BVX128" s="466"/>
      <c r="BVY128" s="399"/>
      <c r="BVZ128" s="466"/>
      <c r="BWA128" s="252"/>
      <c r="BWB128" s="467"/>
      <c r="BWC128" s="466"/>
      <c r="BWD128" s="399"/>
      <c r="BWE128" s="466"/>
      <c r="BWF128" s="252"/>
      <c r="BWG128" s="467"/>
      <c r="BWH128" s="466"/>
      <c r="BWI128" s="399"/>
      <c r="BWJ128" s="466"/>
      <c r="BWK128" s="252"/>
      <c r="BWL128" s="467"/>
      <c r="BWM128" s="466"/>
      <c r="BWN128" s="399"/>
      <c r="BWO128" s="466"/>
      <c r="BWP128" s="252"/>
      <c r="BWQ128" s="467"/>
      <c r="BWR128" s="466"/>
      <c r="BWS128" s="399"/>
      <c r="BWT128" s="466"/>
      <c r="BWU128" s="252"/>
      <c r="BWV128" s="467"/>
      <c r="BWW128" s="466"/>
      <c r="BWX128" s="399"/>
      <c r="BWY128" s="466"/>
      <c r="BWZ128" s="252"/>
      <c r="BXA128" s="467"/>
      <c r="BXB128" s="466"/>
      <c r="BXC128" s="399"/>
      <c r="BXD128" s="466"/>
      <c r="BXE128" s="252"/>
      <c r="BXF128" s="467"/>
      <c r="BXG128" s="466"/>
      <c r="BXH128" s="399"/>
      <c r="BXI128" s="466"/>
      <c r="BXJ128" s="252"/>
      <c r="BXK128" s="467"/>
      <c r="BXL128" s="466"/>
      <c r="BXM128" s="399"/>
      <c r="BXN128" s="466"/>
      <c r="BXO128" s="252"/>
      <c r="BXP128" s="467"/>
      <c r="BXQ128" s="466"/>
      <c r="BXR128" s="399"/>
      <c r="BXS128" s="466"/>
      <c r="BXT128" s="252"/>
      <c r="BXU128" s="467"/>
      <c r="BXV128" s="466"/>
      <c r="BXW128" s="399"/>
      <c r="BXX128" s="466"/>
      <c r="BXY128" s="252"/>
      <c r="BXZ128" s="467"/>
      <c r="BYA128" s="466"/>
      <c r="BYB128" s="399"/>
      <c r="BYC128" s="466"/>
      <c r="BYD128" s="252"/>
      <c r="BYE128" s="467"/>
      <c r="BYF128" s="466"/>
      <c r="BYG128" s="399"/>
      <c r="BYH128" s="466"/>
      <c r="BYI128" s="252"/>
      <c r="BYJ128" s="467"/>
      <c r="BYK128" s="466"/>
      <c r="BYL128" s="399"/>
      <c r="BYM128" s="466"/>
      <c r="BYN128" s="252"/>
      <c r="BYO128" s="467"/>
      <c r="BYP128" s="466"/>
      <c r="BYQ128" s="399"/>
      <c r="BYR128" s="466"/>
      <c r="BYS128" s="252"/>
      <c r="BYT128" s="467"/>
      <c r="BYU128" s="466"/>
      <c r="BYV128" s="399"/>
      <c r="BYW128" s="466"/>
      <c r="BYX128" s="252"/>
      <c r="BYY128" s="467"/>
      <c r="BYZ128" s="466"/>
      <c r="BZA128" s="399"/>
      <c r="BZB128" s="466"/>
      <c r="BZC128" s="252"/>
      <c r="BZD128" s="467"/>
      <c r="BZE128" s="466"/>
      <c r="BZF128" s="399"/>
      <c r="BZG128" s="466"/>
      <c r="BZH128" s="252"/>
      <c r="BZI128" s="467"/>
      <c r="BZJ128" s="466"/>
      <c r="BZK128" s="399"/>
      <c r="BZL128" s="466"/>
      <c r="BZM128" s="252"/>
      <c r="BZN128" s="467"/>
      <c r="BZO128" s="466"/>
      <c r="BZP128" s="399"/>
      <c r="BZQ128" s="466"/>
      <c r="BZR128" s="252"/>
      <c r="BZS128" s="467"/>
      <c r="BZT128" s="466"/>
      <c r="BZU128" s="399"/>
      <c r="BZV128" s="466"/>
      <c r="BZW128" s="252"/>
      <c r="BZX128" s="467"/>
      <c r="BZY128" s="466"/>
      <c r="BZZ128" s="399"/>
      <c r="CAA128" s="466"/>
      <c r="CAB128" s="252"/>
      <c r="CAC128" s="467"/>
      <c r="CAD128" s="466"/>
      <c r="CAE128" s="399"/>
      <c r="CAF128" s="466"/>
      <c r="CAG128" s="252"/>
      <c r="CAH128" s="467"/>
      <c r="CAI128" s="466"/>
      <c r="CAJ128" s="399"/>
      <c r="CAK128" s="466"/>
      <c r="CAL128" s="252"/>
      <c r="CAM128" s="467"/>
      <c r="CAN128" s="466"/>
      <c r="CAO128" s="399"/>
      <c r="CAP128" s="466"/>
      <c r="CAQ128" s="252"/>
      <c r="CAR128" s="467"/>
      <c r="CAS128" s="466"/>
      <c r="CAT128" s="399"/>
      <c r="CAU128" s="466"/>
      <c r="CAV128" s="252"/>
      <c r="CAW128" s="467"/>
      <c r="CAX128" s="466"/>
      <c r="CAY128" s="399"/>
      <c r="CAZ128" s="466"/>
      <c r="CBA128" s="252"/>
      <c r="CBB128" s="467"/>
      <c r="CBC128" s="466"/>
      <c r="CBD128" s="399"/>
      <c r="CBE128" s="466"/>
      <c r="CBF128" s="252"/>
      <c r="CBG128" s="467"/>
      <c r="CBH128" s="466"/>
      <c r="CBI128" s="399"/>
      <c r="CBJ128" s="466"/>
      <c r="CBK128" s="252"/>
      <c r="CBL128" s="467"/>
      <c r="CBM128" s="466"/>
      <c r="CBN128" s="399"/>
      <c r="CBO128" s="466"/>
      <c r="CBP128" s="252"/>
      <c r="CBQ128" s="467"/>
      <c r="CBR128" s="466"/>
      <c r="CBS128" s="399"/>
      <c r="CBT128" s="466"/>
      <c r="CBU128" s="252"/>
      <c r="CBV128" s="467"/>
      <c r="CBW128" s="466"/>
      <c r="CBX128" s="399"/>
      <c r="CBY128" s="466"/>
      <c r="CBZ128" s="252"/>
      <c r="CCA128" s="467"/>
      <c r="CCB128" s="466"/>
      <c r="CCC128" s="399"/>
      <c r="CCD128" s="466"/>
      <c r="CCE128" s="252"/>
      <c r="CCF128" s="467"/>
      <c r="CCG128" s="466"/>
      <c r="CCH128" s="399"/>
      <c r="CCI128" s="466"/>
      <c r="CCJ128" s="252"/>
      <c r="CCK128" s="467"/>
      <c r="CCL128" s="466"/>
      <c r="CCM128" s="399"/>
      <c r="CCN128" s="466"/>
      <c r="CCO128" s="252"/>
      <c r="CCP128" s="467"/>
      <c r="CCQ128" s="466"/>
      <c r="CCR128" s="399"/>
      <c r="CCS128" s="466"/>
      <c r="CCT128" s="252"/>
      <c r="CCU128" s="467"/>
      <c r="CCV128" s="466"/>
      <c r="CCW128" s="399"/>
      <c r="CCX128" s="466"/>
      <c r="CCY128" s="252"/>
      <c r="CCZ128" s="467"/>
      <c r="CDA128" s="466"/>
      <c r="CDB128" s="399"/>
      <c r="CDC128" s="466"/>
      <c r="CDD128" s="252"/>
      <c r="CDE128" s="467"/>
      <c r="CDF128" s="466"/>
      <c r="CDG128" s="399"/>
      <c r="CDH128" s="466"/>
      <c r="CDI128" s="252"/>
      <c r="CDJ128" s="467"/>
      <c r="CDK128" s="466"/>
      <c r="CDL128" s="399"/>
      <c r="CDM128" s="466"/>
      <c r="CDN128" s="252"/>
      <c r="CDO128" s="467"/>
      <c r="CDP128" s="466"/>
      <c r="CDQ128" s="399"/>
      <c r="CDR128" s="466"/>
      <c r="CDS128" s="252"/>
      <c r="CDT128" s="467"/>
      <c r="CDU128" s="466"/>
      <c r="CDV128" s="399"/>
      <c r="CDW128" s="466"/>
      <c r="CDX128" s="252"/>
      <c r="CDY128" s="467"/>
      <c r="CDZ128" s="466"/>
      <c r="CEA128" s="399"/>
      <c r="CEB128" s="466"/>
      <c r="CEC128" s="252"/>
      <c r="CED128" s="467"/>
      <c r="CEE128" s="466"/>
      <c r="CEF128" s="399"/>
      <c r="CEG128" s="466"/>
      <c r="CEH128" s="252"/>
      <c r="CEI128" s="467"/>
      <c r="CEJ128" s="466"/>
      <c r="CEK128" s="399"/>
      <c r="CEL128" s="466"/>
      <c r="CEM128" s="252"/>
      <c r="CEN128" s="467"/>
      <c r="CEO128" s="466"/>
      <c r="CEP128" s="399"/>
      <c r="CEQ128" s="466"/>
      <c r="CER128" s="252"/>
      <c r="CES128" s="467"/>
      <c r="CET128" s="466"/>
      <c r="CEU128" s="399"/>
      <c r="CEV128" s="466"/>
      <c r="CEW128" s="252"/>
      <c r="CEX128" s="467"/>
      <c r="CEY128" s="466"/>
      <c r="CEZ128" s="399"/>
      <c r="CFA128" s="466"/>
      <c r="CFB128" s="252"/>
      <c r="CFC128" s="467"/>
      <c r="CFD128" s="466"/>
      <c r="CFE128" s="399"/>
      <c r="CFF128" s="466"/>
      <c r="CFG128" s="252"/>
      <c r="CFH128" s="467"/>
      <c r="CFI128" s="466"/>
      <c r="CFJ128" s="399"/>
      <c r="CFK128" s="466"/>
      <c r="CFL128" s="252"/>
      <c r="CFM128" s="467"/>
      <c r="CFN128" s="466"/>
      <c r="CFO128" s="399"/>
      <c r="CFP128" s="466"/>
      <c r="CFQ128" s="252"/>
      <c r="CFR128" s="467"/>
      <c r="CFS128" s="466"/>
      <c r="CFT128" s="399"/>
      <c r="CFU128" s="466"/>
      <c r="CFV128" s="252"/>
      <c r="CFW128" s="467"/>
      <c r="CFX128" s="466"/>
      <c r="CFY128" s="399"/>
      <c r="CFZ128" s="466"/>
      <c r="CGA128" s="252"/>
      <c r="CGB128" s="467"/>
      <c r="CGC128" s="466"/>
      <c r="CGD128" s="399"/>
      <c r="CGE128" s="466"/>
      <c r="CGF128" s="252"/>
      <c r="CGG128" s="467"/>
      <c r="CGH128" s="466"/>
      <c r="CGI128" s="399"/>
      <c r="CGJ128" s="466"/>
      <c r="CGK128" s="252"/>
      <c r="CGL128" s="467"/>
      <c r="CGM128" s="466"/>
      <c r="CGN128" s="399"/>
      <c r="CGO128" s="466"/>
      <c r="CGP128" s="252"/>
      <c r="CGQ128" s="467"/>
      <c r="CGR128" s="466"/>
      <c r="CGS128" s="399"/>
      <c r="CGT128" s="466"/>
      <c r="CGU128" s="252"/>
      <c r="CGV128" s="467"/>
      <c r="CGW128" s="466"/>
      <c r="CGX128" s="399"/>
      <c r="CGY128" s="466"/>
      <c r="CGZ128" s="252"/>
      <c r="CHA128" s="467"/>
      <c r="CHB128" s="466"/>
      <c r="CHC128" s="399"/>
      <c r="CHD128" s="466"/>
      <c r="CHE128" s="252"/>
      <c r="CHF128" s="467"/>
      <c r="CHG128" s="466"/>
      <c r="CHH128" s="399"/>
      <c r="CHI128" s="466"/>
      <c r="CHJ128" s="252"/>
      <c r="CHK128" s="467"/>
      <c r="CHL128" s="466"/>
      <c r="CHM128" s="399"/>
      <c r="CHN128" s="466"/>
      <c r="CHO128" s="252"/>
      <c r="CHP128" s="467"/>
      <c r="CHQ128" s="466"/>
      <c r="CHR128" s="399"/>
      <c r="CHS128" s="466"/>
      <c r="CHT128" s="252"/>
      <c r="CHU128" s="467"/>
      <c r="CHV128" s="466"/>
      <c r="CHW128" s="399"/>
      <c r="CHX128" s="466"/>
      <c r="CHY128" s="252"/>
      <c r="CHZ128" s="467"/>
      <c r="CIA128" s="466"/>
      <c r="CIB128" s="399"/>
      <c r="CIC128" s="466"/>
      <c r="CID128" s="252"/>
      <c r="CIE128" s="467"/>
      <c r="CIF128" s="466"/>
      <c r="CIG128" s="399"/>
      <c r="CIH128" s="466"/>
      <c r="CII128" s="252"/>
      <c r="CIJ128" s="467"/>
      <c r="CIK128" s="466"/>
      <c r="CIL128" s="399"/>
      <c r="CIM128" s="466"/>
      <c r="CIN128" s="252"/>
      <c r="CIO128" s="467"/>
      <c r="CIP128" s="466"/>
      <c r="CIQ128" s="399"/>
      <c r="CIR128" s="466"/>
      <c r="CIS128" s="252"/>
      <c r="CIT128" s="467"/>
      <c r="CIU128" s="466"/>
      <c r="CIV128" s="399"/>
      <c r="CIW128" s="466"/>
      <c r="CIX128" s="252"/>
      <c r="CIY128" s="467"/>
      <c r="CIZ128" s="466"/>
      <c r="CJA128" s="399"/>
      <c r="CJB128" s="466"/>
      <c r="CJC128" s="252"/>
      <c r="CJD128" s="467"/>
      <c r="CJE128" s="466"/>
      <c r="CJF128" s="399"/>
      <c r="CJG128" s="466"/>
      <c r="CJH128" s="252"/>
      <c r="CJI128" s="467"/>
      <c r="CJJ128" s="466"/>
      <c r="CJK128" s="399"/>
      <c r="CJL128" s="466"/>
      <c r="CJM128" s="252"/>
      <c r="CJN128" s="467"/>
      <c r="CJO128" s="466"/>
      <c r="CJP128" s="399"/>
      <c r="CJQ128" s="466"/>
      <c r="CJR128" s="252"/>
      <c r="CJS128" s="467"/>
      <c r="CJT128" s="466"/>
      <c r="CJU128" s="399"/>
      <c r="CJV128" s="466"/>
      <c r="CJW128" s="252"/>
      <c r="CJX128" s="467"/>
      <c r="CJY128" s="466"/>
      <c r="CJZ128" s="399"/>
      <c r="CKA128" s="466"/>
      <c r="CKB128" s="252"/>
      <c r="CKC128" s="467"/>
      <c r="CKD128" s="466"/>
      <c r="CKE128" s="399"/>
      <c r="CKF128" s="466"/>
      <c r="CKG128" s="252"/>
      <c r="CKH128" s="467"/>
      <c r="CKI128" s="466"/>
      <c r="CKJ128" s="399"/>
      <c r="CKK128" s="466"/>
      <c r="CKL128" s="252"/>
      <c r="CKM128" s="467"/>
      <c r="CKN128" s="466"/>
      <c r="CKO128" s="399"/>
      <c r="CKP128" s="466"/>
      <c r="CKQ128" s="252"/>
      <c r="CKR128" s="467"/>
      <c r="CKS128" s="466"/>
      <c r="CKT128" s="399"/>
      <c r="CKU128" s="466"/>
      <c r="CKV128" s="252"/>
      <c r="CKW128" s="467"/>
      <c r="CKX128" s="466"/>
      <c r="CKY128" s="399"/>
      <c r="CKZ128" s="466"/>
      <c r="CLA128" s="252"/>
      <c r="CLB128" s="467"/>
      <c r="CLC128" s="466"/>
      <c r="CLD128" s="399"/>
      <c r="CLE128" s="466"/>
      <c r="CLF128" s="252"/>
      <c r="CLG128" s="467"/>
      <c r="CLH128" s="466"/>
      <c r="CLI128" s="399"/>
      <c r="CLJ128" s="466"/>
      <c r="CLK128" s="252"/>
      <c r="CLL128" s="467"/>
      <c r="CLM128" s="466"/>
      <c r="CLN128" s="399"/>
      <c r="CLO128" s="466"/>
      <c r="CLP128" s="252"/>
      <c r="CLQ128" s="467"/>
      <c r="CLR128" s="466"/>
      <c r="CLS128" s="399"/>
      <c r="CLT128" s="466"/>
      <c r="CLU128" s="252"/>
      <c r="CLV128" s="467"/>
      <c r="CLW128" s="466"/>
      <c r="CLX128" s="399"/>
      <c r="CLY128" s="466"/>
      <c r="CLZ128" s="252"/>
      <c r="CMA128" s="467"/>
      <c r="CMB128" s="466"/>
      <c r="CMC128" s="399"/>
      <c r="CMD128" s="466"/>
      <c r="CME128" s="252"/>
      <c r="CMF128" s="467"/>
      <c r="CMG128" s="466"/>
      <c r="CMH128" s="399"/>
      <c r="CMI128" s="466"/>
      <c r="CMJ128" s="252"/>
      <c r="CMK128" s="467"/>
      <c r="CML128" s="466"/>
      <c r="CMM128" s="399"/>
      <c r="CMN128" s="466"/>
      <c r="CMO128" s="252"/>
      <c r="CMP128" s="467"/>
      <c r="CMQ128" s="466"/>
      <c r="CMR128" s="399"/>
      <c r="CMS128" s="466"/>
      <c r="CMT128" s="252"/>
      <c r="CMU128" s="467"/>
      <c r="CMV128" s="466"/>
      <c r="CMW128" s="399"/>
      <c r="CMX128" s="466"/>
      <c r="CMY128" s="252"/>
      <c r="CMZ128" s="467"/>
      <c r="CNA128" s="466"/>
      <c r="CNB128" s="399"/>
      <c r="CNC128" s="466"/>
      <c r="CND128" s="252"/>
      <c r="CNE128" s="467"/>
      <c r="CNF128" s="466"/>
      <c r="CNG128" s="399"/>
      <c r="CNH128" s="466"/>
      <c r="CNI128" s="252"/>
      <c r="CNJ128" s="467"/>
      <c r="CNK128" s="466"/>
      <c r="CNL128" s="399"/>
      <c r="CNM128" s="466"/>
      <c r="CNN128" s="252"/>
      <c r="CNO128" s="467"/>
      <c r="CNP128" s="466"/>
      <c r="CNQ128" s="399"/>
      <c r="CNR128" s="466"/>
      <c r="CNS128" s="252"/>
      <c r="CNT128" s="467"/>
      <c r="CNU128" s="466"/>
      <c r="CNV128" s="399"/>
      <c r="CNW128" s="466"/>
      <c r="CNX128" s="252"/>
      <c r="CNY128" s="467"/>
      <c r="CNZ128" s="466"/>
      <c r="COA128" s="399"/>
      <c r="COB128" s="466"/>
      <c r="COC128" s="252"/>
      <c r="COD128" s="467"/>
      <c r="COE128" s="466"/>
      <c r="COF128" s="399"/>
      <c r="COG128" s="466"/>
      <c r="COH128" s="252"/>
      <c r="COI128" s="467"/>
      <c r="COJ128" s="466"/>
      <c r="COK128" s="399"/>
      <c r="COL128" s="466"/>
      <c r="COM128" s="252"/>
      <c r="CON128" s="467"/>
      <c r="COO128" s="466"/>
      <c r="COP128" s="399"/>
      <c r="COQ128" s="466"/>
      <c r="COR128" s="252"/>
      <c r="COS128" s="467"/>
      <c r="COT128" s="466"/>
      <c r="COU128" s="399"/>
      <c r="COV128" s="466"/>
      <c r="COW128" s="252"/>
      <c r="COX128" s="467"/>
      <c r="COY128" s="466"/>
      <c r="COZ128" s="399"/>
      <c r="CPA128" s="466"/>
      <c r="CPB128" s="252"/>
      <c r="CPC128" s="467"/>
      <c r="CPD128" s="466"/>
      <c r="CPE128" s="399"/>
      <c r="CPF128" s="466"/>
      <c r="CPG128" s="252"/>
      <c r="CPH128" s="467"/>
      <c r="CPI128" s="466"/>
      <c r="CPJ128" s="399"/>
      <c r="CPK128" s="466"/>
      <c r="CPL128" s="252"/>
      <c r="CPM128" s="467"/>
      <c r="CPN128" s="466"/>
      <c r="CPO128" s="399"/>
      <c r="CPP128" s="466"/>
      <c r="CPQ128" s="252"/>
      <c r="CPR128" s="467"/>
      <c r="CPS128" s="466"/>
      <c r="CPT128" s="399"/>
      <c r="CPU128" s="466"/>
      <c r="CPV128" s="252"/>
      <c r="CPW128" s="467"/>
      <c r="CPX128" s="466"/>
      <c r="CPY128" s="399"/>
      <c r="CPZ128" s="466"/>
      <c r="CQA128" s="252"/>
      <c r="CQB128" s="467"/>
      <c r="CQC128" s="466"/>
      <c r="CQD128" s="399"/>
      <c r="CQE128" s="466"/>
      <c r="CQF128" s="252"/>
      <c r="CQG128" s="467"/>
      <c r="CQH128" s="466"/>
      <c r="CQI128" s="399"/>
      <c r="CQJ128" s="466"/>
      <c r="CQK128" s="252"/>
      <c r="CQL128" s="467"/>
      <c r="CQM128" s="466"/>
      <c r="CQN128" s="399"/>
      <c r="CQO128" s="466"/>
      <c r="CQP128" s="252"/>
      <c r="CQQ128" s="467"/>
      <c r="CQR128" s="466"/>
      <c r="CQS128" s="399"/>
      <c r="CQT128" s="466"/>
      <c r="CQU128" s="252"/>
      <c r="CQV128" s="467"/>
      <c r="CQW128" s="466"/>
      <c r="CQX128" s="399"/>
      <c r="CQY128" s="466"/>
      <c r="CQZ128" s="252"/>
      <c r="CRA128" s="467"/>
      <c r="CRB128" s="466"/>
      <c r="CRC128" s="399"/>
      <c r="CRD128" s="466"/>
      <c r="CRE128" s="252"/>
      <c r="CRF128" s="467"/>
      <c r="CRG128" s="466"/>
      <c r="CRH128" s="399"/>
      <c r="CRI128" s="466"/>
      <c r="CRJ128" s="252"/>
      <c r="CRK128" s="467"/>
      <c r="CRL128" s="466"/>
      <c r="CRM128" s="399"/>
      <c r="CRN128" s="466"/>
      <c r="CRO128" s="252"/>
      <c r="CRP128" s="467"/>
      <c r="CRQ128" s="466"/>
      <c r="CRR128" s="399"/>
      <c r="CRS128" s="466"/>
      <c r="CRT128" s="252"/>
      <c r="CRU128" s="467"/>
      <c r="CRV128" s="466"/>
      <c r="CRW128" s="399"/>
      <c r="CRX128" s="466"/>
      <c r="CRY128" s="252"/>
      <c r="CRZ128" s="467"/>
      <c r="CSA128" s="466"/>
      <c r="CSB128" s="399"/>
      <c r="CSC128" s="466"/>
      <c r="CSD128" s="252"/>
      <c r="CSE128" s="467"/>
      <c r="CSF128" s="466"/>
      <c r="CSG128" s="399"/>
      <c r="CSH128" s="466"/>
      <c r="CSI128" s="252"/>
      <c r="CSJ128" s="467"/>
      <c r="CSK128" s="466"/>
      <c r="CSL128" s="399"/>
      <c r="CSM128" s="466"/>
      <c r="CSN128" s="252"/>
      <c r="CSO128" s="467"/>
      <c r="CSP128" s="466"/>
      <c r="CSQ128" s="399"/>
      <c r="CSR128" s="466"/>
      <c r="CSS128" s="252"/>
      <c r="CST128" s="467"/>
      <c r="CSU128" s="466"/>
      <c r="CSV128" s="399"/>
      <c r="CSW128" s="466"/>
      <c r="CSX128" s="252"/>
      <c r="CSY128" s="467"/>
      <c r="CSZ128" s="466"/>
      <c r="CTA128" s="399"/>
      <c r="CTB128" s="466"/>
      <c r="CTC128" s="252"/>
      <c r="CTD128" s="467"/>
      <c r="CTE128" s="466"/>
      <c r="CTF128" s="399"/>
      <c r="CTG128" s="466"/>
      <c r="CTH128" s="252"/>
      <c r="CTI128" s="467"/>
      <c r="CTJ128" s="466"/>
      <c r="CTK128" s="399"/>
      <c r="CTL128" s="466"/>
      <c r="CTM128" s="252"/>
      <c r="CTN128" s="467"/>
      <c r="CTO128" s="466"/>
      <c r="CTP128" s="399"/>
      <c r="CTQ128" s="466"/>
      <c r="CTR128" s="252"/>
      <c r="CTS128" s="467"/>
      <c r="CTT128" s="466"/>
      <c r="CTU128" s="399"/>
      <c r="CTV128" s="466"/>
      <c r="CTW128" s="252"/>
      <c r="CTX128" s="467"/>
      <c r="CTY128" s="466"/>
      <c r="CTZ128" s="399"/>
      <c r="CUA128" s="466"/>
      <c r="CUB128" s="252"/>
      <c r="CUC128" s="467"/>
      <c r="CUD128" s="466"/>
      <c r="CUE128" s="399"/>
      <c r="CUF128" s="466"/>
      <c r="CUG128" s="252"/>
      <c r="CUH128" s="467"/>
      <c r="CUI128" s="466"/>
      <c r="CUJ128" s="399"/>
      <c r="CUK128" s="466"/>
      <c r="CUL128" s="252"/>
      <c r="CUM128" s="467"/>
      <c r="CUN128" s="466"/>
      <c r="CUO128" s="399"/>
      <c r="CUP128" s="466"/>
      <c r="CUQ128" s="252"/>
      <c r="CUR128" s="467"/>
      <c r="CUS128" s="466"/>
      <c r="CUT128" s="399"/>
      <c r="CUU128" s="466"/>
      <c r="CUV128" s="252"/>
      <c r="CUW128" s="467"/>
      <c r="CUX128" s="466"/>
      <c r="CUY128" s="399"/>
      <c r="CUZ128" s="466"/>
      <c r="CVA128" s="252"/>
      <c r="CVB128" s="467"/>
      <c r="CVC128" s="466"/>
      <c r="CVD128" s="399"/>
      <c r="CVE128" s="466"/>
      <c r="CVF128" s="252"/>
      <c r="CVG128" s="467"/>
      <c r="CVH128" s="466"/>
      <c r="CVI128" s="399"/>
      <c r="CVJ128" s="466"/>
      <c r="CVK128" s="252"/>
      <c r="CVL128" s="467"/>
      <c r="CVM128" s="466"/>
      <c r="CVN128" s="399"/>
      <c r="CVO128" s="466"/>
      <c r="CVP128" s="252"/>
      <c r="CVQ128" s="467"/>
      <c r="CVR128" s="466"/>
      <c r="CVS128" s="399"/>
      <c r="CVT128" s="466"/>
      <c r="CVU128" s="252"/>
      <c r="CVV128" s="467"/>
      <c r="CVW128" s="466"/>
      <c r="CVX128" s="399"/>
      <c r="CVY128" s="466"/>
      <c r="CVZ128" s="252"/>
      <c r="CWA128" s="467"/>
      <c r="CWB128" s="466"/>
      <c r="CWC128" s="399"/>
      <c r="CWD128" s="466"/>
      <c r="CWE128" s="252"/>
      <c r="CWF128" s="467"/>
      <c r="CWG128" s="466"/>
      <c r="CWH128" s="399"/>
      <c r="CWI128" s="466"/>
      <c r="CWJ128" s="252"/>
      <c r="CWK128" s="467"/>
      <c r="CWL128" s="466"/>
      <c r="CWM128" s="399"/>
      <c r="CWN128" s="466"/>
      <c r="CWO128" s="252"/>
      <c r="CWP128" s="467"/>
      <c r="CWQ128" s="466"/>
      <c r="CWR128" s="399"/>
      <c r="CWS128" s="466"/>
      <c r="CWT128" s="252"/>
      <c r="CWU128" s="467"/>
      <c r="CWV128" s="466"/>
      <c r="CWW128" s="399"/>
      <c r="CWX128" s="466"/>
      <c r="CWY128" s="252"/>
      <c r="CWZ128" s="467"/>
      <c r="CXA128" s="466"/>
      <c r="CXB128" s="399"/>
      <c r="CXC128" s="466"/>
      <c r="CXD128" s="252"/>
      <c r="CXE128" s="467"/>
      <c r="CXF128" s="466"/>
      <c r="CXG128" s="399"/>
      <c r="CXH128" s="466"/>
      <c r="CXI128" s="252"/>
      <c r="CXJ128" s="467"/>
      <c r="CXK128" s="466"/>
      <c r="CXL128" s="399"/>
      <c r="CXM128" s="466"/>
      <c r="CXN128" s="252"/>
      <c r="CXO128" s="467"/>
      <c r="CXP128" s="466"/>
      <c r="CXQ128" s="399"/>
      <c r="CXR128" s="466"/>
      <c r="CXS128" s="252"/>
      <c r="CXT128" s="467"/>
      <c r="CXU128" s="466"/>
      <c r="CXV128" s="399"/>
      <c r="CXW128" s="466"/>
      <c r="CXX128" s="252"/>
      <c r="CXY128" s="467"/>
      <c r="CXZ128" s="466"/>
      <c r="CYA128" s="399"/>
      <c r="CYB128" s="466"/>
      <c r="CYC128" s="252"/>
      <c r="CYD128" s="467"/>
      <c r="CYE128" s="466"/>
      <c r="CYF128" s="399"/>
      <c r="CYG128" s="466"/>
      <c r="CYH128" s="252"/>
      <c r="CYI128" s="467"/>
      <c r="CYJ128" s="466"/>
      <c r="CYK128" s="399"/>
      <c r="CYL128" s="466"/>
      <c r="CYM128" s="252"/>
      <c r="CYN128" s="467"/>
      <c r="CYO128" s="466"/>
      <c r="CYP128" s="399"/>
      <c r="CYQ128" s="466"/>
      <c r="CYR128" s="252"/>
      <c r="CYS128" s="467"/>
      <c r="CYT128" s="466"/>
      <c r="CYU128" s="399"/>
      <c r="CYV128" s="466"/>
      <c r="CYW128" s="252"/>
      <c r="CYX128" s="467"/>
      <c r="CYY128" s="466"/>
      <c r="CYZ128" s="399"/>
      <c r="CZA128" s="466"/>
      <c r="CZB128" s="252"/>
      <c r="CZC128" s="467"/>
      <c r="CZD128" s="466"/>
      <c r="CZE128" s="399"/>
      <c r="CZF128" s="466"/>
      <c r="CZG128" s="252"/>
      <c r="CZH128" s="467"/>
      <c r="CZI128" s="466"/>
      <c r="CZJ128" s="399"/>
      <c r="CZK128" s="466"/>
      <c r="CZL128" s="252"/>
      <c r="CZM128" s="467"/>
      <c r="CZN128" s="466"/>
      <c r="CZO128" s="399"/>
      <c r="CZP128" s="466"/>
      <c r="CZQ128" s="252"/>
      <c r="CZR128" s="467"/>
      <c r="CZS128" s="466"/>
      <c r="CZT128" s="399"/>
      <c r="CZU128" s="466"/>
      <c r="CZV128" s="252"/>
      <c r="CZW128" s="467"/>
      <c r="CZX128" s="466"/>
      <c r="CZY128" s="399"/>
      <c r="CZZ128" s="466"/>
      <c r="DAA128" s="252"/>
      <c r="DAB128" s="467"/>
      <c r="DAC128" s="466"/>
      <c r="DAD128" s="399"/>
      <c r="DAE128" s="466"/>
      <c r="DAF128" s="252"/>
      <c r="DAG128" s="467"/>
      <c r="DAH128" s="466"/>
      <c r="DAI128" s="399"/>
      <c r="DAJ128" s="466"/>
      <c r="DAK128" s="252"/>
      <c r="DAL128" s="467"/>
      <c r="DAM128" s="466"/>
      <c r="DAN128" s="399"/>
      <c r="DAO128" s="466"/>
      <c r="DAP128" s="252"/>
      <c r="DAQ128" s="467"/>
      <c r="DAR128" s="466"/>
      <c r="DAS128" s="399"/>
      <c r="DAT128" s="466"/>
      <c r="DAU128" s="252"/>
      <c r="DAV128" s="467"/>
      <c r="DAW128" s="466"/>
      <c r="DAX128" s="399"/>
      <c r="DAY128" s="466"/>
      <c r="DAZ128" s="252"/>
      <c r="DBA128" s="467"/>
      <c r="DBB128" s="466"/>
      <c r="DBC128" s="399"/>
      <c r="DBD128" s="466"/>
      <c r="DBE128" s="252"/>
      <c r="DBF128" s="467"/>
      <c r="DBG128" s="466"/>
      <c r="DBH128" s="399"/>
      <c r="DBI128" s="466"/>
      <c r="DBJ128" s="252"/>
      <c r="DBK128" s="467"/>
      <c r="DBL128" s="466"/>
      <c r="DBM128" s="399"/>
      <c r="DBN128" s="466"/>
      <c r="DBO128" s="252"/>
      <c r="DBP128" s="467"/>
      <c r="DBQ128" s="466"/>
      <c r="DBR128" s="399"/>
      <c r="DBS128" s="466"/>
      <c r="DBT128" s="252"/>
      <c r="DBU128" s="467"/>
      <c r="DBV128" s="466"/>
      <c r="DBW128" s="399"/>
      <c r="DBX128" s="466"/>
      <c r="DBY128" s="252"/>
      <c r="DBZ128" s="467"/>
      <c r="DCA128" s="466"/>
      <c r="DCB128" s="399"/>
      <c r="DCC128" s="466"/>
      <c r="DCD128" s="252"/>
      <c r="DCE128" s="467"/>
      <c r="DCF128" s="466"/>
      <c r="DCG128" s="399"/>
      <c r="DCH128" s="466"/>
      <c r="DCI128" s="252"/>
      <c r="DCJ128" s="467"/>
      <c r="DCK128" s="466"/>
      <c r="DCL128" s="399"/>
      <c r="DCM128" s="466"/>
      <c r="DCN128" s="252"/>
      <c r="DCO128" s="467"/>
      <c r="DCP128" s="466"/>
      <c r="DCQ128" s="399"/>
      <c r="DCR128" s="466"/>
      <c r="DCS128" s="252"/>
      <c r="DCT128" s="467"/>
      <c r="DCU128" s="466"/>
      <c r="DCV128" s="399"/>
      <c r="DCW128" s="466"/>
      <c r="DCX128" s="252"/>
      <c r="DCY128" s="467"/>
      <c r="DCZ128" s="466"/>
      <c r="DDA128" s="399"/>
      <c r="DDB128" s="466"/>
      <c r="DDC128" s="252"/>
      <c r="DDD128" s="467"/>
      <c r="DDE128" s="466"/>
      <c r="DDF128" s="399"/>
      <c r="DDG128" s="466"/>
      <c r="DDH128" s="252"/>
      <c r="DDI128" s="467"/>
      <c r="DDJ128" s="466"/>
      <c r="DDK128" s="399"/>
      <c r="DDL128" s="466"/>
      <c r="DDM128" s="252"/>
      <c r="DDN128" s="467"/>
      <c r="DDO128" s="466"/>
      <c r="DDP128" s="399"/>
      <c r="DDQ128" s="466"/>
      <c r="DDR128" s="252"/>
      <c r="DDS128" s="467"/>
      <c r="DDT128" s="466"/>
      <c r="DDU128" s="399"/>
      <c r="DDV128" s="466"/>
      <c r="DDW128" s="252"/>
      <c r="DDX128" s="467"/>
      <c r="DDY128" s="466"/>
      <c r="DDZ128" s="399"/>
      <c r="DEA128" s="466"/>
      <c r="DEB128" s="252"/>
      <c r="DEC128" s="467"/>
      <c r="DED128" s="466"/>
      <c r="DEE128" s="399"/>
      <c r="DEF128" s="466"/>
      <c r="DEG128" s="252"/>
      <c r="DEH128" s="467"/>
      <c r="DEI128" s="466"/>
      <c r="DEJ128" s="399"/>
      <c r="DEK128" s="466"/>
      <c r="DEL128" s="252"/>
      <c r="DEM128" s="467"/>
      <c r="DEN128" s="466"/>
      <c r="DEO128" s="399"/>
      <c r="DEP128" s="466"/>
      <c r="DEQ128" s="252"/>
      <c r="DER128" s="467"/>
      <c r="DES128" s="466"/>
      <c r="DET128" s="399"/>
      <c r="DEU128" s="466"/>
      <c r="DEV128" s="252"/>
      <c r="DEW128" s="467"/>
      <c r="DEX128" s="466"/>
      <c r="DEY128" s="399"/>
      <c r="DEZ128" s="466"/>
      <c r="DFA128" s="252"/>
      <c r="DFB128" s="467"/>
      <c r="DFC128" s="466"/>
      <c r="DFD128" s="399"/>
      <c r="DFE128" s="466"/>
      <c r="DFF128" s="252"/>
      <c r="DFG128" s="467"/>
      <c r="DFH128" s="466"/>
      <c r="DFI128" s="399"/>
      <c r="DFJ128" s="466"/>
      <c r="DFK128" s="252"/>
      <c r="DFL128" s="467"/>
      <c r="DFM128" s="466"/>
      <c r="DFN128" s="399"/>
      <c r="DFO128" s="466"/>
      <c r="DFP128" s="252"/>
      <c r="DFQ128" s="467"/>
      <c r="DFR128" s="466"/>
      <c r="DFS128" s="399"/>
      <c r="DFT128" s="466"/>
      <c r="DFU128" s="252"/>
      <c r="DFV128" s="467"/>
      <c r="DFW128" s="466"/>
      <c r="DFX128" s="399"/>
      <c r="DFY128" s="466"/>
      <c r="DFZ128" s="252"/>
      <c r="DGA128" s="467"/>
      <c r="DGB128" s="466"/>
      <c r="DGC128" s="399"/>
      <c r="DGD128" s="466"/>
      <c r="DGE128" s="252"/>
      <c r="DGF128" s="467"/>
      <c r="DGG128" s="466"/>
      <c r="DGH128" s="399"/>
      <c r="DGI128" s="466"/>
      <c r="DGJ128" s="252"/>
      <c r="DGK128" s="467"/>
      <c r="DGL128" s="466"/>
      <c r="DGM128" s="399"/>
      <c r="DGN128" s="466"/>
      <c r="DGO128" s="252"/>
      <c r="DGP128" s="467"/>
      <c r="DGQ128" s="466"/>
      <c r="DGR128" s="399"/>
      <c r="DGS128" s="466"/>
      <c r="DGT128" s="252"/>
      <c r="DGU128" s="467"/>
      <c r="DGV128" s="466"/>
      <c r="DGW128" s="399"/>
      <c r="DGX128" s="466"/>
      <c r="DGY128" s="252"/>
      <c r="DGZ128" s="467"/>
      <c r="DHA128" s="466"/>
      <c r="DHB128" s="399"/>
      <c r="DHC128" s="466"/>
      <c r="DHD128" s="252"/>
      <c r="DHE128" s="467"/>
      <c r="DHF128" s="466"/>
      <c r="DHG128" s="399"/>
      <c r="DHH128" s="466"/>
      <c r="DHI128" s="252"/>
      <c r="DHJ128" s="467"/>
      <c r="DHK128" s="466"/>
      <c r="DHL128" s="399"/>
      <c r="DHM128" s="466"/>
      <c r="DHN128" s="252"/>
      <c r="DHO128" s="467"/>
      <c r="DHP128" s="466"/>
      <c r="DHQ128" s="399"/>
      <c r="DHR128" s="466"/>
      <c r="DHS128" s="252"/>
      <c r="DHT128" s="467"/>
      <c r="DHU128" s="466"/>
      <c r="DHV128" s="399"/>
      <c r="DHW128" s="466"/>
      <c r="DHX128" s="252"/>
      <c r="DHY128" s="467"/>
      <c r="DHZ128" s="466"/>
      <c r="DIA128" s="399"/>
      <c r="DIB128" s="466"/>
      <c r="DIC128" s="252"/>
      <c r="DID128" s="467"/>
      <c r="DIE128" s="466"/>
      <c r="DIF128" s="399"/>
      <c r="DIG128" s="466"/>
      <c r="DIH128" s="252"/>
      <c r="DII128" s="467"/>
      <c r="DIJ128" s="466"/>
      <c r="DIK128" s="399"/>
      <c r="DIL128" s="466"/>
      <c r="DIM128" s="252"/>
      <c r="DIN128" s="467"/>
      <c r="DIO128" s="466"/>
      <c r="DIP128" s="399"/>
      <c r="DIQ128" s="466"/>
      <c r="DIR128" s="252"/>
      <c r="DIS128" s="467"/>
      <c r="DIT128" s="466"/>
      <c r="DIU128" s="399"/>
      <c r="DIV128" s="466"/>
      <c r="DIW128" s="252"/>
      <c r="DIX128" s="467"/>
      <c r="DIY128" s="466"/>
      <c r="DIZ128" s="399"/>
      <c r="DJA128" s="466"/>
      <c r="DJB128" s="252"/>
      <c r="DJC128" s="467"/>
      <c r="DJD128" s="466"/>
      <c r="DJE128" s="399"/>
      <c r="DJF128" s="466"/>
      <c r="DJG128" s="252"/>
      <c r="DJH128" s="467"/>
      <c r="DJI128" s="466"/>
      <c r="DJJ128" s="399"/>
      <c r="DJK128" s="466"/>
      <c r="DJL128" s="252"/>
      <c r="DJM128" s="467"/>
      <c r="DJN128" s="466"/>
      <c r="DJO128" s="399"/>
      <c r="DJP128" s="466"/>
      <c r="DJQ128" s="252"/>
      <c r="DJR128" s="467"/>
      <c r="DJS128" s="466"/>
      <c r="DJT128" s="399"/>
      <c r="DJU128" s="466"/>
      <c r="DJV128" s="252"/>
      <c r="DJW128" s="467"/>
      <c r="DJX128" s="466"/>
      <c r="DJY128" s="399"/>
      <c r="DJZ128" s="466"/>
      <c r="DKA128" s="252"/>
      <c r="DKB128" s="467"/>
      <c r="DKC128" s="466"/>
      <c r="DKD128" s="399"/>
      <c r="DKE128" s="466"/>
      <c r="DKF128" s="252"/>
      <c r="DKG128" s="467"/>
      <c r="DKH128" s="466"/>
      <c r="DKI128" s="399"/>
      <c r="DKJ128" s="466"/>
      <c r="DKK128" s="252"/>
      <c r="DKL128" s="467"/>
      <c r="DKM128" s="466"/>
      <c r="DKN128" s="399"/>
      <c r="DKO128" s="466"/>
      <c r="DKP128" s="252"/>
      <c r="DKQ128" s="467"/>
      <c r="DKR128" s="466"/>
      <c r="DKS128" s="399"/>
      <c r="DKT128" s="466"/>
      <c r="DKU128" s="252"/>
      <c r="DKV128" s="467"/>
      <c r="DKW128" s="466"/>
      <c r="DKX128" s="399"/>
      <c r="DKY128" s="466"/>
      <c r="DKZ128" s="252"/>
      <c r="DLA128" s="467"/>
      <c r="DLB128" s="466"/>
      <c r="DLC128" s="399"/>
      <c r="DLD128" s="466"/>
      <c r="DLE128" s="252"/>
      <c r="DLF128" s="467"/>
      <c r="DLG128" s="466"/>
      <c r="DLH128" s="399"/>
      <c r="DLI128" s="466"/>
      <c r="DLJ128" s="252"/>
      <c r="DLK128" s="467"/>
      <c r="DLL128" s="466"/>
      <c r="DLM128" s="399"/>
      <c r="DLN128" s="466"/>
      <c r="DLO128" s="252"/>
      <c r="DLP128" s="467"/>
      <c r="DLQ128" s="466"/>
      <c r="DLR128" s="399"/>
      <c r="DLS128" s="466"/>
      <c r="DLT128" s="252"/>
      <c r="DLU128" s="467"/>
      <c r="DLV128" s="466"/>
      <c r="DLW128" s="399"/>
      <c r="DLX128" s="466"/>
      <c r="DLY128" s="252"/>
      <c r="DLZ128" s="467"/>
      <c r="DMA128" s="466"/>
      <c r="DMB128" s="399"/>
      <c r="DMC128" s="466"/>
      <c r="DMD128" s="252"/>
      <c r="DME128" s="467"/>
      <c r="DMF128" s="466"/>
      <c r="DMG128" s="399"/>
      <c r="DMH128" s="466"/>
      <c r="DMI128" s="252"/>
      <c r="DMJ128" s="467"/>
      <c r="DMK128" s="466"/>
      <c r="DML128" s="399"/>
      <c r="DMM128" s="466"/>
      <c r="DMN128" s="252"/>
      <c r="DMO128" s="467"/>
      <c r="DMP128" s="466"/>
      <c r="DMQ128" s="399"/>
      <c r="DMR128" s="466"/>
      <c r="DMS128" s="252"/>
      <c r="DMT128" s="467"/>
      <c r="DMU128" s="466"/>
      <c r="DMV128" s="399"/>
      <c r="DMW128" s="466"/>
      <c r="DMX128" s="252"/>
      <c r="DMY128" s="467"/>
      <c r="DMZ128" s="466"/>
      <c r="DNA128" s="399"/>
      <c r="DNB128" s="466"/>
      <c r="DNC128" s="252"/>
      <c r="DND128" s="467"/>
      <c r="DNE128" s="466"/>
      <c r="DNF128" s="399"/>
      <c r="DNG128" s="466"/>
      <c r="DNH128" s="252"/>
      <c r="DNI128" s="467"/>
      <c r="DNJ128" s="466"/>
      <c r="DNK128" s="399"/>
      <c r="DNL128" s="466"/>
      <c r="DNM128" s="252"/>
      <c r="DNN128" s="467"/>
      <c r="DNO128" s="466"/>
      <c r="DNP128" s="399"/>
      <c r="DNQ128" s="466"/>
      <c r="DNR128" s="252"/>
      <c r="DNS128" s="467"/>
      <c r="DNT128" s="466"/>
      <c r="DNU128" s="399"/>
      <c r="DNV128" s="466"/>
      <c r="DNW128" s="252"/>
      <c r="DNX128" s="467"/>
      <c r="DNY128" s="466"/>
      <c r="DNZ128" s="399"/>
      <c r="DOA128" s="466"/>
      <c r="DOB128" s="252"/>
      <c r="DOC128" s="467"/>
      <c r="DOD128" s="466"/>
      <c r="DOE128" s="399"/>
      <c r="DOF128" s="466"/>
      <c r="DOG128" s="252"/>
      <c r="DOH128" s="467"/>
      <c r="DOI128" s="466"/>
      <c r="DOJ128" s="399"/>
      <c r="DOK128" s="466"/>
      <c r="DOL128" s="252"/>
      <c r="DOM128" s="467"/>
      <c r="DON128" s="466"/>
      <c r="DOO128" s="399"/>
      <c r="DOP128" s="466"/>
      <c r="DOQ128" s="252"/>
      <c r="DOR128" s="467"/>
      <c r="DOS128" s="466"/>
      <c r="DOT128" s="399"/>
      <c r="DOU128" s="466"/>
      <c r="DOV128" s="252"/>
      <c r="DOW128" s="467"/>
      <c r="DOX128" s="466"/>
      <c r="DOY128" s="399"/>
      <c r="DOZ128" s="466"/>
      <c r="DPA128" s="252"/>
      <c r="DPB128" s="467"/>
      <c r="DPC128" s="466"/>
      <c r="DPD128" s="399"/>
      <c r="DPE128" s="466"/>
      <c r="DPF128" s="252"/>
      <c r="DPG128" s="467"/>
      <c r="DPH128" s="466"/>
      <c r="DPI128" s="399"/>
      <c r="DPJ128" s="466"/>
      <c r="DPK128" s="252"/>
      <c r="DPL128" s="467"/>
      <c r="DPM128" s="466"/>
      <c r="DPN128" s="399"/>
      <c r="DPO128" s="466"/>
      <c r="DPP128" s="252"/>
      <c r="DPQ128" s="467"/>
      <c r="DPR128" s="466"/>
      <c r="DPS128" s="399"/>
      <c r="DPT128" s="466"/>
      <c r="DPU128" s="252"/>
      <c r="DPV128" s="467"/>
      <c r="DPW128" s="466"/>
      <c r="DPX128" s="399"/>
      <c r="DPY128" s="466"/>
      <c r="DPZ128" s="252"/>
      <c r="DQA128" s="467"/>
      <c r="DQB128" s="466"/>
      <c r="DQC128" s="399"/>
      <c r="DQD128" s="466"/>
      <c r="DQE128" s="252"/>
      <c r="DQF128" s="467"/>
      <c r="DQG128" s="466"/>
      <c r="DQH128" s="399"/>
      <c r="DQI128" s="466"/>
      <c r="DQJ128" s="252"/>
      <c r="DQK128" s="467"/>
      <c r="DQL128" s="466"/>
      <c r="DQM128" s="399"/>
      <c r="DQN128" s="466"/>
      <c r="DQO128" s="252"/>
      <c r="DQP128" s="467"/>
      <c r="DQQ128" s="466"/>
      <c r="DQR128" s="399"/>
      <c r="DQS128" s="466"/>
      <c r="DQT128" s="252"/>
      <c r="DQU128" s="467"/>
      <c r="DQV128" s="466"/>
      <c r="DQW128" s="399"/>
      <c r="DQX128" s="466"/>
      <c r="DQY128" s="252"/>
      <c r="DQZ128" s="467"/>
      <c r="DRA128" s="466"/>
      <c r="DRB128" s="399"/>
      <c r="DRC128" s="466"/>
      <c r="DRD128" s="252"/>
      <c r="DRE128" s="467"/>
      <c r="DRF128" s="466"/>
      <c r="DRG128" s="399"/>
      <c r="DRH128" s="466"/>
      <c r="DRI128" s="252"/>
      <c r="DRJ128" s="467"/>
      <c r="DRK128" s="466"/>
      <c r="DRL128" s="399"/>
      <c r="DRM128" s="466"/>
      <c r="DRN128" s="252"/>
      <c r="DRO128" s="467"/>
      <c r="DRP128" s="466"/>
      <c r="DRQ128" s="399"/>
      <c r="DRR128" s="466"/>
      <c r="DRS128" s="252"/>
      <c r="DRT128" s="467"/>
      <c r="DRU128" s="466"/>
      <c r="DRV128" s="399"/>
      <c r="DRW128" s="466"/>
      <c r="DRX128" s="252"/>
      <c r="DRY128" s="467"/>
      <c r="DRZ128" s="466"/>
      <c r="DSA128" s="399"/>
      <c r="DSB128" s="466"/>
      <c r="DSC128" s="252"/>
      <c r="DSD128" s="467"/>
      <c r="DSE128" s="466"/>
      <c r="DSF128" s="399"/>
      <c r="DSG128" s="466"/>
      <c r="DSH128" s="252"/>
      <c r="DSI128" s="467"/>
      <c r="DSJ128" s="466"/>
      <c r="DSK128" s="399"/>
      <c r="DSL128" s="466"/>
      <c r="DSM128" s="252"/>
      <c r="DSN128" s="467"/>
      <c r="DSO128" s="466"/>
      <c r="DSP128" s="399"/>
      <c r="DSQ128" s="466"/>
      <c r="DSR128" s="252"/>
      <c r="DSS128" s="467"/>
      <c r="DST128" s="466"/>
      <c r="DSU128" s="399"/>
      <c r="DSV128" s="466"/>
      <c r="DSW128" s="252"/>
      <c r="DSX128" s="467"/>
      <c r="DSY128" s="466"/>
      <c r="DSZ128" s="399"/>
      <c r="DTA128" s="466"/>
      <c r="DTB128" s="252"/>
      <c r="DTC128" s="467"/>
      <c r="DTD128" s="466"/>
      <c r="DTE128" s="399"/>
      <c r="DTF128" s="466"/>
      <c r="DTG128" s="252"/>
      <c r="DTH128" s="467"/>
      <c r="DTI128" s="466"/>
      <c r="DTJ128" s="399"/>
      <c r="DTK128" s="466"/>
      <c r="DTL128" s="252"/>
      <c r="DTM128" s="467"/>
      <c r="DTN128" s="466"/>
      <c r="DTO128" s="399"/>
      <c r="DTP128" s="466"/>
      <c r="DTQ128" s="252"/>
      <c r="DTR128" s="467"/>
      <c r="DTS128" s="466"/>
      <c r="DTT128" s="399"/>
      <c r="DTU128" s="466"/>
      <c r="DTV128" s="252"/>
      <c r="DTW128" s="467"/>
      <c r="DTX128" s="466"/>
      <c r="DTY128" s="399"/>
      <c r="DTZ128" s="466"/>
      <c r="DUA128" s="252"/>
      <c r="DUB128" s="467"/>
      <c r="DUC128" s="466"/>
      <c r="DUD128" s="399"/>
      <c r="DUE128" s="466"/>
      <c r="DUF128" s="252"/>
      <c r="DUG128" s="467"/>
      <c r="DUH128" s="466"/>
      <c r="DUI128" s="399"/>
      <c r="DUJ128" s="466"/>
      <c r="DUK128" s="252"/>
      <c r="DUL128" s="467"/>
      <c r="DUM128" s="466"/>
      <c r="DUN128" s="399"/>
      <c r="DUO128" s="466"/>
      <c r="DUP128" s="252"/>
      <c r="DUQ128" s="467"/>
      <c r="DUR128" s="466"/>
      <c r="DUS128" s="399"/>
      <c r="DUT128" s="466"/>
      <c r="DUU128" s="252"/>
      <c r="DUV128" s="467"/>
      <c r="DUW128" s="466"/>
      <c r="DUX128" s="399"/>
      <c r="DUY128" s="466"/>
      <c r="DUZ128" s="252"/>
      <c r="DVA128" s="467"/>
      <c r="DVB128" s="466"/>
      <c r="DVC128" s="399"/>
      <c r="DVD128" s="466"/>
      <c r="DVE128" s="252"/>
      <c r="DVF128" s="467"/>
      <c r="DVG128" s="466"/>
      <c r="DVH128" s="399"/>
      <c r="DVI128" s="466"/>
      <c r="DVJ128" s="252"/>
      <c r="DVK128" s="467"/>
      <c r="DVL128" s="466"/>
      <c r="DVM128" s="399"/>
      <c r="DVN128" s="466"/>
      <c r="DVO128" s="252"/>
      <c r="DVP128" s="467"/>
      <c r="DVQ128" s="466"/>
      <c r="DVR128" s="399"/>
      <c r="DVS128" s="466"/>
      <c r="DVT128" s="252"/>
      <c r="DVU128" s="467"/>
      <c r="DVV128" s="466"/>
      <c r="DVW128" s="399"/>
      <c r="DVX128" s="466"/>
      <c r="DVY128" s="252"/>
      <c r="DVZ128" s="467"/>
      <c r="DWA128" s="466"/>
      <c r="DWB128" s="399"/>
      <c r="DWC128" s="466"/>
      <c r="DWD128" s="252"/>
      <c r="DWE128" s="467"/>
      <c r="DWF128" s="466"/>
      <c r="DWG128" s="399"/>
      <c r="DWH128" s="466"/>
      <c r="DWI128" s="252"/>
      <c r="DWJ128" s="467"/>
      <c r="DWK128" s="466"/>
      <c r="DWL128" s="399"/>
      <c r="DWM128" s="466"/>
      <c r="DWN128" s="252"/>
      <c r="DWO128" s="467"/>
      <c r="DWP128" s="466"/>
      <c r="DWQ128" s="399"/>
      <c r="DWR128" s="466"/>
      <c r="DWS128" s="252"/>
      <c r="DWT128" s="467"/>
      <c r="DWU128" s="466"/>
      <c r="DWV128" s="399"/>
      <c r="DWW128" s="466"/>
      <c r="DWX128" s="252"/>
      <c r="DWY128" s="467"/>
      <c r="DWZ128" s="466"/>
      <c r="DXA128" s="399"/>
      <c r="DXB128" s="466"/>
      <c r="DXC128" s="252"/>
      <c r="DXD128" s="467"/>
      <c r="DXE128" s="466"/>
      <c r="DXF128" s="399"/>
      <c r="DXG128" s="466"/>
      <c r="DXH128" s="252"/>
      <c r="DXI128" s="467"/>
      <c r="DXJ128" s="466"/>
      <c r="DXK128" s="399"/>
      <c r="DXL128" s="466"/>
      <c r="DXM128" s="252"/>
      <c r="DXN128" s="467"/>
      <c r="DXO128" s="466"/>
      <c r="DXP128" s="399"/>
      <c r="DXQ128" s="466"/>
      <c r="DXR128" s="252"/>
      <c r="DXS128" s="467"/>
      <c r="DXT128" s="466"/>
      <c r="DXU128" s="399"/>
      <c r="DXV128" s="466"/>
      <c r="DXW128" s="252"/>
      <c r="DXX128" s="467"/>
      <c r="DXY128" s="466"/>
      <c r="DXZ128" s="399"/>
      <c r="DYA128" s="466"/>
      <c r="DYB128" s="252"/>
      <c r="DYC128" s="467"/>
      <c r="DYD128" s="466"/>
      <c r="DYE128" s="399"/>
      <c r="DYF128" s="466"/>
      <c r="DYG128" s="252"/>
      <c r="DYH128" s="467"/>
      <c r="DYI128" s="466"/>
      <c r="DYJ128" s="399"/>
      <c r="DYK128" s="466"/>
      <c r="DYL128" s="252"/>
      <c r="DYM128" s="467"/>
      <c r="DYN128" s="466"/>
      <c r="DYO128" s="399"/>
      <c r="DYP128" s="466"/>
      <c r="DYQ128" s="252"/>
      <c r="DYR128" s="467"/>
      <c r="DYS128" s="466"/>
      <c r="DYT128" s="399"/>
      <c r="DYU128" s="466"/>
      <c r="DYV128" s="252"/>
      <c r="DYW128" s="467"/>
      <c r="DYX128" s="466"/>
      <c r="DYY128" s="399"/>
      <c r="DYZ128" s="466"/>
      <c r="DZA128" s="252"/>
      <c r="DZB128" s="467"/>
      <c r="DZC128" s="466"/>
      <c r="DZD128" s="399"/>
      <c r="DZE128" s="466"/>
      <c r="DZF128" s="252"/>
      <c r="DZG128" s="467"/>
      <c r="DZH128" s="466"/>
      <c r="DZI128" s="399"/>
      <c r="DZJ128" s="466"/>
      <c r="DZK128" s="252"/>
      <c r="DZL128" s="467"/>
      <c r="DZM128" s="466"/>
      <c r="DZN128" s="399"/>
      <c r="DZO128" s="466"/>
      <c r="DZP128" s="252"/>
      <c r="DZQ128" s="467"/>
      <c r="DZR128" s="466"/>
      <c r="DZS128" s="399"/>
      <c r="DZT128" s="466"/>
      <c r="DZU128" s="252"/>
      <c r="DZV128" s="467"/>
      <c r="DZW128" s="466"/>
      <c r="DZX128" s="399"/>
      <c r="DZY128" s="466"/>
      <c r="DZZ128" s="252"/>
      <c r="EAA128" s="467"/>
      <c r="EAB128" s="466"/>
      <c r="EAC128" s="399"/>
      <c r="EAD128" s="466"/>
      <c r="EAE128" s="252"/>
      <c r="EAF128" s="467"/>
      <c r="EAG128" s="466"/>
      <c r="EAH128" s="399"/>
      <c r="EAI128" s="466"/>
      <c r="EAJ128" s="252"/>
      <c r="EAK128" s="467"/>
      <c r="EAL128" s="466"/>
      <c r="EAM128" s="399"/>
      <c r="EAN128" s="466"/>
      <c r="EAO128" s="252"/>
      <c r="EAP128" s="467"/>
      <c r="EAQ128" s="466"/>
      <c r="EAR128" s="399"/>
      <c r="EAS128" s="466"/>
      <c r="EAT128" s="252"/>
      <c r="EAU128" s="467"/>
      <c r="EAV128" s="466"/>
      <c r="EAW128" s="399"/>
      <c r="EAX128" s="466"/>
      <c r="EAY128" s="252"/>
      <c r="EAZ128" s="467"/>
      <c r="EBA128" s="466"/>
      <c r="EBB128" s="399"/>
      <c r="EBC128" s="466"/>
      <c r="EBD128" s="252"/>
      <c r="EBE128" s="467"/>
      <c r="EBF128" s="466"/>
      <c r="EBG128" s="399"/>
      <c r="EBH128" s="466"/>
      <c r="EBI128" s="252"/>
      <c r="EBJ128" s="467"/>
      <c r="EBK128" s="466"/>
      <c r="EBL128" s="399"/>
      <c r="EBM128" s="466"/>
      <c r="EBN128" s="252"/>
      <c r="EBO128" s="467"/>
      <c r="EBP128" s="466"/>
      <c r="EBQ128" s="399"/>
      <c r="EBR128" s="466"/>
      <c r="EBS128" s="252"/>
      <c r="EBT128" s="467"/>
      <c r="EBU128" s="466"/>
      <c r="EBV128" s="399"/>
      <c r="EBW128" s="466"/>
      <c r="EBX128" s="252"/>
      <c r="EBY128" s="467"/>
      <c r="EBZ128" s="466"/>
      <c r="ECA128" s="399"/>
      <c r="ECB128" s="466"/>
      <c r="ECC128" s="252"/>
      <c r="ECD128" s="467"/>
      <c r="ECE128" s="466"/>
      <c r="ECF128" s="399"/>
      <c r="ECG128" s="466"/>
      <c r="ECH128" s="252"/>
      <c r="ECI128" s="467"/>
      <c r="ECJ128" s="466"/>
      <c r="ECK128" s="399"/>
      <c r="ECL128" s="466"/>
      <c r="ECM128" s="252"/>
      <c r="ECN128" s="467"/>
      <c r="ECO128" s="466"/>
      <c r="ECP128" s="399"/>
      <c r="ECQ128" s="466"/>
      <c r="ECR128" s="252"/>
      <c r="ECS128" s="467"/>
      <c r="ECT128" s="466"/>
      <c r="ECU128" s="399"/>
      <c r="ECV128" s="466"/>
      <c r="ECW128" s="252"/>
      <c r="ECX128" s="467"/>
      <c r="ECY128" s="466"/>
      <c r="ECZ128" s="399"/>
      <c r="EDA128" s="466"/>
      <c r="EDB128" s="252"/>
      <c r="EDC128" s="467"/>
      <c r="EDD128" s="466"/>
      <c r="EDE128" s="399"/>
      <c r="EDF128" s="466"/>
      <c r="EDG128" s="252"/>
      <c r="EDH128" s="467"/>
      <c r="EDI128" s="466"/>
      <c r="EDJ128" s="399"/>
      <c r="EDK128" s="466"/>
      <c r="EDL128" s="252"/>
      <c r="EDM128" s="467"/>
      <c r="EDN128" s="466"/>
      <c r="EDO128" s="399"/>
      <c r="EDP128" s="466"/>
      <c r="EDQ128" s="252"/>
      <c r="EDR128" s="467"/>
      <c r="EDS128" s="466"/>
      <c r="EDT128" s="399"/>
      <c r="EDU128" s="466"/>
      <c r="EDV128" s="252"/>
      <c r="EDW128" s="467"/>
      <c r="EDX128" s="466"/>
      <c r="EDY128" s="399"/>
      <c r="EDZ128" s="466"/>
      <c r="EEA128" s="252"/>
      <c r="EEB128" s="467"/>
      <c r="EEC128" s="466"/>
      <c r="EED128" s="399"/>
      <c r="EEE128" s="466"/>
      <c r="EEF128" s="252"/>
      <c r="EEG128" s="467"/>
      <c r="EEH128" s="466"/>
      <c r="EEI128" s="399"/>
      <c r="EEJ128" s="466"/>
      <c r="EEK128" s="252"/>
      <c r="EEL128" s="467"/>
      <c r="EEM128" s="466"/>
      <c r="EEN128" s="399"/>
      <c r="EEO128" s="466"/>
      <c r="EEP128" s="252"/>
      <c r="EEQ128" s="467"/>
      <c r="EER128" s="466"/>
      <c r="EES128" s="399"/>
      <c r="EET128" s="466"/>
      <c r="EEU128" s="252"/>
      <c r="EEV128" s="467"/>
      <c r="EEW128" s="466"/>
      <c r="EEX128" s="399"/>
      <c r="EEY128" s="466"/>
      <c r="EEZ128" s="252"/>
      <c r="EFA128" s="467"/>
      <c r="EFB128" s="466"/>
      <c r="EFC128" s="399"/>
      <c r="EFD128" s="466"/>
      <c r="EFE128" s="252"/>
      <c r="EFF128" s="467"/>
      <c r="EFG128" s="466"/>
      <c r="EFH128" s="399"/>
      <c r="EFI128" s="466"/>
      <c r="EFJ128" s="252"/>
      <c r="EFK128" s="467"/>
      <c r="EFL128" s="466"/>
      <c r="EFM128" s="399"/>
      <c r="EFN128" s="466"/>
      <c r="EFO128" s="252"/>
      <c r="EFP128" s="467"/>
      <c r="EFQ128" s="466"/>
      <c r="EFR128" s="399"/>
      <c r="EFS128" s="466"/>
      <c r="EFT128" s="252"/>
      <c r="EFU128" s="467"/>
      <c r="EFV128" s="466"/>
      <c r="EFW128" s="399"/>
      <c r="EFX128" s="466"/>
      <c r="EFY128" s="252"/>
      <c r="EFZ128" s="467"/>
      <c r="EGA128" s="466"/>
      <c r="EGB128" s="399"/>
      <c r="EGC128" s="466"/>
      <c r="EGD128" s="252"/>
      <c r="EGE128" s="467"/>
      <c r="EGF128" s="466"/>
      <c r="EGG128" s="399"/>
      <c r="EGH128" s="466"/>
      <c r="EGI128" s="252"/>
      <c r="EGJ128" s="467"/>
      <c r="EGK128" s="466"/>
      <c r="EGL128" s="399"/>
      <c r="EGM128" s="466"/>
      <c r="EGN128" s="252"/>
      <c r="EGO128" s="467"/>
      <c r="EGP128" s="466"/>
      <c r="EGQ128" s="399"/>
      <c r="EGR128" s="466"/>
      <c r="EGS128" s="252"/>
      <c r="EGT128" s="467"/>
      <c r="EGU128" s="466"/>
      <c r="EGV128" s="399"/>
      <c r="EGW128" s="466"/>
      <c r="EGX128" s="252"/>
      <c r="EGY128" s="467"/>
      <c r="EGZ128" s="466"/>
      <c r="EHA128" s="399"/>
      <c r="EHB128" s="466"/>
      <c r="EHC128" s="252"/>
      <c r="EHD128" s="467"/>
      <c r="EHE128" s="466"/>
      <c r="EHF128" s="399"/>
      <c r="EHG128" s="466"/>
      <c r="EHH128" s="252"/>
      <c r="EHI128" s="467"/>
      <c r="EHJ128" s="466"/>
      <c r="EHK128" s="399"/>
      <c r="EHL128" s="466"/>
      <c r="EHM128" s="252"/>
      <c r="EHN128" s="467"/>
      <c r="EHO128" s="466"/>
      <c r="EHP128" s="399"/>
      <c r="EHQ128" s="466"/>
      <c r="EHR128" s="252"/>
      <c r="EHS128" s="467"/>
      <c r="EHT128" s="466"/>
      <c r="EHU128" s="399"/>
      <c r="EHV128" s="466"/>
      <c r="EHW128" s="252"/>
      <c r="EHX128" s="467"/>
      <c r="EHY128" s="466"/>
      <c r="EHZ128" s="399"/>
      <c r="EIA128" s="466"/>
      <c r="EIB128" s="252"/>
      <c r="EIC128" s="467"/>
      <c r="EID128" s="466"/>
      <c r="EIE128" s="399"/>
      <c r="EIF128" s="466"/>
      <c r="EIG128" s="252"/>
      <c r="EIH128" s="467"/>
      <c r="EII128" s="466"/>
      <c r="EIJ128" s="399"/>
      <c r="EIK128" s="466"/>
      <c r="EIL128" s="252"/>
      <c r="EIM128" s="467"/>
      <c r="EIN128" s="466"/>
      <c r="EIO128" s="399"/>
      <c r="EIP128" s="466"/>
      <c r="EIQ128" s="252"/>
      <c r="EIR128" s="467"/>
      <c r="EIS128" s="466"/>
      <c r="EIT128" s="399"/>
      <c r="EIU128" s="466"/>
      <c r="EIV128" s="252"/>
      <c r="EIW128" s="467"/>
      <c r="EIX128" s="466"/>
      <c r="EIY128" s="399"/>
      <c r="EIZ128" s="466"/>
      <c r="EJA128" s="252"/>
      <c r="EJB128" s="467"/>
      <c r="EJC128" s="466"/>
      <c r="EJD128" s="399"/>
      <c r="EJE128" s="466"/>
      <c r="EJF128" s="252"/>
      <c r="EJG128" s="467"/>
      <c r="EJH128" s="466"/>
      <c r="EJI128" s="399"/>
      <c r="EJJ128" s="466"/>
      <c r="EJK128" s="252"/>
      <c r="EJL128" s="467"/>
      <c r="EJM128" s="466"/>
      <c r="EJN128" s="399"/>
      <c r="EJO128" s="466"/>
      <c r="EJP128" s="252"/>
      <c r="EJQ128" s="467"/>
      <c r="EJR128" s="466"/>
      <c r="EJS128" s="399"/>
      <c r="EJT128" s="466"/>
      <c r="EJU128" s="252"/>
      <c r="EJV128" s="467"/>
      <c r="EJW128" s="466"/>
      <c r="EJX128" s="399"/>
      <c r="EJY128" s="466"/>
      <c r="EJZ128" s="252"/>
      <c r="EKA128" s="467"/>
      <c r="EKB128" s="466"/>
      <c r="EKC128" s="399"/>
      <c r="EKD128" s="466"/>
      <c r="EKE128" s="252"/>
      <c r="EKF128" s="467"/>
      <c r="EKG128" s="466"/>
      <c r="EKH128" s="399"/>
      <c r="EKI128" s="466"/>
      <c r="EKJ128" s="252"/>
      <c r="EKK128" s="467"/>
      <c r="EKL128" s="466"/>
      <c r="EKM128" s="399"/>
      <c r="EKN128" s="466"/>
      <c r="EKO128" s="252"/>
      <c r="EKP128" s="467"/>
      <c r="EKQ128" s="466"/>
      <c r="EKR128" s="399"/>
      <c r="EKS128" s="466"/>
      <c r="EKT128" s="252"/>
      <c r="EKU128" s="467"/>
      <c r="EKV128" s="466"/>
      <c r="EKW128" s="399"/>
      <c r="EKX128" s="466"/>
      <c r="EKY128" s="252"/>
      <c r="EKZ128" s="467"/>
      <c r="ELA128" s="466"/>
      <c r="ELB128" s="399"/>
      <c r="ELC128" s="466"/>
      <c r="ELD128" s="252"/>
      <c r="ELE128" s="467"/>
      <c r="ELF128" s="466"/>
      <c r="ELG128" s="399"/>
      <c r="ELH128" s="466"/>
      <c r="ELI128" s="252"/>
      <c r="ELJ128" s="467"/>
      <c r="ELK128" s="466"/>
      <c r="ELL128" s="399"/>
      <c r="ELM128" s="466"/>
      <c r="ELN128" s="252"/>
      <c r="ELO128" s="467"/>
      <c r="ELP128" s="466"/>
      <c r="ELQ128" s="399"/>
      <c r="ELR128" s="466"/>
      <c r="ELS128" s="252"/>
      <c r="ELT128" s="467"/>
      <c r="ELU128" s="466"/>
      <c r="ELV128" s="399"/>
      <c r="ELW128" s="466"/>
      <c r="ELX128" s="252"/>
      <c r="ELY128" s="467"/>
      <c r="ELZ128" s="466"/>
      <c r="EMA128" s="399"/>
      <c r="EMB128" s="466"/>
      <c r="EMC128" s="252"/>
      <c r="EMD128" s="467"/>
      <c r="EME128" s="466"/>
      <c r="EMF128" s="399"/>
      <c r="EMG128" s="466"/>
      <c r="EMH128" s="252"/>
      <c r="EMI128" s="467"/>
      <c r="EMJ128" s="466"/>
      <c r="EMK128" s="399"/>
      <c r="EML128" s="466"/>
      <c r="EMM128" s="252"/>
      <c r="EMN128" s="467"/>
      <c r="EMO128" s="466"/>
      <c r="EMP128" s="399"/>
      <c r="EMQ128" s="466"/>
      <c r="EMR128" s="252"/>
      <c r="EMS128" s="467"/>
      <c r="EMT128" s="466"/>
      <c r="EMU128" s="399"/>
      <c r="EMV128" s="466"/>
      <c r="EMW128" s="252"/>
      <c r="EMX128" s="467"/>
      <c r="EMY128" s="466"/>
      <c r="EMZ128" s="399"/>
      <c r="ENA128" s="466"/>
      <c r="ENB128" s="252"/>
      <c r="ENC128" s="467"/>
      <c r="END128" s="466"/>
      <c r="ENE128" s="399"/>
      <c r="ENF128" s="466"/>
      <c r="ENG128" s="252"/>
      <c r="ENH128" s="467"/>
      <c r="ENI128" s="466"/>
      <c r="ENJ128" s="399"/>
      <c r="ENK128" s="466"/>
      <c r="ENL128" s="252"/>
      <c r="ENM128" s="467"/>
      <c r="ENN128" s="466"/>
      <c r="ENO128" s="399"/>
      <c r="ENP128" s="466"/>
      <c r="ENQ128" s="252"/>
      <c r="ENR128" s="467"/>
      <c r="ENS128" s="466"/>
      <c r="ENT128" s="399"/>
      <c r="ENU128" s="466"/>
      <c r="ENV128" s="252"/>
      <c r="ENW128" s="467"/>
      <c r="ENX128" s="466"/>
      <c r="ENY128" s="399"/>
      <c r="ENZ128" s="466"/>
      <c r="EOA128" s="252"/>
      <c r="EOB128" s="467"/>
      <c r="EOC128" s="466"/>
      <c r="EOD128" s="399"/>
      <c r="EOE128" s="466"/>
      <c r="EOF128" s="252"/>
      <c r="EOG128" s="467"/>
      <c r="EOH128" s="466"/>
      <c r="EOI128" s="399"/>
      <c r="EOJ128" s="466"/>
      <c r="EOK128" s="252"/>
      <c r="EOL128" s="467"/>
      <c r="EOM128" s="466"/>
      <c r="EON128" s="399"/>
      <c r="EOO128" s="466"/>
      <c r="EOP128" s="252"/>
      <c r="EOQ128" s="467"/>
      <c r="EOR128" s="466"/>
      <c r="EOS128" s="399"/>
      <c r="EOT128" s="466"/>
      <c r="EOU128" s="252"/>
      <c r="EOV128" s="467"/>
      <c r="EOW128" s="466"/>
      <c r="EOX128" s="399"/>
      <c r="EOY128" s="466"/>
      <c r="EOZ128" s="252"/>
      <c r="EPA128" s="467"/>
      <c r="EPB128" s="466"/>
      <c r="EPC128" s="399"/>
      <c r="EPD128" s="466"/>
      <c r="EPE128" s="252"/>
      <c r="EPF128" s="467"/>
      <c r="EPG128" s="466"/>
      <c r="EPH128" s="399"/>
      <c r="EPI128" s="466"/>
      <c r="EPJ128" s="252"/>
      <c r="EPK128" s="467"/>
      <c r="EPL128" s="466"/>
      <c r="EPM128" s="399"/>
      <c r="EPN128" s="466"/>
      <c r="EPO128" s="252"/>
      <c r="EPP128" s="467"/>
      <c r="EPQ128" s="466"/>
      <c r="EPR128" s="399"/>
      <c r="EPS128" s="466"/>
      <c r="EPT128" s="252"/>
      <c r="EPU128" s="467"/>
      <c r="EPV128" s="466"/>
      <c r="EPW128" s="399"/>
      <c r="EPX128" s="466"/>
      <c r="EPY128" s="252"/>
      <c r="EPZ128" s="467"/>
      <c r="EQA128" s="466"/>
      <c r="EQB128" s="399"/>
      <c r="EQC128" s="466"/>
      <c r="EQD128" s="252"/>
      <c r="EQE128" s="467"/>
      <c r="EQF128" s="466"/>
      <c r="EQG128" s="399"/>
      <c r="EQH128" s="466"/>
      <c r="EQI128" s="252"/>
      <c r="EQJ128" s="467"/>
      <c r="EQK128" s="466"/>
      <c r="EQL128" s="399"/>
      <c r="EQM128" s="466"/>
      <c r="EQN128" s="252"/>
      <c r="EQO128" s="467"/>
      <c r="EQP128" s="466"/>
      <c r="EQQ128" s="399"/>
      <c r="EQR128" s="466"/>
      <c r="EQS128" s="252"/>
      <c r="EQT128" s="467"/>
      <c r="EQU128" s="466"/>
      <c r="EQV128" s="399"/>
      <c r="EQW128" s="466"/>
      <c r="EQX128" s="252"/>
      <c r="EQY128" s="467"/>
      <c r="EQZ128" s="466"/>
      <c r="ERA128" s="399"/>
      <c r="ERB128" s="466"/>
      <c r="ERC128" s="252"/>
      <c r="ERD128" s="467"/>
      <c r="ERE128" s="466"/>
      <c r="ERF128" s="399"/>
      <c r="ERG128" s="466"/>
      <c r="ERH128" s="252"/>
      <c r="ERI128" s="467"/>
      <c r="ERJ128" s="466"/>
      <c r="ERK128" s="399"/>
      <c r="ERL128" s="466"/>
      <c r="ERM128" s="252"/>
      <c r="ERN128" s="467"/>
      <c r="ERO128" s="466"/>
      <c r="ERP128" s="399"/>
      <c r="ERQ128" s="466"/>
      <c r="ERR128" s="252"/>
      <c r="ERS128" s="467"/>
      <c r="ERT128" s="466"/>
      <c r="ERU128" s="399"/>
      <c r="ERV128" s="466"/>
      <c r="ERW128" s="252"/>
      <c r="ERX128" s="467"/>
      <c r="ERY128" s="466"/>
      <c r="ERZ128" s="399"/>
      <c r="ESA128" s="466"/>
      <c r="ESB128" s="252"/>
      <c r="ESC128" s="467"/>
      <c r="ESD128" s="466"/>
      <c r="ESE128" s="399"/>
      <c r="ESF128" s="466"/>
      <c r="ESG128" s="252"/>
      <c r="ESH128" s="467"/>
      <c r="ESI128" s="466"/>
      <c r="ESJ128" s="399"/>
      <c r="ESK128" s="466"/>
      <c r="ESL128" s="252"/>
      <c r="ESM128" s="467"/>
      <c r="ESN128" s="466"/>
      <c r="ESO128" s="399"/>
      <c r="ESP128" s="466"/>
      <c r="ESQ128" s="252"/>
      <c r="ESR128" s="467"/>
      <c r="ESS128" s="466"/>
      <c r="EST128" s="399"/>
      <c r="ESU128" s="466"/>
      <c r="ESV128" s="252"/>
      <c r="ESW128" s="467"/>
      <c r="ESX128" s="466"/>
      <c r="ESY128" s="399"/>
      <c r="ESZ128" s="466"/>
      <c r="ETA128" s="252"/>
      <c r="ETB128" s="467"/>
      <c r="ETC128" s="466"/>
      <c r="ETD128" s="399"/>
      <c r="ETE128" s="466"/>
      <c r="ETF128" s="252"/>
      <c r="ETG128" s="467"/>
      <c r="ETH128" s="466"/>
      <c r="ETI128" s="399"/>
      <c r="ETJ128" s="466"/>
      <c r="ETK128" s="252"/>
      <c r="ETL128" s="467"/>
      <c r="ETM128" s="466"/>
      <c r="ETN128" s="399"/>
      <c r="ETO128" s="466"/>
      <c r="ETP128" s="252"/>
      <c r="ETQ128" s="467"/>
      <c r="ETR128" s="466"/>
      <c r="ETS128" s="399"/>
      <c r="ETT128" s="466"/>
      <c r="ETU128" s="252"/>
      <c r="ETV128" s="467"/>
      <c r="ETW128" s="466"/>
      <c r="ETX128" s="399"/>
      <c r="ETY128" s="466"/>
      <c r="ETZ128" s="252"/>
      <c r="EUA128" s="467"/>
      <c r="EUB128" s="466"/>
      <c r="EUC128" s="399"/>
      <c r="EUD128" s="466"/>
      <c r="EUE128" s="252"/>
      <c r="EUF128" s="467"/>
      <c r="EUG128" s="466"/>
      <c r="EUH128" s="399"/>
      <c r="EUI128" s="466"/>
      <c r="EUJ128" s="252"/>
      <c r="EUK128" s="467"/>
      <c r="EUL128" s="466"/>
      <c r="EUM128" s="399"/>
      <c r="EUN128" s="466"/>
      <c r="EUO128" s="252"/>
      <c r="EUP128" s="467"/>
      <c r="EUQ128" s="466"/>
      <c r="EUR128" s="399"/>
      <c r="EUS128" s="466"/>
      <c r="EUT128" s="252"/>
      <c r="EUU128" s="467"/>
      <c r="EUV128" s="466"/>
      <c r="EUW128" s="399"/>
      <c r="EUX128" s="466"/>
      <c r="EUY128" s="252"/>
      <c r="EUZ128" s="467"/>
      <c r="EVA128" s="466"/>
      <c r="EVB128" s="399"/>
      <c r="EVC128" s="466"/>
      <c r="EVD128" s="252"/>
      <c r="EVE128" s="467"/>
      <c r="EVF128" s="466"/>
      <c r="EVG128" s="399"/>
      <c r="EVH128" s="466"/>
      <c r="EVI128" s="252"/>
      <c r="EVJ128" s="467"/>
      <c r="EVK128" s="466"/>
      <c r="EVL128" s="399"/>
      <c r="EVM128" s="466"/>
      <c r="EVN128" s="252"/>
      <c r="EVO128" s="467"/>
      <c r="EVP128" s="466"/>
      <c r="EVQ128" s="399"/>
      <c r="EVR128" s="466"/>
      <c r="EVS128" s="252"/>
      <c r="EVT128" s="467"/>
      <c r="EVU128" s="466"/>
      <c r="EVV128" s="399"/>
      <c r="EVW128" s="466"/>
      <c r="EVX128" s="252"/>
      <c r="EVY128" s="467"/>
      <c r="EVZ128" s="466"/>
      <c r="EWA128" s="399"/>
      <c r="EWB128" s="466"/>
      <c r="EWC128" s="252"/>
      <c r="EWD128" s="467"/>
      <c r="EWE128" s="466"/>
      <c r="EWF128" s="399"/>
      <c r="EWG128" s="466"/>
      <c r="EWH128" s="252"/>
      <c r="EWI128" s="467"/>
      <c r="EWJ128" s="466"/>
      <c r="EWK128" s="399"/>
      <c r="EWL128" s="466"/>
      <c r="EWM128" s="252"/>
      <c r="EWN128" s="467"/>
      <c r="EWO128" s="466"/>
      <c r="EWP128" s="399"/>
      <c r="EWQ128" s="466"/>
      <c r="EWR128" s="252"/>
      <c r="EWS128" s="467"/>
      <c r="EWT128" s="466"/>
      <c r="EWU128" s="399"/>
      <c r="EWV128" s="466"/>
      <c r="EWW128" s="252"/>
      <c r="EWX128" s="467"/>
      <c r="EWY128" s="466"/>
      <c r="EWZ128" s="399"/>
      <c r="EXA128" s="466"/>
      <c r="EXB128" s="252"/>
      <c r="EXC128" s="467"/>
      <c r="EXD128" s="466"/>
      <c r="EXE128" s="399"/>
      <c r="EXF128" s="466"/>
      <c r="EXG128" s="252"/>
      <c r="EXH128" s="467"/>
      <c r="EXI128" s="466"/>
      <c r="EXJ128" s="399"/>
      <c r="EXK128" s="466"/>
      <c r="EXL128" s="252"/>
      <c r="EXM128" s="467"/>
      <c r="EXN128" s="466"/>
      <c r="EXO128" s="399"/>
      <c r="EXP128" s="466"/>
      <c r="EXQ128" s="252"/>
      <c r="EXR128" s="467"/>
      <c r="EXS128" s="466"/>
      <c r="EXT128" s="399"/>
      <c r="EXU128" s="466"/>
      <c r="EXV128" s="252"/>
      <c r="EXW128" s="467"/>
      <c r="EXX128" s="466"/>
      <c r="EXY128" s="399"/>
      <c r="EXZ128" s="466"/>
      <c r="EYA128" s="252"/>
      <c r="EYB128" s="467"/>
      <c r="EYC128" s="466"/>
      <c r="EYD128" s="399"/>
      <c r="EYE128" s="466"/>
      <c r="EYF128" s="252"/>
      <c r="EYG128" s="467"/>
      <c r="EYH128" s="466"/>
      <c r="EYI128" s="399"/>
      <c r="EYJ128" s="466"/>
      <c r="EYK128" s="252"/>
      <c r="EYL128" s="467"/>
      <c r="EYM128" s="466"/>
      <c r="EYN128" s="399"/>
      <c r="EYO128" s="466"/>
      <c r="EYP128" s="252"/>
      <c r="EYQ128" s="467"/>
      <c r="EYR128" s="466"/>
      <c r="EYS128" s="399"/>
      <c r="EYT128" s="466"/>
      <c r="EYU128" s="252"/>
      <c r="EYV128" s="467"/>
      <c r="EYW128" s="466"/>
      <c r="EYX128" s="399"/>
      <c r="EYY128" s="466"/>
      <c r="EYZ128" s="252"/>
      <c r="EZA128" s="467"/>
      <c r="EZB128" s="466"/>
      <c r="EZC128" s="399"/>
      <c r="EZD128" s="466"/>
      <c r="EZE128" s="252"/>
      <c r="EZF128" s="467"/>
      <c r="EZG128" s="466"/>
      <c r="EZH128" s="399"/>
      <c r="EZI128" s="466"/>
      <c r="EZJ128" s="252"/>
      <c r="EZK128" s="467"/>
      <c r="EZL128" s="466"/>
      <c r="EZM128" s="399"/>
      <c r="EZN128" s="466"/>
      <c r="EZO128" s="252"/>
      <c r="EZP128" s="467"/>
      <c r="EZQ128" s="466"/>
      <c r="EZR128" s="399"/>
      <c r="EZS128" s="466"/>
      <c r="EZT128" s="252"/>
      <c r="EZU128" s="467"/>
      <c r="EZV128" s="466"/>
      <c r="EZW128" s="399"/>
      <c r="EZX128" s="466"/>
      <c r="EZY128" s="252"/>
      <c r="EZZ128" s="467"/>
      <c r="FAA128" s="466"/>
      <c r="FAB128" s="399"/>
      <c r="FAC128" s="466"/>
      <c r="FAD128" s="252"/>
      <c r="FAE128" s="467"/>
      <c r="FAF128" s="466"/>
      <c r="FAG128" s="399"/>
      <c r="FAH128" s="466"/>
      <c r="FAI128" s="252"/>
      <c r="FAJ128" s="467"/>
      <c r="FAK128" s="466"/>
      <c r="FAL128" s="399"/>
      <c r="FAM128" s="466"/>
      <c r="FAN128" s="252"/>
      <c r="FAO128" s="467"/>
      <c r="FAP128" s="466"/>
      <c r="FAQ128" s="399"/>
      <c r="FAR128" s="466"/>
      <c r="FAS128" s="252"/>
      <c r="FAT128" s="467"/>
      <c r="FAU128" s="466"/>
      <c r="FAV128" s="399"/>
      <c r="FAW128" s="466"/>
      <c r="FAX128" s="252"/>
      <c r="FAY128" s="467"/>
      <c r="FAZ128" s="466"/>
      <c r="FBA128" s="399"/>
      <c r="FBB128" s="466"/>
      <c r="FBC128" s="252"/>
      <c r="FBD128" s="467"/>
      <c r="FBE128" s="466"/>
      <c r="FBF128" s="399"/>
      <c r="FBG128" s="466"/>
      <c r="FBH128" s="252"/>
      <c r="FBI128" s="467"/>
      <c r="FBJ128" s="466"/>
      <c r="FBK128" s="399"/>
      <c r="FBL128" s="466"/>
      <c r="FBM128" s="252"/>
      <c r="FBN128" s="467"/>
      <c r="FBO128" s="466"/>
      <c r="FBP128" s="399"/>
      <c r="FBQ128" s="466"/>
      <c r="FBR128" s="252"/>
      <c r="FBS128" s="467"/>
      <c r="FBT128" s="466"/>
      <c r="FBU128" s="399"/>
      <c r="FBV128" s="466"/>
      <c r="FBW128" s="252"/>
      <c r="FBX128" s="467"/>
      <c r="FBY128" s="466"/>
      <c r="FBZ128" s="399"/>
      <c r="FCA128" s="466"/>
      <c r="FCB128" s="252"/>
      <c r="FCC128" s="467"/>
      <c r="FCD128" s="466"/>
      <c r="FCE128" s="399"/>
      <c r="FCF128" s="466"/>
      <c r="FCG128" s="252"/>
      <c r="FCH128" s="467"/>
      <c r="FCI128" s="466"/>
      <c r="FCJ128" s="399"/>
      <c r="FCK128" s="466"/>
      <c r="FCL128" s="252"/>
      <c r="FCM128" s="467"/>
      <c r="FCN128" s="466"/>
      <c r="FCO128" s="399"/>
      <c r="FCP128" s="466"/>
      <c r="FCQ128" s="252"/>
      <c r="FCR128" s="467"/>
      <c r="FCS128" s="466"/>
      <c r="FCT128" s="399"/>
      <c r="FCU128" s="466"/>
      <c r="FCV128" s="252"/>
      <c r="FCW128" s="467"/>
      <c r="FCX128" s="466"/>
      <c r="FCY128" s="399"/>
      <c r="FCZ128" s="466"/>
      <c r="FDA128" s="252"/>
      <c r="FDB128" s="467"/>
      <c r="FDC128" s="466"/>
      <c r="FDD128" s="399"/>
      <c r="FDE128" s="466"/>
      <c r="FDF128" s="252"/>
      <c r="FDG128" s="467"/>
      <c r="FDH128" s="466"/>
      <c r="FDI128" s="399"/>
      <c r="FDJ128" s="466"/>
      <c r="FDK128" s="252"/>
      <c r="FDL128" s="467"/>
      <c r="FDM128" s="466"/>
      <c r="FDN128" s="399"/>
      <c r="FDO128" s="466"/>
      <c r="FDP128" s="252"/>
      <c r="FDQ128" s="467"/>
      <c r="FDR128" s="466"/>
      <c r="FDS128" s="399"/>
      <c r="FDT128" s="466"/>
      <c r="FDU128" s="252"/>
      <c r="FDV128" s="467"/>
      <c r="FDW128" s="466"/>
      <c r="FDX128" s="399"/>
      <c r="FDY128" s="466"/>
      <c r="FDZ128" s="252"/>
      <c r="FEA128" s="467"/>
      <c r="FEB128" s="466"/>
      <c r="FEC128" s="399"/>
      <c r="FED128" s="466"/>
      <c r="FEE128" s="252"/>
      <c r="FEF128" s="467"/>
      <c r="FEG128" s="466"/>
      <c r="FEH128" s="399"/>
      <c r="FEI128" s="466"/>
      <c r="FEJ128" s="252"/>
      <c r="FEK128" s="467"/>
      <c r="FEL128" s="466"/>
      <c r="FEM128" s="399"/>
      <c r="FEN128" s="466"/>
      <c r="FEO128" s="252"/>
      <c r="FEP128" s="467"/>
      <c r="FEQ128" s="466"/>
      <c r="FER128" s="399"/>
      <c r="FES128" s="466"/>
      <c r="FET128" s="252"/>
      <c r="FEU128" s="467"/>
      <c r="FEV128" s="466"/>
      <c r="FEW128" s="399"/>
      <c r="FEX128" s="466"/>
      <c r="FEY128" s="252"/>
      <c r="FEZ128" s="467"/>
      <c r="FFA128" s="466"/>
      <c r="FFB128" s="399"/>
      <c r="FFC128" s="466"/>
      <c r="FFD128" s="252"/>
      <c r="FFE128" s="467"/>
      <c r="FFF128" s="466"/>
      <c r="FFG128" s="399"/>
      <c r="FFH128" s="466"/>
      <c r="FFI128" s="252"/>
      <c r="FFJ128" s="467"/>
      <c r="FFK128" s="466"/>
      <c r="FFL128" s="399"/>
      <c r="FFM128" s="466"/>
      <c r="FFN128" s="252"/>
      <c r="FFO128" s="467"/>
      <c r="FFP128" s="466"/>
      <c r="FFQ128" s="399"/>
      <c r="FFR128" s="466"/>
      <c r="FFS128" s="252"/>
      <c r="FFT128" s="467"/>
      <c r="FFU128" s="466"/>
      <c r="FFV128" s="399"/>
      <c r="FFW128" s="466"/>
      <c r="FFX128" s="252"/>
      <c r="FFY128" s="467"/>
      <c r="FFZ128" s="466"/>
      <c r="FGA128" s="399"/>
      <c r="FGB128" s="466"/>
      <c r="FGC128" s="252"/>
      <c r="FGD128" s="467"/>
      <c r="FGE128" s="466"/>
      <c r="FGF128" s="399"/>
      <c r="FGG128" s="466"/>
      <c r="FGH128" s="252"/>
      <c r="FGI128" s="467"/>
      <c r="FGJ128" s="466"/>
      <c r="FGK128" s="399"/>
      <c r="FGL128" s="466"/>
      <c r="FGM128" s="252"/>
      <c r="FGN128" s="467"/>
      <c r="FGO128" s="466"/>
      <c r="FGP128" s="399"/>
      <c r="FGQ128" s="466"/>
      <c r="FGR128" s="252"/>
      <c r="FGS128" s="467"/>
      <c r="FGT128" s="466"/>
      <c r="FGU128" s="399"/>
      <c r="FGV128" s="466"/>
      <c r="FGW128" s="252"/>
      <c r="FGX128" s="467"/>
      <c r="FGY128" s="466"/>
      <c r="FGZ128" s="399"/>
      <c r="FHA128" s="466"/>
      <c r="FHB128" s="252"/>
      <c r="FHC128" s="467"/>
      <c r="FHD128" s="466"/>
      <c r="FHE128" s="399"/>
      <c r="FHF128" s="466"/>
      <c r="FHG128" s="252"/>
      <c r="FHH128" s="467"/>
      <c r="FHI128" s="466"/>
      <c r="FHJ128" s="399"/>
      <c r="FHK128" s="466"/>
      <c r="FHL128" s="252"/>
      <c r="FHM128" s="467"/>
      <c r="FHN128" s="466"/>
      <c r="FHO128" s="399"/>
      <c r="FHP128" s="466"/>
      <c r="FHQ128" s="252"/>
      <c r="FHR128" s="467"/>
      <c r="FHS128" s="466"/>
      <c r="FHT128" s="399"/>
      <c r="FHU128" s="466"/>
      <c r="FHV128" s="252"/>
      <c r="FHW128" s="467"/>
      <c r="FHX128" s="466"/>
      <c r="FHY128" s="399"/>
      <c r="FHZ128" s="466"/>
      <c r="FIA128" s="252"/>
      <c r="FIB128" s="467"/>
      <c r="FIC128" s="466"/>
      <c r="FID128" s="399"/>
      <c r="FIE128" s="466"/>
      <c r="FIF128" s="252"/>
      <c r="FIG128" s="467"/>
      <c r="FIH128" s="466"/>
      <c r="FII128" s="399"/>
      <c r="FIJ128" s="466"/>
      <c r="FIK128" s="252"/>
      <c r="FIL128" s="467"/>
      <c r="FIM128" s="466"/>
      <c r="FIN128" s="399"/>
      <c r="FIO128" s="466"/>
      <c r="FIP128" s="252"/>
      <c r="FIQ128" s="467"/>
      <c r="FIR128" s="466"/>
      <c r="FIS128" s="399"/>
      <c r="FIT128" s="466"/>
      <c r="FIU128" s="252"/>
      <c r="FIV128" s="467"/>
      <c r="FIW128" s="466"/>
      <c r="FIX128" s="399"/>
      <c r="FIY128" s="466"/>
      <c r="FIZ128" s="252"/>
      <c r="FJA128" s="467"/>
      <c r="FJB128" s="466"/>
      <c r="FJC128" s="399"/>
      <c r="FJD128" s="466"/>
      <c r="FJE128" s="252"/>
      <c r="FJF128" s="467"/>
      <c r="FJG128" s="466"/>
      <c r="FJH128" s="399"/>
      <c r="FJI128" s="466"/>
      <c r="FJJ128" s="252"/>
      <c r="FJK128" s="467"/>
      <c r="FJL128" s="466"/>
      <c r="FJM128" s="399"/>
      <c r="FJN128" s="466"/>
      <c r="FJO128" s="252"/>
      <c r="FJP128" s="467"/>
      <c r="FJQ128" s="466"/>
      <c r="FJR128" s="399"/>
      <c r="FJS128" s="466"/>
      <c r="FJT128" s="252"/>
      <c r="FJU128" s="467"/>
      <c r="FJV128" s="466"/>
      <c r="FJW128" s="399"/>
      <c r="FJX128" s="466"/>
      <c r="FJY128" s="252"/>
      <c r="FJZ128" s="467"/>
      <c r="FKA128" s="466"/>
      <c r="FKB128" s="399"/>
      <c r="FKC128" s="466"/>
      <c r="FKD128" s="252"/>
      <c r="FKE128" s="467"/>
      <c r="FKF128" s="466"/>
      <c r="FKG128" s="399"/>
      <c r="FKH128" s="466"/>
      <c r="FKI128" s="252"/>
      <c r="FKJ128" s="467"/>
      <c r="FKK128" s="466"/>
      <c r="FKL128" s="399"/>
      <c r="FKM128" s="466"/>
      <c r="FKN128" s="252"/>
      <c r="FKO128" s="467"/>
      <c r="FKP128" s="466"/>
      <c r="FKQ128" s="399"/>
      <c r="FKR128" s="466"/>
      <c r="FKS128" s="252"/>
      <c r="FKT128" s="467"/>
      <c r="FKU128" s="466"/>
      <c r="FKV128" s="399"/>
      <c r="FKW128" s="466"/>
      <c r="FKX128" s="252"/>
      <c r="FKY128" s="467"/>
      <c r="FKZ128" s="466"/>
      <c r="FLA128" s="399"/>
      <c r="FLB128" s="466"/>
      <c r="FLC128" s="252"/>
      <c r="FLD128" s="467"/>
      <c r="FLE128" s="466"/>
      <c r="FLF128" s="399"/>
      <c r="FLG128" s="466"/>
      <c r="FLH128" s="252"/>
      <c r="FLI128" s="467"/>
      <c r="FLJ128" s="466"/>
      <c r="FLK128" s="399"/>
      <c r="FLL128" s="466"/>
      <c r="FLM128" s="252"/>
      <c r="FLN128" s="467"/>
      <c r="FLO128" s="466"/>
      <c r="FLP128" s="399"/>
      <c r="FLQ128" s="466"/>
      <c r="FLR128" s="252"/>
      <c r="FLS128" s="467"/>
      <c r="FLT128" s="466"/>
      <c r="FLU128" s="399"/>
      <c r="FLV128" s="466"/>
      <c r="FLW128" s="252"/>
      <c r="FLX128" s="467"/>
      <c r="FLY128" s="466"/>
      <c r="FLZ128" s="399"/>
      <c r="FMA128" s="466"/>
      <c r="FMB128" s="252"/>
      <c r="FMC128" s="467"/>
      <c r="FMD128" s="466"/>
      <c r="FME128" s="399"/>
      <c r="FMF128" s="466"/>
      <c r="FMG128" s="252"/>
      <c r="FMH128" s="467"/>
      <c r="FMI128" s="466"/>
      <c r="FMJ128" s="399"/>
      <c r="FMK128" s="466"/>
      <c r="FML128" s="252"/>
      <c r="FMM128" s="467"/>
      <c r="FMN128" s="466"/>
      <c r="FMO128" s="399"/>
      <c r="FMP128" s="466"/>
      <c r="FMQ128" s="252"/>
      <c r="FMR128" s="467"/>
      <c r="FMS128" s="466"/>
      <c r="FMT128" s="399"/>
      <c r="FMU128" s="466"/>
      <c r="FMV128" s="252"/>
      <c r="FMW128" s="467"/>
      <c r="FMX128" s="466"/>
      <c r="FMY128" s="399"/>
      <c r="FMZ128" s="466"/>
      <c r="FNA128" s="252"/>
      <c r="FNB128" s="467"/>
      <c r="FNC128" s="466"/>
      <c r="FND128" s="399"/>
      <c r="FNE128" s="466"/>
      <c r="FNF128" s="252"/>
      <c r="FNG128" s="467"/>
      <c r="FNH128" s="466"/>
      <c r="FNI128" s="399"/>
      <c r="FNJ128" s="466"/>
      <c r="FNK128" s="252"/>
      <c r="FNL128" s="467"/>
      <c r="FNM128" s="466"/>
      <c r="FNN128" s="399"/>
      <c r="FNO128" s="466"/>
      <c r="FNP128" s="252"/>
      <c r="FNQ128" s="467"/>
      <c r="FNR128" s="466"/>
      <c r="FNS128" s="399"/>
      <c r="FNT128" s="466"/>
      <c r="FNU128" s="252"/>
      <c r="FNV128" s="467"/>
      <c r="FNW128" s="466"/>
      <c r="FNX128" s="399"/>
      <c r="FNY128" s="466"/>
      <c r="FNZ128" s="252"/>
      <c r="FOA128" s="467"/>
      <c r="FOB128" s="466"/>
      <c r="FOC128" s="399"/>
      <c r="FOD128" s="466"/>
      <c r="FOE128" s="252"/>
      <c r="FOF128" s="467"/>
      <c r="FOG128" s="466"/>
      <c r="FOH128" s="399"/>
      <c r="FOI128" s="466"/>
      <c r="FOJ128" s="252"/>
      <c r="FOK128" s="467"/>
      <c r="FOL128" s="466"/>
      <c r="FOM128" s="399"/>
      <c r="FON128" s="466"/>
      <c r="FOO128" s="252"/>
      <c r="FOP128" s="467"/>
      <c r="FOQ128" s="466"/>
      <c r="FOR128" s="399"/>
      <c r="FOS128" s="466"/>
      <c r="FOT128" s="252"/>
      <c r="FOU128" s="467"/>
      <c r="FOV128" s="466"/>
      <c r="FOW128" s="399"/>
      <c r="FOX128" s="466"/>
      <c r="FOY128" s="252"/>
      <c r="FOZ128" s="467"/>
      <c r="FPA128" s="466"/>
      <c r="FPB128" s="399"/>
      <c r="FPC128" s="466"/>
      <c r="FPD128" s="252"/>
      <c r="FPE128" s="467"/>
      <c r="FPF128" s="466"/>
      <c r="FPG128" s="399"/>
      <c r="FPH128" s="466"/>
      <c r="FPI128" s="252"/>
      <c r="FPJ128" s="467"/>
      <c r="FPK128" s="466"/>
      <c r="FPL128" s="399"/>
      <c r="FPM128" s="466"/>
      <c r="FPN128" s="252"/>
      <c r="FPO128" s="467"/>
      <c r="FPP128" s="466"/>
      <c r="FPQ128" s="399"/>
      <c r="FPR128" s="466"/>
      <c r="FPS128" s="252"/>
      <c r="FPT128" s="467"/>
      <c r="FPU128" s="466"/>
      <c r="FPV128" s="399"/>
      <c r="FPW128" s="466"/>
      <c r="FPX128" s="252"/>
      <c r="FPY128" s="467"/>
      <c r="FPZ128" s="466"/>
      <c r="FQA128" s="399"/>
      <c r="FQB128" s="466"/>
      <c r="FQC128" s="252"/>
      <c r="FQD128" s="467"/>
      <c r="FQE128" s="466"/>
      <c r="FQF128" s="399"/>
      <c r="FQG128" s="466"/>
      <c r="FQH128" s="252"/>
      <c r="FQI128" s="467"/>
      <c r="FQJ128" s="466"/>
      <c r="FQK128" s="399"/>
      <c r="FQL128" s="466"/>
      <c r="FQM128" s="252"/>
      <c r="FQN128" s="467"/>
      <c r="FQO128" s="466"/>
      <c r="FQP128" s="399"/>
      <c r="FQQ128" s="466"/>
      <c r="FQR128" s="252"/>
      <c r="FQS128" s="467"/>
      <c r="FQT128" s="466"/>
      <c r="FQU128" s="399"/>
      <c r="FQV128" s="466"/>
      <c r="FQW128" s="252"/>
      <c r="FQX128" s="467"/>
      <c r="FQY128" s="466"/>
      <c r="FQZ128" s="399"/>
      <c r="FRA128" s="466"/>
      <c r="FRB128" s="252"/>
      <c r="FRC128" s="467"/>
      <c r="FRD128" s="466"/>
      <c r="FRE128" s="399"/>
      <c r="FRF128" s="466"/>
      <c r="FRG128" s="252"/>
      <c r="FRH128" s="467"/>
      <c r="FRI128" s="466"/>
      <c r="FRJ128" s="399"/>
      <c r="FRK128" s="466"/>
      <c r="FRL128" s="252"/>
      <c r="FRM128" s="467"/>
      <c r="FRN128" s="466"/>
      <c r="FRO128" s="399"/>
      <c r="FRP128" s="466"/>
      <c r="FRQ128" s="252"/>
      <c r="FRR128" s="467"/>
      <c r="FRS128" s="466"/>
      <c r="FRT128" s="399"/>
      <c r="FRU128" s="466"/>
      <c r="FRV128" s="252"/>
      <c r="FRW128" s="467"/>
      <c r="FRX128" s="466"/>
      <c r="FRY128" s="399"/>
      <c r="FRZ128" s="466"/>
      <c r="FSA128" s="252"/>
      <c r="FSB128" s="467"/>
      <c r="FSC128" s="466"/>
      <c r="FSD128" s="399"/>
      <c r="FSE128" s="466"/>
      <c r="FSF128" s="252"/>
      <c r="FSG128" s="467"/>
      <c r="FSH128" s="466"/>
      <c r="FSI128" s="399"/>
      <c r="FSJ128" s="466"/>
      <c r="FSK128" s="252"/>
      <c r="FSL128" s="467"/>
      <c r="FSM128" s="466"/>
      <c r="FSN128" s="399"/>
      <c r="FSO128" s="466"/>
      <c r="FSP128" s="252"/>
      <c r="FSQ128" s="467"/>
      <c r="FSR128" s="466"/>
      <c r="FSS128" s="399"/>
      <c r="FST128" s="466"/>
      <c r="FSU128" s="252"/>
      <c r="FSV128" s="467"/>
      <c r="FSW128" s="466"/>
      <c r="FSX128" s="399"/>
      <c r="FSY128" s="466"/>
      <c r="FSZ128" s="252"/>
      <c r="FTA128" s="467"/>
      <c r="FTB128" s="466"/>
      <c r="FTC128" s="399"/>
      <c r="FTD128" s="466"/>
      <c r="FTE128" s="252"/>
      <c r="FTF128" s="467"/>
      <c r="FTG128" s="466"/>
      <c r="FTH128" s="399"/>
      <c r="FTI128" s="466"/>
      <c r="FTJ128" s="252"/>
      <c r="FTK128" s="467"/>
      <c r="FTL128" s="466"/>
      <c r="FTM128" s="399"/>
      <c r="FTN128" s="466"/>
      <c r="FTO128" s="252"/>
      <c r="FTP128" s="467"/>
      <c r="FTQ128" s="466"/>
      <c r="FTR128" s="399"/>
      <c r="FTS128" s="466"/>
      <c r="FTT128" s="252"/>
      <c r="FTU128" s="467"/>
      <c r="FTV128" s="466"/>
      <c r="FTW128" s="399"/>
      <c r="FTX128" s="466"/>
      <c r="FTY128" s="252"/>
      <c r="FTZ128" s="467"/>
      <c r="FUA128" s="466"/>
      <c r="FUB128" s="399"/>
      <c r="FUC128" s="466"/>
      <c r="FUD128" s="252"/>
      <c r="FUE128" s="467"/>
      <c r="FUF128" s="466"/>
      <c r="FUG128" s="399"/>
      <c r="FUH128" s="466"/>
      <c r="FUI128" s="252"/>
      <c r="FUJ128" s="467"/>
      <c r="FUK128" s="466"/>
      <c r="FUL128" s="399"/>
      <c r="FUM128" s="466"/>
      <c r="FUN128" s="252"/>
      <c r="FUO128" s="467"/>
      <c r="FUP128" s="466"/>
      <c r="FUQ128" s="399"/>
      <c r="FUR128" s="466"/>
      <c r="FUS128" s="252"/>
      <c r="FUT128" s="467"/>
      <c r="FUU128" s="466"/>
      <c r="FUV128" s="399"/>
      <c r="FUW128" s="466"/>
      <c r="FUX128" s="252"/>
      <c r="FUY128" s="467"/>
      <c r="FUZ128" s="466"/>
      <c r="FVA128" s="399"/>
      <c r="FVB128" s="466"/>
      <c r="FVC128" s="252"/>
      <c r="FVD128" s="467"/>
      <c r="FVE128" s="466"/>
      <c r="FVF128" s="399"/>
      <c r="FVG128" s="466"/>
      <c r="FVH128" s="252"/>
      <c r="FVI128" s="467"/>
      <c r="FVJ128" s="466"/>
      <c r="FVK128" s="399"/>
      <c r="FVL128" s="466"/>
      <c r="FVM128" s="252"/>
      <c r="FVN128" s="467"/>
      <c r="FVO128" s="466"/>
      <c r="FVP128" s="399"/>
      <c r="FVQ128" s="466"/>
      <c r="FVR128" s="252"/>
      <c r="FVS128" s="467"/>
      <c r="FVT128" s="466"/>
      <c r="FVU128" s="399"/>
      <c r="FVV128" s="466"/>
      <c r="FVW128" s="252"/>
      <c r="FVX128" s="467"/>
      <c r="FVY128" s="466"/>
      <c r="FVZ128" s="399"/>
      <c r="FWA128" s="466"/>
      <c r="FWB128" s="252"/>
      <c r="FWC128" s="467"/>
      <c r="FWD128" s="466"/>
      <c r="FWE128" s="399"/>
      <c r="FWF128" s="466"/>
      <c r="FWG128" s="252"/>
      <c r="FWH128" s="467"/>
      <c r="FWI128" s="466"/>
      <c r="FWJ128" s="399"/>
      <c r="FWK128" s="466"/>
      <c r="FWL128" s="252"/>
      <c r="FWM128" s="467"/>
      <c r="FWN128" s="466"/>
      <c r="FWO128" s="399"/>
      <c r="FWP128" s="466"/>
      <c r="FWQ128" s="252"/>
      <c r="FWR128" s="467"/>
      <c r="FWS128" s="466"/>
      <c r="FWT128" s="399"/>
      <c r="FWU128" s="466"/>
      <c r="FWV128" s="252"/>
      <c r="FWW128" s="467"/>
      <c r="FWX128" s="466"/>
      <c r="FWY128" s="399"/>
      <c r="FWZ128" s="466"/>
      <c r="FXA128" s="252"/>
      <c r="FXB128" s="467"/>
      <c r="FXC128" s="466"/>
      <c r="FXD128" s="399"/>
      <c r="FXE128" s="466"/>
      <c r="FXF128" s="252"/>
      <c r="FXG128" s="467"/>
      <c r="FXH128" s="466"/>
      <c r="FXI128" s="399"/>
      <c r="FXJ128" s="466"/>
      <c r="FXK128" s="252"/>
      <c r="FXL128" s="467"/>
      <c r="FXM128" s="466"/>
      <c r="FXN128" s="399"/>
      <c r="FXO128" s="466"/>
      <c r="FXP128" s="252"/>
      <c r="FXQ128" s="467"/>
      <c r="FXR128" s="466"/>
      <c r="FXS128" s="399"/>
      <c r="FXT128" s="466"/>
      <c r="FXU128" s="252"/>
      <c r="FXV128" s="467"/>
      <c r="FXW128" s="466"/>
      <c r="FXX128" s="399"/>
      <c r="FXY128" s="466"/>
      <c r="FXZ128" s="252"/>
      <c r="FYA128" s="467"/>
      <c r="FYB128" s="466"/>
      <c r="FYC128" s="399"/>
      <c r="FYD128" s="466"/>
      <c r="FYE128" s="252"/>
      <c r="FYF128" s="467"/>
      <c r="FYG128" s="466"/>
      <c r="FYH128" s="399"/>
      <c r="FYI128" s="466"/>
      <c r="FYJ128" s="252"/>
      <c r="FYK128" s="467"/>
      <c r="FYL128" s="466"/>
      <c r="FYM128" s="399"/>
      <c r="FYN128" s="466"/>
      <c r="FYO128" s="252"/>
      <c r="FYP128" s="467"/>
      <c r="FYQ128" s="466"/>
      <c r="FYR128" s="399"/>
      <c r="FYS128" s="466"/>
      <c r="FYT128" s="252"/>
      <c r="FYU128" s="467"/>
      <c r="FYV128" s="466"/>
      <c r="FYW128" s="399"/>
      <c r="FYX128" s="466"/>
      <c r="FYY128" s="252"/>
      <c r="FYZ128" s="467"/>
      <c r="FZA128" s="466"/>
      <c r="FZB128" s="399"/>
      <c r="FZC128" s="466"/>
      <c r="FZD128" s="252"/>
      <c r="FZE128" s="467"/>
      <c r="FZF128" s="466"/>
      <c r="FZG128" s="399"/>
      <c r="FZH128" s="466"/>
      <c r="FZI128" s="252"/>
      <c r="FZJ128" s="467"/>
      <c r="FZK128" s="466"/>
      <c r="FZL128" s="399"/>
      <c r="FZM128" s="466"/>
      <c r="FZN128" s="252"/>
      <c r="FZO128" s="467"/>
      <c r="FZP128" s="466"/>
      <c r="FZQ128" s="399"/>
      <c r="FZR128" s="466"/>
      <c r="FZS128" s="252"/>
      <c r="FZT128" s="467"/>
      <c r="FZU128" s="466"/>
      <c r="FZV128" s="399"/>
      <c r="FZW128" s="466"/>
      <c r="FZX128" s="252"/>
      <c r="FZY128" s="467"/>
      <c r="FZZ128" s="466"/>
      <c r="GAA128" s="399"/>
      <c r="GAB128" s="466"/>
      <c r="GAC128" s="252"/>
      <c r="GAD128" s="467"/>
      <c r="GAE128" s="466"/>
      <c r="GAF128" s="399"/>
      <c r="GAG128" s="466"/>
      <c r="GAH128" s="252"/>
      <c r="GAI128" s="467"/>
      <c r="GAJ128" s="466"/>
      <c r="GAK128" s="399"/>
      <c r="GAL128" s="466"/>
      <c r="GAM128" s="252"/>
      <c r="GAN128" s="467"/>
      <c r="GAO128" s="466"/>
      <c r="GAP128" s="399"/>
      <c r="GAQ128" s="466"/>
      <c r="GAR128" s="252"/>
      <c r="GAS128" s="467"/>
      <c r="GAT128" s="466"/>
      <c r="GAU128" s="399"/>
      <c r="GAV128" s="466"/>
      <c r="GAW128" s="252"/>
      <c r="GAX128" s="467"/>
      <c r="GAY128" s="466"/>
      <c r="GAZ128" s="399"/>
      <c r="GBA128" s="466"/>
      <c r="GBB128" s="252"/>
      <c r="GBC128" s="467"/>
      <c r="GBD128" s="466"/>
      <c r="GBE128" s="399"/>
      <c r="GBF128" s="466"/>
      <c r="GBG128" s="252"/>
      <c r="GBH128" s="467"/>
      <c r="GBI128" s="466"/>
      <c r="GBJ128" s="399"/>
      <c r="GBK128" s="466"/>
      <c r="GBL128" s="252"/>
      <c r="GBM128" s="467"/>
      <c r="GBN128" s="466"/>
      <c r="GBO128" s="399"/>
      <c r="GBP128" s="466"/>
      <c r="GBQ128" s="252"/>
      <c r="GBR128" s="467"/>
      <c r="GBS128" s="466"/>
      <c r="GBT128" s="399"/>
      <c r="GBU128" s="466"/>
      <c r="GBV128" s="252"/>
      <c r="GBW128" s="467"/>
      <c r="GBX128" s="466"/>
      <c r="GBY128" s="399"/>
      <c r="GBZ128" s="466"/>
      <c r="GCA128" s="252"/>
      <c r="GCB128" s="467"/>
      <c r="GCC128" s="466"/>
      <c r="GCD128" s="399"/>
      <c r="GCE128" s="466"/>
      <c r="GCF128" s="252"/>
      <c r="GCG128" s="467"/>
      <c r="GCH128" s="466"/>
      <c r="GCI128" s="399"/>
      <c r="GCJ128" s="466"/>
      <c r="GCK128" s="252"/>
      <c r="GCL128" s="467"/>
      <c r="GCM128" s="466"/>
      <c r="GCN128" s="399"/>
      <c r="GCO128" s="466"/>
      <c r="GCP128" s="252"/>
      <c r="GCQ128" s="467"/>
      <c r="GCR128" s="466"/>
      <c r="GCS128" s="399"/>
      <c r="GCT128" s="466"/>
      <c r="GCU128" s="252"/>
      <c r="GCV128" s="467"/>
      <c r="GCW128" s="466"/>
      <c r="GCX128" s="399"/>
      <c r="GCY128" s="466"/>
      <c r="GCZ128" s="252"/>
      <c r="GDA128" s="467"/>
      <c r="GDB128" s="466"/>
      <c r="GDC128" s="399"/>
      <c r="GDD128" s="466"/>
      <c r="GDE128" s="252"/>
      <c r="GDF128" s="467"/>
      <c r="GDG128" s="466"/>
      <c r="GDH128" s="399"/>
      <c r="GDI128" s="466"/>
      <c r="GDJ128" s="252"/>
      <c r="GDK128" s="467"/>
      <c r="GDL128" s="466"/>
      <c r="GDM128" s="399"/>
      <c r="GDN128" s="466"/>
      <c r="GDO128" s="252"/>
      <c r="GDP128" s="467"/>
      <c r="GDQ128" s="466"/>
      <c r="GDR128" s="399"/>
      <c r="GDS128" s="466"/>
      <c r="GDT128" s="252"/>
      <c r="GDU128" s="467"/>
      <c r="GDV128" s="466"/>
      <c r="GDW128" s="399"/>
      <c r="GDX128" s="466"/>
      <c r="GDY128" s="252"/>
      <c r="GDZ128" s="467"/>
      <c r="GEA128" s="466"/>
      <c r="GEB128" s="399"/>
      <c r="GEC128" s="466"/>
      <c r="GED128" s="252"/>
      <c r="GEE128" s="467"/>
      <c r="GEF128" s="466"/>
      <c r="GEG128" s="399"/>
      <c r="GEH128" s="466"/>
      <c r="GEI128" s="252"/>
      <c r="GEJ128" s="467"/>
      <c r="GEK128" s="466"/>
      <c r="GEL128" s="399"/>
      <c r="GEM128" s="466"/>
      <c r="GEN128" s="252"/>
      <c r="GEO128" s="467"/>
      <c r="GEP128" s="466"/>
      <c r="GEQ128" s="399"/>
      <c r="GER128" s="466"/>
      <c r="GES128" s="252"/>
      <c r="GET128" s="467"/>
      <c r="GEU128" s="466"/>
      <c r="GEV128" s="399"/>
      <c r="GEW128" s="466"/>
      <c r="GEX128" s="252"/>
      <c r="GEY128" s="467"/>
      <c r="GEZ128" s="466"/>
      <c r="GFA128" s="399"/>
      <c r="GFB128" s="466"/>
      <c r="GFC128" s="252"/>
      <c r="GFD128" s="467"/>
      <c r="GFE128" s="466"/>
      <c r="GFF128" s="399"/>
      <c r="GFG128" s="466"/>
      <c r="GFH128" s="252"/>
      <c r="GFI128" s="467"/>
      <c r="GFJ128" s="466"/>
      <c r="GFK128" s="399"/>
      <c r="GFL128" s="466"/>
      <c r="GFM128" s="252"/>
      <c r="GFN128" s="467"/>
      <c r="GFO128" s="466"/>
      <c r="GFP128" s="399"/>
      <c r="GFQ128" s="466"/>
      <c r="GFR128" s="252"/>
      <c r="GFS128" s="467"/>
      <c r="GFT128" s="466"/>
      <c r="GFU128" s="399"/>
      <c r="GFV128" s="466"/>
      <c r="GFW128" s="252"/>
      <c r="GFX128" s="467"/>
      <c r="GFY128" s="466"/>
      <c r="GFZ128" s="399"/>
      <c r="GGA128" s="466"/>
      <c r="GGB128" s="252"/>
      <c r="GGC128" s="467"/>
      <c r="GGD128" s="466"/>
      <c r="GGE128" s="399"/>
      <c r="GGF128" s="466"/>
      <c r="GGG128" s="252"/>
      <c r="GGH128" s="467"/>
      <c r="GGI128" s="466"/>
      <c r="GGJ128" s="399"/>
      <c r="GGK128" s="466"/>
      <c r="GGL128" s="252"/>
      <c r="GGM128" s="467"/>
      <c r="GGN128" s="466"/>
      <c r="GGO128" s="399"/>
      <c r="GGP128" s="466"/>
      <c r="GGQ128" s="252"/>
      <c r="GGR128" s="467"/>
      <c r="GGS128" s="466"/>
      <c r="GGT128" s="399"/>
      <c r="GGU128" s="466"/>
      <c r="GGV128" s="252"/>
      <c r="GGW128" s="467"/>
      <c r="GGX128" s="466"/>
      <c r="GGY128" s="399"/>
      <c r="GGZ128" s="466"/>
      <c r="GHA128" s="252"/>
      <c r="GHB128" s="467"/>
      <c r="GHC128" s="466"/>
      <c r="GHD128" s="399"/>
      <c r="GHE128" s="466"/>
      <c r="GHF128" s="252"/>
      <c r="GHG128" s="467"/>
      <c r="GHH128" s="466"/>
      <c r="GHI128" s="399"/>
      <c r="GHJ128" s="466"/>
      <c r="GHK128" s="252"/>
      <c r="GHL128" s="467"/>
      <c r="GHM128" s="466"/>
      <c r="GHN128" s="399"/>
      <c r="GHO128" s="466"/>
      <c r="GHP128" s="252"/>
      <c r="GHQ128" s="467"/>
      <c r="GHR128" s="466"/>
      <c r="GHS128" s="399"/>
      <c r="GHT128" s="466"/>
      <c r="GHU128" s="252"/>
      <c r="GHV128" s="467"/>
      <c r="GHW128" s="466"/>
      <c r="GHX128" s="399"/>
      <c r="GHY128" s="466"/>
      <c r="GHZ128" s="252"/>
      <c r="GIA128" s="467"/>
      <c r="GIB128" s="466"/>
      <c r="GIC128" s="399"/>
      <c r="GID128" s="466"/>
      <c r="GIE128" s="252"/>
      <c r="GIF128" s="467"/>
      <c r="GIG128" s="466"/>
      <c r="GIH128" s="399"/>
      <c r="GII128" s="466"/>
      <c r="GIJ128" s="252"/>
      <c r="GIK128" s="467"/>
      <c r="GIL128" s="466"/>
      <c r="GIM128" s="399"/>
      <c r="GIN128" s="466"/>
      <c r="GIO128" s="252"/>
      <c r="GIP128" s="467"/>
      <c r="GIQ128" s="466"/>
      <c r="GIR128" s="399"/>
      <c r="GIS128" s="466"/>
      <c r="GIT128" s="252"/>
      <c r="GIU128" s="467"/>
      <c r="GIV128" s="466"/>
      <c r="GIW128" s="399"/>
      <c r="GIX128" s="466"/>
      <c r="GIY128" s="252"/>
      <c r="GIZ128" s="467"/>
      <c r="GJA128" s="466"/>
      <c r="GJB128" s="399"/>
      <c r="GJC128" s="466"/>
      <c r="GJD128" s="252"/>
      <c r="GJE128" s="467"/>
      <c r="GJF128" s="466"/>
      <c r="GJG128" s="399"/>
      <c r="GJH128" s="466"/>
      <c r="GJI128" s="252"/>
      <c r="GJJ128" s="467"/>
      <c r="GJK128" s="466"/>
      <c r="GJL128" s="399"/>
      <c r="GJM128" s="466"/>
      <c r="GJN128" s="252"/>
      <c r="GJO128" s="467"/>
      <c r="GJP128" s="466"/>
      <c r="GJQ128" s="399"/>
      <c r="GJR128" s="466"/>
      <c r="GJS128" s="252"/>
      <c r="GJT128" s="467"/>
      <c r="GJU128" s="466"/>
      <c r="GJV128" s="399"/>
      <c r="GJW128" s="466"/>
      <c r="GJX128" s="252"/>
      <c r="GJY128" s="467"/>
      <c r="GJZ128" s="466"/>
      <c r="GKA128" s="399"/>
      <c r="GKB128" s="466"/>
      <c r="GKC128" s="252"/>
      <c r="GKD128" s="467"/>
      <c r="GKE128" s="466"/>
      <c r="GKF128" s="399"/>
      <c r="GKG128" s="466"/>
      <c r="GKH128" s="252"/>
      <c r="GKI128" s="467"/>
      <c r="GKJ128" s="466"/>
      <c r="GKK128" s="399"/>
      <c r="GKL128" s="466"/>
      <c r="GKM128" s="252"/>
      <c r="GKN128" s="467"/>
      <c r="GKO128" s="466"/>
      <c r="GKP128" s="399"/>
      <c r="GKQ128" s="466"/>
      <c r="GKR128" s="252"/>
      <c r="GKS128" s="467"/>
      <c r="GKT128" s="466"/>
      <c r="GKU128" s="399"/>
      <c r="GKV128" s="466"/>
      <c r="GKW128" s="252"/>
      <c r="GKX128" s="467"/>
      <c r="GKY128" s="466"/>
      <c r="GKZ128" s="399"/>
      <c r="GLA128" s="466"/>
      <c r="GLB128" s="252"/>
      <c r="GLC128" s="467"/>
      <c r="GLD128" s="466"/>
      <c r="GLE128" s="399"/>
      <c r="GLF128" s="466"/>
      <c r="GLG128" s="252"/>
      <c r="GLH128" s="467"/>
      <c r="GLI128" s="466"/>
      <c r="GLJ128" s="399"/>
      <c r="GLK128" s="466"/>
      <c r="GLL128" s="252"/>
      <c r="GLM128" s="467"/>
      <c r="GLN128" s="466"/>
      <c r="GLO128" s="399"/>
      <c r="GLP128" s="466"/>
      <c r="GLQ128" s="252"/>
      <c r="GLR128" s="467"/>
      <c r="GLS128" s="466"/>
      <c r="GLT128" s="399"/>
      <c r="GLU128" s="466"/>
      <c r="GLV128" s="252"/>
      <c r="GLW128" s="467"/>
      <c r="GLX128" s="466"/>
      <c r="GLY128" s="399"/>
      <c r="GLZ128" s="466"/>
      <c r="GMA128" s="252"/>
      <c r="GMB128" s="467"/>
      <c r="GMC128" s="466"/>
      <c r="GMD128" s="399"/>
      <c r="GME128" s="466"/>
      <c r="GMF128" s="252"/>
      <c r="GMG128" s="467"/>
      <c r="GMH128" s="466"/>
      <c r="GMI128" s="399"/>
      <c r="GMJ128" s="466"/>
      <c r="GMK128" s="252"/>
      <c r="GML128" s="467"/>
      <c r="GMM128" s="466"/>
      <c r="GMN128" s="399"/>
      <c r="GMO128" s="466"/>
      <c r="GMP128" s="252"/>
      <c r="GMQ128" s="467"/>
      <c r="GMR128" s="466"/>
      <c r="GMS128" s="399"/>
      <c r="GMT128" s="466"/>
      <c r="GMU128" s="252"/>
      <c r="GMV128" s="467"/>
      <c r="GMW128" s="466"/>
      <c r="GMX128" s="399"/>
      <c r="GMY128" s="466"/>
      <c r="GMZ128" s="252"/>
      <c r="GNA128" s="467"/>
      <c r="GNB128" s="466"/>
      <c r="GNC128" s="399"/>
      <c r="GND128" s="466"/>
      <c r="GNE128" s="252"/>
      <c r="GNF128" s="467"/>
      <c r="GNG128" s="466"/>
      <c r="GNH128" s="399"/>
      <c r="GNI128" s="466"/>
      <c r="GNJ128" s="252"/>
      <c r="GNK128" s="467"/>
      <c r="GNL128" s="466"/>
      <c r="GNM128" s="399"/>
      <c r="GNN128" s="466"/>
      <c r="GNO128" s="252"/>
      <c r="GNP128" s="467"/>
      <c r="GNQ128" s="466"/>
      <c r="GNR128" s="399"/>
      <c r="GNS128" s="466"/>
      <c r="GNT128" s="252"/>
      <c r="GNU128" s="467"/>
      <c r="GNV128" s="466"/>
      <c r="GNW128" s="399"/>
      <c r="GNX128" s="466"/>
      <c r="GNY128" s="252"/>
      <c r="GNZ128" s="467"/>
      <c r="GOA128" s="466"/>
      <c r="GOB128" s="399"/>
      <c r="GOC128" s="466"/>
      <c r="GOD128" s="252"/>
      <c r="GOE128" s="467"/>
      <c r="GOF128" s="466"/>
      <c r="GOG128" s="399"/>
      <c r="GOH128" s="466"/>
      <c r="GOI128" s="252"/>
      <c r="GOJ128" s="467"/>
      <c r="GOK128" s="466"/>
      <c r="GOL128" s="399"/>
      <c r="GOM128" s="466"/>
      <c r="GON128" s="252"/>
      <c r="GOO128" s="467"/>
      <c r="GOP128" s="466"/>
      <c r="GOQ128" s="399"/>
      <c r="GOR128" s="466"/>
      <c r="GOS128" s="252"/>
      <c r="GOT128" s="467"/>
      <c r="GOU128" s="466"/>
      <c r="GOV128" s="399"/>
      <c r="GOW128" s="466"/>
      <c r="GOX128" s="252"/>
      <c r="GOY128" s="467"/>
      <c r="GOZ128" s="466"/>
      <c r="GPA128" s="399"/>
      <c r="GPB128" s="466"/>
      <c r="GPC128" s="252"/>
      <c r="GPD128" s="467"/>
      <c r="GPE128" s="466"/>
      <c r="GPF128" s="399"/>
      <c r="GPG128" s="466"/>
      <c r="GPH128" s="252"/>
      <c r="GPI128" s="467"/>
      <c r="GPJ128" s="466"/>
      <c r="GPK128" s="399"/>
      <c r="GPL128" s="466"/>
      <c r="GPM128" s="252"/>
      <c r="GPN128" s="467"/>
      <c r="GPO128" s="466"/>
      <c r="GPP128" s="399"/>
      <c r="GPQ128" s="466"/>
      <c r="GPR128" s="252"/>
      <c r="GPS128" s="467"/>
      <c r="GPT128" s="466"/>
      <c r="GPU128" s="399"/>
      <c r="GPV128" s="466"/>
      <c r="GPW128" s="252"/>
      <c r="GPX128" s="467"/>
      <c r="GPY128" s="466"/>
      <c r="GPZ128" s="399"/>
      <c r="GQA128" s="466"/>
      <c r="GQB128" s="252"/>
      <c r="GQC128" s="467"/>
      <c r="GQD128" s="466"/>
      <c r="GQE128" s="399"/>
      <c r="GQF128" s="466"/>
      <c r="GQG128" s="252"/>
      <c r="GQH128" s="467"/>
      <c r="GQI128" s="466"/>
      <c r="GQJ128" s="399"/>
      <c r="GQK128" s="466"/>
      <c r="GQL128" s="252"/>
      <c r="GQM128" s="467"/>
      <c r="GQN128" s="466"/>
      <c r="GQO128" s="399"/>
      <c r="GQP128" s="466"/>
      <c r="GQQ128" s="252"/>
      <c r="GQR128" s="467"/>
      <c r="GQS128" s="466"/>
      <c r="GQT128" s="399"/>
      <c r="GQU128" s="466"/>
      <c r="GQV128" s="252"/>
      <c r="GQW128" s="467"/>
      <c r="GQX128" s="466"/>
      <c r="GQY128" s="399"/>
      <c r="GQZ128" s="466"/>
      <c r="GRA128" s="252"/>
      <c r="GRB128" s="467"/>
      <c r="GRC128" s="466"/>
      <c r="GRD128" s="399"/>
      <c r="GRE128" s="466"/>
      <c r="GRF128" s="252"/>
      <c r="GRG128" s="467"/>
      <c r="GRH128" s="466"/>
      <c r="GRI128" s="399"/>
      <c r="GRJ128" s="466"/>
      <c r="GRK128" s="252"/>
      <c r="GRL128" s="467"/>
      <c r="GRM128" s="466"/>
      <c r="GRN128" s="399"/>
      <c r="GRO128" s="466"/>
      <c r="GRP128" s="252"/>
      <c r="GRQ128" s="467"/>
      <c r="GRR128" s="466"/>
      <c r="GRS128" s="399"/>
      <c r="GRT128" s="466"/>
      <c r="GRU128" s="252"/>
      <c r="GRV128" s="467"/>
      <c r="GRW128" s="466"/>
      <c r="GRX128" s="399"/>
      <c r="GRY128" s="466"/>
      <c r="GRZ128" s="252"/>
      <c r="GSA128" s="467"/>
      <c r="GSB128" s="466"/>
      <c r="GSC128" s="399"/>
      <c r="GSD128" s="466"/>
      <c r="GSE128" s="252"/>
      <c r="GSF128" s="467"/>
      <c r="GSG128" s="466"/>
      <c r="GSH128" s="399"/>
      <c r="GSI128" s="466"/>
      <c r="GSJ128" s="252"/>
      <c r="GSK128" s="467"/>
      <c r="GSL128" s="466"/>
      <c r="GSM128" s="399"/>
      <c r="GSN128" s="466"/>
      <c r="GSO128" s="252"/>
      <c r="GSP128" s="467"/>
      <c r="GSQ128" s="466"/>
      <c r="GSR128" s="399"/>
      <c r="GSS128" s="466"/>
      <c r="GST128" s="252"/>
      <c r="GSU128" s="467"/>
      <c r="GSV128" s="466"/>
      <c r="GSW128" s="399"/>
      <c r="GSX128" s="466"/>
      <c r="GSY128" s="252"/>
      <c r="GSZ128" s="467"/>
      <c r="GTA128" s="466"/>
      <c r="GTB128" s="399"/>
      <c r="GTC128" s="466"/>
      <c r="GTD128" s="252"/>
      <c r="GTE128" s="467"/>
      <c r="GTF128" s="466"/>
      <c r="GTG128" s="399"/>
      <c r="GTH128" s="466"/>
      <c r="GTI128" s="252"/>
      <c r="GTJ128" s="467"/>
      <c r="GTK128" s="466"/>
      <c r="GTL128" s="399"/>
      <c r="GTM128" s="466"/>
      <c r="GTN128" s="252"/>
      <c r="GTO128" s="467"/>
      <c r="GTP128" s="466"/>
      <c r="GTQ128" s="399"/>
      <c r="GTR128" s="466"/>
      <c r="GTS128" s="252"/>
      <c r="GTT128" s="467"/>
      <c r="GTU128" s="466"/>
      <c r="GTV128" s="399"/>
      <c r="GTW128" s="466"/>
      <c r="GTX128" s="252"/>
      <c r="GTY128" s="467"/>
      <c r="GTZ128" s="466"/>
      <c r="GUA128" s="399"/>
      <c r="GUB128" s="466"/>
      <c r="GUC128" s="252"/>
      <c r="GUD128" s="467"/>
      <c r="GUE128" s="466"/>
      <c r="GUF128" s="399"/>
      <c r="GUG128" s="466"/>
      <c r="GUH128" s="252"/>
      <c r="GUI128" s="467"/>
      <c r="GUJ128" s="466"/>
      <c r="GUK128" s="399"/>
      <c r="GUL128" s="466"/>
      <c r="GUM128" s="252"/>
      <c r="GUN128" s="467"/>
      <c r="GUO128" s="466"/>
      <c r="GUP128" s="399"/>
      <c r="GUQ128" s="466"/>
      <c r="GUR128" s="252"/>
      <c r="GUS128" s="467"/>
      <c r="GUT128" s="466"/>
      <c r="GUU128" s="399"/>
      <c r="GUV128" s="466"/>
      <c r="GUW128" s="252"/>
      <c r="GUX128" s="467"/>
      <c r="GUY128" s="466"/>
      <c r="GUZ128" s="399"/>
      <c r="GVA128" s="466"/>
      <c r="GVB128" s="252"/>
      <c r="GVC128" s="467"/>
      <c r="GVD128" s="466"/>
      <c r="GVE128" s="399"/>
      <c r="GVF128" s="466"/>
      <c r="GVG128" s="252"/>
      <c r="GVH128" s="467"/>
      <c r="GVI128" s="466"/>
      <c r="GVJ128" s="399"/>
      <c r="GVK128" s="466"/>
      <c r="GVL128" s="252"/>
      <c r="GVM128" s="467"/>
      <c r="GVN128" s="466"/>
      <c r="GVO128" s="399"/>
      <c r="GVP128" s="466"/>
      <c r="GVQ128" s="252"/>
      <c r="GVR128" s="467"/>
      <c r="GVS128" s="466"/>
      <c r="GVT128" s="399"/>
      <c r="GVU128" s="466"/>
      <c r="GVV128" s="252"/>
      <c r="GVW128" s="467"/>
      <c r="GVX128" s="466"/>
      <c r="GVY128" s="399"/>
      <c r="GVZ128" s="466"/>
      <c r="GWA128" s="252"/>
      <c r="GWB128" s="467"/>
      <c r="GWC128" s="466"/>
      <c r="GWD128" s="399"/>
      <c r="GWE128" s="466"/>
      <c r="GWF128" s="252"/>
      <c r="GWG128" s="467"/>
      <c r="GWH128" s="466"/>
      <c r="GWI128" s="399"/>
      <c r="GWJ128" s="466"/>
      <c r="GWK128" s="252"/>
      <c r="GWL128" s="467"/>
      <c r="GWM128" s="466"/>
      <c r="GWN128" s="399"/>
      <c r="GWO128" s="466"/>
      <c r="GWP128" s="252"/>
      <c r="GWQ128" s="467"/>
      <c r="GWR128" s="466"/>
      <c r="GWS128" s="399"/>
      <c r="GWT128" s="466"/>
      <c r="GWU128" s="252"/>
      <c r="GWV128" s="467"/>
      <c r="GWW128" s="466"/>
      <c r="GWX128" s="399"/>
      <c r="GWY128" s="466"/>
      <c r="GWZ128" s="252"/>
      <c r="GXA128" s="467"/>
      <c r="GXB128" s="466"/>
      <c r="GXC128" s="399"/>
      <c r="GXD128" s="466"/>
      <c r="GXE128" s="252"/>
      <c r="GXF128" s="467"/>
      <c r="GXG128" s="466"/>
      <c r="GXH128" s="399"/>
      <c r="GXI128" s="466"/>
      <c r="GXJ128" s="252"/>
      <c r="GXK128" s="467"/>
      <c r="GXL128" s="466"/>
      <c r="GXM128" s="399"/>
      <c r="GXN128" s="466"/>
      <c r="GXO128" s="252"/>
      <c r="GXP128" s="467"/>
      <c r="GXQ128" s="466"/>
      <c r="GXR128" s="399"/>
      <c r="GXS128" s="466"/>
      <c r="GXT128" s="252"/>
      <c r="GXU128" s="467"/>
      <c r="GXV128" s="466"/>
      <c r="GXW128" s="399"/>
      <c r="GXX128" s="466"/>
      <c r="GXY128" s="252"/>
      <c r="GXZ128" s="467"/>
      <c r="GYA128" s="466"/>
      <c r="GYB128" s="399"/>
      <c r="GYC128" s="466"/>
      <c r="GYD128" s="252"/>
      <c r="GYE128" s="467"/>
      <c r="GYF128" s="466"/>
      <c r="GYG128" s="399"/>
      <c r="GYH128" s="466"/>
      <c r="GYI128" s="252"/>
      <c r="GYJ128" s="467"/>
      <c r="GYK128" s="466"/>
      <c r="GYL128" s="399"/>
      <c r="GYM128" s="466"/>
      <c r="GYN128" s="252"/>
      <c r="GYO128" s="467"/>
      <c r="GYP128" s="466"/>
      <c r="GYQ128" s="399"/>
      <c r="GYR128" s="466"/>
      <c r="GYS128" s="252"/>
      <c r="GYT128" s="467"/>
      <c r="GYU128" s="466"/>
      <c r="GYV128" s="399"/>
      <c r="GYW128" s="466"/>
      <c r="GYX128" s="252"/>
      <c r="GYY128" s="467"/>
      <c r="GYZ128" s="466"/>
      <c r="GZA128" s="399"/>
      <c r="GZB128" s="466"/>
      <c r="GZC128" s="252"/>
      <c r="GZD128" s="467"/>
      <c r="GZE128" s="466"/>
      <c r="GZF128" s="399"/>
      <c r="GZG128" s="466"/>
      <c r="GZH128" s="252"/>
      <c r="GZI128" s="467"/>
      <c r="GZJ128" s="466"/>
      <c r="GZK128" s="399"/>
      <c r="GZL128" s="466"/>
      <c r="GZM128" s="252"/>
      <c r="GZN128" s="467"/>
      <c r="GZO128" s="466"/>
      <c r="GZP128" s="399"/>
      <c r="GZQ128" s="466"/>
      <c r="GZR128" s="252"/>
      <c r="GZS128" s="467"/>
      <c r="GZT128" s="466"/>
      <c r="GZU128" s="399"/>
      <c r="GZV128" s="466"/>
      <c r="GZW128" s="252"/>
      <c r="GZX128" s="467"/>
      <c r="GZY128" s="466"/>
      <c r="GZZ128" s="399"/>
      <c r="HAA128" s="466"/>
      <c r="HAB128" s="252"/>
      <c r="HAC128" s="467"/>
      <c r="HAD128" s="466"/>
      <c r="HAE128" s="399"/>
      <c r="HAF128" s="466"/>
      <c r="HAG128" s="252"/>
      <c r="HAH128" s="467"/>
      <c r="HAI128" s="466"/>
      <c r="HAJ128" s="399"/>
      <c r="HAK128" s="466"/>
      <c r="HAL128" s="252"/>
      <c r="HAM128" s="467"/>
      <c r="HAN128" s="466"/>
      <c r="HAO128" s="399"/>
      <c r="HAP128" s="466"/>
      <c r="HAQ128" s="252"/>
      <c r="HAR128" s="467"/>
      <c r="HAS128" s="466"/>
      <c r="HAT128" s="399"/>
      <c r="HAU128" s="466"/>
      <c r="HAV128" s="252"/>
      <c r="HAW128" s="467"/>
      <c r="HAX128" s="466"/>
      <c r="HAY128" s="399"/>
      <c r="HAZ128" s="466"/>
      <c r="HBA128" s="252"/>
      <c r="HBB128" s="467"/>
      <c r="HBC128" s="466"/>
      <c r="HBD128" s="399"/>
      <c r="HBE128" s="466"/>
      <c r="HBF128" s="252"/>
      <c r="HBG128" s="467"/>
      <c r="HBH128" s="466"/>
      <c r="HBI128" s="399"/>
      <c r="HBJ128" s="466"/>
      <c r="HBK128" s="252"/>
      <c r="HBL128" s="467"/>
      <c r="HBM128" s="466"/>
      <c r="HBN128" s="399"/>
      <c r="HBO128" s="466"/>
      <c r="HBP128" s="252"/>
      <c r="HBQ128" s="467"/>
      <c r="HBR128" s="466"/>
      <c r="HBS128" s="399"/>
      <c r="HBT128" s="466"/>
      <c r="HBU128" s="252"/>
      <c r="HBV128" s="467"/>
      <c r="HBW128" s="466"/>
      <c r="HBX128" s="399"/>
      <c r="HBY128" s="466"/>
      <c r="HBZ128" s="252"/>
      <c r="HCA128" s="467"/>
      <c r="HCB128" s="466"/>
      <c r="HCC128" s="399"/>
      <c r="HCD128" s="466"/>
      <c r="HCE128" s="252"/>
      <c r="HCF128" s="467"/>
      <c r="HCG128" s="466"/>
      <c r="HCH128" s="399"/>
      <c r="HCI128" s="466"/>
      <c r="HCJ128" s="252"/>
      <c r="HCK128" s="467"/>
      <c r="HCL128" s="466"/>
      <c r="HCM128" s="399"/>
      <c r="HCN128" s="466"/>
      <c r="HCO128" s="252"/>
      <c r="HCP128" s="467"/>
      <c r="HCQ128" s="466"/>
      <c r="HCR128" s="399"/>
      <c r="HCS128" s="466"/>
      <c r="HCT128" s="252"/>
      <c r="HCU128" s="467"/>
      <c r="HCV128" s="466"/>
      <c r="HCW128" s="399"/>
      <c r="HCX128" s="466"/>
      <c r="HCY128" s="252"/>
      <c r="HCZ128" s="467"/>
      <c r="HDA128" s="466"/>
      <c r="HDB128" s="399"/>
      <c r="HDC128" s="466"/>
      <c r="HDD128" s="252"/>
      <c r="HDE128" s="467"/>
      <c r="HDF128" s="466"/>
      <c r="HDG128" s="399"/>
      <c r="HDH128" s="466"/>
      <c r="HDI128" s="252"/>
      <c r="HDJ128" s="467"/>
      <c r="HDK128" s="466"/>
      <c r="HDL128" s="399"/>
      <c r="HDM128" s="466"/>
      <c r="HDN128" s="252"/>
      <c r="HDO128" s="467"/>
      <c r="HDP128" s="466"/>
      <c r="HDQ128" s="399"/>
      <c r="HDR128" s="466"/>
      <c r="HDS128" s="252"/>
      <c r="HDT128" s="467"/>
      <c r="HDU128" s="466"/>
      <c r="HDV128" s="399"/>
      <c r="HDW128" s="466"/>
      <c r="HDX128" s="252"/>
      <c r="HDY128" s="467"/>
      <c r="HDZ128" s="466"/>
      <c r="HEA128" s="399"/>
      <c r="HEB128" s="466"/>
      <c r="HEC128" s="252"/>
      <c r="HED128" s="467"/>
      <c r="HEE128" s="466"/>
      <c r="HEF128" s="399"/>
      <c r="HEG128" s="466"/>
      <c r="HEH128" s="252"/>
      <c r="HEI128" s="467"/>
      <c r="HEJ128" s="466"/>
      <c r="HEK128" s="399"/>
      <c r="HEL128" s="466"/>
      <c r="HEM128" s="252"/>
      <c r="HEN128" s="467"/>
      <c r="HEO128" s="466"/>
      <c r="HEP128" s="399"/>
      <c r="HEQ128" s="466"/>
      <c r="HER128" s="252"/>
      <c r="HES128" s="467"/>
      <c r="HET128" s="466"/>
      <c r="HEU128" s="399"/>
      <c r="HEV128" s="466"/>
      <c r="HEW128" s="252"/>
      <c r="HEX128" s="467"/>
      <c r="HEY128" s="466"/>
      <c r="HEZ128" s="399"/>
      <c r="HFA128" s="466"/>
      <c r="HFB128" s="252"/>
      <c r="HFC128" s="467"/>
      <c r="HFD128" s="466"/>
      <c r="HFE128" s="399"/>
      <c r="HFF128" s="466"/>
      <c r="HFG128" s="252"/>
      <c r="HFH128" s="467"/>
      <c r="HFI128" s="466"/>
      <c r="HFJ128" s="399"/>
      <c r="HFK128" s="466"/>
      <c r="HFL128" s="252"/>
      <c r="HFM128" s="467"/>
      <c r="HFN128" s="466"/>
      <c r="HFO128" s="399"/>
      <c r="HFP128" s="466"/>
      <c r="HFQ128" s="252"/>
      <c r="HFR128" s="467"/>
      <c r="HFS128" s="466"/>
      <c r="HFT128" s="399"/>
      <c r="HFU128" s="466"/>
      <c r="HFV128" s="252"/>
      <c r="HFW128" s="467"/>
      <c r="HFX128" s="466"/>
      <c r="HFY128" s="399"/>
      <c r="HFZ128" s="466"/>
      <c r="HGA128" s="252"/>
      <c r="HGB128" s="467"/>
      <c r="HGC128" s="466"/>
      <c r="HGD128" s="399"/>
      <c r="HGE128" s="466"/>
      <c r="HGF128" s="252"/>
      <c r="HGG128" s="467"/>
      <c r="HGH128" s="466"/>
      <c r="HGI128" s="399"/>
      <c r="HGJ128" s="466"/>
      <c r="HGK128" s="252"/>
      <c r="HGL128" s="467"/>
      <c r="HGM128" s="466"/>
      <c r="HGN128" s="399"/>
      <c r="HGO128" s="466"/>
      <c r="HGP128" s="252"/>
      <c r="HGQ128" s="467"/>
      <c r="HGR128" s="466"/>
      <c r="HGS128" s="399"/>
      <c r="HGT128" s="466"/>
      <c r="HGU128" s="252"/>
      <c r="HGV128" s="467"/>
      <c r="HGW128" s="466"/>
      <c r="HGX128" s="399"/>
      <c r="HGY128" s="466"/>
      <c r="HGZ128" s="252"/>
      <c r="HHA128" s="467"/>
      <c r="HHB128" s="466"/>
      <c r="HHC128" s="399"/>
      <c r="HHD128" s="466"/>
      <c r="HHE128" s="252"/>
      <c r="HHF128" s="467"/>
      <c r="HHG128" s="466"/>
      <c r="HHH128" s="399"/>
      <c r="HHI128" s="466"/>
      <c r="HHJ128" s="252"/>
      <c r="HHK128" s="467"/>
      <c r="HHL128" s="466"/>
      <c r="HHM128" s="399"/>
      <c r="HHN128" s="466"/>
      <c r="HHO128" s="252"/>
      <c r="HHP128" s="467"/>
      <c r="HHQ128" s="466"/>
      <c r="HHR128" s="399"/>
      <c r="HHS128" s="466"/>
      <c r="HHT128" s="252"/>
      <c r="HHU128" s="467"/>
      <c r="HHV128" s="466"/>
      <c r="HHW128" s="399"/>
      <c r="HHX128" s="466"/>
      <c r="HHY128" s="252"/>
      <c r="HHZ128" s="467"/>
      <c r="HIA128" s="466"/>
      <c r="HIB128" s="399"/>
      <c r="HIC128" s="466"/>
      <c r="HID128" s="252"/>
      <c r="HIE128" s="467"/>
      <c r="HIF128" s="466"/>
      <c r="HIG128" s="399"/>
      <c r="HIH128" s="466"/>
      <c r="HII128" s="252"/>
      <c r="HIJ128" s="467"/>
      <c r="HIK128" s="466"/>
      <c r="HIL128" s="399"/>
      <c r="HIM128" s="466"/>
      <c r="HIN128" s="252"/>
      <c r="HIO128" s="467"/>
      <c r="HIP128" s="466"/>
      <c r="HIQ128" s="399"/>
      <c r="HIR128" s="466"/>
      <c r="HIS128" s="252"/>
      <c r="HIT128" s="467"/>
      <c r="HIU128" s="466"/>
      <c r="HIV128" s="399"/>
      <c r="HIW128" s="466"/>
      <c r="HIX128" s="252"/>
      <c r="HIY128" s="467"/>
      <c r="HIZ128" s="466"/>
      <c r="HJA128" s="399"/>
      <c r="HJB128" s="466"/>
      <c r="HJC128" s="252"/>
      <c r="HJD128" s="467"/>
      <c r="HJE128" s="466"/>
      <c r="HJF128" s="399"/>
      <c r="HJG128" s="466"/>
      <c r="HJH128" s="252"/>
      <c r="HJI128" s="467"/>
      <c r="HJJ128" s="466"/>
      <c r="HJK128" s="399"/>
      <c r="HJL128" s="466"/>
      <c r="HJM128" s="252"/>
      <c r="HJN128" s="467"/>
      <c r="HJO128" s="466"/>
      <c r="HJP128" s="399"/>
      <c r="HJQ128" s="466"/>
      <c r="HJR128" s="252"/>
      <c r="HJS128" s="467"/>
      <c r="HJT128" s="466"/>
      <c r="HJU128" s="399"/>
      <c r="HJV128" s="466"/>
      <c r="HJW128" s="252"/>
      <c r="HJX128" s="467"/>
      <c r="HJY128" s="466"/>
      <c r="HJZ128" s="399"/>
      <c r="HKA128" s="466"/>
      <c r="HKB128" s="252"/>
      <c r="HKC128" s="467"/>
      <c r="HKD128" s="466"/>
      <c r="HKE128" s="399"/>
      <c r="HKF128" s="466"/>
      <c r="HKG128" s="252"/>
      <c r="HKH128" s="467"/>
      <c r="HKI128" s="466"/>
      <c r="HKJ128" s="399"/>
      <c r="HKK128" s="466"/>
      <c r="HKL128" s="252"/>
      <c r="HKM128" s="467"/>
      <c r="HKN128" s="466"/>
      <c r="HKO128" s="399"/>
      <c r="HKP128" s="466"/>
      <c r="HKQ128" s="252"/>
      <c r="HKR128" s="467"/>
      <c r="HKS128" s="466"/>
      <c r="HKT128" s="399"/>
      <c r="HKU128" s="466"/>
      <c r="HKV128" s="252"/>
      <c r="HKW128" s="467"/>
      <c r="HKX128" s="466"/>
      <c r="HKY128" s="399"/>
      <c r="HKZ128" s="466"/>
      <c r="HLA128" s="252"/>
      <c r="HLB128" s="467"/>
      <c r="HLC128" s="466"/>
      <c r="HLD128" s="399"/>
      <c r="HLE128" s="466"/>
      <c r="HLF128" s="252"/>
      <c r="HLG128" s="467"/>
      <c r="HLH128" s="466"/>
      <c r="HLI128" s="399"/>
      <c r="HLJ128" s="466"/>
      <c r="HLK128" s="252"/>
      <c r="HLL128" s="467"/>
      <c r="HLM128" s="466"/>
      <c r="HLN128" s="399"/>
      <c r="HLO128" s="466"/>
      <c r="HLP128" s="252"/>
      <c r="HLQ128" s="467"/>
      <c r="HLR128" s="466"/>
      <c r="HLS128" s="399"/>
      <c r="HLT128" s="466"/>
      <c r="HLU128" s="252"/>
      <c r="HLV128" s="467"/>
      <c r="HLW128" s="466"/>
      <c r="HLX128" s="399"/>
      <c r="HLY128" s="466"/>
      <c r="HLZ128" s="252"/>
      <c r="HMA128" s="467"/>
      <c r="HMB128" s="466"/>
      <c r="HMC128" s="399"/>
      <c r="HMD128" s="466"/>
      <c r="HME128" s="252"/>
      <c r="HMF128" s="467"/>
      <c r="HMG128" s="466"/>
      <c r="HMH128" s="399"/>
      <c r="HMI128" s="466"/>
      <c r="HMJ128" s="252"/>
      <c r="HMK128" s="467"/>
      <c r="HML128" s="466"/>
      <c r="HMM128" s="399"/>
      <c r="HMN128" s="466"/>
      <c r="HMO128" s="252"/>
      <c r="HMP128" s="467"/>
      <c r="HMQ128" s="466"/>
      <c r="HMR128" s="399"/>
      <c r="HMS128" s="466"/>
      <c r="HMT128" s="252"/>
      <c r="HMU128" s="467"/>
      <c r="HMV128" s="466"/>
      <c r="HMW128" s="399"/>
      <c r="HMX128" s="466"/>
      <c r="HMY128" s="252"/>
      <c r="HMZ128" s="467"/>
      <c r="HNA128" s="466"/>
      <c r="HNB128" s="399"/>
      <c r="HNC128" s="466"/>
      <c r="HND128" s="252"/>
      <c r="HNE128" s="467"/>
      <c r="HNF128" s="466"/>
      <c r="HNG128" s="399"/>
      <c r="HNH128" s="466"/>
      <c r="HNI128" s="252"/>
      <c r="HNJ128" s="467"/>
      <c r="HNK128" s="466"/>
      <c r="HNL128" s="399"/>
      <c r="HNM128" s="466"/>
      <c r="HNN128" s="252"/>
      <c r="HNO128" s="467"/>
      <c r="HNP128" s="466"/>
      <c r="HNQ128" s="399"/>
      <c r="HNR128" s="466"/>
      <c r="HNS128" s="252"/>
      <c r="HNT128" s="467"/>
      <c r="HNU128" s="466"/>
      <c r="HNV128" s="399"/>
      <c r="HNW128" s="466"/>
      <c r="HNX128" s="252"/>
      <c r="HNY128" s="467"/>
      <c r="HNZ128" s="466"/>
      <c r="HOA128" s="399"/>
      <c r="HOB128" s="466"/>
      <c r="HOC128" s="252"/>
      <c r="HOD128" s="467"/>
      <c r="HOE128" s="466"/>
      <c r="HOF128" s="399"/>
      <c r="HOG128" s="466"/>
      <c r="HOH128" s="252"/>
      <c r="HOI128" s="467"/>
      <c r="HOJ128" s="466"/>
      <c r="HOK128" s="399"/>
      <c r="HOL128" s="466"/>
      <c r="HOM128" s="252"/>
      <c r="HON128" s="467"/>
      <c r="HOO128" s="466"/>
      <c r="HOP128" s="399"/>
      <c r="HOQ128" s="466"/>
      <c r="HOR128" s="252"/>
      <c r="HOS128" s="467"/>
      <c r="HOT128" s="466"/>
      <c r="HOU128" s="399"/>
      <c r="HOV128" s="466"/>
      <c r="HOW128" s="252"/>
      <c r="HOX128" s="467"/>
      <c r="HOY128" s="466"/>
      <c r="HOZ128" s="399"/>
      <c r="HPA128" s="466"/>
      <c r="HPB128" s="252"/>
      <c r="HPC128" s="467"/>
      <c r="HPD128" s="466"/>
      <c r="HPE128" s="399"/>
      <c r="HPF128" s="466"/>
      <c r="HPG128" s="252"/>
      <c r="HPH128" s="467"/>
      <c r="HPI128" s="466"/>
      <c r="HPJ128" s="399"/>
      <c r="HPK128" s="466"/>
      <c r="HPL128" s="252"/>
      <c r="HPM128" s="467"/>
      <c r="HPN128" s="466"/>
      <c r="HPO128" s="399"/>
      <c r="HPP128" s="466"/>
      <c r="HPQ128" s="252"/>
      <c r="HPR128" s="467"/>
      <c r="HPS128" s="466"/>
      <c r="HPT128" s="399"/>
      <c r="HPU128" s="466"/>
      <c r="HPV128" s="252"/>
      <c r="HPW128" s="467"/>
      <c r="HPX128" s="466"/>
      <c r="HPY128" s="399"/>
      <c r="HPZ128" s="466"/>
      <c r="HQA128" s="252"/>
      <c r="HQB128" s="467"/>
      <c r="HQC128" s="466"/>
      <c r="HQD128" s="399"/>
      <c r="HQE128" s="466"/>
      <c r="HQF128" s="252"/>
      <c r="HQG128" s="467"/>
      <c r="HQH128" s="466"/>
      <c r="HQI128" s="399"/>
      <c r="HQJ128" s="466"/>
      <c r="HQK128" s="252"/>
      <c r="HQL128" s="467"/>
      <c r="HQM128" s="466"/>
      <c r="HQN128" s="399"/>
      <c r="HQO128" s="466"/>
      <c r="HQP128" s="252"/>
      <c r="HQQ128" s="467"/>
      <c r="HQR128" s="466"/>
      <c r="HQS128" s="399"/>
      <c r="HQT128" s="466"/>
      <c r="HQU128" s="252"/>
      <c r="HQV128" s="467"/>
      <c r="HQW128" s="466"/>
      <c r="HQX128" s="399"/>
      <c r="HQY128" s="466"/>
      <c r="HQZ128" s="252"/>
      <c r="HRA128" s="467"/>
      <c r="HRB128" s="466"/>
      <c r="HRC128" s="399"/>
      <c r="HRD128" s="466"/>
      <c r="HRE128" s="252"/>
      <c r="HRF128" s="467"/>
      <c r="HRG128" s="466"/>
      <c r="HRH128" s="399"/>
      <c r="HRI128" s="466"/>
      <c r="HRJ128" s="252"/>
      <c r="HRK128" s="467"/>
      <c r="HRL128" s="466"/>
      <c r="HRM128" s="399"/>
      <c r="HRN128" s="466"/>
      <c r="HRO128" s="252"/>
      <c r="HRP128" s="467"/>
      <c r="HRQ128" s="466"/>
      <c r="HRR128" s="399"/>
      <c r="HRS128" s="466"/>
      <c r="HRT128" s="252"/>
      <c r="HRU128" s="467"/>
      <c r="HRV128" s="466"/>
      <c r="HRW128" s="399"/>
      <c r="HRX128" s="466"/>
      <c r="HRY128" s="252"/>
      <c r="HRZ128" s="467"/>
      <c r="HSA128" s="466"/>
      <c r="HSB128" s="399"/>
      <c r="HSC128" s="466"/>
      <c r="HSD128" s="252"/>
      <c r="HSE128" s="467"/>
      <c r="HSF128" s="466"/>
      <c r="HSG128" s="399"/>
      <c r="HSH128" s="466"/>
      <c r="HSI128" s="252"/>
      <c r="HSJ128" s="467"/>
      <c r="HSK128" s="466"/>
      <c r="HSL128" s="399"/>
      <c r="HSM128" s="466"/>
      <c r="HSN128" s="252"/>
      <c r="HSO128" s="467"/>
      <c r="HSP128" s="466"/>
      <c r="HSQ128" s="399"/>
      <c r="HSR128" s="466"/>
      <c r="HSS128" s="252"/>
      <c r="HST128" s="467"/>
      <c r="HSU128" s="466"/>
      <c r="HSV128" s="399"/>
      <c r="HSW128" s="466"/>
      <c r="HSX128" s="252"/>
      <c r="HSY128" s="467"/>
      <c r="HSZ128" s="466"/>
      <c r="HTA128" s="399"/>
      <c r="HTB128" s="466"/>
      <c r="HTC128" s="252"/>
      <c r="HTD128" s="467"/>
      <c r="HTE128" s="466"/>
      <c r="HTF128" s="399"/>
      <c r="HTG128" s="466"/>
      <c r="HTH128" s="252"/>
      <c r="HTI128" s="467"/>
      <c r="HTJ128" s="466"/>
      <c r="HTK128" s="399"/>
      <c r="HTL128" s="466"/>
      <c r="HTM128" s="252"/>
      <c r="HTN128" s="467"/>
      <c r="HTO128" s="466"/>
      <c r="HTP128" s="399"/>
      <c r="HTQ128" s="466"/>
      <c r="HTR128" s="252"/>
      <c r="HTS128" s="467"/>
      <c r="HTT128" s="466"/>
      <c r="HTU128" s="399"/>
      <c r="HTV128" s="466"/>
      <c r="HTW128" s="252"/>
      <c r="HTX128" s="467"/>
      <c r="HTY128" s="466"/>
      <c r="HTZ128" s="399"/>
      <c r="HUA128" s="466"/>
      <c r="HUB128" s="252"/>
      <c r="HUC128" s="467"/>
      <c r="HUD128" s="466"/>
      <c r="HUE128" s="399"/>
      <c r="HUF128" s="466"/>
      <c r="HUG128" s="252"/>
      <c r="HUH128" s="467"/>
      <c r="HUI128" s="466"/>
      <c r="HUJ128" s="399"/>
      <c r="HUK128" s="466"/>
      <c r="HUL128" s="252"/>
      <c r="HUM128" s="467"/>
      <c r="HUN128" s="466"/>
      <c r="HUO128" s="399"/>
      <c r="HUP128" s="466"/>
      <c r="HUQ128" s="252"/>
      <c r="HUR128" s="467"/>
      <c r="HUS128" s="466"/>
      <c r="HUT128" s="399"/>
      <c r="HUU128" s="466"/>
      <c r="HUV128" s="252"/>
      <c r="HUW128" s="467"/>
      <c r="HUX128" s="466"/>
      <c r="HUY128" s="399"/>
      <c r="HUZ128" s="466"/>
      <c r="HVA128" s="252"/>
      <c r="HVB128" s="467"/>
      <c r="HVC128" s="466"/>
      <c r="HVD128" s="399"/>
      <c r="HVE128" s="466"/>
      <c r="HVF128" s="252"/>
      <c r="HVG128" s="467"/>
      <c r="HVH128" s="466"/>
      <c r="HVI128" s="399"/>
      <c r="HVJ128" s="466"/>
      <c r="HVK128" s="252"/>
      <c r="HVL128" s="467"/>
      <c r="HVM128" s="466"/>
      <c r="HVN128" s="399"/>
      <c r="HVO128" s="466"/>
      <c r="HVP128" s="252"/>
      <c r="HVQ128" s="467"/>
      <c r="HVR128" s="466"/>
      <c r="HVS128" s="399"/>
      <c r="HVT128" s="466"/>
      <c r="HVU128" s="252"/>
      <c r="HVV128" s="467"/>
      <c r="HVW128" s="466"/>
      <c r="HVX128" s="399"/>
      <c r="HVY128" s="466"/>
      <c r="HVZ128" s="252"/>
      <c r="HWA128" s="467"/>
      <c r="HWB128" s="466"/>
      <c r="HWC128" s="399"/>
      <c r="HWD128" s="466"/>
      <c r="HWE128" s="252"/>
      <c r="HWF128" s="467"/>
      <c r="HWG128" s="466"/>
      <c r="HWH128" s="399"/>
      <c r="HWI128" s="466"/>
      <c r="HWJ128" s="252"/>
      <c r="HWK128" s="467"/>
      <c r="HWL128" s="466"/>
      <c r="HWM128" s="399"/>
      <c r="HWN128" s="466"/>
      <c r="HWO128" s="252"/>
      <c r="HWP128" s="467"/>
      <c r="HWQ128" s="466"/>
      <c r="HWR128" s="399"/>
      <c r="HWS128" s="466"/>
      <c r="HWT128" s="252"/>
      <c r="HWU128" s="467"/>
      <c r="HWV128" s="466"/>
      <c r="HWW128" s="399"/>
      <c r="HWX128" s="466"/>
      <c r="HWY128" s="252"/>
      <c r="HWZ128" s="467"/>
      <c r="HXA128" s="466"/>
      <c r="HXB128" s="399"/>
      <c r="HXC128" s="466"/>
      <c r="HXD128" s="252"/>
      <c r="HXE128" s="467"/>
      <c r="HXF128" s="466"/>
      <c r="HXG128" s="399"/>
      <c r="HXH128" s="466"/>
      <c r="HXI128" s="252"/>
      <c r="HXJ128" s="467"/>
      <c r="HXK128" s="466"/>
      <c r="HXL128" s="399"/>
      <c r="HXM128" s="466"/>
      <c r="HXN128" s="252"/>
      <c r="HXO128" s="467"/>
      <c r="HXP128" s="466"/>
      <c r="HXQ128" s="399"/>
      <c r="HXR128" s="466"/>
      <c r="HXS128" s="252"/>
      <c r="HXT128" s="467"/>
      <c r="HXU128" s="466"/>
      <c r="HXV128" s="399"/>
      <c r="HXW128" s="466"/>
      <c r="HXX128" s="252"/>
      <c r="HXY128" s="467"/>
      <c r="HXZ128" s="466"/>
      <c r="HYA128" s="399"/>
      <c r="HYB128" s="466"/>
      <c r="HYC128" s="252"/>
      <c r="HYD128" s="467"/>
      <c r="HYE128" s="466"/>
      <c r="HYF128" s="399"/>
      <c r="HYG128" s="466"/>
      <c r="HYH128" s="252"/>
      <c r="HYI128" s="467"/>
      <c r="HYJ128" s="466"/>
      <c r="HYK128" s="399"/>
      <c r="HYL128" s="466"/>
      <c r="HYM128" s="252"/>
      <c r="HYN128" s="467"/>
      <c r="HYO128" s="466"/>
      <c r="HYP128" s="399"/>
      <c r="HYQ128" s="466"/>
      <c r="HYR128" s="252"/>
      <c r="HYS128" s="467"/>
      <c r="HYT128" s="466"/>
      <c r="HYU128" s="399"/>
      <c r="HYV128" s="466"/>
      <c r="HYW128" s="252"/>
      <c r="HYX128" s="467"/>
      <c r="HYY128" s="466"/>
      <c r="HYZ128" s="399"/>
      <c r="HZA128" s="466"/>
      <c r="HZB128" s="252"/>
      <c r="HZC128" s="467"/>
      <c r="HZD128" s="466"/>
      <c r="HZE128" s="399"/>
      <c r="HZF128" s="466"/>
      <c r="HZG128" s="252"/>
      <c r="HZH128" s="467"/>
      <c r="HZI128" s="466"/>
      <c r="HZJ128" s="399"/>
      <c r="HZK128" s="466"/>
      <c r="HZL128" s="252"/>
      <c r="HZM128" s="467"/>
      <c r="HZN128" s="466"/>
      <c r="HZO128" s="399"/>
      <c r="HZP128" s="466"/>
      <c r="HZQ128" s="252"/>
      <c r="HZR128" s="467"/>
      <c r="HZS128" s="466"/>
      <c r="HZT128" s="399"/>
      <c r="HZU128" s="466"/>
      <c r="HZV128" s="252"/>
      <c r="HZW128" s="467"/>
      <c r="HZX128" s="466"/>
      <c r="HZY128" s="399"/>
      <c r="HZZ128" s="466"/>
      <c r="IAA128" s="252"/>
      <c r="IAB128" s="467"/>
      <c r="IAC128" s="466"/>
      <c r="IAD128" s="399"/>
      <c r="IAE128" s="466"/>
      <c r="IAF128" s="252"/>
      <c r="IAG128" s="467"/>
      <c r="IAH128" s="466"/>
      <c r="IAI128" s="399"/>
      <c r="IAJ128" s="466"/>
      <c r="IAK128" s="252"/>
      <c r="IAL128" s="467"/>
      <c r="IAM128" s="466"/>
      <c r="IAN128" s="399"/>
      <c r="IAO128" s="466"/>
      <c r="IAP128" s="252"/>
      <c r="IAQ128" s="467"/>
      <c r="IAR128" s="466"/>
      <c r="IAS128" s="399"/>
      <c r="IAT128" s="466"/>
      <c r="IAU128" s="252"/>
      <c r="IAV128" s="467"/>
      <c r="IAW128" s="466"/>
      <c r="IAX128" s="399"/>
      <c r="IAY128" s="466"/>
      <c r="IAZ128" s="252"/>
      <c r="IBA128" s="467"/>
      <c r="IBB128" s="466"/>
      <c r="IBC128" s="399"/>
      <c r="IBD128" s="466"/>
      <c r="IBE128" s="252"/>
      <c r="IBF128" s="467"/>
      <c r="IBG128" s="466"/>
      <c r="IBH128" s="399"/>
      <c r="IBI128" s="466"/>
      <c r="IBJ128" s="252"/>
      <c r="IBK128" s="467"/>
      <c r="IBL128" s="466"/>
      <c r="IBM128" s="399"/>
      <c r="IBN128" s="466"/>
      <c r="IBO128" s="252"/>
      <c r="IBP128" s="467"/>
      <c r="IBQ128" s="466"/>
      <c r="IBR128" s="399"/>
      <c r="IBS128" s="466"/>
      <c r="IBT128" s="252"/>
      <c r="IBU128" s="467"/>
      <c r="IBV128" s="466"/>
      <c r="IBW128" s="399"/>
      <c r="IBX128" s="466"/>
      <c r="IBY128" s="252"/>
      <c r="IBZ128" s="467"/>
      <c r="ICA128" s="466"/>
      <c r="ICB128" s="399"/>
      <c r="ICC128" s="466"/>
      <c r="ICD128" s="252"/>
      <c r="ICE128" s="467"/>
      <c r="ICF128" s="466"/>
      <c r="ICG128" s="399"/>
      <c r="ICH128" s="466"/>
      <c r="ICI128" s="252"/>
      <c r="ICJ128" s="467"/>
      <c r="ICK128" s="466"/>
      <c r="ICL128" s="399"/>
      <c r="ICM128" s="466"/>
      <c r="ICN128" s="252"/>
      <c r="ICO128" s="467"/>
      <c r="ICP128" s="466"/>
      <c r="ICQ128" s="399"/>
      <c r="ICR128" s="466"/>
      <c r="ICS128" s="252"/>
      <c r="ICT128" s="467"/>
      <c r="ICU128" s="466"/>
      <c r="ICV128" s="399"/>
      <c r="ICW128" s="466"/>
      <c r="ICX128" s="252"/>
      <c r="ICY128" s="467"/>
      <c r="ICZ128" s="466"/>
      <c r="IDA128" s="399"/>
      <c r="IDB128" s="466"/>
      <c r="IDC128" s="252"/>
      <c r="IDD128" s="467"/>
      <c r="IDE128" s="466"/>
      <c r="IDF128" s="399"/>
      <c r="IDG128" s="466"/>
      <c r="IDH128" s="252"/>
      <c r="IDI128" s="467"/>
      <c r="IDJ128" s="466"/>
      <c r="IDK128" s="399"/>
      <c r="IDL128" s="466"/>
      <c r="IDM128" s="252"/>
      <c r="IDN128" s="467"/>
      <c r="IDO128" s="466"/>
      <c r="IDP128" s="399"/>
      <c r="IDQ128" s="466"/>
      <c r="IDR128" s="252"/>
      <c r="IDS128" s="467"/>
      <c r="IDT128" s="466"/>
      <c r="IDU128" s="399"/>
      <c r="IDV128" s="466"/>
      <c r="IDW128" s="252"/>
      <c r="IDX128" s="467"/>
      <c r="IDY128" s="466"/>
      <c r="IDZ128" s="399"/>
      <c r="IEA128" s="466"/>
      <c r="IEB128" s="252"/>
      <c r="IEC128" s="467"/>
      <c r="IED128" s="466"/>
      <c r="IEE128" s="399"/>
      <c r="IEF128" s="466"/>
      <c r="IEG128" s="252"/>
      <c r="IEH128" s="467"/>
      <c r="IEI128" s="466"/>
      <c r="IEJ128" s="399"/>
      <c r="IEK128" s="466"/>
      <c r="IEL128" s="252"/>
      <c r="IEM128" s="467"/>
      <c r="IEN128" s="466"/>
      <c r="IEO128" s="399"/>
      <c r="IEP128" s="466"/>
      <c r="IEQ128" s="252"/>
      <c r="IER128" s="467"/>
      <c r="IES128" s="466"/>
      <c r="IET128" s="399"/>
      <c r="IEU128" s="466"/>
      <c r="IEV128" s="252"/>
      <c r="IEW128" s="467"/>
      <c r="IEX128" s="466"/>
      <c r="IEY128" s="399"/>
      <c r="IEZ128" s="466"/>
      <c r="IFA128" s="252"/>
      <c r="IFB128" s="467"/>
      <c r="IFC128" s="466"/>
      <c r="IFD128" s="399"/>
      <c r="IFE128" s="466"/>
      <c r="IFF128" s="252"/>
      <c r="IFG128" s="467"/>
      <c r="IFH128" s="466"/>
      <c r="IFI128" s="399"/>
      <c r="IFJ128" s="466"/>
      <c r="IFK128" s="252"/>
      <c r="IFL128" s="467"/>
      <c r="IFM128" s="466"/>
      <c r="IFN128" s="399"/>
      <c r="IFO128" s="466"/>
      <c r="IFP128" s="252"/>
      <c r="IFQ128" s="467"/>
      <c r="IFR128" s="466"/>
      <c r="IFS128" s="399"/>
      <c r="IFT128" s="466"/>
      <c r="IFU128" s="252"/>
      <c r="IFV128" s="467"/>
      <c r="IFW128" s="466"/>
      <c r="IFX128" s="399"/>
      <c r="IFY128" s="466"/>
      <c r="IFZ128" s="252"/>
      <c r="IGA128" s="467"/>
      <c r="IGB128" s="466"/>
      <c r="IGC128" s="399"/>
      <c r="IGD128" s="466"/>
      <c r="IGE128" s="252"/>
      <c r="IGF128" s="467"/>
      <c r="IGG128" s="466"/>
      <c r="IGH128" s="399"/>
      <c r="IGI128" s="466"/>
      <c r="IGJ128" s="252"/>
      <c r="IGK128" s="467"/>
      <c r="IGL128" s="466"/>
      <c r="IGM128" s="399"/>
      <c r="IGN128" s="466"/>
      <c r="IGO128" s="252"/>
      <c r="IGP128" s="467"/>
      <c r="IGQ128" s="466"/>
      <c r="IGR128" s="399"/>
      <c r="IGS128" s="466"/>
      <c r="IGT128" s="252"/>
      <c r="IGU128" s="467"/>
      <c r="IGV128" s="466"/>
      <c r="IGW128" s="399"/>
      <c r="IGX128" s="466"/>
      <c r="IGY128" s="252"/>
      <c r="IGZ128" s="467"/>
      <c r="IHA128" s="466"/>
      <c r="IHB128" s="399"/>
      <c r="IHC128" s="466"/>
      <c r="IHD128" s="252"/>
      <c r="IHE128" s="467"/>
      <c r="IHF128" s="466"/>
      <c r="IHG128" s="399"/>
      <c r="IHH128" s="466"/>
      <c r="IHI128" s="252"/>
      <c r="IHJ128" s="467"/>
      <c r="IHK128" s="466"/>
      <c r="IHL128" s="399"/>
      <c r="IHM128" s="466"/>
      <c r="IHN128" s="252"/>
      <c r="IHO128" s="467"/>
      <c r="IHP128" s="466"/>
      <c r="IHQ128" s="399"/>
      <c r="IHR128" s="466"/>
      <c r="IHS128" s="252"/>
      <c r="IHT128" s="467"/>
      <c r="IHU128" s="466"/>
      <c r="IHV128" s="399"/>
      <c r="IHW128" s="466"/>
      <c r="IHX128" s="252"/>
      <c r="IHY128" s="467"/>
      <c r="IHZ128" s="466"/>
      <c r="IIA128" s="399"/>
      <c r="IIB128" s="466"/>
      <c r="IIC128" s="252"/>
      <c r="IID128" s="467"/>
      <c r="IIE128" s="466"/>
      <c r="IIF128" s="399"/>
      <c r="IIG128" s="466"/>
      <c r="IIH128" s="252"/>
      <c r="III128" s="467"/>
      <c r="IIJ128" s="466"/>
      <c r="IIK128" s="399"/>
      <c r="IIL128" s="466"/>
      <c r="IIM128" s="252"/>
      <c r="IIN128" s="467"/>
      <c r="IIO128" s="466"/>
      <c r="IIP128" s="399"/>
      <c r="IIQ128" s="466"/>
      <c r="IIR128" s="252"/>
      <c r="IIS128" s="467"/>
      <c r="IIT128" s="466"/>
      <c r="IIU128" s="399"/>
      <c r="IIV128" s="466"/>
      <c r="IIW128" s="252"/>
      <c r="IIX128" s="467"/>
      <c r="IIY128" s="466"/>
      <c r="IIZ128" s="399"/>
      <c r="IJA128" s="466"/>
      <c r="IJB128" s="252"/>
      <c r="IJC128" s="467"/>
      <c r="IJD128" s="466"/>
      <c r="IJE128" s="399"/>
      <c r="IJF128" s="466"/>
      <c r="IJG128" s="252"/>
      <c r="IJH128" s="467"/>
      <c r="IJI128" s="466"/>
      <c r="IJJ128" s="399"/>
      <c r="IJK128" s="466"/>
      <c r="IJL128" s="252"/>
      <c r="IJM128" s="467"/>
      <c r="IJN128" s="466"/>
      <c r="IJO128" s="399"/>
      <c r="IJP128" s="466"/>
      <c r="IJQ128" s="252"/>
      <c r="IJR128" s="467"/>
      <c r="IJS128" s="466"/>
      <c r="IJT128" s="399"/>
      <c r="IJU128" s="466"/>
      <c r="IJV128" s="252"/>
      <c r="IJW128" s="467"/>
      <c r="IJX128" s="466"/>
      <c r="IJY128" s="399"/>
      <c r="IJZ128" s="466"/>
      <c r="IKA128" s="252"/>
      <c r="IKB128" s="467"/>
      <c r="IKC128" s="466"/>
      <c r="IKD128" s="399"/>
      <c r="IKE128" s="466"/>
      <c r="IKF128" s="252"/>
      <c r="IKG128" s="467"/>
      <c r="IKH128" s="466"/>
      <c r="IKI128" s="399"/>
      <c r="IKJ128" s="466"/>
      <c r="IKK128" s="252"/>
      <c r="IKL128" s="467"/>
      <c r="IKM128" s="466"/>
      <c r="IKN128" s="399"/>
      <c r="IKO128" s="466"/>
      <c r="IKP128" s="252"/>
      <c r="IKQ128" s="467"/>
      <c r="IKR128" s="466"/>
      <c r="IKS128" s="399"/>
      <c r="IKT128" s="466"/>
      <c r="IKU128" s="252"/>
      <c r="IKV128" s="467"/>
      <c r="IKW128" s="466"/>
      <c r="IKX128" s="399"/>
      <c r="IKY128" s="466"/>
      <c r="IKZ128" s="252"/>
      <c r="ILA128" s="467"/>
      <c r="ILB128" s="466"/>
      <c r="ILC128" s="399"/>
      <c r="ILD128" s="466"/>
      <c r="ILE128" s="252"/>
      <c r="ILF128" s="467"/>
      <c r="ILG128" s="466"/>
      <c r="ILH128" s="399"/>
      <c r="ILI128" s="466"/>
      <c r="ILJ128" s="252"/>
      <c r="ILK128" s="467"/>
      <c r="ILL128" s="466"/>
      <c r="ILM128" s="399"/>
      <c r="ILN128" s="466"/>
      <c r="ILO128" s="252"/>
      <c r="ILP128" s="467"/>
      <c r="ILQ128" s="466"/>
      <c r="ILR128" s="399"/>
      <c r="ILS128" s="466"/>
      <c r="ILT128" s="252"/>
      <c r="ILU128" s="467"/>
      <c r="ILV128" s="466"/>
      <c r="ILW128" s="399"/>
      <c r="ILX128" s="466"/>
      <c r="ILY128" s="252"/>
      <c r="ILZ128" s="467"/>
      <c r="IMA128" s="466"/>
      <c r="IMB128" s="399"/>
      <c r="IMC128" s="466"/>
      <c r="IMD128" s="252"/>
      <c r="IME128" s="467"/>
      <c r="IMF128" s="466"/>
      <c r="IMG128" s="399"/>
      <c r="IMH128" s="466"/>
      <c r="IMI128" s="252"/>
      <c r="IMJ128" s="467"/>
      <c r="IMK128" s="466"/>
      <c r="IML128" s="399"/>
      <c r="IMM128" s="466"/>
      <c r="IMN128" s="252"/>
      <c r="IMO128" s="467"/>
      <c r="IMP128" s="466"/>
      <c r="IMQ128" s="399"/>
      <c r="IMR128" s="466"/>
      <c r="IMS128" s="252"/>
      <c r="IMT128" s="467"/>
      <c r="IMU128" s="466"/>
      <c r="IMV128" s="399"/>
      <c r="IMW128" s="466"/>
      <c r="IMX128" s="252"/>
      <c r="IMY128" s="467"/>
      <c r="IMZ128" s="466"/>
      <c r="INA128" s="399"/>
      <c r="INB128" s="466"/>
      <c r="INC128" s="252"/>
      <c r="IND128" s="467"/>
      <c r="INE128" s="466"/>
      <c r="INF128" s="399"/>
      <c r="ING128" s="466"/>
      <c r="INH128" s="252"/>
      <c r="INI128" s="467"/>
      <c r="INJ128" s="466"/>
      <c r="INK128" s="399"/>
      <c r="INL128" s="466"/>
      <c r="INM128" s="252"/>
      <c r="INN128" s="467"/>
      <c r="INO128" s="466"/>
      <c r="INP128" s="399"/>
      <c r="INQ128" s="466"/>
      <c r="INR128" s="252"/>
      <c r="INS128" s="467"/>
      <c r="INT128" s="466"/>
      <c r="INU128" s="399"/>
      <c r="INV128" s="466"/>
      <c r="INW128" s="252"/>
      <c r="INX128" s="467"/>
      <c r="INY128" s="466"/>
      <c r="INZ128" s="399"/>
      <c r="IOA128" s="466"/>
      <c r="IOB128" s="252"/>
      <c r="IOC128" s="467"/>
      <c r="IOD128" s="466"/>
      <c r="IOE128" s="399"/>
      <c r="IOF128" s="466"/>
      <c r="IOG128" s="252"/>
      <c r="IOH128" s="467"/>
      <c r="IOI128" s="466"/>
      <c r="IOJ128" s="399"/>
      <c r="IOK128" s="466"/>
      <c r="IOL128" s="252"/>
      <c r="IOM128" s="467"/>
      <c r="ION128" s="466"/>
      <c r="IOO128" s="399"/>
      <c r="IOP128" s="466"/>
      <c r="IOQ128" s="252"/>
      <c r="IOR128" s="467"/>
      <c r="IOS128" s="466"/>
      <c r="IOT128" s="399"/>
      <c r="IOU128" s="466"/>
      <c r="IOV128" s="252"/>
      <c r="IOW128" s="467"/>
      <c r="IOX128" s="466"/>
      <c r="IOY128" s="399"/>
      <c r="IOZ128" s="466"/>
      <c r="IPA128" s="252"/>
      <c r="IPB128" s="467"/>
      <c r="IPC128" s="466"/>
      <c r="IPD128" s="399"/>
      <c r="IPE128" s="466"/>
      <c r="IPF128" s="252"/>
      <c r="IPG128" s="467"/>
      <c r="IPH128" s="466"/>
      <c r="IPI128" s="399"/>
      <c r="IPJ128" s="466"/>
      <c r="IPK128" s="252"/>
      <c r="IPL128" s="467"/>
      <c r="IPM128" s="466"/>
      <c r="IPN128" s="399"/>
      <c r="IPO128" s="466"/>
      <c r="IPP128" s="252"/>
      <c r="IPQ128" s="467"/>
      <c r="IPR128" s="466"/>
      <c r="IPS128" s="399"/>
      <c r="IPT128" s="466"/>
      <c r="IPU128" s="252"/>
      <c r="IPV128" s="467"/>
      <c r="IPW128" s="466"/>
      <c r="IPX128" s="399"/>
      <c r="IPY128" s="466"/>
      <c r="IPZ128" s="252"/>
      <c r="IQA128" s="467"/>
      <c r="IQB128" s="466"/>
      <c r="IQC128" s="399"/>
      <c r="IQD128" s="466"/>
      <c r="IQE128" s="252"/>
      <c r="IQF128" s="467"/>
      <c r="IQG128" s="466"/>
      <c r="IQH128" s="399"/>
      <c r="IQI128" s="466"/>
      <c r="IQJ128" s="252"/>
      <c r="IQK128" s="467"/>
      <c r="IQL128" s="466"/>
      <c r="IQM128" s="399"/>
      <c r="IQN128" s="466"/>
      <c r="IQO128" s="252"/>
      <c r="IQP128" s="467"/>
      <c r="IQQ128" s="466"/>
      <c r="IQR128" s="399"/>
      <c r="IQS128" s="466"/>
      <c r="IQT128" s="252"/>
      <c r="IQU128" s="467"/>
      <c r="IQV128" s="466"/>
      <c r="IQW128" s="399"/>
      <c r="IQX128" s="466"/>
      <c r="IQY128" s="252"/>
      <c r="IQZ128" s="467"/>
      <c r="IRA128" s="466"/>
      <c r="IRB128" s="399"/>
      <c r="IRC128" s="466"/>
      <c r="IRD128" s="252"/>
      <c r="IRE128" s="467"/>
      <c r="IRF128" s="466"/>
      <c r="IRG128" s="399"/>
      <c r="IRH128" s="466"/>
      <c r="IRI128" s="252"/>
      <c r="IRJ128" s="467"/>
      <c r="IRK128" s="466"/>
      <c r="IRL128" s="399"/>
      <c r="IRM128" s="466"/>
      <c r="IRN128" s="252"/>
      <c r="IRO128" s="467"/>
      <c r="IRP128" s="466"/>
      <c r="IRQ128" s="399"/>
      <c r="IRR128" s="466"/>
      <c r="IRS128" s="252"/>
      <c r="IRT128" s="467"/>
      <c r="IRU128" s="466"/>
      <c r="IRV128" s="399"/>
      <c r="IRW128" s="466"/>
      <c r="IRX128" s="252"/>
      <c r="IRY128" s="467"/>
      <c r="IRZ128" s="466"/>
      <c r="ISA128" s="399"/>
      <c r="ISB128" s="466"/>
      <c r="ISC128" s="252"/>
      <c r="ISD128" s="467"/>
      <c r="ISE128" s="466"/>
      <c r="ISF128" s="399"/>
      <c r="ISG128" s="466"/>
      <c r="ISH128" s="252"/>
      <c r="ISI128" s="467"/>
      <c r="ISJ128" s="466"/>
      <c r="ISK128" s="399"/>
      <c r="ISL128" s="466"/>
      <c r="ISM128" s="252"/>
      <c r="ISN128" s="467"/>
      <c r="ISO128" s="466"/>
      <c r="ISP128" s="399"/>
      <c r="ISQ128" s="466"/>
      <c r="ISR128" s="252"/>
      <c r="ISS128" s="467"/>
      <c r="IST128" s="466"/>
      <c r="ISU128" s="399"/>
      <c r="ISV128" s="466"/>
      <c r="ISW128" s="252"/>
      <c r="ISX128" s="467"/>
      <c r="ISY128" s="466"/>
      <c r="ISZ128" s="399"/>
      <c r="ITA128" s="466"/>
      <c r="ITB128" s="252"/>
      <c r="ITC128" s="467"/>
      <c r="ITD128" s="466"/>
      <c r="ITE128" s="399"/>
      <c r="ITF128" s="466"/>
      <c r="ITG128" s="252"/>
      <c r="ITH128" s="467"/>
      <c r="ITI128" s="466"/>
      <c r="ITJ128" s="399"/>
      <c r="ITK128" s="466"/>
      <c r="ITL128" s="252"/>
      <c r="ITM128" s="467"/>
      <c r="ITN128" s="466"/>
      <c r="ITO128" s="399"/>
      <c r="ITP128" s="466"/>
      <c r="ITQ128" s="252"/>
      <c r="ITR128" s="467"/>
      <c r="ITS128" s="466"/>
      <c r="ITT128" s="399"/>
      <c r="ITU128" s="466"/>
      <c r="ITV128" s="252"/>
      <c r="ITW128" s="467"/>
      <c r="ITX128" s="466"/>
      <c r="ITY128" s="399"/>
      <c r="ITZ128" s="466"/>
      <c r="IUA128" s="252"/>
      <c r="IUB128" s="467"/>
      <c r="IUC128" s="466"/>
      <c r="IUD128" s="399"/>
      <c r="IUE128" s="466"/>
      <c r="IUF128" s="252"/>
      <c r="IUG128" s="467"/>
      <c r="IUH128" s="466"/>
      <c r="IUI128" s="399"/>
      <c r="IUJ128" s="466"/>
      <c r="IUK128" s="252"/>
      <c r="IUL128" s="467"/>
      <c r="IUM128" s="466"/>
      <c r="IUN128" s="399"/>
      <c r="IUO128" s="466"/>
      <c r="IUP128" s="252"/>
      <c r="IUQ128" s="467"/>
      <c r="IUR128" s="466"/>
      <c r="IUS128" s="399"/>
      <c r="IUT128" s="466"/>
      <c r="IUU128" s="252"/>
      <c r="IUV128" s="467"/>
      <c r="IUW128" s="466"/>
      <c r="IUX128" s="399"/>
      <c r="IUY128" s="466"/>
      <c r="IUZ128" s="252"/>
      <c r="IVA128" s="467"/>
      <c r="IVB128" s="466"/>
      <c r="IVC128" s="399"/>
      <c r="IVD128" s="466"/>
      <c r="IVE128" s="252"/>
      <c r="IVF128" s="467"/>
      <c r="IVG128" s="466"/>
      <c r="IVH128" s="399"/>
      <c r="IVI128" s="466"/>
      <c r="IVJ128" s="252"/>
      <c r="IVK128" s="467"/>
      <c r="IVL128" s="466"/>
      <c r="IVM128" s="399"/>
      <c r="IVN128" s="466"/>
      <c r="IVO128" s="252"/>
      <c r="IVP128" s="467"/>
      <c r="IVQ128" s="466"/>
      <c r="IVR128" s="399"/>
      <c r="IVS128" s="466"/>
      <c r="IVT128" s="252"/>
      <c r="IVU128" s="467"/>
      <c r="IVV128" s="466"/>
      <c r="IVW128" s="399"/>
      <c r="IVX128" s="466"/>
      <c r="IVY128" s="252"/>
      <c r="IVZ128" s="467"/>
      <c r="IWA128" s="466"/>
      <c r="IWB128" s="399"/>
      <c r="IWC128" s="466"/>
      <c r="IWD128" s="252"/>
      <c r="IWE128" s="467"/>
      <c r="IWF128" s="466"/>
      <c r="IWG128" s="399"/>
      <c r="IWH128" s="466"/>
      <c r="IWI128" s="252"/>
      <c r="IWJ128" s="467"/>
      <c r="IWK128" s="466"/>
      <c r="IWL128" s="399"/>
      <c r="IWM128" s="466"/>
      <c r="IWN128" s="252"/>
      <c r="IWO128" s="467"/>
      <c r="IWP128" s="466"/>
      <c r="IWQ128" s="399"/>
      <c r="IWR128" s="466"/>
      <c r="IWS128" s="252"/>
      <c r="IWT128" s="467"/>
      <c r="IWU128" s="466"/>
      <c r="IWV128" s="399"/>
      <c r="IWW128" s="466"/>
      <c r="IWX128" s="252"/>
      <c r="IWY128" s="467"/>
      <c r="IWZ128" s="466"/>
      <c r="IXA128" s="399"/>
      <c r="IXB128" s="466"/>
      <c r="IXC128" s="252"/>
      <c r="IXD128" s="467"/>
      <c r="IXE128" s="466"/>
      <c r="IXF128" s="399"/>
      <c r="IXG128" s="466"/>
      <c r="IXH128" s="252"/>
      <c r="IXI128" s="467"/>
      <c r="IXJ128" s="466"/>
      <c r="IXK128" s="399"/>
      <c r="IXL128" s="466"/>
      <c r="IXM128" s="252"/>
      <c r="IXN128" s="467"/>
      <c r="IXO128" s="466"/>
      <c r="IXP128" s="399"/>
      <c r="IXQ128" s="466"/>
      <c r="IXR128" s="252"/>
      <c r="IXS128" s="467"/>
      <c r="IXT128" s="466"/>
      <c r="IXU128" s="399"/>
      <c r="IXV128" s="466"/>
      <c r="IXW128" s="252"/>
      <c r="IXX128" s="467"/>
      <c r="IXY128" s="466"/>
      <c r="IXZ128" s="399"/>
      <c r="IYA128" s="466"/>
      <c r="IYB128" s="252"/>
      <c r="IYC128" s="467"/>
      <c r="IYD128" s="466"/>
      <c r="IYE128" s="399"/>
      <c r="IYF128" s="466"/>
      <c r="IYG128" s="252"/>
      <c r="IYH128" s="467"/>
      <c r="IYI128" s="466"/>
      <c r="IYJ128" s="399"/>
      <c r="IYK128" s="466"/>
      <c r="IYL128" s="252"/>
      <c r="IYM128" s="467"/>
      <c r="IYN128" s="466"/>
      <c r="IYO128" s="399"/>
      <c r="IYP128" s="466"/>
      <c r="IYQ128" s="252"/>
      <c r="IYR128" s="467"/>
      <c r="IYS128" s="466"/>
      <c r="IYT128" s="399"/>
      <c r="IYU128" s="466"/>
      <c r="IYV128" s="252"/>
      <c r="IYW128" s="467"/>
      <c r="IYX128" s="466"/>
      <c r="IYY128" s="399"/>
      <c r="IYZ128" s="466"/>
      <c r="IZA128" s="252"/>
      <c r="IZB128" s="467"/>
      <c r="IZC128" s="466"/>
      <c r="IZD128" s="399"/>
      <c r="IZE128" s="466"/>
      <c r="IZF128" s="252"/>
      <c r="IZG128" s="467"/>
      <c r="IZH128" s="466"/>
      <c r="IZI128" s="399"/>
      <c r="IZJ128" s="466"/>
      <c r="IZK128" s="252"/>
      <c r="IZL128" s="467"/>
      <c r="IZM128" s="466"/>
      <c r="IZN128" s="399"/>
      <c r="IZO128" s="466"/>
      <c r="IZP128" s="252"/>
      <c r="IZQ128" s="467"/>
      <c r="IZR128" s="466"/>
      <c r="IZS128" s="399"/>
      <c r="IZT128" s="466"/>
      <c r="IZU128" s="252"/>
      <c r="IZV128" s="467"/>
      <c r="IZW128" s="466"/>
      <c r="IZX128" s="399"/>
      <c r="IZY128" s="466"/>
      <c r="IZZ128" s="252"/>
      <c r="JAA128" s="467"/>
      <c r="JAB128" s="466"/>
      <c r="JAC128" s="399"/>
      <c r="JAD128" s="466"/>
      <c r="JAE128" s="252"/>
      <c r="JAF128" s="467"/>
      <c r="JAG128" s="466"/>
      <c r="JAH128" s="399"/>
      <c r="JAI128" s="466"/>
      <c r="JAJ128" s="252"/>
      <c r="JAK128" s="467"/>
      <c r="JAL128" s="466"/>
      <c r="JAM128" s="399"/>
      <c r="JAN128" s="466"/>
      <c r="JAO128" s="252"/>
      <c r="JAP128" s="467"/>
      <c r="JAQ128" s="466"/>
      <c r="JAR128" s="399"/>
      <c r="JAS128" s="466"/>
      <c r="JAT128" s="252"/>
      <c r="JAU128" s="467"/>
      <c r="JAV128" s="466"/>
      <c r="JAW128" s="399"/>
      <c r="JAX128" s="466"/>
      <c r="JAY128" s="252"/>
      <c r="JAZ128" s="467"/>
      <c r="JBA128" s="466"/>
      <c r="JBB128" s="399"/>
      <c r="JBC128" s="466"/>
      <c r="JBD128" s="252"/>
      <c r="JBE128" s="467"/>
      <c r="JBF128" s="466"/>
      <c r="JBG128" s="399"/>
      <c r="JBH128" s="466"/>
      <c r="JBI128" s="252"/>
      <c r="JBJ128" s="467"/>
      <c r="JBK128" s="466"/>
      <c r="JBL128" s="399"/>
      <c r="JBM128" s="466"/>
      <c r="JBN128" s="252"/>
      <c r="JBO128" s="467"/>
      <c r="JBP128" s="466"/>
      <c r="JBQ128" s="399"/>
      <c r="JBR128" s="466"/>
      <c r="JBS128" s="252"/>
      <c r="JBT128" s="467"/>
      <c r="JBU128" s="466"/>
      <c r="JBV128" s="399"/>
      <c r="JBW128" s="466"/>
      <c r="JBX128" s="252"/>
      <c r="JBY128" s="467"/>
      <c r="JBZ128" s="466"/>
      <c r="JCA128" s="399"/>
      <c r="JCB128" s="466"/>
      <c r="JCC128" s="252"/>
      <c r="JCD128" s="467"/>
      <c r="JCE128" s="466"/>
      <c r="JCF128" s="399"/>
      <c r="JCG128" s="466"/>
      <c r="JCH128" s="252"/>
      <c r="JCI128" s="467"/>
      <c r="JCJ128" s="466"/>
      <c r="JCK128" s="399"/>
      <c r="JCL128" s="466"/>
      <c r="JCM128" s="252"/>
      <c r="JCN128" s="467"/>
      <c r="JCO128" s="466"/>
      <c r="JCP128" s="399"/>
      <c r="JCQ128" s="466"/>
      <c r="JCR128" s="252"/>
      <c r="JCS128" s="467"/>
      <c r="JCT128" s="466"/>
      <c r="JCU128" s="399"/>
      <c r="JCV128" s="466"/>
      <c r="JCW128" s="252"/>
      <c r="JCX128" s="467"/>
      <c r="JCY128" s="466"/>
      <c r="JCZ128" s="399"/>
      <c r="JDA128" s="466"/>
      <c r="JDB128" s="252"/>
      <c r="JDC128" s="467"/>
      <c r="JDD128" s="466"/>
      <c r="JDE128" s="399"/>
      <c r="JDF128" s="466"/>
      <c r="JDG128" s="252"/>
      <c r="JDH128" s="467"/>
      <c r="JDI128" s="466"/>
      <c r="JDJ128" s="399"/>
      <c r="JDK128" s="466"/>
      <c r="JDL128" s="252"/>
      <c r="JDM128" s="467"/>
      <c r="JDN128" s="466"/>
      <c r="JDO128" s="399"/>
      <c r="JDP128" s="466"/>
      <c r="JDQ128" s="252"/>
      <c r="JDR128" s="467"/>
      <c r="JDS128" s="466"/>
      <c r="JDT128" s="399"/>
      <c r="JDU128" s="466"/>
      <c r="JDV128" s="252"/>
      <c r="JDW128" s="467"/>
      <c r="JDX128" s="466"/>
      <c r="JDY128" s="399"/>
      <c r="JDZ128" s="466"/>
      <c r="JEA128" s="252"/>
      <c r="JEB128" s="467"/>
      <c r="JEC128" s="466"/>
      <c r="JED128" s="399"/>
      <c r="JEE128" s="466"/>
      <c r="JEF128" s="252"/>
      <c r="JEG128" s="467"/>
      <c r="JEH128" s="466"/>
      <c r="JEI128" s="399"/>
      <c r="JEJ128" s="466"/>
      <c r="JEK128" s="252"/>
      <c r="JEL128" s="467"/>
      <c r="JEM128" s="466"/>
      <c r="JEN128" s="399"/>
      <c r="JEO128" s="466"/>
      <c r="JEP128" s="252"/>
      <c r="JEQ128" s="467"/>
      <c r="JER128" s="466"/>
      <c r="JES128" s="399"/>
      <c r="JET128" s="466"/>
      <c r="JEU128" s="252"/>
      <c r="JEV128" s="467"/>
      <c r="JEW128" s="466"/>
      <c r="JEX128" s="399"/>
      <c r="JEY128" s="466"/>
      <c r="JEZ128" s="252"/>
      <c r="JFA128" s="467"/>
      <c r="JFB128" s="466"/>
      <c r="JFC128" s="399"/>
      <c r="JFD128" s="466"/>
      <c r="JFE128" s="252"/>
      <c r="JFF128" s="467"/>
      <c r="JFG128" s="466"/>
      <c r="JFH128" s="399"/>
      <c r="JFI128" s="466"/>
      <c r="JFJ128" s="252"/>
      <c r="JFK128" s="467"/>
      <c r="JFL128" s="466"/>
      <c r="JFM128" s="399"/>
      <c r="JFN128" s="466"/>
      <c r="JFO128" s="252"/>
      <c r="JFP128" s="467"/>
      <c r="JFQ128" s="466"/>
      <c r="JFR128" s="399"/>
      <c r="JFS128" s="466"/>
      <c r="JFT128" s="252"/>
      <c r="JFU128" s="467"/>
      <c r="JFV128" s="466"/>
      <c r="JFW128" s="399"/>
      <c r="JFX128" s="466"/>
      <c r="JFY128" s="252"/>
      <c r="JFZ128" s="467"/>
      <c r="JGA128" s="466"/>
      <c r="JGB128" s="399"/>
      <c r="JGC128" s="466"/>
      <c r="JGD128" s="252"/>
      <c r="JGE128" s="467"/>
      <c r="JGF128" s="466"/>
      <c r="JGG128" s="399"/>
      <c r="JGH128" s="466"/>
      <c r="JGI128" s="252"/>
      <c r="JGJ128" s="467"/>
      <c r="JGK128" s="466"/>
      <c r="JGL128" s="399"/>
      <c r="JGM128" s="466"/>
      <c r="JGN128" s="252"/>
      <c r="JGO128" s="467"/>
      <c r="JGP128" s="466"/>
      <c r="JGQ128" s="399"/>
      <c r="JGR128" s="466"/>
      <c r="JGS128" s="252"/>
      <c r="JGT128" s="467"/>
      <c r="JGU128" s="466"/>
      <c r="JGV128" s="399"/>
      <c r="JGW128" s="466"/>
      <c r="JGX128" s="252"/>
      <c r="JGY128" s="467"/>
      <c r="JGZ128" s="466"/>
      <c r="JHA128" s="399"/>
      <c r="JHB128" s="466"/>
      <c r="JHC128" s="252"/>
      <c r="JHD128" s="467"/>
      <c r="JHE128" s="466"/>
      <c r="JHF128" s="399"/>
      <c r="JHG128" s="466"/>
      <c r="JHH128" s="252"/>
      <c r="JHI128" s="467"/>
      <c r="JHJ128" s="466"/>
      <c r="JHK128" s="399"/>
      <c r="JHL128" s="466"/>
      <c r="JHM128" s="252"/>
      <c r="JHN128" s="467"/>
      <c r="JHO128" s="466"/>
      <c r="JHP128" s="399"/>
      <c r="JHQ128" s="466"/>
      <c r="JHR128" s="252"/>
      <c r="JHS128" s="467"/>
      <c r="JHT128" s="466"/>
      <c r="JHU128" s="399"/>
      <c r="JHV128" s="466"/>
      <c r="JHW128" s="252"/>
      <c r="JHX128" s="467"/>
      <c r="JHY128" s="466"/>
      <c r="JHZ128" s="399"/>
      <c r="JIA128" s="466"/>
      <c r="JIB128" s="252"/>
      <c r="JIC128" s="467"/>
      <c r="JID128" s="466"/>
      <c r="JIE128" s="399"/>
      <c r="JIF128" s="466"/>
      <c r="JIG128" s="252"/>
      <c r="JIH128" s="467"/>
      <c r="JII128" s="466"/>
      <c r="JIJ128" s="399"/>
      <c r="JIK128" s="466"/>
      <c r="JIL128" s="252"/>
      <c r="JIM128" s="467"/>
      <c r="JIN128" s="466"/>
      <c r="JIO128" s="399"/>
      <c r="JIP128" s="466"/>
      <c r="JIQ128" s="252"/>
      <c r="JIR128" s="467"/>
      <c r="JIS128" s="466"/>
      <c r="JIT128" s="399"/>
      <c r="JIU128" s="466"/>
      <c r="JIV128" s="252"/>
      <c r="JIW128" s="467"/>
      <c r="JIX128" s="466"/>
      <c r="JIY128" s="399"/>
      <c r="JIZ128" s="466"/>
      <c r="JJA128" s="252"/>
      <c r="JJB128" s="467"/>
      <c r="JJC128" s="466"/>
      <c r="JJD128" s="399"/>
      <c r="JJE128" s="466"/>
      <c r="JJF128" s="252"/>
      <c r="JJG128" s="467"/>
      <c r="JJH128" s="466"/>
      <c r="JJI128" s="399"/>
      <c r="JJJ128" s="466"/>
      <c r="JJK128" s="252"/>
      <c r="JJL128" s="467"/>
      <c r="JJM128" s="466"/>
      <c r="JJN128" s="399"/>
      <c r="JJO128" s="466"/>
      <c r="JJP128" s="252"/>
      <c r="JJQ128" s="467"/>
      <c r="JJR128" s="466"/>
      <c r="JJS128" s="399"/>
      <c r="JJT128" s="466"/>
      <c r="JJU128" s="252"/>
      <c r="JJV128" s="467"/>
      <c r="JJW128" s="466"/>
      <c r="JJX128" s="399"/>
      <c r="JJY128" s="466"/>
      <c r="JJZ128" s="252"/>
      <c r="JKA128" s="467"/>
      <c r="JKB128" s="466"/>
      <c r="JKC128" s="399"/>
      <c r="JKD128" s="466"/>
      <c r="JKE128" s="252"/>
      <c r="JKF128" s="467"/>
      <c r="JKG128" s="466"/>
      <c r="JKH128" s="399"/>
      <c r="JKI128" s="466"/>
      <c r="JKJ128" s="252"/>
      <c r="JKK128" s="467"/>
      <c r="JKL128" s="466"/>
      <c r="JKM128" s="399"/>
      <c r="JKN128" s="466"/>
      <c r="JKO128" s="252"/>
      <c r="JKP128" s="467"/>
      <c r="JKQ128" s="466"/>
      <c r="JKR128" s="399"/>
      <c r="JKS128" s="466"/>
      <c r="JKT128" s="252"/>
      <c r="JKU128" s="467"/>
      <c r="JKV128" s="466"/>
      <c r="JKW128" s="399"/>
      <c r="JKX128" s="466"/>
      <c r="JKY128" s="252"/>
      <c r="JKZ128" s="467"/>
      <c r="JLA128" s="466"/>
      <c r="JLB128" s="399"/>
      <c r="JLC128" s="466"/>
      <c r="JLD128" s="252"/>
      <c r="JLE128" s="467"/>
      <c r="JLF128" s="466"/>
      <c r="JLG128" s="399"/>
      <c r="JLH128" s="466"/>
      <c r="JLI128" s="252"/>
      <c r="JLJ128" s="467"/>
      <c r="JLK128" s="466"/>
      <c r="JLL128" s="399"/>
      <c r="JLM128" s="466"/>
      <c r="JLN128" s="252"/>
      <c r="JLO128" s="467"/>
      <c r="JLP128" s="466"/>
      <c r="JLQ128" s="399"/>
      <c r="JLR128" s="466"/>
      <c r="JLS128" s="252"/>
      <c r="JLT128" s="467"/>
      <c r="JLU128" s="466"/>
      <c r="JLV128" s="399"/>
      <c r="JLW128" s="466"/>
      <c r="JLX128" s="252"/>
      <c r="JLY128" s="467"/>
      <c r="JLZ128" s="466"/>
      <c r="JMA128" s="399"/>
      <c r="JMB128" s="466"/>
      <c r="JMC128" s="252"/>
      <c r="JMD128" s="467"/>
      <c r="JME128" s="466"/>
      <c r="JMF128" s="399"/>
      <c r="JMG128" s="466"/>
      <c r="JMH128" s="252"/>
      <c r="JMI128" s="467"/>
      <c r="JMJ128" s="466"/>
      <c r="JMK128" s="399"/>
      <c r="JML128" s="466"/>
      <c r="JMM128" s="252"/>
      <c r="JMN128" s="467"/>
      <c r="JMO128" s="466"/>
      <c r="JMP128" s="399"/>
      <c r="JMQ128" s="466"/>
      <c r="JMR128" s="252"/>
      <c r="JMS128" s="467"/>
      <c r="JMT128" s="466"/>
      <c r="JMU128" s="399"/>
      <c r="JMV128" s="466"/>
      <c r="JMW128" s="252"/>
      <c r="JMX128" s="467"/>
      <c r="JMY128" s="466"/>
      <c r="JMZ128" s="399"/>
      <c r="JNA128" s="466"/>
      <c r="JNB128" s="252"/>
      <c r="JNC128" s="467"/>
      <c r="JND128" s="466"/>
      <c r="JNE128" s="399"/>
      <c r="JNF128" s="466"/>
      <c r="JNG128" s="252"/>
      <c r="JNH128" s="467"/>
      <c r="JNI128" s="466"/>
      <c r="JNJ128" s="399"/>
      <c r="JNK128" s="466"/>
      <c r="JNL128" s="252"/>
      <c r="JNM128" s="467"/>
      <c r="JNN128" s="466"/>
      <c r="JNO128" s="399"/>
      <c r="JNP128" s="466"/>
      <c r="JNQ128" s="252"/>
      <c r="JNR128" s="467"/>
      <c r="JNS128" s="466"/>
      <c r="JNT128" s="399"/>
      <c r="JNU128" s="466"/>
      <c r="JNV128" s="252"/>
      <c r="JNW128" s="467"/>
      <c r="JNX128" s="466"/>
      <c r="JNY128" s="399"/>
      <c r="JNZ128" s="466"/>
      <c r="JOA128" s="252"/>
      <c r="JOB128" s="467"/>
      <c r="JOC128" s="466"/>
      <c r="JOD128" s="399"/>
      <c r="JOE128" s="466"/>
      <c r="JOF128" s="252"/>
      <c r="JOG128" s="467"/>
      <c r="JOH128" s="466"/>
      <c r="JOI128" s="399"/>
      <c r="JOJ128" s="466"/>
      <c r="JOK128" s="252"/>
      <c r="JOL128" s="467"/>
      <c r="JOM128" s="466"/>
      <c r="JON128" s="399"/>
      <c r="JOO128" s="466"/>
      <c r="JOP128" s="252"/>
      <c r="JOQ128" s="467"/>
      <c r="JOR128" s="466"/>
      <c r="JOS128" s="399"/>
      <c r="JOT128" s="466"/>
      <c r="JOU128" s="252"/>
      <c r="JOV128" s="467"/>
      <c r="JOW128" s="466"/>
      <c r="JOX128" s="399"/>
      <c r="JOY128" s="466"/>
      <c r="JOZ128" s="252"/>
      <c r="JPA128" s="467"/>
      <c r="JPB128" s="466"/>
      <c r="JPC128" s="399"/>
      <c r="JPD128" s="466"/>
      <c r="JPE128" s="252"/>
      <c r="JPF128" s="467"/>
      <c r="JPG128" s="466"/>
      <c r="JPH128" s="399"/>
      <c r="JPI128" s="466"/>
      <c r="JPJ128" s="252"/>
      <c r="JPK128" s="467"/>
      <c r="JPL128" s="466"/>
      <c r="JPM128" s="399"/>
      <c r="JPN128" s="466"/>
      <c r="JPO128" s="252"/>
      <c r="JPP128" s="467"/>
      <c r="JPQ128" s="466"/>
      <c r="JPR128" s="399"/>
      <c r="JPS128" s="466"/>
      <c r="JPT128" s="252"/>
      <c r="JPU128" s="467"/>
      <c r="JPV128" s="466"/>
      <c r="JPW128" s="399"/>
      <c r="JPX128" s="466"/>
      <c r="JPY128" s="252"/>
      <c r="JPZ128" s="467"/>
      <c r="JQA128" s="466"/>
      <c r="JQB128" s="399"/>
      <c r="JQC128" s="466"/>
      <c r="JQD128" s="252"/>
      <c r="JQE128" s="467"/>
      <c r="JQF128" s="466"/>
      <c r="JQG128" s="399"/>
      <c r="JQH128" s="466"/>
      <c r="JQI128" s="252"/>
      <c r="JQJ128" s="467"/>
      <c r="JQK128" s="466"/>
      <c r="JQL128" s="399"/>
      <c r="JQM128" s="466"/>
      <c r="JQN128" s="252"/>
      <c r="JQO128" s="467"/>
      <c r="JQP128" s="466"/>
      <c r="JQQ128" s="399"/>
      <c r="JQR128" s="466"/>
      <c r="JQS128" s="252"/>
      <c r="JQT128" s="467"/>
      <c r="JQU128" s="466"/>
      <c r="JQV128" s="399"/>
      <c r="JQW128" s="466"/>
      <c r="JQX128" s="252"/>
      <c r="JQY128" s="467"/>
      <c r="JQZ128" s="466"/>
      <c r="JRA128" s="399"/>
      <c r="JRB128" s="466"/>
      <c r="JRC128" s="252"/>
      <c r="JRD128" s="467"/>
      <c r="JRE128" s="466"/>
      <c r="JRF128" s="399"/>
      <c r="JRG128" s="466"/>
      <c r="JRH128" s="252"/>
      <c r="JRI128" s="467"/>
      <c r="JRJ128" s="466"/>
      <c r="JRK128" s="399"/>
      <c r="JRL128" s="466"/>
      <c r="JRM128" s="252"/>
      <c r="JRN128" s="467"/>
      <c r="JRO128" s="466"/>
      <c r="JRP128" s="399"/>
      <c r="JRQ128" s="466"/>
      <c r="JRR128" s="252"/>
      <c r="JRS128" s="467"/>
      <c r="JRT128" s="466"/>
      <c r="JRU128" s="399"/>
      <c r="JRV128" s="466"/>
      <c r="JRW128" s="252"/>
      <c r="JRX128" s="467"/>
      <c r="JRY128" s="466"/>
      <c r="JRZ128" s="399"/>
      <c r="JSA128" s="466"/>
      <c r="JSB128" s="252"/>
      <c r="JSC128" s="467"/>
      <c r="JSD128" s="466"/>
      <c r="JSE128" s="399"/>
      <c r="JSF128" s="466"/>
      <c r="JSG128" s="252"/>
      <c r="JSH128" s="467"/>
      <c r="JSI128" s="466"/>
      <c r="JSJ128" s="399"/>
      <c r="JSK128" s="466"/>
      <c r="JSL128" s="252"/>
      <c r="JSM128" s="467"/>
      <c r="JSN128" s="466"/>
      <c r="JSO128" s="399"/>
      <c r="JSP128" s="466"/>
      <c r="JSQ128" s="252"/>
      <c r="JSR128" s="467"/>
      <c r="JSS128" s="466"/>
      <c r="JST128" s="399"/>
      <c r="JSU128" s="466"/>
      <c r="JSV128" s="252"/>
      <c r="JSW128" s="467"/>
      <c r="JSX128" s="466"/>
      <c r="JSY128" s="399"/>
      <c r="JSZ128" s="466"/>
      <c r="JTA128" s="252"/>
      <c r="JTB128" s="467"/>
      <c r="JTC128" s="466"/>
      <c r="JTD128" s="399"/>
      <c r="JTE128" s="466"/>
      <c r="JTF128" s="252"/>
      <c r="JTG128" s="467"/>
      <c r="JTH128" s="466"/>
      <c r="JTI128" s="399"/>
      <c r="JTJ128" s="466"/>
      <c r="JTK128" s="252"/>
      <c r="JTL128" s="467"/>
      <c r="JTM128" s="466"/>
      <c r="JTN128" s="399"/>
      <c r="JTO128" s="466"/>
      <c r="JTP128" s="252"/>
      <c r="JTQ128" s="467"/>
      <c r="JTR128" s="466"/>
      <c r="JTS128" s="399"/>
      <c r="JTT128" s="466"/>
      <c r="JTU128" s="252"/>
      <c r="JTV128" s="467"/>
      <c r="JTW128" s="466"/>
      <c r="JTX128" s="399"/>
      <c r="JTY128" s="466"/>
      <c r="JTZ128" s="252"/>
      <c r="JUA128" s="467"/>
      <c r="JUB128" s="466"/>
      <c r="JUC128" s="399"/>
      <c r="JUD128" s="466"/>
      <c r="JUE128" s="252"/>
      <c r="JUF128" s="467"/>
      <c r="JUG128" s="466"/>
      <c r="JUH128" s="399"/>
      <c r="JUI128" s="466"/>
      <c r="JUJ128" s="252"/>
      <c r="JUK128" s="467"/>
      <c r="JUL128" s="466"/>
      <c r="JUM128" s="399"/>
      <c r="JUN128" s="466"/>
      <c r="JUO128" s="252"/>
      <c r="JUP128" s="467"/>
      <c r="JUQ128" s="466"/>
      <c r="JUR128" s="399"/>
      <c r="JUS128" s="466"/>
      <c r="JUT128" s="252"/>
      <c r="JUU128" s="467"/>
      <c r="JUV128" s="466"/>
      <c r="JUW128" s="399"/>
      <c r="JUX128" s="466"/>
      <c r="JUY128" s="252"/>
      <c r="JUZ128" s="467"/>
      <c r="JVA128" s="466"/>
      <c r="JVB128" s="399"/>
      <c r="JVC128" s="466"/>
      <c r="JVD128" s="252"/>
      <c r="JVE128" s="467"/>
      <c r="JVF128" s="466"/>
      <c r="JVG128" s="399"/>
      <c r="JVH128" s="466"/>
      <c r="JVI128" s="252"/>
      <c r="JVJ128" s="467"/>
      <c r="JVK128" s="466"/>
      <c r="JVL128" s="399"/>
      <c r="JVM128" s="466"/>
      <c r="JVN128" s="252"/>
      <c r="JVO128" s="467"/>
      <c r="JVP128" s="466"/>
      <c r="JVQ128" s="399"/>
      <c r="JVR128" s="466"/>
      <c r="JVS128" s="252"/>
      <c r="JVT128" s="467"/>
      <c r="JVU128" s="466"/>
      <c r="JVV128" s="399"/>
      <c r="JVW128" s="466"/>
      <c r="JVX128" s="252"/>
      <c r="JVY128" s="467"/>
      <c r="JVZ128" s="466"/>
      <c r="JWA128" s="399"/>
      <c r="JWB128" s="466"/>
      <c r="JWC128" s="252"/>
      <c r="JWD128" s="467"/>
      <c r="JWE128" s="466"/>
      <c r="JWF128" s="399"/>
      <c r="JWG128" s="466"/>
      <c r="JWH128" s="252"/>
      <c r="JWI128" s="467"/>
      <c r="JWJ128" s="466"/>
      <c r="JWK128" s="399"/>
      <c r="JWL128" s="466"/>
      <c r="JWM128" s="252"/>
      <c r="JWN128" s="467"/>
      <c r="JWO128" s="466"/>
      <c r="JWP128" s="399"/>
      <c r="JWQ128" s="466"/>
      <c r="JWR128" s="252"/>
      <c r="JWS128" s="467"/>
      <c r="JWT128" s="466"/>
      <c r="JWU128" s="399"/>
      <c r="JWV128" s="466"/>
      <c r="JWW128" s="252"/>
      <c r="JWX128" s="467"/>
      <c r="JWY128" s="466"/>
      <c r="JWZ128" s="399"/>
      <c r="JXA128" s="466"/>
      <c r="JXB128" s="252"/>
      <c r="JXC128" s="467"/>
      <c r="JXD128" s="466"/>
      <c r="JXE128" s="399"/>
      <c r="JXF128" s="466"/>
      <c r="JXG128" s="252"/>
      <c r="JXH128" s="467"/>
      <c r="JXI128" s="466"/>
      <c r="JXJ128" s="399"/>
      <c r="JXK128" s="466"/>
      <c r="JXL128" s="252"/>
      <c r="JXM128" s="467"/>
      <c r="JXN128" s="466"/>
      <c r="JXO128" s="399"/>
      <c r="JXP128" s="466"/>
      <c r="JXQ128" s="252"/>
      <c r="JXR128" s="467"/>
      <c r="JXS128" s="466"/>
      <c r="JXT128" s="399"/>
      <c r="JXU128" s="466"/>
      <c r="JXV128" s="252"/>
      <c r="JXW128" s="467"/>
      <c r="JXX128" s="466"/>
      <c r="JXY128" s="399"/>
      <c r="JXZ128" s="466"/>
      <c r="JYA128" s="252"/>
      <c r="JYB128" s="467"/>
      <c r="JYC128" s="466"/>
      <c r="JYD128" s="399"/>
      <c r="JYE128" s="466"/>
      <c r="JYF128" s="252"/>
      <c r="JYG128" s="467"/>
      <c r="JYH128" s="466"/>
      <c r="JYI128" s="399"/>
      <c r="JYJ128" s="466"/>
      <c r="JYK128" s="252"/>
      <c r="JYL128" s="467"/>
      <c r="JYM128" s="466"/>
      <c r="JYN128" s="399"/>
      <c r="JYO128" s="466"/>
      <c r="JYP128" s="252"/>
      <c r="JYQ128" s="467"/>
      <c r="JYR128" s="466"/>
      <c r="JYS128" s="399"/>
      <c r="JYT128" s="466"/>
      <c r="JYU128" s="252"/>
      <c r="JYV128" s="467"/>
      <c r="JYW128" s="466"/>
      <c r="JYX128" s="399"/>
      <c r="JYY128" s="466"/>
      <c r="JYZ128" s="252"/>
      <c r="JZA128" s="467"/>
      <c r="JZB128" s="466"/>
      <c r="JZC128" s="399"/>
      <c r="JZD128" s="466"/>
      <c r="JZE128" s="252"/>
      <c r="JZF128" s="467"/>
      <c r="JZG128" s="466"/>
      <c r="JZH128" s="399"/>
      <c r="JZI128" s="466"/>
      <c r="JZJ128" s="252"/>
      <c r="JZK128" s="467"/>
      <c r="JZL128" s="466"/>
      <c r="JZM128" s="399"/>
      <c r="JZN128" s="466"/>
      <c r="JZO128" s="252"/>
      <c r="JZP128" s="467"/>
      <c r="JZQ128" s="466"/>
      <c r="JZR128" s="399"/>
      <c r="JZS128" s="466"/>
      <c r="JZT128" s="252"/>
      <c r="JZU128" s="467"/>
      <c r="JZV128" s="466"/>
      <c r="JZW128" s="399"/>
      <c r="JZX128" s="466"/>
      <c r="JZY128" s="252"/>
      <c r="JZZ128" s="467"/>
      <c r="KAA128" s="466"/>
      <c r="KAB128" s="399"/>
      <c r="KAC128" s="466"/>
      <c r="KAD128" s="252"/>
      <c r="KAE128" s="467"/>
      <c r="KAF128" s="466"/>
      <c r="KAG128" s="399"/>
      <c r="KAH128" s="466"/>
      <c r="KAI128" s="252"/>
      <c r="KAJ128" s="467"/>
      <c r="KAK128" s="466"/>
      <c r="KAL128" s="399"/>
      <c r="KAM128" s="466"/>
      <c r="KAN128" s="252"/>
      <c r="KAO128" s="467"/>
      <c r="KAP128" s="466"/>
      <c r="KAQ128" s="399"/>
      <c r="KAR128" s="466"/>
      <c r="KAS128" s="252"/>
      <c r="KAT128" s="467"/>
      <c r="KAU128" s="466"/>
      <c r="KAV128" s="399"/>
      <c r="KAW128" s="466"/>
      <c r="KAX128" s="252"/>
      <c r="KAY128" s="467"/>
      <c r="KAZ128" s="466"/>
      <c r="KBA128" s="399"/>
      <c r="KBB128" s="466"/>
      <c r="KBC128" s="252"/>
      <c r="KBD128" s="467"/>
      <c r="KBE128" s="466"/>
      <c r="KBF128" s="399"/>
      <c r="KBG128" s="466"/>
      <c r="KBH128" s="252"/>
      <c r="KBI128" s="467"/>
      <c r="KBJ128" s="466"/>
      <c r="KBK128" s="399"/>
      <c r="KBL128" s="466"/>
      <c r="KBM128" s="252"/>
      <c r="KBN128" s="467"/>
      <c r="KBO128" s="466"/>
      <c r="KBP128" s="399"/>
      <c r="KBQ128" s="466"/>
      <c r="KBR128" s="252"/>
      <c r="KBS128" s="467"/>
      <c r="KBT128" s="466"/>
      <c r="KBU128" s="399"/>
      <c r="KBV128" s="466"/>
      <c r="KBW128" s="252"/>
      <c r="KBX128" s="467"/>
      <c r="KBY128" s="466"/>
      <c r="KBZ128" s="399"/>
      <c r="KCA128" s="466"/>
      <c r="KCB128" s="252"/>
      <c r="KCC128" s="467"/>
      <c r="KCD128" s="466"/>
      <c r="KCE128" s="399"/>
      <c r="KCF128" s="466"/>
      <c r="KCG128" s="252"/>
      <c r="KCH128" s="467"/>
      <c r="KCI128" s="466"/>
      <c r="KCJ128" s="399"/>
      <c r="KCK128" s="466"/>
      <c r="KCL128" s="252"/>
      <c r="KCM128" s="467"/>
      <c r="KCN128" s="466"/>
      <c r="KCO128" s="399"/>
      <c r="KCP128" s="466"/>
      <c r="KCQ128" s="252"/>
      <c r="KCR128" s="467"/>
      <c r="KCS128" s="466"/>
      <c r="KCT128" s="399"/>
      <c r="KCU128" s="466"/>
      <c r="KCV128" s="252"/>
      <c r="KCW128" s="467"/>
      <c r="KCX128" s="466"/>
      <c r="KCY128" s="399"/>
      <c r="KCZ128" s="466"/>
      <c r="KDA128" s="252"/>
      <c r="KDB128" s="467"/>
      <c r="KDC128" s="466"/>
      <c r="KDD128" s="399"/>
      <c r="KDE128" s="466"/>
      <c r="KDF128" s="252"/>
      <c r="KDG128" s="467"/>
      <c r="KDH128" s="466"/>
      <c r="KDI128" s="399"/>
      <c r="KDJ128" s="466"/>
      <c r="KDK128" s="252"/>
      <c r="KDL128" s="467"/>
      <c r="KDM128" s="466"/>
      <c r="KDN128" s="399"/>
      <c r="KDO128" s="466"/>
      <c r="KDP128" s="252"/>
      <c r="KDQ128" s="467"/>
      <c r="KDR128" s="466"/>
      <c r="KDS128" s="399"/>
      <c r="KDT128" s="466"/>
      <c r="KDU128" s="252"/>
      <c r="KDV128" s="467"/>
      <c r="KDW128" s="466"/>
      <c r="KDX128" s="399"/>
      <c r="KDY128" s="466"/>
      <c r="KDZ128" s="252"/>
      <c r="KEA128" s="467"/>
      <c r="KEB128" s="466"/>
      <c r="KEC128" s="399"/>
      <c r="KED128" s="466"/>
      <c r="KEE128" s="252"/>
      <c r="KEF128" s="467"/>
      <c r="KEG128" s="466"/>
      <c r="KEH128" s="399"/>
      <c r="KEI128" s="466"/>
      <c r="KEJ128" s="252"/>
      <c r="KEK128" s="467"/>
      <c r="KEL128" s="466"/>
      <c r="KEM128" s="399"/>
      <c r="KEN128" s="466"/>
      <c r="KEO128" s="252"/>
      <c r="KEP128" s="467"/>
      <c r="KEQ128" s="466"/>
      <c r="KER128" s="399"/>
      <c r="KES128" s="466"/>
      <c r="KET128" s="252"/>
      <c r="KEU128" s="467"/>
      <c r="KEV128" s="466"/>
      <c r="KEW128" s="399"/>
      <c r="KEX128" s="466"/>
      <c r="KEY128" s="252"/>
      <c r="KEZ128" s="467"/>
      <c r="KFA128" s="466"/>
      <c r="KFB128" s="399"/>
      <c r="KFC128" s="466"/>
      <c r="KFD128" s="252"/>
      <c r="KFE128" s="467"/>
      <c r="KFF128" s="466"/>
      <c r="KFG128" s="399"/>
      <c r="KFH128" s="466"/>
      <c r="KFI128" s="252"/>
      <c r="KFJ128" s="467"/>
      <c r="KFK128" s="466"/>
      <c r="KFL128" s="399"/>
      <c r="KFM128" s="466"/>
      <c r="KFN128" s="252"/>
      <c r="KFO128" s="467"/>
      <c r="KFP128" s="466"/>
      <c r="KFQ128" s="399"/>
      <c r="KFR128" s="466"/>
      <c r="KFS128" s="252"/>
      <c r="KFT128" s="467"/>
      <c r="KFU128" s="466"/>
      <c r="KFV128" s="399"/>
      <c r="KFW128" s="466"/>
      <c r="KFX128" s="252"/>
      <c r="KFY128" s="467"/>
      <c r="KFZ128" s="466"/>
      <c r="KGA128" s="399"/>
      <c r="KGB128" s="466"/>
      <c r="KGC128" s="252"/>
      <c r="KGD128" s="467"/>
      <c r="KGE128" s="466"/>
      <c r="KGF128" s="399"/>
      <c r="KGG128" s="466"/>
      <c r="KGH128" s="252"/>
      <c r="KGI128" s="467"/>
      <c r="KGJ128" s="466"/>
      <c r="KGK128" s="399"/>
      <c r="KGL128" s="466"/>
      <c r="KGM128" s="252"/>
      <c r="KGN128" s="467"/>
      <c r="KGO128" s="466"/>
      <c r="KGP128" s="399"/>
      <c r="KGQ128" s="466"/>
      <c r="KGR128" s="252"/>
      <c r="KGS128" s="467"/>
      <c r="KGT128" s="466"/>
      <c r="KGU128" s="399"/>
      <c r="KGV128" s="466"/>
      <c r="KGW128" s="252"/>
      <c r="KGX128" s="467"/>
      <c r="KGY128" s="466"/>
      <c r="KGZ128" s="399"/>
      <c r="KHA128" s="466"/>
      <c r="KHB128" s="252"/>
      <c r="KHC128" s="467"/>
      <c r="KHD128" s="466"/>
      <c r="KHE128" s="399"/>
      <c r="KHF128" s="466"/>
      <c r="KHG128" s="252"/>
      <c r="KHH128" s="467"/>
      <c r="KHI128" s="466"/>
      <c r="KHJ128" s="399"/>
      <c r="KHK128" s="466"/>
      <c r="KHL128" s="252"/>
      <c r="KHM128" s="467"/>
      <c r="KHN128" s="466"/>
      <c r="KHO128" s="399"/>
      <c r="KHP128" s="466"/>
      <c r="KHQ128" s="252"/>
      <c r="KHR128" s="467"/>
      <c r="KHS128" s="466"/>
      <c r="KHT128" s="399"/>
      <c r="KHU128" s="466"/>
      <c r="KHV128" s="252"/>
      <c r="KHW128" s="467"/>
      <c r="KHX128" s="466"/>
      <c r="KHY128" s="399"/>
      <c r="KHZ128" s="466"/>
      <c r="KIA128" s="252"/>
      <c r="KIB128" s="467"/>
      <c r="KIC128" s="466"/>
      <c r="KID128" s="399"/>
      <c r="KIE128" s="466"/>
      <c r="KIF128" s="252"/>
      <c r="KIG128" s="467"/>
      <c r="KIH128" s="466"/>
      <c r="KII128" s="399"/>
      <c r="KIJ128" s="466"/>
      <c r="KIK128" s="252"/>
      <c r="KIL128" s="467"/>
      <c r="KIM128" s="466"/>
      <c r="KIN128" s="399"/>
      <c r="KIO128" s="466"/>
      <c r="KIP128" s="252"/>
      <c r="KIQ128" s="467"/>
      <c r="KIR128" s="466"/>
      <c r="KIS128" s="399"/>
      <c r="KIT128" s="466"/>
      <c r="KIU128" s="252"/>
      <c r="KIV128" s="467"/>
      <c r="KIW128" s="466"/>
      <c r="KIX128" s="399"/>
      <c r="KIY128" s="466"/>
      <c r="KIZ128" s="252"/>
      <c r="KJA128" s="467"/>
      <c r="KJB128" s="466"/>
      <c r="KJC128" s="399"/>
      <c r="KJD128" s="466"/>
      <c r="KJE128" s="252"/>
      <c r="KJF128" s="467"/>
      <c r="KJG128" s="466"/>
      <c r="KJH128" s="399"/>
      <c r="KJI128" s="466"/>
      <c r="KJJ128" s="252"/>
      <c r="KJK128" s="467"/>
      <c r="KJL128" s="466"/>
      <c r="KJM128" s="399"/>
      <c r="KJN128" s="466"/>
      <c r="KJO128" s="252"/>
      <c r="KJP128" s="467"/>
      <c r="KJQ128" s="466"/>
      <c r="KJR128" s="399"/>
      <c r="KJS128" s="466"/>
      <c r="KJT128" s="252"/>
      <c r="KJU128" s="467"/>
      <c r="KJV128" s="466"/>
      <c r="KJW128" s="399"/>
      <c r="KJX128" s="466"/>
      <c r="KJY128" s="252"/>
      <c r="KJZ128" s="467"/>
      <c r="KKA128" s="466"/>
      <c r="KKB128" s="399"/>
      <c r="KKC128" s="466"/>
      <c r="KKD128" s="252"/>
      <c r="KKE128" s="467"/>
      <c r="KKF128" s="466"/>
      <c r="KKG128" s="399"/>
      <c r="KKH128" s="466"/>
      <c r="KKI128" s="252"/>
      <c r="KKJ128" s="467"/>
      <c r="KKK128" s="466"/>
      <c r="KKL128" s="399"/>
      <c r="KKM128" s="466"/>
      <c r="KKN128" s="252"/>
      <c r="KKO128" s="467"/>
      <c r="KKP128" s="466"/>
      <c r="KKQ128" s="399"/>
      <c r="KKR128" s="466"/>
      <c r="KKS128" s="252"/>
      <c r="KKT128" s="467"/>
      <c r="KKU128" s="466"/>
      <c r="KKV128" s="399"/>
      <c r="KKW128" s="466"/>
      <c r="KKX128" s="252"/>
      <c r="KKY128" s="467"/>
      <c r="KKZ128" s="466"/>
      <c r="KLA128" s="399"/>
      <c r="KLB128" s="466"/>
      <c r="KLC128" s="252"/>
      <c r="KLD128" s="467"/>
      <c r="KLE128" s="466"/>
      <c r="KLF128" s="399"/>
      <c r="KLG128" s="466"/>
      <c r="KLH128" s="252"/>
      <c r="KLI128" s="467"/>
      <c r="KLJ128" s="466"/>
      <c r="KLK128" s="399"/>
      <c r="KLL128" s="466"/>
      <c r="KLM128" s="252"/>
      <c r="KLN128" s="467"/>
      <c r="KLO128" s="466"/>
      <c r="KLP128" s="399"/>
      <c r="KLQ128" s="466"/>
      <c r="KLR128" s="252"/>
      <c r="KLS128" s="467"/>
      <c r="KLT128" s="466"/>
      <c r="KLU128" s="399"/>
      <c r="KLV128" s="466"/>
      <c r="KLW128" s="252"/>
      <c r="KLX128" s="467"/>
      <c r="KLY128" s="466"/>
      <c r="KLZ128" s="399"/>
      <c r="KMA128" s="466"/>
      <c r="KMB128" s="252"/>
      <c r="KMC128" s="467"/>
      <c r="KMD128" s="466"/>
      <c r="KME128" s="399"/>
      <c r="KMF128" s="466"/>
      <c r="KMG128" s="252"/>
      <c r="KMH128" s="467"/>
      <c r="KMI128" s="466"/>
      <c r="KMJ128" s="399"/>
      <c r="KMK128" s="466"/>
      <c r="KML128" s="252"/>
      <c r="KMM128" s="467"/>
      <c r="KMN128" s="466"/>
      <c r="KMO128" s="399"/>
      <c r="KMP128" s="466"/>
      <c r="KMQ128" s="252"/>
      <c r="KMR128" s="467"/>
      <c r="KMS128" s="466"/>
      <c r="KMT128" s="399"/>
      <c r="KMU128" s="466"/>
      <c r="KMV128" s="252"/>
      <c r="KMW128" s="467"/>
      <c r="KMX128" s="466"/>
      <c r="KMY128" s="399"/>
      <c r="KMZ128" s="466"/>
      <c r="KNA128" s="252"/>
      <c r="KNB128" s="467"/>
      <c r="KNC128" s="466"/>
      <c r="KND128" s="399"/>
      <c r="KNE128" s="466"/>
      <c r="KNF128" s="252"/>
      <c r="KNG128" s="467"/>
      <c r="KNH128" s="466"/>
      <c r="KNI128" s="399"/>
      <c r="KNJ128" s="466"/>
      <c r="KNK128" s="252"/>
      <c r="KNL128" s="467"/>
      <c r="KNM128" s="466"/>
      <c r="KNN128" s="399"/>
      <c r="KNO128" s="466"/>
      <c r="KNP128" s="252"/>
      <c r="KNQ128" s="467"/>
      <c r="KNR128" s="466"/>
      <c r="KNS128" s="399"/>
      <c r="KNT128" s="466"/>
      <c r="KNU128" s="252"/>
      <c r="KNV128" s="467"/>
      <c r="KNW128" s="466"/>
      <c r="KNX128" s="399"/>
      <c r="KNY128" s="466"/>
      <c r="KNZ128" s="252"/>
      <c r="KOA128" s="467"/>
      <c r="KOB128" s="466"/>
      <c r="KOC128" s="399"/>
      <c r="KOD128" s="466"/>
      <c r="KOE128" s="252"/>
      <c r="KOF128" s="467"/>
      <c r="KOG128" s="466"/>
      <c r="KOH128" s="399"/>
      <c r="KOI128" s="466"/>
      <c r="KOJ128" s="252"/>
      <c r="KOK128" s="467"/>
      <c r="KOL128" s="466"/>
      <c r="KOM128" s="399"/>
      <c r="KON128" s="466"/>
      <c r="KOO128" s="252"/>
      <c r="KOP128" s="467"/>
      <c r="KOQ128" s="466"/>
      <c r="KOR128" s="399"/>
      <c r="KOS128" s="466"/>
      <c r="KOT128" s="252"/>
      <c r="KOU128" s="467"/>
      <c r="KOV128" s="466"/>
      <c r="KOW128" s="399"/>
      <c r="KOX128" s="466"/>
      <c r="KOY128" s="252"/>
      <c r="KOZ128" s="467"/>
      <c r="KPA128" s="466"/>
      <c r="KPB128" s="399"/>
      <c r="KPC128" s="466"/>
      <c r="KPD128" s="252"/>
      <c r="KPE128" s="467"/>
      <c r="KPF128" s="466"/>
      <c r="KPG128" s="399"/>
      <c r="KPH128" s="466"/>
      <c r="KPI128" s="252"/>
      <c r="KPJ128" s="467"/>
      <c r="KPK128" s="466"/>
      <c r="KPL128" s="399"/>
      <c r="KPM128" s="466"/>
      <c r="KPN128" s="252"/>
      <c r="KPO128" s="467"/>
      <c r="KPP128" s="466"/>
      <c r="KPQ128" s="399"/>
      <c r="KPR128" s="466"/>
      <c r="KPS128" s="252"/>
      <c r="KPT128" s="467"/>
      <c r="KPU128" s="466"/>
      <c r="KPV128" s="399"/>
      <c r="KPW128" s="466"/>
      <c r="KPX128" s="252"/>
      <c r="KPY128" s="467"/>
      <c r="KPZ128" s="466"/>
      <c r="KQA128" s="399"/>
      <c r="KQB128" s="466"/>
      <c r="KQC128" s="252"/>
      <c r="KQD128" s="467"/>
      <c r="KQE128" s="466"/>
      <c r="KQF128" s="399"/>
      <c r="KQG128" s="466"/>
      <c r="KQH128" s="252"/>
      <c r="KQI128" s="467"/>
      <c r="KQJ128" s="466"/>
      <c r="KQK128" s="399"/>
      <c r="KQL128" s="466"/>
      <c r="KQM128" s="252"/>
      <c r="KQN128" s="467"/>
      <c r="KQO128" s="466"/>
      <c r="KQP128" s="399"/>
      <c r="KQQ128" s="466"/>
      <c r="KQR128" s="252"/>
      <c r="KQS128" s="467"/>
      <c r="KQT128" s="466"/>
      <c r="KQU128" s="399"/>
      <c r="KQV128" s="466"/>
      <c r="KQW128" s="252"/>
      <c r="KQX128" s="467"/>
      <c r="KQY128" s="466"/>
      <c r="KQZ128" s="399"/>
      <c r="KRA128" s="466"/>
      <c r="KRB128" s="252"/>
      <c r="KRC128" s="467"/>
      <c r="KRD128" s="466"/>
      <c r="KRE128" s="399"/>
      <c r="KRF128" s="466"/>
      <c r="KRG128" s="252"/>
      <c r="KRH128" s="467"/>
      <c r="KRI128" s="466"/>
      <c r="KRJ128" s="399"/>
      <c r="KRK128" s="466"/>
      <c r="KRL128" s="252"/>
      <c r="KRM128" s="467"/>
      <c r="KRN128" s="466"/>
      <c r="KRO128" s="399"/>
      <c r="KRP128" s="466"/>
      <c r="KRQ128" s="252"/>
      <c r="KRR128" s="467"/>
      <c r="KRS128" s="466"/>
      <c r="KRT128" s="399"/>
      <c r="KRU128" s="466"/>
      <c r="KRV128" s="252"/>
      <c r="KRW128" s="467"/>
      <c r="KRX128" s="466"/>
      <c r="KRY128" s="399"/>
      <c r="KRZ128" s="466"/>
      <c r="KSA128" s="252"/>
      <c r="KSB128" s="467"/>
      <c r="KSC128" s="466"/>
      <c r="KSD128" s="399"/>
      <c r="KSE128" s="466"/>
      <c r="KSF128" s="252"/>
      <c r="KSG128" s="467"/>
      <c r="KSH128" s="466"/>
      <c r="KSI128" s="399"/>
      <c r="KSJ128" s="466"/>
      <c r="KSK128" s="252"/>
      <c r="KSL128" s="467"/>
      <c r="KSM128" s="466"/>
      <c r="KSN128" s="399"/>
      <c r="KSO128" s="466"/>
      <c r="KSP128" s="252"/>
      <c r="KSQ128" s="467"/>
      <c r="KSR128" s="466"/>
      <c r="KSS128" s="399"/>
      <c r="KST128" s="466"/>
      <c r="KSU128" s="252"/>
      <c r="KSV128" s="467"/>
      <c r="KSW128" s="466"/>
      <c r="KSX128" s="399"/>
      <c r="KSY128" s="466"/>
      <c r="KSZ128" s="252"/>
      <c r="KTA128" s="467"/>
      <c r="KTB128" s="466"/>
      <c r="KTC128" s="399"/>
      <c r="KTD128" s="466"/>
      <c r="KTE128" s="252"/>
      <c r="KTF128" s="467"/>
      <c r="KTG128" s="466"/>
      <c r="KTH128" s="399"/>
      <c r="KTI128" s="466"/>
      <c r="KTJ128" s="252"/>
      <c r="KTK128" s="467"/>
      <c r="KTL128" s="466"/>
      <c r="KTM128" s="399"/>
      <c r="KTN128" s="466"/>
      <c r="KTO128" s="252"/>
      <c r="KTP128" s="467"/>
      <c r="KTQ128" s="466"/>
      <c r="KTR128" s="399"/>
      <c r="KTS128" s="466"/>
      <c r="KTT128" s="252"/>
      <c r="KTU128" s="467"/>
      <c r="KTV128" s="466"/>
      <c r="KTW128" s="399"/>
      <c r="KTX128" s="466"/>
      <c r="KTY128" s="252"/>
      <c r="KTZ128" s="467"/>
      <c r="KUA128" s="466"/>
      <c r="KUB128" s="399"/>
      <c r="KUC128" s="466"/>
      <c r="KUD128" s="252"/>
      <c r="KUE128" s="467"/>
      <c r="KUF128" s="466"/>
      <c r="KUG128" s="399"/>
      <c r="KUH128" s="466"/>
      <c r="KUI128" s="252"/>
      <c r="KUJ128" s="467"/>
      <c r="KUK128" s="466"/>
      <c r="KUL128" s="399"/>
      <c r="KUM128" s="466"/>
      <c r="KUN128" s="252"/>
      <c r="KUO128" s="467"/>
      <c r="KUP128" s="466"/>
      <c r="KUQ128" s="399"/>
      <c r="KUR128" s="466"/>
      <c r="KUS128" s="252"/>
      <c r="KUT128" s="467"/>
      <c r="KUU128" s="466"/>
      <c r="KUV128" s="399"/>
      <c r="KUW128" s="466"/>
      <c r="KUX128" s="252"/>
      <c r="KUY128" s="467"/>
      <c r="KUZ128" s="466"/>
      <c r="KVA128" s="399"/>
      <c r="KVB128" s="466"/>
      <c r="KVC128" s="252"/>
      <c r="KVD128" s="467"/>
      <c r="KVE128" s="466"/>
      <c r="KVF128" s="399"/>
      <c r="KVG128" s="466"/>
      <c r="KVH128" s="252"/>
      <c r="KVI128" s="467"/>
      <c r="KVJ128" s="466"/>
      <c r="KVK128" s="399"/>
      <c r="KVL128" s="466"/>
      <c r="KVM128" s="252"/>
      <c r="KVN128" s="467"/>
      <c r="KVO128" s="466"/>
      <c r="KVP128" s="399"/>
      <c r="KVQ128" s="466"/>
      <c r="KVR128" s="252"/>
      <c r="KVS128" s="467"/>
      <c r="KVT128" s="466"/>
      <c r="KVU128" s="399"/>
      <c r="KVV128" s="466"/>
      <c r="KVW128" s="252"/>
      <c r="KVX128" s="467"/>
      <c r="KVY128" s="466"/>
      <c r="KVZ128" s="399"/>
      <c r="KWA128" s="466"/>
      <c r="KWB128" s="252"/>
      <c r="KWC128" s="467"/>
      <c r="KWD128" s="466"/>
      <c r="KWE128" s="399"/>
      <c r="KWF128" s="466"/>
      <c r="KWG128" s="252"/>
      <c r="KWH128" s="467"/>
      <c r="KWI128" s="466"/>
      <c r="KWJ128" s="399"/>
      <c r="KWK128" s="466"/>
      <c r="KWL128" s="252"/>
      <c r="KWM128" s="467"/>
      <c r="KWN128" s="466"/>
      <c r="KWO128" s="399"/>
      <c r="KWP128" s="466"/>
      <c r="KWQ128" s="252"/>
      <c r="KWR128" s="467"/>
      <c r="KWS128" s="466"/>
      <c r="KWT128" s="399"/>
      <c r="KWU128" s="466"/>
      <c r="KWV128" s="252"/>
      <c r="KWW128" s="467"/>
      <c r="KWX128" s="466"/>
      <c r="KWY128" s="399"/>
      <c r="KWZ128" s="466"/>
      <c r="KXA128" s="252"/>
      <c r="KXB128" s="467"/>
      <c r="KXC128" s="466"/>
      <c r="KXD128" s="399"/>
      <c r="KXE128" s="466"/>
      <c r="KXF128" s="252"/>
      <c r="KXG128" s="467"/>
      <c r="KXH128" s="466"/>
      <c r="KXI128" s="399"/>
      <c r="KXJ128" s="466"/>
      <c r="KXK128" s="252"/>
      <c r="KXL128" s="467"/>
      <c r="KXM128" s="466"/>
      <c r="KXN128" s="399"/>
      <c r="KXO128" s="466"/>
      <c r="KXP128" s="252"/>
      <c r="KXQ128" s="467"/>
      <c r="KXR128" s="466"/>
      <c r="KXS128" s="399"/>
      <c r="KXT128" s="466"/>
      <c r="KXU128" s="252"/>
      <c r="KXV128" s="467"/>
      <c r="KXW128" s="466"/>
      <c r="KXX128" s="399"/>
      <c r="KXY128" s="466"/>
      <c r="KXZ128" s="252"/>
      <c r="KYA128" s="467"/>
      <c r="KYB128" s="466"/>
      <c r="KYC128" s="399"/>
      <c r="KYD128" s="466"/>
      <c r="KYE128" s="252"/>
      <c r="KYF128" s="467"/>
      <c r="KYG128" s="466"/>
      <c r="KYH128" s="399"/>
      <c r="KYI128" s="466"/>
      <c r="KYJ128" s="252"/>
      <c r="KYK128" s="467"/>
      <c r="KYL128" s="466"/>
      <c r="KYM128" s="399"/>
      <c r="KYN128" s="466"/>
      <c r="KYO128" s="252"/>
      <c r="KYP128" s="467"/>
      <c r="KYQ128" s="466"/>
      <c r="KYR128" s="399"/>
      <c r="KYS128" s="466"/>
      <c r="KYT128" s="252"/>
      <c r="KYU128" s="467"/>
      <c r="KYV128" s="466"/>
      <c r="KYW128" s="399"/>
      <c r="KYX128" s="466"/>
      <c r="KYY128" s="252"/>
      <c r="KYZ128" s="467"/>
      <c r="KZA128" s="466"/>
      <c r="KZB128" s="399"/>
      <c r="KZC128" s="466"/>
      <c r="KZD128" s="252"/>
      <c r="KZE128" s="467"/>
      <c r="KZF128" s="466"/>
      <c r="KZG128" s="399"/>
      <c r="KZH128" s="466"/>
      <c r="KZI128" s="252"/>
      <c r="KZJ128" s="467"/>
      <c r="KZK128" s="466"/>
      <c r="KZL128" s="399"/>
      <c r="KZM128" s="466"/>
      <c r="KZN128" s="252"/>
      <c r="KZO128" s="467"/>
      <c r="KZP128" s="466"/>
      <c r="KZQ128" s="399"/>
      <c r="KZR128" s="466"/>
      <c r="KZS128" s="252"/>
      <c r="KZT128" s="467"/>
      <c r="KZU128" s="466"/>
      <c r="KZV128" s="399"/>
      <c r="KZW128" s="466"/>
      <c r="KZX128" s="252"/>
      <c r="KZY128" s="467"/>
      <c r="KZZ128" s="466"/>
      <c r="LAA128" s="399"/>
      <c r="LAB128" s="466"/>
      <c r="LAC128" s="252"/>
      <c r="LAD128" s="467"/>
      <c r="LAE128" s="466"/>
      <c r="LAF128" s="399"/>
      <c r="LAG128" s="466"/>
      <c r="LAH128" s="252"/>
      <c r="LAI128" s="467"/>
      <c r="LAJ128" s="466"/>
      <c r="LAK128" s="399"/>
      <c r="LAL128" s="466"/>
      <c r="LAM128" s="252"/>
      <c r="LAN128" s="467"/>
      <c r="LAO128" s="466"/>
      <c r="LAP128" s="399"/>
      <c r="LAQ128" s="466"/>
      <c r="LAR128" s="252"/>
      <c r="LAS128" s="467"/>
      <c r="LAT128" s="466"/>
      <c r="LAU128" s="399"/>
      <c r="LAV128" s="466"/>
      <c r="LAW128" s="252"/>
      <c r="LAX128" s="467"/>
      <c r="LAY128" s="466"/>
      <c r="LAZ128" s="399"/>
      <c r="LBA128" s="466"/>
      <c r="LBB128" s="252"/>
      <c r="LBC128" s="467"/>
      <c r="LBD128" s="466"/>
      <c r="LBE128" s="399"/>
      <c r="LBF128" s="466"/>
      <c r="LBG128" s="252"/>
      <c r="LBH128" s="467"/>
      <c r="LBI128" s="466"/>
      <c r="LBJ128" s="399"/>
      <c r="LBK128" s="466"/>
      <c r="LBL128" s="252"/>
      <c r="LBM128" s="467"/>
      <c r="LBN128" s="466"/>
      <c r="LBO128" s="399"/>
      <c r="LBP128" s="466"/>
      <c r="LBQ128" s="252"/>
      <c r="LBR128" s="467"/>
      <c r="LBS128" s="466"/>
      <c r="LBT128" s="399"/>
      <c r="LBU128" s="466"/>
      <c r="LBV128" s="252"/>
      <c r="LBW128" s="467"/>
      <c r="LBX128" s="466"/>
      <c r="LBY128" s="399"/>
      <c r="LBZ128" s="466"/>
      <c r="LCA128" s="252"/>
      <c r="LCB128" s="467"/>
      <c r="LCC128" s="466"/>
      <c r="LCD128" s="399"/>
      <c r="LCE128" s="466"/>
      <c r="LCF128" s="252"/>
      <c r="LCG128" s="467"/>
      <c r="LCH128" s="466"/>
      <c r="LCI128" s="399"/>
      <c r="LCJ128" s="466"/>
      <c r="LCK128" s="252"/>
      <c r="LCL128" s="467"/>
      <c r="LCM128" s="466"/>
      <c r="LCN128" s="399"/>
      <c r="LCO128" s="466"/>
      <c r="LCP128" s="252"/>
      <c r="LCQ128" s="467"/>
      <c r="LCR128" s="466"/>
      <c r="LCS128" s="399"/>
      <c r="LCT128" s="466"/>
      <c r="LCU128" s="252"/>
      <c r="LCV128" s="467"/>
      <c r="LCW128" s="466"/>
      <c r="LCX128" s="399"/>
      <c r="LCY128" s="466"/>
      <c r="LCZ128" s="252"/>
      <c r="LDA128" s="467"/>
      <c r="LDB128" s="466"/>
      <c r="LDC128" s="399"/>
      <c r="LDD128" s="466"/>
      <c r="LDE128" s="252"/>
      <c r="LDF128" s="467"/>
      <c r="LDG128" s="466"/>
      <c r="LDH128" s="399"/>
      <c r="LDI128" s="466"/>
      <c r="LDJ128" s="252"/>
      <c r="LDK128" s="467"/>
      <c r="LDL128" s="466"/>
      <c r="LDM128" s="399"/>
      <c r="LDN128" s="466"/>
      <c r="LDO128" s="252"/>
      <c r="LDP128" s="467"/>
      <c r="LDQ128" s="466"/>
      <c r="LDR128" s="399"/>
      <c r="LDS128" s="466"/>
      <c r="LDT128" s="252"/>
      <c r="LDU128" s="467"/>
      <c r="LDV128" s="466"/>
      <c r="LDW128" s="399"/>
      <c r="LDX128" s="466"/>
      <c r="LDY128" s="252"/>
      <c r="LDZ128" s="467"/>
      <c r="LEA128" s="466"/>
      <c r="LEB128" s="399"/>
      <c r="LEC128" s="466"/>
      <c r="LED128" s="252"/>
      <c r="LEE128" s="467"/>
      <c r="LEF128" s="466"/>
      <c r="LEG128" s="399"/>
      <c r="LEH128" s="466"/>
      <c r="LEI128" s="252"/>
      <c r="LEJ128" s="467"/>
      <c r="LEK128" s="466"/>
      <c r="LEL128" s="399"/>
      <c r="LEM128" s="466"/>
      <c r="LEN128" s="252"/>
      <c r="LEO128" s="467"/>
      <c r="LEP128" s="466"/>
      <c r="LEQ128" s="399"/>
      <c r="LER128" s="466"/>
      <c r="LES128" s="252"/>
      <c r="LET128" s="467"/>
      <c r="LEU128" s="466"/>
      <c r="LEV128" s="399"/>
      <c r="LEW128" s="466"/>
      <c r="LEX128" s="252"/>
      <c r="LEY128" s="467"/>
      <c r="LEZ128" s="466"/>
      <c r="LFA128" s="399"/>
      <c r="LFB128" s="466"/>
      <c r="LFC128" s="252"/>
      <c r="LFD128" s="467"/>
      <c r="LFE128" s="466"/>
      <c r="LFF128" s="399"/>
      <c r="LFG128" s="466"/>
      <c r="LFH128" s="252"/>
      <c r="LFI128" s="467"/>
      <c r="LFJ128" s="466"/>
      <c r="LFK128" s="399"/>
      <c r="LFL128" s="466"/>
      <c r="LFM128" s="252"/>
      <c r="LFN128" s="467"/>
      <c r="LFO128" s="466"/>
      <c r="LFP128" s="399"/>
      <c r="LFQ128" s="466"/>
      <c r="LFR128" s="252"/>
      <c r="LFS128" s="467"/>
      <c r="LFT128" s="466"/>
      <c r="LFU128" s="399"/>
      <c r="LFV128" s="466"/>
      <c r="LFW128" s="252"/>
      <c r="LFX128" s="467"/>
      <c r="LFY128" s="466"/>
      <c r="LFZ128" s="399"/>
      <c r="LGA128" s="466"/>
      <c r="LGB128" s="252"/>
      <c r="LGC128" s="467"/>
      <c r="LGD128" s="466"/>
      <c r="LGE128" s="399"/>
      <c r="LGF128" s="466"/>
      <c r="LGG128" s="252"/>
      <c r="LGH128" s="467"/>
      <c r="LGI128" s="466"/>
      <c r="LGJ128" s="399"/>
      <c r="LGK128" s="466"/>
      <c r="LGL128" s="252"/>
      <c r="LGM128" s="467"/>
      <c r="LGN128" s="466"/>
      <c r="LGO128" s="399"/>
      <c r="LGP128" s="466"/>
      <c r="LGQ128" s="252"/>
      <c r="LGR128" s="467"/>
      <c r="LGS128" s="466"/>
      <c r="LGT128" s="399"/>
      <c r="LGU128" s="466"/>
      <c r="LGV128" s="252"/>
      <c r="LGW128" s="467"/>
      <c r="LGX128" s="466"/>
      <c r="LGY128" s="399"/>
      <c r="LGZ128" s="466"/>
      <c r="LHA128" s="252"/>
      <c r="LHB128" s="467"/>
      <c r="LHC128" s="466"/>
      <c r="LHD128" s="399"/>
      <c r="LHE128" s="466"/>
      <c r="LHF128" s="252"/>
      <c r="LHG128" s="467"/>
      <c r="LHH128" s="466"/>
      <c r="LHI128" s="399"/>
      <c r="LHJ128" s="466"/>
      <c r="LHK128" s="252"/>
      <c r="LHL128" s="467"/>
      <c r="LHM128" s="466"/>
      <c r="LHN128" s="399"/>
      <c r="LHO128" s="466"/>
      <c r="LHP128" s="252"/>
      <c r="LHQ128" s="467"/>
      <c r="LHR128" s="466"/>
      <c r="LHS128" s="399"/>
      <c r="LHT128" s="466"/>
      <c r="LHU128" s="252"/>
      <c r="LHV128" s="467"/>
      <c r="LHW128" s="466"/>
      <c r="LHX128" s="399"/>
      <c r="LHY128" s="466"/>
      <c r="LHZ128" s="252"/>
      <c r="LIA128" s="467"/>
      <c r="LIB128" s="466"/>
      <c r="LIC128" s="399"/>
      <c r="LID128" s="466"/>
      <c r="LIE128" s="252"/>
      <c r="LIF128" s="467"/>
      <c r="LIG128" s="466"/>
      <c r="LIH128" s="399"/>
      <c r="LII128" s="466"/>
      <c r="LIJ128" s="252"/>
      <c r="LIK128" s="467"/>
      <c r="LIL128" s="466"/>
      <c r="LIM128" s="399"/>
      <c r="LIN128" s="466"/>
      <c r="LIO128" s="252"/>
      <c r="LIP128" s="467"/>
      <c r="LIQ128" s="466"/>
      <c r="LIR128" s="399"/>
      <c r="LIS128" s="466"/>
      <c r="LIT128" s="252"/>
      <c r="LIU128" s="467"/>
      <c r="LIV128" s="466"/>
      <c r="LIW128" s="399"/>
      <c r="LIX128" s="466"/>
      <c r="LIY128" s="252"/>
      <c r="LIZ128" s="467"/>
      <c r="LJA128" s="466"/>
      <c r="LJB128" s="399"/>
      <c r="LJC128" s="466"/>
      <c r="LJD128" s="252"/>
      <c r="LJE128" s="467"/>
      <c r="LJF128" s="466"/>
      <c r="LJG128" s="399"/>
      <c r="LJH128" s="466"/>
      <c r="LJI128" s="252"/>
      <c r="LJJ128" s="467"/>
      <c r="LJK128" s="466"/>
      <c r="LJL128" s="399"/>
      <c r="LJM128" s="466"/>
      <c r="LJN128" s="252"/>
      <c r="LJO128" s="467"/>
      <c r="LJP128" s="466"/>
      <c r="LJQ128" s="399"/>
      <c r="LJR128" s="466"/>
      <c r="LJS128" s="252"/>
      <c r="LJT128" s="467"/>
      <c r="LJU128" s="466"/>
      <c r="LJV128" s="399"/>
      <c r="LJW128" s="466"/>
      <c r="LJX128" s="252"/>
      <c r="LJY128" s="467"/>
      <c r="LJZ128" s="466"/>
      <c r="LKA128" s="399"/>
      <c r="LKB128" s="466"/>
      <c r="LKC128" s="252"/>
      <c r="LKD128" s="467"/>
      <c r="LKE128" s="466"/>
      <c r="LKF128" s="399"/>
      <c r="LKG128" s="466"/>
      <c r="LKH128" s="252"/>
      <c r="LKI128" s="467"/>
      <c r="LKJ128" s="466"/>
      <c r="LKK128" s="399"/>
      <c r="LKL128" s="466"/>
      <c r="LKM128" s="252"/>
      <c r="LKN128" s="467"/>
      <c r="LKO128" s="466"/>
      <c r="LKP128" s="399"/>
      <c r="LKQ128" s="466"/>
      <c r="LKR128" s="252"/>
      <c r="LKS128" s="467"/>
      <c r="LKT128" s="466"/>
      <c r="LKU128" s="399"/>
      <c r="LKV128" s="466"/>
      <c r="LKW128" s="252"/>
      <c r="LKX128" s="467"/>
      <c r="LKY128" s="466"/>
      <c r="LKZ128" s="399"/>
      <c r="LLA128" s="466"/>
      <c r="LLB128" s="252"/>
      <c r="LLC128" s="467"/>
      <c r="LLD128" s="466"/>
      <c r="LLE128" s="399"/>
      <c r="LLF128" s="466"/>
      <c r="LLG128" s="252"/>
      <c r="LLH128" s="467"/>
      <c r="LLI128" s="466"/>
      <c r="LLJ128" s="399"/>
      <c r="LLK128" s="466"/>
      <c r="LLL128" s="252"/>
      <c r="LLM128" s="467"/>
      <c r="LLN128" s="466"/>
      <c r="LLO128" s="399"/>
      <c r="LLP128" s="466"/>
      <c r="LLQ128" s="252"/>
      <c r="LLR128" s="467"/>
      <c r="LLS128" s="466"/>
      <c r="LLT128" s="399"/>
      <c r="LLU128" s="466"/>
      <c r="LLV128" s="252"/>
      <c r="LLW128" s="467"/>
      <c r="LLX128" s="466"/>
      <c r="LLY128" s="399"/>
      <c r="LLZ128" s="466"/>
      <c r="LMA128" s="252"/>
      <c r="LMB128" s="467"/>
      <c r="LMC128" s="466"/>
      <c r="LMD128" s="399"/>
      <c r="LME128" s="466"/>
      <c r="LMF128" s="252"/>
      <c r="LMG128" s="467"/>
      <c r="LMH128" s="466"/>
      <c r="LMI128" s="399"/>
      <c r="LMJ128" s="466"/>
      <c r="LMK128" s="252"/>
      <c r="LML128" s="467"/>
      <c r="LMM128" s="466"/>
      <c r="LMN128" s="399"/>
      <c r="LMO128" s="466"/>
      <c r="LMP128" s="252"/>
      <c r="LMQ128" s="467"/>
      <c r="LMR128" s="466"/>
      <c r="LMS128" s="399"/>
      <c r="LMT128" s="466"/>
      <c r="LMU128" s="252"/>
      <c r="LMV128" s="467"/>
      <c r="LMW128" s="466"/>
      <c r="LMX128" s="399"/>
      <c r="LMY128" s="466"/>
      <c r="LMZ128" s="252"/>
      <c r="LNA128" s="467"/>
      <c r="LNB128" s="466"/>
      <c r="LNC128" s="399"/>
      <c r="LND128" s="466"/>
      <c r="LNE128" s="252"/>
      <c r="LNF128" s="467"/>
      <c r="LNG128" s="466"/>
      <c r="LNH128" s="399"/>
      <c r="LNI128" s="466"/>
      <c r="LNJ128" s="252"/>
      <c r="LNK128" s="467"/>
      <c r="LNL128" s="466"/>
      <c r="LNM128" s="399"/>
      <c r="LNN128" s="466"/>
      <c r="LNO128" s="252"/>
      <c r="LNP128" s="467"/>
      <c r="LNQ128" s="466"/>
      <c r="LNR128" s="399"/>
      <c r="LNS128" s="466"/>
      <c r="LNT128" s="252"/>
      <c r="LNU128" s="467"/>
      <c r="LNV128" s="466"/>
      <c r="LNW128" s="399"/>
      <c r="LNX128" s="466"/>
      <c r="LNY128" s="252"/>
      <c r="LNZ128" s="467"/>
      <c r="LOA128" s="466"/>
      <c r="LOB128" s="399"/>
      <c r="LOC128" s="466"/>
      <c r="LOD128" s="252"/>
      <c r="LOE128" s="467"/>
      <c r="LOF128" s="466"/>
      <c r="LOG128" s="399"/>
      <c r="LOH128" s="466"/>
      <c r="LOI128" s="252"/>
      <c r="LOJ128" s="467"/>
      <c r="LOK128" s="466"/>
      <c r="LOL128" s="399"/>
      <c r="LOM128" s="466"/>
      <c r="LON128" s="252"/>
      <c r="LOO128" s="467"/>
      <c r="LOP128" s="466"/>
      <c r="LOQ128" s="399"/>
      <c r="LOR128" s="466"/>
      <c r="LOS128" s="252"/>
      <c r="LOT128" s="467"/>
      <c r="LOU128" s="466"/>
      <c r="LOV128" s="399"/>
      <c r="LOW128" s="466"/>
      <c r="LOX128" s="252"/>
      <c r="LOY128" s="467"/>
      <c r="LOZ128" s="466"/>
      <c r="LPA128" s="399"/>
      <c r="LPB128" s="466"/>
      <c r="LPC128" s="252"/>
      <c r="LPD128" s="467"/>
      <c r="LPE128" s="466"/>
      <c r="LPF128" s="399"/>
      <c r="LPG128" s="466"/>
      <c r="LPH128" s="252"/>
      <c r="LPI128" s="467"/>
      <c r="LPJ128" s="466"/>
      <c r="LPK128" s="399"/>
      <c r="LPL128" s="466"/>
      <c r="LPM128" s="252"/>
      <c r="LPN128" s="467"/>
      <c r="LPO128" s="466"/>
      <c r="LPP128" s="399"/>
      <c r="LPQ128" s="466"/>
      <c r="LPR128" s="252"/>
      <c r="LPS128" s="467"/>
      <c r="LPT128" s="466"/>
      <c r="LPU128" s="399"/>
      <c r="LPV128" s="466"/>
      <c r="LPW128" s="252"/>
      <c r="LPX128" s="467"/>
      <c r="LPY128" s="466"/>
      <c r="LPZ128" s="399"/>
      <c r="LQA128" s="466"/>
      <c r="LQB128" s="252"/>
      <c r="LQC128" s="467"/>
      <c r="LQD128" s="466"/>
      <c r="LQE128" s="399"/>
      <c r="LQF128" s="466"/>
      <c r="LQG128" s="252"/>
      <c r="LQH128" s="467"/>
      <c r="LQI128" s="466"/>
      <c r="LQJ128" s="399"/>
      <c r="LQK128" s="466"/>
      <c r="LQL128" s="252"/>
      <c r="LQM128" s="467"/>
      <c r="LQN128" s="466"/>
      <c r="LQO128" s="399"/>
      <c r="LQP128" s="466"/>
      <c r="LQQ128" s="252"/>
      <c r="LQR128" s="467"/>
      <c r="LQS128" s="466"/>
      <c r="LQT128" s="399"/>
      <c r="LQU128" s="466"/>
      <c r="LQV128" s="252"/>
      <c r="LQW128" s="467"/>
      <c r="LQX128" s="466"/>
      <c r="LQY128" s="399"/>
      <c r="LQZ128" s="466"/>
      <c r="LRA128" s="252"/>
      <c r="LRB128" s="467"/>
      <c r="LRC128" s="466"/>
      <c r="LRD128" s="399"/>
      <c r="LRE128" s="466"/>
      <c r="LRF128" s="252"/>
      <c r="LRG128" s="467"/>
      <c r="LRH128" s="466"/>
      <c r="LRI128" s="399"/>
      <c r="LRJ128" s="466"/>
      <c r="LRK128" s="252"/>
      <c r="LRL128" s="467"/>
      <c r="LRM128" s="466"/>
      <c r="LRN128" s="399"/>
      <c r="LRO128" s="466"/>
      <c r="LRP128" s="252"/>
      <c r="LRQ128" s="467"/>
      <c r="LRR128" s="466"/>
      <c r="LRS128" s="399"/>
      <c r="LRT128" s="466"/>
      <c r="LRU128" s="252"/>
      <c r="LRV128" s="467"/>
      <c r="LRW128" s="466"/>
      <c r="LRX128" s="399"/>
      <c r="LRY128" s="466"/>
      <c r="LRZ128" s="252"/>
      <c r="LSA128" s="467"/>
      <c r="LSB128" s="466"/>
      <c r="LSC128" s="399"/>
      <c r="LSD128" s="466"/>
      <c r="LSE128" s="252"/>
      <c r="LSF128" s="467"/>
      <c r="LSG128" s="466"/>
      <c r="LSH128" s="399"/>
      <c r="LSI128" s="466"/>
      <c r="LSJ128" s="252"/>
      <c r="LSK128" s="467"/>
      <c r="LSL128" s="466"/>
      <c r="LSM128" s="399"/>
      <c r="LSN128" s="466"/>
      <c r="LSO128" s="252"/>
      <c r="LSP128" s="467"/>
      <c r="LSQ128" s="466"/>
      <c r="LSR128" s="399"/>
      <c r="LSS128" s="466"/>
      <c r="LST128" s="252"/>
      <c r="LSU128" s="467"/>
      <c r="LSV128" s="466"/>
      <c r="LSW128" s="399"/>
      <c r="LSX128" s="466"/>
      <c r="LSY128" s="252"/>
      <c r="LSZ128" s="467"/>
      <c r="LTA128" s="466"/>
      <c r="LTB128" s="399"/>
      <c r="LTC128" s="466"/>
      <c r="LTD128" s="252"/>
      <c r="LTE128" s="467"/>
      <c r="LTF128" s="466"/>
      <c r="LTG128" s="399"/>
      <c r="LTH128" s="466"/>
      <c r="LTI128" s="252"/>
      <c r="LTJ128" s="467"/>
      <c r="LTK128" s="466"/>
      <c r="LTL128" s="399"/>
      <c r="LTM128" s="466"/>
      <c r="LTN128" s="252"/>
      <c r="LTO128" s="467"/>
      <c r="LTP128" s="466"/>
      <c r="LTQ128" s="399"/>
      <c r="LTR128" s="466"/>
      <c r="LTS128" s="252"/>
      <c r="LTT128" s="467"/>
      <c r="LTU128" s="466"/>
      <c r="LTV128" s="399"/>
      <c r="LTW128" s="466"/>
      <c r="LTX128" s="252"/>
      <c r="LTY128" s="467"/>
      <c r="LTZ128" s="466"/>
      <c r="LUA128" s="399"/>
      <c r="LUB128" s="466"/>
      <c r="LUC128" s="252"/>
      <c r="LUD128" s="467"/>
      <c r="LUE128" s="466"/>
      <c r="LUF128" s="399"/>
      <c r="LUG128" s="466"/>
      <c r="LUH128" s="252"/>
      <c r="LUI128" s="467"/>
      <c r="LUJ128" s="466"/>
      <c r="LUK128" s="399"/>
      <c r="LUL128" s="466"/>
      <c r="LUM128" s="252"/>
      <c r="LUN128" s="467"/>
      <c r="LUO128" s="466"/>
      <c r="LUP128" s="399"/>
      <c r="LUQ128" s="466"/>
      <c r="LUR128" s="252"/>
      <c r="LUS128" s="467"/>
      <c r="LUT128" s="466"/>
      <c r="LUU128" s="399"/>
      <c r="LUV128" s="466"/>
      <c r="LUW128" s="252"/>
      <c r="LUX128" s="467"/>
      <c r="LUY128" s="466"/>
      <c r="LUZ128" s="399"/>
      <c r="LVA128" s="466"/>
      <c r="LVB128" s="252"/>
      <c r="LVC128" s="467"/>
      <c r="LVD128" s="466"/>
      <c r="LVE128" s="399"/>
      <c r="LVF128" s="466"/>
      <c r="LVG128" s="252"/>
      <c r="LVH128" s="467"/>
      <c r="LVI128" s="466"/>
      <c r="LVJ128" s="399"/>
      <c r="LVK128" s="466"/>
      <c r="LVL128" s="252"/>
      <c r="LVM128" s="467"/>
      <c r="LVN128" s="466"/>
      <c r="LVO128" s="399"/>
      <c r="LVP128" s="466"/>
      <c r="LVQ128" s="252"/>
      <c r="LVR128" s="467"/>
      <c r="LVS128" s="466"/>
      <c r="LVT128" s="399"/>
      <c r="LVU128" s="466"/>
      <c r="LVV128" s="252"/>
      <c r="LVW128" s="467"/>
      <c r="LVX128" s="466"/>
      <c r="LVY128" s="399"/>
      <c r="LVZ128" s="466"/>
      <c r="LWA128" s="252"/>
      <c r="LWB128" s="467"/>
      <c r="LWC128" s="466"/>
      <c r="LWD128" s="399"/>
      <c r="LWE128" s="466"/>
      <c r="LWF128" s="252"/>
      <c r="LWG128" s="467"/>
      <c r="LWH128" s="466"/>
      <c r="LWI128" s="399"/>
      <c r="LWJ128" s="466"/>
      <c r="LWK128" s="252"/>
      <c r="LWL128" s="467"/>
      <c r="LWM128" s="466"/>
      <c r="LWN128" s="399"/>
      <c r="LWO128" s="466"/>
      <c r="LWP128" s="252"/>
      <c r="LWQ128" s="467"/>
      <c r="LWR128" s="466"/>
      <c r="LWS128" s="399"/>
      <c r="LWT128" s="466"/>
      <c r="LWU128" s="252"/>
      <c r="LWV128" s="467"/>
      <c r="LWW128" s="466"/>
      <c r="LWX128" s="399"/>
      <c r="LWY128" s="466"/>
      <c r="LWZ128" s="252"/>
      <c r="LXA128" s="467"/>
      <c r="LXB128" s="466"/>
      <c r="LXC128" s="399"/>
      <c r="LXD128" s="466"/>
      <c r="LXE128" s="252"/>
      <c r="LXF128" s="467"/>
      <c r="LXG128" s="466"/>
      <c r="LXH128" s="399"/>
      <c r="LXI128" s="466"/>
      <c r="LXJ128" s="252"/>
      <c r="LXK128" s="467"/>
      <c r="LXL128" s="466"/>
      <c r="LXM128" s="399"/>
      <c r="LXN128" s="466"/>
      <c r="LXO128" s="252"/>
      <c r="LXP128" s="467"/>
      <c r="LXQ128" s="466"/>
      <c r="LXR128" s="399"/>
      <c r="LXS128" s="466"/>
      <c r="LXT128" s="252"/>
      <c r="LXU128" s="467"/>
      <c r="LXV128" s="466"/>
      <c r="LXW128" s="399"/>
      <c r="LXX128" s="466"/>
      <c r="LXY128" s="252"/>
      <c r="LXZ128" s="467"/>
      <c r="LYA128" s="466"/>
      <c r="LYB128" s="399"/>
      <c r="LYC128" s="466"/>
      <c r="LYD128" s="252"/>
      <c r="LYE128" s="467"/>
      <c r="LYF128" s="466"/>
      <c r="LYG128" s="399"/>
      <c r="LYH128" s="466"/>
      <c r="LYI128" s="252"/>
      <c r="LYJ128" s="467"/>
      <c r="LYK128" s="466"/>
      <c r="LYL128" s="399"/>
      <c r="LYM128" s="466"/>
      <c r="LYN128" s="252"/>
      <c r="LYO128" s="467"/>
      <c r="LYP128" s="466"/>
      <c r="LYQ128" s="399"/>
      <c r="LYR128" s="466"/>
      <c r="LYS128" s="252"/>
      <c r="LYT128" s="467"/>
      <c r="LYU128" s="466"/>
      <c r="LYV128" s="399"/>
      <c r="LYW128" s="466"/>
      <c r="LYX128" s="252"/>
      <c r="LYY128" s="467"/>
      <c r="LYZ128" s="466"/>
      <c r="LZA128" s="399"/>
      <c r="LZB128" s="466"/>
      <c r="LZC128" s="252"/>
      <c r="LZD128" s="467"/>
      <c r="LZE128" s="466"/>
      <c r="LZF128" s="399"/>
      <c r="LZG128" s="466"/>
      <c r="LZH128" s="252"/>
      <c r="LZI128" s="467"/>
      <c r="LZJ128" s="466"/>
      <c r="LZK128" s="399"/>
      <c r="LZL128" s="466"/>
      <c r="LZM128" s="252"/>
      <c r="LZN128" s="467"/>
      <c r="LZO128" s="466"/>
      <c r="LZP128" s="399"/>
      <c r="LZQ128" s="466"/>
      <c r="LZR128" s="252"/>
      <c r="LZS128" s="467"/>
      <c r="LZT128" s="466"/>
      <c r="LZU128" s="399"/>
      <c r="LZV128" s="466"/>
      <c r="LZW128" s="252"/>
      <c r="LZX128" s="467"/>
      <c r="LZY128" s="466"/>
      <c r="LZZ128" s="399"/>
      <c r="MAA128" s="466"/>
      <c r="MAB128" s="252"/>
      <c r="MAC128" s="467"/>
      <c r="MAD128" s="466"/>
      <c r="MAE128" s="399"/>
      <c r="MAF128" s="466"/>
      <c r="MAG128" s="252"/>
      <c r="MAH128" s="467"/>
      <c r="MAI128" s="466"/>
      <c r="MAJ128" s="399"/>
      <c r="MAK128" s="466"/>
      <c r="MAL128" s="252"/>
      <c r="MAM128" s="467"/>
      <c r="MAN128" s="466"/>
      <c r="MAO128" s="399"/>
      <c r="MAP128" s="466"/>
      <c r="MAQ128" s="252"/>
      <c r="MAR128" s="467"/>
      <c r="MAS128" s="466"/>
      <c r="MAT128" s="399"/>
      <c r="MAU128" s="466"/>
      <c r="MAV128" s="252"/>
      <c r="MAW128" s="467"/>
      <c r="MAX128" s="466"/>
      <c r="MAY128" s="399"/>
      <c r="MAZ128" s="466"/>
      <c r="MBA128" s="252"/>
      <c r="MBB128" s="467"/>
      <c r="MBC128" s="466"/>
      <c r="MBD128" s="399"/>
      <c r="MBE128" s="466"/>
      <c r="MBF128" s="252"/>
      <c r="MBG128" s="467"/>
      <c r="MBH128" s="466"/>
      <c r="MBI128" s="399"/>
      <c r="MBJ128" s="466"/>
      <c r="MBK128" s="252"/>
      <c r="MBL128" s="467"/>
      <c r="MBM128" s="466"/>
      <c r="MBN128" s="399"/>
      <c r="MBO128" s="466"/>
      <c r="MBP128" s="252"/>
      <c r="MBQ128" s="467"/>
      <c r="MBR128" s="466"/>
      <c r="MBS128" s="399"/>
      <c r="MBT128" s="466"/>
      <c r="MBU128" s="252"/>
      <c r="MBV128" s="467"/>
      <c r="MBW128" s="466"/>
      <c r="MBX128" s="399"/>
      <c r="MBY128" s="466"/>
      <c r="MBZ128" s="252"/>
      <c r="MCA128" s="467"/>
      <c r="MCB128" s="466"/>
      <c r="MCC128" s="399"/>
      <c r="MCD128" s="466"/>
      <c r="MCE128" s="252"/>
      <c r="MCF128" s="467"/>
      <c r="MCG128" s="466"/>
      <c r="MCH128" s="399"/>
      <c r="MCI128" s="466"/>
      <c r="MCJ128" s="252"/>
      <c r="MCK128" s="467"/>
      <c r="MCL128" s="466"/>
      <c r="MCM128" s="399"/>
      <c r="MCN128" s="466"/>
      <c r="MCO128" s="252"/>
      <c r="MCP128" s="467"/>
      <c r="MCQ128" s="466"/>
      <c r="MCR128" s="399"/>
      <c r="MCS128" s="466"/>
      <c r="MCT128" s="252"/>
      <c r="MCU128" s="467"/>
      <c r="MCV128" s="466"/>
      <c r="MCW128" s="399"/>
      <c r="MCX128" s="466"/>
      <c r="MCY128" s="252"/>
      <c r="MCZ128" s="467"/>
      <c r="MDA128" s="466"/>
      <c r="MDB128" s="399"/>
      <c r="MDC128" s="466"/>
      <c r="MDD128" s="252"/>
      <c r="MDE128" s="467"/>
      <c r="MDF128" s="466"/>
      <c r="MDG128" s="399"/>
      <c r="MDH128" s="466"/>
      <c r="MDI128" s="252"/>
      <c r="MDJ128" s="467"/>
      <c r="MDK128" s="466"/>
      <c r="MDL128" s="399"/>
      <c r="MDM128" s="466"/>
      <c r="MDN128" s="252"/>
      <c r="MDO128" s="467"/>
      <c r="MDP128" s="466"/>
      <c r="MDQ128" s="399"/>
      <c r="MDR128" s="466"/>
      <c r="MDS128" s="252"/>
      <c r="MDT128" s="467"/>
      <c r="MDU128" s="466"/>
      <c r="MDV128" s="399"/>
      <c r="MDW128" s="466"/>
      <c r="MDX128" s="252"/>
      <c r="MDY128" s="467"/>
      <c r="MDZ128" s="466"/>
      <c r="MEA128" s="399"/>
      <c r="MEB128" s="466"/>
      <c r="MEC128" s="252"/>
      <c r="MED128" s="467"/>
      <c r="MEE128" s="466"/>
      <c r="MEF128" s="399"/>
      <c r="MEG128" s="466"/>
      <c r="MEH128" s="252"/>
      <c r="MEI128" s="467"/>
      <c r="MEJ128" s="466"/>
      <c r="MEK128" s="399"/>
      <c r="MEL128" s="466"/>
      <c r="MEM128" s="252"/>
      <c r="MEN128" s="467"/>
      <c r="MEO128" s="466"/>
      <c r="MEP128" s="399"/>
      <c r="MEQ128" s="466"/>
      <c r="MER128" s="252"/>
      <c r="MES128" s="467"/>
      <c r="MET128" s="466"/>
      <c r="MEU128" s="399"/>
      <c r="MEV128" s="466"/>
      <c r="MEW128" s="252"/>
      <c r="MEX128" s="467"/>
      <c r="MEY128" s="466"/>
      <c r="MEZ128" s="399"/>
      <c r="MFA128" s="466"/>
      <c r="MFB128" s="252"/>
      <c r="MFC128" s="467"/>
      <c r="MFD128" s="466"/>
      <c r="MFE128" s="399"/>
      <c r="MFF128" s="466"/>
      <c r="MFG128" s="252"/>
      <c r="MFH128" s="467"/>
      <c r="MFI128" s="466"/>
      <c r="MFJ128" s="399"/>
      <c r="MFK128" s="466"/>
      <c r="MFL128" s="252"/>
      <c r="MFM128" s="467"/>
      <c r="MFN128" s="466"/>
      <c r="MFO128" s="399"/>
      <c r="MFP128" s="466"/>
      <c r="MFQ128" s="252"/>
      <c r="MFR128" s="467"/>
      <c r="MFS128" s="466"/>
      <c r="MFT128" s="399"/>
      <c r="MFU128" s="466"/>
      <c r="MFV128" s="252"/>
      <c r="MFW128" s="467"/>
      <c r="MFX128" s="466"/>
      <c r="MFY128" s="399"/>
      <c r="MFZ128" s="466"/>
      <c r="MGA128" s="252"/>
      <c r="MGB128" s="467"/>
      <c r="MGC128" s="466"/>
      <c r="MGD128" s="399"/>
      <c r="MGE128" s="466"/>
      <c r="MGF128" s="252"/>
      <c r="MGG128" s="467"/>
      <c r="MGH128" s="466"/>
      <c r="MGI128" s="399"/>
      <c r="MGJ128" s="466"/>
      <c r="MGK128" s="252"/>
      <c r="MGL128" s="467"/>
      <c r="MGM128" s="466"/>
      <c r="MGN128" s="399"/>
      <c r="MGO128" s="466"/>
      <c r="MGP128" s="252"/>
      <c r="MGQ128" s="467"/>
      <c r="MGR128" s="466"/>
      <c r="MGS128" s="399"/>
      <c r="MGT128" s="466"/>
      <c r="MGU128" s="252"/>
      <c r="MGV128" s="467"/>
      <c r="MGW128" s="466"/>
      <c r="MGX128" s="399"/>
      <c r="MGY128" s="466"/>
      <c r="MGZ128" s="252"/>
      <c r="MHA128" s="467"/>
      <c r="MHB128" s="466"/>
      <c r="MHC128" s="399"/>
      <c r="MHD128" s="466"/>
      <c r="MHE128" s="252"/>
      <c r="MHF128" s="467"/>
      <c r="MHG128" s="466"/>
      <c r="MHH128" s="399"/>
      <c r="MHI128" s="466"/>
      <c r="MHJ128" s="252"/>
      <c r="MHK128" s="467"/>
      <c r="MHL128" s="466"/>
      <c r="MHM128" s="399"/>
      <c r="MHN128" s="466"/>
      <c r="MHO128" s="252"/>
      <c r="MHP128" s="467"/>
      <c r="MHQ128" s="466"/>
      <c r="MHR128" s="399"/>
      <c r="MHS128" s="466"/>
      <c r="MHT128" s="252"/>
      <c r="MHU128" s="467"/>
      <c r="MHV128" s="466"/>
      <c r="MHW128" s="399"/>
      <c r="MHX128" s="466"/>
      <c r="MHY128" s="252"/>
      <c r="MHZ128" s="467"/>
      <c r="MIA128" s="466"/>
      <c r="MIB128" s="399"/>
      <c r="MIC128" s="466"/>
      <c r="MID128" s="252"/>
      <c r="MIE128" s="467"/>
      <c r="MIF128" s="466"/>
      <c r="MIG128" s="399"/>
      <c r="MIH128" s="466"/>
      <c r="MII128" s="252"/>
      <c r="MIJ128" s="467"/>
      <c r="MIK128" s="466"/>
      <c r="MIL128" s="399"/>
      <c r="MIM128" s="466"/>
      <c r="MIN128" s="252"/>
      <c r="MIO128" s="467"/>
      <c r="MIP128" s="466"/>
      <c r="MIQ128" s="399"/>
      <c r="MIR128" s="466"/>
      <c r="MIS128" s="252"/>
      <c r="MIT128" s="467"/>
      <c r="MIU128" s="466"/>
      <c r="MIV128" s="399"/>
      <c r="MIW128" s="466"/>
      <c r="MIX128" s="252"/>
      <c r="MIY128" s="467"/>
      <c r="MIZ128" s="466"/>
      <c r="MJA128" s="399"/>
      <c r="MJB128" s="466"/>
      <c r="MJC128" s="252"/>
      <c r="MJD128" s="467"/>
      <c r="MJE128" s="466"/>
      <c r="MJF128" s="399"/>
      <c r="MJG128" s="466"/>
      <c r="MJH128" s="252"/>
      <c r="MJI128" s="467"/>
      <c r="MJJ128" s="466"/>
      <c r="MJK128" s="399"/>
      <c r="MJL128" s="466"/>
      <c r="MJM128" s="252"/>
      <c r="MJN128" s="467"/>
      <c r="MJO128" s="466"/>
      <c r="MJP128" s="399"/>
      <c r="MJQ128" s="466"/>
      <c r="MJR128" s="252"/>
      <c r="MJS128" s="467"/>
      <c r="MJT128" s="466"/>
      <c r="MJU128" s="399"/>
      <c r="MJV128" s="466"/>
      <c r="MJW128" s="252"/>
      <c r="MJX128" s="467"/>
      <c r="MJY128" s="466"/>
      <c r="MJZ128" s="399"/>
      <c r="MKA128" s="466"/>
      <c r="MKB128" s="252"/>
      <c r="MKC128" s="467"/>
      <c r="MKD128" s="466"/>
      <c r="MKE128" s="399"/>
      <c r="MKF128" s="466"/>
      <c r="MKG128" s="252"/>
      <c r="MKH128" s="467"/>
      <c r="MKI128" s="466"/>
      <c r="MKJ128" s="399"/>
      <c r="MKK128" s="466"/>
      <c r="MKL128" s="252"/>
      <c r="MKM128" s="467"/>
      <c r="MKN128" s="466"/>
      <c r="MKO128" s="399"/>
      <c r="MKP128" s="466"/>
      <c r="MKQ128" s="252"/>
      <c r="MKR128" s="467"/>
      <c r="MKS128" s="466"/>
      <c r="MKT128" s="399"/>
      <c r="MKU128" s="466"/>
      <c r="MKV128" s="252"/>
      <c r="MKW128" s="467"/>
      <c r="MKX128" s="466"/>
      <c r="MKY128" s="399"/>
      <c r="MKZ128" s="466"/>
      <c r="MLA128" s="252"/>
      <c r="MLB128" s="467"/>
      <c r="MLC128" s="466"/>
      <c r="MLD128" s="399"/>
      <c r="MLE128" s="466"/>
      <c r="MLF128" s="252"/>
      <c r="MLG128" s="467"/>
      <c r="MLH128" s="466"/>
      <c r="MLI128" s="399"/>
      <c r="MLJ128" s="466"/>
      <c r="MLK128" s="252"/>
      <c r="MLL128" s="467"/>
      <c r="MLM128" s="466"/>
      <c r="MLN128" s="399"/>
      <c r="MLO128" s="466"/>
      <c r="MLP128" s="252"/>
      <c r="MLQ128" s="467"/>
      <c r="MLR128" s="466"/>
      <c r="MLS128" s="399"/>
      <c r="MLT128" s="466"/>
      <c r="MLU128" s="252"/>
      <c r="MLV128" s="467"/>
      <c r="MLW128" s="466"/>
      <c r="MLX128" s="399"/>
      <c r="MLY128" s="466"/>
      <c r="MLZ128" s="252"/>
      <c r="MMA128" s="467"/>
      <c r="MMB128" s="466"/>
      <c r="MMC128" s="399"/>
      <c r="MMD128" s="466"/>
      <c r="MME128" s="252"/>
      <c r="MMF128" s="467"/>
      <c r="MMG128" s="466"/>
      <c r="MMH128" s="399"/>
      <c r="MMI128" s="466"/>
      <c r="MMJ128" s="252"/>
      <c r="MMK128" s="467"/>
      <c r="MML128" s="466"/>
      <c r="MMM128" s="399"/>
      <c r="MMN128" s="466"/>
      <c r="MMO128" s="252"/>
      <c r="MMP128" s="467"/>
      <c r="MMQ128" s="466"/>
      <c r="MMR128" s="399"/>
      <c r="MMS128" s="466"/>
      <c r="MMT128" s="252"/>
      <c r="MMU128" s="467"/>
      <c r="MMV128" s="466"/>
      <c r="MMW128" s="399"/>
      <c r="MMX128" s="466"/>
      <c r="MMY128" s="252"/>
      <c r="MMZ128" s="467"/>
      <c r="MNA128" s="466"/>
      <c r="MNB128" s="399"/>
      <c r="MNC128" s="466"/>
      <c r="MND128" s="252"/>
      <c r="MNE128" s="467"/>
      <c r="MNF128" s="466"/>
      <c r="MNG128" s="399"/>
      <c r="MNH128" s="466"/>
      <c r="MNI128" s="252"/>
      <c r="MNJ128" s="467"/>
      <c r="MNK128" s="466"/>
      <c r="MNL128" s="399"/>
      <c r="MNM128" s="466"/>
      <c r="MNN128" s="252"/>
      <c r="MNO128" s="467"/>
      <c r="MNP128" s="466"/>
      <c r="MNQ128" s="399"/>
      <c r="MNR128" s="466"/>
      <c r="MNS128" s="252"/>
      <c r="MNT128" s="467"/>
      <c r="MNU128" s="466"/>
      <c r="MNV128" s="399"/>
      <c r="MNW128" s="466"/>
      <c r="MNX128" s="252"/>
      <c r="MNY128" s="467"/>
      <c r="MNZ128" s="466"/>
      <c r="MOA128" s="399"/>
      <c r="MOB128" s="466"/>
      <c r="MOC128" s="252"/>
      <c r="MOD128" s="467"/>
      <c r="MOE128" s="466"/>
      <c r="MOF128" s="399"/>
      <c r="MOG128" s="466"/>
      <c r="MOH128" s="252"/>
      <c r="MOI128" s="467"/>
      <c r="MOJ128" s="466"/>
      <c r="MOK128" s="399"/>
      <c r="MOL128" s="466"/>
      <c r="MOM128" s="252"/>
      <c r="MON128" s="467"/>
      <c r="MOO128" s="466"/>
      <c r="MOP128" s="399"/>
      <c r="MOQ128" s="466"/>
      <c r="MOR128" s="252"/>
      <c r="MOS128" s="467"/>
      <c r="MOT128" s="466"/>
      <c r="MOU128" s="399"/>
      <c r="MOV128" s="466"/>
      <c r="MOW128" s="252"/>
      <c r="MOX128" s="467"/>
      <c r="MOY128" s="466"/>
      <c r="MOZ128" s="399"/>
      <c r="MPA128" s="466"/>
      <c r="MPB128" s="252"/>
      <c r="MPC128" s="467"/>
      <c r="MPD128" s="466"/>
      <c r="MPE128" s="399"/>
      <c r="MPF128" s="466"/>
      <c r="MPG128" s="252"/>
      <c r="MPH128" s="467"/>
      <c r="MPI128" s="466"/>
      <c r="MPJ128" s="399"/>
      <c r="MPK128" s="466"/>
      <c r="MPL128" s="252"/>
      <c r="MPM128" s="467"/>
      <c r="MPN128" s="466"/>
      <c r="MPO128" s="399"/>
      <c r="MPP128" s="466"/>
      <c r="MPQ128" s="252"/>
      <c r="MPR128" s="467"/>
      <c r="MPS128" s="466"/>
      <c r="MPT128" s="399"/>
      <c r="MPU128" s="466"/>
      <c r="MPV128" s="252"/>
      <c r="MPW128" s="467"/>
      <c r="MPX128" s="466"/>
      <c r="MPY128" s="399"/>
      <c r="MPZ128" s="466"/>
      <c r="MQA128" s="252"/>
      <c r="MQB128" s="467"/>
      <c r="MQC128" s="466"/>
      <c r="MQD128" s="399"/>
      <c r="MQE128" s="466"/>
      <c r="MQF128" s="252"/>
      <c r="MQG128" s="467"/>
      <c r="MQH128" s="466"/>
      <c r="MQI128" s="399"/>
      <c r="MQJ128" s="466"/>
      <c r="MQK128" s="252"/>
      <c r="MQL128" s="467"/>
      <c r="MQM128" s="466"/>
      <c r="MQN128" s="399"/>
      <c r="MQO128" s="466"/>
      <c r="MQP128" s="252"/>
      <c r="MQQ128" s="467"/>
      <c r="MQR128" s="466"/>
      <c r="MQS128" s="399"/>
      <c r="MQT128" s="466"/>
      <c r="MQU128" s="252"/>
      <c r="MQV128" s="467"/>
      <c r="MQW128" s="466"/>
      <c r="MQX128" s="399"/>
      <c r="MQY128" s="466"/>
      <c r="MQZ128" s="252"/>
      <c r="MRA128" s="467"/>
      <c r="MRB128" s="466"/>
      <c r="MRC128" s="399"/>
      <c r="MRD128" s="466"/>
      <c r="MRE128" s="252"/>
      <c r="MRF128" s="467"/>
      <c r="MRG128" s="466"/>
      <c r="MRH128" s="399"/>
      <c r="MRI128" s="466"/>
      <c r="MRJ128" s="252"/>
      <c r="MRK128" s="467"/>
      <c r="MRL128" s="466"/>
      <c r="MRM128" s="399"/>
      <c r="MRN128" s="466"/>
      <c r="MRO128" s="252"/>
      <c r="MRP128" s="467"/>
      <c r="MRQ128" s="466"/>
      <c r="MRR128" s="399"/>
      <c r="MRS128" s="466"/>
      <c r="MRT128" s="252"/>
      <c r="MRU128" s="467"/>
      <c r="MRV128" s="466"/>
      <c r="MRW128" s="399"/>
      <c r="MRX128" s="466"/>
      <c r="MRY128" s="252"/>
      <c r="MRZ128" s="467"/>
      <c r="MSA128" s="466"/>
      <c r="MSB128" s="399"/>
      <c r="MSC128" s="466"/>
      <c r="MSD128" s="252"/>
      <c r="MSE128" s="467"/>
      <c r="MSF128" s="466"/>
      <c r="MSG128" s="399"/>
      <c r="MSH128" s="466"/>
      <c r="MSI128" s="252"/>
      <c r="MSJ128" s="467"/>
      <c r="MSK128" s="466"/>
      <c r="MSL128" s="399"/>
      <c r="MSM128" s="466"/>
      <c r="MSN128" s="252"/>
      <c r="MSO128" s="467"/>
      <c r="MSP128" s="466"/>
      <c r="MSQ128" s="399"/>
      <c r="MSR128" s="466"/>
      <c r="MSS128" s="252"/>
      <c r="MST128" s="467"/>
      <c r="MSU128" s="466"/>
      <c r="MSV128" s="399"/>
      <c r="MSW128" s="466"/>
      <c r="MSX128" s="252"/>
      <c r="MSY128" s="467"/>
      <c r="MSZ128" s="466"/>
      <c r="MTA128" s="399"/>
      <c r="MTB128" s="466"/>
      <c r="MTC128" s="252"/>
      <c r="MTD128" s="467"/>
      <c r="MTE128" s="466"/>
      <c r="MTF128" s="399"/>
      <c r="MTG128" s="466"/>
      <c r="MTH128" s="252"/>
      <c r="MTI128" s="467"/>
      <c r="MTJ128" s="466"/>
      <c r="MTK128" s="399"/>
      <c r="MTL128" s="466"/>
      <c r="MTM128" s="252"/>
      <c r="MTN128" s="467"/>
      <c r="MTO128" s="466"/>
      <c r="MTP128" s="399"/>
      <c r="MTQ128" s="466"/>
      <c r="MTR128" s="252"/>
      <c r="MTS128" s="467"/>
      <c r="MTT128" s="466"/>
      <c r="MTU128" s="399"/>
      <c r="MTV128" s="466"/>
      <c r="MTW128" s="252"/>
      <c r="MTX128" s="467"/>
      <c r="MTY128" s="466"/>
      <c r="MTZ128" s="399"/>
      <c r="MUA128" s="466"/>
      <c r="MUB128" s="252"/>
      <c r="MUC128" s="467"/>
      <c r="MUD128" s="466"/>
      <c r="MUE128" s="399"/>
      <c r="MUF128" s="466"/>
      <c r="MUG128" s="252"/>
      <c r="MUH128" s="467"/>
      <c r="MUI128" s="466"/>
      <c r="MUJ128" s="399"/>
      <c r="MUK128" s="466"/>
      <c r="MUL128" s="252"/>
      <c r="MUM128" s="467"/>
      <c r="MUN128" s="466"/>
      <c r="MUO128" s="399"/>
      <c r="MUP128" s="466"/>
      <c r="MUQ128" s="252"/>
      <c r="MUR128" s="467"/>
      <c r="MUS128" s="466"/>
      <c r="MUT128" s="399"/>
      <c r="MUU128" s="466"/>
      <c r="MUV128" s="252"/>
      <c r="MUW128" s="467"/>
      <c r="MUX128" s="466"/>
      <c r="MUY128" s="399"/>
      <c r="MUZ128" s="466"/>
      <c r="MVA128" s="252"/>
      <c r="MVB128" s="467"/>
      <c r="MVC128" s="466"/>
      <c r="MVD128" s="399"/>
      <c r="MVE128" s="466"/>
      <c r="MVF128" s="252"/>
      <c r="MVG128" s="467"/>
      <c r="MVH128" s="466"/>
      <c r="MVI128" s="399"/>
      <c r="MVJ128" s="466"/>
      <c r="MVK128" s="252"/>
      <c r="MVL128" s="467"/>
      <c r="MVM128" s="466"/>
      <c r="MVN128" s="399"/>
      <c r="MVO128" s="466"/>
      <c r="MVP128" s="252"/>
      <c r="MVQ128" s="467"/>
      <c r="MVR128" s="466"/>
      <c r="MVS128" s="399"/>
      <c r="MVT128" s="466"/>
      <c r="MVU128" s="252"/>
      <c r="MVV128" s="467"/>
      <c r="MVW128" s="466"/>
      <c r="MVX128" s="399"/>
      <c r="MVY128" s="466"/>
      <c r="MVZ128" s="252"/>
      <c r="MWA128" s="467"/>
      <c r="MWB128" s="466"/>
      <c r="MWC128" s="399"/>
      <c r="MWD128" s="466"/>
      <c r="MWE128" s="252"/>
      <c r="MWF128" s="467"/>
      <c r="MWG128" s="466"/>
      <c r="MWH128" s="399"/>
      <c r="MWI128" s="466"/>
      <c r="MWJ128" s="252"/>
      <c r="MWK128" s="467"/>
      <c r="MWL128" s="466"/>
      <c r="MWM128" s="399"/>
      <c r="MWN128" s="466"/>
      <c r="MWO128" s="252"/>
      <c r="MWP128" s="467"/>
      <c r="MWQ128" s="466"/>
      <c r="MWR128" s="399"/>
      <c r="MWS128" s="466"/>
      <c r="MWT128" s="252"/>
      <c r="MWU128" s="467"/>
      <c r="MWV128" s="466"/>
      <c r="MWW128" s="399"/>
      <c r="MWX128" s="466"/>
      <c r="MWY128" s="252"/>
      <c r="MWZ128" s="467"/>
      <c r="MXA128" s="466"/>
      <c r="MXB128" s="399"/>
      <c r="MXC128" s="466"/>
      <c r="MXD128" s="252"/>
      <c r="MXE128" s="467"/>
      <c r="MXF128" s="466"/>
      <c r="MXG128" s="399"/>
      <c r="MXH128" s="466"/>
      <c r="MXI128" s="252"/>
      <c r="MXJ128" s="467"/>
      <c r="MXK128" s="466"/>
      <c r="MXL128" s="399"/>
      <c r="MXM128" s="466"/>
      <c r="MXN128" s="252"/>
      <c r="MXO128" s="467"/>
      <c r="MXP128" s="466"/>
      <c r="MXQ128" s="399"/>
      <c r="MXR128" s="466"/>
      <c r="MXS128" s="252"/>
      <c r="MXT128" s="467"/>
      <c r="MXU128" s="466"/>
      <c r="MXV128" s="399"/>
      <c r="MXW128" s="466"/>
      <c r="MXX128" s="252"/>
      <c r="MXY128" s="467"/>
      <c r="MXZ128" s="466"/>
      <c r="MYA128" s="399"/>
      <c r="MYB128" s="466"/>
      <c r="MYC128" s="252"/>
      <c r="MYD128" s="467"/>
      <c r="MYE128" s="466"/>
      <c r="MYF128" s="399"/>
      <c r="MYG128" s="466"/>
      <c r="MYH128" s="252"/>
      <c r="MYI128" s="467"/>
      <c r="MYJ128" s="466"/>
      <c r="MYK128" s="399"/>
      <c r="MYL128" s="466"/>
      <c r="MYM128" s="252"/>
      <c r="MYN128" s="467"/>
      <c r="MYO128" s="466"/>
      <c r="MYP128" s="399"/>
      <c r="MYQ128" s="466"/>
      <c r="MYR128" s="252"/>
      <c r="MYS128" s="467"/>
      <c r="MYT128" s="466"/>
      <c r="MYU128" s="399"/>
      <c r="MYV128" s="466"/>
      <c r="MYW128" s="252"/>
      <c r="MYX128" s="467"/>
      <c r="MYY128" s="466"/>
      <c r="MYZ128" s="399"/>
      <c r="MZA128" s="466"/>
      <c r="MZB128" s="252"/>
      <c r="MZC128" s="467"/>
      <c r="MZD128" s="466"/>
      <c r="MZE128" s="399"/>
      <c r="MZF128" s="466"/>
      <c r="MZG128" s="252"/>
      <c r="MZH128" s="467"/>
      <c r="MZI128" s="466"/>
      <c r="MZJ128" s="399"/>
      <c r="MZK128" s="466"/>
      <c r="MZL128" s="252"/>
      <c r="MZM128" s="467"/>
      <c r="MZN128" s="466"/>
      <c r="MZO128" s="399"/>
      <c r="MZP128" s="466"/>
      <c r="MZQ128" s="252"/>
      <c r="MZR128" s="467"/>
      <c r="MZS128" s="466"/>
      <c r="MZT128" s="399"/>
      <c r="MZU128" s="466"/>
      <c r="MZV128" s="252"/>
      <c r="MZW128" s="467"/>
      <c r="MZX128" s="466"/>
      <c r="MZY128" s="399"/>
      <c r="MZZ128" s="466"/>
      <c r="NAA128" s="252"/>
      <c r="NAB128" s="467"/>
      <c r="NAC128" s="466"/>
      <c r="NAD128" s="399"/>
      <c r="NAE128" s="466"/>
      <c r="NAF128" s="252"/>
      <c r="NAG128" s="467"/>
      <c r="NAH128" s="466"/>
      <c r="NAI128" s="399"/>
      <c r="NAJ128" s="466"/>
      <c r="NAK128" s="252"/>
      <c r="NAL128" s="467"/>
      <c r="NAM128" s="466"/>
      <c r="NAN128" s="399"/>
      <c r="NAO128" s="466"/>
      <c r="NAP128" s="252"/>
      <c r="NAQ128" s="467"/>
      <c r="NAR128" s="466"/>
      <c r="NAS128" s="399"/>
      <c r="NAT128" s="466"/>
      <c r="NAU128" s="252"/>
      <c r="NAV128" s="467"/>
      <c r="NAW128" s="466"/>
      <c r="NAX128" s="399"/>
      <c r="NAY128" s="466"/>
      <c r="NAZ128" s="252"/>
      <c r="NBA128" s="467"/>
      <c r="NBB128" s="466"/>
      <c r="NBC128" s="399"/>
      <c r="NBD128" s="466"/>
      <c r="NBE128" s="252"/>
      <c r="NBF128" s="467"/>
      <c r="NBG128" s="466"/>
      <c r="NBH128" s="399"/>
      <c r="NBI128" s="466"/>
      <c r="NBJ128" s="252"/>
      <c r="NBK128" s="467"/>
      <c r="NBL128" s="466"/>
      <c r="NBM128" s="399"/>
      <c r="NBN128" s="466"/>
      <c r="NBO128" s="252"/>
      <c r="NBP128" s="467"/>
      <c r="NBQ128" s="466"/>
      <c r="NBR128" s="399"/>
      <c r="NBS128" s="466"/>
      <c r="NBT128" s="252"/>
      <c r="NBU128" s="467"/>
      <c r="NBV128" s="466"/>
      <c r="NBW128" s="399"/>
      <c r="NBX128" s="466"/>
      <c r="NBY128" s="252"/>
      <c r="NBZ128" s="467"/>
      <c r="NCA128" s="466"/>
      <c r="NCB128" s="399"/>
      <c r="NCC128" s="466"/>
      <c r="NCD128" s="252"/>
      <c r="NCE128" s="467"/>
      <c r="NCF128" s="466"/>
      <c r="NCG128" s="399"/>
      <c r="NCH128" s="466"/>
      <c r="NCI128" s="252"/>
      <c r="NCJ128" s="467"/>
      <c r="NCK128" s="466"/>
      <c r="NCL128" s="399"/>
      <c r="NCM128" s="466"/>
      <c r="NCN128" s="252"/>
      <c r="NCO128" s="467"/>
      <c r="NCP128" s="466"/>
      <c r="NCQ128" s="399"/>
      <c r="NCR128" s="466"/>
      <c r="NCS128" s="252"/>
      <c r="NCT128" s="467"/>
      <c r="NCU128" s="466"/>
      <c r="NCV128" s="399"/>
      <c r="NCW128" s="466"/>
      <c r="NCX128" s="252"/>
      <c r="NCY128" s="467"/>
      <c r="NCZ128" s="466"/>
      <c r="NDA128" s="399"/>
      <c r="NDB128" s="466"/>
      <c r="NDC128" s="252"/>
      <c r="NDD128" s="467"/>
      <c r="NDE128" s="466"/>
      <c r="NDF128" s="399"/>
      <c r="NDG128" s="466"/>
      <c r="NDH128" s="252"/>
      <c r="NDI128" s="467"/>
      <c r="NDJ128" s="466"/>
      <c r="NDK128" s="399"/>
      <c r="NDL128" s="466"/>
      <c r="NDM128" s="252"/>
      <c r="NDN128" s="467"/>
      <c r="NDO128" s="466"/>
      <c r="NDP128" s="399"/>
      <c r="NDQ128" s="466"/>
      <c r="NDR128" s="252"/>
      <c r="NDS128" s="467"/>
      <c r="NDT128" s="466"/>
      <c r="NDU128" s="399"/>
      <c r="NDV128" s="466"/>
      <c r="NDW128" s="252"/>
      <c r="NDX128" s="467"/>
      <c r="NDY128" s="466"/>
      <c r="NDZ128" s="399"/>
      <c r="NEA128" s="466"/>
      <c r="NEB128" s="252"/>
      <c r="NEC128" s="467"/>
      <c r="NED128" s="466"/>
      <c r="NEE128" s="399"/>
      <c r="NEF128" s="466"/>
      <c r="NEG128" s="252"/>
      <c r="NEH128" s="467"/>
      <c r="NEI128" s="466"/>
      <c r="NEJ128" s="399"/>
      <c r="NEK128" s="466"/>
      <c r="NEL128" s="252"/>
      <c r="NEM128" s="467"/>
      <c r="NEN128" s="466"/>
      <c r="NEO128" s="399"/>
      <c r="NEP128" s="466"/>
      <c r="NEQ128" s="252"/>
      <c r="NER128" s="467"/>
      <c r="NES128" s="466"/>
      <c r="NET128" s="399"/>
      <c r="NEU128" s="466"/>
      <c r="NEV128" s="252"/>
      <c r="NEW128" s="467"/>
      <c r="NEX128" s="466"/>
      <c r="NEY128" s="399"/>
      <c r="NEZ128" s="466"/>
      <c r="NFA128" s="252"/>
      <c r="NFB128" s="467"/>
      <c r="NFC128" s="466"/>
      <c r="NFD128" s="399"/>
      <c r="NFE128" s="466"/>
      <c r="NFF128" s="252"/>
      <c r="NFG128" s="467"/>
      <c r="NFH128" s="466"/>
      <c r="NFI128" s="399"/>
      <c r="NFJ128" s="466"/>
      <c r="NFK128" s="252"/>
      <c r="NFL128" s="467"/>
      <c r="NFM128" s="466"/>
      <c r="NFN128" s="399"/>
      <c r="NFO128" s="466"/>
      <c r="NFP128" s="252"/>
      <c r="NFQ128" s="467"/>
      <c r="NFR128" s="466"/>
      <c r="NFS128" s="399"/>
      <c r="NFT128" s="466"/>
      <c r="NFU128" s="252"/>
      <c r="NFV128" s="467"/>
      <c r="NFW128" s="466"/>
      <c r="NFX128" s="399"/>
      <c r="NFY128" s="466"/>
      <c r="NFZ128" s="252"/>
      <c r="NGA128" s="467"/>
      <c r="NGB128" s="466"/>
      <c r="NGC128" s="399"/>
      <c r="NGD128" s="466"/>
      <c r="NGE128" s="252"/>
      <c r="NGF128" s="467"/>
      <c r="NGG128" s="466"/>
      <c r="NGH128" s="399"/>
      <c r="NGI128" s="466"/>
      <c r="NGJ128" s="252"/>
      <c r="NGK128" s="467"/>
      <c r="NGL128" s="466"/>
      <c r="NGM128" s="399"/>
      <c r="NGN128" s="466"/>
      <c r="NGO128" s="252"/>
      <c r="NGP128" s="467"/>
      <c r="NGQ128" s="466"/>
      <c r="NGR128" s="399"/>
      <c r="NGS128" s="466"/>
      <c r="NGT128" s="252"/>
      <c r="NGU128" s="467"/>
      <c r="NGV128" s="466"/>
      <c r="NGW128" s="399"/>
      <c r="NGX128" s="466"/>
      <c r="NGY128" s="252"/>
      <c r="NGZ128" s="467"/>
      <c r="NHA128" s="466"/>
      <c r="NHB128" s="399"/>
      <c r="NHC128" s="466"/>
      <c r="NHD128" s="252"/>
      <c r="NHE128" s="467"/>
      <c r="NHF128" s="466"/>
      <c r="NHG128" s="399"/>
      <c r="NHH128" s="466"/>
      <c r="NHI128" s="252"/>
      <c r="NHJ128" s="467"/>
      <c r="NHK128" s="466"/>
      <c r="NHL128" s="399"/>
      <c r="NHM128" s="466"/>
      <c r="NHN128" s="252"/>
      <c r="NHO128" s="467"/>
      <c r="NHP128" s="466"/>
      <c r="NHQ128" s="399"/>
      <c r="NHR128" s="466"/>
      <c r="NHS128" s="252"/>
      <c r="NHT128" s="467"/>
      <c r="NHU128" s="466"/>
      <c r="NHV128" s="399"/>
      <c r="NHW128" s="466"/>
      <c r="NHX128" s="252"/>
      <c r="NHY128" s="467"/>
      <c r="NHZ128" s="466"/>
      <c r="NIA128" s="399"/>
      <c r="NIB128" s="466"/>
      <c r="NIC128" s="252"/>
      <c r="NID128" s="467"/>
      <c r="NIE128" s="466"/>
      <c r="NIF128" s="399"/>
      <c r="NIG128" s="466"/>
      <c r="NIH128" s="252"/>
      <c r="NII128" s="467"/>
      <c r="NIJ128" s="466"/>
      <c r="NIK128" s="399"/>
      <c r="NIL128" s="466"/>
      <c r="NIM128" s="252"/>
      <c r="NIN128" s="467"/>
      <c r="NIO128" s="466"/>
      <c r="NIP128" s="399"/>
      <c r="NIQ128" s="466"/>
      <c r="NIR128" s="252"/>
      <c r="NIS128" s="467"/>
      <c r="NIT128" s="466"/>
      <c r="NIU128" s="399"/>
      <c r="NIV128" s="466"/>
      <c r="NIW128" s="252"/>
      <c r="NIX128" s="467"/>
      <c r="NIY128" s="466"/>
      <c r="NIZ128" s="399"/>
      <c r="NJA128" s="466"/>
      <c r="NJB128" s="252"/>
      <c r="NJC128" s="467"/>
      <c r="NJD128" s="466"/>
      <c r="NJE128" s="399"/>
      <c r="NJF128" s="466"/>
      <c r="NJG128" s="252"/>
      <c r="NJH128" s="467"/>
      <c r="NJI128" s="466"/>
      <c r="NJJ128" s="399"/>
      <c r="NJK128" s="466"/>
      <c r="NJL128" s="252"/>
      <c r="NJM128" s="467"/>
      <c r="NJN128" s="466"/>
      <c r="NJO128" s="399"/>
      <c r="NJP128" s="466"/>
      <c r="NJQ128" s="252"/>
      <c r="NJR128" s="467"/>
      <c r="NJS128" s="466"/>
      <c r="NJT128" s="399"/>
      <c r="NJU128" s="466"/>
      <c r="NJV128" s="252"/>
      <c r="NJW128" s="467"/>
      <c r="NJX128" s="466"/>
      <c r="NJY128" s="399"/>
      <c r="NJZ128" s="466"/>
      <c r="NKA128" s="252"/>
      <c r="NKB128" s="467"/>
      <c r="NKC128" s="466"/>
      <c r="NKD128" s="399"/>
      <c r="NKE128" s="466"/>
      <c r="NKF128" s="252"/>
      <c r="NKG128" s="467"/>
      <c r="NKH128" s="466"/>
      <c r="NKI128" s="399"/>
      <c r="NKJ128" s="466"/>
      <c r="NKK128" s="252"/>
      <c r="NKL128" s="467"/>
      <c r="NKM128" s="466"/>
      <c r="NKN128" s="399"/>
      <c r="NKO128" s="466"/>
      <c r="NKP128" s="252"/>
      <c r="NKQ128" s="467"/>
      <c r="NKR128" s="466"/>
      <c r="NKS128" s="399"/>
      <c r="NKT128" s="466"/>
      <c r="NKU128" s="252"/>
      <c r="NKV128" s="467"/>
      <c r="NKW128" s="466"/>
      <c r="NKX128" s="399"/>
      <c r="NKY128" s="466"/>
      <c r="NKZ128" s="252"/>
      <c r="NLA128" s="467"/>
      <c r="NLB128" s="466"/>
      <c r="NLC128" s="399"/>
      <c r="NLD128" s="466"/>
      <c r="NLE128" s="252"/>
      <c r="NLF128" s="467"/>
      <c r="NLG128" s="466"/>
      <c r="NLH128" s="399"/>
      <c r="NLI128" s="466"/>
      <c r="NLJ128" s="252"/>
      <c r="NLK128" s="467"/>
      <c r="NLL128" s="466"/>
      <c r="NLM128" s="399"/>
      <c r="NLN128" s="466"/>
      <c r="NLO128" s="252"/>
      <c r="NLP128" s="467"/>
      <c r="NLQ128" s="466"/>
      <c r="NLR128" s="399"/>
      <c r="NLS128" s="466"/>
      <c r="NLT128" s="252"/>
      <c r="NLU128" s="467"/>
      <c r="NLV128" s="466"/>
      <c r="NLW128" s="399"/>
      <c r="NLX128" s="466"/>
      <c r="NLY128" s="252"/>
      <c r="NLZ128" s="467"/>
      <c r="NMA128" s="466"/>
      <c r="NMB128" s="399"/>
      <c r="NMC128" s="466"/>
      <c r="NMD128" s="252"/>
      <c r="NME128" s="467"/>
      <c r="NMF128" s="466"/>
      <c r="NMG128" s="399"/>
      <c r="NMH128" s="466"/>
      <c r="NMI128" s="252"/>
      <c r="NMJ128" s="467"/>
      <c r="NMK128" s="466"/>
      <c r="NML128" s="399"/>
      <c r="NMM128" s="466"/>
      <c r="NMN128" s="252"/>
      <c r="NMO128" s="467"/>
      <c r="NMP128" s="466"/>
      <c r="NMQ128" s="399"/>
      <c r="NMR128" s="466"/>
      <c r="NMS128" s="252"/>
      <c r="NMT128" s="467"/>
      <c r="NMU128" s="466"/>
      <c r="NMV128" s="399"/>
      <c r="NMW128" s="466"/>
      <c r="NMX128" s="252"/>
      <c r="NMY128" s="467"/>
      <c r="NMZ128" s="466"/>
      <c r="NNA128" s="399"/>
      <c r="NNB128" s="466"/>
      <c r="NNC128" s="252"/>
      <c r="NND128" s="467"/>
      <c r="NNE128" s="466"/>
      <c r="NNF128" s="399"/>
      <c r="NNG128" s="466"/>
      <c r="NNH128" s="252"/>
      <c r="NNI128" s="467"/>
      <c r="NNJ128" s="466"/>
      <c r="NNK128" s="399"/>
      <c r="NNL128" s="466"/>
      <c r="NNM128" s="252"/>
      <c r="NNN128" s="467"/>
      <c r="NNO128" s="466"/>
      <c r="NNP128" s="399"/>
      <c r="NNQ128" s="466"/>
      <c r="NNR128" s="252"/>
      <c r="NNS128" s="467"/>
      <c r="NNT128" s="466"/>
      <c r="NNU128" s="399"/>
      <c r="NNV128" s="466"/>
      <c r="NNW128" s="252"/>
      <c r="NNX128" s="467"/>
      <c r="NNY128" s="466"/>
      <c r="NNZ128" s="399"/>
      <c r="NOA128" s="466"/>
      <c r="NOB128" s="252"/>
      <c r="NOC128" s="467"/>
      <c r="NOD128" s="466"/>
      <c r="NOE128" s="399"/>
      <c r="NOF128" s="466"/>
      <c r="NOG128" s="252"/>
      <c r="NOH128" s="467"/>
      <c r="NOI128" s="466"/>
      <c r="NOJ128" s="399"/>
      <c r="NOK128" s="466"/>
      <c r="NOL128" s="252"/>
      <c r="NOM128" s="467"/>
      <c r="NON128" s="466"/>
      <c r="NOO128" s="399"/>
      <c r="NOP128" s="466"/>
      <c r="NOQ128" s="252"/>
      <c r="NOR128" s="467"/>
      <c r="NOS128" s="466"/>
      <c r="NOT128" s="399"/>
      <c r="NOU128" s="466"/>
      <c r="NOV128" s="252"/>
      <c r="NOW128" s="467"/>
      <c r="NOX128" s="466"/>
      <c r="NOY128" s="399"/>
      <c r="NOZ128" s="466"/>
      <c r="NPA128" s="252"/>
      <c r="NPB128" s="467"/>
      <c r="NPC128" s="466"/>
      <c r="NPD128" s="399"/>
      <c r="NPE128" s="466"/>
      <c r="NPF128" s="252"/>
      <c r="NPG128" s="467"/>
      <c r="NPH128" s="466"/>
      <c r="NPI128" s="399"/>
      <c r="NPJ128" s="466"/>
      <c r="NPK128" s="252"/>
      <c r="NPL128" s="467"/>
      <c r="NPM128" s="466"/>
      <c r="NPN128" s="399"/>
      <c r="NPO128" s="466"/>
      <c r="NPP128" s="252"/>
      <c r="NPQ128" s="467"/>
      <c r="NPR128" s="466"/>
      <c r="NPS128" s="399"/>
      <c r="NPT128" s="466"/>
      <c r="NPU128" s="252"/>
      <c r="NPV128" s="467"/>
      <c r="NPW128" s="466"/>
      <c r="NPX128" s="399"/>
      <c r="NPY128" s="466"/>
      <c r="NPZ128" s="252"/>
      <c r="NQA128" s="467"/>
      <c r="NQB128" s="466"/>
      <c r="NQC128" s="399"/>
      <c r="NQD128" s="466"/>
      <c r="NQE128" s="252"/>
      <c r="NQF128" s="467"/>
      <c r="NQG128" s="466"/>
      <c r="NQH128" s="399"/>
      <c r="NQI128" s="466"/>
      <c r="NQJ128" s="252"/>
      <c r="NQK128" s="467"/>
      <c r="NQL128" s="466"/>
      <c r="NQM128" s="399"/>
      <c r="NQN128" s="466"/>
      <c r="NQO128" s="252"/>
      <c r="NQP128" s="467"/>
      <c r="NQQ128" s="466"/>
      <c r="NQR128" s="399"/>
      <c r="NQS128" s="466"/>
      <c r="NQT128" s="252"/>
      <c r="NQU128" s="467"/>
      <c r="NQV128" s="466"/>
      <c r="NQW128" s="399"/>
      <c r="NQX128" s="466"/>
      <c r="NQY128" s="252"/>
      <c r="NQZ128" s="467"/>
      <c r="NRA128" s="466"/>
      <c r="NRB128" s="399"/>
      <c r="NRC128" s="466"/>
      <c r="NRD128" s="252"/>
      <c r="NRE128" s="467"/>
      <c r="NRF128" s="466"/>
      <c r="NRG128" s="399"/>
      <c r="NRH128" s="466"/>
      <c r="NRI128" s="252"/>
      <c r="NRJ128" s="467"/>
      <c r="NRK128" s="466"/>
      <c r="NRL128" s="399"/>
      <c r="NRM128" s="466"/>
      <c r="NRN128" s="252"/>
      <c r="NRO128" s="467"/>
      <c r="NRP128" s="466"/>
      <c r="NRQ128" s="399"/>
      <c r="NRR128" s="466"/>
      <c r="NRS128" s="252"/>
      <c r="NRT128" s="467"/>
      <c r="NRU128" s="466"/>
      <c r="NRV128" s="399"/>
      <c r="NRW128" s="466"/>
      <c r="NRX128" s="252"/>
      <c r="NRY128" s="467"/>
      <c r="NRZ128" s="466"/>
      <c r="NSA128" s="399"/>
      <c r="NSB128" s="466"/>
      <c r="NSC128" s="252"/>
      <c r="NSD128" s="467"/>
      <c r="NSE128" s="466"/>
      <c r="NSF128" s="399"/>
      <c r="NSG128" s="466"/>
      <c r="NSH128" s="252"/>
      <c r="NSI128" s="467"/>
      <c r="NSJ128" s="466"/>
      <c r="NSK128" s="399"/>
      <c r="NSL128" s="466"/>
      <c r="NSM128" s="252"/>
      <c r="NSN128" s="467"/>
      <c r="NSO128" s="466"/>
      <c r="NSP128" s="399"/>
      <c r="NSQ128" s="466"/>
      <c r="NSR128" s="252"/>
      <c r="NSS128" s="467"/>
      <c r="NST128" s="466"/>
      <c r="NSU128" s="399"/>
      <c r="NSV128" s="466"/>
      <c r="NSW128" s="252"/>
      <c r="NSX128" s="467"/>
      <c r="NSY128" s="466"/>
      <c r="NSZ128" s="399"/>
      <c r="NTA128" s="466"/>
      <c r="NTB128" s="252"/>
      <c r="NTC128" s="467"/>
      <c r="NTD128" s="466"/>
      <c r="NTE128" s="399"/>
      <c r="NTF128" s="466"/>
      <c r="NTG128" s="252"/>
      <c r="NTH128" s="467"/>
      <c r="NTI128" s="466"/>
      <c r="NTJ128" s="399"/>
      <c r="NTK128" s="466"/>
      <c r="NTL128" s="252"/>
      <c r="NTM128" s="467"/>
      <c r="NTN128" s="466"/>
      <c r="NTO128" s="399"/>
      <c r="NTP128" s="466"/>
      <c r="NTQ128" s="252"/>
      <c r="NTR128" s="467"/>
      <c r="NTS128" s="466"/>
      <c r="NTT128" s="399"/>
      <c r="NTU128" s="466"/>
      <c r="NTV128" s="252"/>
      <c r="NTW128" s="467"/>
      <c r="NTX128" s="466"/>
      <c r="NTY128" s="399"/>
      <c r="NTZ128" s="466"/>
      <c r="NUA128" s="252"/>
      <c r="NUB128" s="467"/>
      <c r="NUC128" s="466"/>
      <c r="NUD128" s="399"/>
      <c r="NUE128" s="466"/>
      <c r="NUF128" s="252"/>
      <c r="NUG128" s="467"/>
      <c r="NUH128" s="466"/>
      <c r="NUI128" s="399"/>
      <c r="NUJ128" s="466"/>
      <c r="NUK128" s="252"/>
      <c r="NUL128" s="467"/>
      <c r="NUM128" s="466"/>
      <c r="NUN128" s="399"/>
      <c r="NUO128" s="466"/>
      <c r="NUP128" s="252"/>
      <c r="NUQ128" s="467"/>
      <c r="NUR128" s="466"/>
      <c r="NUS128" s="399"/>
      <c r="NUT128" s="466"/>
      <c r="NUU128" s="252"/>
      <c r="NUV128" s="467"/>
      <c r="NUW128" s="466"/>
      <c r="NUX128" s="399"/>
      <c r="NUY128" s="466"/>
      <c r="NUZ128" s="252"/>
      <c r="NVA128" s="467"/>
      <c r="NVB128" s="466"/>
      <c r="NVC128" s="399"/>
      <c r="NVD128" s="466"/>
      <c r="NVE128" s="252"/>
      <c r="NVF128" s="467"/>
      <c r="NVG128" s="466"/>
      <c r="NVH128" s="399"/>
      <c r="NVI128" s="466"/>
      <c r="NVJ128" s="252"/>
      <c r="NVK128" s="467"/>
      <c r="NVL128" s="466"/>
      <c r="NVM128" s="399"/>
      <c r="NVN128" s="466"/>
      <c r="NVO128" s="252"/>
      <c r="NVP128" s="467"/>
      <c r="NVQ128" s="466"/>
      <c r="NVR128" s="399"/>
      <c r="NVS128" s="466"/>
      <c r="NVT128" s="252"/>
      <c r="NVU128" s="467"/>
      <c r="NVV128" s="466"/>
      <c r="NVW128" s="399"/>
      <c r="NVX128" s="466"/>
      <c r="NVY128" s="252"/>
      <c r="NVZ128" s="467"/>
      <c r="NWA128" s="466"/>
      <c r="NWB128" s="399"/>
      <c r="NWC128" s="466"/>
      <c r="NWD128" s="252"/>
      <c r="NWE128" s="467"/>
      <c r="NWF128" s="466"/>
      <c r="NWG128" s="399"/>
      <c r="NWH128" s="466"/>
      <c r="NWI128" s="252"/>
      <c r="NWJ128" s="467"/>
      <c r="NWK128" s="466"/>
      <c r="NWL128" s="399"/>
      <c r="NWM128" s="466"/>
      <c r="NWN128" s="252"/>
      <c r="NWO128" s="467"/>
      <c r="NWP128" s="466"/>
      <c r="NWQ128" s="399"/>
      <c r="NWR128" s="466"/>
      <c r="NWS128" s="252"/>
      <c r="NWT128" s="467"/>
      <c r="NWU128" s="466"/>
      <c r="NWV128" s="399"/>
      <c r="NWW128" s="466"/>
      <c r="NWX128" s="252"/>
      <c r="NWY128" s="467"/>
      <c r="NWZ128" s="466"/>
      <c r="NXA128" s="399"/>
      <c r="NXB128" s="466"/>
      <c r="NXC128" s="252"/>
      <c r="NXD128" s="467"/>
      <c r="NXE128" s="466"/>
      <c r="NXF128" s="399"/>
      <c r="NXG128" s="466"/>
      <c r="NXH128" s="252"/>
      <c r="NXI128" s="467"/>
      <c r="NXJ128" s="466"/>
      <c r="NXK128" s="399"/>
      <c r="NXL128" s="466"/>
      <c r="NXM128" s="252"/>
      <c r="NXN128" s="467"/>
      <c r="NXO128" s="466"/>
      <c r="NXP128" s="399"/>
      <c r="NXQ128" s="466"/>
      <c r="NXR128" s="252"/>
      <c r="NXS128" s="467"/>
      <c r="NXT128" s="466"/>
      <c r="NXU128" s="399"/>
      <c r="NXV128" s="466"/>
      <c r="NXW128" s="252"/>
      <c r="NXX128" s="467"/>
      <c r="NXY128" s="466"/>
      <c r="NXZ128" s="399"/>
      <c r="NYA128" s="466"/>
      <c r="NYB128" s="252"/>
      <c r="NYC128" s="467"/>
      <c r="NYD128" s="466"/>
      <c r="NYE128" s="399"/>
      <c r="NYF128" s="466"/>
      <c r="NYG128" s="252"/>
      <c r="NYH128" s="467"/>
      <c r="NYI128" s="466"/>
      <c r="NYJ128" s="399"/>
      <c r="NYK128" s="466"/>
      <c r="NYL128" s="252"/>
      <c r="NYM128" s="467"/>
      <c r="NYN128" s="466"/>
      <c r="NYO128" s="399"/>
      <c r="NYP128" s="466"/>
      <c r="NYQ128" s="252"/>
      <c r="NYR128" s="467"/>
      <c r="NYS128" s="466"/>
      <c r="NYT128" s="399"/>
      <c r="NYU128" s="466"/>
      <c r="NYV128" s="252"/>
      <c r="NYW128" s="467"/>
      <c r="NYX128" s="466"/>
      <c r="NYY128" s="399"/>
      <c r="NYZ128" s="466"/>
      <c r="NZA128" s="252"/>
      <c r="NZB128" s="467"/>
      <c r="NZC128" s="466"/>
      <c r="NZD128" s="399"/>
      <c r="NZE128" s="466"/>
      <c r="NZF128" s="252"/>
      <c r="NZG128" s="467"/>
      <c r="NZH128" s="466"/>
      <c r="NZI128" s="399"/>
      <c r="NZJ128" s="466"/>
      <c r="NZK128" s="252"/>
      <c r="NZL128" s="467"/>
      <c r="NZM128" s="466"/>
      <c r="NZN128" s="399"/>
      <c r="NZO128" s="466"/>
      <c r="NZP128" s="252"/>
      <c r="NZQ128" s="467"/>
      <c r="NZR128" s="466"/>
      <c r="NZS128" s="399"/>
      <c r="NZT128" s="466"/>
      <c r="NZU128" s="252"/>
      <c r="NZV128" s="467"/>
      <c r="NZW128" s="466"/>
      <c r="NZX128" s="399"/>
      <c r="NZY128" s="466"/>
      <c r="NZZ128" s="252"/>
      <c r="OAA128" s="467"/>
      <c r="OAB128" s="466"/>
      <c r="OAC128" s="399"/>
      <c r="OAD128" s="466"/>
      <c r="OAE128" s="252"/>
      <c r="OAF128" s="467"/>
      <c r="OAG128" s="466"/>
      <c r="OAH128" s="399"/>
      <c r="OAI128" s="466"/>
      <c r="OAJ128" s="252"/>
      <c r="OAK128" s="467"/>
      <c r="OAL128" s="466"/>
      <c r="OAM128" s="399"/>
      <c r="OAN128" s="466"/>
      <c r="OAO128" s="252"/>
      <c r="OAP128" s="467"/>
      <c r="OAQ128" s="466"/>
      <c r="OAR128" s="399"/>
      <c r="OAS128" s="466"/>
      <c r="OAT128" s="252"/>
      <c r="OAU128" s="467"/>
      <c r="OAV128" s="466"/>
      <c r="OAW128" s="399"/>
      <c r="OAX128" s="466"/>
      <c r="OAY128" s="252"/>
      <c r="OAZ128" s="467"/>
      <c r="OBA128" s="466"/>
      <c r="OBB128" s="399"/>
      <c r="OBC128" s="466"/>
      <c r="OBD128" s="252"/>
      <c r="OBE128" s="467"/>
      <c r="OBF128" s="466"/>
      <c r="OBG128" s="399"/>
      <c r="OBH128" s="466"/>
      <c r="OBI128" s="252"/>
      <c r="OBJ128" s="467"/>
      <c r="OBK128" s="466"/>
      <c r="OBL128" s="399"/>
      <c r="OBM128" s="466"/>
      <c r="OBN128" s="252"/>
      <c r="OBO128" s="467"/>
      <c r="OBP128" s="466"/>
      <c r="OBQ128" s="399"/>
      <c r="OBR128" s="466"/>
      <c r="OBS128" s="252"/>
      <c r="OBT128" s="467"/>
      <c r="OBU128" s="466"/>
      <c r="OBV128" s="399"/>
      <c r="OBW128" s="466"/>
      <c r="OBX128" s="252"/>
      <c r="OBY128" s="467"/>
      <c r="OBZ128" s="466"/>
      <c r="OCA128" s="399"/>
      <c r="OCB128" s="466"/>
      <c r="OCC128" s="252"/>
      <c r="OCD128" s="467"/>
      <c r="OCE128" s="466"/>
      <c r="OCF128" s="399"/>
      <c r="OCG128" s="466"/>
      <c r="OCH128" s="252"/>
      <c r="OCI128" s="467"/>
      <c r="OCJ128" s="466"/>
      <c r="OCK128" s="399"/>
      <c r="OCL128" s="466"/>
      <c r="OCM128" s="252"/>
      <c r="OCN128" s="467"/>
      <c r="OCO128" s="466"/>
      <c r="OCP128" s="399"/>
      <c r="OCQ128" s="466"/>
      <c r="OCR128" s="252"/>
      <c r="OCS128" s="467"/>
      <c r="OCT128" s="466"/>
      <c r="OCU128" s="399"/>
      <c r="OCV128" s="466"/>
      <c r="OCW128" s="252"/>
      <c r="OCX128" s="467"/>
      <c r="OCY128" s="466"/>
      <c r="OCZ128" s="399"/>
      <c r="ODA128" s="466"/>
      <c r="ODB128" s="252"/>
      <c r="ODC128" s="467"/>
      <c r="ODD128" s="466"/>
      <c r="ODE128" s="399"/>
      <c r="ODF128" s="466"/>
      <c r="ODG128" s="252"/>
      <c r="ODH128" s="467"/>
      <c r="ODI128" s="466"/>
      <c r="ODJ128" s="399"/>
      <c r="ODK128" s="466"/>
      <c r="ODL128" s="252"/>
      <c r="ODM128" s="467"/>
      <c r="ODN128" s="466"/>
      <c r="ODO128" s="399"/>
      <c r="ODP128" s="466"/>
      <c r="ODQ128" s="252"/>
      <c r="ODR128" s="467"/>
      <c r="ODS128" s="466"/>
      <c r="ODT128" s="399"/>
      <c r="ODU128" s="466"/>
      <c r="ODV128" s="252"/>
      <c r="ODW128" s="467"/>
      <c r="ODX128" s="466"/>
      <c r="ODY128" s="399"/>
      <c r="ODZ128" s="466"/>
      <c r="OEA128" s="252"/>
      <c r="OEB128" s="467"/>
      <c r="OEC128" s="466"/>
      <c r="OED128" s="399"/>
      <c r="OEE128" s="466"/>
      <c r="OEF128" s="252"/>
      <c r="OEG128" s="467"/>
      <c r="OEH128" s="466"/>
      <c r="OEI128" s="399"/>
      <c r="OEJ128" s="466"/>
      <c r="OEK128" s="252"/>
      <c r="OEL128" s="467"/>
      <c r="OEM128" s="466"/>
      <c r="OEN128" s="399"/>
      <c r="OEO128" s="466"/>
      <c r="OEP128" s="252"/>
      <c r="OEQ128" s="467"/>
      <c r="OER128" s="466"/>
      <c r="OES128" s="399"/>
      <c r="OET128" s="466"/>
      <c r="OEU128" s="252"/>
      <c r="OEV128" s="467"/>
      <c r="OEW128" s="466"/>
      <c r="OEX128" s="399"/>
      <c r="OEY128" s="466"/>
      <c r="OEZ128" s="252"/>
      <c r="OFA128" s="467"/>
      <c r="OFB128" s="466"/>
      <c r="OFC128" s="399"/>
      <c r="OFD128" s="466"/>
      <c r="OFE128" s="252"/>
      <c r="OFF128" s="467"/>
      <c r="OFG128" s="466"/>
      <c r="OFH128" s="399"/>
      <c r="OFI128" s="466"/>
      <c r="OFJ128" s="252"/>
      <c r="OFK128" s="467"/>
      <c r="OFL128" s="466"/>
      <c r="OFM128" s="399"/>
      <c r="OFN128" s="466"/>
      <c r="OFO128" s="252"/>
      <c r="OFP128" s="467"/>
      <c r="OFQ128" s="466"/>
      <c r="OFR128" s="399"/>
      <c r="OFS128" s="466"/>
      <c r="OFT128" s="252"/>
      <c r="OFU128" s="467"/>
      <c r="OFV128" s="466"/>
      <c r="OFW128" s="399"/>
      <c r="OFX128" s="466"/>
      <c r="OFY128" s="252"/>
      <c r="OFZ128" s="467"/>
      <c r="OGA128" s="466"/>
      <c r="OGB128" s="399"/>
      <c r="OGC128" s="466"/>
      <c r="OGD128" s="252"/>
      <c r="OGE128" s="467"/>
      <c r="OGF128" s="466"/>
      <c r="OGG128" s="399"/>
      <c r="OGH128" s="466"/>
      <c r="OGI128" s="252"/>
      <c r="OGJ128" s="467"/>
      <c r="OGK128" s="466"/>
      <c r="OGL128" s="399"/>
      <c r="OGM128" s="466"/>
      <c r="OGN128" s="252"/>
      <c r="OGO128" s="467"/>
      <c r="OGP128" s="466"/>
      <c r="OGQ128" s="399"/>
      <c r="OGR128" s="466"/>
      <c r="OGS128" s="252"/>
      <c r="OGT128" s="467"/>
      <c r="OGU128" s="466"/>
      <c r="OGV128" s="399"/>
      <c r="OGW128" s="466"/>
      <c r="OGX128" s="252"/>
      <c r="OGY128" s="467"/>
      <c r="OGZ128" s="466"/>
      <c r="OHA128" s="399"/>
      <c r="OHB128" s="466"/>
      <c r="OHC128" s="252"/>
      <c r="OHD128" s="467"/>
      <c r="OHE128" s="466"/>
      <c r="OHF128" s="399"/>
      <c r="OHG128" s="466"/>
      <c r="OHH128" s="252"/>
      <c r="OHI128" s="467"/>
      <c r="OHJ128" s="466"/>
      <c r="OHK128" s="399"/>
      <c r="OHL128" s="466"/>
      <c r="OHM128" s="252"/>
      <c r="OHN128" s="467"/>
      <c r="OHO128" s="466"/>
      <c r="OHP128" s="399"/>
      <c r="OHQ128" s="466"/>
      <c r="OHR128" s="252"/>
      <c r="OHS128" s="467"/>
      <c r="OHT128" s="466"/>
      <c r="OHU128" s="399"/>
      <c r="OHV128" s="466"/>
      <c r="OHW128" s="252"/>
      <c r="OHX128" s="467"/>
      <c r="OHY128" s="466"/>
      <c r="OHZ128" s="399"/>
      <c r="OIA128" s="466"/>
      <c r="OIB128" s="252"/>
      <c r="OIC128" s="467"/>
      <c r="OID128" s="466"/>
      <c r="OIE128" s="399"/>
      <c r="OIF128" s="466"/>
      <c r="OIG128" s="252"/>
      <c r="OIH128" s="467"/>
      <c r="OII128" s="466"/>
      <c r="OIJ128" s="399"/>
      <c r="OIK128" s="466"/>
      <c r="OIL128" s="252"/>
      <c r="OIM128" s="467"/>
      <c r="OIN128" s="466"/>
      <c r="OIO128" s="399"/>
      <c r="OIP128" s="466"/>
      <c r="OIQ128" s="252"/>
      <c r="OIR128" s="467"/>
      <c r="OIS128" s="466"/>
      <c r="OIT128" s="399"/>
      <c r="OIU128" s="466"/>
      <c r="OIV128" s="252"/>
      <c r="OIW128" s="467"/>
      <c r="OIX128" s="466"/>
      <c r="OIY128" s="399"/>
      <c r="OIZ128" s="466"/>
      <c r="OJA128" s="252"/>
      <c r="OJB128" s="467"/>
      <c r="OJC128" s="466"/>
      <c r="OJD128" s="399"/>
      <c r="OJE128" s="466"/>
      <c r="OJF128" s="252"/>
      <c r="OJG128" s="467"/>
      <c r="OJH128" s="466"/>
      <c r="OJI128" s="399"/>
      <c r="OJJ128" s="466"/>
      <c r="OJK128" s="252"/>
      <c r="OJL128" s="467"/>
      <c r="OJM128" s="466"/>
      <c r="OJN128" s="399"/>
      <c r="OJO128" s="466"/>
      <c r="OJP128" s="252"/>
      <c r="OJQ128" s="467"/>
      <c r="OJR128" s="466"/>
      <c r="OJS128" s="399"/>
      <c r="OJT128" s="466"/>
      <c r="OJU128" s="252"/>
      <c r="OJV128" s="467"/>
      <c r="OJW128" s="466"/>
      <c r="OJX128" s="399"/>
      <c r="OJY128" s="466"/>
      <c r="OJZ128" s="252"/>
      <c r="OKA128" s="467"/>
      <c r="OKB128" s="466"/>
      <c r="OKC128" s="399"/>
      <c r="OKD128" s="466"/>
      <c r="OKE128" s="252"/>
      <c r="OKF128" s="467"/>
      <c r="OKG128" s="466"/>
      <c r="OKH128" s="399"/>
      <c r="OKI128" s="466"/>
      <c r="OKJ128" s="252"/>
      <c r="OKK128" s="467"/>
      <c r="OKL128" s="466"/>
      <c r="OKM128" s="399"/>
      <c r="OKN128" s="466"/>
      <c r="OKO128" s="252"/>
      <c r="OKP128" s="467"/>
      <c r="OKQ128" s="466"/>
      <c r="OKR128" s="399"/>
      <c r="OKS128" s="466"/>
      <c r="OKT128" s="252"/>
      <c r="OKU128" s="467"/>
      <c r="OKV128" s="466"/>
      <c r="OKW128" s="399"/>
      <c r="OKX128" s="466"/>
      <c r="OKY128" s="252"/>
      <c r="OKZ128" s="467"/>
      <c r="OLA128" s="466"/>
      <c r="OLB128" s="399"/>
      <c r="OLC128" s="466"/>
      <c r="OLD128" s="252"/>
      <c r="OLE128" s="467"/>
      <c r="OLF128" s="466"/>
      <c r="OLG128" s="399"/>
      <c r="OLH128" s="466"/>
      <c r="OLI128" s="252"/>
      <c r="OLJ128" s="467"/>
      <c r="OLK128" s="466"/>
      <c r="OLL128" s="399"/>
      <c r="OLM128" s="466"/>
      <c r="OLN128" s="252"/>
      <c r="OLO128" s="467"/>
      <c r="OLP128" s="466"/>
      <c r="OLQ128" s="399"/>
      <c r="OLR128" s="466"/>
      <c r="OLS128" s="252"/>
      <c r="OLT128" s="467"/>
      <c r="OLU128" s="466"/>
      <c r="OLV128" s="399"/>
      <c r="OLW128" s="466"/>
      <c r="OLX128" s="252"/>
      <c r="OLY128" s="467"/>
      <c r="OLZ128" s="466"/>
      <c r="OMA128" s="399"/>
      <c r="OMB128" s="466"/>
      <c r="OMC128" s="252"/>
      <c r="OMD128" s="467"/>
      <c r="OME128" s="466"/>
      <c r="OMF128" s="399"/>
      <c r="OMG128" s="466"/>
      <c r="OMH128" s="252"/>
      <c r="OMI128" s="467"/>
      <c r="OMJ128" s="466"/>
      <c r="OMK128" s="399"/>
      <c r="OML128" s="466"/>
      <c r="OMM128" s="252"/>
      <c r="OMN128" s="467"/>
      <c r="OMO128" s="466"/>
      <c r="OMP128" s="399"/>
      <c r="OMQ128" s="466"/>
      <c r="OMR128" s="252"/>
      <c r="OMS128" s="467"/>
      <c r="OMT128" s="466"/>
      <c r="OMU128" s="399"/>
      <c r="OMV128" s="466"/>
      <c r="OMW128" s="252"/>
      <c r="OMX128" s="467"/>
      <c r="OMY128" s="466"/>
      <c r="OMZ128" s="399"/>
      <c r="ONA128" s="466"/>
      <c r="ONB128" s="252"/>
      <c r="ONC128" s="467"/>
      <c r="OND128" s="466"/>
      <c r="ONE128" s="399"/>
      <c r="ONF128" s="466"/>
      <c r="ONG128" s="252"/>
      <c r="ONH128" s="467"/>
      <c r="ONI128" s="466"/>
      <c r="ONJ128" s="399"/>
      <c r="ONK128" s="466"/>
      <c r="ONL128" s="252"/>
      <c r="ONM128" s="467"/>
      <c r="ONN128" s="466"/>
      <c r="ONO128" s="399"/>
      <c r="ONP128" s="466"/>
      <c r="ONQ128" s="252"/>
      <c r="ONR128" s="467"/>
      <c r="ONS128" s="466"/>
      <c r="ONT128" s="399"/>
      <c r="ONU128" s="466"/>
      <c r="ONV128" s="252"/>
      <c r="ONW128" s="467"/>
      <c r="ONX128" s="466"/>
      <c r="ONY128" s="399"/>
      <c r="ONZ128" s="466"/>
      <c r="OOA128" s="252"/>
      <c r="OOB128" s="467"/>
      <c r="OOC128" s="466"/>
      <c r="OOD128" s="399"/>
      <c r="OOE128" s="466"/>
      <c r="OOF128" s="252"/>
      <c r="OOG128" s="467"/>
      <c r="OOH128" s="466"/>
      <c r="OOI128" s="399"/>
      <c r="OOJ128" s="466"/>
      <c r="OOK128" s="252"/>
      <c r="OOL128" s="467"/>
      <c r="OOM128" s="466"/>
      <c r="OON128" s="399"/>
      <c r="OOO128" s="466"/>
      <c r="OOP128" s="252"/>
      <c r="OOQ128" s="467"/>
      <c r="OOR128" s="466"/>
      <c r="OOS128" s="399"/>
      <c r="OOT128" s="466"/>
      <c r="OOU128" s="252"/>
      <c r="OOV128" s="467"/>
      <c r="OOW128" s="466"/>
      <c r="OOX128" s="399"/>
      <c r="OOY128" s="466"/>
      <c r="OOZ128" s="252"/>
      <c r="OPA128" s="467"/>
      <c r="OPB128" s="466"/>
      <c r="OPC128" s="399"/>
      <c r="OPD128" s="466"/>
      <c r="OPE128" s="252"/>
      <c r="OPF128" s="467"/>
      <c r="OPG128" s="466"/>
      <c r="OPH128" s="399"/>
      <c r="OPI128" s="466"/>
      <c r="OPJ128" s="252"/>
      <c r="OPK128" s="467"/>
      <c r="OPL128" s="466"/>
      <c r="OPM128" s="399"/>
      <c r="OPN128" s="466"/>
      <c r="OPO128" s="252"/>
      <c r="OPP128" s="467"/>
      <c r="OPQ128" s="466"/>
      <c r="OPR128" s="399"/>
      <c r="OPS128" s="466"/>
      <c r="OPT128" s="252"/>
      <c r="OPU128" s="467"/>
      <c r="OPV128" s="466"/>
      <c r="OPW128" s="399"/>
      <c r="OPX128" s="466"/>
      <c r="OPY128" s="252"/>
      <c r="OPZ128" s="467"/>
      <c r="OQA128" s="466"/>
      <c r="OQB128" s="399"/>
      <c r="OQC128" s="466"/>
      <c r="OQD128" s="252"/>
      <c r="OQE128" s="467"/>
      <c r="OQF128" s="466"/>
      <c r="OQG128" s="399"/>
      <c r="OQH128" s="466"/>
      <c r="OQI128" s="252"/>
      <c r="OQJ128" s="467"/>
      <c r="OQK128" s="466"/>
      <c r="OQL128" s="399"/>
      <c r="OQM128" s="466"/>
      <c r="OQN128" s="252"/>
      <c r="OQO128" s="467"/>
      <c r="OQP128" s="466"/>
      <c r="OQQ128" s="399"/>
      <c r="OQR128" s="466"/>
      <c r="OQS128" s="252"/>
      <c r="OQT128" s="467"/>
      <c r="OQU128" s="466"/>
      <c r="OQV128" s="399"/>
      <c r="OQW128" s="466"/>
      <c r="OQX128" s="252"/>
      <c r="OQY128" s="467"/>
      <c r="OQZ128" s="466"/>
      <c r="ORA128" s="399"/>
      <c r="ORB128" s="466"/>
      <c r="ORC128" s="252"/>
      <c r="ORD128" s="467"/>
      <c r="ORE128" s="466"/>
      <c r="ORF128" s="399"/>
      <c r="ORG128" s="466"/>
      <c r="ORH128" s="252"/>
      <c r="ORI128" s="467"/>
      <c r="ORJ128" s="466"/>
      <c r="ORK128" s="399"/>
      <c r="ORL128" s="466"/>
      <c r="ORM128" s="252"/>
      <c r="ORN128" s="467"/>
      <c r="ORO128" s="466"/>
      <c r="ORP128" s="399"/>
      <c r="ORQ128" s="466"/>
      <c r="ORR128" s="252"/>
      <c r="ORS128" s="467"/>
      <c r="ORT128" s="466"/>
      <c r="ORU128" s="399"/>
      <c r="ORV128" s="466"/>
      <c r="ORW128" s="252"/>
      <c r="ORX128" s="467"/>
      <c r="ORY128" s="466"/>
      <c r="ORZ128" s="399"/>
      <c r="OSA128" s="466"/>
      <c r="OSB128" s="252"/>
      <c r="OSC128" s="467"/>
      <c r="OSD128" s="466"/>
      <c r="OSE128" s="399"/>
      <c r="OSF128" s="466"/>
      <c r="OSG128" s="252"/>
      <c r="OSH128" s="467"/>
      <c r="OSI128" s="466"/>
      <c r="OSJ128" s="399"/>
      <c r="OSK128" s="466"/>
      <c r="OSL128" s="252"/>
      <c r="OSM128" s="467"/>
      <c r="OSN128" s="466"/>
      <c r="OSO128" s="399"/>
      <c r="OSP128" s="466"/>
      <c r="OSQ128" s="252"/>
      <c r="OSR128" s="467"/>
      <c r="OSS128" s="466"/>
      <c r="OST128" s="399"/>
      <c r="OSU128" s="466"/>
      <c r="OSV128" s="252"/>
      <c r="OSW128" s="467"/>
      <c r="OSX128" s="466"/>
      <c r="OSY128" s="399"/>
      <c r="OSZ128" s="466"/>
      <c r="OTA128" s="252"/>
      <c r="OTB128" s="467"/>
      <c r="OTC128" s="466"/>
      <c r="OTD128" s="399"/>
      <c r="OTE128" s="466"/>
      <c r="OTF128" s="252"/>
      <c r="OTG128" s="467"/>
      <c r="OTH128" s="466"/>
      <c r="OTI128" s="399"/>
      <c r="OTJ128" s="466"/>
      <c r="OTK128" s="252"/>
      <c r="OTL128" s="467"/>
      <c r="OTM128" s="466"/>
      <c r="OTN128" s="399"/>
      <c r="OTO128" s="466"/>
      <c r="OTP128" s="252"/>
      <c r="OTQ128" s="467"/>
      <c r="OTR128" s="466"/>
      <c r="OTS128" s="399"/>
      <c r="OTT128" s="466"/>
      <c r="OTU128" s="252"/>
      <c r="OTV128" s="467"/>
      <c r="OTW128" s="466"/>
      <c r="OTX128" s="399"/>
      <c r="OTY128" s="466"/>
      <c r="OTZ128" s="252"/>
      <c r="OUA128" s="467"/>
      <c r="OUB128" s="466"/>
      <c r="OUC128" s="399"/>
      <c r="OUD128" s="466"/>
      <c r="OUE128" s="252"/>
      <c r="OUF128" s="467"/>
      <c r="OUG128" s="466"/>
      <c r="OUH128" s="399"/>
      <c r="OUI128" s="466"/>
      <c r="OUJ128" s="252"/>
      <c r="OUK128" s="467"/>
      <c r="OUL128" s="466"/>
      <c r="OUM128" s="399"/>
      <c r="OUN128" s="466"/>
      <c r="OUO128" s="252"/>
      <c r="OUP128" s="467"/>
      <c r="OUQ128" s="466"/>
      <c r="OUR128" s="399"/>
      <c r="OUS128" s="466"/>
      <c r="OUT128" s="252"/>
      <c r="OUU128" s="467"/>
      <c r="OUV128" s="466"/>
      <c r="OUW128" s="399"/>
      <c r="OUX128" s="466"/>
      <c r="OUY128" s="252"/>
      <c r="OUZ128" s="467"/>
      <c r="OVA128" s="466"/>
      <c r="OVB128" s="399"/>
      <c r="OVC128" s="466"/>
      <c r="OVD128" s="252"/>
      <c r="OVE128" s="467"/>
      <c r="OVF128" s="466"/>
      <c r="OVG128" s="399"/>
      <c r="OVH128" s="466"/>
      <c r="OVI128" s="252"/>
      <c r="OVJ128" s="467"/>
      <c r="OVK128" s="466"/>
      <c r="OVL128" s="399"/>
      <c r="OVM128" s="466"/>
      <c r="OVN128" s="252"/>
      <c r="OVO128" s="467"/>
      <c r="OVP128" s="466"/>
      <c r="OVQ128" s="399"/>
      <c r="OVR128" s="466"/>
      <c r="OVS128" s="252"/>
      <c r="OVT128" s="467"/>
      <c r="OVU128" s="466"/>
      <c r="OVV128" s="399"/>
      <c r="OVW128" s="466"/>
      <c r="OVX128" s="252"/>
      <c r="OVY128" s="467"/>
      <c r="OVZ128" s="466"/>
      <c r="OWA128" s="399"/>
      <c r="OWB128" s="466"/>
      <c r="OWC128" s="252"/>
      <c r="OWD128" s="467"/>
      <c r="OWE128" s="466"/>
      <c r="OWF128" s="399"/>
      <c r="OWG128" s="466"/>
      <c r="OWH128" s="252"/>
      <c r="OWI128" s="467"/>
      <c r="OWJ128" s="466"/>
      <c r="OWK128" s="399"/>
      <c r="OWL128" s="466"/>
      <c r="OWM128" s="252"/>
      <c r="OWN128" s="467"/>
      <c r="OWO128" s="466"/>
      <c r="OWP128" s="399"/>
      <c r="OWQ128" s="466"/>
      <c r="OWR128" s="252"/>
      <c r="OWS128" s="467"/>
      <c r="OWT128" s="466"/>
      <c r="OWU128" s="399"/>
      <c r="OWV128" s="466"/>
      <c r="OWW128" s="252"/>
      <c r="OWX128" s="467"/>
      <c r="OWY128" s="466"/>
      <c r="OWZ128" s="399"/>
      <c r="OXA128" s="466"/>
      <c r="OXB128" s="252"/>
      <c r="OXC128" s="467"/>
      <c r="OXD128" s="466"/>
      <c r="OXE128" s="399"/>
      <c r="OXF128" s="466"/>
      <c r="OXG128" s="252"/>
      <c r="OXH128" s="467"/>
      <c r="OXI128" s="466"/>
      <c r="OXJ128" s="399"/>
      <c r="OXK128" s="466"/>
      <c r="OXL128" s="252"/>
      <c r="OXM128" s="467"/>
      <c r="OXN128" s="466"/>
      <c r="OXO128" s="399"/>
      <c r="OXP128" s="466"/>
      <c r="OXQ128" s="252"/>
      <c r="OXR128" s="467"/>
      <c r="OXS128" s="466"/>
      <c r="OXT128" s="399"/>
      <c r="OXU128" s="466"/>
      <c r="OXV128" s="252"/>
      <c r="OXW128" s="467"/>
      <c r="OXX128" s="466"/>
      <c r="OXY128" s="399"/>
      <c r="OXZ128" s="466"/>
      <c r="OYA128" s="252"/>
      <c r="OYB128" s="467"/>
      <c r="OYC128" s="466"/>
      <c r="OYD128" s="399"/>
      <c r="OYE128" s="466"/>
      <c r="OYF128" s="252"/>
      <c r="OYG128" s="467"/>
      <c r="OYH128" s="466"/>
      <c r="OYI128" s="399"/>
      <c r="OYJ128" s="466"/>
      <c r="OYK128" s="252"/>
      <c r="OYL128" s="467"/>
      <c r="OYM128" s="466"/>
      <c r="OYN128" s="399"/>
      <c r="OYO128" s="466"/>
      <c r="OYP128" s="252"/>
      <c r="OYQ128" s="467"/>
      <c r="OYR128" s="466"/>
      <c r="OYS128" s="399"/>
      <c r="OYT128" s="466"/>
      <c r="OYU128" s="252"/>
      <c r="OYV128" s="467"/>
      <c r="OYW128" s="466"/>
      <c r="OYX128" s="399"/>
      <c r="OYY128" s="466"/>
      <c r="OYZ128" s="252"/>
      <c r="OZA128" s="467"/>
      <c r="OZB128" s="466"/>
      <c r="OZC128" s="399"/>
      <c r="OZD128" s="466"/>
      <c r="OZE128" s="252"/>
      <c r="OZF128" s="467"/>
      <c r="OZG128" s="466"/>
      <c r="OZH128" s="399"/>
      <c r="OZI128" s="466"/>
      <c r="OZJ128" s="252"/>
      <c r="OZK128" s="467"/>
      <c r="OZL128" s="466"/>
      <c r="OZM128" s="399"/>
      <c r="OZN128" s="466"/>
      <c r="OZO128" s="252"/>
      <c r="OZP128" s="467"/>
      <c r="OZQ128" s="466"/>
      <c r="OZR128" s="399"/>
      <c r="OZS128" s="466"/>
      <c r="OZT128" s="252"/>
      <c r="OZU128" s="467"/>
      <c r="OZV128" s="466"/>
      <c r="OZW128" s="399"/>
      <c r="OZX128" s="466"/>
      <c r="OZY128" s="252"/>
      <c r="OZZ128" s="467"/>
      <c r="PAA128" s="466"/>
      <c r="PAB128" s="399"/>
      <c r="PAC128" s="466"/>
      <c r="PAD128" s="252"/>
      <c r="PAE128" s="467"/>
      <c r="PAF128" s="466"/>
      <c r="PAG128" s="399"/>
      <c r="PAH128" s="466"/>
      <c r="PAI128" s="252"/>
      <c r="PAJ128" s="467"/>
      <c r="PAK128" s="466"/>
      <c r="PAL128" s="399"/>
      <c r="PAM128" s="466"/>
      <c r="PAN128" s="252"/>
      <c r="PAO128" s="467"/>
      <c r="PAP128" s="466"/>
      <c r="PAQ128" s="399"/>
      <c r="PAR128" s="466"/>
      <c r="PAS128" s="252"/>
      <c r="PAT128" s="467"/>
      <c r="PAU128" s="466"/>
      <c r="PAV128" s="399"/>
      <c r="PAW128" s="466"/>
      <c r="PAX128" s="252"/>
      <c r="PAY128" s="467"/>
      <c r="PAZ128" s="466"/>
      <c r="PBA128" s="399"/>
      <c r="PBB128" s="466"/>
      <c r="PBC128" s="252"/>
      <c r="PBD128" s="467"/>
      <c r="PBE128" s="466"/>
      <c r="PBF128" s="399"/>
      <c r="PBG128" s="466"/>
      <c r="PBH128" s="252"/>
      <c r="PBI128" s="467"/>
      <c r="PBJ128" s="466"/>
      <c r="PBK128" s="399"/>
      <c r="PBL128" s="466"/>
      <c r="PBM128" s="252"/>
      <c r="PBN128" s="467"/>
      <c r="PBO128" s="466"/>
      <c r="PBP128" s="399"/>
      <c r="PBQ128" s="466"/>
      <c r="PBR128" s="252"/>
      <c r="PBS128" s="467"/>
      <c r="PBT128" s="466"/>
      <c r="PBU128" s="399"/>
      <c r="PBV128" s="466"/>
      <c r="PBW128" s="252"/>
      <c r="PBX128" s="467"/>
      <c r="PBY128" s="466"/>
      <c r="PBZ128" s="399"/>
      <c r="PCA128" s="466"/>
      <c r="PCB128" s="252"/>
      <c r="PCC128" s="467"/>
      <c r="PCD128" s="466"/>
      <c r="PCE128" s="399"/>
      <c r="PCF128" s="466"/>
      <c r="PCG128" s="252"/>
      <c r="PCH128" s="467"/>
      <c r="PCI128" s="466"/>
      <c r="PCJ128" s="399"/>
      <c r="PCK128" s="466"/>
      <c r="PCL128" s="252"/>
      <c r="PCM128" s="467"/>
      <c r="PCN128" s="466"/>
      <c r="PCO128" s="399"/>
      <c r="PCP128" s="466"/>
      <c r="PCQ128" s="252"/>
      <c r="PCR128" s="467"/>
      <c r="PCS128" s="466"/>
      <c r="PCT128" s="399"/>
      <c r="PCU128" s="466"/>
      <c r="PCV128" s="252"/>
      <c r="PCW128" s="467"/>
      <c r="PCX128" s="466"/>
      <c r="PCY128" s="399"/>
      <c r="PCZ128" s="466"/>
      <c r="PDA128" s="252"/>
      <c r="PDB128" s="467"/>
      <c r="PDC128" s="466"/>
      <c r="PDD128" s="399"/>
      <c r="PDE128" s="466"/>
      <c r="PDF128" s="252"/>
      <c r="PDG128" s="467"/>
      <c r="PDH128" s="466"/>
      <c r="PDI128" s="399"/>
      <c r="PDJ128" s="466"/>
      <c r="PDK128" s="252"/>
      <c r="PDL128" s="467"/>
      <c r="PDM128" s="466"/>
      <c r="PDN128" s="399"/>
      <c r="PDO128" s="466"/>
      <c r="PDP128" s="252"/>
      <c r="PDQ128" s="467"/>
      <c r="PDR128" s="466"/>
      <c r="PDS128" s="399"/>
      <c r="PDT128" s="466"/>
      <c r="PDU128" s="252"/>
      <c r="PDV128" s="467"/>
      <c r="PDW128" s="466"/>
      <c r="PDX128" s="399"/>
      <c r="PDY128" s="466"/>
      <c r="PDZ128" s="252"/>
      <c r="PEA128" s="467"/>
      <c r="PEB128" s="466"/>
      <c r="PEC128" s="399"/>
      <c r="PED128" s="466"/>
      <c r="PEE128" s="252"/>
      <c r="PEF128" s="467"/>
      <c r="PEG128" s="466"/>
      <c r="PEH128" s="399"/>
      <c r="PEI128" s="466"/>
      <c r="PEJ128" s="252"/>
      <c r="PEK128" s="467"/>
      <c r="PEL128" s="466"/>
      <c r="PEM128" s="399"/>
      <c r="PEN128" s="466"/>
      <c r="PEO128" s="252"/>
      <c r="PEP128" s="467"/>
      <c r="PEQ128" s="466"/>
      <c r="PER128" s="399"/>
      <c r="PES128" s="466"/>
      <c r="PET128" s="252"/>
      <c r="PEU128" s="467"/>
      <c r="PEV128" s="466"/>
      <c r="PEW128" s="399"/>
      <c r="PEX128" s="466"/>
      <c r="PEY128" s="252"/>
      <c r="PEZ128" s="467"/>
      <c r="PFA128" s="466"/>
      <c r="PFB128" s="399"/>
      <c r="PFC128" s="466"/>
      <c r="PFD128" s="252"/>
      <c r="PFE128" s="467"/>
      <c r="PFF128" s="466"/>
      <c r="PFG128" s="399"/>
      <c r="PFH128" s="466"/>
      <c r="PFI128" s="252"/>
      <c r="PFJ128" s="467"/>
      <c r="PFK128" s="466"/>
      <c r="PFL128" s="399"/>
      <c r="PFM128" s="466"/>
      <c r="PFN128" s="252"/>
      <c r="PFO128" s="467"/>
      <c r="PFP128" s="466"/>
      <c r="PFQ128" s="399"/>
      <c r="PFR128" s="466"/>
      <c r="PFS128" s="252"/>
      <c r="PFT128" s="467"/>
      <c r="PFU128" s="466"/>
      <c r="PFV128" s="399"/>
      <c r="PFW128" s="466"/>
      <c r="PFX128" s="252"/>
      <c r="PFY128" s="467"/>
      <c r="PFZ128" s="466"/>
      <c r="PGA128" s="399"/>
      <c r="PGB128" s="466"/>
      <c r="PGC128" s="252"/>
      <c r="PGD128" s="467"/>
      <c r="PGE128" s="466"/>
      <c r="PGF128" s="399"/>
      <c r="PGG128" s="466"/>
      <c r="PGH128" s="252"/>
      <c r="PGI128" s="467"/>
      <c r="PGJ128" s="466"/>
      <c r="PGK128" s="399"/>
      <c r="PGL128" s="466"/>
      <c r="PGM128" s="252"/>
      <c r="PGN128" s="467"/>
      <c r="PGO128" s="466"/>
      <c r="PGP128" s="399"/>
      <c r="PGQ128" s="466"/>
      <c r="PGR128" s="252"/>
      <c r="PGS128" s="467"/>
      <c r="PGT128" s="466"/>
      <c r="PGU128" s="399"/>
      <c r="PGV128" s="466"/>
      <c r="PGW128" s="252"/>
      <c r="PGX128" s="467"/>
      <c r="PGY128" s="466"/>
      <c r="PGZ128" s="399"/>
      <c r="PHA128" s="466"/>
      <c r="PHB128" s="252"/>
      <c r="PHC128" s="467"/>
      <c r="PHD128" s="466"/>
      <c r="PHE128" s="399"/>
      <c r="PHF128" s="466"/>
      <c r="PHG128" s="252"/>
      <c r="PHH128" s="467"/>
      <c r="PHI128" s="466"/>
      <c r="PHJ128" s="399"/>
      <c r="PHK128" s="466"/>
      <c r="PHL128" s="252"/>
      <c r="PHM128" s="467"/>
      <c r="PHN128" s="466"/>
      <c r="PHO128" s="399"/>
      <c r="PHP128" s="466"/>
      <c r="PHQ128" s="252"/>
      <c r="PHR128" s="467"/>
      <c r="PHS128" s="466"/>
      <c r="PHT128" s="399"/>
      <c r="PHU128" s="466"/>
      <c r="PHV128" s="252"/>
      <c r="PHW128" s="467"/>
      <c r="PHX128" s="466"/>
      <c r="PHY128" s="399"/>
      <c r="PHZ128" s="466"/>
      <c r="PIA128" s="252"/>
      <c r="PIB128" s="467"/>
      <c r="PIC128" s="466"/>
      <c r="PID128" s="399"/>
      <c r="PIE128" s="466"/>
      <c r="PIF128" s="252"/>
      <c r="PIG128" s="467"/>
      <c r="PIH128" s="466"/>
      <c r="PII128" s="399"/>
      <c r="PIJ128" s="466"/>
      <c r="PIK128" s="252"/>
      <c r="PIL128" s="467"/>
      <c r="PIM128" s="466"/>
      <c r="PIN128" s="399"/>
      <c r="PIO128" s="466"/>
      <c r="PIP128" s="252"/>
      <c r="PIQ128" s="467"/>
      <c r="PIR128" s="466"/>
      <c r="PIS128" s="399"/>
      <c r="PIT128" s="466"/>
      <c r="PIU128" s="252"/>
      <c r="PIV128" s="467"/>
      <c r="PIW128" s="466"/>
      <c r="PIX128" s="399"/>
      <c r="PIY128" s="466"/>
      <c r="PIZ128" s="252"/>
      <c r="PJA128" s="467"/>
      <c r="PJB128" s="466"/>
      <c r="PJC128" s="399"/>
      <c r="PJD128" s="466"/>
      <c r="PJE128" s="252"/>
      <c r="PJF128" s="467"/>
      <c r="PJG128" s="466"/>
      <c r="PJH128" s="399"/>
      <c r="PJI128" s="466"/>
      <c r="PJJ128" s="252"/>
      <c r="PJK128" s="467"/>
      <c r="PJL128" s="466"/>
      <c r="PJM128" s="399"/>
      <c r="PJN128" s="466"/>
      <c r="PJO128" s="252"/>
      <c r="PJP128" s="467"/>
      <c r="PJQ128" s="466"/>
      <c r="PJR128" s="399"/>
      <c r="PJS128" s="466"/>
      <c r="PJT128" s="252"/>
      <c r="PJU128" s="467"/>
      <c r="PJV128" s="466"/>
      <c r="PJW128" s="399"/>
      <c r="PJX128" s="466"/>
      <c r="PJY128" s="252"/>
      <c r="PJZ128" s="467"/>
      <c r="PKA128" s="466"/>
      <c r="PKB128" s="399"/>
      <c r="PKC128" s="466"/>
      <c r="PKD128" s="252"/>
      <c r="PKE128" s="467"/>
      <c r="PKF128" s="466"/>
      <c r="PKG128" s="399"/>
      <c r="PKH128" s="466"/>
      <c r="PKI128" s="252"/>
      <c r="PKJ128" s="467"/>
      <c r="PKK128" s="466"/>
      <c r="PKL128" s="399"/>
      <c r="PKM128" s="466"/>
      <c r="PKN128" s="252"/>
      <c r="PKO128" s="467"/>
      <c r="PKP128" s="466"/>
      <c r="PKQ128" s="399"/>
      <c r="PKR128" s="466"/>
      <c r="PKS128" s="252"/>
      <c r="PKT128" s="467"/>
      <c r="PKU128" s="466"/>
      <c r="PKV128" s="399"/>
      <c r="PKW128" s="466"/>
      <c r="PKX128" s="252"/>
      <c r="PKY128" s="467"/>
      <c r="PKZ128" s="466"/>
      <c r="PLA128" s="399"/>
      <c r="PLB128" s="466"/>
      <c r="PLC128" s="252"/>
      <c r="PLD128" s="467"/>
      <c r="PLE128" s="466"/>
      <c r="PLF128" s="399"/>
      <c r="PLG128" s="466"/>
      <c r="PLH128" s="252"/>
      <c r="PLI128" s="467"/>
      <c r="PLJ128" s="466"/>
      <c r="PLK128" s="399"/>
      <c r="PLL128" s="466"/>
      <c r="PLM128" s="252"/>
      <c r="PLN128" s="467"/>
      <c r="PLO128" s="466"/>
      <c r="PLP128" s="399"/>
      <c r="PLQ128" s="466"/>
      <c r="PLR128" s="252"/>
      <c r="PLS128" s="467"/>
      <c r="PLT128" s="466"/>
      <c r="PLU128" s="399"/>
      <c r="PLV128" s="466"/>
      <c r="PLW128" s="252"/>
      <c r="PLX128" s="467"/>
      <c r="PLY128" s="466"/>
      <c r="PLZ128" s="399"/>
      <c r="PMA128" s="466"/>
      <c r="PMB128" s="252"/>
      <c r="PMC128" s="467"/>
      <c r="PMD128" s="466"/>
      <c r="PME128" s="399"/>
      <c r="PMF128" s="466"/>
      <c r="PMG128" s="252"/>
      <c r="PMH128" s="467"/>
      <c r="PMI128" s="466"/>
      <c r="PMJ128" s="399"/>
      <c r="PMK128" s="466"/>
      <c r="PML128" s="252"/>
      <c r="PMM128" s="467"/>
      <c r="PMN128" s="466"/>
      <c r="PMO128" s="399"/>
      <c r="PMP128" s="466"/>
      <c r="PMQ128" s="252"/>
      <c r="PMR128" s="467"/>
      <c r="PMS128" s="466"/>
      <c r="PMT128" s="399"/>
      <c r="PMU128" s="466"/>
      <c r="PMV128" s="252"/>
      <c r="PMW128" s="467"/>
      <c r="PMX128" s="466"/>
      <c r="PMY128" s="399"/>
      <c r="PMZ128" s="466"/>
      <c r="PNA128" s="252"/>
      <c r="PNB128" s="467"/>
      <c r="PNC128" s="466"/>
      <c r="PND128" s="399"/>
      <c r="PNE128" s="466"/>
      <c r="PNF128" s="252"/>
      <c r="PNG128" s="467"/>
      <c r="PNH128" s="466"/>
      <c r="PNI128" s="399"/>
      <c r="PNJ128" s="466"/>
      <c r="PNK128" s="252"/>
      <c r="PNL128" s="467"/>
      <c r="PNM128" s="466"/>
      <c r="PNN128" s="399"/>
      <c r="PNO128" s="466"/>
      <c r="PNP128" s="252"/>
      <c r="PNQ128" s="467"/>
      <c r="PNR128" s="466"/>
      <c r="PNS128" s="399"/>
      <c r="PNT128" s="466"/>
      <c r="PNU128" s="252"/>
      <c r="PNV128" s="467"/>
      <c r="PNW128" s="466"/>
      <c r="PNX128" s="399"/>
      <c r="PNY128" s="466"/>
      <c r="PNZ128" s="252"/>
      <c r="POA128" s="467"/>
      <c r="POB128" s="466"/>
      <c r="POC128" s="399"/>
      <c r="POD128" s="466"/>
      <c r="POE128" s="252"/>
      <c r="POF128" s="467"/>
      <c r="POG128" s="466"/>
      <c r="POH128" s="399"/>
      <c r="POI128" s="466"/>
      <c r="POJ128" s="252"/>
      <c r="POK128" s="467"/>
      <c r="POL128" s="466"/>
      <c r="POM128" s="399"/>
      <c r="PON128" s="466"/>
      <c r="POO128" s="252"/>
      <c r="POP128" s="467"/>
      <c r="POQ128" s="466"/>
      <c r="POR128" s="399"/>
      <c r="POS128" s="466"/>
      <c r="POT128" s="252"/>
      <c r="POU128" s="467"/>
      <c r="POV128" s="466"/>
      <c r="POW128" s="399"/>
      <c r="POX128" s="466"/>
      <c r="POY128" s="252"/>
      <c r="POZ128" s="467"/>
      <c r="PPA128" s="466"/>
      <c r="PPB128" s="399"/>
      <c r="PPC128" s="466"/>
      <c r="PPD128" s="252"/>
      <c r="PPE128" s="467"/>
      <c r="PPF128" s="466"/>
      <c r="PPG128" s="399"/>
      <c r="PPH128" s="466"/>
      <c r="PPI128" s="252"/>
      <c r="PPJ128" s="467"/>
      <c r="PPK128" s="466"/>
      <c r="PPL128" s="399"/>
      <c r="PPM128" s="466"/>
      <c r="PPN128" s="252"/>
      <c r="PPO128" s="467"/>
      <c r="PPP128" s="466"/>
      <c r="PPQ128" s="399"/>
      <c r="PPR128" s="466"/>
      <c r="PPS128" s="252"/>
      <c r="PPT128" s="467"/>
      <c r="PPU128" s="466"/>
      <c r="PPV128" s="399"/>
      <c r="PPW128" s="466"/>
      <c r="PPX128" s="252"/>
      <c r="PPY128" s="467"/>
      <c r="PPZ128" s="466"/>
      <c r="PQA128" s="399"/>
      <c r="PQB128" s="466"/>
      <c r="PQC128" s="252"/>
      <c r="PQD128" s="467"/>
      <c r="PQE128" s="466"/>
      <c r="PQF128" s="399"/>
      <c r="PQG128" s="466"/>
      <c r="PQH128" s="252"/>
      <c r="PQI128" s="467"/>
      <c r="PQJ128" s="466"/>
      <c r="PQK128" s="399"/>
      <c r="PQL128" s="466"/>
      <c r="PQM128" s="252"/>
      <c r="PQN128" s="467"/>
      <c r="PQO128" s="466"/>
      <c r="PQP128" s="399"/>
      <c r="PQQ128" s="466"/>
      <c r="PQR128" s="252"/>
      <c r="PQS128" s="467"/>
      <c r="PQT128" s="466"/>
      <c r="PQU128" s="399"/>
      <c r="PQV128" s="466"/>
      <c r="PQW128" s="252"/>
      <c r="PQX128" s="467"/>
      <c r="PQY128" s="466"/>
      <c r="PQZ128" s="399"/>
      <c r="PRA128" s="466"/>
      <c r="PRB128" s="252"/>
      <c r="PRC128" s="467"/>
      <c r="PRD128" s="466"/>
      <c r="PRE128" s="399"/>
      <c r="PRF128" s="466"/>
      <c r="PRG128" s="252"/>
      <c r="PRH128" s="467"/>
      <c r="PRI128" s="466"/>
      <c r="PRJ128" s="399"/>
      <c r="PRK128" s="466"/>
      <c r="PRL128" s="252"/>
      <c r="PRM128" s="467"/>
      <c r="PRN128" s="466"/>
      <c r="PRO128" s="399"/>
      <c r="PRP128" s="466"/>
      <c r="PRQ128" s="252"/>
      <c r="PRR128" s="467"/>
      <c r="PRS128" s="466"/>
      <c r="PRT128" s="399"/>
      <c r="PRU128" s="466"/>
      <c r="PRV128" s="252"/>
      <c r="PRW128" s="467"/>
      <c r="PRX128" s="466"/>
      <c r="PRY128" s="399"/>
      <c r="PRZ128" s="466"/>
      <c r="PSA128" s="252"/>
      <c r="PSB128" s="467"/>
      <c r="PSC128" s="466"/>
      <c r="PSD128" s="399"/>
      <c r="PSE128" s="466"/>
      <c r="PSF128" s="252"/>
      <c r="PSG128" s="467"/>
      <c r="PSH128" s="466"/>
      <c r="PSI128" s="399"/>
      <c r="PSJ128" s="466"/>
      <c r="PSK128" s="252"/>
      <c r="PSL128" s="467"/>
      <c r="PSM128" s="466"/>
      <c r="PSN128" s="399"/>
      <c r="PSO128" s="466"/>
      <c r="PSP128" s="252"/>
      <c r="PSQ128" s="467"/>
      <c r="PSR128" s="466"/>
      <c r="PSS128" s="399"/>
      <c r="PST128" s="466"/>
      <c r="PSU128" s="252"/>
      <c r="PSV128" s="467"/>
      <c r="PSW128" s="466"/>
      <c r="PSX128" s="399"/>
      <c r="PSY128" s="466"/>
      <c r="PSZ128" s="252"/>
      <c r="PTA128" s="467"/>
      <c r="PTB128" s="466"/>
      <c r="PTC128" s="399"/>
      <c r="PTD128" s="466"/>
      <c r="PTE128" s="252"/>
      <c r="PTF128" s="467"/>
      <c r="PTG128" s="466"/>
      <c r="PTH128" s="399"/>
      <c r="PTI128" s="466"/>
      <c r="PTJ128" s="252"/>
      <c r="PTK128" s="467"/>
      <c r="PTL128" s="466"/>
      <c r="PTM128" s="399"/>
      <c r="PTN128" s="466"/>
      <c r="PTO128" s="252"/>
      <c r="PTP128" s="467"/>
      <c r="PTQ128" s="466"/>
      <c r="PTR128" s="399"/>
      <c r="PTS128" s="466"/>
      <c r="PTT128" s="252"/>
      <c r="PTU128" s="467"/>
      <c r="PTV128" s="466"/>
      <c r="PTW128" s="399"/>
      <c r="PTX128" s="466"/>
      <c r="PTY128" s="252"/>
      <c r="PTZ128" s="467"/>
      <c r="PUA128" s="466"/>
      <c r="PUB128" s="399"/>
      <c r="PUC128" s="466"/>
      <c r="PUD128" s="252"/>
      <c r="PUE128" s="467"/>
      <c r="PUF128" s="466"/>
      <c r="PUG128" s="399"/>
      <c r="PUH128" s="466"/>
      <c r="PUI128" s="252"/>
      <c r="PUJ128" s="467"/>
      <c r="PUK128" s="466"/>
      <c r="PUL128" s="399"/>
      <c r="PUM128" s="466"/>
      <c r="PUN128" s="252"/>
      <c r="PUO128" s="467"/>
      <c r="PUP128" s="466"/>
      <c r="PUQ128" s="399"/>
      <c r="PUR128" s="466"/>
      <c r="PUS128" s="252"/>
      <c r="PUT128" s="467"/>
      <c r="PUU128" s="466"/>
      <c r="PUV128" s="399"/>
      <c r="PUW128" s="466"/>
      <c r="PUX128" s="252"/>
      <c r="PUY128" s="467"/>
      <c r="PUZ128" s="466"/>
      <c r="PVA128" s="399"/>
      <c r="PVB128" s="466"/>
      <c r="PVC128" s="252"/>
      <c r="PVD128" s="467"/>
      <c r="PVE128" s="466"/>
      <c r="PVF128" s="399"/>
      <c r="PVG128" s="466"/>
      <c r="PVH128" s="252"/>
      <c r="PVI128" s="467"/>
      <c r="PVJ128" s="466"/>
      <c r="PVK128" s="399"/>
      <c r="PVL128" s="466"/>
      <c r="PVM128" s="252"/>
      <c r="PVN128" s="467"/>
      <c r="PVO128" s="466"/>
      <c r="PVP128" s="399"/>
      <c r="PVQ128" s="466"/>
      <c r="PVR128" s="252"/>
      <c r="PVS128" s="467"/>
      <c r="PVT128" s="466"/>
      <c r="PVU128" s="399"/>
      <c r="PVV128" s="466"/>
      <c r="PVW128" s="252"/>
      <c r="PVX128" s="467"/>
      <c r="PVY128" s="466"/>
      <c r="PVZ128" s="399"/>
      <c r="PWA128" s="466"/>
      <c r="PWB128" s="252"/>
      <c r="PWC128" s="467"/>
      <c r="PWD128" s="466"/>
      <c r="PWE128" s="399"/>
      <c r="PWF128" s="466"/>
      <c r="PWG128" s="252"/>
      <c r="PWH128" s="467"/>
      <c r="PWI128" s="466"/>
      <c r="PWJ128" s="399"/>
      <c r="PWK128" s="466"/>
      <c r="PWL128" s="252"/>
      <c r="PWM128" s="467"/>
      <c r="PWN128" s="466"/>
      <c r="PWO128" s="399"/>
      <c r="PWP128" s="466"/>
      <c r="PWQ128" s="252"/>
      <c r="PWR128" s="467"/>
      <c r="PWS128" s="466"/>
      <c r="PWT128" s="399"/>
      <c r="PWU128" s="466"/>
      <c r="PWV128" s="252"/>
      <c r="PWW128" s="467"/>
      <c r="PWX128" s="466"/>
      <c r="PWY128" s="399"/>
      <c r="PWZ128" s="466"/>
      <c r="PXA128" s="252"/>
      <c r="PXB128" s="467"/>
      <c r="PXC128" s="466"/>
      <c r="PXD128" s="399"/>
      <c r="PXE128" s="466"/>
      <c r="PXF128" s="252"/>
      <c r="PXG128" s="467"/>
      <c r="PXH128" s="466"/>
      <c r="PXI128" s="399"/>
      <c r="PXJ128" s="466"/>
      <c r="PXK128" s="252"/>
      <c r="PXL128" s="467"/>
      <c r="PXM128" s="466"/>
      <c r="PXN128" s="399"/>
      <c r="PXO128" s="466"/>
      <c r="PXP128" s="252"/>
      <c r="PXQ128" s="467"/>
      <c r="PXR128" s="466"/>
      <c r="PXS128" s="399"/>
      <c r="PXT128" s="466"/>
      <c r="PXU128" s="252"/>
      <c r="PXV128" s="467"/>
      <c r="PXW128" s="466"/>
      <c r="PXX128" s="399"/>
      <c r="PXY128" s="466"/>
      <c r="PXZ128" s="252"/>
      <c r="PYA128" s="467"/>
      <c r="PYB128" s="466"/>
      <c r="PYC128" s="399"/>
      <c r="PYD128" s="466"/>
      <c r="PYE128" s="252"/>
      <c r="PYF128" s="467"/>
      <c r="PYG128" s="466"/>
      <c r="PYH128" s="399"/>
      <c r="PYI128" s="466"/>
      <c r="PYJ128" s="252"/>
      <c r="PYK128" s="467"/>
      <c r="PYL128" s="466"/>
      <c r="PYM128" s="399"/>
      <c r="PYN128" s="466"/>
      <c r="PYO128" s="252"/>
      <c r="PYP128" s="467"/>
      <c r="PYQ128" s="466"/>
      <c r="PYR128" s="399"/>
      <c r="PYS128" s="466"/>
      <c r="PYT128" s="252"/>
      <c r="PYU128" s="467"/>
      <c r="PYV128" s="466"/>
      <c r="PYW128" s="399"/>
      <c r="PYX128" s="466"/>
      <c r="PYY128" s="252"/>
      <c r="PYZ128" s="467"/>
      <c r="PZA128" s="466"/>
      <c r="PZB128" s="399"/>
      <c r="PZC128" s="466"/>
      <c r="PZD128" s="252"/>
      <c r="PZE128" s="467"/>
      <c r="PZF128" s="466"/>
      <c r="PZG128" s="399"/>
      <c r="PZH128" s="466"/>
      <c r="PZI128" s="252"/>
      <c r="PZJ128" s="467"/>
      <c r="PZK128" s="466"/>
      <c r="PZL128" s="399"/>
      <c r="PZM128" s="466"/>
      <c r="PZN128" s="252"/>
      <c r="PZO128" s="467"/>
      <c r="PZP128" s="466"/>
      <c r="PZQ128" s="399"/>
      <c r="PZR128" s="466"/>
      <c r="PZS128" s="252"/>
      <c r="PZT128" s="467"/>
      <c r="PZU128" s="466"/>
      <c r="PZV128" s="399"/>
      <c r="PZW128" s="466"/>
      <c r="PZX128" s="252"/>
      <c r="PZY128" s="467"/>
      <c r="PZZ128" s="466"/>
      <c r="QAA128" s="399"/>
      <c r="QAB128" s="466"/>
      <c r="QAC128" s="252"/>
      <c r="QAD128" s="467"/>
      <c r="QAE128" s="466"/>
      <c r="QAF128" s="399"/>
      <c r="QAG128" s="466"/>
      <c r="QAH128" s="252"/>
      <c r="QAI128" s="467"/>
      <c r="QAJ128" s="466"/>
      <c r="QAK128" s="399"/>
      <c r="QAL128" s="466"/>
      <c r="QAM128" s="252"/>
      <c r="QAN128" s="467"/>
      <c r="QAO128" s="466"/>
      <c r="QAP128" s="399"/>
      <c r="QAQ128" s="466"/>
      <c r="QAR128" s="252"/>
      <c r="QAS128" s="467"/>
      <c r="QAT128" s="466"/>
      <c r="QAU128" s="399"/>
      <c r="QAV128" s="466"/>
      <c r="QAW128" s="252"/>
      <c r="QAX128" s="467"/>
      <c r="QAY128" s="466"/>
      <c r="QAZ128" s="399"/>
      <c r="QBA128" s="466"/>
      <c r="QBB128" s="252"/>
      <c r="QBC128" s="467"/>
      <c r="QBD128" s="466"/>
      <c r="QBE128" s="399"/>
      <c r="QBF128" s="466"/>
      <c r="QBG128" s="252"/>
      <c r="QBH128" s="467"/>
      <c r="QBI128" s="466"/>
      <c r="QBJ128" s="399"/>
      <c r="QBK128" s="466"/>
      <c r="QBL128" s="252"/>
      <c r="QBM128" s="467"/>
      <c r="QBN128" s="466"/>
      <c r="QBO128" s="399"/>
      <c r="QBP128" s="466"/>
      <c r="QBQ128" s="252"/>
      <c r="QBR128" s="467"/>
      <c r="QBS128" s="466"/>
      <c r="QBT128" s="399"/>
      <c r="QBU128" s="466"/>
      <c r="QBV128" s="252"/>
      <c r="QBW128" s="467"/>
      <c r="QBX128" s="466"/>
      <c r="QBY128" s="399"/>
      <c r="QBZ128" s="466"/>
      <c r="QCA128" s="252"/>
      <c r="QCB128" s="467"/>
      <c r="QCC128" s="466"/>
      <c r="QCD128" s="399"/>
      <c r="QCE128" s="466"/>
      <c r="QCF128" s="252"/>
      <c r="QCG128" s="467"/>
      <c r="QCH128" s="466"/>
      <c r="QCI128" s="399"/>
      <c r="QCJ128" s="466"/>
      <c r="QCK128" s="252"/>
      <c r="QCL128" s="467"/>
      <c r="QCM128" s="466"/>
      <c r="QCN128" s="399"/>
      <c r="QCO128" s="466"/>
      <c r="QCP128" s="252"/>
      <c r="QCQ128" s="467"/>
      <c r="QCR128" s="466"/>
      <c r="QCS128" s="399"/>
      <c r="QCT128" s="466"/>
      <c r="QCU128" s="252"/>
      <c r="QCV128" s="467"/>
      <c r="QCW128" s="466"/>
      <c r="QCX128" s="399"/>
      <c r="QCY128" s="466"/>
      <c r="QCZ128" s="252"/>
      <c r="QDA128" s="467"/>
      <c r="QDB128" s="466"/>
      <c r="QDC128" s="399"/>
      <c r="QDD128" s="466"/>
      <c r="QDE128" s="252"/>
      <c r="QDF128" s="467"/>
      <c r="QDG128" s="466"/>
      <c r="QDH128" s="399"/>
      <c r="QDI128" s="466"/>
      <c r="QDJ128" s="252"/>
      <c r="QDK128" s="467"/>
      <c r="QDL128" s="466"/>
      <c r="QDM128" s="399"/>
      <c r="QDN128" s="466"/>
      <c r="QDO128" s="252"/>
      <c r="QDP128" s="467"/>
      <c r="QDQ128" s="466"/>
      <c r="QDR128" s="399"/>
      <c r="QDS128" s="466"/>
      <c r="QDT128" s="252"/>
      <c r="QDU128" s="467"/>
      <c r="QDV128" s="466"/>
      <c r="QDW128" s="399"/>
      <c r="QDX128" s="466"/>
      <c r="QDY128" s="252"/>
      <c r="QDZ128" s="467"/>
      <c r="QEA128" s="466"/>
      <c r="QEB128" s="399"/>
      <c r="QEC128" s="466"/>
      <c r="QED128" s="252"/>
      <c r="QEE128" s="467"/>
      <c r="QEF128" s="466"/>
      <c r="QEG128" s="399"/>
      <c r="QEH128" s="466"/>
      <c r="QEI128" s="252"/>
      <c r="QEJ128" s="467"/>
      <c r="QEK128" s="466"/>
      <c r="QEL128" s="399"/>
      <c r="QEM128" s="466"/>
      <c r="QEN128" s="252"/>
      <c r="QEO128" s="467"/>
      <c r="QEP128" s="466"/>
      <c r="QEQ128" s="399"/>
      <c r="QER128" s="466"/>
      <c r="QES128" s="252"/>
      <c r="QET128" s="467"/>
      <c r="QEU128" s="466"/>
      <c r="QEV128" s="399"/>
      <c r="QEW128" s="466"/>
      <c r="QEX128" s="252"/>
      <c r="QEY128" s="467"/>
      <c r="QEZ128" s="466"/>
      <c r="QFA128" s="399"/>
      <c r="QFB128" s="466"/>
      <c r="QFC128" s="252"/>
      <c r="QFD128" s="467"/>
      <c r="QFE128" s="466"/>
      <c r="QFF128" s="399"/>
      <c r="QFG128" s="466"/>
      <c r="QFH128" s="252"/>
      <c r="QFI128" s="467"/>
      <c r="QFJ128" s="466"/>
      <c r="QFK128" s="399"/>
      <c r="QFL128" s="466"/>
      <c r="QFM128" s="252"/>
      <c r="QFN128" s="467"/>
      <c r="QFO128" s="466"/>
      <c r="QFP128" s="399"/>
      <c r="QFQ128" s="466"/>
      <c r="QFR128" s="252"/>
      <c r="QFS128" s="467"/>
      <c r="QFT128" s="466"/>
      <c r="QFU128" s="399"/>
      <c r="QFV128" s="466"/>
      <c r="QFW128" s="252"/>
      <c r="QFX128" s="467"/>
      <c r="QFY128" s="466"/>
      <c r="QFZ128" s="399"/>
      <c r="QGA128" s="466"/>
      <c r="QGB128" s="252"/>
      <c r="QGC128" s="467"/>
      <c r="QGD128" s="466"/>
      <c r="QGE128" s="399"/>
      <c r="QGF128" s="466"/>
      <c r="QGG128" s="252"/>
      <c r="QGH128" s="467"/>
      <c r="QGI128" s="466"/>
      <c r="QGJ128" s="399"/>
      <c r="QGK128" s="466"/>
      <c r="QGL128" s="252"/>
      <c r="QGM128" s="467"/>
      <c r="QGN128" s="466"/>
      <c r="QGO128" s="399"/>
      <c r="QGP128" s="466"/>
      <c r="QGQ128" s="252"/>
      <c r="QGR128" s="467"/>
      <c r="QGS128" s="466"/>
      <c r="QGT128" s="399"/>
      <c r="QGU128" s="466"/>
      <c r="QGV128" s="252"/>
      <c r="QGW128" s="467"/>
      <c r="QGX128" s="466"/>
      <c r="QGY128" s="399"/>
      <c r="QGZ128" s="466"/>
      <c r="QHA128" s="252"/>
      <c r="QHB128" s="467"/>
      <c r="QHC128" s="466"/>
      <c r="QHD128" s="399"/>
      <c r="QHE128" s="466"/>
      <c r="QHF128" s="252"/>
      <c r="QHG128" s="467"/>
      <c r="QHH128" s="466"/>
      <c r="QHI128" s="399"/>
      <c r="QHJ128" s="466"/>
      <c r="QHK128" s="252"/>
      <c r="QHL128" s="467"/>
      <c r="QHM128" s="466"/>
      <c r="QHN128" s="399"/>
      <c r="QHO128" s="466"/>
      <c r="QHP128" s="252"/>
      <c r="QHQ128" s="467"/>
      <c r="QHR128" s="466"/>
      <c r="QHS128" s="399"/>
      <c r="QHT128" s="466"/>
      <c r="QHU128" s="252"/>
      <c r="QHV128" s="467"/>
      <c r="QHW128" s="466"/>
      <c r="QHX128" s="399"/>
      <c r="QHY128" s="466"/>
      <c r="QHZ128" s="252"/>
      <c r="QIA128" s="467"/>
      <c r="QIB128" s="466"/>
      <c r="QIC128" s="399"/>
      <c r="QID128" s="466"/>
      <c r="QIE128" s="252"/>
      <c r="QIF128" s="467"/>
      <c r="QIG128" s="466"/>
      <c r="QIH128" s="399"/>
      <c r="QII128" s="466"/>
      <c r="QIJ128" s="252"/>
      <c r="QIK128" s="467"/>
      <c r="QIL128" s="466"/>
      <c r="QIM128" s="399"/>
      <c r="QIN128" s="466"/>
      <c r="QIO128" s="252"/>
      <c r="QIP128" s="467"/>
      <c r="QIQ128" s="466"/>
      <c r="QIR128" s="399"/>
      <c r="QIS128" s="466"/>
      <c r="QIT128" s="252"/>
      <c r="QIU128" s="467"/>
      <c r="QIV128" s="466"/>
      <c r="QIW128" s="399"/>
      <c r="QIX128" s="466"/>
      <c r="QIY128" s="252"/>
      <c r="QIZ128" s="467"/>
      <c r="QJA128" s="466"/>
      <c r="QJB128" s="399"/>
      <c r="QJC128" s="466"/>
      <c r="QJD128" s="252"/>
      <c r="QJE128" s="467"/>
      <c r="QJF128" s="466"/>
      <c r="QJG128" s="399"/>
      <c r="QJH128" s="466"/>
      <c r="QJI128" s="252"/>
      <c r="QJJ128" s="467"/>
      <c r="QJK128" s="466"/>
      <c r="QJL128" s="399"/>
      <c r="QJM128" s="466"/>
      <c r="QJN128" s="252"/>
      <c r="QJO128" s="467"/>
      <c r="QJP128" s="466"/>
      <c r="QJQ128" s="399"/>
      <c r="QJR128" s="466"/>
      <c r="QJS128" s="252"/>
      <c r="QJT128" s="467"/>
      <c r="QJU128" s="466"/>
      <c r="QJV128" s="399"/>
      <c r="QJW128" s="466"/>
      <c r="QJX128" s="252"/>
      <c r="QJY128" s="467"/>
      <c r="QJZ128" s="466"/>
      <c r="QKA128" s="399"/>
      <c r="QKB128" s="466"/>
      <c r="QKC128" s="252"/>
      <c r="QKD128" s="467"/>
      <c r="QKE128" s="466"/>
      <c r="QKF128" s="399"/>
      <c r="QKG128" s="466"/>
      <c r="QKH128" s="252"/>
      <c r="QKI128" s="467"/>
      <c r="QKJ128" s="466"/>
      <c r="QKK128" s="399"/>
      <c r="QKL128" s="466"/>
      <c r="QKM128" s="252"/>
      <c r="QKN128" s="467"/>
      <c r="QKO128" s="466"/>
      <c r="QKP128" s="399"/>
      <c r="QKQ128" s="466"/>
      <c r="QKR128" s="252"/>
      <c r="QKS128" s="467"/>
      <c r="QKT128" s="466"/>
      <c r="QKU128" s="399"/>
      <c r="QKV128" s="466"/>
      <c r="QKW128" s="252"/>
      <c r="QKX128" s="467"/>
      <c r="QKY128" s="466"/>
      <c r="QKZ128" s="399"/>
      <c r="QLA128" s="466"/>
      <c r="QLB128" s="252"/>
      <c r="QLC128" s="467"/>
      <c r="QLD128" s="466"/>
      <c r="QLE128" s="399"/>
      <c r="QLF128" s="466"/>
      <c r="QLG128" s="252"/>
      <c r="QLH128" s="467"/>
      <c r="QLI128" s="466"/>
      <c r="QLJ128" s="399"/>
      <c r="QLK128" s="466"/>
      <c r="QLL128" s="252"/>
      <c r="QLM128" s="467"/>
      <c r="QLN128" s="466"/>
      <c r="QLO128" s="399"/>
      <c r="QLP128" s="466"/>
      <c r="QLQ128" s="252"/>
      <c r="QLR128" s="467"/>
      <c r="QLS128" s="466"/>
      <c r="QLT128" s="399"/>
      <c r="QLU128" s="466"/>
      <c r="QLV128" s="252"/>
      <c r="QLW128" s="467"/>
      <c r="QLX128" s="466"/>
      <c r="QLY128" s="399"/>
      <c r="QLZ128" s="466"/>
      <c r="QMA128" s="252"/>
      <c r="QMB128" s="467"/>
      <c r="QMC128" s="466"/>
      <c r="QMD128" s="399"/>
      <c r="QME128" s="466"/>
      <c r="QMF128" s="252"/>
      <c r="QMG128" s="467"/>
      <c r="QMH128" s="466"/>
      <c r="QMI128" s="399"/>
      <c r="QMJ128" s="466"/>
      <c r="QMK128" s="252"/>
      <c r="QML128" s="467"/>
      <c r="QMM128" s="466"/>
      <c r="QMN128" s="399"/>
      <c r="QMO128" s="466"/>
      <c r="QMP128" s="252"/>
      <c r="QMQ128" s="467"/>
      <c r="QMR128" s="466"/>
      <c r="QMS128" s="399"/>
      <c r="QMT128" s="466"/>
      <c r="QMU128" s="252"/>
      <c r="QMV128" s="467"/>
      <c r="QMW128" s="466"/>
      <c r="QMX128" s="399"/>
      <c r="QMY128" s="466"/>
      <c r="QMZ128" s="252"/>
      <c r="QNA128" s="467"/>
      <c r="QNB128" s="466"/>
      <c r="QNC128" s="399"/>
      <c r="QND128" s="466"/>
      <c r="QNE128" s="252"/>
      <c r="QNF128" s="467"/>
      <c r="QNG128" s="466"/>
      <c r="QNH128" s="399"/>
      <c r="QNI128" s="466"/>
      <c r="QNJ128" s="252"/>
      <c r="QNK128" s="467"/>
      <c r="QNL128" s="466"/>
      <c r="QNM128" s="399"/>
      <c r="QNN128" s="466"/>
      <c r="QNO128" s="252"/>
      <c r="QNP128" s="467"/>
      <c r="QNQ128" s="466"/>
      <c r="QNR128" s="399"/>
      <c r="QNS128" s="466"/>
      <c r="QNT128" s="252"/>
      <c r="QNU128" s="467"/>
      <c r="QNV128" s="466"/>
      <c r="QNW128" s="399"/>
      <c r="QNX128" s="466"/>
      <c r="QNY128" s="252"/>
      <c r="QNZ128" s="467"/>
      <c r="QOA128" s="466"/>
      <c r="QOB128" s="399"/>
      <c r="QOC128" s="466"/>
      <c r="QOD128" s="252"/>
      <c r="QOE128" s="467"/>
      <c r="QOF128" s="466"/>
      <c r="QOG128" s="399"/>
      <c r="QOH128" s="466"/>
      <c r="QOI128" s="252"/>
      <c r="QOJ128" s="467"/>
      <c r="QOK128" s="466"/>
      <c r="QOL128" s="399"/>
      <c r="QOM128" s="466"/>
      <c r="QON128" s="252"/>
      <c r="QOO128" s="467"/>
      <c r="QOP128" s="466"/>
      <c r="QOQ128" s="399"/>
      <c r="QOR128" s="466"/>
      <c r="QOS128" s="252"/>
      <c r="QOT128" s="467"/>
      <c r="QOU128" s="466"/>
      <c r="QOV128" s="399"/>
      <c r="QOW128" s="466"/>
      <c r="QOX128" s="252"/>
      <c r="QOY128" s="467"/>
      <c r="QOZ128" s="466"/>
      <c r="QPA128" s="399"/>
      <c r="QPB128" s="466"/>
      <c r="QPC128" s="252"/>
      <c r="QPD128" s="467"/>
      <c r="QPE128" s="466"/>
      <c r="QPF128" s="399"/>
      <c r="QPG128" s="466"/>
      <c r="QPH128" s="252"/>
      <c r="QPI128" s="467"/>
      <c r="QPJ128" s="466"/>
      <c r="QPK128" s="399"/>
      <c r="QPL128" s="466"/>
      <c r="QPM128" s="252"/>
      <c r="QPN128" s="467"/>
      <c r="QPO128" s="466"/>
      <c r="QPP128" s="399"/>
      <c r="QPQ128" s="466"/>
      <c r="QPR128" s="252"/>
      <c r="QPS128" s="467"/>
      <c r="QPT128" s="466"/>
      <c r="QPU128" s="399"/>
      <c r="QPV128" s="466"/>
      <c r="QPW128" s="252"/>
      <c r="QPX128" s="467"/>
      <c r="QPY128" s="466"/>
      <c r="QPZ128" s="399"/>
      <c r="QQA128" s="466"/>
      <c r="QQB128" s="252"/>
      <c r="QQC128" s="467"/>
      <c r="QQD128" s="466"/>
      <c r="QQE128" s="399"/>
      <c r="QQF128" s="466"/>
      <c r="QQG128" s="252"/>
      <c r="QQH128" s="467"/>
      <c r="QQI128" s="466"/>
      <c r="QQJ128" s="399"/>
      <c r="QQK128" s="466"/>
      <c r="QQL128" s="252"/>
      <c r="QQM128" s="467"/>
      <c r="QQN128" s="466"/>
      <c r="QQO128" s="399"/>
      <c r="QQP128" s="466"/>
      <c r="QQQ128" s="252"/>
      <c r="QQR128" s="467"/>
      <c r="QQS128" s="466"/>
      <c r="QQT128" s="399"/>
      <c r="QQU128" s="466"/>
      <c r="QQV128" s="252"/>
      <c r="QQW128" s="467"/>
      <c r="QQX128" s="466"/>
      <c r="QQY128" s="399"/>
      <c r="QQZ128" s="466"/>
      <c r="QRA128" s="252"/>
      <c r="QRB128" s="467"/>
      <c r="QRC128" s="466"/>
      <c r="QRD128" s="399"/>
      <c r="QRE128" s="466"/>
      <c r="QRF128" s="252"/>
      <c r="QRG128" s="467"/>
      <c r="QRH128" s="466"/>
      <c r="QRI128" s="399"/>
      <c r="QRJ128" s="466"/>
      <c r="QRK128" s="252"/>
      <c r="QRL128" s="467"/>
      <c r="QRM128" s="466"/>
      <c r="QRN128" s="399"/>
      <c r="QRO128" s="466"/>
      <c r="QRP128" s="252"/>
      <c r="QRQ128" s="467"/>
      <c r="QRR128" s="466"/>
      <c r="QRS128" s="399"/>
      <c r="QRT128" s="466"/>
      <c r="QRU128" s="252"/>
      <c r="QRV128" s="467"/>
      <c r="QRW128" s="466"/>
      <c r="QRX128" s="399"/>
      <c r="QRY128" s="466"/>
      <c r="QRZ128" s="252"/>
      <c r="QSA128" s="467"/>
      <c r="QSB128" s="466"/>
      <c r="QSC128" s="399"/>
      <c r="QSD128" s="466"/>
      <c r="QSE128" s="252"/>
      <c r="QSF128" s="467"/>
      <c r="QSG128" s="466"/>
      <c r="QSH128" s="399"/>
      <c r="QSI128" s="466"/>
      <c r="QSJ128" s="252"/>
      <c r="QSK128" s="467"/>
      <c r="QSL128" s="466"/>
      <c r="QSM128" s="399"/>
      <c r="QSN128" s="466"/>
      <c r="QSO128" s="252"/>
      <c r="QSP128" s="467"/>
      <c r="QSQ128" s="466"/>
      <c r="QSR128" s="399"/>
      <c r="QSS128" s="466"/>
      <c r="QST128" s="252"/>
      <c r="QSU128" s="467"/>
      <c r="QSV128" s="466"/>
      <c r="QSW128" s="399"/>
      <c r="QSX128" s="466"/>
      <c r="QSY128" s="252"/>
      <c r="QSZ128" s="467"/>
      <c r="QTA128" s="466"/>
      <c r="QTB128" s="399"/>
      <c r="QTC128" s="466"/>
      <c r="QTD128" s="252"/>
      <c r="QTE128" s="467"/>
      <c r="QTF128" s="466"/>
      <c r="QTG128" s="399"/>
      <c r="QTH128" s="466"/>
      <c r="QTI128" s="252"/>
      <c r="QTJ128" s="467"/>
      <c r="QTK128" s="466"/>
      <c r="QTL128" s="399"/>
      <c r="QTM128" s="466"/>
      <c r="QTN128" s="252"/>
      <c r="QTO128" s="467"/>
      <c r="QTP128" s="466"/>
      <c r="QTQ128" s="399"/>
      <c r="QTR128" s="466"/>
      <c r="QTS128" s="252"/>
      <c r="QTT128" s="467"/>
      <c r="QTU128" s="466"/>
      <c r="QTV128" s="399"/>
      <c r="QTW128" s="466"/>
      <c r="QTX128" s="252"/>
      <c r="QTY128" s="467"/>
      <c r="QTZ128" s="466"/>
      <c r="QUA128" s="399"/>
      <c r="QUB128" s="466"/>
      <c r="QUC128" s="252"/>
      <c r="QUD128" s="467"/>
      <c r="QUE128" s="466"/>
      <c r="QUF128" s="399"/>
      <c r="QUG128" s="466"/>
      <c r="QUH128" s="252"/>
      <c r="QUI128" s="467"/>
      <c r="QUJ128" s="466"/>
      <c r="QUK128" s="399"/>
      <c r="QUL128" s="466"/>
      <c r="QUM128" s="252"/>
      <c r="QUN128" s="467"/>
      <c r="QUO128" s="466"/>
      <c r="QUP128" s="399"/>
      <c r="QUQ128" s="466"/>
      <c r="QUR128" s="252"/>
      <c r="QUS128" s="467"/>
      <c r="QUT128" s="466"/>
      <c r="QUU128" s="399"/>
      <c r="QUV128" s="466"/>
      <c r="QUW128" s="252"/>
      <c r="QUX128" s="467"/>
      <c r="QUY128" s="466"/>
      <c r="QUZ128" s="399"/>
      <c r="QVA128" s="466"/>
      <c r="QVB128" s="252"/>
      <c r="QVC128" s="467"/>
      <c r="QVD128" s="466"/>
      <c r="QVE128" s="399"/>
      <c r="QVF128" s="466"/>
      <c r="QVG128" s="252"/>
      <c r="QVH128" s="467"/>
      <c r="QVI128" s="466"/>
      <c r="QVJ128" s="399"/>
      <c r="QVK128" s="466"/>
      <c r="QVL128" s="252"/>
      <c r="QVM128" s="467"/>
      <c r="QVN128" s="466"/>
      <c r="QVO128" s="399"/>
      <c r="QVP128" s="466"/>
      <c r="QVQ128" s="252"/>
      <c r="QVR128" s="467"/>
      <c r="QVS128" s="466"/>
      <c r="QVT128" s="399"/>
      <c r="QVU128" s="466"/>
      <c r="QVV128" s="252"/>
      <c r="QVW128" s="467"/>
      <c r="QVX128" s="466"/>
      <c r="QVY128" s="399"/>
      <c r="QVZ128" s="466"/>
      <c r="QWA128" s="252"/>
      <c r="QWB128" s="467"/>
      <c r="QWC128" s="466"/>
      <c r="QWD128" s="399"/>
      <c r="QWE128" s="466"/>
      <c r="QWF128" s="252"/>
      <c r="QWG128" s="467"/>
      <c r="QWH128" s="466"/>
      <c r="QWI128" s="399"/>
      <c r="QWJ128" s="466"/>
      <c r="QWK128" s="252"/>
      <c r="QWL128" s="467"/>
      <c r="QWM128" s="466"/>
      <c r="QWN128" s="399"/>
      <c r="QWO128" s="466"/>
      <c r="QWP128" s="252"/>
      <c r="QWQ128" s="467"/>
      <c r="QWR128" s="466"/>
      <c r="QWS128" s="399"/>
      <c r="QWT128" s="466"/>
      <c r="QWU128" s="252"/>
      <c r="QWV128" s="467"/>
      <c r="QWW128" s="466"/>
      <c r="QWX128" s="399"/>
      <c r="QWY128" s="466"/>
      <c r="QWZ128" s="252"/>
      <c r="QXA128" s="467"/>
      <c r="QXB128" s="466"/>
      <c r="QXC128" s="399"/>
      <c r="QXD128" s="466"/>
      <c r="QXE128" s="252"/>
      <c r="QXF128" s="467"/>
      <c r="QXG128" s="466"/>
      <c r="QXH128" s="399"/>
      <c r="QXI128" s="466"/>
      <c r="QXJ128" s="252"/>
      <c r="QXK128" s="467"/>
      <c r="QXL128" s="466"/>
      <c r="QXM128" s="399"/>
      <c r="QXN128" s="466"/>
      <c r="QXO128" s="252"/>
      <c r="QXP128" s="467"/>
      <c r="QXQ128" s="466"/>
      <c r="QXR128" s="399"/>
      <c r="QXS128" s="466"/>
      <c r="QXT128" s="252"/>
      <c r="QXU128" s="467"/>
      <c r="QXV128" s="466"/>
      <c r="QXW128" s="399"/>
      <c r="QXX128" s="466"/>
      <c r="QXY128" s="252"/>
      <c r="QXZ128" s="467"/>
      <c r="QYA128" s="466"/>
      <c r="QYB128" s="399"/>
      <c r="QYC128" s="466"/>
      <c r="QYD128" s="252"/>
      <c r="QYE128" s="467"/>
      <c r="QYF128" s="466"/>
      <c r="QYG128" s="399"/>
      <c r="QYH128" s="466"/>
      <c r="QYI128" s="252"/>
      <c r="QYJ128" s="467"/>
      <c r="QYK128" s="466"/>
      <c r="QYL128" s="399"/>
      <c r="QYM128" s="466"/>
      <c r="QYN128" s="252"/>
      <c r="QYO128" s="467"/>
      <c r="QYP128" s="466"/>
      <c r="QYQ128" s="399"/>
      <c r="QYR128" s="466"/>
      <c r="QYS128" s="252"/>
      <c r="QYT128" s="467"/>
      <c r="QYU128" s="466"/>
      <c r="QYV128" s="399"/>
      <c r="QYW128" s="466"/>
      <c r="QYX128" s="252"/>
      <c r="QYY128" s="467"/>
      <c r="QYZ128" s="466"/>
      <c r="QZA128" s="399"/>
      <c r="QZB128" s="466"/>
      <c r="QZC128" s="252"/>
      <c r="QZD128" s="467"/>
      <c r="QZE128" s="466"/>
      <c r="QZF128" s="399"/>
      <c r="QZG128" s="466"/>
      <c r="QZH128" s="252"/>
      <c r="QZI128" s="467"/>
      <c r="QZJ128" s="466"/>
      <c r="QZK128" s="399"/>
      <c r="QZL128" s="466"/>
      <c r="QZM128" s="252"/>
      <c r="QZN128" s="467"/>
      <c r="QZO128" s="466"/>
      <c r="QZP128" s="399"/>
      <c r="QZQ128" s="466"/>
      <c r="QZR128" s="252"/>
      <c r="QZS128" s="467"/>
      <c r="QZT128" s="466"/>
      <c r="QZU128" s="399"/>
      <c r="QZV128" s="466"/>
      <c r="QZW128" s="252"/>
      <c r="QZX128" s="467"/>
      <c r="QZY128" s="466"/>
      <c r="QZZ128" s="399"/>
      <c r="RAA128" s="466"/>
      <c r="RAB128" s="252"/>
      <c r="RAC128" s="467"/>
      <c r="RAD128" s="466"/>
      <c r="RAE128" s="399"/>
      <c r="RAF128" s="466"/>
      <c r="RAG128" s="252"/>
      <c r="RAH128" s="467"/>
      <c r="RAI128" s="466"/>
      <c r="RAJ128" s="399"/>
      <c r="RAK128" s="466"/>
      <c r="RAL128" s="252"/>
      <c r="RAM128" s="467"/>
      <c r="RAN128" s="466"/>
      <c r="RAO128" s="399"/>
      <c r="RAP128" s="466"/>
      <c r="RAQ128" s="252"/>
      <c r="RAR128" s="467"/>
      <c r="RAS128" s="466"/>
      <c r="RAT128" s="399"/>
      <c r="RAU128" s="466"/>
      <c r="RAV128" s="252"/>
      <c r="RAW128" s="467"/>
      <c r="RAX128" s="466"/>
      <c r="RAY128" s="399"/>
      <c r="RAZ128" s="466"/>
      <c r="RBA128" s="252"/>
      <c r="RBB128" s="467"/>
      <c r="RBC128" s="466"/>
      <c r="RBD128" s="399"/>
      <c r="RBE128" s="466"/>
      <c r="RBF128" s="252"/>
      <c r="RBG128" s="467"/>
      <c r="RBH128" s="466"/>
      <c r="RBI128" s="399"/>
      <c r="RBJ128" s="466"/>
      <c r="RBK128" s="252"/>
      <c r="RBL128" s="467"/>
      <c r="RBM128" s="466"/>
      <c r="RBN128" s="399"/>
      <c r="RBO128" s="466"/>
      <c r="RBP128" s="252"/>
      <c r="RBQ128" s="467"/>
      <c r="RBR128" s="466"/>
      <c r="RBS128" s="399"/>
      <c r="RBT128" s="466"/>
      <c r="RBU128" s="252"/>
      <c r="RBV128" s="467"/>
      <c r="RBW128" s="466"/>
      <c r="RBX128" s="399"/>
      <c r="RBY128" s="466"/>
      <c r="RBZ128" s="252"/>
      <c r="RCA128" s="467"/>
      <c r="RCB128" s="466"/>
      <c r="RCC128" s="399"/>
      <c r="RCD128" s="466"/>
      <c r="RCE128" s="252"/>
      <c r="RCF128" s="467"/>
      <c r="RCG128" s="466"/>
      <c r="RCH128" s="399"/>
      <c r="RCI128" s="466"/>
      <c r="RCJ128" s="252"/>
      <c r="RCK128" s="467"/>
      <c r="RCL128" s="466"/>
      <c r="RCM128" s="399"/>
      <c r="RCN128" s="466"/>
      <c r="RCO128" s="252"/>
      <c r="RCP128" s="467"/>
      <c r="RCQ128" s="466"/>
      <c r="RCR128" s="399"/>
      <c r="RCS128" s="466"/>
      <c r="RCT128" s="252"/>
      <c r="RCU128" s="467"/>
      <c r="RCV128" s="466"/>
      <c r="RCW128" s="399"/>
      <c r="RCX128" s="466"/>
      <c r="RCY128" s="252"/>
      <c r="RCZ128" s="467"/>
      <c r="RDA128" s="466"/>
      <c r="RDB128" s="399"/>
      <c r="RDC128" s="466"/>
      <c r="RDD128" s="252"/>
      <c r="RDE128" s="467"/>
      <c r="RDF128" s="466"/>
      <c r="RDG128" s="399"/>
      <c r="RDH128" s="466"/>
      <c r="RDI128" s="252"/>
      <c r="RDJ128" s="467"/>
      <c r="RDK128" s="466"/>
      <c r="RDL128" s="399"/>
      <c r="RDM128" s="466"/>
      <c r="RDN128" s="252"/>
      <c r="RDO128" s="467"/>
      <c r="RDP128" s="466"/>
      <c r="RDQ128" s="399"/>
      <c r="RDR128" s="466"/>
      <c r="RDS128" s="252"/>
      <c r="RDT128" s="467"/>
      <c r="RDU128" s="466"/>
      <c r="RDV128" s="399"/>
      <c r="RDW128" s="466"/>
      <c r="RDX128" s="252"/>
      <c r="RDY128" s="467"/>
      <c r="RDZ128" s="466"/>
      <c r="REA128" s="399"/>
      <c r="REB128" s="466"/>
      <c r="REC128" s="252"/>
      <c r="RED128" s="467"/>
      <c r="REE128" s="466"/>
      <c r="REF128" s="399"/>
      <c r="REG128" s="466"/>
      <c r="REH128" s="252"/>
      <c r="REI128" s="467"/>
      <c r="REJ128" s="466"/>
      <c r="REK128" s="399"/>
      <c r="REL128" s="466"/>
      <c r="REM128" s="252"/>
      <c r="REN128" s="467"/>
      <c r="REO128" s="466"/>
      <c r="REP128" s="399"/>
      <c r="REQ128" s="466"/>
      <c r="RER128" s="252"/>
      <c r="RES128" s="467"/>
      <c r="RET128" s="466"/>
      <c r="REU128" s="399"/>
      <c r="REV128" s="466"/>
      <c r="REW128" s="252"/>
      <c r="REX128" s="467"/>
      <c r="REY128" s="466"/>
      <c r="REZ128" s="399"/>
      <c r="RFA128" s="466"/>
      <c r="RFB128" s="252"/>
      <c r="RFC128" s="467"/>
      <c r="RFD128" s="466"/>
      <c r="RFE128" s="399"/>
      <c r="RFF128" s="466"/>
      <c r="RFG128" s="252"/>
      <c r="RFH128" s="467"/>
      <c r="RFI128" s="466"/>
      <c r="RFJ128" s="399"/>
      <c r="RFK128" s="466"/>
      <c r="RFL128" s="252"/>
      <c r="RFM128" s="467"/>
      <c r="RFN128" s="466"/>
      <c r="RFO128" s="399"/>
      <c r="RFP128" s="466"/>
      <c r="RFQ128" s="252"/>
      <c r="RFR128" s="467"/>
      <c r="RFS128" s="466"/>
      <c r="RFT128" s="399"/>
      <c r="RFU128" s="466"/>
      <c r="RFV128" s="252"/>
      <c r="RFW128" s="467"/>
      <c r="RFX128" s="466"/>
      <c r="RFY128" s="399"/>
      <c r="RFZ128" s="466"/>
      <c r="RGA128" s="252"/>
      <c r="RGB128" s="467"/>
      <c r="RGC128" s="466"/>
      <c r="RGD128" s="399"/>
      <c r="RGE128" s="466"/>
      <c r="RGF128" s="252"/>
      <c r="RGG128" s="467"/>
      <c r="RGH128" s="466"/>
      <c r="RGI128" s="399"/>
      <c r="RGJ128" s="466"/>
      <c r="RGK128" s="252"/>
      <c r="RGL128" s="467"/>
      <c r="RGM128" s="466"/>
      <c r="RGN128" s="399"/>
      <c r="RGO128" s="466"/>
      <c r="RGP128" s="252"/>
      <c r="RGQ128" s="467"/>
      <c r="RGR128" s="466"/>
      <c r="RGS128" s="399"/>
      <c r="RGT128" s="466"/>
      <c r="RGU128" s="252"/>
      <c r="RGV128" s="467"/>
      <c r="RGW128" s="466"/>
      <c r="RGX128" s="399"/>
      <c r="RGY128" s="466"/>
      <c r="RGZ128" s="252"/>
      <c r="RHA128" s="467"/>
      <c r="RHB128" s="466"/>
      <c r="RHC128" s="399"/>
      <c r="RHD128" s="466"/>
      <c r="RHE128" s="252"/>
      <c r="RHF128" s="467"/>
      <c r="RHG128" s="466"/>
      <c r="RHH128" s="399"/>
      <c r="RHI128" s="466"/>
      <c r="RHJ128" s="252"/>
      <c r="RHK128" s="467"/>
      <c r="RHL128" s="466"/>
      <c r="RHM128" s="399"/>
      <c r="RHN128" s="466"/>
      <c r="RHO128" s="252"/>
      <c r="RHP128" s="467"/>
      <c r="RHQ128" s="466"/>
      <c r="RHR128" s="399"/>
      <c r="RHS128" s="466"/>
      <c r="RHT128" s="252"/>
      <c r="RHU128" s="467"/>
      <c r="RHV128" s="466"/>
      <c r="RHW128" s="399"/>
      <c r="RHX128" s="466"/>
      <c r="RHY128" s="252"/>
      <c r="RHZ128" s="467"/>
      <c r="RIA128" s="466"/>
      <c r="RIB128" s="399"/>
      <c r="RIC128" s="466"/>
      <c r="RID128" s="252"/>
      <c r="RIE128" s="467"/>
      <c r="RIF128" s="466"/>
      <c r="RIG128" s="399"/>
      <c r="RIH128" s="466"/>
      <c r="RII128" s="252"/>
      <c r="RIJ128" s="467"/>
      <c r="RIK128" s="466"/>
      <c r="RIL128" s="399"/>
      <c r="RIM128" s="466"/>
      <c r="RIN128" s="252"/>
      <c r="RIO128" s="467"/>
      <c r="RIP128" s="466"/>
      <c r="RIQ128" s="399"/>
      <c r="RIR128" s="466"/>
      <c r="RIS128" s="252"/>
      <c r="RIT128" s="467"/>
      <c r="RIU128" s="466"/>
      <c r="RIV128" s="399"/>
      <c r="RIW128" s="466"/>
      <c r="RIX128" s="252"/>
      <c r="RIY128" s="467"/>
      <c r="RIZ128" s="466"/>
      <c r="RJA128" s="399"/>
      <c r="RJB128" s="466"/>
      <c r="RJC128" s="252"/>
      <c r="RJD128" s="467"/>
      <c r="RJE128" s="466"/>
      <c r="RJF128" s="399"/>
      <c r="RJG128" s="466"/>
      <c r="RJH128" s="252"/>
      <c r="RJI128" s="467"/>
      <c r="RJJ128" s="466"/>
      <c r="RJK128" s="399"/>
      <c r="RJL128" s="466"/>
      <c r="RJM128" s="252"/>
      <c r="RJN128" s="467"/>
      <c r="RJO128" s="466"/>
      <c r="RJP128" s="399"/>
      <c r="RJQ128" s="466"/>
      <c r="RJR128" s="252"/>
      <c r="RJS128" s="467"/>
      <c r="RJT128" s="466"/>
      <c r="RJU128" s="399"/>
      <c r="RJV128" s="466"/>
      <c r="RJW128" s="252"/>
      <c r="RJX128" s="467"/>
      <c r="RJY128" s="466"/>
      <c r="RJZ128" s="399"/>
      <c r="RKA128" s="466"/>
      <c r="RKB128" s="252"/>
      <c r="RKC128" s="467"/>
      <c r="RKD128" s="466"/>
      <c r="RKE128" s="399"/>
      <c r="RKF128" s="466"/>
      <c r="RKG128" s="252"/>
      <c r="RKH128" s="467"/>
      <c r="RKI128" s="466"/>
      <c r="RKJ128" s="399"/>
      <c r="RKK128" s="466"/>
      <c r="RKL128" s="252"/>
      <c r="RKM128" s="467"/>
      <c r="RKN128" s="466"/>
      <c r="RKO128" s="399"/>
      <c r="RKP128" s="466"/>
      <c r="RKQ128" s="252"/>
      <c r="RKR128" s="467"/>
      <c r="RKS128" s="466"/>
      <c r="RKT128" s="399"/>
      <c r="RKU128" s="466"/>
      <c r="RKV128" s="252"/>
      <c r="RKW128" s="467"/>
      <c r="RKX128" s="466"/>
      <c r="RKY128" s="399"/>
      <c r="RKZ128" s="466"/>
      <c r="RLA128" s="252"/>
      <c r="RLB128" s="467"/>
      <c r="RLC128" s="466"/>
      <c r="RLD128" s="399"/>
      <c r="RLE128" s="466"/>
      <c r="RLF128" s="252"/>
      <c r="RLG128" s="467"/>
      <c r="RLH128" s="466"/>
      <c r="RLI128" s="399"/>
      <c r="RLJ128" s="466"/>
      <c r="RLK128" s="252"/>
      <c r="RLL128" s="467"/>
      <c r="RLM128" s="466"/>
      <c r="RLN128" s="399"/>
      <c r="RLO128" s="466"/>
      <c r="RLP128" s="252"/>
      <c r="RLQ128" s="467"/>
      <c r="RLR128" s="466"/>
      <c r="RLS128" s="399"/>
      <c r="RLT128" s="466"/>
      <c r="RLU128" s="252"/>
      <c r="RLV128" s="467"/>
      <c r="RLW128" s="466"/>
      <c r="RLX128" s="399"/>
      <c r="RLY128" s="466"/>
      <c r="RLZ128" s="252"/>
      <c r="RMA128" s="467"/>
      <c r="RMB128" s="466"/>
      <c r="RMC128" s="399"/>
      <c r="RMD128" s="466"/>
      <c r="RME128" s="252"/>
      <c r="RMF128" s="467"/>
      <c r="RMG128" s="466"/>
      <c r="RMH128" s="399"/>
      <c r="RMI128" s="466"/>
      <c r="RMJ128" s="252"/>
      <c r="RMK128" s="467"/>
      <c r="RML128" s="466"/>
      <c r="RMM128" s="399"/>
      <c r="RMN128" s="466"/>
      <c r="RMO128" s="252"/>
      <c r="RMP128" s="467"/>
      <c r="RMQ128" s="466"/>
      <c r="RMR128" s="399"/>
      <c r="RMS128" s="466"/>
      <c r="RMT128" s="252"/>
      <c r="RMU128" s="467"/>
      <c r="RMV128" s="466"/>
      <c r="RMW128" s="399"/>
      <c r="RMX128" s="466"/>
      <c r="RMY128" s="252"/>
      <c r="RMZ128" s="467"/>
      <c r="RNA128" s="466"/>
      <c r="RNB128" s="399"/>
      <c r="RNC128" s="466"/>
      <c r="RND128" s="252"/>
      <c r="RNE128" s="467"/>
      <c r="RNF128" s="466"/>
      <c r="RNG128" s="399"/>
      <c r="RNH128" s="466"/>
      <c r="RNI128" s="252"/>
      <c r="RNJ128" s="467"/>
      <c r="RNK128" s="466"/>
      <c r="RNL128" s="399"/>
      <c r="RNM128" s="466"/>
      <c r="RNN128" s="252"/>
      <c r="RNO128" s="467"/>
      <c r="RNP128" s="466"/>
      <c r="RNQ128" s="399"/>
      <c r="RNR128" s="466"/>
      <c r="RNS128" s="252"/>
      <c r="RNT128" s="467"/>
      <c r="RNU128" s="466"/>
      <c r="RNV128" s="399"/>
      <c r="RNW128" s="466"/>
      <c r="RNX128" s="252"/>
      <c r="RNY128" s="467"/>
      <c r="RNZ128" s="466"/>
      <c r="ROA128" s="399"/>
      <c r="ROB128" s="466"/>
      <c r="ROC128" s="252"/>
      <c r="ROD128" s="467"/>
      <c r="ROE128" s="466"/>
      <c r="ROF128" s="399"/>
      <c r="ROG128" s="466"/>
      <c r="ROH128" s="252"/>
      <c r="ROI128" s="467"/>
      <c r="ROJ128" s="466"/>
      <c r="ROK128" s="399"/>
      <c r="ROL128" s="466"/>
      <c r="ROM128" s="252"/>
      <c r="RON128" s="467"/>
      <c r="ROO128" s="466"/>
      <c r="ROP128" s="399"/>
      <c r="ROQ128" s="466"/>
      <c r="ROR128" s="252"/>
      <c r="ROS128" s="467"/>
      <c r="ROT128" s="466"/>
      <c r="ROU128" s="399"/>
      <c r="ROV128" s="466"/>
      <c r="ROW128" s="252"/>
      <c r="ROX128" s="467"/>
      <c r="ROY128" s="466"/>
      <c r="ROZ128" s="399"/>
      <c r="RPA128" s="466"/>
      <c r="RPB128" s="252"/>
      <c r="RPC128" s="467"/>
      <c r="RPD128" s="466"/>
      <c r="RPE128" s="399"/>
      <c r="RPF128" s="466"/>
      <c r="RPG128" s="252"/>
      <c r="RPH128" s="467"/>
      <c r="RPI128" s="466"/>
      <c r="RPJ128" s="399"/>
      <c r="RPK128" s="466"/>
      <c r="RPL128" s="252"/>
      <c r="RPM128" s="467"/>
      <c r="RPN128" s="466"/>
      <c r="RPO128" s="399"/>
      <c r="RPP128" s="466"/>
      <c r="RPQ128" s="252"/>
      <c r="RPR128" s="467"/>
      <c r="RPS128" s="466"/>
      <c r="RPT128" s="399"/>
      <c r="RPU128" s="466"/>
      <c r="RPV128" s="252"/>
      <c r="RPW128" s="467"/>
      <c r="RPX128" s="466"/>
      <c r="RPY128" s="399"/>
      <c r="RPZ128" s="466"/>
      <c r="RQA128" s="252"/>
      <c r="RQB128" s="467"/>
      <c r="RQC128" s="466"/>
      <c r="RQD128" s="399"/>
      <c r="RQE128" s="466"/>
      <c r="RQF128" s="252"/>
      <c r="RQG128" s="467"/>
      <c r="RQH128" s="466"/>
      <c r="RQI128" s="399"/>
      <c r="RQJ128" s="466"/>
      <c r="RQK128" s="252"/>
      <c r="RQL128" s="467"/>
      <c r="RQM128" s="466"/>
      <c r="RQN128" s="399"/>
      <c r="RQO128" s="466"/>
      <c r="RQP128" s="252"/>
      <c r="RQQ128" s="467"/>
      <c r="RQR128" s="466"/>
      <c r="RQS128" s="399"/>
      <c r="RQT128" s="466"/>
      <c r="RQU128" s="252"/>
      <c r="RQV128" s="467"/>
      <c r="RQW128" s="466"/>
      <c r="RQX128" s="399"/>
      <c r="RQY128" s="466"/>
      <c r="RQZ128" s="252"/>
      <c r="RRA128" s="467"/>
      <c r="RRB128" s="466"/>
      <c r="RRC128" s="399"/>
      <c r="RRD128" s="466"/>
      <c r="RRE128" s="252"/>
      <c r="RRF128" s="467"/>
      <c r="RRG128" s="466"/>
      <c r="RRH128" s="399"/>
      <c r="RRI128" s="466"/>
      <c r="RRJ128" s="252"/>
      <c r="RRK128" s="467"/>
      <c r="RRL128" s="466"/>
      <c r="RRM128" s="399"/>
      <c r="RRN128" s="466"/>
      <c r="RRO128" s="252"/>
      <c r="RRP128" s="467"/>
      <c r="RRQ128" s="466"/>
      <c r="RRR128" s="399"/>
      <c r="RRS128" s="466"/>
      <c r="RRT128" s="252"/>
      <c r="RRU128" s="467"/>
      <c r="RRV128" s="466"/>
      <c r="RRW128" s="399"/>
      <c r="RRX128" s="466"/>
      <c r="RRY128" s="252"/>
      <c r="RRZ128" s="467"/>
      <c r="RSA128" s="466"/>
      <c r="RSB128" s="399"/>
      <c r="RSC128" s="466"/>
      <c r="RSD128" s="252"/>
      <c r="RSE128" s="467"/>
      <c r="RSF128" s="466"/>
      <c r="RSG128" s="399"/>
      <c r="RSH128" s="466"/>
      <c r="RSI128" s="252"/>
      <c r="RSJ128" s="467"/>
      <c r="RSK128" s="466"/>
      <c r="RSL128" s="399"/>
      <c r="RSM128" s="466"/>
      <c r="RSN128" s="252"/>
      <c r="RSO128" s="467"/>
      <c r="RSP128" s="466"/>
      <c r="RSQ128" s="399"/>
      <c r="RSR128" s="466"/>
      <c r="RSS128" s="252"/>
      <c r="RST128" s="467"/>
      <c r="RSU128" s="466"/>
      <c r="RSV128" s="399"/>
      <c r="RSW128" s="466"/>
      <c r="RSX128" s="252"/>
      <c r="RSY128" s="467"/>
      <c r="RSZ128" s="466"/>
      <c r="RTA128" s="399"/>
      <c r="RTB128" s="466"/>
      <c r="RTC128" s="252"/>
      <c r="RTD128" s="467"/>
      <c r="RTE128" s="466"/>
      <c r="RTF128" s="399"/>
      <c r="RTG128" s="466"/>
      <c r="RTH128" s="252"/>
      <c r="RTI128" s="467"/>
      <c r="RTJ128" s="466"/>
      <c r="RTK128" s="399"/>
      <c r="RTL128" s="466"/>
      <c r="RTM128" s="252"/>
      <c r="RTN128" s="467"/>
      <c r="RTO128" s="466"/>
      <c r="RTP128" s="399"/>
      <c r="RTQ128" s="466"/>
      <c r="RTR128" s="252"/>
      <c r="RTS128" s="467"/>
      <c r="RTT128" s="466"/>
      <c r="RTU128" s="399"/>
      <c r="RTV128" s="466"/>
      <c r="RTW128" s="252"/>
      <c r="RTX128" s="467"/>
      <c r="RTY128" s="466"/>
      <c r="RTZ128" s="399"/>
      <c r="RUA128" s="466"/>
      <c r="RUB128" s="252"/>
      <c r="RUC128" s="467"/>
      <c r="RUD128" s="466"/>
      <c r="RUE128" s="399"/>
      <c r="RUF128" s="466"/>
      <c r="RUG128" s="252"/>
      <c r="RUH128" s="467"/>
      <c r="RUI128" s="466"/>
      <c r="RUJ128" s="399"/>
      <c r="RUK128" s="466"/>
      <c r="RUL128" s="252"/>
      <c r="RUM128" s="467"/>
      <c r="RUN128" s="466"/>
      <c r="RUO128" s="399"/>
      <c r="RUP128" s="466"/>
      <c r="RUQ128" s="252"/>
      <c r="RUR128" s="467"/>
      <c r="RUS128" s="466"/>
      <c r="RUT128" s="399"/>
      <c r="RUU128" s="466"/>
      <c r="RUV128" s="252"/>
      <c r="RUW128" s="467"/>
      <c r="RUX128" s="466"/>
      <c r="RUY128" s="399"/>
      <c r="RUZ128" s="466"/>
      <c r="RVA128" s="252"/>
      <c r="RVB128" s="467"/>
      <c r="RVC128" s="466"/>
      <c r="RVD128" s="399"/>
      <c r="RVE128" s="466"/>
      <c r="RVF128" s="252"/>
      <c r="RVG128" s="467"/>
      <c r="RVH128" s="466"/>
      <c r="RVI128" s="399"/>
      <c r="RVJ128" s="466"/>
      <c r="RVK128" s="252"/>
      <c r="RVL128" s="467"/>
      <c r="RVM128" s="466"/>
      <c r="RVN128" s="399"/>
      <c r="RVO128" s="466"/>
      <c r="RVP128" s="252"/>
      <c r="RVQ128" s="467"/>
      <c r="RVR128" s="466"/>
      <c r="RVS128" s="399"/>
      <c r="RVT128" s="466"/>
      <c r="RVU128" s="252"/>
      <c r="RVV128" s="467"/>
      <c r="RVW128" s="466"/>
      <c r="RVX128" s="399"/>
      <c r="RVY128" s="466"/>
      <c r="RVZ128" s="252"/>
      <c r="RWA128" s="467"/>
      <c r="RWB128" s="466"/>
      <c r="RWC128" s="399"/>
      <c r="RWD128" s="466"/>
      <c r="RWE128" s="252"/>
      <c r="RWF128" s="467"/>
      <c r="RWG128" s="466"/>
      <c r="RWH128" s="399"/>
      <c r="RWI128" s="466"/>
      <c r="RWJ128" s="252"/>
      <c r="RWK128" s="467"/>
      <c r="RWL128" s="466"/>
      <c r="RWM128" s="399"/>
      <c r="RWN128" s="466"/>
      <c r="RWO128" s="252"/>
      <c r="RWP128" s="467"/>
      <c r="RWQ128" s="466"/>
      <c r="RWR128" s="399"/>
      <c r="RWS128" s="466"/>
      <c r="RWT128" s="252"/>
      <c r="RWU128" s="467"/>
      <c r="RWV128" s="466"/>
      <c r="RWW128" s="399"/>
      <c r="RWX128" s="466"/>
      <c r="RWY128" s="252"/>
      <c r="RWZ128" s="467"/>
      <c r="RXA128" s="466"/>
      <c r="RXB128" s="399"/>
      <c r="RXC128" s="466"/>
      <c r="RXD128" s="252"/>
      <c r="RXE128" s="467"/>
      <c r="RXF128" s="466"/>
      <c r="RXG128" s="399"/>
      <c r="RXH128" s="466"/>
      <c r="RXI128" s="252"/>
      <c r="RXJ128" s="467"/>
      <c r="RXK128" s="466"/>
      <c r="RXL128" s="399"/>
      <c r="RXM128" s="466"/>
      <c r="RXN128" s="252"/>
      <c r="RXO128" s="467"/>
      <c r="RXP128" s="466"/>
      <c r="RXQ128" s="399"/>
      <c r="RXR128" s="466"/>
      <c r="RXS128" s="252"/>
      <c r="RXT128" s="467"/>
      <c r="RXU128" s="466"/>
      <c r="RXV128" s="399"/>
      <c r="RXW128" s="466"/>
      <c r="RXX128" s="252"/>
      <c r="RXY128" s="467"/>
      <c r="RXZ128" s="466"/>
      <c r="RYA128" s="399"/>
      <c r="RYB128" s="466"/>
      <c r="RYC128" s="252"/>
      <c r="RYD128" s="467"/>
      <c r="RYE128" s="466"/>
      <c r="RYF128" s="399"/>
      <c r="RYG128" s="466"/>
      <c r="RYH128" s="252"/>
      <c r="RYI128" s="467"/>
      <c r="RYJ128" s="466"/>
      <c r="RYK128" s="399"/>
      <c r="RYL128" s="466"/>
      <c r="RYM128" s="252"/>
      <c r="RYN128" s="467"/>
      <c r="RYO128" s="466"/>
      <c r="RYP128" s="399"/>
      <c r="RYQ128" s="466"/>
      <c r="RYR128" s="252"/>
      <c r="RYS128" s="467"/>
      <c r="RYT128" s="466"/>
      <c r="RYU128" s="399"/>
      <c r="RYV128" s="466"/>
      <c r="RYW128" s="252"/>
      <c r="RYX128" s="467"/>
      <c r="RYY128" s="466"/>
      <c r="RYZ128" s="399"/>
      <c r="RZA128" s="466"/>
      <c r="RZB128" s="252"/>
      <c r="RZC128" s="467"/>
      <c r="RZD128" s="466"/>
      <c r="RZE128" s="399"/>
      <c r="RZF128" s="466"/>
      <c r="RZG128" s="252"/>
      <c r="RZH128" s="467"/>
      <c r="RZI128" s="466"/>
      <c r="RZJ128" s="399"/>
      <c r="RZK128" s="466"/>
      <c r="RZL128" s="252"/>
      <c r="RZM128" s="467"/>
      <c r="RZN128" s="466"/>
      <c r="RZO128" s="399"/>
      <c r="RZP128" s="466"/>
      <c r="RZQ128" s="252"/>
      <c r="RZR128" s="467"/>
      <c r="RZS128" s="466"/>
      <c r="RZT128" s="399"/>
      <c r="RZU128" s="466"/>
      <c r="RZV128" s="252"/>
      <c r="RZW128" s="467"/>
      <c r="RZX128" s="466"/>
      <c r="RZY128" s="399"/>
      <c r="RZZ128" s="466"/>
      <c r="SAA128" s="252"/>
      <c r="SAB128" s="467"/>
      <c r="SAC128" s="466"/>
      <c r="SAD128" s="399"/>
      <c r="SAE128" s="466"/>
      <c r="SAF128" s="252"/>
      <c r="SAG128" s="467"/>
      <c r="SAH128" s="466"/>
      <c r="SAI128" s="399"/>
      <c r="SAJ128" s="466"/>
      <c r="SAK128" s="252"/>
      <c r="SAL128" s="467"/>
      <c r="SAM128" s="466"/>
      <c r="SAN128" s="399"/>
      <c r="SAO128" s="466"/>
      <c r="SAP128" s="252"/>
      <c r="SAQ128" s="467"/>
      <c r="SAR128" s="466"/>
      <c r="SAS128" s="399"/>
      <c r="SAT128" s="466"/>
      <c r="SAU128" s="252"/>
      <c r="SAV128" s="467"/>
      <c r="SAW128" s="466"/>
      <c r="SAX128" s="399"/>
      <c r="SAY128" s="466"/>
      <c r="SAZ128" s="252"/>
      <c r="SBA128" s="467"/>
      <c r="SBB128" s="466"/>
      <c r="SBC128" s="399"/>
      <c r="SBD128" s="466"/>
      <c r="SBE128" s="252"/>
      <c r="SBF128" s="467"/>
      <c r="SBG128" s="466"/>
      <c r="SBH128" s="399"/>
      <c r="SBI128" s="466"/>
      <c r="SBJ128" s="252"/>
      <c r="SBK128" s="467"/>
      <c r="SBL128" s="466"/>
      <c r="SBM128" s="399"/>
      <c r="SBN128" s="466"/>
      <c r="SBO128" s="252"/>
      <c r="SBP128" s="467"/>
      <c r="SBQ128" s="466"/>
      <c r="SBR128" s="399"/>
      <c r="SBS128" s="466"/>
      <c r="SBT128" s="252"/>
      <c r="SBU128" s="467"/>
      <c r="SBV128" s="466"/>
      <c r="SBW128" s="399"/>
      <c r="SBX128" s="466"/>
      <c r="SBY128" s="252"/>
      <c r="SBZ128" s="467"/>
      <c r="SCA128" s="466"/>
      <c r="SCB128" s="399"/>
      <c r="SCC128" s="466"/>
      <c r="SCD128" s="252"/>
      <c r="SCE128" s="467"/>
      <c r="SCF128" s="466"/>
      <c r="SCG128" s="399"/>
      <c r="SCH128" s="466"/>
      <c r="SCI128" s="252"/>
      <c r="SCJ128" s="467"/>
      <c r="SCK128" s="466"/>
      <c r="SCL128" s="399"/>
      <c r="SCM128" s="466"/>
      <c r="SCN128" s="252"/>
      <c r="SCO128" s="467"/>
      <c r="SCP128" s="466"/>
      <c r="SCQ128" s="399"/>
      <c r="SCR128" s="466"/>
      <c r="SCS128" s="252"/>
      <c r="SCT128" s="467"/>
      <c r="SCU128" s="466"/>
      <c r="SCV128" s="399"/>
      <c r="SCW128" s="466"/>
      <c r="SCX128" s="252"/>
      <c r="SCY128" s="467"/>
      <c r="SCZ128" s="466"/>
      <c r="SDA128" s="399"/>
      <c r="SDB128" s="466"/>
      <c r="SDC128" s="252"/>
      <c r="SDD128" s="467"/>
      <c r="SDE128" s="466"/>
      <c r="SDF128" s="399"/>
      <c r="SDG128" s="466"/>
      <c r="SDH128" s="252"/>
      <c r="SDI128" s="467"/>
      <c r="SDJ128" s="466"/>
      <c r="SDK128" s="399"/>
      <c r="SDL128" s="466"/>
      <c r="SDM128" s="252"/>
      <c r="SDN128" s="467"/>
      <c r="SDO128" s="466"/>
      <c r="SDP128" s="399"/>
      <c r="SDQ128" s="466"/>
      <c r="SDR128" s="252"/>
      <c r="SDS128" s="467"/>
      <c r="SDT128" s="466"/>
      <c r="SDU128" s="399"/>
      <c r="SDV128" s="466"/>
      <c r="SDW128" s="252"/>
      <c r="SDX128" s="467"/>
      <c r="SDY128" s="466"/>
      <c r="SDZ128" s="399"/>
      <c r="SEA128" s="466"/>
      <c r="SEB128" s="252"/>
      <c r="SEC128" s="467"/>
      <c r="SED128" s="466"/>
      <c r="SEE128" s="399"/>
      <c r="SEF128" s="466"/>
      <c r="SEG128" s="252"/>
      <c r="SEH128" s="467"/>
      <c r="SEI128" s="466"/>
      <c r="SEJ128" s="399"/>
      <c r="SEK128" s="466"/>
      <c r="SEL128" s="252"/>
      <c r="SEM128" s="467"/>
      <c r="SEN128" s="466"/>
      <c r="SEO128" s="399"/>
      <c r="SEP128" s="466"/>
      <c r="SEQ128" s="252"/>
      <c r="SER128" s="467"/>
      <c r="SES128" s="466"/>
      <c r="SET128" s="399"/>
      <c r="SEU128" s="466"/>
      <c r="SEV128" s="252"/>
      <c r="SEW128" s="467"/>
      <c r="SEX128" s="466"/>
      <c r="SEY128" s="399"/>
      <c r="SEZ128" s="466"/>
      <c r="SFA128" s="252"/>
      <c r="SFB128" s="467"/>
      <c r="SFC128" s="466"/>
      <c r="SFD128" s="399"/>
      <c r="SFE128" s="466"/>
      <c r="SFF128" s="252"/>
      <c r="SFG128" s="467"/>
      <c r="SFH128" s="466"/>
      <c r="SFI128" s="399"/>
      <c r="SFJ128" s="466"/>
      <c r="SFK128" s="252"/>
      <c r="SFL128" s="467"/>
      <c r="SFM128" s="466"/>
      <c r="SFN128" s="399"/>
      <c r="SFO128" s="466"/>
      <c r="SFP128" s="252"/>
      <c r="SFQ128" s="467"/>
      <c r="SFR128" s="466"/>
      <c r="SFS128" s="399"/>
      <c r="SFT128" s="466"/>
      <c r="SFU128" s="252"/>
      <c r="SFV128" s="467"/>
      <c r="SFW128" s="466"/>
      <c r="SFX128" s="399"/>
      <c r="SFY128" s="466"/>
      <c r="SFZ128" s="252"/>
      <c r="SGA128" s="467"/>
      <c r="SGB128" s="466"/>
      <c r="SGC128" s="399"/>
      <c r="SGD128" s="466"/>
      <c r="SGE128" s="252"/>
      <c r="SGF128" s="467"/>
      <c r="SGG128" s="466"/>
      <c r="SGH128" s="399"/>
      <c r="SGI128" s="466"/>
      <c r="SGJ128" s="252"/>
      <c r="SGK128" s="467"/>
      <c r="SGL128" s="466"/>
      <c r="SGM128" s="399"/>
      <c r="SGN128" s="466"/>
      <c r="SGO128" s="252"/>
      <c r="SGP128" s="467"/>
      <c r="SGQ128" s="466"/>
      <c r="SGR128" s="399"/>
      <c r="SGS128" s="466"/>
      <c r="SGT128" s="252"/>
      <c r="SGU128" s="467"/>
      <c r="SGV128" s="466"/>
      <c r="SGW128" s="399"/>
      <c r="SGX128" s="466"/>
      <c r="SGY128" s="252"/>
      <c r="SGZ128" s="467"/>
      <c r="SHA128" s="466"/>
      <c r="SHB128" s="399"/>
      <c r="SHC128" s="466"/>
      <c r="SHD128" s="252"/>
      <c r="SHE128" s="467"/>
      <c r="SHF128" s="466"/>
      <c r="SHG128" s="399"/>
      <c r="SHH128" s="466"/>
      <c r="SHI128" s="252"/>
      <c r="SHJ128" s="467"/>
      <c r="SHK128" s="466"/>
      <c r="SHL128" s="399"/>
      <c r="SHM128" s="466"/>
      <c r="SHN128" s="252"/>
      <c r="SHO128" s="467"/>
      <c r="SHP128" s="466"/>
      <c r="SHQ128" s="399"/>
      <c r="SHR128" s="466"/>
      <c r="SHS128" s="252"/>
      <c r="SHT128" s="467"/>
      <c r="SHU128" s="466"/>
      <c r="SHV128" s="399"/>
      <c r="SHW128" s="466"/>
      <c r="SHX128" s="252"/>
      <c r="SHY128" s="467"/>
      <c r="SHZ128" s="466"/>
      <c r="SIA128" s="399"/>
      <c r="SIB128" s="466"/>
      <c r="SIC128" s="252"/>
      <c r="SID128" s="467"/>
      <c r="SIE128" s="466"/>
      <c r="SIF128" s="399"/>
      <c r="SIG128" s="466"/>
      <c r="SIH128" s="252"/>
      <c r="SII128" s="467"/>
      <c r="SIJ128" s="466"/>
      <c r="SIK128" s="399"/>
      <c r="SIL128" s="466"/>
      <c r="SIM128" s="252"/>
      <c r="SIN128" s="467"/>
      <c r="SIO128" s="466"/>
      <c r="SIP128" s="399"/>
      <c r="SIQ128" s="466"/>
      <c r="SIR128" s="252"/>
      <c r="SIS128" s="467"/>
      <c r="SIT128" s="466"/>
      <c r="SIU128" s="399"/>
      <c r="SIV128" s="466"/>
      <c r="SIW128" s="252"/>
      <c r="SIX128" s="467"/>
      <c r="SIY128" s="466"/>
      <c r="SIZ128" s="399"/>
      <c r="SJA128" s="466"/>
      <c r="SJB128" s="252"/>
      <c r="SJC128" s="467"/>
      <c r="SJD128" s="466"/>
      <c r="SJE128" s="399"/>
      <c r="SJF128" s="466"/>
      <c r="SJG128" s="252"/>
      <c r="SJH128" s="467"/>
      <c r="SJI128" s="466"/>
      <c r="SJJ128" s="399"/>
      <c r="SJK128" s="466"/>
      <c r="SJL128" s="252"/>
      <c r="SJM128" s="467"/>
      <c r="SJN128" s="466"/>
      <c r="SJO128" s="399"/>
      <c r="SJP128" s="466"/>
      <c r="SJQ128" s="252"/>
      <c r="SJR128" s="467"/>
      <c r="SJS128" s="466"/>
      <c r="SJT128" s="399"/>
      <c r="SJU128" s="466"/>
      <c r="SJV128" s="252"/>
      <c r="SJW128" s="467"/>
      <c r="SJX128" s="466"/>
      <c r="SJY128" s="399"/>
      <c r="SJZ128" s="466"/>
      <c r="SKA128" s="252"/>
      <c r="SKB128" s="467"/>
      <c r="SKC128" s="466"/>
      <c r="SKD128" s="399"/>
      <c r="SKE128" s="466"/>
      <c r="SKF128" s="252"/>
      <c r="SKG128" s="467"/>
      <c r="SKH128" s="466"/>
      <c r="SKI128" s="399"/>
      <c r="SKJ128" s="466"/>
      <c r="SKK128" s="252"/>
      <c r="SKL128" s="467"/>
      <c r="SKM128" s="466"/>
      <c r="SKN128" s="399"/>
      <c r="SKO128" s="466"/>
      <c r="SKP128" s="252"/>
      <c r="SKQ128" s="467"/>
      <c r="SKR128" s="466"/>
      <c r="SKS128" s="399"/>
      <c r="SKT128" s="466"/>
      <c r="SKU128" s="252"/>
      <c r="SKV128" s="467"/>
      <c r="SKW128" s="466"/>
      <c r="SKX128" s="399"/>
      <c r="SKY128" s="466"/>
      <c r="SKZ128" s="252"/>
      <c r="SLA128" s="467"/>
      <c r="SLB128" s="466"/>
      <c r="SLC128" s="399"/>
      <c r="SLD128" s="466"/>
      <c r="SLE128" s="252"/>
      <c r="SLF128" s="467"/>
      <c r="SLG128" s="466"/>
      <c r="SLH128" s="399"/>
      <c r="SLI128" s="466"/>
      <c r="SLJ128" s="252"/>
      <c r="SLK128" s="467"/>
      <c r="SLL128" s="466"/>
      <c r="SLM128" s="399"/>
      <c r="SLN128" s="466"/>
      <c r="SLO128" s="252"/>
      <c r="SLP128" s="467"/>
      <c r="SLQ128" s="466"/>
      <c r="SLR128" s="399"/>
      <c r="SLS128" s="466"/>
      <c r="SLT128" s="252"/>
      <c r="SLU128" s="467"/>
      <c r="SLV128" s="466"/>
      <c r="SLW128" s="399"/>
      <c r="SLX128" s="466"/>
      <c r="SLY128" s="252"/>
      <c r="SLZ128" s="467"/>
      <c r="SMA128" s="466"/>
      <c r="SMB128" s="399"/>
      <c r="SMC128" s="466"/>
      <c r="SMD128" s="252"/>
      <c r="SME128" s="467"/>
      <c r="SMF128" s="466"/>
      <c r="SMG128" s="399"/>
      <c r="SMH128" s="466"/>
      <c r="SMI128" s="252"/>
      <c r="SMJ128" s="467"/>
      <c r="SMK128" s="466"/>
      <c r="SML128" s="399"/>
      <c r="SMM128" s="466"/>
      <c r="SMN128" s="252"/>
      <c r="SMO128" s="467"/>
      <c r="SMP128" s="466"/>
      <c r="SMQ128" s="399"/>
      <c r="SMR128" s="466"/>
      <c r="SMS128" s="252"/>
      <c r="SMT128" s="467"/>
      <c r="SMU128" s="466"/>
      <c r="SMV128" s="399"/>
      <c r="SMW128" s="466"/>
      <c r="SMX128" s="252"/>
      <c r="SMY128" s="467"/>
      <c r="SMZ128" s="466"/>
      <c r="SNA128" s="399"/>
      <c r="SNB128" s="466"/>
      <c r="SNC128" s="252"/>
      <c r="SND128" s="467"/>
      <c r="SNE128" s="466"/>
      <c r="SNF128" s="399"/>
      <c r="SNG128" s="466"/>
      <c r="SNH128" s="252"/>
      <c r="SNI128" s="467"/>
      <c r="SNJ128" s="466"/>
      <c r="SNK128" s="399"/>
      <c r="SNL128" s="466"/>
      <c r="SNM128" s="252"/>
      <c r="SNN128" s="467"/>
      <c r="SNO128" s="466"/>
      <c r="SNP128" s="399"/>
      <c r="SNQ128" s="466"/>
      <c r="SNR128" s="252"/>
      <c r="SNS128" s="467"/>
      <c r="SNT128" s="466"/>
      <c r="SNU128" s="399"/>
      <c r="SNV128" s="466"/>
      <c r="SNW128" s="252"/>
      <c r="SNX128" s="467"/>
      <c r="SNY128" s="466"/>
      <c r="SNZ128" s="399"/>
      <c r="SOA128" s="466"/>
      <c r="SOB128" s="252"/>
      <c r="SOC128" s="467"/>
      <c r="SOD128" s="466"/>
      <c r="SOE128" s="399"/>
      <c r="SOF128" s="466"/>
      <c r="SOG128" s="252"/>
      <c r="SOH128" s="467"/>
      <c r="SOI128" s="466"/>
      <c r="SOJ128" s="399"/>
      <c r="SOK128" s="466"/>
      <c r="SOL128" s="252"/>
      <c r="SOM128" s="467"/>
      <c r="SON128" s="466"/>
      <c r="SOO128" s="399"/>
      <c r="SOP128" s="466"/>
      <c r="SOQ128" s="252"/>
      <c r="SOR128" s="467"/>
      <c r="SOS128" s="466"/>
      <c r="SOT128" s="399"/>
      <c r="SOU128" s="466"/>
      <c r="SOV128" s="252"/>
      <c r="SOW128" s="467"/>
      <c r="SOX128" s="466"/>
      <c r="SOY128" s="399"/>
      <c r="SOZ128" s="466"/>
      <c r="SPA128" s="252"/>
      <c r="SPB128" s="467"/>
      <c r="SPC128" s="466"/>
      <c r="SPD128" s="399"/>
      <c r="SPE128" s="466"/>
      <c r="SPF128" s="252"/>
      <c r="SPG128" s="467"/>
      <c r="SPH128" s="466"/>
      <c r="SPI128" s="399"/>
      <c r="SPJ128" s="466"/>
      <c r="SPK128" s="252"/>
      <c r="SPL128" s="467"/>
      <c r="SPM128" s="466"/>
      <c r="SPN128" s="399"/>
      <c r="SPO128" s="466"/>
      <c r="SPP128" s="252"/>
      <c r="SPQ128" s="467"/>
      <c r="SPR128" s="466"/>
      <c r="SPS128" s="399"/>
      <c r="SPT128" s="466"/>
      <c r="SPU128" s="252"/>
      <c r="SPV128" s="467"/>
      <c r="SPW128" s="466"/>
      <c r="SPX128" s="399"/>
      <c r="SPY128" s="466"/>
      <c r="SPZ128" s="252"/>
      <c r="SQA128" s="467"/>
      <c r="SQB128" s="466"/>
      <c r="SQC128" s="399"/>
      <c r="SQD128" s="466"/>
      <c r="SQE128" s="252"/>
      <c r="SQF128" s="467"/>
      <c r="SQG128" s="466"/>
      <c r="SQH128" s="399"/>
      <c r="SQI128" s="466"/>
      <c r="SQJ128" s="252"/>
      <c r="SQK128" s="467"/>
      <c r="SQL128" s="466"/>
      <c r="SQM128" s="399"/>
      <c r="SQN128" s="466"/>
      <c r="SQO128" s="252"/>
      <c r="SQP128" s="467"/>
      <c r="SQQ128" s="466"/>
      <c r="SQR128" s="399"/>
      <c r="SQS128" s="466"/>
      <c r="SQT128" s="252"/>
      <c r="SQU128" s="467"/>
      <c r="SQV128" s="466"/>
      <c r="SQW128" s="399"/>
      <c r="SQX128" s="466"/>
      <c r="SQY128" s="252"/>
      <c r="SQZ128" s="467"/>
      <c r="SRA128" s="466"/>
      <c r="SRB128" s="399"/>
      <c r="SRC128" s="466"/>
      <c r="SRD128" s="252"/>
      <c r="SRE128" s="467"/>
      <c r="SRF128" s="466"/>
      <c r="SRG128" s="399"/>
      <c r="SRH128" s="466"/>
      <c r="SRI128" s="252"/>
      <c r="SRJ128" s="467"/>
      <c r="SRK128" s="466"/>
      <c r="SRL128" s="399"/>
      <c r="SRM128" s="466"/>
      <c r="SRN128" s="252"/>
      <c r="SRO128" s="467"/>
      <c r="SRP128" s="466"/>
      <c r="SRQ128" s="399"/>
      <c r="SRR128" s="466"/>
      <c r="SRS128" s="252"/>
      <c r="SRT128" s="467"/>
      <c r="SRU128" s="466"/>
      <c r="SRV128" s="399"/>
      <c r="SRW128" s="466"/>
      <c r="SRX128" s="252"/>
      <c r="SRY128" s="467"/>
      <c r="SRZ128" s="466"/>
      <c r="SSA128" s="399"/>
      <c r="SSB128" s="466"/>
      <c r="SSC128" s="252"/>
      <c r="SSD128" s="467"/>
      <c r="SSE128" s="466"/>
      <c r="SSF128" s="399"/>
      <c r="SSG128" s="466"/>
      <c r="SSH128" s="252"/>
      <c r="SSI128" s="467"/>
      <c r="SSJ128" s="466"/>
      <c r="SSK128" s="399"/>
      <c r="SSL128" s="466"/>
      <c r="SSM128" s="252"/>
      <c r="SSN128" s="467"/>
      <c r="SSO128" s="466"/>
      <c r="SSP128" s="399"/>
      <c r="SSQ128" s="466"/>
      <c r="SSR128" s="252"/>
      <c r="SSS128" s="467"/>
      <c r="SST128" s="466"/>
      <c r="SSU128" s="399"/>
      <c r="SSV128" s="466"/>
      <c r="SSW128" s="252"/>
      <c r="SSX128" s="467"/>
      <c r="SSY128" s="466"/>
      <c r="SSZ128" s="399"/>
      <c r="STA128" s="466"/>
      <c r="STB128" s="252"/>
      <c r="STC128" s="467"/>
      <c r="STD128" s="466"/>
      <c r="STE128" s="399"/>
      <c r="STF128" s="466"/>
      <c r="STG128" s="252"/>
      <c r="STH128" s="467"/>
      <c r="STI128" s="466"/>
      <c r="STJ128" s="399"/>
      <c r="STK128" s="466"/>
      <c r="STL128" s="252"/>
      <c r="STM128" s="467"/>
      <c r="STN128" s="466"/>
      <c r="STO128" s="399"/>
      <c r="STP128" s="466"/>
      <c r="STQ128" s="252"/>
      <c r="STR128" s="467"/>
      <c r="STS128" s="466"/>
      <c r="STT128" s="399"/>
      <c r="STU128" s="466"/>
      <c r="STV128" s="252"/>
      <c r="STW128" s="467"/>
      <c r="STX128" s="466"/>
      <c r="STY128" s="399"/>
      <c r="STZ128" s="466"/>
      <c r="SUA128" s="252"/>
      <c r="SUB128" s="467"/>
      <c r="SUC128" s="466"/>
      <c r="SUD128" s="399"/>
      <c r="SUE128" s="466"/>
      <c r="SUF128" s="252"/>
      <c r="SUG128" s="467"/>
      <c r="SUH128" s="466"/>
      <c r="SUI128" s="399"/>
      <c r="SUJ128" s="466"/>
      <c r="SUK128" s="252"/>
      <c r="SUL128" s="467"/>
      <c r="SUM128" s="466"/>
      <c r="SUN128" s="399"/>
      <c r="SUO128" s="466"/>
      <c r="SUP128" s="252"/>
      <c r="SUQ128" s="467"/>
      <c r="SUR128" s="466"/>
      <c r="SUS128" s="399"/>
      <c r="SUT128" s="466"/>
      <c r="SUU128" s="252"/>
      <c r="SUV128" s="467"/>
      <c r="SUW128" s="466"/>
      <c r="SUX128" s="399"/>
      <c r="SUY128" s="466"/>
      <c r="SUZ128" s="252"/>
      <c r="SVA128" s="467"/>
      <c r="SVB128" s="466"/>
      <c r="SVC128" s="399"/>
      <c r="SVD128" s="466"/>
      <c r="SVE128" s="252"/>
      <c r="SVF128" s="467"/>
      <c r="SVG128" s="466"/>
      <c r="SVH128" s="399"/>
      <c r="SVI128" s="466"/>
      <c r="SVJ128" s="252"/>
      <c r="SVK128" s="467"/>
      <c r="SVL128" s="466"/>
      <c r="SVM128" s="399"/>
      <c r="SVN128" s="466"/>
      <c r="SVO128" s="252"/>
      <c r="SVP128" s="467"/>
      <c r="SVQ128" s="466"/>
      <c r="SVR128" s="399"/>
      <c r="SVS128" s="466"/>
      <c r="SVT128" s="252"/>
      <c r="SVU128" s="467"/>
      <c r="SVV128" s="466"/>
      <c r="SVW128" s="399"/>
      <c r="SVX128" s="466"/>
      <c r="SVY128" s="252"/>
      <c r="SVZ128" s="467"/>
      <c r="SWA128" s="466"/>
      <c r="SWB128" s="399"/>
      <c r="SWC128" s="466"/>
      <c r="SWD128" s="252"/>
      <c r="SWE128" s="467"/>
      <c r="SWF128" s="466"/>
      <c r="SWG128" s="399"/>
      <c r="SWH128" s="466"/>
      <c r="SWI128" s="252"/>
      <c r="SWJ128" s="467"/>
      <c r="SWK128" s="466"/>
      <c r="SWL128" s="399"/>
      <c r="SWM128" s="466"/>
      <c r="SWN128" s="252"/>
      <c r="SWO128" s="467"/>
      <c r="SWP128" s="466"/>
      <c r="SWQ128" s="399"/>
      <c r="SWR128" s="466"/>
      <c r="SWS128" s="252"/>
      <c r="SWT128" s="467"/>
      <c r="SWU128" s="466"/>
      <c r="SWV128" s="399"/>
      <c r="SWW128" s="466"/>
      <c r="SWX128" s="252"/>
      <c r="SWY128" s="467"/>
      <c r="SWZ128" s="466"/>
      <c r="SXA128" s="399"/>
      <c r="SXB128" s="466"/>
      <c r="SXC128" s="252"/>
      <c r="SXD128" s="467"/>
      <c r="SXE128" s="466"/>
      <c r="SXF128" s="399"/>
      <c r="SXG128" s="466"/>
      <c r="SXH128" s="252"/>
      <c r="SXI128" s="467"/>
      <c r="SXJ128" s="466"/>
      <c r="SXK128" s="399"/>
      <c r="SXL128" s="466"/>
      <c r="SXM128" s="252"/>
      <c r="SXN128" s="467"/>
      <c r="SXO128" s="466"/>
      <c r="SXP128" s="399"/>
      <c r="SXQ128" s="466"/>
      <c r="SXR128" s="252"/>
      <c r="SXS128" s="467"/>
      <c r="SXT128" s="466"/>
      <c r="SXU128" s="399"/>
      <c r="SXV128" s="466"/>
      <c r="SXW128" s="252"/>
      <c r="SXX128" s="467"/>
      <c r="SXY128" s="466"/>
      <c r="SXZ128" s="399"/>
      <c r="SYA128" s="466"/>
      <c r="SYB128" s="252"/>
      <c r="SYC128" s="467"/>
      <c r="SYD128" s="466"/>
      <c r="SYE128" s="399"/>
      <c r="SYF128" s="466"/>
      <c r="SYG128" s="252"/>
      <c r="SYH128" s="467"/>
      <c r="SYI128" s="466"/>
      <c r="SYJ128" s="399"/>
      <c r="SYK128" s="466"/>
      <c r="SYL128" s="252"/>
      <c r="SYM128" s="467"/>
      <c r="SYN128" s="466"/>
      <c r="SYO128" s="399"/>
      <c r="SYP128" s="466"/>
      <c r="SYQ128" s="252"/>
      <c r="SYR128" s="467"/>
      <c r="SYS128" s="466"/>
      <c r="SYT128" s="399"/>
      <c r="SYU128" s="466"/>
      <c r="SYV128" s="252"/>
      <c r="SYW128" s="467"/>
      <c r="SYX128" s="466"/>
      <c r="SYY128" s="399"/>
      <c r="SYZ128" s="466"/>
      <c r="SZA128" s="252"/>
      <c r="SZB128" s="467"/>
      <c r="SZC128" s="466"/>
      <c r="SZD128" s="399"/>
      <c r="SZE128" s="466"/>
      <c r="SZF128" s="252"/>
      <c r="SZG128" s="467"/>
      <c r="SZH128" s="466"/>
      <c r="SZI128" s="399"/>
      <c r="SZJ128" s="466"/>
      <c r="SZK128" s="252"/>
      <c r="SZL128" s="467"/>
      <c r="SZM128" s="466"/>
      <c r="SZN128" s="399"/>
      <c r="SZO128" s="466"/>
      <c r="SZP128" s="252"/>
      <c r="SZQ128" s="467"/>
      <c r="SZR128" s="466"/>
      <c r="SZS128" s="399"/>
      <c r="SZT128" s="466"/>
      <c r="SZU128" s="252"/>
      <c r="SZV128" s="467"/>
      <c r="SZW128" s="466"/>
      <c r="SZX128" s="399"/>
      <c r="SZY128" s="466"/>
      <c r="SZZ128" s="252"/>
      <c r="TAA128" s="467"/>
      <c r="TAB128" s="466"/>
      <c r="TAC128" s="399"/>
      <c r="TAD128" s="466"/>
      <c r="TAE128" s="252"/>
      <c r="TAF128" s="467"/>
      <c r="TAG128" s="466"/>
      <c r="TAH128" s="399"/>
      <c r="TAI128" s="466"/>
      <c r="TAJ128" s="252"/>
      <c r="TAK128" s="467"/>
      <c r="TAL128" s="466"/>
      <c r="TAM128" s="399"/>
      <c r="TAN128" s="466"/>
      <c r="TAO128" s="252"/>
      <c r="TAP128" s="467"/>
      <c r="TAQ128" s="466"/>
      <c r="TAR128" s="399"/>
      <c r="TAS128" s="466"/>
      <c r="TAT128" s="252"/>
      <c r="TAU128" s="467"/>
      <c r="TAV128" s="466"/>
      <c r="TAW128" s="399"/>
      <c r="TAX128" s="466"/>
      <c r="TAY128" s="252"/>
      <c r="TAZ128" s="467"/>
      <c r="TBA128" s="466"/>
      <c r="TBB128" s="399"/>
      <c r="TBC128" s="466"/>
      <c r="TBD128" s="252"/>
      <c r="TBE128" s="467"/>
      <c r="TBF128" s="466"/>
      <c r="TBG128" s="399"/>
      <c r="TBH128" s="466"/>
      <c r="TBI128" s="252"/>
      <c r="TBJ128" s="467"/>
      <c r="TBK128" s="466"/>
      <c r="TBL128" s="399"/>
      <c r="TBM128" s="466"/>
      <c r="TBN128" s="252"/>
      <c r="TBO128" s="467"/>
      <c r="TBP128" s="466"/>
      <c r="TBQ128" s="399"/>
      <c r="TBR128" s="466"/>
      <c r="TBS128" s="252"/>
      <c r="TBT128" s="467"/>
      <c r="TBU128" s="466"/>
      <c r="TBV128" s="399"/>
      <c r="TBW128" s="466"/>
      <c r="TBX128" s="252"/>
      <c r="TBY128" s="467"/>
      <c r="TBZ128" s="466"/>
      <c r="TCA128" s="399"/>
      <c r="TCB128" s="466"/>
      <c r="TCC128" s="252"/>
      <c r="TCD128" s="467"/>
      <c r="TCE128" s="466"/>
      <c r="TCF128" s="399"/>
      <c r="TCG128" s="466"/>
      <c r="TCH128" s="252"/>
      <c r="TCI128" s="467"/>
      <c r="TCJ128" s="466"/>
      <c r="TCK128" s="399"/>
      <c r="TCL128" s="466"/>
      <c r="TCM128" s="252"/>
      <c r="TCN128" s="467"/>
      <c r="TCO128" s="466"/>
      <c r="TCP128" s="399"/>
      <c r="TCQ128" s="466"/>
      <c r="TCR128" s="252"/>
      <c r="TCS128" s="467"/>
      <c r="TCT128" s="466"/>
      <c r="TCU128" s="399"/>
      <c r="TCV128" s="466"/>
      <c r="TCW128" s="252"/>
      <c r="TCX128" s="467"/>
      <c r="TCY128" s="466"/>
      <c r="TCZ128" s="399"/>
      <c r="TDA128" s="466"/>
      <c r="TDB128" s="252"/>
      <c r="TDC128" s="467"/>
      <c r="TDD128" s="466"/>
      <c r="TDE128" s="399"/>
      <c r="TDF128" s="466"/>
      <c r="TDG128" s="252"/>
      <c r="TDH128" s="467"/>
      <c r="TDI128" s="466"/>
      <c r="TDJ128" s="399"/>
      <c r="TDK128" s="466"/>
      <c r="TDL128" s="252"/>
      <c r="TDM128" s="467"/>
      <c r="TDN128" s="466"/>
      <c r="TDO128" s="399"/>
      <c r="TDP128" s="466"/>
      <c r="TDQ128" s="252"/>
      <c r="TDR128" s="467"/>
      <c r="TDS128" s="466"/>
      <c r="TDT128" s="399"/>
      <c r="TDU128" s="466"/>
      <c r="TDV128" s="252"/>
      <c r="TDW128" s="467"/>
      <c r="TDX128" s="466"/>
      <c r="TDY128" s="399"/>
      <c r="TDZ128" s="466"/>
      <c r="TEA128" s="252"/>
      <c r="TEB128" s="467"/>
      <c r="TEC128" s="466"/>
      <c r="TED128" s="399"/>
      <c r="TEE128" s="466"/>
      <c r="TEF128" s="252"/>
      <c r="TEG128" s="467"/>
      <c r="TEH128" s="466"/>
      <c r="TEI128" s="399"/>
      <c r="TEJ128" s="466"/>
      <c r="TEK128" s="252"/>
      <c r="TEL128" s="467"/>
      <c r="TEM128" s="466"/>
      <c r="TEN128" s="399"/>
      <c r="TEO128" s="466"/>
      <c r="TEP128" s="252"/>
      <c r="TEQ128" s="467"/>
      <c r="TER128" s="466"/>
      <c r="TES128" s="399"/>
      <c r="TET128" s="466"/>
      <c r="TEU128" s="252"/>
      <c r="TEV128" s="467"/>
      <c r="TEW128" s="466"/>
      <c r="TEX128" s="399"/>
      <c r="TEY128" s="466"/>
      <c r="TEZ128" s="252"/>
      <c r="TFA128" s="467"/>
      <c r="TFB128" s="466"/>
      <c r="TFC128" s="399"/>
      <c r="TFD128" s="466"/>
      <c r="TFE128" s="252"/>
      <c r="TFF128" s="467"/>
      <c r="TFG128" s="466"/>
      <c r="TFH128" s="399"/>
      <c r="TFI128" s="466"/>
      <c r="TFJ128" s="252"/>
      <c r="TFK128" s="467"/>
      <c r="TFL128" s="466"/>
      <c r="TFM128" s="399"/>
      <c r="TFN128" s="466"/>
      <c r="TFO128" s="252"/>
      <c r="TFP128" s="467"/>
      <c r="TFQ128" s="466"/>
      <c r="TFR128" s="399"/>
      <c r="TFS128" s="466"/>
      <c r="TFT128" s="252"/>
      <c r="TFU128" s="467"/>
      <c r="TFV128" s="466"/>
      <c r="TFW128" s="399"/>
      <c r="TFX128" s="466"/>
      <c r="TFY128" s="252"/>
      <c r="TFZ128" s="467"/>
      <c r="TGA128" s="466"/>
      <c r="TGB128" s="399"/>
      <c r="TGC128" s="466"/>
      <c r="TGD128" s="252"/>
      <c r="TGE128" s="467"/>
      <c r="TGF128" s="466"/>
      <c r="TGG128" s="399"/>
      <c r="TGH128" s="466"/>
      <c r="TGI128" s="252"/>
      <c r="TGJ128" s="467"/>
      <c r="TGK128" s="466"/>
      <c r="TGL128" s="399"/>
      <c r="TGM128" s="466"/>
      <c r="TGN128" s="252"/>
      <c r="TGO128" s="467"/>
      <c r="TGP128" s="466"/>
      <c r="TGQ128" s="399"/>
      <c r="TGR128" s="466"/>
      <c r="TGS128" s="252"/>
      <c r="TGT128" s="467"/>
      <c r="TGU128" s="466"/>
      <c r="TGV128" s="399"/>
      <c r="TGW128" s="466"/>
      <c r="TGX128" s="252"/>
      <c r="TGY128" s="467"/>
      <c r="TGZ128" s="466"/>
      <c r="THA128" s="399"/>
      <c r="THB128" s="466"/>
      <c r="THC128" s="252"/>
      <c r="THD128" s="467"/>
      <c r="THE128" s="466"/>
      <c r="THF128" s="399"/>
      <c r="THG128" s="466"/>
      <c r="THH128" s="252"/>
      <c r="THI128" s="467"/>
      <c r="THJ128" s="466"/>
      <c r="THK128" s="399"/>
      <c r="THL128" s="466"/>
      <c r="THM128" s="252"/>
      <c r="THN128" s="467"/>
      <c r="THO128" s="466"/>
      <c r="THP128" s="399"/>
      <c r="THQ128" s="466"/>
      <c r="THR128" s="252"/>
      <c r="THS128" s="467"/>
      <c r="THT128" s="466"/>
      <c r="THU128" s="399"/>
      <c r="THV128" s="466"/>
      <c r="THW128" s="252"/>
      <c r="THX128" s="467"/>
      <c r="THY128" s="466"/>
      <c r="THZ128" s="399"/>
      <c r="TIA128" s="466"/>
      <c r="TIB128" s="252"/>
      <c r="TIC128" s="467"/>
      <c r="TID128" s="466"/>
      <c r="TIE128" s="399"/>
      <c r="TIF128" s="466"/>
      <c r="TIG128" s="252"/>
      <c r="TIH128" s="467"/>
      <c r="TII128" s="466"/>
      <c r="TIJ128" s="399"/>
      <c r="TIK128" s="466"/>
      <c r="TIL128" s="252"/>
      <c r="TIM128" s="467"/>
      <c r="TIN128" s="466"/>
      <c r="TIO128" s="399"/>
      <c r="TIP128" s="466"/>
      <c r="TIQ128" s="252"/>
      <c r="TIR128" s="467"/>
      <c r="TIS128" s="466"/>
      <c r="TIT128" s="399"/>
      <c r="TIU128" s="466"/>
      <c r="TIV128" s="252"/>
      <c r="TIW128" s="467"/>
      <c r="TIX128" s="466"/>
      <c r="TIY128" s="399"/>
      <c r="TIZ128" s="466"/>
      <c r="TJA128" s="252"/>
      <c r="TJB128" s="467"/>
      <c r="TJC128" s="466"/>
      <c r="TJD128" s="399"/>
      <c r="TJE128" s="466"/>
      <c r="TJF128" s="252"/>
      <c r="TJG128" s="467"/>
      <c r="TJH128" s="466"/>
      <c r="TJI128" s="399"/>
      <c r="TJJ128" s="466"/>
      <c r="TJK128" s="252"/>
      <c r="TJL128" s="467"/>
      <c r="TJM128" s="466"/>
      <c r="TJN128" s="399"/>
      <c r="TJO128" s="466"/>
      <c r="TJP128" s="252"/>
      <c r="TJQ128" s="467"/>
      <c r="TJR128" s="466"/>
      <c r="TJS128" s="399"/>
      <c r="TJT128" s="466"/>
      <c r="TJU128" s="252"/>
      <c r="TJV128" s="467"/>
      <c r="TJW128" s="466"/>
      <c r="TJX128" s="399"/>
      <c r="TJY128" s="466"/>
      <c r="TJZ128" s="252"/>
      <c r="TKA128" s="467"/>
      <c r="TKB128" s="466"/>
      <c r="TKC128" s="399"/>
      <c r="TKD128" s="466"/>
      <c r="TKE128" s="252"/>
      <c r="TKF128" s="467"/>
      <c r="TKG128" s="466"/>
      <c r="TKH128" s="399"/>
      <c r="TKI128" s="466"/>
      <c r="TKJ128" s="252"/>
      <c r="TKK128" s="467"/>
      <c r="TKL128" s="466"/>
      <c r="TKM128" s="399"/>
      <c r="TKN128" s="466"/>
      <c r="TKO128" s="252"/>
      <c r="TKP128" s="467"/>
      <c r="TKQ128" s="466"/>
      <c r="TKR128" s="399"/>
      <c r="TKS128" s="466"/>
      <c r="TKT128" s="252"/>
      <c r="TKU128" s="467"/>
      <c r="TKV128" s="466"/>
      <c r="TKW128" s="399"/>
      <c r="TKX128" s="466"/>
      <c r="TKY128" s="252"/>
      <c r="TKZ128" s="467"/>
      <c r="TLA128" s="466"/>
      <c r="TLB128" s="399"/>
      <c r="TLC128" s="466"/>
      <c r="TLD128" s="252"/>
      <c r="TLE128" s="467"/>
      <c r="TLF128" s="466"/>
      <c r="TLG128" s="399"/>
      <c r="TLH128" s="466"/>
      <c r="TLI128" s="252"/>
      <c r="TLJ128" s="467"/>
      <c r="TLK128" s="466"/>
      <c r="TLL128" s="399"/>
      <c r="TLM128" s="466"/>
      <c r="TLN128" s="252"/>
      <c r="TLO128" s="467"/>
      <c r="TLP128" s="466"/>
      <c r="TLQ128" s="399"/>
      <c r="TLR128" s="466"/>
      <c r="TLS128" s="252"/>
      <c r="TLT128" s="467"/>
      <c r="TLU128" s="466"/>
      <c r="TLV128" s="399"/>
      <c r="TLW128" s="466"/>
      <c r="TLX128" s="252"/>
      <c r="TLY128" s="467"/>
      <c r="TLZ128" s="466"/>
      <c r="TMA128" s="399"/>
      <c r="TMB128" s="466"/>
      <c r="TMC128" s="252"/>
      <c r="TMD128" s="467"/>
      <c r="TME128" s="466"/>
      <c r="TMF128" s="399"/>
      <c r="TMG128" s="466"/>
      <c r="TMH128" s="252"/>
      <c r="TMI128" s="467"/>
      <c r="TMJ128" s="466"/>
      <c r="TMK128" s="399"/>
      <c r="TML128" s="466"/>
      <c r="TMM128" s="252"/>
      <c r="TMN128" s="467"/>
      <c r="TMO128" s="466"/>
      <c r="TMP128" s="399"/>
      <c r="TMQ128" s="466"/>
      <c r="TMR128" s="252"/>
      <c r="TMS128" s="467"/>
      <c r="TMT128" s="466"/>
      <c r="TMU128" s="399"/>
      <c r="TMV128" s="466"/>
      <c r="TMW128" s="252"/>
      <c r="TMX128" s="467"/>
      <c r="TMY128" s="466"/>
      <c r="TMZ128" s="399"/>
      <c r="TNA128" s="466"/>
      <c r="TNB128" s="252"/>
      <c r="TNC128" s="467"/>
      <c r="TND128" s="466"/>
      <c r="TNE128" s="399"/>
      <c r="TNF128" s="466"/>
      <c r="TNG128" s="252"/>
      <c r="TNH128" s="467"/>
      <c r="TNI128" s="466"/>
      <c r="TNJ128" s="399"/>
      <c r="TNK128" s="466"/>
      <c r="TNL128" s="252"/>
      <c r="TNM128" s="467"/>
      <c r="TNN128" s="466"/>
      <c r="TNO128" s="399"/>
      <c r="TNP128" s="466"/>
      <c r="TNQ128" s="252"/>
      <c r="TNR128" s="467"/>
      <c r="TNS128" s="466"/>
      <c r="TNT128" s="399"/>
      <c r="TNU128" s="466"/>
      <c r="TNV128" s="252"/>
      <c r="TNW128" s="467"/>
      <c r="TNX128" s="466"/>
      <c r="TNY128" s="399"/>
      <c r="TNZ128" s="466"/>
      <c r="TOA128" s="252"/>
      <c r="TOB128" s="467"/>
      <c r="TOC128" s="466"/>
      <c r="TOD128" s="399"/>
      <c r="TOE128" s="466"/>
      <c r="TOF128" s="252"/>
      <c r="TOG128" s="467"/>
      <c r="TOH128" s="466"/>
      <c r="TOI128" s="399"/>
      <c r="TOJ128" s="466"/>
      <c r="TOK128" s="252"/>
      <c r="TOL128" s="467"/>
      <c r="TOM128" s="466"/>
      <c r="TON128" s="399"/>
      <c r="TOO128" s="466"/>
      <c r="TOP128" s="252"/>
      <c r="TOQ128" s="467"/>
      <c r="TOR128" s="466"/>
      <c r="TOS128" s="399"/>
      <c r="TOT128" s="466"/>
      <c r="TOU128" s="252"/>
      <c r="TOV128" s="467"/>
      <c r="TOW128" s="466"/>
      <c r="TOX128" s="399"/>
      <c r="TOY128" s="466"/>
      <c r="TOZ128" s="252"/>
      <c r="TPA128" s="467"/>
      <c r="TPB128" s="466"/>
      <c r="TPC128" s="399"/>
      <c r="TPD128" s="466"/>
      <c r="TPE128" s="252"/>
      <c r="TPF128" s="467"/>
      <c r="TPG128" s="466"/>
      <c r="TPH128" s="399"/>
      <c r="TPI128" s="466"/>
      <c r="TPJ128" s="252"/>
      <c r="TPK128" s="467"/>
      <c r="TPL128" s="466"/>
      <c r="TPM128" s="399"/>
      <c r="TPN128" s="466"/>
      <c r="TPO128" s="252"/>
      <c r="TPP128" s="467"/>
      <c r="TPQ128" s="466"/>
      <c r="TPR128" s="399"/>
      <c r="TPS128" s="466"/>
      <c r="TPT128" s="252"/>
      <c r="TPU128" s="467"/>
      <c r="TPV128" s="466"/>
      <c r="TPW128" s="399"/>
      <c r="TPX128" s="466"/>
      <c r="TPY128" s="252"/>
      <c r="TPZ128" s="467"/>
      <c r="TQA128" s="466"/>
      <c r="TQB128" s="399"/>
      <c r="TQC128" s="466"/>
      <c r="TQD128" s="252"/>
      <c r="TQE128" s="467"/>
      <c r="TQF128" s="466"/>
      <c r="TQG128" s="399"/>
      <c r="TQH128" s="466"/>
      <c r="TQI128" s="252"/>
      <c r="TQJ128" s="467"/>
      <c r="TQK128" s="466"/>
      <c r="TQL128" s="399"/>
      <c r="TQM128" s="466"/>
      <c r="TQN128" s="252"/>
      <c r="TQO128" s="467"/>
      <c r="TQP128" s="466"/>
      <c r="TQQ128" s="399"/>
      <c r="TQR128" s="466"/>
      <c r="TQS128" s="252"/>
      <c r="TQT128" s="467"/>
      <c r="TQU128" s="466"/>
      <c r="TQV128" s="399"/>
      <c r="TQW128" s="466"/>
      <c r="TQX128" s="252"/>
      <c r="TQY128" s="467"/>
      <c r="TQZ128" s="466"/>
      <c r="TRA128" s="399"/>
      <c r="TRB128" s="466"/>
      <c r="TRC128" s="252"/>
      <c r="TRD128" s="467"/>
      <c r="TRE128" s="466"/>
      <c r="TRF128" s="399"/>
      <c r="TRG128" s="466"/>
      <c r="TRH128" s="252"/>
      <c r="TRI128" s="467"/>
      <c r="TRJ128" s="466"/>
      <c r="TRK128" s="399"/>
      <c r="TRL128" s="466"/>
      <c r="TRM128" s="252"/>
      <c r="TRN128" s="467"/>
      <c r="TRO128" s="466"/>
      <c r="TRP128" s="399"/>
      <c r="TRQ128" s="466"/>
      <c r="TRR128" s="252"/>
      <c r="TRS128" s="467"/>
      <c r="TRT128" s="466"/>
      <c r="TRU128" s="399"/>
      <c r="TRV128" s="466"/>
      <c r="TRW128" s="252"/>
      <c r="TRX128" s="467"/>
      <c r="TRY128" s="466"/>
      <c r="TRZ128" s="399"/>
      <c r="TSA128" s="466"/>
      <c r="TSB128" s="252"/>
      <c r="TSC128" s="467"/>
      <c r="TSD128" s="466"/>
      <c r="TSE128" s="399"/>
      <c r="TSF128" s="466"/>
      <c r="TSG128" s="252"/>
      <c r="TSH128" s="467"/>
      <c r="TSI128" s="466"/>
      <c r="TSJ128" s="399"/>
      <c r="TSK128" s="466"/>
      <c r="TSL128" s="252"/>
      <c r="TSM128" s="467"/>
      <c r="TSN128" s="466"/>
      <c r="TSO128" s="399"/>
      <c r="TSP128" s="466"/>
      <c r="TSQ128" s="252"/>
      <c r="TSR128" s="467"/>
      <c r="TSS128" s="466"/>
      <c r="TST128" s="399"/>
      <c r="TSU128" s="466"/>
      <c r="TSV128" s="252"/>
      <c r="TSW128" s="467"/>
      <c r="TSX128" s="466"/>
      <c r="TSY128" s="399"/>
      <c r="TSZ128" s="466"/>
      <c r="TTA128" s="252"/>
      <c r="TTB128" s="467"/>
      <c r="TTC128" s="466"/>
      <c r="TTD128" s="399"/>
      <c r="TTE128" s="466"/>
      <c r="TTF128" s="252"/>
      <c r="TTG128" s="467"/>
      <c r="TTH128" s="466"/>
      <c r="TTI128" s="399"/>
      <c r="TTJ128" s="466"/>
      <c r="TTK128" s="252"/>
      <c r="TTL128" s="467"/>
      <c r="TTM128" s="466"/>
      <c r="TTN128" s="399"/>
      <c r="TTO128" s="466"/>
      <c r="TTP128" s="252"/>
      <c r="TTQ128" s="467"/>
      <c r="TTR128" s="466"/>
      <c r="TTS128" s="399"/>
      <c r="TTT128" s="466"/>
      <c r="TTU128" s="252"/>
      <c r="TTV128" s="467"/>
      <c r="TTW128" s="466"/>
      <c r="TTX128" s="399"/>
      <c r="TTY128" s="466"/>
      <c r="TTZ128" s="252"/>
      <c r="TUA128" s="467"/>
      <c r="TUB128" s="466"/>
      <c r="TUC128" s="399"/>
      <c r="TUD128" s="466"/>
      <c r="TUE128" s="252"/>
      <c r="TUF128" s="467"/>
      <c r="TUG128" s="466"/>
      <c r="TUH128" s="399"/>
      <c r="TUI128" s="466"/>
      <c r="TUJ128" s="252"/>
      <c r="TUK128" s="467"/>
      <c r="TUL128" s="466"/>
      <c r="TUM128" s="399"/>
      <c r="TUN128" s="466"/>
      <c r="TUO128" s="252"/>
      <c r="TUP128" s="467"/>
      <c r="TUQ128" s="466"/>
      <c r="TUR128" s="399"/>
      <c r="TUS128" s="466"/>
      <c r="TUT128" s="252"/>
      <c r="TUU128" s="467"/>
      <c r="TUV128" s="466"/>
      <c r="TUW128" s="399"/>
      <c r="TUX128" s="466"/>
      <c r="TUY128" s="252"/>
      <c r="TUZ128" s="467"/>
      <c r="TVA128" s="466"/>
      <c r="TVB128" s="399"/>
      <c r="TVC128" s="466"/>
      <c r="TVD128" s="252"/>
      <c r="TVE128" s="467"/>
      <c r="TVF128" s="466"/>
      <c r="TVG128" s="399"/>
      <c r="TVH128" s="466"/>
      <c r="TVI128" s="252"/>
      <c r="TVJ128" s="467"/>
      <c r="TVK128" s="466"/>
      <c r="TVL128" s="399"/>
      <c r="TVM128" s="466"/>
      <c r="TVN128" s="252"/>
      <c r="TVO128" s="467"/>
      <c r="TVP128" s="466"/>
      <c r="TVQ128" s="399"/>
      <c r="TVR128" s="466"/>
      <c r="TVS128" s="252"/>
      <c r="TVT128" s="467"/>
      <c r="TVU128" s="466"/>
      <c r="TVV128" s="399"/>
      <c r="TVW128" s="466"/>
      <c r="TVX128" s="252"/>
      <c r="TVY128" s="467"/>
      <c r="TVZ128" s="466"/>
      <c r="TWA128" s="399"/>
      <c r="TWB128" s="466"/>
      <c r="TWC128" s="252"/>
      <c r="TWD128" s="467"/>
      <c r="TWE128" s="466"/>
      <c r="TWF128" s="399"/>
      <c r="TWG128" s="466"/>
      <c r="TWH128" s="252"/>
      <c r="TWI128" s="467"/>
      <c r="TWJ128" s="466"/>
      <c r="TWK128" s="399"/>
      <c r="TWL128" s="466"/>
      <c r="TWM128" s="252"/>
      <c r="TWN128" s="467"/>
      <c r="TWO128" s="466"/>
      <c r="TWP128" s="399"/>
      <c r="TWQ128" s="466"/>
      <c r="TWR128" s="252"/>
      <c r="TWS128" s="467"/>
      <c r="TWT128" s="466"/>
      <c r="TWU128" s="399"/>
      <c r="TWV128" s="466"/>
      <c r="TWW128" s="252"/>
      <c r="TWX128" s="467"/>
      <c r="TWY128" s="466"/>
      <c r="TWZ128" s="399"/>
      <c r="TXA128" s="466"/>
      <c r="TXB128" s="252"/>
      <c r="TXC128" s="467"/>
      <c r="TXD128" s="466"/>
      <c r="TXE128" s="399"/>
      <c r="TXF128" s="466"/>
      <c r="TXG128" s="252"/>
      <c r="TXH128" s="467"/>
      <c r="TXI128" s="466"/>
      <c r="TXJ128" s="399"/>
      <c r="TXK128" s="466"/>
      <c r="TXL128" s="252"/>
      <c r="TXM128" s="467"/>
      <c r="TXN128" s="466"/>
      <c r="TXO128" s="399"/>
      <c r="TXP128" s="466"/>
      <c r="TXQ128" s="252"/>
      <c r="TXR128" s="467"/>
      <c r="TXS128" s="466"/>
      <c r="TXT128" s="399"/>
      <c r="TXU128" s="466"/>
      <c r="TXV128" s="252"/>
      <c r="TXW128" s="467"/>
      <c r="TXX128" s="466"/>
      <c r="TXY128" s="399"/>
      <c r="TXZ128" s="466"/>
      <c r="TYA128" s="252"/>
      <c r="TYB128" s="467"/>
      <c r="TYC128" s="466"/>
      <c r="TYD128" s="399"/>
      <c r="TYE128" s="466"/>
      <c r="TYF128" s="252"/>
      <c r="TYG128" s="467"/>
      <c r="TYH128" s="466"/>
      <c r="TYI128" s="399"/>
      <c r="TYJ128" s="466"/>
      <c r="TYK128" s="252"/>
      <c r="TYL128" s="467"/>
      <c r="TYM128" s="466"/>
      <c r="TYN128" s="399"/>
      <c r="TYO128" s="466"/>
      <c r="TYP128" s="252"/>
      <c r="TYQ128" s="467"/>
      <c r="TYR128" s="466"/>
      <c r="TYS128" s="399"/>
      <c r="TYT128" s="466"/>
      <c r="TYU128" s="252"/>
      <c r="TYV128" s="467"/>
      <c r="TYW128" s="466"/>
      <c r="TYX128" s="399"/>
      <c r="TYY128" s="466"/>
      <c r="TYZ128" s="252"/>
      <c r="TZA128" s="467"/>
      <c r="TZB128" s="466"/>
      <c r="TZC128" s="399"/>
      <c r="TZD128" s="466"/>
      <c r="TZE128" s="252"/>
      <c r="TZF128" s="467"/>
      <c r="TZG128" s="466"/>
      <c r="TZH128" s="399"/>
      <c r="TZI128" s="466"/>
      <c r="TZJ128" s="252"/>
      <c r="TZK128" s="467"/>
      <c r="TZL128" s="466"/>
      <c r="TZM128" s="399"/>
      <c r="TZN128" s="466"/>
      <c r="TZO128" s="252"/>
      <c r="TZP128" s="467"/>
      <c r="TZQ128" s="466"/>
      <c r="TZR128" s="399"/>
      <c r="TZS128" s="466"/>
      <c r="TZT128" s="252"/>
      <c r="TZU128" s="467"/>
      <c r="TZV128" s="466"/>
      <c r="TZW128" s="399"/>
      <c r="TZX128" s="466"/>
      <c r="TZY128" s="252"/>
      <c r="TZZ128" s="467"/>
      <c r="UAA128" s="466"/>
      <c r="UAB128" s="399"/>
      <c r="UAC128" s="466"/>
      <c r="UAD128" s="252"/>
      <c r="UAE128" s="467"/>
      <c r="UAF128" s="466"/>
      <c r="UAG128" s="399"/>
      <c r="UAH128" s="466"/>
      <c r="UAI128" s="252"/>
      <c r="UAJ128" s="467"/>
      <c r="UAK128" s="466"/>
      <c r="UAL128" s="399"/>
      <c r="UAM128" s="466"/>
      <c r="UAN128" s="252"/>
      <c r="UAO128" s="467"/>
      <c r="UAP128" s="466"/>
      <c r="UAQ128" s="399"/>
      <c r="UAR128" s="466"/>
      <c r="UAS128" s="252"/>
      <c r="UAT128" s="467"/>
      <c r="UAU128" s="466"/>
      <c r="UAV128" s="399"/>
      <c r="UAW128" s="466"/>
      <c r="UAX128" s="252"/>
      <c r="UAY128" s="467"/>
      <c r="UAZ128" s="466"/>
      <c r="UBA128" s="399"/>
      <c r="UBB128" s="466"/>
      <c r="UBC128" s="252"/>
      <c r="UBD128" s="467"/>
      <c r="UBE128" s="466"/>
      <c r="UBF128" s="399"/>
      <c r="UBG128" s="466"/>
      <c r="UBH128" s="252"/>
      <c r="UBI128" s="467"/>
      <c r="UBJ128" s="466"/>
      <c r="UBK128" s="399"/>
      <c r="UBL128" s="466"/>
      <c r="UBM128" s="252"/>
      <c r="UBN128" s="467"/>
      <c r="UBO128" s="466"/>
      <c r="UBP128" s="399"/>
      <c r="UBQ128" s="466"/>
      <c r="UBR128" s="252"/>
      <c r="UBS128" s="467"/>
      <c r="UBT128" s="466"/>
      <c r="UBU128" s="399"/>
      <c r="UBV128" s="466"/>
      <c r="UBW128" s="252"/>
      <c r="UBX128" s="467"/>
      <c r="UBY128" s="466"/>
      <c r="UBZ128" s="399"/>
      <c r="UCA128" s="466"/>
      <c r="UCB128" s="252"/>
      <c r="UCC128" s="467"/>
      <c r="UCD128" s="466"/>
      <c r="UCE128" s="399"/>
      <c r="UCF128" s="466"/>
      <c r="UCG128" s="252"/>
      <c r="UCH128" s="467"/>
      <c r="UCI128" s="466"/>
      <c r="UCJ128" s="399"/>
      <c r="UCK128" s="466"/>
      <c r="UCL128" s="252"/>
      <c r="UCM128" s="467"/>
      <c r="UCN128" s="466"/>
      <c r="UCO128" s="399"/>
      <c r="UCP128" s="466"/>
      <c r="UCQ128" s="252"/>
      <c r="UCR128" s="467"/>
      <c r="UCS128" s="466"/>
      <c r="UCT128" s="399"/>
      <c r="UCU128" s="466"/>
      <c r="UCV128" s="252"/>
      <c r="UCW128" s="467"/>
      <c r="UCX128" s="466"/>
      <c r="UCY128" s="399"/>
      <c r="UCZ128" s="466"/>
      <c r="UDA128" s="252"/>
      <c r="UDB128" s="467"/>
      <c r="UDC128" s="466"/>
      <c r="UDD128" s="399"/>
      <c r="UDE128" s="466"/>
      <c r="UDF128" s="252"/>
      <c r="UDG128" s="467"/>
      <c r="UDH128" s="466"/>
      <c r="UDI128" s="399"/>
      <c r="UDJ128" s="466"/>
      <c r="UDK128" s="252"/>
      <c r="UDL128" s="467"/>
      <c r="UDM128" s="466"/>
      <c r="UDN128" s="399"/>
      <c r="UDO128" s="466"/>
      <c r="UDP128" s="252"/>
      <c r="UDQ128" s="467"/>
      <c r="UDR128" s="466"/>
      <c r="UDS128" s="399"/>
      <c r="UDT128" s="466"/>
      <c r="UDU128" s="252"/>
      <c r="UDV128" s="467"/>
      <c r="UDW128" s="466"/>
      <c r="UDX128" s="399"/>
      <c r="UDY128" s="466"/>
      <c r="UDZ128" s="252"/>
      <c r="UEA128" s="467"/>
      <c r="UEB128" s="466"/>
      <c r="UEC128" s="399"/>
      <c r="UED128" s="466"/>
      <c r="UEE128" s="252"/>
      <c r="UEF128" s="467"/>
      <c r="UEG128" s="466"/>
      <c r="UEH128" s="399"/>
      <c r="UEI128" s="466"/>
      <c r="UEJ128" s="252"/>
      <c r="UEK128" s="467"/>
      <c r="UEL128" s="466"/>
      <c r="UEM128" s="399"/>
      <c r="UEN128" s="466"/>
      <c r="UEO128" s="252"/>
      <c r="UEP128" s="467"/>
      <c r="UEQ128" s="466"/>
      <c r="UER128" s="399"/>
      <c r="UES128" s="466"/>
      <c r="UET128" s="252"/>
      <c r="UEU128" s="467"/>
      <c r="UEV128" s="466"/>
      <c r="UEW128" s="399"/>
      <c r="UEX128" s="466"/>
      <c r="UEY128" s="252"/>
      <c r="UEZ128" s="467"/>
      <c r="UFA128" s="466"/>
      <c r="UFB128" s="399"/>
      <c r="UFC128" s="466"/>
      <c r="UFD128" s="252"/>
      <c r="UFE128" s="467"/>
      <c r="UFF128" s="466"/>
      <c r="UFG128" s="399"/>
      <c r="UFH128" s="466"/>
      <c r="UFI128" s="252"/>
      <c r="UFJ128" s="467"/>
      <c r="UFK128" s="466"/>
      <c r="UFL128" s="399"/>
      <c r="UFM128" s="466"/>
      <c r="UFN128" s="252"/>
      <c r="UFO128" s="467"/>
      <c r="UFP128" s="466"/>
      <c r="UFQ128" s="399"/>
      <c r="UFR128" s="466"/>
      <c r="UFS128" s="252"/>
      <c r="UFT128" s="467"/>
      <c r="UFU128" s="466"/>
      <c r="UFV128" s="399"/>
      <c r="UFW128" s="466"/>
      <c r="UFX128" s="252"/>
      <c r="UFY128" s="467"/>
      <c r="UFZ128" s="466"/>
      <c r="UGA128" s="399"/>
      <c r="UGB128" s="466"/>
      <c r="UGC128" s="252"/>
      <c r="UGD128" s="467"/>
      <c r="UGE128" s="466"/>
      <c r="UGF128" s="399"/>
      <c r="UGG128" s="466"/>
      <c r="UGH128" s="252"/>
      <c r="UGI128" s="467"/>
      <c r="UGJ128" s="466"/>
      <c r="UGK128" s="399"/>
      <c r="UGL128" s="466"/>
      <c r="UGM128" s="252"/>
      <c r="UGN128" s="467"/>
      <c r="UGO128" s="466"/>
      <c r="UGP128" s="399"/>
      <c r="UGQ128" s="466"/>
      <c r="UGR128" s="252"/>
      <c r="UGS128" s="467"/>
      <c r="UGT128" s="466"/>
      <c r="UGU128" s="399"/>
      <c r="UGV128" s="466"/>
      <c r="UGW128" s="252"/>
      <c r="UGX128" s="467"/>
      <c r="UGY128" s="466"/>
      <c r="UGZ128" s="399"/>
      <c r="UHA128" s="466"/>
      <c r="UHB128" s="252"/>
      <c r="UHC128" s="467"/>
      <c r="UHD128" s="466"/>
      <c r="UHE128" s="399"/>
      <c r="UHF128" s="466"/>
      <c r="UHG128" s="252"/>
      <c r="UHH128" s="467"/>
      <c r="UHI128" s="466"/>
      <c r="UHJ128" s="399"/>
      <c r="UHK128" s="466"/>
      <c r="UHL128" s="252"/>
      <c r="UHM128" s="467"/>
      <c r="UHN128" s="466"/>
      <c r="UHO128" s="399"/>
      <c r="UHP128" s="466"/>
      <c r="UHQ128" s="252"/>
      <c r="UHR128" s="467"/>
      <c r="UHS128" s="466"/>
      <c r="UHT128" s="399"/>
      <c r="UHU128" s="466"/>
      <c r="UHV128" s="252"/>
      <c r="UHW128" s="467"/>
      <c r="UHX128" s="466"/>
      <c r="UHY128" s="399"/>
      <c r="UHZ128" s="466"/>
      <c r="UIA128" s="252"/>
      <c r="UIB128" s="467"/>
      <c r="UIC128" s="466"/>
      <c r="UID128" s="399"/>
      <c r="UIE128" s="466"/>
      <c r="UIF128" s="252"/>
      <c r="UIG128" s="467"/>
      <c r="UIH128" s="466"/>
      <c r="UII128" s="399"/>
      <c r="UIJ128" s="466"/>
      <c r="UIK128" s="252"/>
      <c r="UIL128" s="467"/>
      <c r="UIM128" s="466"/>
      <c r="UIN128" s="399"/>
      <c r="UIO128" s="466"/>
      <c r="UIP128" s="252"/>
      <c r="UIQ128" s="467"/>
      <c r="UIR128" s="466"/>
      <c r="UIS128" s="399"/>
      <c r="UIT128" s="466"/>
      <c r="UIU128" s="252"/>
      <c r="UIV128" s="467"/>
      <c r="UIW128" s="466"/>
      <c r="UIX128" s="399"/>
      <c r="UIY128" s="466"/>
      <c r="UIZ128" s="252"/>
      <c r="UJA128" s="467"/>
      <c r="UJB128" s="466"/>
      <c r="UJC128" s="399"/>
      <c r="UJD128" s="466"/>
      <c r="UJE128" s="252"/>
      <c r="UJF128" s="467"/>
      <c r="UJG128" s="466"/>
      <c r="UJH128" s="399"/>
      <c r="UJI128" s="466"/>
      <c r="UJJ128" s="252"/>
      <c r="UJK128" s="467"/>
      <c r="UJL128" s="466"/>
      <c r="UJM128" s="399"/>
      <c r="UJN128" s="466"/>
      <c r="UJO128" s="252"/>
      <c r="UJP128" s="467"/>
      <c r="UJQ128" s="466"/>
      <c r="UJR128" s="399"/>
      <c r="UJS128" s="466"/>
      <c r="UJT128" s="252"/>
      <c r="UJU128" s="467"/>
      <c r="UJV128" s="466"/>
      <c r="UJW128" s="399"/>
      <c r="UJX128" s="466"/>
      <c r="UJY128" s="252"/>
      <c r="UJZ128" s="467"/>
      <c r="UKA128" s="466"/>
      <c r="UKB128" s="399"/>
      <c r="UKC128" s="466"/>
      <c r="UKD128" s="252"/>
      <c r="UKE128" s="467"/>
      <c r="UKF128" s="466"/>
      <c r="UKG128" s="399"/>
      <c r="UKH128" s="466"/>
      <c r="UKI128" s="252"/>
      <c r="UKJ128" s="467"/>
      <c r="UKK128" s="466"/>
      <c r="UKL128" s="399"/>
      <c r="UKM128" s="466"/>
      <c r="UKN128" s="252"/>
      <c r="UKO128" s="467"/>
      <c r="UKP128" s="466"/>
      <c r="UKQ128" s="399"/>
      <c r="UKR128" s="466"/>
      <c r="UKS128" s="252"/>
      <c r="UKT128" s="467"/>
      <c r="UKU128" s="466"/>
      <c r="UKV128" s="399"/>
      <c r="UKW128" s="466"/>
      <c r="UKX128" s="252"/>
      <c r="UKY128" s="467"/>
      <c r="UKZ128" s="466"/>
      <c r="ULA128" s="399"/>
      <c r="ULB128" s="466"/>
      <c r="ULC128" s="252"/>
      <c r="ULD128" s="467"/>
      <c r="ULE128" s="466"/>
      <c r="ULF128" s="399"/>
      <c r="ULG128" s="466"/>
      <c r="ULH128" s="252"/>
      <c r="ULI128" s="467"/>
      <c r="ULJ128" s="466"/>
      <c r="ULK128" s="399"/>
      <c r="ULL128" s="466"/>
      <c r="ULM128" s="252"/>
      <c r="ULN128" s="467"/>
      <c r="ULO128" s="466"/>
      <c r="ULP128" s="399"/>
      <c r="ULQ128" s="466"/>
      <c r="ULR128" s="252"/>
      <c r="ULS128" s="467"/>
      <c r="ULT128" s="466"/>
      <c r="ULU128" s="399"/>
      <c r="ULV128" s="466"/>
      <c r="ULW128" s="252"/>
      <c r="ULX128" s="467"/>
      <c r="ULY128" s="466"/>
      <c r="ULZ128" s="399"/>
      <c r="UMA128" s="466"/>
      <c r="UMB128" s="252"/>
      <c r="UMC128" s="467"/>
      <c r="UMD128" s="466"/>
      <c r="UME128" s="399"/>
      <c r="UMF128" s="466"/>
      <c r="UMG128" s="252"/>
      <c r="UMH128" s="467"/>
      <c r="UMI128" s="466"/>
      <c r="UMJ128" s="399"/>
      <c r="UMK128" s="466"/>
      <c r="UML128" s="252"/>
      <c r="UMM128" s="467"/>
      <c r="UMN128" s="466"/>
      <c r="UMO128" s="399"/>
      <c r="UMP128" s="466"/>
      <c r="UMQ128" s="252"/>
      <c r="UMR128" s="467"/>
      <c r="UMS128" s="466"/>
      <c r="UMT128" s="399"/>
      <c r="UMU128" s="466"/>
      <c r="UMV128" s="252"/>
      <c r="UMW128" s="467"/>
      <c r="UMX128" s="466"/>
      <c r="UMY128" s="399"/>
      <c r="UMZ128" s="466"/>
      <c r="UNA128" s="252"/>
      <c r="UNB128" s="467"/>
      <c r="UNC128" s="466"/>
      <c r="UND128" s="399"/>
      <c r="UNE128" s="466"/>
      <c r="UNF128" s="252"/>
      <c r="UNG128" s="467"/>
      <c r="UNH128" s="466"/>
      <c r="UNI128" s="399"/>
      <c r="UNJ128" s="466"/>
      <c r="UNK128" s="252"/>
      <c r="UNL128" s="467"/>
      <c r="UNM128" s="466"/>
      <c r="UNN128" s="399"/>
      <c r="UNO128" s="466"/>
      <c r="UNP128" s="252"/>
      <c r="UNQ128" s="467"/>
      <c r="UNR128" s="466"/>
      <c r="UNS128" s="399"/>
      <c r="UNT128" s="466"/>
      <c r="UNU128" s="252"/>
      <c r="UNV128" s="467"/>
      <c r="UNW128" s="466"/>
      <c r="UNX128" s="399"/>
      <c r="UNY128" s="466"/>
      <c r="UNZ128" s="252"/>
      <c r="UOA128" s="467"/>
      <c r="UOB128" s="466"/>
      <c r="UOC128" s="399"/>
      <c r="UOD128" s="466"/>
      <c r="UOE128" s="252"/>
      <c r="UOF128" s="467"/>
      <c r="UOG128" s="466"/>
      <c r="UOH128" s="399"/>
      <c r="UOI128" s="466"/>
      <c r="UOJ128" s="252"/>
      <c r="UOK128" s="467"/>
      <c r="UOL128" s="466"/>
      <c r="UOM128" s="399"/>
      <c r="UON128" s="466"/>
      <c r="UOO128" s="252"/>
      <c r="UOP128" s="467"/>
      <c r="UOQ128" s="466"/>
      <c r="UOR128" s="399"/>
      <c r="UOS128" s="466"/>
      <c r="UOT128" s="252"/>
      <c r="UOU128" s="467"/>
      <c r="UOV128" s="466"/>
      <c r="UOW128" s="399"/>
      <c r="UOX128" s="466"/>
      <c r="UOY128" s="252"/>
      <c r="UOZ128" s="467"/>
      <c r="UPA128" s="466"/>
      <c r="UPB128" s="399"/>
      <c r="UPC128" s="466"/>
      <c r="UPD128" s="252"/>
      <c r="UPE128" s="467"/>
      <c r="UPF128" s="466"/>
      <c r="UPG128" s="399"/>
      <c r="UPH128" s="466"/>
      <c r="UPI128" s="252"/>
      <c r="UPJ128" s="467"/>
      <c r="UPK128" s="466"/>
      <c r="UPL128" s="399"/>
      <c r="UPM128" s="466"/>
      <c r="UPN128" s="252"/>
      <c r="UPO128" s="467"/>
      <c r="UPP128" s="466"/>
      <c r="UPQ128" s="399"/>
      <c r="UPR128" s="466"/>
      <c r="UPS128" s="252"/>
      <c r="UPT128" s="467"/>
      <c r="UPU128" s="466"/>
      <c r="UPV128" s="399"/>
      <c r="UPW128" s="466"/>
      <c r="UPX128" s="252"/>
      <c r="UPY128" s="467"/>
      <c r="UPZ128" s="466"/>
      <c r="UQA128" s="399"/>
      <c r="UQB128" s="466"/>
      <c r="UQC128" s="252"/>
      <c r="UQD128" s="467"/>
      <c r="UQE128" s="466"/>
      <c r="UQF128" s="399"/>
      <c r="UQG128" s="466"/>
      <c r="UQH128" s="252"/>
      <c r="UQI128" s="467"/>
      <c r="UQJ128" s="466"/>
      <c r="UQK128" s="399"/>
      <c r="UQL128" s="466"/>
      <c r="UQM128" s="252"/>
      <c r="UQN128" s="467"/>
      <c r="UQO128" s="466"/>
      <c r="UQP128" s="399"/>
      <c r="UQQ128" s="466"/>
      <c r="UQR128" s="252"/>
      <c r="UQS128" s="467"/>
      <c r="UQT128" s="466"/>
      <c r="UQU128" s="399"/>
      <c r="UQV128" s="466"/>
      <c r="UQW128" s="252"/>
      <c r="UQX128" s="467"/>
      <c r="UQY128" s="466"/>
      <c r="UQZ128" s="399"/>
      <c r="URA128" s="466"/>
      <c r="URB128" s="252"/>
      <c r="URC128" s="467"/>
      <c r="URD128" s="466"/>
      <c r="URE128" s="399"/>
      <c r="URF128" s="466"/>
      <c r="URG128" s="252"/>
      <c r="URH128" s="467"/>
      <c r="URI128" s="466"/>
      <c r="URJ128" s="399"/>
      <c r="URK128" s="466"/>
      <c r="URL128" s="252"/>
      <c r="URM128" s="467"/>
      <c r="URN128" s="466"/>
      <c r="URO128" s="399"/>
      <c r="URP128" s="466"/>
      <c r="URQ128" s="252"/>
      <c r="URR128" s="467"/>
      <c r="URS128" s="466"/>
      <c r="URT128" s="399"/>
      <c r="URU128" s="466"/>
      <c r="URV128" s="252"/>
      <c r="URW128" s="467"/>
      <c r="URX128" s="466"/>
      <c r="URY128" s="399"/>
      <c r="URZ128" s="466"/>
      <c r="USA128" s="252"/>
      <c r="USB128" s="467"/>
      <c r="USC128" s="466"/>
      <c r="USD128" s="399"/>
      <c r="USE128" s="466"/>
      <c r="USF128" s="252"/>
      <c r="USG128" s="467"/>
      <c r="USH128" s="466"/>
      <c r="USI128" s="399"/>
      <c r="USJ128" s="466"/>
      <c r="USK128" s="252"/>
      <c r="USL128" s="467"/>
      <c r="USM128" s="466"/>
      <c r="USN128" s="399"/>
      <c r="USO128" s="466"/>
      <c r="USP128" s="252"/>
      <c r="USQ128" s="467"/>
      <c r="USR128" s="466"/>
      <c r="USS128" s="399"/>
      <c r="UST128" s="466"/>
      <c r="USU128" s="252"/>
      <c r="USV128" s="467"/>
      <c r="USW128" s="466"/>
      <c r="USX128" s="399"/>
      <c r="USY128" s="466"/>
      <c r="USZ128" s="252"/>
      <c r="UTA128" s="467"/>
      <c r="UTB128" s="466"/>
      <c r="UTC128" s="399"/>
      <c r="UTD128" s="466"/>
      <c r="UTE128" s="252"/>
      <c r="UTF128" s="467"/>
      <c r="UTG128" s="466"/>
      <c r="UTH128" s="399"/>
      <c r="UTI128" s="466"/>
      <c r="UTJ128" s="252"/>
      <c r="UTK128" s="467"/>
      <c r="UTL128" s="466"/>
      <c r="UTM128" s="399"/>
      <c r="UTN128" s="466"/>
      <c r="UTO128" s="252"/>
      <c r="UTP128" s="467"/>
      <c r="UTQ128" s="466"/>
      <c r="UTR128" s="399"/>
      <c r="UTS128" s="466"/>
      <c r="UTT128" s="252"/>
      <c r="UTU128" s="467"/>
      <c r="UTV128" s="466"/>
      <c r="UTW128" s="399"/>
      <c r="UTX128" s="466"/>
      <c r="UTY128" s="252"/>
      <c r="UTZ128" s="467"/>
      <c r="UUA128" s="466"/>
      <c r="UUB128" s="399"/>
      <c r="UUC128" s="466"/>
      <c r="UUD128" s="252"/>
      <c r="UUE128" s="467"/>
      <c r="UUF128" s="466"/>
      <c r="UUG128" s="399"/>
      <c r="UUH128" s="466"/>
      <c r="UUI128" s="252"/>
      <c r="UUJ128" s="467"/>
      <c r="UUK128" s="466"/>
      <c r="UUL128" s="399"/>
      <c r="UUM128" s="466"/>
      <c r="UUN128" s="252"/>
      <c r="UUO128" s="467"/>
      <c r="UUP128" s="466"/>
      <c r="UUQ128" s="399"/>
      <c r="UUR128" s="466"/>
      <c r="UUS128" s="252"/>
      <c r="UUT128" s="467"/>
      <c r="UUU128" s="466"/>
      <c r="UUV128" s="399"/>
      <c r="UUW128" s="466"/>
      <c r="UUX128" s="252"/>
      <c r="UUY128" s="467"/>
      <c r="UUZ128" s="466"/>
      <c r="UVA128" s="399"/>
      <c r="UVB128" s="466"/>
      <c r="UVC128" s="252"/>
      <c r="UVD128" s="467"/>
      <c r="UVE128" s="466"/>
      <c r="UVF128" s="399"/>
      <c r="UVG128" s="466"/>
      <c r="UVH128" s="252"/>
      <c r="UVI128" s="467"/>
      <c r="UVJ128" s="466"/>
      <c r="UVK128" s="399"/>
      <c r="UVL128" s="466"/>
      <c r="UVM128" s="252"/>
      <c r="UVN128" s="467"/>
      <c r="UVO128" s="466"/>
      <c r="UVP128" s="399"/>
      <c r="UVQ128" s="466"/>
      <c r="UVR128" s="252"/>
      <c r="UVS128" s="467"/>
      <c r="UVT128" s="466"/>
      <c r="UVU128" s="399"/>
      <c r="UVV128" s="466"/>
      <c r="UVW128" s="252"/>
      <c r="UVX128" s="467"/>
      <c r="UVY128" s="466"/>
      <c r="UVZ128" s="399"/>
      <c r="UWA128" s="466"/>
      <c r="UWB128" s="252"/>
      <c r="UWC128" s="467"/>
      <c r="UWD128" s="466"/>
      <c r="UWE128" s="399"/>
      <c r="UWF128" s="466"/>
      <c r="UWG128" s="252"/>
      <c r="UWH128" s="467"/>
      <c r="UWI128" s="466"/>
      <c r="UWJ128" s="399"/>
      <c r="UWK128" s="466"/>
      <c r="UWL128" s="252"/>
      <c r="UWM128" s="467"/>
      <c r="UWN128" s="466"/>
      <c r="UWO128" s="399"/>
      <c r="UWP128" s="466"/>
      <c r="UWQ128" s="252"/>
      <c r="UWR128" s="467"/>
      <c r="UWS128" s="466"/>
      <c r="UWT128" s="399"/>
      <c r="UWU128" s="466"/>
      <c r="UWV128" s="252"/>
      <c r="UWW128" s="467"/>
      <c r="UWX128" s="466"/>
      <c r="UWY128" s="399"/>
      <c r="UWZ128" s="466"/>
      <c r="UXA128" s="252"/>
      <c r="UXB128" s="467"/>
      <c r="UXC128" s="466"/>
      <c r="UXD128" s="399"/>
      <c r="UXE128" s="466"/>
      <c r="UXF128" s="252"/>
      <c r="UXG128" s="467"/>
      <c r="UXH128" s="466"/>
      <c r="UXI128" s="399"/>
      <c r="UXJ128" s="466"/>
      <c r="UXK128" s="252"/>
      <c r="UXL128" s="467"/>
      <c r="UXM128" s="466"/>
      <c r="UXN128" s="399"/>
      <c r="UXO128" s="466"/>
      <c r="UXP128" s="252"/>
      <c r="UXQ128" s="467"/>
      <c r="UXR128" s="466"/>
      <c r="UXS128" s="399"/>
      <c r="UXT128" s="466"/>
      <c r="UXU128" s="252"/>
      <c r="UXV128" s="467"/>
      <c r="UXW128" s="466"/>
      <c r="UXX128" s="399"/>
      <c r="UXY128" s="466"/>
      <c r="UXZ128" s="252"/>
      <c r="UYA128" s="467"/>
      <c r="UYB128" s="466"/>
      <c r="UYC128" s="399"/>
      <c r="UYD128" s="466"/>
      <c r="UYE128" s="252"/>
      <c r="UYF128" s="467"/>
      <c r="UYG128" s="466"/>
      <c r="UYH128" s="399"/>
      <c r="UYI128" s="466"/>
      <c r="UYJ128" s="252"/>
      <c r="UYK128" s="467"/>
      <c r="UYL128" s="466"/>
      <c r="UYM128" s="399"/>
      <c r="UYN128" s="466"/>
      <c r="UYO128" s="252"/>
      <c r="UYP128" s="467"/>
      <c r="UYQ128" s="466"/>
      <c r="UYR128" s="399"/>
      <c r="UYS128" s="466"/>
      <c r="UYT128" s="252"/>
      <c r="UYU128" s="467"/>
      <c r="UYV128" s="466"/>
      <c r="UYW128" s="399"/>
      <c r="UYX128" s="466"/>
      <c r="UYY128" s="252"/>
      <c r="UYZ128" s="467"/>
      <c r="UZA128" s="466"/>
      <c r="UZB128" s="399"/>
      <c r="UZC128" s="466"/>
      <c r="UZD128" s="252"/>
      <c r="UZE128" s="467"/>
      <c r="UZF128" s="466"/>
      <c r="UZG128" s="399"/>
      <c r="UZH128" s="466"/>
      <c r="UZI128" s="252"/>
      <c r="UZJ128" s="467"/>
      <c r="UZK128" s="466"/>
      <c r="UZL128" s="399"/>
      <c r="UZM128" s="466"/>
      <c r="UZN128" s="252"/>
      <c r="UZO128" s="467"/>
      <c r="UZP128" s="466"/>
      <c r="UZQ128" s="399"/>
      <c r="UZR128" s="466"/>
      <c r="UZS128" s="252"/>
      <c r="UZT128" s="467"/>
      <c r="UZU128" s="466"/>
      <c r="UZV128" s="399"/>
      <c r="UZW128" s="466"/>
      <c r="UZX128" s="252"/>
      <c r="UZY128" s="467"/>
      <c r="UZZ128" s="466"/>
      <c r="VAA128" s="399"/>
      <c r="VAB128" s="466"/>
      <c r="VAC128" s="252"/>
      <c r="VAD128" s="467"/>
      <c r="VAE128" s="466"/>
      <c r="VAF128" s="399"/>
      <c r="VAG128" s="466"/>
      <c r="VAH128" s="252"/>
      <c r="VAI128" s="467"/>
      <c r="VAJ128" s="466"/>
      <c r="VAK128" s="399"/>
      <c r="VAL128" s="466"/>
      <c r="VAM128" s="252"/>
      <c r="VAN128" s="467"/>
      <c r="VAO128" s="466"/>
      <c r="VAP128" s="399"/>
      <c r="VAQ128" s="466"/>
      <c r="VAR128" s="252"/>
      <c r="VAS128" s="467"/>
      <c r="VAT128" s="466"/>
      <c r="VAU128" s="399"/>
      <c r="VAV128" s="466"/>
      <c r="VAW128" s="252"/>
      <c r="VAX128" s="467"/>
      <c r="VAY128" s="466"/>
      <c r="VAZ128" s="399"/>
      <c r="VBA128" s="466"/>
      <c r="VBB128" s="252"/>
      <c r="VBC128" s="467"/>
      <c r="VBD128" s="466"/>
      <c r="VBE128" s="399"/>
      <c r="VBF128" s="466"/>
      <c r="VBG128" s="252"/>
      <c r="VBH128" s="467"/>
      <c r="VBI128" s="466"/>
      <c r="VBJ128" s="399"/>
      <c r="VBK128" s="466"/>
      <c r="VBL128" s="252"/>
      <c r="VBM128" s="467"/>
      <c r="VBN128" s="466"/>
      <c r="VBO128" s="399"/>
      <c r="VBP128" s="466"/>
      <c r="VBQ128" s="252"/>
      <c r="VBR128" s="467"/>
      <c r="VBS128" s="466"/>
      <c r="VBT128" s="399"/>
      <c r="VBU128" s="466"/>
      <c r="VBV128" s="252"/>
      <c r="VBW128" s="467"/>
      <c r="VBX128" s="466"/>
      <c r="VBY128" s="399"/>
      <c r="VBZ128" s="466"/>
      <c r="VCA128" s="252"/>
      <c r="VCB128" s="467"/>
      <c r="VCC128" s="466"/>
      <c r="VCD128" s="399"/>
      <c r="VCE128" s="466"/>
      <c r="VCF128" s="252"/>
      <c r="VCG128" s="467"/>
      <c r="VCH128" s="466"/>
      <c r="VCI128" s="399"/>
      <c r="VCJ128" s="466"/>
      <c r="VCK128" s="252"/>
      <c r="VCL128" s="467"/>
      <c r="VCM128" s="466"/>
      <c r="VCN128" s="399"/>
      <c r="VCO128" s="466"/>
      <c r="VCP128" s="252"/>
      <c r="VCQ128" s="467"/>
      <c r="VCR128" s="466"/>
      <c r="VCS128" s="399"/>
      <c r="VCT128" s="466"/>
      <c r="VCU128" s="252"/>
      <c r="VCV128" s="467"/>
      <c r="VCW128" s="466"/>
      <c r="VCX128" s="399"/>
      <c r="VCY128" s="466"/>
      <c r="VCZ128" s="252"/>
      <c r="VDA128" s="467"/>
      <c r="VDB128" s="466"/>
      <c r="VDC128" s="399"/>
      <c r="VDD128" s="466"/>
      <c r="VDE128" s="252"/>
      <c r="VDF128" s="467"/>
      <c r="VDG128" s="466"/>
      <c r="VDH128" s="399"/>
      <c r="VDI128" s="466"/>
      <c r="VDJ128" s="252"/>
      <c r="VDK128" s="467"/>
      <c r="VDL128" s="466"/>
      <c r="VDM128" s="399"/>
      <c r="VDN128" s="466"/>
      <c r="VDO128" s="252"/>
      <c r="VDP128" s="467"/>
      <c r="VDQ128" s="466"/>
      <c r="VDR128" s="399"/>
      <c r="VDS128" s="466"/>
      <c r="VDT128" s="252"/>
      <c r="VDU128" s="467"/>
      <c r="VDV128" s="466"/>
      <c r="VDW128" s="399"/>
      <c r="VDX128" s="466"/>
      <c r="VDY128" s="252"/>
      <c r="VDZ128" s="467"/>
      <c r="VEA128" s="466"/>
      <c r="VEB128" s="399"/>
      <c r="VEC128" s="466"/>
      <c r="VED128" s="252"/>
      <c r="VEE128" s="467"/>
      <c r="VEF128" s="466"/>
      <c r="VEG128" s="399"/>
      <c r="VEH128" s="466"/>
      <c r="VEI128" s="252"/>
      <c r="VEJ128" s="467"/>
      <c r="VEK128" s="466"/>
      <c r="VEL128" s="399"/>
      <c r="VEM128" s="466"/>
      <c r="VEN128" s="252"/>
      <c r="VEO128" s="467"/>
      <c r="VEP128" s="466"/>
      <c r="VEQ128" s="399"/>
      <c r="VER128" s="466"/>
      <c r="VES128" s="252"/>
      <c r="VET128" s="467"/>
      <c r="VEU128" s="466"/>
      <c r="VEV128" s="399"/>
      <c r="VEW128" s="466"/>
      <c r="VEX128" s="252"/>
      <c r="VEY128" s="467"/>
      <c r="VEZ128" s="466"/>
      <c r="VFA128" s="399"/>
      <c r="VFB128" s="466"/>
      <c r="VFC128" s="252"/>
      <c r="VFD128" s="467"/>
      <c r="VFE128" s="466"/>
      <c r="VFF128" s="399"/>
      <c r="VFG128" s="466"/>
      <c r="VFH128" s="252"/>
      <c r="VFI128" s="467"/>
      <c r="VFJ128" s="466"/>
      <c r="VFK128" s="399"/>
      <c r="VFL128" s="466"/>
      <c r="VFM128" s="252"/>
      <c r="VFN128" s="467"/>
      <c r="VFO128" s="466"/>
      <c r="VFP128" s="399"/>
      <c r="VFQ128" s="466"/>
      <c r="VFR128" s="252"/>
      <c r="VFS128" s="467"/>
      <c r="VFT128" s="466"/>
      <c r="VFU128" s="399"/>
      <c r="VFV128" s="466"/>
      <c r="VFW128" s="252"/>
      <c r="VFX128" s="467"/>
      <c r="VFY128" s="466"/>
      <c r="VFZ128" s="399"/>
      <c r="VGA128" s="466"/>
      <c r="VGB128" s="252"/>
      <c r="VGC128" s="467"/>
      <c r="VGD128" s="466"/>
      <c r="VGE128" s="399"/>
      <c r="VGF128" s="466"/>
      <c r="VGG128" s="252"/>
      <c r="VGH128" s="467"/>
      <c r="VGI128" s="466"/>
      <c r="VGJ128" s="399"/>
      <c r="VGK128" s="466"/>
      <c r="VGL128" s="252"/>
      <c r="VGM128" s="467"/>
      <c r="VGN128" s="466"/>
      <c r="VGO128" s="399"/>
      <c r="VGP128" s="466"/>
      <c r="VGQ128" s="252"/>
      <c r="VGR128" s="467"/>
      <c r="VGS128" s="466"/>
      <c r="VGT128" s="399"/>
      <c r="VGU128" s="466"/>
      <c r="VGV128" s="252"/>
      <c r="VGW128" s="467"/>
      <c r="VGX128" s="466"/>
      <c r="VGY128" s="399"/>
      <c r="VGZ128" s="466"/>
      <c r="VHA128" s="252"/>
      <c r="VHB128" s="467"/>
      <c r="VHC128" s="466"/>
      <c r="VHD128" s="399"/>
      <c r="VHE128" s="466"/>
      <c r="VHF128" s="252"/>
      <c r="VHG128" s="467"/>
      <c r="VHH128" s="466"/>
      <c r="VHI128" s="399"/>
      <c r="VHJ128" s="466"/>
      <c r="VHK128" s="252"/>
      <c r="VHL128" s="467"/>
      <c r="VHM128" s="466"/>
      <c r="VHN128" s="399"/>
      <c r="VHO128" s="466"/>
      <c r="VHP128" s="252"/>
      <c r="VHQ128" s="467"/>
      <c r="VHR128" s="466"/>
      <c r="VHS128" s="399"/>
      <c r="VHT128" s="466"/>
      <c r="VHU128" s="252"/>
      <c r="VHV128" s="467"/>
      <c r="VHW128" s="466"/>
      <c r="VHX128" s="399"/>
      <c r="VHY128" s="466"/>
      <c r="VHZ128" s="252"/>
      <c r="VIA128" s="467"/>
      <c r="VIB128" s="466"/>
      <c r="VIC128" s="399"/>
      <c r="VID128" s="466"/>
      <c r="VIE128" s="252"/>
      <c r="VIF128" s="467"/>
      <c r="VIG128" s="466"/>
      <c r="VIH128" s="399"/>
      <c r="VII128" s="466"/>
      <c r="VIJ128" s="252"/>
      <c r="VIK128" s="467"/>
      <c r="VIL128" s="466"/>
      <c r="VIM128" s="399"/>
      <c r="VIN128" s="466"/>
      <c r="VIO128" s="252"/>
      <c r="VIP128" s="467"/>
      <c r="VIQ128" s="466"/>
      <c r="VIR128" s="399"/>
      <c r="VIS128" s="466"/>
      <c r="VIT128" s="252"/>
      <c r="VIU128" s="467"/>
      <c r="VIV128" s="466"/>
      <c r="VIW128" s="399"/>
      <c r="VIX128" s="466"/>
      <c r="VIY128" s="252"/>
      <c r="VIZ128" s="467"/>
      <c r="VJA128" s="466"/>
      <c r="VJB128" s="399"/>
      <c r="VJC128" s="466"/>
      <c r="VJD128" s="252"/>
      <c r="VJE128" s="467"/>
      <c r="VJF128" s="466"/>
      <c r="VJG128" s="399"/>
      <c r="VJH128" s="466"/>
      <c r="VJI128" s="252"/>
      <c r="VJJ128" s="467"/>
      <c r="VJK128" s="466"/>
      <c r="VJL128" s="399"/>
      <c r="VJM128" s="466"/>
      <c r="VJN128" s="252"/>
      <c r="VJO128" s="467"/>
      <c r="VJP128" s="466"/>
      <c r="VJQ128" s="399"/>
      <c r="VJR128" s="466"/>
      <c r="VJS128" s="252"/>
      <c r="VJT128" s="467"/>
      <c r="VJU128" s="466"/>
      <c r="VJV128" s="399"/>
      <c r="VJW128" s="466"/>
      <c r="VJX128" s="252"/>
      <c r="VJY128" s="467"/>
      <c r="VJZ128" s="466"/>
      <c r="VKA128" s="399"/>
      <c r="VKB128" s="466"/>
      <c r="VKC128" s="252"/>
      <c r="VKD128" s="467"/>
      <c r="VKE128" s="466"/>
      <c r="VKF128" s="399"/>
      <c r="VKG128" s="466"/>
      <c r="VKH128" s="252"/>
      <c r="VKI128" s="467"/>
      <c r="VKJ128" s="466"/>
      <c r="VKK128" s="399"/>
      <c r="VKL128" s="466"/>
      <c r="VKM128" s="252"/>
      <c r="VKN128" s="467"/>
      <c r="VKO128" s="466"/>
      <c r="VKP128" s="399"/>
      <c r="VKQ128" s="466"/>
      <c r="VKR128" s="252"/>
      <c r="VKS128" s="467"/>
      <c r="VKT128" s="466"/>
      <c r="VKU128" s="399"/>
      <c r="VKV128" s="466"/>
      <c r="VKW128" s="252"/>
      <c r="VKX128" s="467"/>
      <c r="VKY128" s="466"/>
      <c r="VKZ128" s="399"/>
      <c r="VLA128" s="466"/>
      <c r="VLB128" s="252"/>
      <c r="VLC128" s="467"/>
      <c r="VLD128" s="466"/>
      <c r="VLE128" s="399"/>
      <c r="VLF128" s="466"/>
      <c r="VLG128" s="252"/>
      <c r="VLH128" s="467"/>
      <c r="VLI128" s="466"/>
      <c r="VLJ128" s="399"/>
      <c r="VLK128" s="466"/>
      <c r="VLL128" s="252"/>
      <c r="VLM128" s="467"/>
      <c r="VLN128" s="466"/>
      <c r="VLO128" s="399"/>
      <c r="VLP128" s="466"/>
      <c r="VLQ128" s="252"/>
      <c r="VLR128" s="467"/>
      <c r="VLS128" s="466"/>
      <c r="VLT128" s="399"/>
      <c r="VLU128" s="466"/>
      <c r="VLV128" s="252"/>
      <c r="VLW128" s="467"/>
      <c r="VLX128" s="466"/>
      <c r="VLY128" s="399"/>
      <c r="VLZ128" s="466"/>
      <c r="VMA128" s="252"/>
      <c r="VMB128" s="467"/>
      <c r="VMC128" s="466"/>
      <c r="VMD128" s="399"/>
      <c r="VME128" s="466"/>
      <c r="VMF128" s="252"/>
      <c r="VMG128" s="467"/>
      <c r="VMH128" s="466"/>
      <c r="VMI128" s="399"/>
      <c r="VMJ128" s="466"/>
      <c r="VMK128" s="252"/>
      <c r="VML128" s="467"/>
      <c r="VMM128" s="466"/>
      <c r="VMN128" s="399"/>
      <c r="VMO128" s="466"/>
      <c r="VMP128" s="252"/>
      <c r="VMQ128" s="467"/>
      <c r="VMR128" s="466"/>
      <c r="VMS128" s="399"/>
      <c r="VMT128" s="466"/>
      <c r="VMU128" s="252"/>
      <c r="VMV128" s="467"/>
      <c r="VMW128" s="466"/>
      <c r="VMX128" s="399"/>
      <c r="VMY128" s="466"/>
      <c r="VMZ128" s="252"/>
      <c r="VNA128" s="467"/>
      <c r="VNB128" s="466"/>
      <c r="VNC128" s="399"/>
      <c r="VND128" s="466"/>
      <c r="VNE128" s="252"/>
      <c r="VNF128" s="467"/>
      <c r="VNG128" s="466"/>
      <c r="VNH128" s="399"/>
      <c r="VNI128" s="466"/>
      <c r="VNJ128" s="252"/>
      <c r="VNK128" s="467"/>
      <c r="VNL128" s="466"/>
      <c r="VNM128" s="399"/>
      <c r="VNN128" s="466"/>
      <c r="VNO128" s="252"/>
      <c r="VNP128" s="467"/>
      <c r="VNQ128" s="466"/>
      <c r="VNR128" s="399"/>
      <c r="VNS128" s="466"/>
      <c r="VNT128" s="252"/>
      <c r="VNU128" s="467"/>
      <c r="VNV128" s="466"/>
      <c r="VNW128" s="399"/>
      <c r="VNX128" s="466"/>
      <c r="VNY128" s="252"/>
      <c r="VNZ128" s="467"/>
      <c r="VOA128" s="466"/>
      <c r="VOB128" s="399"/>
      <c r="VOC128" s="466"/>
      <c r="VOD128" s="252"/>
      <c r="VOE128" s="467"/>
      <c r="VOF128" s="466"/>
      <c r="VOG128" s="399"/>
      <c r="VOH128" s="466"/>
      <c r="VOI128" s="252"/>
      <c r="VOJ128" s="467"/>
      <c r="VOK128" s="466"/>
      <c r="VOL128" s="399"/>
      <c r="VOM128" s="466"/>
      <c r="VON128" s="252"/>
      <c r="VOO128" s="467"/>
      <c r="VOP128" s="466"/>
      <c r="VOQ128" s="399"/>
      <c r="VOR128" s="466"/>
      <c r="VOS128" s="252"/>
      <c r="VOT128" s="467"/>
      <c r="VOU128" s="466"/>
      <c r="VOV128" s="399"/>
      <c r="VOW128" s="466"/>
      <c r="VOX128" s="252"/>
      <c r="VOY128" s="467"/>
      <c r="VOZ128" s="466"/>
      <c r="VPA128" s="399"/>
      <c r="VPB128" s="466"/>
      <c r="VPC128" s="252"/>
      <c r="VPD128" s="467"/>
      <c r="VPE128" s="466"/>
      <c r="VPF128" s="399"/>
      <c r="VPG128" s="466"/>
      <c r="VPH128" s="252"/>
      <c r="VPI128" s="467"/>
      <c r="VPJ128" s="466"/>
      <c r="VPK128" s="399"/>
      <c r="VPL128" s="466"/>
      <c r="VPM128" s="252"/>
      <c r="VPN128" s="467"/>
      <c r="VPO128" s="466"/>
      <c r="VPP128" s="399"/>
      <c r="VPQ128" s="466"/>
      <c r="VPR128" s="252"/>
      <c r="VPS128" s="467"/>
      <c r="VPT128" s="466"/>
      <c r="VPU128" s="399"/>
      <c r="VPV128" s="466"/>
      <c r="VPW128" s="252"/>
      <c r="VPX128" s="467"/>
      <c r="VPY128" s="466"/>
      <c r="VPZ128" s="399"/>
      <c r="VQA128" s="466"/>
      <c r="VQB128" s="252"/>
      <c r="VQC128" s="467"/>
      <c r="VQD128" s="466"/>
      <c r="VQE128" s="399"/>
      <c r="VQF128" s="466"/>
      <c r="VQG128" s="252"/>
      <c r="VQH128" s="467"/>
      <c r="VQI128" s="466"/>
      <c r="VQJ128" s="399"/>
      <c r="VQK128" s="466"/>
      <c r="VQL128" s="252"/>
      <c r="VQM128" s="467"/>
      <c r="VQN128" s="466"/>
      <c r="VQO128" s="399"/>
      <c r="VQP128" s="466"/>
      <c r="VQQ128" s="252"/>
      <c r="VQR128" s="467"/>
      <c r="VQS128" s="466"/>
      <c r="VQT128" s="399"/>
      <c r="VQU128" s="466"/>
      <c r="VQV128" s="252"/>
      <c r="VQW128" s="467"/>
      <c r="VQX128" s="466"/>
      <c r="VQY128" s="399"/>
      <c r="VQZ128" s="466"/>
      <c r="VRA128" s="252"/>
      <c r="VRB128" s="467"/>
      <c r="VRC128" s="466"/>
      <c r="VRD128" s="399"/>
      <c r="VRE128" s="466"/>
      <c r="VRF128" s="252"/>
      <c r="VRG128" s="467"/>
      <c r="VRH128" s="466"/>
      <c r="VRI128" s="399"/>
      <c r="VRJ128" s="466"/>
      <c r="VRK128" s="252"/>
      <c r="VRL128" s="467"/>
      <c r="VRM128" s="466"/>
      <c r="VRN128" s="399"/>
      <c r="VRO128" s="466"/>
      <c r="VRP128" s="252"/>
      <c r="VRQ128" s="467"/>
      <c r="VRR128" s="466"/>
      <c r="VRS128" s="399"/>
      <c r="VRT128" s="466"/>
      <c r="VRU128" s="252"/>
      <c r="VRV128" s="467"/>
      <c r="VRW128" s="466"/>
      <c r="VRX128" s="399"/>
      <c r="VRY128" s="466"/>
      <c r="VRZ128" s="252"/>
      <c r="VSA128" s="467"/>
      <c r="VSB128" s="466"/>
      <c r="VSC128" s="399"/>
      <c r="VSD128" s="466"/>
      <c r="VSE128" s="252"/>
      <c r="VSF128" s="467"/>
      <c r="VSG128" s="466"/>
      <c r="VSH128" s="399"/>
      <c r="VSI128" s="466"/>
      <c r="VSJ128" s="252"/>
      <c r="VSK128" s="467"/>
      <c r="VSL128" s="466"/>
      <c r="VSM128" s="399"/>
      <c r="VSN128" s="466"/>
      <c r="VSO128" s="252"/>
      <c r="VSP128" s="467"/>
      <c r="VSQ128" s="466"/>
      <c r="VSR128" s="399"/>
      <c r="VSS128" s="466"/>
      <c r="VST128" s="252"/>
      <c r="VSU128" s="467"/>
      <c r="VSV128" s="466"/>
      <c r="VSW128" s="399"/>
      <c r="VSX128" s="466"/>
      <c r="VSY128" s="252"/>
      <c r="VSZ128" s="467"/>
      <c r="VTA128" s="466"/>
      <c r="VTB128" s="399"/>
      <c r="VTC128" s="466"/>
      <c r="VTD128" s="252"/>
      <c r="VTE128" s="467"/>
      <c r="VTF128" s="466"/>
      <c r="VTG128" s="399"/>
      <c r="VTH128" s="466"/>
      <c r="VTI128" s="252"/>
      <c r="VTJ128" s="467"/>
      <c r="VTK128" s="466"/>
      <c r="VTL128" s="399"/>
      <c r="VTM128" s="466"/>
      <c r="VTN128" s="252"/>
      <c r="VTO128" s="467"/>
      <c r="VTP128" s="466"/>
      <c r="VTQ128" s="399"/>
      <c r="VTR128" s="466"/>
      <c r="VTS128" s="252"/>
      <c r="VTT128" s="467"/>
      <c r="VTU128" s="466"/>
      <c r="VTV128" s="399"/>
      <c r="VTW128" s="466"/>
      <c r="VTX128" s="252"/>
      <c r="VTY128" s="467"/>
      <c r="VTZ128" s="466"/>
      <c r="VUA128" s="399"/>
      <c r="VUB128" s="466"/>
      <c r="VUC128" s="252"/>
      <c r="VUD128" s="467"/>
      <c r="VUE128" s="466"/>
      <c r="VUF128" s="399"/>
      <c r="VUG128" s="466"/>
      <c r="VUH128" s="252"/>
      <c r="VUI128" s="467"/>
      <c r="VUJ128" s="466"/>
      <c r="VUK128" s="399"/>
      <c r="VUL128" s="466"/>
      <c r="VUM128" s="252"/>
      <c r="VUN128" s="467"/>
      <c r="VUO128" s="466"/>
      <c r="VUP128" s="399"/>
      <c r="VUQ128" s="466"/>
      <c r="VUR128" s="252"/>
      <c r="VUS128" s="467"/>
      <c r="VUT128" s="466"/>
      <c r="VUU128" s="399"/>
      <c r="VUV128" s="466"/>
      <c r="VUW128" s="252"/>
      <c r="VUX128" s="467"/>
      <c r="VUY128" s="466"/>
      <c r="VUZ128" s="399"/>
      <c r="VVA128" s="466"/>
      <c r="VVB128" s="252"/>
      <c r="VVC128" s="467"/>
      <c r="VVD128" s="466"/>
      <c r="VVE128" s="399"/>
      <c r="VVF128" s="466"/>
      <c r="VVG128" s="252"/>
      <c r="VVH128" s="467"/>
      <c r="VVI128" s="466"/>
      <c r="VVJ128" s="399"/>
      <c r="VVK128" s="466"/>
      <c r="VVL128" s="252"/>
      <c r="VVM128" s="467"/>
      <c r="VVN128" s="466"/>
      <c r="VVO128" s="399"/>
      <c r="VVP128" s="466"/>
      <c r="VVQ128" s="252"/>
      <c r="VVR128" s="467"/>
      <c r="VVS128" s="466"/>
      <c r="VVT128" s="399"/>
      <c r="VVU128" s="466"/>
      <c r="VVV128" s="252"/>
      <c r="VVW128" s="467"/>
      <c r="VVX128" s="466"/>
      <c r="VVY128" s="399"/>
      <c r="VVZ128" s="466"/>
      <c r="VWA128" s="252"/>
      <c r="VWB128" s="467"/>
      <c r="VWC128" s="466"/>
      <c r="VWD128" s="399"/>
      <c r="VWE128" s="466"/>
      <c r="VWF128" s="252"/>
      <c r="VWG128" s="467"/>
      <c r="VWH128" s="466"/>
      <c r="VWI128" s="399"/>
      <c r="VWJ128" s="466"/>
      <c r="VWK128" s="252"/>
      <c r="VWL128" s="467"/>
      <c r="VWM128" s="466"/>
      <c r="VWN128" s="399"/>
      <c r="VWO128" s="466"/>
      <c r="VWP128" s="252"/>
      <c r="VWQ128" s="467"/>
      <c r="VWR128" s="466"/>
      <c r="VWS128" s="399"/>
      <c r="VWT128" s="466"/>
      <c r="VWU128" s="252"/>
      <c r="VWV128" s="467"/>
      <c r="VWW128" s="466"/>
      <c r="VWX128" s="399"/>
      <c r="VWY128" s="466"/>
      <c r="VWZ128" s="252"/>
      <c r="VXA128" s="467"/>
      <c r="VXB128" s="466"/>
      <c r="VXC128" s="399"/>
      <c r="VXD128" s="466"/>
      <c r="VXE128" s="252"/>
      <c r="VXF128" s="467"/>
      <c r="VXG128" s="466"/>
      <c r="VXH128" s="399"/>
      <c r="VXI128" s="466"/>
      <c r="VXJ128" s="252"/>
      <c r="VXK128" s="467"/>
      <c r="VXL128" s="466"/>
      <c r="VXM128" s="399"/>
      <c r="VXN128" s="466"/>
      <c r="VXO128" s="252"/>
      <c r="VXP128" s="467"/>
      <c r="VXQ128" s="466"/>
      <c r="VXR128" s="399"/>
      <c r="VXS128" s="466"/>
      <c r="VXT128" s="252"/>
      <c r="VXU128" s="467"/>
      <c r="VXV128" s="466"/>
      <c r="VXW128" s="399"/>
      <c r="VXX128" s="466"/>
      <c r="VXY128" s="252"/>
      <c r="VXZ128" s="467"/>
      <c r="VYA128" s="466"/>
      <c r="VYB128" s="399"/>
      <c r="VYC128" s="466"/>
      <c r="VYD128" s="252"/>
      <c r="VYE128" s="467"/>
      <c r="VYF128" s="466"/>
      <c r="VYG128" s="399"/>
      <c r="VYH128" s="466"/>
      <c r="VYI128" s="252"/>
      <c r="VYJ128" s="467"/>
      <c r="VYK128" s="466"/>
      <c r="VYL128" s="399"/>
      <c r="VYM128" s="466"/>
      <c r="VYN128" s="252"/>
      <c r="VYO128" s="467"/>
      <c r="VYP128" s="466"/>
      <c r="VYQ128" s="399"/>
      <c r="VYR128" s="466"/>
      <c r="VYS128" s="252"/>
      <c r="VYT128" s="467"/>
      <c r="VYU128" s="466"/>
      <c r="VYV128" s="399"/>
      <c r="VYW128" s="466"/>
      <c r="VYX128" s="252"/>
      <c r="VYY128" s="467"/>
      <c r="VYZ128" s="466"/>
      <c r="VZA128" s="399"/>
      <c r="VZB128" s="466"/>
      <c r="VZC128" s="252"/>
      <c r="VZD128" s="467"/>
      <c r="VZE128" s="466"/>
      <c r="VZF128" s="399"/>
      <c r="VZG128" s="466"/>
      <c r="VZH128" s="252"/>
      <c r="VZI128" s="467"/>
      <c r="VZJ128" s="466"/>
      <c r="VZK128" s="399"/>
      <c r="VZL128" s="466"/>
      <c r="VZM128" s="252"/>
      <c r="VZN128" s="467"/>
      <c r="VZO128" s="466"/>
      <c r="VZP128" s="399"/>
      <c r="VZQ128" s="466"/>
      <c r="VZR128" s="252"/>
      <c r="VZS128" s="467"/>
      <c r="VZT128" s="466"/>
      <c r="VZU128" s="399"/>
      <c r="VZV128" s="466"/>
      <c r="VZW128" s="252"/>
      <c r="VZX128" s="467"/>
      <c r="VZY128" s="466"/>
      <c r="VZZ128" s="399"/>
      <c r="WAA128" s="466"/>
      <c r="WAB128" s="252"/>
      <c r="WAC128" s="467"/>
      <c r="WAD128" s="466"/>
      <c r="WAE128" s="399"/>
      <c r="WAF128" s="466"/>
      <c r="WAG128" s="252"/>
      <c r="WAH128" s="467"/>
      <c r="WAI128" s="466"/>
      <c r="WAJ128" s="399"/>
      <c r="WAK128" s="466"/>
      <c r="WAL128" s="252"/>
      <c r="WAM128" s="467"/>
      <c r="WAN128" s="466"/>
      <c r="WAO128" s="399"/>
      <c r="WAP128" s="466"/>
      <c r="WAQ128" s="252"/>
      <c r="WAR128" s="467"/>
      <c r="WAS128" s="466"/>
      <c r="WAT128" s="399"/>
      <c r="WAU128" s="466"/>
      <c r="WAV128" s="252"/>
      <c r="WAW128" s="467"/>
      <c r="WAX128" s="466"/>
      <c r="WAY128" s="399"/>
      <c r="WAZ128" s="466"/>
      <c r="WBA128" s="252"/>
      <c r="WBB128" s="467"/>
      <c r="WBC128" s="466"/>
      <c r="WBD128" s="399"/>
      <c r="WBE128" s="466"/>
      <c r="WBF128" s="252"/>
      <c r="WBG128" s="467"/>
      <c r="WBH128" s="466"/>
      <c r="WBI128" s="399"/>
      <c r="WBJ128" s="466"/>
      <c r="WBK128" s="252"/>
      <c r="WBL128" s="467"/>
      <c r="WBM128" s="466"/>
      <c r="WBN128" s="399"/>
      <c r="WBO128" s="466"/>
      <c r="WBP128" s="252"/>
      <c r="WBQ128" s="467"/>
      <c r="WBR128" s="466"/>
      <c r="WBS128" s="399"/>
      <c r="WBT128" s="466"/>
      <c r="WBU128" s="252"/>
      <c r="WBV128" s="467"/>
      <c r="WBW128" s="466"/>
      <c r="WBX128" s="399"/>
      <c r="WBY128" s="466"/>
      <c r="WBZ128" s="252"/>
      <c r="WCA128" s="467"/>
      <c r="WCB128" s="466"/>
      <c r="WCC128" s="399"/>
      <c r="WCD128" s="466"/>
      <c r="WCE128" s="252"/>
      <c r="WCF128" s="467"/>
      <c r="WCG128" s="466"/>
      <c r="WCH128" s="399"/>
      <c r="WCI128" s="466"/>
      <c r="WCJ128" s="252"/>
      <c r="WCK128" s="467"/>
      <c r="WCL128" s="466"/>
      <c r="WCM128" s="399"/>
      <c r="WCN128" s="466"/>
      <c r="WCO128" s="252"/>
      <c r="WCP128" s="467"/>
      <c r="WCQ128" s="466"/>
      <c r="WCR128" s="399"/>
      <c r="WCS128" s="466"/>
      <c r="WCT128" s="252"/>
      <c r="WCU128" s="467"/>
      <c r="WCV128" s="466"/>
      <c r="WCW128" s="399"/>
      <c r="WCX128" s="466"/>
      <c r="WCY128" s="252"/>
      <c r="WCZ128" s="467"/>
      <c r="WDA128" s="466"/>
      <c r="WDB128" s="399"/>
      <c r="WDC128" s="466"/>
      <c r="WDD128" s="252"/>
      <c r="WDE128" s="467"/>
      <c r="WDF128" s="466"/>
      <c r="WDG128" s="399"/>
      <c r="WDH128" s="466"/>
      <c r="WDI128" s="252"/>
      <c r="WDJ128" s="467"/>
      <c r="WDK128" s="466"/>
      <c r="WDL128" s="399"/>
      <c r="WDM128" s="466"/>
      <c r="WDN128" s="252"/>
      <c r="WDO128" s="467"/>
      <c r="WDP128" s="466"/>
      <c r="WDQ128" s="399"/>
      <c r="WDR128" s="466"/>
      <c r="WDS128" s="252"/>
      <c r="WDT128" s="467"/>
      <c r="WDU128" s="466"/>
      <c r="WDV128" s="399"/>
      <c r="WDW128" s="466"/>
      <c r="WDX128" s="252"/>
      <c r="WDY128" s="467"/>
      <c r="WDZ128" s="466"/>
      <c r="WEA128" s="399"/>
      <c r="WEB128" s="466"/>
      <c r="WEC128" s="252"/>
      <c r="WED128" s="467"/>
      <c r="WEE128" s="466"/>
      <c r="WEF128" s="399"/>
      <c r="WEG128" s="466"/>
      <c r="WEH128" s="252"/>
      <c r="WEI128" s="467"/>
      <c r="WEJ128" s="466"/>
      <c r="WEK128" s="399"/>
      <c r="WEL128" s="466"/>
      <c r="WEM128" s="252"/>
      <c r="WEN128" s="467"/>
      <c r="WEO128" s="466"/>
      <c r="WEP128" s="399"/>
      <c r="WEQ128" s="466"/>
      <c r="WER128" s="252"/>
      <c r="WES128" s="467"/>
      <c r="WET128" s="466"/>
      <c r="WEU128" s="399"/>
      <c r="WEV128" s="466"/>
      <c r="WEW128" s="252"/>
      <c r="WEX128" s="467"/>
      <c r="WEY128" s="466"/>
      <c r="WEZ128" s="399"/>
      <c r="WFA128" s="466"/>
      <c r="WFB128" s="252"/>
      <c r="WFC128" s="467"/>
      <c r="WFD128" s="466"/>
      <c r="WFE128" s="399"/>
      <c r="WFF128" s="466"/>
      <c r="WFG128" s="252"/>
      <c r="WFH128" s="467"/>
      <c r="WFI128" s="466"/>
      <c r="WFJ128" s="399"/>
      <c r="WFK128" s="466"/>
      <c r="WFL128" s="252"/>
      <c r="WFM128" s="467"/>
      <c r="WFN128" s="466"/>
      <c r="WFO128" s="399"/>
      <c r="WFP128" s="466"/>
      <c r="WFQ128" s="252"/>
      <c r="WFR128" s="467"/>
      <c r="WFS128" s="466"/>
      <c r="WFT128" s="399"/>
      <c r="WFU128" s="466"/>
      <c r="WFV128" s="252"/>
      <c r="WFW128" s="467"/>
      <c r="WFX128" s="466"/>
      <c r="WFY128" s="399"/>
      <c r="WFZ128" s="466"/>
      <c r="WGA128" s="252"/>
      <c r="WGB128" s="467"/>
      <c r="WGC128" s="466"/>
      <c r="WGD128" s="399"/>
      <c r="WGE128" s="466"/>
      <c r="WGF128" s="252"/>
      <c r="WGG128" s="467"/>
      <c r="WGH128" s="466"/>
      <c r="WGI128" s="399"/>
      <c r="WGJ128" s="466"/>
      <c r="WGK128" s="252"/>
      <c r="WGL128" s="467"/>
      <c r="WGM128" s="466"/>
      <c r="WGN128" s="399"/>
      <c r="WGO128" s="466"/>
      <c r="WGP128" s="252"/>
      <c r="WGQ128" s="467"/>
      <c r="WGR128" s="466"/>
      <c r="WGS128" s="399"/>
      <c r="WGT128" s="466"/>
      <c r="WGU128" s="252"/>
      <c r="WGV128" s="467"/>
      <c r="WGW128" s="466"/>
      <c r="WGX128" s="399"/>
      <c r="WGY128" s="466"/>
      <c r="WGZ128" s="252"/>
      <c r="WHA128" s="467"/>
      <c r="WHB128" s="466"/>
      <c r="WHC128" s="399"/>
      <c r="WHD128" s="466"/>
      <c r="WHE128" s="252"/>
      <c r="WHF128" s="467"/>
      <c r="WHG128" s="466"/>
      <c r="WHH128" s="399"/>
      <c r="WHI128" s="466"/>
      <c r="WHJ128" s="252"/>
      <c r="WHK128" s="467"/>
      <c r="WHL128" s="466"/>
      <c r="WHM128" s="399"/>
      <c r="WHN128" s="466"/>
      <c r="WHO128" s="252"/>
      <c r="WHP128" s="467"/>
      <c r="WHQ128" s="466"/>
      <c r="WHR128" s="399"/>
      <c r="WHS128" s="466"/>
      <c r="WHT128" s="252"/>
      <c r="WHU128" s="467"/>
      <c r="WHV128" s="466"/>
      <c r="WHW128" s="399"/>
      <c r="WHX128" s="466"/>
      <c r="WHY128" s="252"/>
      <c r="WHZ128" s="467"/>
      <c r="WIA128" s="466"/>
      <c r="WIB128" s="399"/>
      <c r="WIC128" s="466"/>
      <c r="WID128" s="252"/>
      <c r="WIE128" s="467"/>
      <c r="WIF128" s="466"/>
      <c r="WIG128" s="399"/>
      <c r="WIH128" s="466"/>
      <c r="WII128" s="252"/>
      <c r="WIJ128" s="467"/>
      <c r="WIK128" s="466"/>
      <c r="WIL128" s="399"/>
      <c r="WIM128" s="466"/>
      <c r="WIN128" s="252"/>
      <c r="WIO128" s="467"/>
      <c r="WIP128" s="466"/>
      <c r="WIQ128" s="399"/>
      <c r="WIR128" s="466"/>
      <c r="WIS128" s="252"/>
      <c r="WIT128" s="467"/>
      <c r="WIU128" s="466"/>
      <c r="WIV128" s="399"/>
      <c r="WIW128" s="466"/>
      <c r="WIX128" s="252"/>
      <c r="WIY128" s="467"/>
      <c r="WIZ128" s="466"/>
      <c r="WJA128" s="399"/>
      <c r="WJB128" s="466"/>
      <c r="WJC128" s="252"/>
      <c r="WJD128" s="467"/>
      <c r="WJE128" s="466"/>
      <c r="WJF128" s="399"/>
      <c r="WJG128" s="466"/>
      <c r="WJH128" s="252"/>
      <c r="WJI128" s="467"/>
      <c r="WJJ128" s="466"/>
      <c r="WJK128" s="399"/>
      <c r="WJL128" s="466"/>
      <c r="WJM128" s="252"/>
      <c r="WJN128" s="467"/>
      <c r="WJO128" s="466"/>
      <c r="WJP128" s="399"/>
      <c r="WJQ128" s="466"/>
      <c r="WJR128" s="252"/>
      <c r="WJS128" s="467"/>
      <c r="WJT128" s="466"/>
      <c r="WJU128" s="399"/>
      <c r="WJV128" s="466"/>
      <c r="WJW128" s="252"/>
      <c r="WJX128" s="467"/>
      <c r="WJY128" s="466"/>
      <c r="WJZ128" s="399"/>
      <c r="WKA128" s="466"/>
      <c r="WKB128" s="252"/>
      <c r="WKC128" s="467"/>
      <c r="WKD128" s="466"/>
      <c r="WKE128" s="399"/>
      <c r="WKF128" s="466"/>
      <c r="WKG128" s="252"/>
      <c r="WKH128" s="467"/>
      <c r="WKI128" s="466"/>
      <c r="WKJ128" s="399"/>
      <c r="WKK128" s="466"/>
      <c r="WKL128" s="252"/>
      <c r="WKM128" s="467"/>
      <c r="WKN128" s="466"/>
      <c r="WKO128" s="399"/>
      <c r="WKP128" s="466"/>
      <c r="WKQ128" s="252"/>
      <c r="WKR128" s="467"/>
      <c r="WKS128" s="466"/>
      <c r="WKT128" s="399"/>
      <c r="WKU128" s="466"/>
      <c r="WKV128" s="252"/>
      <c r="WKW128" s="467"/>
      <c r="WKX128" s="466"/>
      <c r="WKY128" s="399"/>
      <c r="WKZ128" s="466"/>
      <c r="WLA128" s="252"/>
      <c r="WLB128" s="467"/>
      <c r="WLC128" s="466"/>
      <c r="WLD128" s="399"/>
      <c r="WLE128" s="466"/>
      <c r="WLF128" s="252"/>
      <c r="WLG128" s="467"/>
      <c r="WLH128" s="466"/>
      <c r="WLI128" s="399"/>
      <c r="WLJ128" s="466"/>
      <c r="WLK128" s="252"/>
      <c r="WLL128" s="467"/>
      <c r="WLM128" s="466"/>
      <c r="WLN128" s="399"/>
      <c r="WLO128" s="466"/>
      <c r="WLP128" s="252"/>
      <c r="WLQ128" s="467"/>
      <c r="WLR128" s="466"/>
      <c r="WLS128" s="399"/>
      <c r="WLT128" s="466"/>
      <c r="WLU128" s="252"/>
      <c r="WLV128" s="467"/>
      <c r="WLW128" s="466"/>
      <c r="WLX128" s="399"/>
      <c r="WLY128" s="466"/>
      <c r="WLZ128" s="252"/>
      <c r="WMA128" s="467"/>
      <c r="WMB128" s="466"/>
      <c r="WMC128" s="399"/>
      <c r="WMD128" s="466"/>
      <c r="WME128" s="252"/>
      <c r="WMF128" s="467"/>
      <c r="WMG128" s="466"/>
      <c r="WMH128" s="399"/>
      <c r="WMI128" s="466"/>
      <c r="WMJ128" s="252"/>
      <c r="WMK128" s="467"/>
      <c r="WML128" s="466"/>
      <c r="WMM128" s="399"/>
      <c r="WMN128" s="466"/>
      <c r="WMO128" s="252"/>
      <c r="WMP128" s="467"/>
      <c r="WMQ128" s="466"/>
      <c r="WMR128" s="399"/>
      <c r="WMS128" s="466"/>
      <c r="WMT128" s="252"/>
      <c r="WMU128" s="467"/>
      <c r="WMV128" s="466"/>
      <c r="WMW128" s="399"/>
      <c r="WMX128" s="466"/>
      <c r="WMY128" s="252"/>
      <c r="WMZ128" s="467"/>
      <c r="WNA128" s="466"/>
      <c r="WNB128" s="399"/>
      <c r="WNC128" s="466"/>
      <c r="WND128" s="252"/>
      <c r="WNE128" s="467"/>
      <c r="WNF128" s="466"/>
      <c r="WNG128" s="399"/>
      <c r="WNH128" s="466"/>
      <c r="WNI128" s="252"/>
      <c r="WNJ128" s="467"/>
      <c r="WNK128" s="466"/>
      <c r="WNL128" s="399"/>
      <c r="WNM128" s="466"/>
      <c r="WNN128" s="252"/>
      <c r="WNO128" s="467"/>
      <c r="WNP128" s="466"/>
      <c r="WNQ128" s="399"/>
      <c r="WNR128" s="466"/>
      <c r="WNS128" s="252"/>
      <c r="WNT128" s="467"/>
      <c r="WNU128" s="466"/>
      <c r="WNV128" s="399"/>
      <c r="WNW128" s="466"/>
      <c r="WNX128" s="252"/>
      <c r="WNY128" s="467"/>
      <c r="WNZ128" s="466"/>
      <c r="WOA128" s="399"/>
      <c r="WOB128" s="466"/>
      <c r="WOC128" s="252"/>
      <c r="WOD128" s="467"/>
      <c r="WOE128" s="466"/>
      <c r="WOF128" s="399"/>
      <c r="WOG128" s="466"/>
      <c r="WOH128" s="252"/>
      <c r="WOI128" s="467"/>
      <c r="WOJ128" s="466"/>
      <c r="WOK128" s="399"/>
      <c r="WOL128" s="466"/>
      <c r="WOM128" s="252"/>
      <c r="WON128" s="467"/>
      <c r="WOO128" s="466"/>
      <c r="WOP128" s="399"/>
      <c r="WOQ128" s="466"/>
      <c r="WOR128" s="252"/>
      <c r="WOS128" s="467"/>
      <c r="WOT128" s="466"/>
      <c r="WOU128" s="399"/>
      <c r="WOV128" s="466"/>
      <c r="WOW128" s="252"/>
      <c r="WOX128" s="467"/>
      <c r="WOY128" s="466"/>
      <c r="WOZ128" s="399"/>
      <c r="WPA128" s="466"/>
      <c r="WPB128" s="252"/>
      <c r="WPC128" s="467"/>
      <c r="WPD128" s="466"/>
      <c r="WPE128" s="399"/>
      <c r="WPF128" s="466"/>
      <c r="WPG128" s="252"/>
      <c r="WPH128" s="467"/>
      <c r="WPI128" s="466"/>
      <c r="WPJ128" s="399"/>
      <c r="WPK128" s="466"/>
      <c r="WPL128" s="252"/>
      <c r="WPM128" s="467"/>
      <c r="WPN128" s="466"/>
      <c r="WPO128" s="399"/>
      <c r="WPP128" s="466"/>
      <c r="WPQ128" s="252"/>
      <c r="WPR128" s="467"/>
      <c r="WPS128" s="466"/>
      <c r="WPT128" s="399"/>
      <c r="WPU128" s="466"/>
      <c r="WPV128" s="252"/>
      <c r="WPW128" s="467"/>
      <c r="WPX128" s="466"/>
      <c r="WPY128" s="399"/>
      <c r="WPZ128" s="466"/>
      <c r="WQA128" s="252"/>
      <c r="WQB128" s="467"/>
      <c r="WQC128" s="466"/>
      <c r="WQD128" s="399"/>
      <c r="WQE128" s="466"/>
      <c r="WQF128" s="252"/>
      <c r="WQG128" s="467"/>
      <c r="WQH128" s="466"/>
      <c r="WQI128" s="399"/>
      <c r="WQJ128" s="466"/>
      <c r="WQK128" s="252"/>
      <c r="WQL128" s="467"/>
      <c r="WQM128" s="466"/>
      <c r="WQN128" s="399"/>
      <c r="WQO128" s="466"/>
      <c r="WQP128" s="252"/>
      <c r="WQQ128" s="467"/>
      <c r="WQR128" s="466"/>
      <c r="WQS128" s="399"/>
      <c r="WQT128" s="466"/>
      <c r="WQU128" s="252"/>
      <c r="WQV128" s="467"/>
      <c r="WQW128" s="466"/>
      <c r="WQX128" s="399"/>
      <c r="WQY128" s="466"/>
      <c r="WQZ128" s="252"/>
      <c r="WRA128" s="467"/>
      <c r="WRB128" s="466"/>
      <c r="WRC128" s="399"/>
      <c r="WRD128" s="466"/>
      <c r="WRE128" s="252"/>
      <c r="WRF128" s="467"/>
      <c r="WRG128" s="466"/>
      <c r="WRH128" s="399"/>
      <c r="WRI128" s="466"/>
      <c r="WRJ128" s="252"/>
      <c r="WRK128" s="467"/>
      <c r="WRL128" s="466"/>
      <c r="WRM128" s="399"/>
      <c r="WRN128" s="466"/>
      <c r="WRO128" s="252"/>
      <c r="WRP128" s="467"/>
      <c r="WRQ128" s="466"/>
      <c r="WRR128" s="399"/>
      <c r="WRS128" s="466"/>
      <c r="WRT128" s="252"/>
      <c r="WRU128" s="467"/>
      <c r="WRV128" s="466"/>
      <c r="WRW128" s="399"/>
      <c r="WRX128" s="466"/>
      <c r="WRY128" s="252"/>
      <c r="WRZ128" s="467"/>
      <c r="WSA128" s="466"/>
      <c r="WSB128" s="399"/>
      <c r="WSC128" s="466"/>
      <c r="WSD128" s="252"/>
      <c r="WSE128" s="467"/>
      <c r="WSF128" s="466"/>
      <c r="WSG128" s="399"/>
      <c r="WSH128" s="466"/>
      <c r="WSI128" s="252"/>
      <c r="WSJ128" s="467"/>
      <c r="WSK128" s="466"/>
      <c r="WSL128" s="399"/>
      <c r="WSM128" s="466"/>
      <c r="WSN128" s="252"/>
      <c r="WSO128" s="467"/>
      <c r="WSP128" s="466"/>
      <c r="WSQ128" s="399"/>
      <c r="WSR128" s="466"/>
      <c r="WSS128" s="252"/>
      <c r="WST128" s="467"/>
      <c r="WSU128" s="466"/>
      <c r="WSV128" s="399"/>
      <c r="WSW128" s="466"/>
      <c r="WSX128" s="252"/>
      <c r="WSY128" s="467"/>
      <c r="WSZ128" s="466"/>
      <c r="WTA128" s="399"/>
      <c r="WTB128" s="466"/>
      <c r="WTC128" s="252"/>
      <c r="WTD128" s="467"/>
      <c r="WTE128" s="466"/>
      <c r="WTF128" s="399"/>
      <c r="WTG128" s="466"/>
      <c r="WTH128" s="252"/>
      <c r="WTI128" s="467"/>
      <c r="WTJ128" s="466"/>
      <c r="WTK128" s="399"/>
      <c r="WTL128" s="466"/>
      <c r="WTM128" s="252"/>
      <c r="WTN128" s="467"/>
      <c r="WTO128" s="466"/>
      <c r="WTP128" s="399"/>
      <c r="WTQ128" s="466"/>
      <c r="WTR128" s="252"/>
      <c r="WTS128" s="467"/>
      <c r="WTT128" s="466"/>
      <c r="WTU128" s="399"/>
      <c r="WTV128" s="466"/>
      <c r="WTW128" s="252"/>
      <c r="WTX128" s="467"/>
      <c r="WTY128" s="466"/>
      <c r="WTZ128" s="399"/>
      <c r="WUA128" s="466"/>
      <c r="WUB128" s="252"/>
      <c r="WUC128" s="467"/>
      <c r="WUD128" s="466"/>
      <c r="WUE128" s="399"/>
      <c r="WUF128" s="466"/>
      <c r="WUG128" s="252"/>
      <c r="WUH128" s="467"/>
      <c r="WUI128" s="466"/>
      <c r="WUJ128" s="399"/>
      <c r="WUK128" s="466"/>
      <c r="WUL128" s="252"/>
      <c r="WUM128" s="467"/>
      <c r="WUN128" s="466"/>
      <c r="WUO128" s="399"/>
      <c r="WUP128" s="466"/>
      <c r="WUQ128" s="252"/>
      <c r="WUR128" s="467"/>
      <c r="WUS128" s="466"/>
      <c r="WUT128" s="399"/>
      <c r="WUU128" s="466"/>
      <c r="WUV128" s="252"/>
      <c r="WUW128" s="467"/>
      <c r="WUX128" s="466"/>
      <c r="WUY128" s="399"/>
      <c r="WUZ128" s="466"/>
      <c r="WVA128" s="252"/>
      <c r="WVB128" s="467"/>
      <c r="WVC128" s="466"/>
      <c r="WVD128" s="399"/>
      <c r="WVE128" s="466"/>
      <c r="WVF128" s="252"/>
      <c r="WVG128" s="467"/>
      <c r="WVH128" s="466"/>
      <c r="WVI128" s="399"/>
      <c r="WVJ128" s="466"/>
      <c r="WVK128" s="252"/>
      <c r="WVL128" s="467"/>
      <c r="WVM128" s="466"/>
      <c r="WVN128" s="399"/>
      <c r="WVO128" s="466"/>
      <c r="WVP128" s="252"/>
      <c r="WVQ128" s="467"/>
      <c r="WVR128" s="466"/>
      <c r="WVS128" s="399"/>
      <c r="WVT128" s="466"/>
      <c r="WVU128" s="252"/>
      <c r="WVV128" s="467"/>
      <c r="WVW128" s="466"/>
      <c r="WVX128" s="399"/>
      <c r="WVY128" s="466"/>
      <c r="WVZ128" s="252"/>
      <c r="WWA128" s="467"/>
      <c r="WWB128" s="466"/>
      <c r="WWC128" s="399"/>
      <c r="WWD128" s="466"/>
      <c r="WWE128" s="252"/>
      <c r="WWF128" s="467"/>
      <c r="WWG128" s="466"/>
      <c r="WWH128" s="399"/>
      <c r="WWI128" s="466"/>
      <c r="WWJ128" s="252"/>
      <c r="WWK128" s="467"/>
      <c r="WWL128" s="466"/>
      <c r="WWM128" s="399"/>
      <c r="WWN128" s="466"/>
      <c r="WWO128" s="252"/>
      <c r="WWP128" s="467"/>
      <c r="WWQ128" s="466"/>
      <c r="WWR128" s="399"/>
      <c r="WWS128" s="466"/>
      <c r="WWT128" s="252"/>
      <c r="WWU128" s="467"/>
      <c r="WWV128" s="466"/>
      <c r="WWW128" s="399"/>
      <c r="WWX128" s="466"/>
      <c r="WWY128" s="252"/>
      <c r="WWZ128" s="467"/>
      <c r="WXA128" s="466"/>
      <c r="WXB128" s="399"/>
      <c r="WXC128" s="466"/>
      <c r="WXD128" s="252"/>
      <c r="WXE128" s="467"/>
      <c r="WXF128" s="466"/>
      <c r="WXG128" s="399"/>
      <c r="WXH128" s="466"/>
      <c r="WXI128" s="252"/>
      <c r="WXJ128" s="467"/>
      <c r="WXK128" s="466"/>
      <c r="WXL128" s="399"/>
      <c r="WXM128" s="466"/>
      <c r="WXN128" s="252"/>
      <c r="WXO128" s="467"/>
      <c r="WXP128" s="466"/>
      <c r="WXQ128" s="399"/>
      <c r="WXR128" s="466"/>
      <c r="WXS128" s="252"/>
      <c r="WXT128" s="467"/>
      <c r="WXU128" s="466"/>
      <c r="WXV128" s="399"/>
      <c r="WXW128" s="466"/>
      <c r="WXX128" s="252"/>
      <c r="WXY128" s="467"/>
      <c r="WXZ128" s="466"/>
      <c r="WYA128" s="399"/>
      <c r="WYB128" s="466"/>
      <c r="WYC128" s="252"/>
      <c r="WYD128" s="467"/>
      <c r="WYE128" s="466"/>
      <c r="WYF128" s="399"/>
      <c r="WYG128" s="466"/>
      <c r="WYH128" s="252"/>
      <c r="WYI128" s="467"/>
      <c r="WYJ128" s="466"/>
      <c r="WYK128" s="399"/>
      <c r="WYL128" s="466"/>
      <c r="WYM128" s="252"/>
      <c r="WYN128" s="467"/>
      <c r="WYO128" s="466"/>
      <c r="WYP128" s="399"/>
      <c r="WYQ128" s="466"/>
      <c r="WYR128" s="252"/>
      <c r="WYS128" s="467"/>
      <c r="WYT128" s="466"/>
      <c r="WYU128" s="399"/>
      <c r="WYV128" s="466"/>
      <c r="WYW128" s="252"/>
      <c r="WYX128" s="467"/>
      <c r="WYY128" s="466"/>
      <c r="WYZ128" s="399"/>
      <c r="WZA128" s="466"/>
      <c r="WZB128" s="252"/>
      <c r="WZC128" s="467"/>
      <c r="WZD128" s="466"/>
      <c r="WZE128" s="399"/>
      <c r="WZF128" s="466"/>
      <c r="WZG128" s="252"/>
      <c r="WZH128" s="467"/>
      <c r="WZI128" s="466"/>
      <c r="WZJ128" s="399"/>
      <c r="WZK128" s="466"/>
      <c r="WZL128" s="252"/>
      <c r="WZM128" s="467"/>
      <c r="WZN128" s="466"/>
      <c r="WZO128" s="399"/>
      <c r="WZP128" s="466"/>
      <c r="WZQ128" s="252"/>
      <c r="WZR128" s="467"/>
      <c r="WZS128" s="466"/>
      <c r="WZT128" s="399"/>
      <c r="WZU128" s="466"/>
      <c r="WZV128" s="252"/>
      <c r="WZW128" s="467"/>
      <c r="WZX128" s="466"/>
      <c r="WZY128" s="399"/>
      <c r="WZZ128" s="466"/>
      <c r="XAA128" s="252"/>
      <c r="XAB128" s="467"/>
      <c r="XAC128" s="466"/>
      <c r="XAD128" s="399"/>
      <c r="XAE128" s="466"/>
      <c r="XAF128" s="252"/>
      <c r="XAG128" s="467"/>
      <c r="XAH128" s="466"/>
      <c r="XAI128" s="399"/>
      <c r="XAJ128" s="466"/>
      <c r="XAK128" s="252"/>
      <c r="XAL128" s="467"/>
      <c r="XAM128" s="466"/>
      <c r="XAN128" s="399"/>
      <c r="XAO128" s="466"/>
      <c r="XAP128" s="252"/>
      <c r="XAQ128" s="467"/>
      <c r="XAR128" s="466"/>
      <c r="XAS128" s="399"/>
      <c r="XAT128" s="466"/>
      <c r="XAU128" s="252"/>
      <c r="XAV128" s="467"/>
      <c r="XAW128" s="466"/>
      <c r="XAX128" s="399"/>
      <c r="XAY128" s="466"/>
      <c r="XAZ128" s="252"/>
      <c r="XBA128" s="467"/>
      <c r="XBB128" s="466"/>
      <c r="XBC128" s="399"/>
      <c r="XBD128" s="466"/>
      <c r="XBE128" s="252"/>
      <c r="XBF128" s="467"/>
      <c r="XBG128" s="466"/>
      <c r="XBH128" s="399"/>
      <c r="XBI128" s="466"/>
      <c r="XBJ128" s="252"/>
      <c r="XBK128" s="467"/>
      <c r="XBL128" s="466"/>
      <c r="XBM128" s="399"/>
      <c r="XBN128" s="466"/>
      <c r="XBO128" s="252"/>
      <c r="XBP128" s="467"/>
      <c r="XBQ128" s="466"/>
      <c r="XBR128" s="399"/>
      <c r="XBS128" s="466"/>
      <c r="XBT128" s="252"/>
      <c r="XBU128" s="467"/>
      <c r="XBV128" s="466"/>
      <c r="XBW128" s="399"/>
      <c r="XBX128" s="466"/>
      <c r="XBY128" s="252"/>
      <c r="XBZ128" s="467"/>
      <c r="XCA128" s="466"/>
      <c r="XCB128" s="399"/>
      <c r="XCC128" s="466"/>
      <c r="XCD128" s="252"/>
      <c r="XCE128" s="467"/>
      <c r="XCF128" s="466"/>
      <c r="XCG128" s="399"/>
      <c r="XCH128" s="466"/>
      <c r="XCI128" s="252"/>
      <c r="XCJ128" s="467"/>
      <c r="XCK128" s="466"/>
      <c r="XCL128" s="399"/>
      <c r="XCM128" s="466"/>
      <c r="XCN128" s="252"/>
      <c r="XCO128" s="467"/>
      <c r="XCP128" s="466"/>
      <c r="XCQ128" s="399"/>
      <c r="XCR128" s="466"/>
      <c r="XCS128" s="252"/>
      <c r="XCT128" s="467"/>
      <c r="XCU128" s="466"/>
      <c r="XCV128" s="399"/>
      <c r="XCW128" s="466"/>
      <c r="XCX128" s="252"/>
      <c r="XCY128" s="467"/>
      <c r="XCZ128" s="466"/>
      <c r="XDA128" s="399"/>
      <c r="XDB128" s="466"/>
      <c r="XDC128" s="252"/>
      <c r="XDD128" s="467"/>
      <c r="XDE128" s="466"/>
      <c r="XDF128" s="399"/>
      <c r="XDG128" s="466"/>
      <c r="XDH128" s="252"/>
      <c r="XDI128" s="467"/>
      <c r="XDJ128" s="466"/>
      <c r="XDK128" s="399"/>
      <c r="XDL128" s="466"/>
      <c r="XDM128" s="252"/>
      <c r="XDN128" s="467"/>
      <c r="XDO128" s="466"/>
      <c r="XDP128" s="399"/>
      <c r="XDQ128" s="466"/>
      <c r="XDR128" s="252"/>
      <c r="XDS128" s="467"/>
      <c r="XDT128" s="466"/>
      <c r="XDU128" s="399"/>
      <c r="XDV128" s="466"/>
      <c r="XDW128" s="252"/>
      <c r="XDX128" s="467"/>
      <c r="XDY128" s="466"/>
      <c r="XDZ128" s="399"/>
      <c r="XEA128" s="466"/>
      <c r="XEB128" s="252"/>
      <c r="XEC128" s="467"/>
      <c r="XED128" s="466"/>
      <c r="XEE128" s="399"/>
      <c r="XEF128" s="466"/>
      <c r="XEG128" s="252"/>
      <c r="XEH128" s="467"/>
      <c r="XEI128" s="466"/>
      <c r="XEJ128" s="399"/>
      <c r="XEK128" s="466"/>
      <c r="XEL128" s="252"/>
      <c r="XEM128" s="467"/>
      <c r="XEN128" s="466"/>
      <c r="XEO128" s="399"/>
      <c r="XEP128" s="466"/>
      <c r="XEQ128" s="252"/>
      <c r="XER128" s="467"/>
      <c r="XES128" s="466"/>
      <c r="XET128" s="399"/>
      <c r="XEU128" s="466"/>
      <c r="XEV128" s="252"/>
      <c r="XEW128" s="467"/>
      <c r="XEX128" s="466"/>
      <c r="XEY128" s="399"/>
      <c r="XEZ128" s="466"/>
      <c r="XFA128" s="252"/>
      <c r="XFB128" s="467"/>
      <c r="XFC128" s="466"/>
      <c r="XFD128" s="399"/>
    </row>
    <row r="131" spans="1:16384" x14ac:dyDescent="0.25">
      <c r="D131" s="254"/>
    </row>
    <row r="133" spans="1:16384" x14ac:dyDescent="0.25">
      <c r="A133" s="255"/>
      <c r="B133" s="256" t="s">
        <v>2180</v>
      </c>
      <c r="C133" s="256" t="s">
        <v>2181</v>
      </c>
      <c r="D133" s="257" t="s">
        <v>2182</v>
      </c>
      <c r="E133" s="256" t="s">
        <v>2183</v>
      </c>
    </row>
    <row r="134" spans="1:16384" x14ac:dyDescent="0.25">
      <c r="A134" s="249" t="s">
        <v>2178</v>
      </c>
      <c r="B134" s="250">
        <v>1701341312.0392163</v>
      </c>
      <c r="C134" s="251">
        <v>0.86226914421282863</v>
      </c>
      <c r="D134" s="250">
        <v>879</v>
      </c>
      <c r="E134" s="251">
        <v>0.8583984375</v>
      </c>
    </row>
    <row r="135" spans="1:16384" x14ac:dyDescent="0.25">
      <c r="A135" s="249" t="s">
        <v>2179</v>
      </c>
      <c r="B135" s="250">
        <v>271756442.25</v>
      </c>
      <c r="C135" s="251">
        <v>0.13773085578717151</v>
      </c>
      <c r="D135" s="250">
        <v>144</v>
      </c>
      <c r="E135" s="251">
        <v>0.140625</v>
      </c>
    </row>
    <row r="136" spans="1:16384" x14ac:dyDescent="0.25">
      <c r="A136" s="249" t="s">
        <v>2148</v>
      </c>
      <c r="B136" s="250">
        <v>0</v>
      </c>
      <c r="C136" s="251">
        <v>0</v>
      </c>
      <c r="D136" s="250">
        <v>1</v>
      </c>
      <c r="E136" s="251">
        <v>9.765625E-4</v>
      </c>
    </row>
    <row r="137" spans="1:16384" ht="15.75" thickBot="1" x14ac:dyDescent="0.3">
      <c r="A137" s="471" t="s">
        <v>2139</v>
      </c>
      <c r="B137" s="470">
        <f>SUM(B134:B136)</f>
        <v>1973097754.2892163</v>
      </c>
      <c r="C137" s="468">
        <f>SUM(C134:C136)</f>
        <v>1.0000000000000002</v>
      </c>
      <c r="D137" s="470">
        <f>SUM(D134:D136)</f>
        <v>1024</v>
      </c>
      <c r="E137" s="468">
        <f>SUM(E134:E136)</f>
        <v>1</v>
      </c>
      <c r="F137" s="252"/>
      <c r="G137" s="467"/>
      <c r="H137" s="466"/>
      <c r="I137" s="399"/>
      <c r="J137" s="466"/>
      <c r="K137" s="252"/>
      <c r="L137" s="467"/>
      <c r="M137" s="466"/>
      <c r="N137" s="399"/>
      <c r="O137" s="466"/>
      <c r="P137" s="252"/>
      <c r="Q137" s="467"/>
      <c r="R137" s="466"/>
      <c r="S137" s="399"/>
      <c r="T137" s="466"/>
      <c r="U137" s="252"/>
      <c r="V137" s="467"/>
      <c r="W137" s="466"/>
      <c r="X137" s="399"/>
      <c r="Y137" s="466"/>
      <c r="Z137" s="252"/>
      <c r="AA137" s="467"/>
      <c r="AB137" s="466"/>
      <c r="AC137" s="399"/>
      <c r="AD137" s="466"/>
      <c r="AE137" s="252"/>
      <c r="AF137" s="467"/>
      <c r="AG137" s="466"/>
      <c r="AH137" s="399"/>
      <c r="AI137" s="466"/>
      <c r="AJ137" s="252"/>
      <c r="AK137" s="467"/>
      <c r="AL137" s="466"/>
      <c r="AM137" s="399"/>
      <c r="AN137" s="466"/>
      <c r="AO137" s="252"/>
      <c r="AP137" s="467"/>
      <c r="AQ137" s="466"/>
      <c r="AR137" s="399"/>
      <c r="AS137" s="466"/>
      <c r="AT137" s="252"/>
      <c r="AU137" s="467"/>
      <c r="AV137" s="466"/>
      <c r="AW137" s="399"/>
      <c r="AX137" s="466"/>
      <c r="AY137" s="252"/>
      <c r="AZ137" s="467"/>
      <c r="BA137" s="466"/>
      <c r="BB137" s="399"/>
      <c r="BC137" s="466"/>
      <c r="BD137" s="252"/>
      <c r="BE137" s="467"/>
      <c r="BF137" s="466"/>
      <c r="BG137" s="399"/>
      <c r="BH137" s="466"/>
      <c r="BI137" s="252"/>
      <c r="BJ137" s="467"/>
      <c r="BK137" s="466"/>
      <c r="BL137" s="399"/>
      <c r="BM137" s="466"/>
      <c r="BN137" s="252"/>
      <c r="BO137" s="467"/>
      <c r="BP137" s="466"/>
      <c r="BQ137" s="399"/>
      <c r="BR137" s="466"/>
      <c r="BS137" s="252"/>
      <c r="BT137" s="467"/>
      <c r="BU137" s="466"/>
      <c r="BV137" s="399"/>
      <c r="BW137" s="466"/>
      <c r="BX137" s="252"/>
      <c r="BY137" s="467"/>
      <c r="BZ137" s="466"/>
      <c r="CA137" s="399"/>
      <c r="CB137" s="466"/>
      <c r="CC137" s="252"/>
      <c r="CD137" s="467"/>
      <c r="CE137" s="466"/>
      <c r="CF137" s="399"/>
      <c r="CG137" s="466"/>
      <c r="CH137" s="252"/>
      <c r="CI137" s="467"/>
      <c r="CJ137" s="466"/>
      <c r="CK137" s="399"/>
      <c r="CL137" s="466"/>
      <c r="CM137" s="252"/>
      <c r="CN137" s="467"/>
      <c r="CO137" s="466"/>
      <c r="CP137" s="399"/>
      <c r="CQ137" s="466"/>
      <c r="CR137" s="252"/>
      <c r="CS137" s="467"/>
      <c r="CT137" s="466"/>
      <c r="CU137" s="399"/>
      <c r="CV137" s="466"/>
      <c r="CW137" s="252"/>
      <c r="CX137" s="467"/>
      <c r="CY137" s="466"/>
      <c r="CZ137" s="399"/>
      <c r="DA137" s="466"/>
      <c r="DB137" s="252"/>
      <c r="DC137" s="467"/>
      <c r="DD137" s="466"/>
      <c r="DE137" s="399"/>
      <c r="DF137" s="466"/>
      <c r="DG137" s="252"/>
      <c r="DH137" s="467"/>
      <c r="DI137" s="466"/>
      <c r="DJ137" s="399"/>
      <c r="DK137" s="466"/>
      <c r="DL137" s="252"/>
      <c r="DM137" s="467"/>
      <c r="DN137" s="466"/>
      <c r="DO137" s="399"/>
      <c r="DP137" s="466"/>
      <c r="DQ137" s="252"/>
      <c r="DR137" s="467"/>
      <c r="DS137" s="466"/>
      <c r="DT137" s="399"/>
      <c r="DU137" s="466"/>
      <c r="DV137" s="252"/>
      <c r="DW137" s="467"/>
      <c r="DX137" s="466"/>
      <c r="DY137" s="399"/>
      <c r="DZ137" s="466"/>
      <c r="EA137" s="252"/>
      <c r="EB137" s="467"/>
      <c r="EC137" s="466"/>
      <c r="ED137" s="399"/>
      <c r="EE137" s="466"/>
      <c r="EF137" s="252"/>
      <c r="EG137" s="467"/>
      <c r="EH137" s="466"/>
      <c r="EI137" s="399"/>
      <c r="EJ137" s="466"/>
      <c r="EK137" s="252"/>
      <c r="EL137" s="467"/>
      <c r="EM137" s="466"/>
      <c r="EN137" s="399"/>
      <c r="EO137" s="466"/>
      <c r="EP137" s="252"/>
      <c r="EQ137" s="467"/>
      <c r="ER137" s="466"/>
      <c r="ES137" s="399"/>
      <c r="ET137" s="466"/>
      <c r="EU137" s="252"/>
      <c r="EV137" s="467"/>
      <c r="EW137" s="466"/>
      <c r="EX137" s="399"/>
      <c r="EY137" s="466"/>
      <c r="EZ137" s="252"/>
      <c r="FA137" s="467"/>
      <c r="FB137" s="466"/>
      <c r="FC137" s="399"/>
      <c r="FD137" s="466"/>
      <c r="FE137" s="252"/>
      <c r="FF137" s="467"/>
      <c r="FG137" s="466"/>
      <c r="FH137" s="399"/>
      <c r="FI137" s="466"/>
      <c r="FJ137" s="252"/>
      <c r="FK137" s="467"/>
      <c r="FL137" s="466"/>
      <c r="FM137" s="399"/>
      <c r="FN137" s="466"/>
      <c r="FO137" s="252"/>
      <c r="FP137" s="467"/>
      <c r="FQ137" s="466"/>
      <c r="FR137" s="399"/>
      <c r="FS137" s="466"/>
      <c r="FT137" s="252"/>
      <c r="FU137" s="467"/>
      <c r="FV137" s="466"/>
      <c r="FW137" s="399"/>
      <c r="FX137" s="466"/>
      <c r="FY137" s="252"/>
      <c r="FZ137" s="467"/>
      <c r="GA137" s="466"/>
      <c r="GB137" s="399"/>
      <c r="GC137" s="466"/>
      <c r="GD137" s="252"/>
      <c r="GE137" s="467"/>
      <c r="GF137" s="466"/>
      <c r="GG137" s="399"/>
      <c r="GH137" s="466"/>
      <c r="GI137" s="252"/>
      <c r="GJ137" s="467"/>
      <c r="GK137" s="466"/>
      <c r="GL137" s="399"/>
      <c r="GM137" s="466"/>
      <c r="GN137" s="252"/>
      <c r="GO137" s="467"/>
      <c r="GP137" s="466"/>
      <c r="GQ137" s="399"/>
      <c r="GR137" s="466"/>
      <c r="GS137" s="252"/>
      <c r="GT137" s="467"/>
      <c r="GU137" s="466"/>
      <c r="GV137" s="399"/>
      <c r="GW137" s="466"/>
      <c r="GX137" s="252"/>
      <c r="GY137" s="467"/>
      <c r="GZ137" s="466"/>
      <c r="HA137" s="399"/>
      <c r="HB137" s="466"/>
      <c r="HC137" s="252"/>
      <c r="HD137" s="467"/>
      <c r="HE137" s="466"/>
      <c r="HF137" s="399"/>
      <c r="HG137" s="466"/>
      <c r="HH137" s="252"/>
      <c r="HI137" s="467"/>
      <c r="HJ137" s="466"/>
      <c r="HK137" s="399"/>
      <c r="HL137" s="466"/>
      <c r="HM137" s="252"/>
      <c r="HN137" s="467"/>
      <c r="HO137" s="466"/>
      <c r="HP137" s="399"/>
      <c r="HQ137" s="466"/>
      <c r="HR137" s="252"/>
      <c r="HS137" s="467"/>
      <c r="HT137" s="466"/>
      <c r="HU137" s="399"/>
      <c r="HV137" s="466"/>
      <c r="HW137" s="252"/>
      <c r="HX137" s="467"/>
      <c r="HY137" s="466"/>
      <c r="HZ137" s="399"/>
      <c r="IA137" s="466"/>
      <c r="IB137" s="252"/>
      <c r="IC137" s="467"/>
      <c r="ID137" s="466"/>
      <c r="IE137" s="399"/>
      <c r="IF137" s="466"/>
      <c r="IG137" s="252"/>
      <c r="IH137" s="467"/>
      <c r="II137" s="466"/>
      <c r="IJ137" s="399"/>
      <c r="IK137" s="466"/>
      <c r="IL137" s="252"/>
      <c r="IM137" s="467"/>
      <c r="IN137" s="466"/>
      <c r="IO137" s="399"/>
      <c r="IP137" s="466"/>
      <c r="IQ137" s="252"/>
      <c r="IR137" s="467"/>
      <c r="IS137" s="466"/>
      <c r="IT137" s="399"/>
      <c r="IU137" s="466"/>
      <c r="IV137" s="252"/>
      <c r="IW137" s="467"/>
      <c r="IX137" s="466"/>
      <c r="IY137" s="399"/>
      <c r="IZ137" s="466"/>
      <c r="JA137" s="252"/>
      <c r="JB137" s="467"/>
      <c r="JC137" s="466"/>
      <c r="JD137" s="399"/>
      <c r="JE137" s="466"/>
      <c r="JF137" s="252"/>
      <c r="JG137" s="467"/>
      <c r="JH137" s="466"/>
      <c r="JI137" s="399"/>
      <c r="JJ137" s="466"/>
      <c r="JK137" s="252"/>
      <c r="JL137" s="467"/>
      <c r="JM137" s="466"/>
      <c r="JN137" s="399"/>
      <c r="JO137" s="466"/>
      <c r="JP137" s="252"/>
      <c r="JQ137" s="467"/>
      <c r="JR137" s="466"/>
      <c r="JS137" s="399"/>
      <c r="JT137" s="466"/>
      <c r="JU137" s="252"/>
      <c r="JV137" s="467"/>
      <c r="JW137" s="466"/>
      <c r="JX137" s="399"/>
      <c r="JY137" s="466"/>
      <c r="JZ137" s="252"/>
      <c r="KA137" s="467"/>
      <c r="KB137" s="466"/>
      <c r="KC137" s="399"/>
      <c r="KD137" s="466"/>
      <c r="KE137" s="252"/>
      <c r="KF137" s="467"/>
      <c r="KG137" s="466"/>
      <c r="KH137" s="399"/>
      <c r="KI137" s="466"/>
      <c r="KJ137" s="252"/>
      <c r="KK137" s="467"/>
      <c r="KL137" s="466"/>
      <c r="KM137" s="399"/>
      <c r="KN137" s="466"/>
      <c r="KO137" s="252"/>
      <c r="KP137" s="467"/>
      <c r="KQ137" s="466"/>
      <c r="KR137" s="399"/>
      <c r="KS137" s="466"/>
      <c r="KT137" s="252"/>
      <c r="KU137" s="467"/>
      <c r="KV137" s="466"/>
      <c r="KW137" s="399"/>
      <c r="KX137" s="466"/>
      <c r="KY137" s="252"/>
      <c r="KZ137" s="467"/>
      <c r="LA137" s="466"/>
      <c r="LB137" s="399"/>
      <c r="LC137" s="466"/>
      <c r="LD137" s="252"/>
      <c r="LE137" s="467"/>
      <c r="LF137" s="466"/>
      <c r="LG137" s="399"/>
      <c r="LH137" s="466"/>
      <c r="LI137" s="252"/>
      <c r="LJ137" s="467"/>
      <c r="LK137" s="466"/>
      <c r="LL137" s="399"/>
      <c r="LM137" s="466"/>
      <c r="LN137" s="252"/>
      <c r="LO137" s="467"/>
      <c r="LP137" s="466"/>
      <c r="LQ137" s="399"/>
      <c r="LR137" s="466"/>
      <c r="LS137" s="252"/>
      <c r="LT137" s="467"/>
      <c r="LU137" s="466"/>
      <c r="LV137" s="399"/>
      <c r="LW137" s="466"/>
      <c r="LX137" s="252"/>
      <c r="LY137" s="467"/>
      <c r="LZ137" s="466"/>
      <c r="MA137" s="399"/>
      <c r="MB137" s="466"/>
      <c r="MC137" s="252"/>
      <c r="MD137" s="467"/>
      <c r="ME137" s="466"/>
      <c r="MF137" s="399"/>
      <c r="MG137" s="466"/>
      <c r="MH137" s="252"/>
      <c r="MI137" s="467"/>
      <c r="MJ137" s="466"/>
      <c r="MK137" s="399"/>
      <c r="ML137" s="466"/>
      <c r="MM137" s="252"/>
      <c r="MN137" s="467"/>
      <c r="MO137" s="466"/>
      <c r="MP137" s="399"/>
      <c r="MQ137" s="466"/>
      <c r="MR137" s="252"/>
      <c r="MS137" s="467"/>
      <c r="MT137" s="466"/>
      <c r="MU137" s="399"/>
      <c r="MV137" s="466"/>
      <c r="MW137" s="252"/>
      <c r="MX137" s="467"/>
      <c r="MY137" s="466"/>
      <c r="MZ137" s="399"/>
      <c r="NA137" s="466"/>
      <c r="NB137" s="252"/>
      <c r="NC137" s="467"/>
      <c r="ND137" s="466"/>
      <c r="NE137" s="399"/>
      <c r="NF137" s="466"/>
      <c r="NG137" s="252"/>
      <c r="NH137" s="467"/>
      <c r="NI137" s="466"/>
      <c r="NJ137" s="399"/>
      <c r="NK137" s="466"/>
      <c r="NL137" s="252"/>
      <c r="NM137" s="467"/>
      <c r="NN137" s="466"/>
      <c r="NO137" s="399"/>
      <c r="NP137" s="466"/>
      <c r="NQ137" s="252"/>
      <c r="NR137" s="467"/>
      <c r="NS137" s="466"/>
      <c r="NT137" s="399"/>
      <c r="NU137" s="466"/>
      <c r="NV137" s="252"/>
      <c r="NW137" s="467"/>
      <c r="NX137" s="466"/>
      <c r="NY137" s="399"/>
      <c r="NZ137" s="466"/>
      <c r="OA137" s="252"/>
      <c r="OB137" s="467"/>
      <c r="OC137" s="466"/>
      <c r="OD137" s="399"/>
      <c r="OE137" s="466"/>
      <c r="OF137" s="252"/>
      <c r="OG137" s="467"/>
      <c r="OH137" s="466"/>
      <c r="OI137" s="399"/>
      <c r="OJ137" s="466"/>
      <c r="OK137" s="252"/>
      <c r="OL137" s="467"/>
      <c r="OM137" s="466"/>
      <c r="ON137" s="399"/>
      <c r="OO137" s="466"/>
      <c r="OP137" s="252"/>
      <c r="OQ137" s="467"/>
      <c r="OR137" s="466"/>
      <c r="OS137" s="399"/>
      <c r="OT137" s="466"/>
      <c r="OU137" s="252"/>
      <c r="OV137" s="467"/>
      <c r="OW137" s="466"/>
      <c r="OX137" s="399"/>
      <c r="OY137" s="466"/>
      <c r="OZ137" s="252"/>
      <c r="PA137" s="467"/>
      <c r="PB137" s="466"/>
      <c r="PC137" s="399"/>
      <c r="PD137" s="466"/>
      <c r="PE137" s="252"/>
      <c r="PF137" s="467"/>
      <c r="PG137" s="466"/>
      <c r="PH137" s="399"/>
      <c r="PI137" s="466"/>
      <c r="PJ137" s="252"/>
      <c r="PK137" s="467"/>
      <c r="PL137" s="466"/>
      <c r="PM137" s="399"/>
      <c r="PN137" s="466"/>
      <c r="PO137" s="252"/>
      <c r="PP137" s="467"/>
      <c r="PQ137" s="466"/>
      <c r="PR137" s="399"/>
      <c r="PS137" s="466"/>
      <c r="PT137" s="252"/>
      <c r="PU137" s="467"/>
      <c r="PV137" s="466"/>
      <c r="PW137" s="399"/>
      <c r="PX137" s="466"/>
      <c r="PY137" s="252"/>
      <c r="PZ137" s="467"/>
      <c r="QA137" s="466"/>
      <c r="QB137" s="399"/>
      <c r="QC137" s="466"/>
      <c r="QD137" s="252"/>
      <c r="QE137" s="467"/>
      <c r="QF137" s="466"/>
      <c r="QG137" s="399"/>
      <c r="QH137" s="466"/>
      <c r="QI137" s="252"/>
      <c r="QJ137" s="467"/>
      <c r="QK137" s="466"/>
      <c r="QL137" s="399"/>
      <c r="QM137" s="466"/>
      <c r="QN137" s="252"/>
      <c r="QO137" s="467"/>
      <c r="QP137" s="466"/>
      <c r="QQ137" s="399"/>
      <c r="QR137" s="466"/>
      <c r="QS137" s="252"/>
      <c r="QT137" s="467"/>
      <c r="QU137" s="466"/>
      <c r="QV137" s="399"/>
      <c r="QW137" s="466"/>
      <c r="QX137" s="252"/>
      <c r="QY137" s="467"/>
      <c r="QZ137" s="466"/>
      <c r="RA137" s="399"/>
      <c r="RB137" s="466"/>
      <c r="RC137" s="252"/>
      <c r="RD137" s="467"/>
      <c r="RE137" s="466"/>
      <c r="RF137" s="399"/>
      <c r="RG137" s="466"/>
      <c r="RH137" s="252"/>
      <c r="RI137" s="467"/>
      <c r="RJ137" s="466"/>
      <c r="RK137" s="399"/>
      <c r="RL137" s="466"/>
      <c r="RM137" s="252"/>
      <c r="RN137" s="467"/>
      <c r="RO137" s="466"/>
      <c r="RP137" s="399"/>
      <c r="RQ137" s="466"/>
      <c r="RR137" s="252"/>
      <c r="RS137" s="467"/>
      <c r="RT137" s="466"/>
      <c r="RU137" s="399"/>
      <c r="RV137" s="466"/>
      <c r="RW137" s="252"/>
      <c r="RX137" s="467"/>
      <c r="RY137" s="466"/>
      <c r="RZ137" s="399"/>
      <c r="SA137" s="466"/>
      <c r="SB137" s="252"/>
      <c r="SC137" s="467"/>
      <c r="SD137" s="466"/>
      <c r="SE137" s="399"/>
      <c r="SF137" s="466"/>
      <c r="SG137" s="252"/>
      <c r="SH137" s="467"/>
      <c r="SI137" s="466"/>
      <c r="SJ137" s="399"/>
      <c r="SK137" s="466"/>
      <c r="SL137" s="252"/>
      <c r="SM137" s="467"/>
      <c r="SN137" s="466"/>
      <c r="SO137" s="399"/>
      <c r="SP137" s="466"/>
      <c r="SQ137" s="252"/>
      <c r="SR137" s="467"/>
      <c r="SS137" s="466"/>
      <c r="ST137" s="399"/>
      <c r="SU137" s="466"/>
      <c r="SV137" s="252"/>
      <c r="SW137" s="467"/>
      <c r="SX137" s="466"/>
      <c r="SY137" s="399"/>
      <c r="SZ137" s="466"/>
      <c r="TA137" s="252"/>
      <c r="TB137" s="467"/>
      <c r="TC137" s="466"/>
      <c r="TD137" s="399"/>
      <c r="TE137" s="466"/>
      <c r="TF137" s="252"/>
      <c r="TG137" s="467"/>
      <c r="TH137" s="466"/>
      <c r="TI137" s="399"/>
      <c r="TJ137" s="466"/>
      <c r="TK137" s="252"/>
      <c r="TL137" s="467"/>
      <c r="TM137" s="466"/>
      <c r="TN137" s="399"/>
      <c r="TO137" s="466"/>
      <c r="TP137" s="252"/>
      <c r="TQ137" s="467"/>
      <c r="TR137" s="466"/>
      <c r="TS137" s="399"/>
      <c r="TT137" s="466"/>
      <c r="TU137" s="252"/>
      <c r="TV137" s="467"/>
      <c r="TW137" s="466"/>
      <c r="TX137" s="399"/>
      <c r="TY137" s="466"/>
      <c r="TZ137" s="252"/>
      <c r="UA137" s="467"/>
      <c r="UB137" s="466"/>
      <c r="UC137" s="399"/>
      <c r="UD137" s="466"/>
      <c r="UE137" s="252"/>
      <c r="UF137" s="467"/>
      <c r="UG137" s="466"/>
      <c r="UH137" s="399"/>
      <c r="UI137" s="466"/>
      <c r="UJ137" s="252"/>
      <c r="UK137" s="467"/>
      <c r="UL137" s="466"/>
      <c r="UM137" s="399"/>
      <c r="UN137" s="466"/>
      <c r="UO137" s="252"/>
      <c r="UP137" s="467"/>
      <c r="UQ137" s="466"/>
      <c r="UR137" s="399"/>
      <c r="US137" s="466"/>
      <c r="UT137" s="252"/>
      <c r="UU137" s="467"/>
      <c r="UV137" s="466"/>
      <c r="UW137" s="399"/>
      <c r="UX137" s="466"/>
      <c r="UY137" s="252"/>
      <c r="UZ137" s="467"/>
      <c r="VA137" s="466"/>
      <c r="VB137" s="399"/>
      <c r="VC137" s="466"/>
      <c r="VD137" s="252"/>
      <c r="VE137" s="467"/>
      <c r="VF137" s="466"/>
      <c r="VG137" s="399"/>
      <c r="VH137" s="466"/>
      <c r="VI137" s="252"/>
      <c r="VJ137" s="467"/>
      <c r="VK137" s="466"/>
      <c r="VL137" s="399"/>
      <c r="VM137" s="466"/>
      <c r="VN137" s="252"/>
      <c r="VO137" s="467"/>
      <c r="VP137" s="466"/>
      <c r="VQ137" s="399"/>
      <c r="VR137" s="466"/>
      <c r="VS137" s="252"/>
      <c r="VT137" s="467"/>
      <c r="VU137" s="466"/>
      <c r="VV137" s="399"/>
      <c r="VW137" s="466"/>
      <c r="VX137" s="252"/>
      <c r="VY137" s="467"/>
      <c r="VZ137" s="466"/>
      <c r="WA137" s="399"/>
      <c r="WB137" s="466"/>
      <c r="WC137" s="252"/>
      <c r="WD137" s="467"/>
      <c r="WE137" s="466"/>
      <c r="WF137" s="399"/>
      <c r="WG137" s="466"/>
      <c r="WH137" s="252"/>
      <c r="WI137" s="467"/>
      <c r="WJ137" s="466"/>
      <c r="WK137" s="399"/>
      <c r="WL137" s="466"/>
      <c r="WM137" s="252"/>
      <c r="WN137" s="467"/>
      <c r="WO137" s="466"/>
      <c r="WP137" s="399"/>
      <c r="WQ137" s="466"/>
      <c r="WR137" s="252"/>
      <c r="WS137" s="467"/>
      <c r="WT137" s="466"/>
      <c r="WU137" s="399"/>
      <c r="WV137" s="466"/>
      <c r="WW137" s="252"/>
      <c r="WX137" s="467"/>
      <c r="WY137" s="466"/>
      <c r="WZ137" s="399"/>
      <c r="XA137" s="466"/>
      <c r="XB137" s="252"/>
      <c r="XC137" s="467"/>
      <c r="XD137" s="466"/>
      <c r="XE137" s="399"/>
      <c r="XF137" s="466"/>
      <c r="XG137" s="252"/>
      <c r="XH137" s="467"/>
      <c r="XI137" s="466"/>
      <c r="XJ137" s="399"/>
      <c r="XK137" s="466"/>
      <c r="XL137" s="252"/>
      <c r="XM137" s="467"/>
      <c r="XN137" s="466"/>
      <c r="XO137" s="399"/>
      <c r="XP137" s="466"/>
      <c r="XQ137" s="252"/>
      <c r="XR137" s="467"/>
      <c r="XS137" s="466"/>
      <c r="XT137" s="399"/>
      <c r="XU137" s="466"/>
      <c r="XV137" s="252"/>
      <c r="XW137" s="467"/>
      <c r="XX137" s="466"/>
      <c r="XY137" s="399"/>
      <c r="XZ137" s="466"/>
      <c r="YA137" s="252"/>
      <c r="YB137" s="467"/>
      <c r="YC137" s="466"/>
      <c r="YD137" s="399"/>
      <c r="YE137" s="466"/>
      <c r="YF137" s="252"/>
      <c r="YG137" s="467"/>
      <c r="YH137" s="466"/>
      <c r="YI137" s="399"/>
      <c r="YJ137" s="466"/>
      <c r="YK137" s="252"/>
      <c r="YL137" s="467"/>
      <c r="YM137" s="466"/>
      <c r="YN137" s="399"/>
      <c r="YO137" s="466"/>
      <c r="YP137" s="252"/>
      <c r="YQ137" s="467"/>
      <c r="YR137" s="466"/>
      <c r="YS137" s="399"/>
      <c r="YT137" s="466"/>
      <c r="YU137" s="252"/>
      <c r="YV137" s="467"/>
      <c r="YW137" s="466"/>
      <c r="YX137" s="399"/>
      <c r="YY137" s="466"/>
      <c r="YZ137" s="252"/>
      <c r="ZA137" s="467"/>
      <c r="ZB137" s="466"/>
      <c r="ZC137" s="399"/>
      <c r="ZD137" s="466"/>
      <c r="ZE137" s="252"/>
      <c r="ZF137" s="467"/>
      <c r="ZG137" s="466"/>
      <c r="ZH137" s="399"/>
      <c r="ZI137" s="466"/>
      <c r="ZJ137" s="252"/>
      <c r="ZK137" s="467"/>
      <c r="ZL137" s="466"/>
      <c r="ZM137" s="399"/>
      <c r="ZN137" s="466"/>
      <c r="ZO137" s="252"/>
      <c r="ZP137" s="467"/>
      <c r="ZQ137" s="466"/>
      <c r="ZR137" s="399"/>
      <c r="ZS137" s="466"/>
      <c r="ZT137" s="252"/>
      <c r="ZU137" s="467"/>
      <c r="ZV137" s="466"/>
      <c r="ZW137" s="399"/>
      <c r="ZX137" s="466"/>
      <c r="ZY137" s="252"/>
      <c r="ZZ137" s="467"/>
      <c r="AAA137" s="466"/>
      <c r="AAB137" s="399"/>
      <c r="AAC137" s="466"/>
      <c r="AAD137" s="252"/>
      <c r="AAE137" s="467"/>
      <c r="AAF137" s="466"/>
      <c r="AAG137" s="399"/>
      <c r="AAH137" s="466"/>
      <c r="AAI137" s="252"/>
      <c r="AAJ137" s="467"/>
      <c r="AAK137" s="466"/>
      <c r="AAL137" s="399"/>
      <c r="AAM137" s="466"/>
      <c r="AAN137" s="252"/>
      <c r="AAO137" s="467"/>
      <c r="AAP137" s="466"/>
      <c r="AAQ137" s="399"/>
      <c r="AAR137" s="466"/>
      <c r="AAS137" s="252"/>
      <c r="AAT137" s="467"/>
      <c r="AAU137" s="466"/>
      <c r="AAV137" s="399"/>
      <c r="AAW137" s="466"/>
      <c r="AAX137" s="252"/>
      <c r="AAY137" s="467"/>
      <c r="AAZ137" s="466"/>
      <c r="ABA137" s="399"/>
      <c r="ABB137" s="466"/>
      <c r="ABC137" s="252"/>
      <c r="ABD137" s="467"/>
      <c r="ABE137" s="466"/>
      <c r="ABF137" s="399"/>
      <c r="ABG137" s="466"/>
      <c r="ABH137" s="252"/>
      <c r="ABI137" s="467"/>
      <c r="ABJ137" s="466"/>
      <c r="ABK137" s="399"/>
      <c r="ABL137" s="466"/>
      <c r="ABM137" s="252"/>
      <c r="ABN137" s="467"/>
      <c r="ABO137" s="466"/>
      <c r="ABP137" s="399"/>
      <c r="ABQ137" s="466"/>
      <c r="ABR137" s="252"/>
      <c r="ABS137" s="467"/>
      <c r="ABT137" s="466"/>
      <c r="ABU137" s="399"/>
      <c r="ABV137" s="466"/>
      <c r="ABW137" s="252"/>
      <c r="ABX137" s="467"/>
      <c r="ABY137" s="466"/>
      <c r="ABZ137" s="399"/>
      <c r="ACA137" s="466"/>
      <c r="ACB137" s="252"/>
      <c r="ACC137" s="467"/>
      <c r="ACD137" s="466"/>
      <c r="ACE137" s="399"/>
      <c r="ACF137" s="466"/>
      <c r="ACG137" s="252"/>
      <c r="ACH137" s="467"/>
      <c r="ACI137" s="466"/>
      <c r="ACJ137" s="399"/>
      <c r="ACK137" s="466"/>
      <c r="ACL137" s="252"/>
      <c r="ACM137" s="467"/>
      <c r="ACN137" s="466"/>
      <c r="ACO137" s="399"/>
      <c r="ACP137" s="466"/>
      <c r="ACQ137" s="252"/>
      <c r="ACR137" s="467"/>
      <c r="ACS137" s="466"/>
      <c r="ACT137" s="399"/>
      <c r="ACU137" s="466"/>
      <c r="ACV137" s="252"/>
      <c r="ACW137" s="467"/>
      <c r="ACX137" s="466"/>
      <c r="ACY137" s="399"/>
      <c r="ACZ137" s="466"/>
      <c r="ADA137" s="252"/>
      <c r="ADB137" s="467"/>
      <c r="ADC137" s="466"/>
      <c r="ADD137" s="399"/>
      <c r="ADE137" s="466"/>
      <c r="ADF137" s="252"/>
      <c r="ADG137" s="467"/>
      <c r="ADH137" s="466"/>
      <c r="ADI137" s="399"/>
      <c r="ADJ137" s="466"/>
      <c r="ADK137" s="252"/>
      <c r="ADL137" s="467"/>
      <c r="ADM137" s="466"/>
      <c r="ADN137" s="399"/>
      <c r="ADO137" s="466"/>
      <c r="ADP137" s="252"/>
      <c r="ADQ137" s="467"/>
      <c r="ADR137" s="466"/>
      <c r="ADS137" s="399"/>
      <c r="ADT137" s="466"/>
      <c r="ADU137" s="252"/>
      <c r="ADV137" s="467"/>
      <c r="ADW137" s="466"/>
      <c r="ADX137" s="399"/>
      <c r="ADY137" s="466"/>
      <c r="ADZ137" s="252"/>
      <c r="AEA137" s="467"/>
      <c r="AEB137" s="466"/>
      <c r="AEC137" s="399"/>
      <c r="AED137" s="466"/>
      <c r="AEE137" s="252"/>
      <c r="AEF137" s="467"/>
      <c r="AEG137" s="466"/>
      <c r="AEH137" s="399"/>
      <c r="AEI137" s="466"/>
      <c r="AEJ137" s="252"/>
      <c r="AEK137" s="467"/>
      <c r="AEL137" s="466"/>
      <c r="AEM137" s="399"/>
      <c r="AEN137" s="466"/>
      <c r="AEO137" s="252"/>
      <c r="AEP137" s="467"/>
      <c r="AEQ137" s="466"/>
      <c r="AER137" s="399"/>
      <c r="AES137" s="466"/>
      <c r="AET137" s="252"/>
      <c r="AEU137" s="467"/>
      <c r="AEV137" s="466"/>
      <c r="AEW137" s="399"/>
      <c r="AEX137" s="466"/>
      <c r="AEY137" s="252"/>
      <c r="AEZ137" s="467"/>
      <c r="AFA137" s="466"/>
      <c r="AFB137" s="399"/>
      <c r="AFC137" s="466"/>
      <c r="AFD137" s="252"/>
      <c r="AFE137" s="467"/>
      <c r="AFF137" s="466"/>
      <c r="AFG137" s="399"/>
      <c r="AFH137" s="466"/>
      <c r="AFI137" s="252"/>
      <c r="AFJ137" s="467"/>
      <c r="AFK137" s="466"/>
      <c r="AFL137" s="399"/>
      <c r="AFM137" s="466"/>
      <c r="AFN137" s="252"/>
      <c r="AFO137" s="467"/>
      <c r="AFP137" s="466"/>
      <c r="AFQ137" s="399"/>
      <c r="AFR137" s="466"/>
      <c r="AFS137" s="252"/>
      <c r="AFT137" s="467"/>
      <c r="AFU137" s="466"/>
      <c r="AFV137" s="399"/>
      <c r="AFW137" s="466"/>
      <c r="AFX137" s="252"/>
      <c r="AFY137" s="467"/>
      <c r="AFZ137" s="466"/>
      <c r="AGA137" s="399"/>
      <c r="AGB137" s="466"/>
      <c r="AGC137" s="252"/>
      <c r="AGD137" s="467"/>
      <c r="AGE137" s="466"/>
      <c r="AGF137" s="399"/>
      <c r="AGG137" s="466"/>
      <c r="AGH137" s="252"/>
      <c r="AGI137" s="467"/>
      <c r="AGJ137" s="466"/>
      <c r="AGK137" s="399"/>
      <c r="AGL137" s="466"/>
      <c r="AGM137" s="252"/>
      <c r="AGN137" s="467"/>
      <c r="AGO137" s="466"/>
      <c r="AGP137" s="399"/>
      <c r="AGQ137" s="466"/>
      <c r="AGR137" s="252"/>
      <c r="AGS137" s="467"/>
      <c r="AGT137" s="466"/>
      <c r="AGU137" s="399"/>
      <c r="AGV137" s="466"/>
      <c r="AGW137" s="252"/>
      <c r="AGX137" s="467"/>
      <c r="AGY137" s="466"/>
      <c r="AGZ137" s="399"/>
      <c r="AHA137" s="466"/>
      <c r="AHB137" s="252"/>
      <c r="AHC137" s="467"/>
      <c r="AHD137" s="466"/>
      <c r="AHE137" s="399"/>
      <c r="AHF137" s="466"/>
      <c r="AHG137" s="252"/>
      <c r="AHH137" s="467"/>
      <c r="AHI137" s="466"/>
      <c r="AHJ137" s="399"/>
      <c r="AHK137" s="466"/>
      <c r="AHL137" s="252"/>
      <c r="AHM137" s="467"/>
      <c r="AHN137" s="466"/>
      <c r="AHO137" s="399"/>
      <c r="AHP137" s="466"/>
      <c r="AHQ137" s="252"/>
      <c r="AHR137" s="467"/>
      <c r="AHS137" s="466"/>
      <c r="AHT137" s="399"/>
      <c r="AHU137" s="466"/>
      <c r="AHV137" s="252"/>
      <c r="AHW137" s="467"/>
      <c r="AHX137" s="466"/>
      <c r="AHY137" s="399"/>
      <c r="AHZ137" s="466"/>
      <c r="AIA137" s="252"/>
      <c r="AIB137" s="467"/>
      <c r="AIC137" s="466"/>
      <c r="AID137" s="399"/>
      <c r="AIE137" s="466"/>
      <c r="AIF137" s="252"/>
      <c r="AIG137" s="467"/>
      <c r="AIH137" s="466"/>
      <c r="AII137" s="399"/>
      <c r="AIJ137" s="466"/>
      <c r="AIK137" s="252"/>
      <c r="AIL137" s="467"/>
      <c r="AIM137" s="466"/>
      <c r="AIN137" s="399"/>
      <c r="AIO137" s="466"/>
      <c r="AIP137" s="252"/>
      <c r="AIQ137" s="467"/>
      <c r="AIR137" s="466"/>
      <c r="AIS137" s="399"/>
      <c r="AIT137" s="466"/>
      <c r="AIU137" s="252"/>
      <c r="AIV137" s="467"/>
      <c r="AIW137" s="466"/>
      <c r="AIX137" s="399"/>
      <c r="AIY137" s="466"/>
      <c r="AIZ137" s="252"/>
      <c r="AJA137" s="467"/>
      <c r="AJB137" s="466"/>
      <c r="AJC137" s="399"/>
      <c r="AJD137" s="466"/>
      <c r="AJE137" s="252"/>
      <c r="AJF137" s="467"/>
      <c r="AJG137" s="466"/>
      <c r="AJH137" s="399"/>
      <c r="AJI137" s="466"/>
      <c r="AJJ137" s="252"/>
      <c r="AJK137" s="467"/>
      <c r="AJL137" s="466"/>
      <c r="AJM137" s="399"/>
      <c r="AJN137" s="466"/>
      <c r="AJO137" s="252"/>
      <c r="AJP137" s="467"/>
      <c r="AJQ137" s="466"/>
      <c r="AJR137" s="399"/>
      <c r="AJS137" s="466"/>
      <c r="AJT137" s="252"/>
      <c r="AJU137" s="467"/>
      <c r="AJV137" s="466"/>
      <c r="AJW137" s="399"/>
      <c r="AJX137" s="466"/>
      <c r="AJY137" s="252"/>
      <c r="AJZ137" s="467"/>
      <c r="AKA137" s="466"/>
      <c r="AKB137" s="399"/>
      <c r="AKC137" s="466"/>
      <c r="AKD137" s="252"/>
      <c r="AKE137" s="467"/>
      <c r="AKF137" s="466"/>
      <c r="AKG137" s="399"/>
      <c r="AKH137" s="466"/>
      <c r="AKI137" s="252"/>
      <c r="AKJ137" s="467"/>
      <c r="AKK137" s="466"/>
      <c r="AKL137" s="399"/>
      <c r="AKM137" s="466"/>
      <c r="AKN137" s="252"/>
      <c r="AKO137" s="467"/>
      <c r="AKP137" s="466"/>
      <c r="AKQ137" s="399"/>
      <c r="AKR137" s="466"/>
      <c r="AKS137" s="252"/>
      <c r="AKT137" s="467"/>
      <c r="AKU137" s="466"/>
      <c r="AKV137" s="399"/>
      <c r="AKW137" s="466"/>
      <c r="AKX137" s="252"/>
      <c r="AKY137" s="467"/>
      <c r="AKZ137" s="466"/>
      <c r="ALA137" s="399"/>
      <c r="ALB137" s="466"/>
      <c r="ALC137" s="252"/>
      <c r="ALD137" s="467"/>
      <c r="ALE137" s="466"/>
      <c r="ALF137" s="399"/>
      <c r="ALG137" s="466"/>
      <c r="ALH137" s="252"/>
      <c r="ALI137" s="467"/>
      <c r="ALJ137" s="466"/>
      <c r="ALK137" s="399"/>
      <c r="ALL137" s="466"/>
      <c r="ALM137" s="252"/>
      <c r="ALN137" s="467"/>
      <c r="ALO137" s="466"/>
      <c r="ALP137" s="399"/>
      <c r="ALQ137" s="466"/>
      <c r="ALR137" s="252"/>
      <c r="ALS137" s="467"/>
      <c r="ALT137" s="466"/>
      <c r="ALU137" s="399"/>
      <c r="ALV137" s="466"/>
      <c r="ALW137" s="252"/>
      <c r="ALX137" s="467"/>
      <c r="ALY137" s="466"/>
      <c r="ALZ137" s="399"/>
      <c r="AMA137" s="466"/>
      <c r="AMB137" s="252"/>
      <c r="AMC137" s="467"/>
      <c r="AMD137" s="466"/>
      <c r="AME137" s="399"/>
      <c r="AMF137" s="466"/>
      <c r="AMG137" s="252"/>
      <c r="AMH137" s="467"/>
      <c r="AMI137" s="466"/>
      <c r="AMJ137" s="399"/>
      <c r="AMK137" s="466"/>
      <c r="AML137" s="252"/>
      <c r="AMM137" s="467"/>
      <c r="AMN137" s="466"/>
      <c r="AMO137" s="399"/>
      <c r="AMP137" s="466"/>
      <c r="AMQ137" s="252"/>
      <c r="AMR137" s="467"/>
      <c r="AMS137" s="466"/>
      <c r="AMT137" s="399"/>
      <c r="AMU137" s="466"/>
      <c r="AMV137" s="252"/>
      <c r="AMW137" s="467"/>
      <c r="AMX137" s="466"/>
      <c r="AMY137" s="399"/>
      <c r="AMZ137" s="466"/>
      <c r="ANA137" s="252"/>
      <c r="ANB137" s="467"/>
      <c r="ANC137" s="466"/>
      <c r="AND137" s="399"/>
      <c r="ANE137" s="466"/>
      <c r="ANF137" s="252"/>
      <c r="ANG137" s="467"/>
      <c r="ANH137" s="466"/>
      <c r="ANI137" s="399"/>
      <c r="ANJ137" s="466"/>
      <c r="ANK137" s="252"/>
      <c r="ANL137" s="467"/>
      <c r="ANM137" s="466"/>
      <c r="ANN137" s="399"/>
      <c r="ANO137" s="466"/>
      <c r="ANP137" s="252"/>
      <c r="ANQ137" s="467"/>
      <c r="ANR137" s="466"/>
      <c r="ANS137" s="399"/>
      <c r="ANT137" s="466"/>
      <c r="ANU137" s="252"/>
      <c r="ANV137" s="467"/>
      <c r="ANW137" s="466"/>
      <c r="ANX137" s="399"/>
      <c r="ANY137" s="466"/>
      <c r="ANZ137" s="252"/>
      <c r="AOA137" s="467"/>
      <c r="AOB137" s="466"/>
      <c r="AOC137" s="399"/>
      <c r="AOD137" s="466"/>
      <c r="AOE137" s="252"/>
      <c r="AOF137" s="467"/>
      <c r="AOG137" s="466"/>
      <c r="AOH137" s="399"/>
      <c r="AOI137" s="466"/>
      <c r="AOJ137" s="252"/>
      <c r="AOK137" s="467"/>
      <c r="AOL137" s="466"/>
      <c r="AOM137" s="399"/>
      <c r="AON137" s="466"/>
      <c r="AOO137" s="252"/>
      <c r="AOP137" s="467"/>
      <c r="AOQ137" s="466"/>
      <c r="AOR137" s="399"/>
      <c r="AOS137" s="466"/>
      <c r="AOT137" s="252"/>
      <c r="AOU137" s="467"/>
      <c r="AOV137" s="466"/>
      <c r="AOW137" s="399"/>
      <c r="AOX137" s="466"/>
      <c r="AOY137" s="252"/>
      <c r="AOZ137" s="467"/>
      <c r="APA137" s="466"/>
      <c r="APB137" s="399"/>
      <c r="APC137" s="466"/>
      <c r="APD137" s="252"/>
      <c r="APE137" s="467"/>
      <c r="APF137" s="466"/>
      <c r="APG137" s="399"/>
      <c r="APH137" s="466"/>
      <c r="API137" s="252"/>
      <c r="APJ137" s="467"/>
      <c r="APK137" s="466"/>
      <c r="APL137" s="399"/>
      <c r="APM137" s="466"/>
      <c r="APN137" s="252"/>
      <c r="APO137" s="467"/>
      <c r="APP137" s="466"/>
      <c r="APQ137" s="399"/>
      <c r="APR137" s="466"/>
      <c r="APS137" s="252"/>
      <c r="APT137" s="467"/>
      <c r="APU137" s="466"/>
      <c r="APV137" s="399"/>
      <c r="APW137" s="466"/>
      <c r="APX137" s="252"/>
      <c r="APY137" s="467"/>
      <c r="APZ137" s="466"/>
      <c r="AQA137" s="399"/>
      <c r="AQB137" s="466"/>
      <c r="AQC137" s="252"/>
      <c r="AQD137" s="467"/>
      <c r="AQE137" s="466"/>
      <c r="AQF137" s="399"/>
      <c r="AQG137" s="466"/>
      <c r="AQH137" s="252"/>
      <c r="AQI137" s="467"/>
      <c r="AQJ137" s="466"/>
      <c r="AQK137" s="399"/>
      <c r="AQL137" s="466"/>
      <c r="AQM137" s="252"/>
      <c r="AQN137" s="467"/>
      <c r="AQO137" s="466"/>
      <c r="AQP137" s="399"/>
      <c r="AQQ137" s="466"/>
      <c r="AQR137" s="252"/>
      <c r="AQS137" s="467"/>
      <c r="AQT137" s="466"/>
      <c r="AQU137" s="399"/>
      <c r="AQV137" s="466"/>
      <c r="AQW137" s="252"/>
      <c r="AQX137" s="467"/>
      <c r="AQY137" s="466"/>
      <c r="AQZ137" s="399"/>
      <c r="ARA137" s="466"/>
      <c r="ARB137" s="252"/>
      <c r="ARC137" s="467"/>
      <c r="ARD137" s="466"/>
      <c r="ARE137" s="399"/>
      <c r="ARF137" s="466"/>
      <c r="ARG137" s="252"/>
      <c r="ARH137" s="467"/>
      <c r="ARI137" s="466"/>
      <c r="ARJ137" s="399"/>
      <c r="ARK137" s="466"/>
      <c r="ARL137" s="252"/>
      <c r="ARM137" s="467"/>
      <c r="ARN137" s="466"/>
      <c r="ARO137" s="399"/>
      <c r="ARP137" s="466"/>
      <c r="ARQ137" s="252"/>
      <c r="ARR137" s="467"/>
      <c r="ARS137" s="466"/>
      <c r="ART137" s="399"/>
      <c r="ARU137" s="466"/>
      <c r="ARV137" s="252"/>
      <c r="ARW137" s="467"/>
      <c r="ARX137" s="466"/>
      <c r="ARY137" s="399"/>
      <c r="ARZ137" s="466"/>
      <c r="ASA137" s="252"/>
      <c r="ASB137" s="467"/>
      <c r="ASC137" s="466"/>
      <c r="ASD137" s="399"/>
      <c r="ASE137" s="466"/>
      <c r="ASF137" s="252"/>
      <c r="ASG137" s="467"/>
      <c r="ASH137" s="466"/>
      <c r="ASI137" s="399"/>
      <c r="ASJ137" s="466"/>
      <c r="ASK137" s="252"/>
      <c r="ASL137" s="467"/>
      <c r="ASM137" s="466"/>
      <c r="ASN137" s="399"/>
      <c r="ASO137" s="466"/>
      <c r="ASP137" s="252"/>
      <c r="ASQ137" s="467"/>
      <c r="ASR137" s="466"/>
      <c r="ASS137" s="399"/>
      <c r="AST137" s="466"/>
      <c r="ASU137" s="252"/>
      <c r="ASV137" s="467"/>
      <c r="ASW137" s="466"/>
      <c r="ASX137" s="399"/>
      <c r="ASY137" s="466"/>
      <c r="ASZ137" s="252"/>
      <c r="ATA137" s="467"/>
      <c r="ATB137" s="466"/>
      <c r="ATC137" s="399"/>
      <c r="ATD137" s="466"/>
      <c r="ATE137" s="252"/>
      <c r="ATF137" s="467"/>
      <c r="ATG137" s="466"/>
      <c r="ATH137" s="399"/>
      <c r="ATI137" s="466"/>
      <c r="ATJ137" s="252"/>
      <c r="ATK137" s="467"/>
      <c r="ATL137" s="466"/>
      <c r="ATM137" s="399"/>
      <c r="ATN137" s="466"/>
      <c r="ATO137" s="252"/>
      <c r="ATP137" s="467"/>
      <c r="ATQ137" s="466"/>
      <c r="ATR137" s="399"/>
      <c r="ATS137" s="466"/>
      <c r="ATT137" s="252"/>
      <c r="ATU137" s="467"/>
      <c r="ATV137" s="466"/>
      <c r="ATW137" s="399"/>
      <c r="ATX137" s="466"/>
      <c r="ATY137" s="252"/>
      <c r="ATZ137" s="467"/>
      <c r="AUA137" s="466"/>
      <c r="AUB137" s="399"/>
      <c r="AUC137" s="466"/>
      <c r="AUD137" s="252"/>
      <c r="AUE137" s="467"/>
      <c r="AUF137" s="466"/>
      <c r="AUG137" s="399"/>
      <c r="AUH137" s="466"/>
      <c r="AUI137" s="252"/>
      <c r="AUJ137" s="467"/>
      <c r="AUK137" s="466"/>
      <c r="AUL137" s="399"/>
      <c r="AUM137" s="466"/>
      <c r="AUN137" s="252"/>
      <c r="AUO137" s="467"/>
      <c r="AUP137" s="466"/>
      <c r="AUQ137" s="399"/>
      <c r="AUR137" s="466"/>
      <c r="AUS137" s="252"/>
      <c r="AUT137" s="467"/>
      <c r="AUU137" s="466"/>
      <c r="AUV137" s="399"/>
      <c r="AUW137" s="466"/>
      <c r="AUX137" s="252"/>
      <c r="AUY137" s="467"/>
      <c r="AUZ137" s="466"/>
      <c r="AVA137" s="399"/>
      <c r="AVB137" s="466"/>
      <c r="AVC137" s="252"/>
      <c r="AVD137" s="467"/>
      <c r="AVE137" s="466"/>
      <c r="AVF137" s="399"/>
      <c r="AVG137" s="466"/>
      <c r="AVH137" s="252"/>
      <c r="AVI137" s="467"/>
      <c r="AVJ137" s="466"/>
      <c r="AVK137" s="399"/>
      <c r="AVL137" s="466"/>
      <c r="AVM137" s="252"/>
      <c r="AVN137" s="467"/>
      <c r="AVO137" s="466"/>
      <c r="AVP137" s="399"/>
      <c r="AVQ137" s="466"/>
      <c r="AVR137" s="252"/>
      <c r="AVS137" s="467"/>
      <c r="AVT137" s="466"/>
      <c r="AVU137" s="399"/>
      <c r="AVV137" s="466"/>
      <c r="AVW137" s="252"/>
      <c r="AVX137" s="467"/>
      <c r="AVY137" s="466"/>
      <c r="AVZ137" s="399"/>
      <c r="AWA137" s="466"/>
      <c r="AWB137" s="252"/>
      <c r="AWC137" s="467"/>
      <c r="AWD137" s="466"/>
      <c r="AWE137" s="399"/>
      <c r="AWF137" s="466"/>
      <c r="AWG137" s="252"/>
      <c r="AWH137" s="467"/>
      <c r="AWI137" s="466"/>
      <c r="AWJ137" s="399"/>
      <c r="AWK137" s="466"/>
      <c r="AWL137" s="252"/>
      <c r="AWM137" s="467"/>
      <c r="AWN137" s="466"/>
      <c r="AWO137" s="399"/>
      <c r="AWP137" s="466"/>
      <c r="AWQ137" s="252"/>
      <c r="AWR137" s="467"/>
      <c r="AWS137" s="466"/>
      <c r="AWT137" s="399"/>
      <c r="AWU137" s="466"/>
      <c r="AWV137" s="252"/>
      <c r="AWW137" s="467"/>
      <c r="AWX137" s="466"/>
      <c r="AWY137" s="399"/>
      <c r="AWZ137" s="466"/>
      <c r="AXA137" s="252"/>
      <c r="AXB137" s="467"/>
      <c r="AXC137" s="466"/>
      <c r="AXD137" s="399"/>
      <c r="AXE137" s="466"/>
      <c r="AXF137" s="252"/>
      <c r="AXG137" s="467"/>
      <c r="AXH137" s="466"/>
      <c r="AXI137" s="399"/>
      <c r="AXJ137" s="466"/>
      <c r="AXK137" s="252"/>
      <c r="AXL137" s="467"/>
      <c r="AXM137" s="466"/>
      <c r="AXN137" s="399"/>
      <c r="AXO137" s="466"/>
      <c r="AXP137" s="252"/>
      <c r="AXQ137" s="467"/>
      <c r="AXR137" s="466"/>
      <c r="AXS137" s="399"/>
      <c r="AXT137" s="466"/>
      <c r="AXU137" s="252"/>
      <c r="AXV137" s="467"/>
      <c r="AXW137" s="466"/>
      <c r="AXX137" s="399"/>
      <c r="AXY137" s="466"/>
      <c r="AXZ137" s="252"/>
      <c r="AYA137" s="467"/>
      <c r="AYB137" s="466"/>
      <c r="AYC137" s="399"/>
      <c r="AYD137" s="466"/>
      <c r="AYE137" s="252"/>
      <c r="AYF137" s="467"/>
      <c r="AYG137" s="466"/>
      <c r="AYH137" s="399"/>
      <c r="AYI137" s="466"/>
      <c r="AYJ137" s="252"/>
      <c r="AYK137" s="467"/>
      <c r="AYL137" s="466"/>
      <c r="AYM137" s="399"/>
      <c r="AYN137" s="466"/>
      <c r="AYO137" s="252"/>
      <c r="AYP137" s="467"/>
      <c r="AYQ137" s="466"/>
      <c r="AYR137" s="399"/>
      <c r="AYS137" s="466"/>
      <c r="AYT137" s="252"/>
      <c r="AYU137" s="467"/>
      <c r="AYV137" s="466"/>
      <c r="AYW137" s="399"/>
      <c r="AYX137" s="466"/>
      <c r="AYY137" s="252"/>
      <c r="AYZ137" s="467"/>
      <c r="AZA137" s="466"/>
      <c r="AZB137" s="399"/>
      <c r="AZC137" s="466"/>
      <c r="AZD137" s="252"/>
      <c r="AZE137" s="467"/>
      <c r="AZF137" s="466"/>
      <c r="AZG137" s="399"/>
      <c r="AZH137" s="466"/>
      <c r="AZI137" s="252"/>
      <c r="AZJ137" s="467"/>
      <c r="AZK137" s="466"/>
      <c r="AZL137" s="399"/>
      <c r="AZM137" s="466"/>
      <c r="AZN137" s="252"/>
      <c r="AZO137" s="467"/>
      <c r="AZP137" s="466"/>
      <c r="AZQ137" s="399"/>
      <c r="AZR137" s="466"/>
      <c r="AZS137" s="252"/>
      <c r="AZT137" s="467"/>
      <c r="AZU137" s="466"/>
      <c r="AZV137" s="399"/>
      <c r="AZW137" s="466"/>
      <c r="AZX137" s="252"/>
      <c r="AZY137" s="467"/>
      <c r="AZZ137" s="466"/>
      <c r="BAA137" s="399"/>
      <c r="BAB137" s="466"/>
      <c r="BAC137" s="252"/>
      <c r="BAD137" s="467"/>
      <c r="BAE137" s="466"/>
      <c r="BAF137" s="399"/>
      <c r="BAG137" s="466"/>
      <c r="BAH137" s="252"/>
      <c r="BAI137" s="467"/>
      <c r="BAJ137" s="466"/>
      <c r="BAK137" s="399"/>
      <c r="BAL137" s="466"/>
      <c r="BAM137" s="252"/>
      <c r="BAN137" s="467"/>
      <c r="BAO137" s="466"/>
      <c r="BAP137" s="399"/>
      <c r="BAQ137" s="466"/>
      <c r="BAR137" s="252"/>
      <c r="BAS137" s="467"/>
      <c r="BAT137" s="466"/>
      <c r="BAU137" s="399"/>
      <c r="BAV137" s="466"/>
      <c r="BAW137" s="252"/>
      <c r="BAX137" s="467"/>
      <c r="BAY137" s="466"/>
      <c r="BAZ137" s="399"/>
      <c r="BBA137" s="466"/>
      <c r="BBB137" s="252"/>
      <c r="BBC137" s="467"/>
      <c r="BBD137" s="466"/>
      <c r="BBE137" s="399"/>
      <c r="BBF137" s="466"/>
      <c r="BBG137" s="252"/>
      <c r="BBH137" s="467"/>
      <c r="BBI137" s="466"/>
      <c r="BBJ137" s="399"/>
      <c r="BBK137" s="466"/>
      <c r="BBL137" s="252"/>
      <c r="BBM137" s="467"/>
      <c r="BBN137" s="466"/>
      <c r="BBO137" s="399"/>
      <c r="BBP137" s="466"/>
      <c r="BBQ137" s="252"/>
      <c r="BBR137" s="467"/>
      <c r="BBS137" s="466"/>
      <c r="BBT137" s="399"/>
      <c r="BBU137" s="466"/>
      <c r="BBV137" s="252"/>
      <c r="BBW137" s="467"/>
      <c r="BBX137" s="466"/>
      <c r="BBY137" s="399"/>
      <c r="BBZ137" s="466"/>
      <c r="BCA137" s="252"/>
      <c r="BCB137" s="467"/>
      <c r="BCC137" s="466"/>
      <c r="BCD137" s="399"/>
      <c r="BCE137" s="466"/>
      <c r="BCF137" s="252"/>
      <c r="BCG137" s="467"/>
      <c r="BCH137" s="466"/>
      <c r="BCI137" s="399"/>
      <c r="BCJ137" s="466"/>
      <c r="BCK137" s="252"/>
      <c r="BCL137" s="467"/>
      <c r="BCM137" s="466"/>
      <c r="BCN137" s="399"/>
      <c r="BCO137" s="466"/>
      <c r="BCP137" s="252"/>
      <c r="BCQ137" s="467"/>
      <c r="BCR137" s="466"/>
      <c r="BCS137" s="399"/>
      <c r="BCT137" s="466"/>
      <c r="BCU137" s="252"/>
      <c r="BCV137" s="467"/>
      <c r="BCW137" s="466"/>
      <c r="BCX137" s="399"/>
      <c r="BCY137" s="466"/>
      <c r="BCZ137" s="252"/>
      <c r="BDA137" s="467"/>
      <c r="BDB137" s="466"/>
      <c r="BDC137" s="399"/>
      <c r="BDD137" s="466"/>
      <c r="BDE137" s="252"/>
      <c r="BDF137" s="467"/>
      <c r="BDG137" s="466"/>
      <c r="BDH137" s="399"/>
      <c r="BDI137" s="466"/>
      <c r="BDJ137" s="252"/>
      <c r="BDK137" s="467"/>
      <c r="BDL137" s="466"/>
      <c r="BDM137" s="399"/>
      <c r="BDN137" s="466"/>
      <c r="BDO137" s="252"/>
      <c r="BDP137" s="467"/>
      <c r="BDQ137" s="466"/>
      <c r="BDR137" s="399"/>
      <c r="BDS137" s="466"/>
      <c r="BDT137" s="252"/>
      <c r="BDU137" s="467"/>
      <c r="BDV137" s="466"/>
      <c r="BDW137" s="399"/>
      <c r="BDX137" s="466"/>
      <c r="BDY137" s="252"/>
      <c r="BDZ137" s="467"/>
      <c r="BEA137" s="466"/>
      <c r="BEB137" s="399"/>
      <c r="BEC137" s="466"/>
      <c r="BED137" s="252"/>
      <c r="BEE137" s="467"/>
      <c r="BEF137" s="466"/>
      <c r="BEG137" s="399"/>
      <c r="BEH137" s="466"/>
      <c r="BEI137" s="252"/>
      <c r="BEJ137" s="467"/>
      <c r="BEK137" s="466"/>
      <c r="BEL137" s="399"/>
      <c r="BEM137" s="466"/>
      <c r="BEN137" s="252"/>
      <c r="BEO137" s="467"/>
      <c r="BEP137" s="466"/>
      <c r="BEQ137" s="399"/>
      <c r="BER137" s="466"/>
      <c r="BES137" s="252"/>
      <c r="BET137" s="467"/>
      <c r="BEU137" s="466"/>
      <c r="BEV137" s="399"/>
      <c r="BEW137" s="466"/>
      <c r="BEX137" s="252"/>
      <c r="BEY137" s="467"/>
      <c r="BEZ137" s="466"/>
      <c r="BFA137" s="399"/>
      <c r="BFB137" s="466"/>
      <c r="BFC137" s="252"/>
      <c r="BFD137" s="467"/>
      <c r="BFE137" s="466"/>
      <c r="BFF137" s="399"/>
      <c r="BFG137" s="466"/>
      <c r="BFH137" s="252"/>
      <c r="BFI137" s="467"/>
      <c r="BFJ137" s="466"/>
      <c r="BFK137" s="399"/>
      <c r="BFL137" s="466"/>
      <c r="BFM137" s="252"/>
      <c r="BFN137" s="467"/>
      <c r="BFO137" s="466"/>
      <c r="BFP137" s="399"/>
      <c r="BFQ137" s="466"/>
      <c r="BFR137" s="252"/>
      <c r="BFS137" s="467"/>
      <c r="BFT137" s="466"/>
      <c r="BFU137" s="399"/>
      <c r="BFV137" s="466"/>
      <c r="BFW137" s="252"/>
      <c r="BFX137" s="467"/>
      <c r="BFY137" s="466"/>
      <c r="BFZ137" s="399"/>
      <c r="BGA137" s="466"/>
      <c r="BGB137" s="252"/>
      <c r="BGC137" s="467"/>
      <c r="BGD137" s="466"/>
      <c r="BGE137" s="399"/>
      <c r="BGF137" s="466"/>
      <c r="BGG137" s="252"/>
      <c r="BGH137" s="467"/>
      <c r="BGI137" s="466"/>
      <c r="BGJ137" s="399"/>
      <c r="BGK137" s="466"/>
      <c r="BGL137" s="252"/>
      <c r="BGM137" s="467"/>
      <c r="BGN137" s="466"/>
      <c r="BGO137" s="399"/>
      <c r="BGP137" s="466"/>
      <c r="BGQ137" s="252"/>
      <c r="BGR137" s="467"/>
      <c r="BGS137" s="466"/>
      <c r="BGT137" s="399"/>
      <c r="BGU137" s="466"/>
      <c r="BGV137" s="252"/>
      <c r="BGW137" s="467"/>
      <c r="BGX137" s="466"/>
      <c r="BGY137" s="399"/>
      <c r="BGZ137" s="466"/>
      <c r="BHA137" s="252"/>
      <c r="BHB137" s="467"/>
      <c r="BHC137" s="466"/>
      <c r="BHD137" s="399"/>
      <c r="BHE137" s="466"/>
      <c r="BHF137" s="252"/>
      <c r="BHG137" s="467"/>
      <c r="BHH137" s="466"/>
      <c r="BHI137" s="399"/>
      <c r="BHJ137" s="466"/>
      <c r="BHK137" s="252"/>
      <c r="BHL137" s="467"/>
      <c r="BHM137" s="466"/>
      <c r="BHN137" s="399"/>
      <c r="BHO137" s="466"/>
      <c r="BHP137" s="252"/>
      <c r="BHQ137" s="467"/>
      <c r="BHR137" s="466"/>
      <c r="BHS137" s="399"/>
      <c r="BHT137" s="466"/>
      <c r="BHU137" s="252"/>
      <c r="BHV137" s="467"/>
      <c r="BHW137" s="466"/>
      <c r="BHX137" s="399"/>
      <c r="BHY137" s="466"/>
      <c r="BHZ137" s="252"/>
      <c r="BIA137" s="467"/>
      <c r="BIB137" s="466"/>
      <c r="BIC137" s="399"/>
      <c r="BID137" s="466"/>
      <c r="BIE137" s="252"/>
      <c r="BIF137" s="467"/>
      <c r="BIG137" s="466"/>
      <c r="BIH137" s="399"/>
      <c r="BII137" s="466"/>
      <c r="BIJ137" s="252"/>
      <c r="BIK137" s="467"/>
      <c r="BIL137" s="466"/>
      <c r="BIM137" s="399"/>
      <c r="BIN137" s="466"/>
      <c r="BIO137" s="252"/>
      <c r="BIP137" s="467"/>
      <c r="BIQ137" s="466"/>
      <c r="BIR137" s="399"/>
      <c r="BIS137" s="466"/>
      <c r="BIT137" s="252"/>
      <c r="BIU137" s="467"/>
      <c r="BIV137" s="466"/>
      <c r="BIW137" s="399"/>
      <c r="BIX137" s="466"/>
      <c r="BIY137" s="252"/>
      <c r="BIZ137" s="467"/>
      <c r="BJA137" s="466"/>
      <c r="BJB137" s="399"/>
      <c r="BJC137" s="466"/>
      <c r="BJD137" s="252"/>
      <c r="BJE137" s="467"/>
      <c r="BJF137" s="466"/>
      <c r="BJG137" s="399"/>
      <c r="BJH137" s="466"/>
      <c r="BJI137" s="252"/>
      <c r="BJJ137" s="467"/>
      <c r="BJK137" s="466"/>
      <c r="BJL137" s="399"/>
      <c r="BJM137" s="466"/>
      <c r="BJN137" s="252"/>
      <c r="BJO137" s="467"/>
      <c r="BJP137" s="466"/>
      <c r="BJQ137" s="399"/>
      <c r="BJR137" s="466"/>
      <c r="BJS137" s="252"/>
      <c r="BJT137" s="467"/>
      <c r="BJU137" s="466"/>
      <c r="BJV137" s="399"/>
      <c r="BJW137" s="466"/>
      <c r="BJX137" s="252"/>
      <c r="BJY137" s="467"/>
      <c r="BJZ137" s="466"/>
      <c r="BKA137" s="399"/>
      <c r="BKB137" s="466"/>
      <c r="BKC137" s="252"/>
      <c r="BKD137" s="467"/>
      <c r="BKE137" s="466"/>
      <c r="BKF137" s="399"/>
      <c r="BKG137" s="466"/>
      <c r="BKH137" s="252"/>
      <c r="BKI137" s="467"/>
      <c r="BKJ137" s="466"/>
      <c r="BKK137" s="399"/>
      <c r="BKL137" s="466"/>
      <c r="BKM137" s="252"/>
      <c r="BKN137" s="467"/>
      <c r="BKO137" s="466"/>
      <c r="BKP137" s="399"/>
      <c r="BKQ137" s="466"/>
      <c r="BKR137" s="252"/>
      <c r="BKS137" s="467"/>
      <c r="BKT137" s="466"/>
      <c r="BKU137" s="399"/>
      <c r="BKV137" s="466"/>
      <c r="BKW137" s="252"/>
      <c r="BKX137" s="467"/>
      <c r="BKY137" s="466"/>
      <c r="BKZ137" s="399"/>
      <c r="BLA137" s="466"/>
      <c r="BLB137" s="252"/>
      <c r="BLC137" s="467"/>
      <c r="BLD137" s="466"/>
      <c r="BLE137" s="399"/>
      <c r="BLF137" s="466"/>
      <c r="BLG137" s="252"/>
      <c r="BLH137" s="467"/>
      <c r="BLI137" s="466"/>
      <c r="BLJ137" s="399"/>
      <c r="BLK137" s="466"/>
      <c r="BLL137" s="252"/>
      <c r="BLM137" s="467"/>
      <c r="BLN137" s="466"/>
      <c r="BLO137" s="399"/>
      <c r="BLP137" s="466"/>
      <c r="BLQ137" s="252"/>
      <c r="BLR137" s="467"/>
      <c r="BLS137" s="466"/>
      <c r="BLT137" s="399"/>
      <c r="BLU137" s="466"/>
      <c r="BLV137" s="252"/>
      <c r="BLW137" s="467"/>
      <c r="BLX137" s="466"/>
      <c r="BLY137" s="399"/>
      <c r="BLZ137" s="466"/>
      <c r="BMA137" s="252"/>
      <c r="BMB137" s="467"/>
      <c r="BMC137" s="466"/>
      <c r="BMD137" s="399"/>
      <c r="BME137" s="466"/>
      <c r="BMF137" s="252"/>
      <c r="BMG137" s="467"/>
      <c r="BMH137" s="466"/>
      <c r="BMI137" s="399"/>
      <c r="BMJ137" s="466"/>
      <c r="BMK137" s="252"/>
      <c r="BML137" s="467"/>
      <c r="BMM137" s="466"/>
      <c r="BMN137" s="399"/>
      <c r="BMO137" s="466"/>
      <c r="BMP137" s="252"/>
      <c r="BMQ137" s="467"/>
      <c r="BMR137" s="466"/>
      <c r="BMS137" s="399"/>
      <c r="BMT137" s="466"/>
      <c r="BMU137" s="252"/>
      <c r="BMV137" s="467"/>
      <c r="BMW137" s="466"/>
      <c r="BMX137" s="399"/>
      <c r="BMY137" s="466"/>
      <c r="BMZ137" s="252"/>
      <c r="BNA137" s="467"/>
      <c r="BNB137" s="466"/>
      <c r="BNC137" s="399"/>
      <c r="BND137" s="466"/>
      <c r="BNE137" s="252"/>
      <c r="BNF137" s="467"/>
      <c r="BNG137" s="466"/>
      <c r="BNH137" s="399"/>
      <c r="BNI137" s="466"/>
      <c r="BNJ137" s="252"/>
      <c r="BNK137" s="467"/>
      <c r="BNL137" s="466"/>
      <c r="BNM137" s="399"/>
      <c r="BNN137" s="466"/>
      <c r="BNO137" s="252"/>
      <c r="BNP137" s="467"/>
      <c r="BNQ137" s="466"/>
      <c r="BNR137" s="399"/>
      <c r="BNS137" s="466"/>
      <c r="BNT137" s="252"/>
      <c r="BNU137" s="467"/>
      <c r="BNV137" s="466"/>
      <c r="BNW137" s="399"/>
      <c r="BNX137" s="466"/>
      <c r="BNY137" s="252"/>
      <c r="BNZ137" s="467"/>
      <c r="BOA137" s="466"/>
      <c r="BOB137" s="399"/>
      <c r="BOC137" s="466"/>
      <c r="BOD137" s="252"/>
      <c r="BOE137" s="467"/>
      <c r="BOF137" s="466"/>
      <c r="BOG137" s="399"/>
      <c r="BOH137" s="466"/>
      <c r="BOI137" s="252"/>
      <c r="BOJ137" s="467"/>
      <c r="BOK137" s="466"/>
      <c r="BOL137" s="399"/>
      <c r="BOM137" s="466"/>
      <c r="BON137" s="252"/>
      <c r="BOO137" s="467"/>
      <c r="BOP137" s="466"/>
      <c r="BOQ137" s="399"/>
      <c r="BOR137" s="466"/>
      <c r="BOS137" s="252"/>
      <c r="BOT137" s="467"/>
      <c r="BOU137" s="466"/>
      <c r="BOV137" s="399"/>
      <c r="BOW137" s="466"/>
      <c r="BOX137" s="252"/>
      <c r="BOY137" s="467"/>
      <c r="BOZ137" s="466"/>
      <c r="BPA137" s="399"/>
      <c r="BPB137" s="466"/>
      <c r="BPC137" s="252"/>
      <c r="BPD137" s="467"/>
      <c r="BPE137" s="466"/>
      <c r="BPF137" s="399"/>
      <c r="BPG137" s="466"/>
      <c r="BPH137" s="252"/>
      <c r="BPI137" s="467"/>
      <c r="BPJ137" s="466"/>
      <c r="BPK137" s="399"/>
      <c r="BPL137" s="466"/>
      <c r="BPM137" s="252"/>
      <c r="BPN137" s="467"/>
      <c r="BPO137" s="466"/>
      <c r="BPP137" s="399"/>
      <c r="BPQ137" s="466"/>
      <c r="BPR137" s="252"/>
      <c r="BPS137" s="467"/>
      <c r="BPT137" s="466"/>
      <c r="BPU137" s="399"/>
      <c r="BPV137" s="466"/>
      <c r="BPW137" s="252"/>
      <c r="BPX137" s="467"/>
      <c r="BPY137" s="466"/>
      <c r="BPZ137" s="399"/>
      <c r="BQA137" s="466"/>
      <c r="BQB137" s="252"/>
      <c r="BQC137" s="467"/>
      <c r="BQD137" s="466"/>
      <c r="BQE137" s="399"/>
      <c r="BQF137" s="466"/>
      <c r="BQG137" s="252"/>
      <c r="BQH137" s="467"/>
      <c r="BQI137" s="466"/>
      <c r="BQJ137" s="399"/>
      <c r="BQK137" s="466"/>
      <c r="BQL137" s="252"/>
      <c r="BQM137" s="467"/>
      <c r="BQN137" s="466"/>
      <c r="BQO137" s="399"/>
      <c r="BQP137" s="466"/>
      <c r="BQQ137" s="252"/>
      <c r="BQR137" s="467"/>
      <c r="BQS137" s="466"/>
      <c r="BQT137" s="399"/>
      <c r="BQU137" s="466"/>
      <c r="BQV137" s="252"/>
      <c r="BQW137" s="467"/>
      <c r="BQX137" s="466"/>
      <c r="BQY137" s="399"/>
      <c r="BQZ137" s="466"/>
      <c r="BRA137" s="252"/>
      <c r="BRB137" s="467"/>
      <c r="BRC137" s="466"/>
      <c r="BRD137" s="399"/>
      <c r="BRE137" s="466"/>
      <c r="BRF137" s="252"/>
      <c r="BRG137" s="467"/>
      <c r="BRH137" s="466"/>
      <c r="BRI137" s="399"/>
      <c r="BRJ137" s="466"/>
      <c r="BRK137" s="252"/>
      <c r="BRL137" s="467"/>
      <c r="BRM137" s="466"/>
      <c r="BRN137" s="399"/>
      <c r="BRO137" s="466"/>
      <c r="BRP137" s="252"/>
      <c r="BRQ137" s="467"/>
      <c r="BRR137" s="466"/>
      <c r="BRS137" s="399"/>
      <c r="BRT137" s="466"/>
      <c r="BRU137" s="252"/>
      <c r="BRV137" s="467"/>
      <c r="BRW137" s="466"/>
      <c r="BRX137" s="399"/>
      <c r="BRY137" s="466"/>
      <c r="BRZ137" s="252"/>
      <c r="BSA137" s="467"/>
      <c r="BSB137" s="466"/>
      <c r="BSC137" s="399"/>
      <c r="BSD137" s="466"/>
      <c r="BSE137" s="252"/>
      <c r="BSF137" s="467"/>
      <c r="BSG137" s="466"/>
      <c r="BSH137" s="399"/>
      <c r="BSI137" s="466"/>
      <c r="BSJ137" s="252"/>
      <c r="BSK137" s="467"/>
      <c r="BSL137" s="466"/>
      <c r="BSM137" s="399"/>
      <c r="BSN137" s="466"/>
      <c r="BSO137" s="252"/>
      <c r="BSP137" s="467"/>
      <c r="BSQ137" s="466"/>
      <c r="BSR137" s="399"/>
      <c r="BSS137" s="466"/>
      <c r="BST137" s="252"/>
      <c r="BSU137" s="467"/>
      <c r="BSV137" s="466"/>
      <c r="BSW137" s="399"/>
      <c r="BSX137" s="466"/>
      <c r="BSY137" s="252"/>
      <c r="BSZ137" s="467"/>
      <c r="BTA137" s="466"/>
      <c r="BTB137" s="399"/>
      <c r="BTC137" s="466"/>
      <c r="BTD137" s="252"/>
      <c r="BTE137" s="467"/>
      <c r="BTF137" s="466"/>
      <c r="BTG137" s="399"/>
      <c r="BTH137" s="466"/>
      <c r="BTI137" s="252"/>
      <c r="BTJ137" s="467"/>
      <c r="BTK137" s="466"/>
      <c r="BTL137" s="399"/>
      <c r="BTM137" s="466"/>
      <c r="BTN137" s="252"/>
      <c r="BTO137" s="467"/>
      <c r="BTP137" s="466"/>
      <c r="BTQ137" s="399"/>
      <c r="BTR137" s="466"/>
      <c r="BTS137" s="252"/>
      <c r="BTT137" s="467"/>
      <c r="BTU137" s="466"/>
      <c r="BTV137" s="399"/>
      <c r="BTW137" s="466"/>
      <c r="BTX137" s="252"/>
      <c r="BTY137" s="467"/>
      <c r="BTZ137" s="466"/>
      <c r="BUA137" s="399"/>
      <c r="BUB137" s="466"/>
      <c r="BUC137" s="252"/>
      <c r="BUD137" s="467"/>
      <c r="BUE137" s="466"/>
      <c r="BUF137" s="399"/>
      <c r="BUG137" s="466"/>
      <c r="BUH137" s="252"/>
      <c r="BUI137" s="467"/>
      <c r="BUJ137" s="466"/>
      <c r="BUK137" s="399"/>
      <c r="BUL137" s="466"/>
      <c r="BUM137" s="252"/>
      <c r="BUN137" s="467"/>
      <c r="BUO137" s="466"/>
      <c r="BUP137" s="399"/>
      <c r="BUQ137" s="466"/>
      <c r="BUR137" s="252"/>
      <c r="BUS137" s="467"/>
      <c r="BUT137" s="466"/>
      <c r="BUU137" s="399"/>
      <c r="BUV137" s="466"/>
      <c r="BUW137" s="252"/>
      <c r="BUX137" s="467"/>
      <c r="BUY137" s="466"/>
      <c r="BUZ137" s="399"/>
      <c r="BVA137" s="466"/>
      <c r="BVB137" s="252"/>
      <c r="BVC137" s="467"/>
      <c r="BVD137" s="466"/>
      <c r="BVE137" s="399"/>
      <c r="BVF137" s="466"/>
      <c r="BVG137" s="252"/>
      <c r="BVH137" s="467"/>
      <c r="BVI137" s="466"/>
      <c r="BVJ137" s="399"/>
      <c r="BVK137" s="466"/>
      <c r="BVL137" s="252"/>
      <c r="BVM137" s="467"/>
      <c r="BVN137" s="466"/>
      <c r="BVO137" s="399"/>
      <c r="BVP137" s="466"/>
      <c r="BVQ137" s="252"/>
      <c r="BVR137" s="467"/>
      <c r="BVS137" s="466"/>
      <c r="BVT137" s="399"/>
      <c r="BVU137" s="466"/>
      <c r="BVV137" s="252"/>
      <c r="BVW137" s="467"/>
      <c r="BVX137" s="466"/>
      <c r="BVY137" s="399"/>
      <c r="BVZ137" s="466"/>
      <c r="BWA137" s="252"/>
      <c r="BWB137" s="467"/>
      <c r="BWC137" s="466"/>
      <c r="BWD137" s="399"/>
      <c r="BWE137" s="466"/>
      <c r="BWF137" s="252"/>
      <c r="BWG137" s="467"/>
      <c r="BWH137" s="466"/>
      <c r="BWI137" s="399"/>
      <c r="BWJ137" s="466"/>
      <c r="BWK137" s="252"/>
      <c r="BWL137" s="467"/>
      <c r="BWM137" s="466"/>
      <c r="BWN137" s="399"/>
      <c r="BWO137" s="466"/>
      <c r="BWP137" s="252"/>
      <c r="BWQ137" s="467"/>
      <c r="BWR137" s="466"/>
      <c r="BWS137" s="399"/>
      <c r="BWT137" s="466"/>
      <c r="BWU137" s="252"/>
      <c r="BWV137" s="467"/>
      <c r="BWW137" s="466"/>
      <c r="BWX137" s="399"/>
      <c r="BWY137" s="466"/>
      <c r="BWZ137" s="252"/>
      <c r="BXA137" s="467"/>
      <c r="BXB137" s="466"/>
      <c r="BXC137" s="399"/>
      <c r="BXD137" s="466"/>
      <c r="BXE137" s="252"/>
      <c r="BXF137" s="467"/>
      <c r="BXG137" s="466"/>
      <c r="BXH137" s="399"/>
      <c r="BXI137" s="466"/>
      <c r="BXJ137" s="252"/>
      <c r="BXK137" s="467"/>
      <c r="BXL137" s="466"/>
      <c r="BXM137" s="399"/>
      <c r="BXN137" s="466"/>
      <c r="BXO137" s="252"/>
      <c r="BXP137" s="467"/>
      <c r="BXQ137" s="466"/>
      <c r="BXR137" s="399"/>
      <c r="BXS137" s="466"/>
      <c r="BXT137" s="252"/>
      <c r="BXU137" s="467"/>
      <c r="BXV137" s="466"/>
      <c r="BXW137" s="399"/>
      <c r="BXX137" s="466"/>
      <c r="BXY137" s="252"/>
      <c r="BXZ137" s="467"/>
      <c r="BYA137" s="466"/>
      <c r="BYB137" s="399"/>
      <c r="BYC137" s="466"/>
      <c r="BYD137" s="252"/>
      <c r="BYE137" s="467"/>
      <c r="BYF137" s="466"/>
      <c r="BYG137" s="399"/>
      <c r="BYH137" s="466"/>
      <c r="BYI137" s="252"/>
      <c r="BYJ137" s="467"/>
      <c r="BYK137" s="466"/>
      <c r="BYL137" s="399"/>
      <c r="BYM137" s="466"/>
      <c r="BYN137" s="252"/>
      <c r="BYO137" s="467"/>
      <c r="BYP137" s="466"/>
      <c r="BYQ137" s="399"/>
      <c r="BYR137" s="466"/>
      <c r="BYS137" s="252"/>
      <c r="BYT137" s="467"/>
      <c r="BYU137" s="466"/>
      <c r="BYV137" s="399"/>
      <c r="BYW137" s="466"/>
      <c r="BYX137" s="252"/>
      <c r="BYY137" s="467"/>
      <c r="BYZ137" s="466"/>
      <c r="BZA137" s="399"/>
      <c r="BZB137" s="466"/>
      <c r="BZC137" s="252"/>
      <c r="BZD137" s="467"/>
      <c r="BZE137" s="466"/>
      <c r="BZF137" s="399"/>
      <c r="BZG137" s="466"/>
      <c r="BZH137" s="252"/>
      <c r="BZI137" s="467"/>
      <c r="BZJ137" s="466"/>
      <c r="BZK137" s="399"/>
      <c r="BZL137" s="466"/>
      <c r="BZM137" s="252"/>
      <c r="BZN137" s="467"/>
      <c r="BZO137" s="466"/>
      <c r="BZP137" s="399"/>
      <c r="BZQ137" s="466"/>
      <c r="BZR137" s="252"/>
      <c r="BZS137" s="467"/>
      <c r="BZT137" s="466"/>
      <c r="BZU137" s="399"/>
      <c r="BZV137" s="466"/>
      <c r="BZW137" s="252"/>
      <c r="BZX137" s="467"/>
      <c r="BZY137" s="466"/>
      <c r="BZZ137" s="399"/>
      <c r="CAA137" s="466"/>
      <c r="CAB137" s="252"/>
      <c r="CAC137" s="467"/>
      <c r="CAD137" s="466"/>
      <c r="CAE137" s="399"/>
      <c r="CAF137" s="466"/>
      <c r="CAG137" s="252"/>
      <c r="CAH137" s="467"/>
      <c r="CAI137" s="466"/>
      <c r="CAJ137" s="399"/>
      <c r="CAK137" s="466"/>
      <c r="CAL137" s="252"/>
      <c r="CAM137" s="467"/>
      <c r="CAN137" s="466"/>
      <c r="CAO137" s="399"/>
      <c r="CAP137" s="466"/>
      <c r="CAQ137" s="252"/>
      <c r="CAR137" s="467"/>
      <c r="CAS137" s="466"/>
      <c r="CAT137" s="399"/>
      <c r="CAU137" s="466"/>
      <c r="CAV137" s="252"/>
      <c r="CAW137" s="467"/>
      <c r="CAX137" s="466"/>
      <c r="CAY137" s="399"/>
      <c r="CAZ137" s="466"/>
      <c r="CBA137" s="252"/>
      <c r="CBB137" s="467"/>
      <c r="CBC137" s="466"/>
      <c r="CBD137" s="399"/>
      <c r="CBE137" s="466"/>
      <c r="CBF137" s="252"/>
      <c r="CBG137" s="467"/>
      <c r="CBH137" s="466"/>
      <c r="CBI137" s="399"/>
      <c r="CBJ137" s="466"/>
      <c r="CBK137" s="252"/>
      <c r="CBL137" s="467"/>
      <c r="CBM137" s="466"/>
      <c r="CBN137" s="399"/>
      <c r="CBO137" s="466"/>
      <c r="CBP137" s="252"/>
      <c r="CBQ137" s="467"/>
      <c r="CBR137" s="466"/>
      <c r="CBS137" s="399"/>
      <c r="CBT137" s="466"/>
      <c r="CBU137" s="252"/>
      <c r="CBV137" s="467"/>
      <c r="CBW137" s="466"/>
      <c r="CBX137" s="399"/>
      <c r="CBY137" s="466"/>
      <c r="CBZ137" s="252"/>
      <c r="CCA137" s="467"/>
      <c r="CCB137" s="466"/>
      <c r="CCC137" s="399"/>
      <c r="CCD137" s="466"/>
      <c r="CCE137" s="252"/>
      <c r="CCF137" s="467"/>
      <c r="CCG137" s="466"/>
      <c r="CCH137" s="399"/>
      <c r="CCI137" s="466"/>
      <c r="CCJ137" s="252"/>
      <c r="CCK137" s="467"/>
      <c r="CCL137" s="466"/>
      <c r="CCM137" s="399"/>
      <c r="CCN137" s="466"/>
      <c r="CCO137" s="252"/>
      <c r="CCP137" s="467"/>
      <c r="CCQ137" s="466"/>
      <c r="CCR137" s="399"/>
      <c r="CCS137" s="466"/>
      <c r="CCT137" s="252"/>
      <c r="CCU137" s="467"/>
      <c r="CCV137" s="466"/>
      <c r="CCW137" s="399"/>
      <c r="CCX137" s="466"/>
      <c r="CCY137" s="252"/>
      <c r="CCZ137" s="467"/>
      <c r="CDA137" s="466"/>
      <c r="CDB137" s="399"/>
      <c r="CDC137" s="466"/>
      <c r="CDD137" s="252"/>
      <c r="CDE137" s="467"/>
      <c r="CDF137" s="466"/>
      <c r="CDG137" s="399"/>
      <c r="CDH137" s="466"/>
      <c r="CDI137" s="252"/>
      <c r="CDJ137" s="467"/>
      <c r="CDK137" s="466"/>
      <c r="CDL137" s="399"/>
      <c r="CDM137" s="466"/>
      <c r="CDN137" s="252"/>
      <c r="CDO137" s="467"/>
      <c r="CDP137" s="466"/>
      <c r="CDQ137" s="399"/>
      <c r="CDR137" s="466"/>
      <c r="CDS137" s="252"/>
      <c r="CDT137" s="467"/>
      <c r="CDU137" s="466"/>
      <c r="CDV137" s="399"/>
      <c r="CDW137" s="466"/>
      <c r="CDX137" s="252"/>
      <c r="CDY137" s="467"/>
      <c r="CDZ137" s="466"/>
      <c r="CEA137" s="399"/>
      <c r="CEB137" s="466"/>
      <c r="CEC137" s="252"/>
      <c r="CED137" s="467"/>
      <c r="CEE137" s="466"/>
      <c r="CEF137" s="399"/>
      <c r="CEG137" s="466"/>
      <c r="CEH137" s="252"/>
      <c r="CEI137" s="467"/>
      <c r="CEJ137" s="466"/>
      <c r="CEK137" s="399"/>
      <c r="CEL137" s="466"/>
      <c r="CEM137" s="252"/>
      <c r="CEN137" s="467"/>
      <c r="CEO137" s="466"/>
      <c r="CEP137" s="399"/>
      <c r="CEQ137" s="466"/>
      <c r="CER137" s="252"/>
      <c r="CES137" s="467"/>
      <c r="CET137" s="466"/>
      <c r="CEU137" s="399"/>
      <c r="CEV137" s="466"/>
      <c r="CEW137" s="252"/>
      <c r="CEX137" s="467"/>
      <c r="CEY137" s="466"/>
      <c r="CEZ137" s="399"/>
      <c r="CFA137" s="466"/>
      <c r="CFB137" s="252"/>
      <c r="CFC137" s="467"/>
      <c r="CFD137" s="466"/>
      <c r="CFE137" s="399"/>
      <c r="CFF137" s="466"/>
      <c r="CFG137" s="252"/>
      <c r="CFH137" s="467"/>
      <c r="CFI137" s="466"/>
      <c r="CFJ137" s="399"/>
      <c r="CFK137" s="466"/>
      <c r="CFL137" s="252"/>
      <c r="CFM137" s="467"/>
      <c r="CFN137" s="466"/>
      <c r="CFO137" s="399"/>
      <c r="CFP137" s="466"/>
      <c r="CFQ137" s="252"/>
      <c r="CFR137" s="467"/>
      <c r="CFS137" s="466"/>
      <c r="CFT137" s="399"/>
      <c r="CFU137" s="466"/>
      <c r="CFV137" s="252"/>
      <c r="CFW137" s="467"/>
      <c r="CFX137" s="466"/>
      <c r="CFY137" s="399"/>
      <c r="CFZ137" s="466"/>
      <c r="CGA137" s="252"/>
      <c r="CGB137" s="467"/>
      <c r="CGC137" s="466"/>
      <c r="CGD137" s="399"/>
      <c r="CGE137" s="466"/>
      <c r="CGF137" s="252"/>
      <c r="CGG137" s="467"/>
      <c r="CGH137" s="466"/>
      <c r="CGI137" s="399"/>
      <c r="CGJ137" s="466"/>
      <c r="CGK137" s="252"/>
      <c r="CGL137" s="467"/>
      <c r="CGM137" s="466"/>
      <c r="CGN137" s="399"/>
      <c r="CGO137" s="466"/>
      <c r="CGP137" s="252"/>
      <c r="CGQ137" s="467"/>
      <c r="CGR137" s="466"/>
      <c r="CGS137" s="399"/>
      <c r="CGT137" s="466"/>
      <c r="CGU137" s="252"/>
      <c r="CGV137" s="467"/>
      <c r="CGW137" s="466"/>
      <c r="CGX137" s="399"/>
      <c r="CGY137" s="466"/>
      <c r="CGZ137" s="252"/>
      <c r="CHA137" s="467"/>
      <c r="CHB137" s="466"/>
      <c r="CHC137" s="399"/>
      <c r="CHD137" s="466"/>
      <c r="CHE137" s="252"/>
      <c r="CHF137" s="467"/>
      <c r="CHG137" s="466"/>
      <c r="CHH137" s="399"/>
      <c r="CHI137" s="466"/>
      <c r="CHJ137" s="252"/>
      <c r="CHK137" s="467"/>
      <c r="CHL137" s="466"/>
      <c r="CHM137" s="399"/>
      <c r="CHN137" s="466"/>
      <c r="CHO137" s="252"/>
      <c r="CHP137" s="467"/>
      <c r="CHQ137" s="466"/>
      <c r="CHR137" s="399"/>
      <c r="CHS137" s="466"/>
      <c r="CHT137" s="252"/>
      <c r="CHU137" s="467"/>
      <c r="CHV137" s="466"/>
      <c r="CHW137" s="399"/>
      <c r="CHX137" s="466"/>
      <c r="CHY137" s="252"/>
      <c r="CHZ137" s="467"/>
      <c r="CIA137" s="466"/>
      <c r="CIB137" s="399"/>
      <c r="CIC137" s="466"/>
      <c r="CID137" s="252"/>
      <c r="CIE137" s="467"/>
      <c r="CIF137" s="466"/>
      <c r="CIG137" s="399"/>
      <c r="CIH137" s="466"/>
      <c r="CII137" s="252"/>
      <c r="CIJ137" s="467"/>
      <c r="CIK137" s="466"/>
      <c r="CIL137" s="399"/>
      <c r="CIM137" s="466"/>
      <c r="CIN137" s="252"/>
      <c r="CIO137" s="467"/>
      <c r="CIP137" s="466"/>
      <c r="CIQ137" s="399"/>
      <c r="CIR137" s="466"/>
      <c r="CIS137" s="252"/>
      <c r="CIT137" s="467"/>
      <c r="CIU137" s="466"/>
      <c r="CIV137" s="399"/>
      <c r="CIW137" s="466"/>
      <c r="CIX137" s="252"/>
      <c r="CIY137" s="467"/>
      <c r="CIZ137" s="466"/>
      <c r="CJA137" s="399"/>
      <c r="CJB137" s="466"/>
      <c r="CJC137" s="252"/>
      <c r="CJD137" s="467"/>
      <c r="CJE137" s="466"/>
      <c r="CJF137" s="399"/>
      <c r="CJG137" s="466"/>
      <c r="CJH137" s="252"/>
      <c r="CJI137" s="467"/>
      <c r="CJJ137" s="466"/>
      <c r="CJK137" s="399"/>
      <c r="CJL137" s="466"/>
      <c r="CJM137" s="252"/>
      <c r="CJN137" s="467"/>
      <c r="CJO137" s="466"/>
      <c r="CJP137" s="399"/>
      <c r="CJQ137" s="466"/>
      <c r="CJR137" s="252"/>
      <c r="CJS137" s="467"/>
      <c r="CJT137" s="466"/>
      <c r="CJU137" s="399"/>
      <c r="CJV137" s="466"/>
      <c r="CJW137" s="252"/>
      <c r="CJX137" s="467"/>
      <c r="CJY137" s="466"/>
      <c r="CJZ137" s="399"/>
      <c r="CKA137" s="466"/>
      <c r="CKB137" s="252"/>
      <c r="CKC137" s="467"/>
      <c r="CKD137" s="466"/>
      <c r="CKE137" s="399"/>
      <c r="CKF137" s="466"/>
      <c r="CKG137" s="252"/>
      <c r="CKH137" s="467"/>
      <c r="CKI137" s="466"/>
      <c r="CKJ137" s="399"/>
      <c r="CKK137" s="466"/>
      <c r="CKL137" s="252"/>
      <c r="CKM137" s="467"/>
      <c r="CKN137" s="466"/>
      <c r="CKO137" s="399"/>
      <c r="CKP137" s="466"/>
      <c r="CKQ137" s="252"/>
      <c r="CKR137" s="467"/>
      <c r="CKS137" s="466"/>
      <c r="CKT137" s="399"/>
      <c r="CKU137" s="466"/>
      <c r="CKV137" s="252"/>
      <c r="CKW137" s="467"/>
      <c r="CKX137" s="466"/>
      <c r="CKY137" s="399"/>
      <c r="CKZ137" s="466"/>
      <c r="CLA137" s="252"/>
      <c r="CLB137" s="467"/>
      <c r="CLC137" s="466"/>
      <c r="CLD137" s="399"/>
      <c r="CLE137" s="466"/>
      <c r="CLF137" s="252"/>
      <c r="CLG137" s="467"/>
      <c r="CLH137" s="466"/>
      <c r="CLI137" s="399"/>
      <c r="CLJ137" s="466"/>
      <c r="CLK137" s="252"/>
      <c r="CLL137" s="467"/>
      <c r="CLM137" s="466"/>
      <c r="CLN137" s="399"/>
      <c r="CLO137" s="466"/>
      <c r="CLP137" s="252"/>
      <c r="CLQ137" s="467"/>
      <c r="CLR137" s="466"/>
      <c r="CLS137" s="399"/>
      <c r="CLT137" s="466"/>
      <c r="CLU137" s="252"/>
      <c r="CLV137" s="467"/>
      <c r="CLW137" s="466"/>
      <c r="CLX137" s="399"/>
      <c r="CLY137" s="466"/>
      <c r="CLZ137" s="252"/>
      <c r="CMA137" s="467"/>
      <c r="CMB137" s="466"/>
      <c r="CMC137" s="399"/>
      <c r="CMD137" s="466"/>
      <c r="CME137" s="252"/>
      <c r="CMF137" s="467"/>
      <c r="CMG137" s="466"/>
      <c r="CMH137" s="399"/>
      <c r="CMI137" s="466"/>
      <c r="CMJ137" s="252"/>
      <c r="CMK137" s="467"/>
      <c r="CML137" s="466"/>
      <c r="CMM137" s="399"/>
      <c r="CMN137" s="466"/>
      <c r="CMO137" s="252"/>
      <c r="CMP137" s="467"/>
      <c r="CMQ137" s="466"/>
      <c r="CMR137" s="399"/>
      <c r="CMS137" s="466"/>
      <c r="CMT137" s="252"/>
      <c r="CMU137" s="467"/>
      <c r="CMV137" s="466"/>
      <c r="CMW137" s="399"/>
      <c r="CMX137" s="466"/>
      <c r="CMY137" s="252"/>
      <c r="CMZ137" s="467"/>
      <c r="CNA137" s="466"/>
      <c r="CNB137" s="399"/>
      <c r="CNC137" s="466"/>
      <c r="CND137" s="252"/>
      <c r="CNE137" s="467"/>
      <c r="CNF137" s="466"/>
      <c r="CNG137" s="399"/>
      <c r="CNH137" s="466"/>
      <c r="CNI137" s="252"/>
      <c r="CNJ137" s="467"/>
      <c r="CNK137" s="466"/>
      <c r="CNL137" s="399"/>
      <c r="CNM137" s="466"/>
      <c r="CNN137" s="252"/>
      <c r="CNO137" s="467"/>
      <c r="CNP137" s="466"/>
      <c r="CNQ137" s="399"/>
      <c r="CNR137" s="466"/>
      <c r="CNS137" s="252"/>
      <c r="CNT137" s="467"/>
      <c r="CNU137" s="466"/>
      <c r="CNV137" s="399"/>
      <c r="CNW137" s="466"/>
      <c r="CNX137" s="252"/>
      <c r="CNY137" s="467"/>
      <c r="CNZ137" s="466"/>
      <c r="COA137" s="399"/>
      <c r="COB137" s="466"/>
      <c r="COC137" s="252"/>
      <c r="COD137" s="467"/>
      <c r="COE137" s="466"/>
      <c r="COF137" s="399"/>
      <c r="COG137" s="466"/>
      <c r="COH137" s="252"/>
      <c r="COI137" s="467"/>
      <c r="COJ137" s="466"/>
      <c r="COK137" s="399"/>
      <c r="COL137" s="466"/>
      <c r="COM137" s="252"/>
      <c r="CON137" s="467"/>
      <c r="COO137" s="466"/>
      <c r="COP137" s="399"/>
      <c r="COQ137" s="466"/>
      <c r="COR137" s="252"/>
      <c r="COS137" s="467"/>
      <c r="COT137" s="466"/>
      <c r="COU137" s="399"/>
      <c r="COV137" s="466"/>
      <c r="COW137" s="252"/>
      <c r="COX137" s="467"/>
      <c r="COY137" s="466"/>
      <c r="COZ137" s="399"/>
      <c r="CPA137" s="466"/>
      <c r="CPB137" s="252"/>
      <c r="CPC137" s="467"/>
      <c r="CPD137" s="466"/>
      <c r="CPE137" s="399"/>
      <c r="CPF137" s="466"/>
      <c r="CPG137" s="252"/>
      <c r="CPH137" s="467"/>
      <c r="CPI137" s="466"/>
      <c r="CPJ137" s="399"/>
      <c r="CPK137" s="466"/>
      <c r="CPL137" s="252"/>
      <c r="CPM137" s="467"/>
      <c r="CPN137" s="466"/>
      <c r="CPO137" s="399"/>
      <c r="CPP137" s="466"/>
      <c r="CPQ137" s="252"/>
      <c r="CPR137" s="467"/>
      <c r="CPS137" s="466"/>
      <c r="CPT137" s="399"/>
      <c r="CPU137" s="466"/>
      <c r="CPV137" s="252"/>
      <c r="CPW137" s="467"/>
      <c r="CPX137" s="466"/>
      <c r="CPY137" s="399"/>
      <c r="CPZ137" s="466"/>
      <c r="CQA137" s="252"/>
      <c r="CQB137" s="467"/>
      <c r="CQC137" s="466"/>
      <c r="CQD137" s="399"/>
      <c r="CQE137" s="466"/>
      <c r="CQF137" s="252"/>
      <c r="CQG137" s="467"/>
      <c r="CQH137" s="466"/>
      <c r="CQI137" s="399"/>
      <c r="CQJ137" s="466"/>
      <c r="CQK137" s="252"/>
      <c r="CQL137" s="467"/>
      <c r="CQM137" s="466"/>
      <c r="CQN137" s="399"/>
      <c r="CQO137" s="466"/>
      <c r="CQP137" s="252"/>
      <c r="CQQ137" s="467"/>
      <c r="CQR137" s="466"/>
      <c r="CQS137" s="399"/>
      <c r="CQT137" s="466"/>
      <c r="CQU137" s="252"/>
      <c r="CQV137" s="467"/>
      <c r="CQW137" s="466"/>
      <c r="CQX137" s="399"/>
      <c r="CQY137" s="466"/>
      <c r="CQZ137" s="252"/>
      <c r="CRA137" s="467"/>
      <c r="CRB137" s="466"/>
      <c r="CRC137" s="399"/>
      <c r="CRD137" s="466"/>
      <c r="CRE137" s="252"/>
      <c r="CRF137" s="467"/>
      <c r="CRG137" s="466"/>
      <c r="CRH137" s="399"/>
      <c r="CRI137" s="466"/>
      <c r="CRJ137" s="252"/>
      <c r="CRK137" s="467"/>
      <c r="CRL137" s="466"/>
      <c r="CRM137" s="399"/>
      <c r="CRN137" s="466"/>
      <c r="CRO137" s="252"/>
      <c r="CRP137" s="467"/>
      <c r="CRQ137" s="466"/>
      <c r="CRR137" s="399"/>
      <c r="CRS137" s="466"/>
      <c r="CRT137" s="252"/>
      <c r="CRU137" s="467"/>
      <c r="CRV137" s="466"/>
      <c r="CRW137" s="399"/>
      <c r="CRX137" s="466"/>
      <c r="CRY137" s="252"/>
      <c r="CRZ137" s="467"/>
      <c r="CSA137" s="466"/>
      <c r="CSB137" s="399"/>
      <c r="CSC137" s="466"/>
      <c r="CSD137" s="252"/>
      <c r="CSE137" s="467"/>
      <c r="CSF137" s="466"/>
      <c r="CSG137" s="399"/>
      <c r="CSH137" s="466"/>
      <c r="CSI137" s="252"/>
      <c r="CSJ137" s="467"/>
      <c r="CSK137" s="466"/>
      <c r="CSL137" s="399"/>
      <c r="CSM137" s="466"/>
      <c r="CSN137" s="252"/>
      <c r="CSO137" s="467"/>
      <c r="CSP137" s="466"/>
      <c r="CSQ137" s="399"/>
      <c r="CSR137" s="466"/>
      <c r="CSS137" s="252"/>
      <c r="CST137" s="467"/>
      <c r="CSU137" s="466"/>
      <c r="CSV137" s="399"/>
      <c r="CSW137" s="466"/>
      <c r="CSX137" s="252"/>
      <c r="CSY137" s="467"/>
      <c r="CSZ137" s="466"/>
      <c r="CTA137" s="399"/>
      <c r="CTB137" s="466"/>
      <c r="CTC137" s="252"/>
      <c r="CTD137" s="467"/>
      <c r="CTE137" s="466"/>
      <c r="CTF137" s="399"/>
      <c r="CTG137" s="466"/>
      <c r="CTH137" s="252"/>
      <c r="CTI137" s="467"/>
      <c r="CTJ137" s="466"/>
      <c r="CTK137" s="399"/>
      <c r="CTL137" s="466"/>
      <c r="CTM137" s="252"/>
      <c r="CTN137" s="467"/>
      <c r="CTO137" s="466"/>
      <c r="CTP137" s="399"/>
      <c r="CTQ137" s="466"/>
      <c r="CTR137" s="252"/>
      <c r="CTS137" s="467"/>
      <c r="CTT137" s="466"/>
      <c r="CTU137" s="399"/>
      <c r="CTV137" s="466"/>
      <c r="CTW137" s="252"/>
      <c r="CTX137" s="467"/>
      <c r="CTY137" s="466"/>
      <c r="CTZ137" s="399"/>
      <c r="CUA137" s="466"/>
      <c r="CUB137" s="252"/>
      <c r="CUC137" s="467"/>
      <c r="CUD137" s="466"/>
      <c r="CUE137" s="399"/>
      <c r="CUF137" s="466"/>
      <c r="CUG137" s="252"/>
      <c r="CUH137" s="467"/>
      <c r="CUI137" s="466"/>
      <c r="CUJ137" s="399"/>
      <c r="CUK137" s="466"/>
      <c r="CUL137" s="252"/>
      <c r="CUM137" s="467"/>
      <c r="CUN137" s="466"/>
      <c r="CUO137" s="399"/>
      <c r="CUP137" s="466"/>
      <c r="CUQ137" s="252"/>
      <c r="CUR137" s="467"/>
      <c r="CUS137" s="466"/>
      <c r="CUT137" s="399"/>
      <c r="CUU137" s="466"/>
      <c r="CUV137" s="252"/>
      <c r="CUW137" s="467"/>
      <c r="CUX137" s="466"/>
      <c r="CUY137" s="399"/>
      <c r="CUZ137" s="466"/>
      <c r="CVA137" s="252"/>
      <c r="CVB137" s="467"/>
      <c r="CVC137" s="466"/>
      <c r="CVD137" s="399"/>
      <c r="CVE137" s="466"/>
      <c r="CVF137" s="252"/>
      <c r="CVG137" s="467"/>
      <c r="CVH137" s="466"/>
      <c r="CVI137" s="399"/>
      <c r="CVJ137" s="466"/>
      <c r="CVK137" s="252"/>
      <c r="CVL137" s="467"/>
      <c r="CVM137" s="466"/>
      <c r="CVN137" s="399"/>
      <c r="CVO137" s="466"/>
      <c r="CVP137" s="252"/>
      <c r="CVQ137" s="467"/>
      <c r="CVR137" s="466"/>
      <c r="CVS137" s="399"/>
      <c r="CVT137" s="466"/>
      <c r="CVU137" s="252"/>
      <c r="CVV137" s="467"/>
      <c r="CVW137" s="466"/>
      <c r="CVX137" s="399"/>
      <c r="CVY137" s="466"/>
      <c r="CVZ137" s="252"/>
      <c r="CWA137" s="467"/>
      <c r="CWB137" s="466"/>
      <c r="CWC137" s="399"/>
      <c r="CWD137" s="466"/>
      <c r="CWE137" s="252"/>
      <c r="CWF137" s="467"/>
      <c r="CWG137" s="466"/>
      <c r="CWH137" s="399"/>
      <c r="CWI137" s="466"/>
      <c r="CWJ137" s="252"/>
      <c r="CWK137" s="467"/>
      <c r="CWL137" s="466"/>
      <c r="CWM137" s="399"/>
      <c r="CWN137" s="466"/>
      <c r="CWO137" s="252"/>
      <c r="CWP137" s="467"/>
      <c r="CWQ137" s="466"/>
      <c r="CWR137" s="399"/>
      <c r="CWS137" s="466"/>
      <c r="CWT137" s="252"/>
      <c r="CWU137" s="467"/>
      <c r="CWV137" s="466"/>
      <c r="CWW137" s="399"/>
      <c r="CWX137" s="466"/>
      <c r="CWY137" s="252"/>
      <c r="CWZ137" s="467"/>
      <c r="CXA137" s="466"/>
      <c r="CXB137" s="399"/>
      <c r="CXC137" s="466"/>
      <c r="CXD137" s="252"/>
      <c r="CXE137" s="467"/>
      <c r="CXF137" s="466"/>
      <c r="CXG137" s="399"/>
      <c r="CXH137" s="466"/>
      <c r="CXI137" s="252"/>
      <c r="CXJ137" s="467"/>
      <c r="CXK137" s="466"/>
      <c r="CXL137" s="399"/>
      <c r="CXM137" s="466"/>
      <c r="CXN137" s="252"/>
      <c r="CXO137" s="467"/>
      <c r="CXP137" s="466"/>
      <c r="CXQ137" s="399"/>
      <c r="CXR137" s="466"/>
      <c r="CXS137" s="252"/>
      <c r="CXT137" s="467"/>
      <c r="CXU137" s="466"/>
      <c r="CXV137" s="399"/>
      <c r="CXW137" s="466"/>
      <c r="CXX137" s="252"/>
      <c r="CXY137" s="467"/>
      <c r="CXZ137" s="466"/>
      <c r="CYA137" s="399"/>
      <c r="CYB137" s="466"/>
      <c r="CYC137" s="252"/>
      <c r="CYD137" s="467"/>
      <c r="CYE137" s="466"/>
      <c r="CYF137" s="399"/>
      <c r="CYG137" s="466"/>
      <c r="CYH137" s="252"/>
      <c r="CYI137" s="467"/>
      <c r="CYJ137" s="466"/>
      <c r="CYK137" s="399"/>
      <c r="CYL137" s="466"/>
      <c r="CYM137" s="252"/>
      <c r="CYN137" s="467"/>
      <c r="CYO137" s="466"/>
      <c r="CYP137" s="399"/>
      <c r="CYQ137" s="466"/>
      <c r="CYR137" s="252"/>
      <c r="CYS137" s="467"/>
      <c r="CYT137" s="466"/>
      <c r="CYU137" s="399"/>
      <c r="CYV137" s="466"/>
      <c r="CYW137" s="252"/>
      <c r="CYX137" s="467"/>
      <c r="CYY137" s="466"/>
      <c r="CYZ137" s="399"/>
      <c r="CZA137" s="466"/>
      <c r="CZB137" s="252"/>
      <c r="CZC137" s="467"/>
      <c r="CZD137" s="466"/>
      <c r="CZE137" s="399"/>
      <c r="CZF137" s="466"/>
      <c r="CZG137" s="252"/>
      <c r="CZH137" s="467"/>
      <c r="CZI137" s="466"/>
      <c r="CZJ137" s="399"/>
      <c r="CZK137" s="466"/>
      <c r="CZL137" s="252"/>
      <c r="CZM137" s="467"/>
      <c r="CZN137" s="466"/>
      <c r="CZO137" s="399"/>
      <c r="CZP137" s="466"/>
      <c r="CZQ137" s="252"/>
      <c r="CZR137" s="467"/>
      <c r="CZS137" s="466"/>
      <c r="CZT137" s="399"/>
      <c r="CZU137" s="466"/>
      <c r="CZV137" s="252"/>
      <c r="CZW137" s="467"/>
      <c r="CZX137" s="466"/>
      <c r="CZY137" s="399"/>
      <c r="CZZ137" s="466"/>
      <c r="DAA137" s="252"/>
      <c r="DAB137" s="467"/>
      <c r="DAC137" s="466"/>
      <c r="DAD137" s="399"/>
      <c r="DAE137" s="466"/>
      <c r="DAF137" s="252"/>
      <c r="DAG137" s="467"/>
      <c r="DAH137" s="466"/>
      <c r="DAI137" s="399"/>
      <c r="DAJ137" s="466"/>
      <c r="DAK137" s="252"/>
      <c r="DAL137" s="467"/>
      <c r="DAM137" s="466"/>
      <c r="DAN137" s="399"/>
      <c r="DAO137" s="466"/>
      <c r="DAP137" s="252"/>
      <c r="DAQ137" s="467"/>
      <c r="DAR137" s="466"/>
      <c r="DAS137" s="399"/>
      <c r="DAT137" s="466"/>
      <c r="DAU137" s="252"/>
      <c r="DAV137" s="467"/>
      <c r="DAW137" s="466"/>
      <c r="DAX137" s="399"/>
      <c r="DAY137" s="466"/>
      <c r="DAZ137" s="252"/>
      <c r="DBA137" s="467"/>
      <c r="DBB137" s="466"/>
      <c r="DBC137" s="399"/>
      <c r="DBD137" s="466"/>
      <c r="DBE137" s="252"/>
      <c r="DBF137" s="467"/>
      <c r="DBG137" s="466"/>
      <c r="DBH137" s="399"/>
      <c r="DBI137" s="466"/>
      <c r="DBJ137" s="252"/>
      <c r="DBK137" s="467"/>
      <c r="DBL137" s="466"/>
      <c r="DBM137" s="399"/>
      <c r="DBN137" s="466"/>
      <c r="DBO137" s="252"/>
      <c r="DBP137" s="467"/>
      <c r="DBQ137" s="466"/>
      <c r="DBR137" s="399"/>
      <c r="DBS137" s="466"/>
      <c r="DBT137" s="252"/>
      <c r="DBU137" s="467"/>
      <c r="DBV137" s="466"/>
      <c r="DBW137" s="399"/>
      <c r="DBX137" s="466"/>
      <c r="DBY137" s="252"/>
      <c r="DBZ137" s="467"/>
      <c r="DCA137" s="466"/>
      <c r="DCB137" s="399"/>
      <c r="DCC137" s="466"/>
      <c r="DCD137" s="252"/>
      <c r="DCE137" s="467"/>
      <c r="DCF137" s="466"/>
      <c r="DCG137" s="399"/>
      <c r="DCH137" s="466"/>
      <c r="DCI137" s="252"/>
      <c r="DCJ137" s="467"/>
      <c r="DCK137" s="466"/>
      <c r="DCL137" s="399"/>
      <c r="DCM137" s="466"/>
      <c r="DCN137" s="252"/>
      <c r="DCO137" s="467"/>
      <c r="DCP137" s="466"/>
      <c r="DCQ137" s="399"/>
      <c r="DCR137" s="466"/>
      <c r="DCS137" s="252"/>
      <c r="DCT137" s="467"/>
      <c r="DCU137" s="466"/>
      <c r="DCV137" s="399"/>
      <c r="DCW137" s="466"/>
      <c r="DCX137" s="252"/>
      <c r="DCY137" s="467"/>
      <c r="DCZ137" s="466"/>
      <c r="DDA137" s="399"/>
      <c r="DDB137" s="466"/>
      <c r="DDC137" s="252"/>
      <c r="DDD137" s="467"/>
      <c r="DDE137" s="466"/>
      <c r="DDF137" s="399"/>
      <c r="DDG137" s="466"/>
      <c r="DDH137" s="252"/>
      <c r="DDI137" s="467"/>
      <c r="DDJ137" s="466"/>
      <c r="DDK137" s="399"/>
      <c r="DDL137" s="466"/>
      <c r="DDM137" s="252"/>
      <c r="DDN137" s="467"/>
      <c r="DDO137" s="466"/>
      <c r="DDP137" s="399"/>
      <c r="DDQ137" s="466"/>
      <c r="DDR137" s="252"/>
      <c r="DDS137" s="467"/>
      <c r="DDT137" s="466"/>
      <c r="DDU137" s="399"/>
      <c r="DDV137" s="466"/>
      <c r="DDW137" s="252"/>
      <c r="DDX137" s="467"/>
      <c r="DDY137" s="466"/>
      <c r="DDZ137" s="399"/>
      <c r="DEA137" s="466"/>
      <c r="DEB137" s="252"/>
      <c r="DEC137" s="467"/>
      <c r="DED137" s="466"/>
      <c r="DEE137" s="399"/>
      <c r="DEF137" s="466"/>
      <c r="DEG137" s="252"/>
      <c r="DEH137" s="467"/>
      <c r="DEI137" s="466"/>
      <c r="DEJ137" s="399"/>
      <c r="DEK137" s="466"/>
      <c r="DEL137" s="252"/>
      <c r="DEM137" s="467"/>
      <c r="DEN137" s="466"/>
      <c r="DEO137" s="399"/>
      <c r="DEP137" s="466"/>
      <c r="DEQ137" s="252"/>
      <c r="DER137" s="467"/>
      <c r="DES137" s="466"/>
      <c r="DET137" s="399"/>
      <c r="DEU137" s="466"/>
      <c r="DEV137" s="252"/>
      <c r="DEW137" s="467"/>
      <c r="DEX137" s="466"/>
      <c r="DEY137" s="399"/>
      <c r="DEZ137" s="466"/>
      <c r="DFA137" s="252"/>
      <c r="DFB137" s="467"/>
      <c r="DFC137" s="466"/>
      <c r="DFD137" s="399"/>
      <c r="DFE137" s="466"/>
      <c r="DFF137" s="252"/>
      <c r="DFG137" s="467"/>
      <c r="DFH137" s="466"/>
      <c r="DFI137" s="399"/>
      <c r="DFJ137" s="466"/>
      <c r="DFK137" s="252"/>
      <c r="DFL137" s="467"/>
      <c r="DFM137" s="466"/>
      <c r="DFN137" s="399"/>
      <c r="DFO137" s="466"/>
      <c r="DFP137" s="252"/>
      <c r="DFQ137" s="467"/>
      <c r="DFR137" s="466"/>
      <c r="DFS137" s="399"/>
      <c r="DFT137" s="466"/>
      <c r="DFU137" s="252"/>
      <c r="DFV137" s="467"/>
      <c r="DFW137" s="466"/>
      <c r="DFX137" s="399"/>
      <c r="DFY137" s="466"/>
      <c r="DFZ137" s="252"/>
      <c r="DGA137" s="467"/>
      <c r="DGB137" s="466"/>
      <c r="DGC137" s="399"/>
      <c r="DGD137" s="466"/>
      <c r="DGE137" s="252"/>
      <c r="DGF137" s="467"/>
      <c r="DGG137" s="466"/>
      <c r="DGH137" s="399"/>
      <c r="DGI137" s="466"/>
      <c r="DGJ137" s="252"/>
      <c r="DGK137" s="467"/>
      <c r="DGL137" s="466"/>
      <c r="DGM137" s="399"/>
      <c r="DGN137" s="466"/>
      <c r="DGO137" s="252"/>
      <c r="DGP137" s="467"/>
      <c r="DGQ137" s="466"/>
      <c r="DGR137" s="399"/>
      <c r="DGS137" s="466"/>
      <c r="DGT137" s="252"/>
      <c r="DGU137" s="467"/>
      <c r="DGV137" s="466"/>
      <c r="DGW137" s="399"/>
      <c r="DGX137" s="466"/>
      <c r="DGY137" s="252"/>
      <c r="DGZ137" s="467"/>
      <c r="DHA137" s="466"/>
      <c r="DHB137" s="399"/>
      <c r="DHC137" s="466"/>
      <c r="DHD137" s="252"/>
      <c r="DHE137" s="467"/>
      <c r="DHF137" s="466"/>
      <c r="DHG137" s="399"/>
      <c r="DHH137" s="466"/>
      <c r="DHI137" s="252"/>
      <c r="DHJ137" s="467"/>
      <c r="DHK137" s="466"/>
      <c r="DHL137" s="399"/>
      <c r="DHM137" s="466"/>
      <c r="DHN137" s="252"/>
      <c r="DHO137" s="467"/>
      <c r="DHP137" s="466"/>
      <c r="DHQ137" s="399"/>
      <c r="DHR137" s="466"/>
      <c r="DHS137" s="252"/>
      <c r="DHT137" s="467"/>
      <c r="DHU137" s="466"/>
      <c r="DHV137" s="399"/>
      <c r="DHW137" s="466"/>
      <c r="DHX137" s="252"/>
      <c r="DHY137" s="467"/>
      <c r="DHZ137" s="466"/>
      <c r="DIA137" s="399"/>
      <c r="DIB137" s="466"/>
      <c r="DIC137" s="252"/>
      <c r="DID137" s="467"/>
      <c r="DIE137" s="466"/>
      <c r="DIF137" s="399"/>
      <c r="DIG137" s="466"/>
      <c r="DIH137" s="252"/>
      <c r="DII137" s="467"/>
      <c r="DIJ137" s="466"/>
      <c r="DIK137" s="399"/>
      <c r="DIL137" s="466"/>
      <c r="DIM137" s="252"/>
      <c r="DIN137" s="467"/>
      <c r="DIO137" s="466"/>
      <c r="DIP137" s="399"/>
      <c r="DIQ137" s="466"/>
      <c r="DIR137" s="252"/>
      <c r="DIS137" s="467"/>
      <c r="DIT137" s="466"/>
      <c r="DIU137" s="399"/>
      <c r="DIV137" s="466"/>
      <c r="DIW137" s="252"/>
      <c r="DIX137" s="467"/>
      <c r="DIY137" s="466"/>
      <c r="DIZ137" s="399"/>
      <c r="DJA137" s="466"/>
      <c r="DJB137" s="252"/>
      <c r="DJC137" s="467"/>
      <c r="DJD137" s="466"/>
      <c r="DJE137" s="399"/>
      <c r="DJF137" s="466"/>
      <c r="DJG137" s="252"/>
      <c r="DJH137" s="467"/>
      <c r="DJI137" s="466"/>
      <c r="DJJ137" s="399"/>
      <c r="DJK137" s="466"/>
      <c r="DJL137" s="252"/>
      <c r="DJM137" s="467"/>
      <c r="DJN137" s="466"/>
      <c r="DJO137" s="399"/>
      <c r="DJP137" s="466"/>
      <c r="DJQ137" s="252"/>
      <c r="DJR137" s="467"/>
      <c r="DJS137" s="466"/>
      <c r="DJT137" s="399"/>
      <c r="DJU137" s="466"/>
      <c r="DJV137" s="252"/>
      <c r="DJW137" s="467"/>
      <c r="DJX137" s="466"/>
      <c r="DJY137" s="399"/>
      <c r="DJZ137" s="466"/>
      <c r="DKA137" s="252"/>
      <c r="DKB137" s="467"/>
      <c r="DKC137" s="466"/>
      <c r="DKD137" s="399"/>
      <c r="DKE137" s="466"/>
      <c r="DKF137" s="252"/>
      <c r="DKG137" s="467"/>
      <c r="DKH137" s="466"/>
      <c r="DKI137" s="399"/>
      <c r="DKJ137" s="466"/>
      <c r="DKK137" s="252"/>
      <c r="DKL137" s="467"/>
      <c r="DKM137" s="466"/>
      <c r="DKN137" s="399"/>
      <c r="DKO137" s="466"/>
      <c r="DKP137" s="252"/>
      <c r="DKQ137" s="467"/>
      <c r="DKR137" s="466"/>
      <c r="DKS137" s="399"/>
      <c r="DKT137" s="466"/>
      <c r="DKU137" s="252"/>
      <c r="DKV137" s="467"/>
      <c r="DKW137" s="466"/>
      <c r="DKX137" s="399"/>
      <c r="DKY137" s="466"/>
      <c r="DKZ137" s="252"/>
      <c r="DLA137" s="467"/>
      <c r="DLB137" s="466"/>
      <c r="DLC137" s="399"/>
      <c r="DLD137" s="466"/>
      <c r="DLE137" s="252"/>
      <c r="DLF137" s="467"/>
      <c r="DLG137" s="466"/>
      <c r="DLH137" s="399"/>
      <c r="DLI137" s="466"/>
      <c r="DLJ137" s="252"/>
      <c r="DLK137" s="467"/>
      <c r="DLL137" s="466"/>
      <c r="DLM137" s="399"/>
      <c r="DLN137" s="466"/>
      <c r="DLO137" s="252"/>
      <c r="DLP137" s="467"/>
      <c r="DLQ137" s="466"/>
      <c r="DLR137" s="399"/>
      <c r="DLS137" s="466"/>
      <c r="DLT137" s="252"/>
      <c r="DLU137" s="467"/>
      <c r="DLV137" s="466"/>
      <c r="DLW137" s="399"/>
      <c r="DLX137" s="466"/>
      <c r="DLY137" s="252"/>
      <c r="DLZ137" s="467"/>
      <c r="DMA137" s="466"/>
      <c r="DMB137" s="399"/>
      <c r="DMC137" s="466"/>
      <c r="DMD137" s="252"/>
      <c r="DME137" s="467"/>
      <c r="DMF137" s="466"/>
      <c r="DMG137" s="399"/>
      <c r="DMH137" s="466"/>
      <c r="DMI137" s="252"/>
      <c r="DMJ137" s="467"/>
      <c r="DMK137" s="466"/>
      <c r="DML137" s="399"/>
      <c r="DMM137" s="466"/>
      <c r="DMN137" s="252"/>
      <c r="DMO137" s="467"/>
      <c r="DMP137" s="466"/>
      <c r="DMQ137" s="399"/>
      <c r="DMR137" s="466"/>
      <c r="DMS137" s="252"/>
      <c r="DMT137" s="467"/>
      <c r="DMU137" s="466"/>
      <c r="DMV137" s="399"/>
      <c r="DMW137" s="466"/>
      <c r="DMX137" s="252"/>
      <c r="DMY137" s="467"/>
      <c r="DMZ137" s="466"/>
      <c r="DNA137" s="399"/>
      <c r="DNB137" s="466"/>
      <c r="DNC137" s="252"/>
      <c r="DND137" s="467"/>
      <c r="DNE137" s="466"/>
      <c r="DNF137" s="399"/>
      <c r="DNG137" s="466"/>
      <c r="DNH137" s="252"/>
      <c r="DNI137" s="467"/>
      <c r="DNJ137" s="466"/>
      <c r="DNK137" s="399"/>
      <c r="DNL137" s="466"/>
      <c r="DNM137" s="252"/>
      <c r="DNN137" s="467"/>
      <c r="DNO137" s="466"/>
      <c r="DNP137" s="399"/>
      <c r="DNQ137" s="466"/>
      <c r="DNR137" s="252"/>
      <c r="DNS137" s="467"/>
      <c r="DNT137" s="466"/>
      <c r="DNU137" s="399"/>
      <c r="DNV137" s="466"/>
      <c r="DNW137" s="252"/>
      <c r="DNX137" s="467"/>
      <c r="DNY137" s="466"/>
      <c r="DNZ137" s="399"/>
      <c r="DOA137" s="466"/>
      <c r="DOB137" s="252"/>
      <c r="DOC137" s="467"/>
      <c r="DOD137" s="466"/>
      <c r="DOE137" s="399"/>
      <c r="DOF137" s="466"/>
      <c r="DOG137" s="252"/>
      <c r="DOH137" s="467"/>
      <c r="DOI137" s="466"/>
      <c r="DOJ137" s="399"/>
      <c r="DOK137" s="466"/>
      <c r="DOL137" s="252"/>
      <c r="DOM137" s="467"/>
      <c r="DON137" s="466"/>
      <c r="DOO137" s="399"/>
      <c r="DOP137" s="466"/>
      <c r="DOQ137" s="252"/>
      <c r="DOR137" s="467"/>
      <c r="DOS137" s="466"/>
      <c r="DOT137" s="399"/>
      <c r="DOU137" s="466"/>
      <c r="DOV137" s="252"/>
      <c r="DOW137" s="467"/>
      <c r="DOX137" s="466"/>
      <c r="DOY137" s="399"/>
      <c r="DOZ137" s="466"/>
      <c r="DPA137" s="252"/>
      <c r="DPB137" s="467"/>
      <c r="DPC137" s="466"/>
      <c r="DPD137" s="399"/>
      <c r="DPE137" s="466"/>
      <c r="DPF137" s="252"/>
      <c r="DPG137" s="467"/>
      <c r="DPH137" s="466"/>
      <c r="DPI137" s="399"/>
      <c r="DPJ137" s="466"/>
      <c r="DPK137" s="252"/>
      <c r="DPL137" s="467"/>
      <c r="DPM137" s="466"/>
      <c r="DPN137" s="399"/>
      <c r="DPO137" s="466"/>
      <c r="DPP137" s="252"/>
      <c r="DPQ137" s="467"/>
      <c r="DPR137" s="466"/>
      <c r="DPS137" s="399"/>
      <c r="DPT137" s="466"/>
      <c r="DPU137" s="252"/>
      <c r="DPV137" s="467"/>
      <c r="DPW137" s="466"/>
      <c r="DPX137" s="399"/>
      <c r="DPY137" s="466"/>
      <c r="DPZ137" s="252"/>
      <c r="DQA137" s="467"/>
      <c r="DQB137" s="466"/>
      <c r="DQC137" s="399"/>
      <c r="DQD137" s="466"/>
      <c r="DQE137" s="252"/>
      <c r="DQF137" s="467"/>
      <c r="DQG137" s="466"/>
      <c r="DQH137" s="399"/>
      <c r="DQI137" s="466"/>
      <c r="DQJ137" s="252"/>
      <c r="DQK137" s="467"/>
      <c r="DQL137" s="466"/>
      <c r="DQM137" s="399"/>
      <c r="DQN137" s="466"/>
      <c r="DQO137" s="252"/>
      <c r="DQP137" s="467"/>
      <c r="DQQ137" s="466"/>
      <c r="DQR137" s="399"/>
      <c r="DQS137" s="466"/>
      <c r="DQT137" s="252"/>
      <c r="DQU137" s="467"/>
      <c r="DQV137" s="466"/>
      <c r="DQW137" s="399"/>
      <c r="DQX137" s="466"/>
      <c r="DQY137" s="252"/>
      <c r="DQZ137" s="467"/>
      <c r="DRA137" s="466"/>
      <c r="DRB137" s="399"/>
      <c r="DRC137" s="466"/>
      <c r="DRD137" s="252"/>
      <c r="DRE137" s="467"/>
      <c r="DRF137" s="466"/>
      <c r="DRG137" s="399"/>
      <c r="DRH137" s="466"/>
      <c r="DRI137" s="252"/>
      <c r="DRJ137" s="467"/>
      <c r="DRK137" s="466"/>
      <c r="DRL137" s="399"/>
      <c r="DRM137" s="466"/>
      <c r="DRN137" s="252"/>
      <c r="DRO137" s="467"/>
      <c r="DRP137" s="466"/>
      <c r="DRQ137" s="399"/>
      <c r="DRR137" s="466"/>
      <c r="DRS137" s="252"/>
      <c r="DRT137" s="467"/>
      <c r="DRU137" s="466"/>
      <c r="DRV137" s="399"/>
      <c r="DRW137" s="466"/>
      <c r="DRX137" s="252"/>
      <c r="DRY137" s="467"/>
      <c r="DRZ137" s="466"/>
      <c r="DSA137" s="399"/>
      <c r="DSB137" s="466"/>
      <c r="DSC137" s="252"/>
      <c r="DSD137" s="467"/>
      <c r="DSE137" s="466"/>
      <c r="DSF137" s="399"/>
      <c r="DSG137" s="466"/>
      <c r="DSH137" s="252"/>
      <c r="DSI137" s="467"/>
      <c r="DSJ137" s="466"/>
      <c r="DSK137" s="399"/>
      <c r="DSL137" s="466"/>
      <c r="DSM137" s="252"/>
      <c r="DSN137" s="467"/>
      <c r="DSO137" s="466"/>
      <c r="DSP137" s="399"/>
      <c r="DSQ137" s="466"/>
      <c r="DSR137" s="252"/>
      <c r="DSS137" s="467"/>
      <c r="DST137" s="466"/>
      <c r="DSU137" s="399"/>
      <c r="DSV137" s="466"/>
      <c r="DSW137" s="252"/>
      <c r="DSX137" s="467"/>
      <c r="DSY137" s="466"/>
      <c r="DSZ137" s="399"/>
      <c r="DTA137" s="466"/>
      <c r="DTB137" s="252"/>
      <c r="DTC137" s="467"/>
      <c r="DTD137" s="466"/>
      <c r="DTE137" s="399"/>
      <c r="DTF137" s="466"/>
      <c r="DTG137" s="252"/>
      <c r="DTH137" s="467"/>
      <c r="DTI137" s="466"/>
      <c r="DTJ137" s="399"/>
      <c r="DTK137" s="466"/>
      <c r="DTL137" s="252"/>
      <c r="DTM137" s="467"/>
      <c r="DTN137" s="466"/>
      <c r="DTO137" s="399"/>
      <c r="DTP137" s="466"/>
      <c r="DTQ137" s="252"/>
      <c r="DTR137" s="467"/>
      <c r="DTS137" s="466"/>
      <c r="DTT137" s="399"/>
      <c r="DTU137" s="466"/>
      <c r="DTV137" s="252"/>
      <c r="DTW137" s="467"/>
      <c r="DTX137" s="466"/>
      <c r="DTY137" s="399"/>
      <c r="DTZ137" s="466"/>
      <c r="DUA137" s="252"/>
      <c r="DUB137" s="467"/>
      <c r="DUC137" s="466"/>
      <c r="DUD137" s="399"/>
      <c r="DUE137" s="466"/>
      <c r="DUF137" s="252"/>
      <c r="DUG137" s="467"/>
      <c r="DUH137" s="466"/>
      <c r="DUI137" s="399"/>
      <c r="DUJ137" s="466"/>
      <c r="DUK137" s="252"/>
      <c r="DUL137" s="467"/>
      <c r="DUM137" s="466"/>
      <c r="DUN137" s="399"/>
      <c r="DUO137" s="466"/>
      <c r="DUP137" s="252"/>
      <c r="DUQ137" s="467"/>
      <c r="DUR137" s="466"/>
      <c r="DUS137" s="399"/>
      <c r="DUT137" s="466"/>
      <c r="DUU137" s="252"/>
      <c r="DUV137" s="467"/>
      <c r="DUW137" s="466"/>
      <c r="DUX137" s="399"/>
      <c r="DUY137" s="466"/>
      <c r="DUZ137" s="252"/>
      <c r="DVA137" s="467"/>
      <c r="DVB137" s="466"/>
      <c r="DVC137" s="399"/>
      <c r="DVD137" s="466"/>
      <c r="DVE137" s="252"/>
      <c r="DVF137" s="467"/>
      <c r="DVG137" s="466"/>
      <c r="DVH137" s="399"/>
      <c r="DVI137" s="466"/>
      <c r="DVJ137" s="252"/>
      <c r="DVK137" s="467"/>
      <c r="DVL137" s="466"/>
      <c r="DVM137" s="399"/>
      <c r="DVN137" s="466"/>
      <c r="DVO137" s="252"/>
      <c r="DVP137" s="467"/>
      <c r="DVQ137" s="466"/>
      <c r="DVR137" s="399"/>
      <c r="DVS137" s="466"/>
      <c r="DVT137" s="252"/>
      <c r="DVU137" s="467"/>
      <c r="DVV137" s="466"/>
      <c r="DVW137" s="399"/>
      <c r="DVX137" s="466"/>
      <c r="DVY137" s="252"/>
      <c r="DVZ137" s="467"/>
      <c r="DWA137" s="466"/>
      <c r="DWB137" s="399"/>
      <c r="DWC137" s="466"/>
      <c r="DWD137" s="252"/>
      <c r="DWE137" s="467"/>
      <c r="DWF137" s="466"/>
      <c r="DWG137" s="399"/>
      <c r="DWH137" s="466"/>
      <c r="DWI137" s="252"/>
      <c r="DWJ137" s="467"/>
      <c r="DWK137" s="466"/>
      <c r="DWL137" s="399"/>
      <c r="DWM137" s="466"/>
      <c r="DWN137" s="252"/>
      <c r="DWO137" s="467"/>
      <c r="DWP137" s="466"/>
      <c r="DWQ137" s="399"/>
      <c r="DWR137" s="466"/>
      <c r="DWS137" s="252"/>
      <c r="DWT137" s="467"/>
      <c r="DWU137" s="466"/>
      <c r="DWV137" s="399"/>
      <c r="DWW137" s="466"/>
      <c r="DWX137" s="252"/>
      <c r="DWY137" s="467"/>
      <c r="DWZ137" s="466"/>
      <c r="DXA137" s="399"/>
      <c r="DXB137" s="466"/>
      <c r="DXC137" s="252"/>
      <c r="DXD137" s="467"/>
      <c r="DXE137" s="466"/>
      <c r="DXF137" s="399"/>
      <c r="DXG137" s="466"/>
      <c r="DXH137" s="252"/>
      <c r="DXI137" s="467"/>
      <c r="DXJ137" s="466"/>
      <c r="DXK137" s="399"/>
      <c r="DXL137" s="466"/>
      <c r="DXM137" s="252"/>
      <c r="DXN137" s="467"/>
      <c r="DXO137" s="466"/>
      <c r="DXP137" s="399"/>
      <c r="DXQ137" s="466"/>
      <c r="DXR137" s="252"/>
      <c r="DXS137" s="467"/>
      <c r="DXT137" s="466"/>
      <c r="DXU137" s="399"/>
      <c r="DXV137" s="466"/>
      <c r="DXW137" s="252"/>
      <c r="DXX137" s="467"/>
      <c r="DXY137" s="466"/>
      <c r="DXZ137" s="399"/>
      <c r="DYA137" s="466"/>
      <c r="DYB137" s="252"/>
      <c r="DYC137" s="467"/>
      <c r="DYD137" s="466"/>
      <c r="DYE137" s="399"/>
      <c r="DYF137" s="466"/>
      <c r="DYG137" s="252"/>
      <c r="DYH137" s="467"/>
      <c r="DYI137" s="466"/>
      <c r="DYJ137" s="399"/>
      <c r="DYK137" s="466"/>
      <c r="DYL137" s="252"/>
      <c r="DYM137" s="467"/>
      <c r="DYN137" s="466"/>
      <c r="DYO137" s="399"/>
      <c r="DYP137" s="466"/>
      <c r="DYQ137" s="252"/>
      <c r="DYR137" s="467"/>
      <c r="DYS137" s="466"/>
      <c r="DYT137" s="399"/>
      <c r="DYU137" s="466"/>
      <c r="DYV137" s="252"/>
      <c r="DYW137" s="467"/>
      <c r="DYX137" s="466"/>
      <c r="DYY137" s="399"/>
      <c r="DYZ137" s="466"/>
      <c r="DZA137" s="252"/>
      <c r="DZB137" s="467"/>
      <c r="DZC137" s="466"/>
      <c r="DZD137" s="399"/>
      <c r="DZE137" s="466"/>
      <c r="DZF137" s="252"/>
      <c r="DZG137" s="467"/>
      <c r="DZH137" s="466"/>
      <c r="DZI137" s="399"/>
      <c r="DZJ137" s="466"/>
      <c r="DZK137" s="252"/>
      <c r="DZL137" s="467"/>
      <c r="DZM137" s="466"/>
      <c r="DZN137" s="399"/>
      <c r="DZO137" s="466"/>
      <c r="DZP137" s="252"/>
      <c r="DZQ137" s="467"/>
      <c r="DZR137" s="466"/>
      <c r="DZS137" s="399"/>
      <c r="DZT137" s="466"/>
      <c r="DZU137" s="252"/>
      <c r="DZV137" s="467"/>
      <c r="DZW137" s="466"/>
      <c r="DZX137" s="399"/>
      <c r="DZY137" s="466"/>
      <c r="DZZ137" s="252"/>
      <c r="EAA137" s="467"/>
      <c r="EAB137" s="466"/>
      <c r="EAC137" s="399"/>
      <c r="EAD137" s="466"/>
      <c r="EAE137" s="252"/>
      <c r="EAF137" s="467"/>
      <c r="EAG137" s="466"/>
      <c r="EAH137" s="399"/>
      <c r="EAI137" s="466"/>
      <c r="EAJ137" s="252"/>
      <c r="EAK137" s="467"/>
      <c r="EAL137" s="466"/>
      <c r="EAM137" s="399"/>
      <c r="EAN137" s="466"/>
      <c r="EAO137" s="252"/>
      <c r="EAP137" s="467"/>
      <c r="EAQ137" s="466"/>
      <c r="EAR137" s="399"/>
      <c r="EAS137" s="466"/>
      <c r="EAT137" s="252"/>
      <c r="EAU137" s="467"/>
      <c r="EAV137" s="466"/>
      <c r="EAW137" s="399"/>
      <c r="EAX137" s="466"/>
      <c r="EAY137" s="252"/>
      <c r="EAZ137" s="467"/>
      <c r="EBA137" s="466"/>
      <c r="EBB137" s="399"/>
      <c r="EBC137" s="466"/>
      <c r="EBD137" s="252"/>
      <c r="EBE137" s="467"/>
      <c r="EBF137" s="466"/>
      <c r="EBG137" s="399"/>
      <c r="EBH137" s="466"/>
      <c r="EBI137" s="252"/>
      <c r="EBJ137" s="467"/>
      <c r="EBK137" s="466"/>
      <c r="EBL137" s="399"/>
      <c r="EBM137" s="466"/>
      <c r="EBN137" s="252"/>
      <c r="EBO137" s="467"/>
      <c r="EBP137" s="466"/>
      <c r="EBQ137" s="399"/>
      <c r="EBR137" s="466"/>
      <c r="EBS137" s="252"/>
      <c r="EBT137" s="467"/>
      <c r="EBU137" s="466"/>
      <c r="EBV137" s="399"/>
      <c r="EBW137" s="466"/>
      <c r="EBX137" s="252"/>
      <c r="EBY137" s="467"/>
      <c r="EBZ137" s="466"/>
      <c r="ECA137" s="399"/>
      <c r="ECB137" s="466"/>
      <c r="ECC137" s="252"/>
      <c r="ECD137" s="467"/>
      <c r="ECE137" s="466"/>
      <c r="ECF137" s="399"/>
      <c r="ECG137" s="466"/>
      <c r="ECH137" s="252"/>
      <c r="ECI137" s="467"/>
      <c r="ECJ137" s="466"/>
      <c r="ECK137" s="399"/>
      <c r="ECL137" s="466"/>
      <c r="ECM137" s="252"/>
      <c r="ECN137" s="467"/>
      <c r="ECO137" s="466"/>
      <c r="ECP137" s="399"/>
      <c r="ECQ137" s="466"/>
      <c r="ECR137" s="252"/>
      <c r="ECS137" s="467"/>
      <c r="ECT137" s="466"/>
      <c r="ECU137" s="399"/>
      <c r="ECV137" s="466"/>
      <c r="ECW137" s="252"/>
      <c r="ECX137" s="467"/>
      <c r="ECY137" s="466"/>
      <c r="ECZ137" s="399"/>
      <c r="EDA137" s="466"/>
      <c r="EDB137" s="252"/>
      <c r="EDC137" s="467"/>
      <c r="EDD137" s="466"/>
      <c r="EDE137" s="399"/>
      <c r="EDF137" s="466"/>
      <c r="EDG137" s="252"/>
      <c r="EDH137" s="467"/>
      <c r="EDI137" s="466"/>
      <c r="EDJ137" s="399"/>
      <c r="EDK137" s="466"/>
      <c r="EDL137" s="252"/>
      <c r="EDM137" s="467"/>
      <c r="EDN137" s="466"/>
      <c r="EDO137" s="399"/>
      <c r="EDP137" s="466"/>
      <c r="EDQ137" s="252"/>
      <c r="EDR137" s="467"/>
      <c r="EDS137" s="466"/>
      <c r="EDT137" s="399"/>
      <c r="EDU137" s="466"/>
      <c r="EDV137" s="252"/>
      <c r="EDW137" s="467"/>
      <c r="EDX137" s="466"/>
      <c r="EDY137" s="399"/>
      <c r="EDZ137" s="466"/>
      <c r="EEA137" s="252"/>
      <c r="EEB137" s="467"/>
      <c r="EEC137" s="466"/>
      <c r="EED137" s="399"/>
      <c r="EEE137" s="466"/>
      <c r="EEF137" s="252"/>
      <c r="EEG137" s="467"/>
      <c r="EEH137" s="466"/>
      <c r="EEI137" s="399"/>
      <c r="EEJ137" s="466"/>
      <c r="EEK137" s="252"/>
      <c r="EEL137" s="467"/>
      <c r="EEM137" s="466"/>
      <c r="EEN137" s="399"/>
      <c r="EEO137" s="466"/>
      <c r="EEP137" s="252"/>
      <c r="EEQ137" s="467"/>
      <c r="EER137" s="466"/>
      <c r="EES137" s="399"/>
      <c r="EET137" s="466"/>
      <c r="EEU137" s="252"/>
      <c r="EEV137" s="467"/>
      <c r="EEW137" s="466"/>
      <c r="EEX137" s="399"/>
      <c r="EEY137" s="466"/>
      <c r="EEZ137" s="252"/>
      <c r="EFA137" s="467"/>
      <c r="EFB137" s="466"/>
      <c r="EFC137" s="399"/>
      <c r="EFD137" s="466"/>
      <c r="EFE137" s="252"/>
      <c r="EFF137" s="467"/>
      <c r="EFG137" s="466"/>
      <c r="EFH137" s="399"/>
      <c r="EFI137" s="466"/>
      <c r="EFJ137" s="252"/>
      <c r="EFK137" s="467"/>
      <c r="EFL137" s="466"/>
      <c r="EFM137" s="399"/>
      <c r="EFN137" s="466"/>
      <c r="EFO137" s="252"/>
      <c r="EFP137" s="467"/>
      <c r="EFQ137" s="466"/>
      <c r="EFR137" s="399"/>
      <c r="EFS137" s="466"/>
      <c r="EFT137" s="252"/>
      <c r="EFU137" s="467"/>
      <c r="EFV137" s="466"/>
      <c r="EFW137" s="399"/>
      <c r="EFX137" s="466"/>
      <c r="EFY137" s="252"/>
      <c r="EFZ137" s="467"/>
      <c r="EGA137" s="466"/>
      <c r="EGB137" s="399"/>
      <c r="EGC137" s="466"/>
      <c r="EGD137" s="252"/>
      <c r="EGE137" s="467"/>
      <c r="EGF137" s="466"/>
      <c r="EGG137" s="399"/>
      <c r="EGH137" s="466"/>
      <c r="EGI137" s="252"/>
      <c r="EGJ137" s="467"/>
      <c r="EGK137" s="466"/>
      <c r="EGL137" s="399"/>
      <c r="EGM137" s="466"/>
      <c r="EGN137" s="252"/>
      <c r="EGO137" s="467"/>
      <c r="EGP137" s="466"/>
      <c r="EGQ137" s="399"/>
      <c r="EGR137" s="466"/>
      <c r="EGS137" s="252"/>
      <c r="EGT137" s="467"/>
      <c r="EGU137" s="466"/>
      <c r="EGV137" s="399"/>
      <c r="EGW137" s="466"/>
      <c r="EGX137" s="252"/>
      <c r="EGY137" s="467"/>
      <c r="EGZ137" s="466"/>
      <c r="EHA137" s="399"/>
      <c r="EHB137" s="466"/>
      <c r="EHC137" s="252"/>
      <c r="EHD137" s="467"/>
      <c r="EHE137" s="466"/>
      <c r="EHF137" s="399"/>
      <c r="EHG137" s="466"/>
      <c r="EHH137" s="252"/>
      <c r="EHI137" s="467"/>
      <c r="EHJ137" s="466"/>
      <c r="EHK137" s="399"/>
      <c r="EHL137" s="466"/>
      <c r="EHM137" s="252"/>
      <c r="EHN137" s="467"/>
      <c r="EHO137" s="466"/>
      <c r="EHP137" s="399"/>
      <c r="EHQ137" s="466"/>
      <c r="EHR137" s="252"/>
      <c r="EHS137" s="467"/>
      <c r="EHT137" s="466"/>
      <c r="EHU137" s="399"/>
      <c r="EHV137" s="466"/>
      <c r="EHW137" s="252"/>
      <c r="EHX137" s="467"/>
      <c r="EHY137" s="466"/>
      <c r="EHZ137" s="399"/>
      <c r="EIA137" s="466"/>
      <c r="EIB137" s="252"/>
      <c r="EIC137" s="467"/>
      <c r="EID137" s="466"/>
      <c r="EIE137" s="399"/>
      <c r="EIF137" s="466"/>
      <c r="EIG137" s="252"/>
      <c r="EIH137" s="467"/>
      <c r="EII137" s="466"/>
      <c r="EIJ137" s="399"/>
      <c r="EIK137" s="466"/>
      <c r="EIL137" s="252"/>
      <c r="EIM137" s="467"/>
      <c r="EIN137" s="466"/>
      <c r="EIO137" s="399"/>
      <c r="EIP137" s="466"/>
      <c r="EIQ137" s="252"/>
      <c r="EIR137" s="467"/>
      <c r="EIS137" s="466"/>
      <c r="EIT137" s="399"/>
      <c r="EIU137" s="466"/>
      <c r="EIV137" s="252"/>
      <c r="EIW137" s="467"/>
      <c r="EIX137" s="466"/>
      <c r="EIY137" s="399"/>
      <c r="EIZ137" s="466"/>
      <c r="EJA137" s="252"/>
      <c r="EJB137" s="467"/>
      <c r="EJC137" s="466"/>
      <c r="EJD137" s="399"/>
      <c r="EJE137" s="466"/>
      <c r="EJF137" s="252"/>
      <c r="EJG137" s="467"/>
      <c r="EJH137" s="466"/>
      <c r="EJI137" s="399"/>
      <c r="EJJ137" s="466"/>
      <c r="EJK137" s="252"/>
      <c r="EJL137" s="467"/>
      <c r="EJM137" s="466"/>
      <c r="EJN137" s="399"/>
      <c r="EJO137" s="466"/>
      <c r="EJP137" s="252"/>
      <c r="EJQ137" s="467"/>
      <c r="EJR137" s="466"/>
      <c r="EJS137" s="399"/>
      <c r="EJT137" s="466"/>
      <c r="EJU137" s="252"/>
      <c r="EJV137" s="467"/>
      <c r="EJW137" s="466"/>
      <c r="EJX137" s="399"/>
      <c r="EJY137" s="466"/>
      <c r="EJZ137" s="252"/>
      <c r="EKA137" s="467"/>
      <c r="EKB137" s="466"/>
      <c r="EKC137" s="399"/>
      <c r="EKD137" s="466"/>
      <c r="EKE137" s="252"/>
      <c r="EKF137" s="467"/>
      <c r="EKG137" s="466"/>
      <c r="EKH137" s="399"/>
      <c r="EKI137" s="466"/>
      <c r="EKJ137" s="252"/>
      <c r="EKK137" s="467"/>
      <c r="EKL137" s="466"/>
      <c r="EKM137" s="399"/>
      <c r="EKN137" s="466"/>
      <c r="EKO137" s="252"/>
      <c r="EKP137" s="467"/>
      <c r="EKQ137" s="466"/>
      <c r="EKR137" s="399"/>
      <c r="EKS137" s="466"/>
      <c r="EKT137" s="252"/>
      <c r="EKU137" s="467"/>
      <c r="EKV137" s="466"/>
      <c r="EKW137" s="399"/>
      <c r="EKX137" s="466"/>
      <c r="EKY137" s="252"/>
      <c r="EKZ137" s="467"/>
      <c r="ELA137" s="466"/>
      <c r="ELB137" s="399"/>
      <c r="ELC137" s="466"/>
      <c r="ELD137" s="252"/>
      <c r="ELE137" s="467"/>
      <c r="ELF137" s="466"/>
      <c r="ELG137" s="399"/>
      <c r="ELH137" s="466"/>
      <c r="ELI137" s="252"/>
      <c r="ELJ137" s="467"/>
      <c r="ELK137" s="466"/>
      <c r="ELL137" s="399"/>
      <c r="ELM137" s="466"/>
      <c r="ELN137" s="252"/>
      <c r="ELO137" s="467"/>
      <c r="ELP137" s="466"/>
      <c r="ELQ137" s="399"/>
      <c r="ELR137" s="466"/>
      <c r="ELS137" s="252"/>
      <c r="ELT137" s="467"/>
      <c r="ELU137" s="466"/>
      <c r="ELV137" s="399"/>
      <c r="ELW137" s="466"/>
      <c r="ELX137" s="252"/>
      <c r="ELY137" s="467"/>
      <c r="ELZ137" s="466"/>
      <c r="EMA137" s="399"/>
      <c r="EMB137" s="466"/>
      <c r="EMC137" s="252"/>
      <c r="EMD137" s="467"/>
      <c r="EME137" s="466"/>
      <c r="EMF137" s="399"/>
      <c r="EMG137" s="466"/>
      <c r="EMH137" s="252"/>
      <c r="EMI137" s="467"/>
      <c r="EMJ137" s="466"/>
      <c r="EMK137" s="399"/>
      <c r="EML137" s="466"/>
      <c r="EMM137" s="252"/>
      <c r="EMN137" s="467"/>
      <c r="EMO137" s="466"/>
      <c r="EMP137" s="399"/>
      <c r="EMQ137" s="466"/>
      <c r="EMR137" s="252"/>
      <c r="EMS137" s="467"/>
      <c r="EMT137" s="466"/>
      <c r="EMU137" s="399"/>
      <c r="EMV137" s="466"/>
      <c r="EMW137" s="252"/>
      <c r="EMX137" s="467"/>
      <c r="EMY137" s="466"/>
      <c r="EMZ137" s="399"/>
      <c r="ENA137" s="466"/>
      <c r="ENB137" s="252"/>
      <c r="ENC137" s="467"/>
      <c r="END137" s="466"/>
      <c r="ENE137" s="399"/>
      <c r="ENF137" s="466"/>
      <c r="ENG137" s="252"/>
      <c r="ENH137" s="467"/>
      <c r="ENI137" s="466"/>
      <c r="ENJ137" s="399"/>
      <c r="ENK137" s="466"/>
      <c r="ENL137" s="252"/>
      <c r="ENM137" s="467"/>
      <c r="ENN137" s="466"/>
      <c r="ENO137" s="399"/>
      <c r="ENP137" s="466"/>
      <c r="ENQ137" s="252"/>
      <c r="ENR137" s="467"/>
      <c r="ENS137" s="466"/>
      <c r="ENT137" s="399"/>
      <c r="ENU137" s="466"/>
      <c r="ENV137" s="252"/>
      <c r="ENW137" s="467"/>
      <c r="ENX137" s="466"/>
      <c r="ENY137" s="399"/>
      <c r="ENZ137" s="466"/>
      <c r="EOA137" s="252"/>
      <c r="EOB137" s="467"/>
      <c r="EOC137" s="466"/>
      <c r="EOD137" s="399"/>
      <c r="EOE137" s="466"/>
      <c r="EOF137" s="252"/>
      <c r="EOG137" s="467"/>
      <c r="EOH137" s="466"/>
      <c r="EOI137" s="399"/>
      <c r="EOJ137" s="466"/>
      <c r="EOK137" s="252"/>
      <c r="EOL137" s="467"/>
      <c r="EOM137" s="466"/>
      <c r="EON137" s="399"/>
      <c r="EOO137" s="466"/>
      <c r="EOP137" s="252"/>
      <c r="EOQ137" s="467"/>
      <c r="EOR137" s="466"/>
      <c r="EOS137" s="399"/>
      <c r="EOT137" s="466"/>
      <c r="EOU137" s="252"/>
      <c r="EOV137" s="467"/>
      <c r="EOW137" s="466"/>
      <c r="EOX137" s="399"/>
      <c r="EOY137" s="466"/>
      <c r="EOZ137" s="252"/>
      <c r="EPA137" s="467"/>
      <c r="EPB137" s="466"/>
      <c r="EPC137" s="399"/>
      <c r="EPD137" s="466"/>
      <c r="EPE137" s="252"/>
      <c r="EPF137" s="467"/>
      <c r="EPG137" s="466"/>
      <c r="EPH137" s="399"/>
      <c r="EPI137" s="466"/>
      <c r="EPJ137" s="252"/>
      <c r="EPK137" s="467"/>
      <c r="EPL137" s="466"/>
      <c r="EPM137" s="399"/>
      <c r="EPN137" s="466"/>
      <c r="EPO137" s="252"/>
      <c r="EPP137" s="467"/>
      <c r="EPQ137" s="466"/>
      <c r="EPR137" s="399"/>
      <c r="EPS137" s="466"/>
      <c r="EPT137" s="252"/>
      <c r="EPU137" s="467"/>
      <c r="EPV137" s="466"/>
      <c r="EPW137" s="399"/>
      <c r="EPX137" s="466"/>
      <c r="EPY137" s="252"/>
      <c r="EPZ137" s="467"/>
      <c r="EQA137" s="466"/>
      <c r="EQB137" s="399"/>
      <c r="EQC137" s="466"/>
      <c r="EQD137" s="252"/>
      <c r="EQE137" s="467"/>
      <c r="EQF137" s="466"/>
      <c r="EQG137" s="399"/>
      <c r="EQH137" s="466"/>
      <c r="EQI137" s="252"/>
      <c r="EQJ137" s="467"/>
      <c r="EQK137" s="466"/>
      <c r="EQL137" s="399"/>
      <c r="EQM137" s="466"/>
      <c r="EQN137" s="252"/>
      <c r="EQO137" s="467"/>
      <c r="EQP137" s="466"/>
      <c r="EQQ137" s="399"/>
      <c r="EQR137" s="466"/>
      <c r="EQS137" s="252"/>
      <c r="EQT137" s="467"/>
      <c r="EQU137" s="466"/>
      <c r="EQV137" s="399"/>
      <c r="EQW137" s="466"/>
      <c r="EQX137" s="252"/>
      <c r="EQY137" s="467"/>
      <c r="EQZ137" s="466"/>
      <c r="ERA137" s="399"/>
      <c r="ERB137" s="466"/>
      <c r="ERC137" s="252"/>
      <c r="ERD137" s="467"/>
      <c r="ERE137" s="466"/>
      <c r="ERF137" s="399"/>
      <c r="ERG137" s="466"/>
      <c r="ERH137" s="252"/>
      <c r="ERI137" s="467"/>
      <c r="ERJ137" s="466"/>
      <c r="ERK137" s="399"/>
      <c r="ERL137" s="466"/>
      <c r="ERM137" s="252"/>
      <c r="ERN137" s="467"/>
      <c r="ERO137" s="466"/>
      <c r="ERP137" s="399"/>
      <c r="ERQ137" s="466"/>
      <c r="ERR137" s="252"/>
      <c r="ERS137" s="467"/>
      <c r="ERT137" s="466"/>
      <c r="ERU137" s="399"/>
      <c r="ERV137" s="466"/>
      <c r="ERW137" s="252"/>
      <c r="ERX137" s="467"/>
      <c r="ERY137" s="466"/>
      <c r="ERZ137" s="399"/>
      <c r="ESA137" s="466"/>
      <c r="ESB137" s="252"/>
      <c r="ESC137" s="467"/>
      <c r="ESD137" s="466"/>
      <c r="ESE137" s="399"/>
      <c r="ESF137" s="466"/>
      <c r="ESG137" s="252"/>
      <c r="ESH137" s="467"/>
      <c r="ESI137" s="466"/>
      <c r="ESJ137" s="399"/>
      <c r="ESK137" s="466"/>
      <c r="ESL137" s="252"/>
      <c r="ESM137" s="467"/>
      <c r="ESN137" s="466"/>
      <c r="ESO137" s="399"/>
      <c r="ESP137" s="466"/>
      <c r="ESQ137" s="252"/>
      <c r="ESR137" s="467"/>
      <c r="ESS137" s="466"/>
      <c r="EST137" s="399"/>
      <c r="ESU137" s="466"/>
      <c r="ESV137" s="252"/>
      <c r="ESW137" s="467"/>
      <c r="ESX137" s="466"/>
      <c r="ESY137" s="399"/>
      <c r="ESZ137" s="466"/>
      <c r="ETA137" s="252"/>
      <c r="ETB137" s="467"/>
      <c r="ETC137" s="466"/>
      <c r="ETD137" s="399"/>
      <c r="ETE137" s="466"/>
      <c r="ETF137" s="252"/>
      <c r="ETG137" s="467"/>
      <c r="ETH137" s="466"/>
      <c r="ETI137" s="399"/>
      <c r="ETJ137" s="466"/>
      <c r="ETK137" s="252"/>
      <c r="ETL137" s="467"/>
      <c r="ETM137" s="466"/>
      <c r="ETN137" s="399"/>
      <c r="ETO137" s="466"/>
      <c r="ETP137" s="252"/>
      <c r="ETQ137" s="467"/>
      <c r="ETR137" s="466"/>
      <c r="ETS137" s="399"/>
      <c r="ETT137" s="466"/>
      <c r="ETU137" s="252"/>
      <c r="ETV137" s="467"/>
      <c r="ETW137" s="466"/>
      <c r="ETX137" s="399"/>
      <c r="ETY137" s="466"/>
      <c r="ETZ137" s="252"/>
      <c r="EUA137" s="467"/>
      <c r="EUB137" s="466"/>
      <c r="EUC137" s="399"/>
      <c r="EUD137" s="466"/>
      <c r="EUE137" s="252"/>
      <c r="EUF137" s="467"/>
      <c r="EUG137" s="466"/>
      <c r="EUH137" s="399"/>
      <c r="EUI137" s="466"/>
      <c r="EUJ137" s="252"/>
      <c r="EUK137" s="467"/>
      <c r="EUL137" s="466"/>
      <c r="EUM137" s="399"/>
      <c r="EUN137" s="466"/>
      <c r="EUO137" s="252"/>
      <c r="EUP137" s="467"/>
      <c r="EUQ137" s="466"/>
      <c r="EUR137" s="399"/>
      <c r="EUS137" s="466"/>
      <c r="EUT137" s="252"/>
      <c r="EUU137" s="467"/>
      <c r="EUV137" s="466"/>
      <c r="EUW137" s="399"/>
      <c r="EUX137" s="466"/>
      <c r="EUY137" s="252"/>
      <c r="EUZ137" s="467"/>
      <c r="EVA137" s="466"/>
      <c r="EVB137" s="399"/>
      <c r="EVC137" s="466"/>
      <c r="EVD137" s="252"/>
      <c r="EVE137" s="467"/>
      <c r="EVF137" s="466"/>
      <c r="EVG137" s="399"/>
      <c r="EVH137" s="466"/>
      <c r="EVI137" s="252"/>
      <c r="EVJ137" s="467"/>
      <c r="EVK137" s="466"/>
      <c r="EVL137" s="399"/>
      <c r="EVM137" s="466"/>
      <c r="EVN137" s="252"/>
      <c r="EVO137" s="467"/>
      <c r="EVP137" s="466"/>
      <c r="EVQ137" s="399"/>
      <c r="EVR137" s="466"/>
      <c r="EVS137" s="252"/>
      <c r="EVT137" s="467"/>
      <c r="EVU137" s="466"/>
      <c r="EVV137" s="399"/>
      <c r="EVW137" s="466"/>
      <c r="EVX137" s="252"/>
      <c r="EVY137" s="467"/>
      <c r="EVZ137" s="466"/>
      <c r="EWA137" s="399"/>
      <c r="EWB137" s="466"/>
      <c r="EWC137" s="252"/>
      <c r="EWD137" s="467"/>
      <c r="EWE137" s="466"/>
      <c r="EWF137" s="399"/>
      <c r="EWG137" s="466"/>
      <c r="EWH137" s="252"/>
      <c r="EWI137" s="467"/>
      <c r="EWJ137" s="466"/>
      <c r="EWK137" s="399"/>
      <c r="EWL137" s="466"/>
      <c r="EWM137" s="252"/>
      <c r="EWN137" s="467"/>
      <c r="EWO137" s="466"/>
      <c r="EWP137" s="399"/>
      <c r="EWQ137" s="466"/>
      <c r="EWR137" s="252"/>
      <c r="EWS137" s="467"/>
      <c r="EWT137" s="466"/>
      <c r="EWU137" s="399"/>
      <c r="EWV137" s="466"/>
      <c r="EWW137" s="252"/>
      <c r="EWX137" s="467"/>
      <c r="EWY137" s="466"/>
      <c r="EWZ137" s="399"/>
      <c r="EXA137" s="466"/>
      <c r="EXB137" s="252"/>
      <c r="EXC137" s="467"/>
      <c r="EXD137" s="466"/>
      <c r="EXE137" s="399"/>
      <c r="EXF137" s="466"/>
      <c r="EXG137" s="252"/>
      <c r="EXH137" s="467"/>
      <c r="EXI137" s="466"/>
      <c r="EXJ137" s="399"/>
      <c r="EXK137" s="466"/>
      <c r="EXL137" s="252"/>
      <c r="EXM137" s="467"/>
      <c r="EXN137" s="466"/>
      <c r="EXO137" s="399"/>
      <c r="EXP137" s="466"/>
      <c r="EXQ137" s="252"/>
      <c r="EXR137" s="467"/>
      <c r="EXS137" s="466"/>
      <c r="EXT137" s="399"/>
      <c r="EXU137" s="466"/>
      <c r="EXV137" s="252"/>
      <c r="EXW137" s="467"/>
      <c r="EXX137" s="466"/>
      <c r="EXY137" s="399"/>
      <c r="EXZ137" s="466"/>
      <c r="EYA137" s="252"/>
      <c r="EYB137" s="467"/>
      <c r="EYC137" s="466"/>
      <c r="EYD137" s="399"/>
      <c r="EYE137" s="466"/>
      <c r="EYF137" s="252"/>
      <c r="EYG137" s="467"/>
      <c r="EYH137" s="466"/>
      <c r="EYI137" s="399"/>
      <c r="EYJ137" s="466"/>
      <c r="EYK137" s="252"/>
      <c r="EYL137" s="467"/>
      <c r="EYM137" s="466"/>
      <c r="EYN137" s="399"/>
      <c r="EYO137" s="466"/>
      <c r="EYP137" s="252"/>
      <c r="EYQ137" s="467"/>
      <c r="EYR137" s="466"/>
      <c r="EYS137" s="399"/>
      <c r="EYT137" s="466"/>
      <c r="EYU137" s="252"/>
      <c r="EYV137" s="467"/>
      <c r="EYW137" s="466"/>
      <c r="EYX137" s="399"/>
      <c r="EYY137" s="466"/>
      <c r="EYZ137" s="252"/>
      <c r="EZA137" s="467"/>
      <c r="EZB137" s="466"/>
      <c r="EZC137" s="399"/>
      <c r="EZD137" s="466"/>
      <c r="EZE137" s="252"/>
      <c r="EZF137" s="467"/>
      <c r="EZG137" s="466"/>
      <c r="EZH137" s="399"/>
      <c r="EZI137" s="466"/>
      <c r="EZJ137" s="252"/>
      <c r="EZK137" s="467"/>
      <c r="EZL137" s="466"/>
      <c r="EZM137" s="399"/>
      <c r="EZN137" s="466"/>
      <c r="EZO137" s="252"/>
      <c r="EZP137" s="467"/>
      <c r="EZQ137" s="466"/>
      <c r="EZR137" s="399"/>
      <c r="EZS137" s="466"/>
      <c r="EZT137" s="252"/>
      <c r="EZU137" s="467"/>
      <c r="EZV137" s="466"/>
      <c r="EZW137" s="399"/>
      <c r="EZX137" s="466"/>
      <c r="EZY137" s="252"/>
      <c r="EZZ137" s="467"/>
      <c r="FAA137" s="466"/>
      <c r="FAB137" s="399"/>
      <c r="FAC137" s="466"/>
      <c r="FAD137" s="252"/>
      <c r="FAE137" s="467"/>
      <c r="FAF137" s="466"/>
      <c r="FAG137" s="399"/>
      <c r="FAH137" s="466"/>
      <c r="FAI137" s="252"/>
      <c r="FAJ137" s="467"/>
      <c r="FAK137" s="466"/>
      <c r="FAL137" s="399"/>
      <c r="FAM137" s="466"/>
      <c r="FAN137" s="252"/>
      <c r="FAO137" s="467"/>
      <c r="FAP137" s="466"/>
      <c r="FAQ137" s="399"/>
      <c r="FAR137" s="466"/>
      <c r="FAS137" s="252"/>
      <c r="FAT137" s="467"/>
      <c r="FAU137" s="466"/>
      <c r="FAV137" s="399"/>
      <c r="FAW137" s="466"/>
      <c r="FAX137" s="252"/>
      <c r="FAY137" s="467"/>
      <c r="FAZ137" s="466"/>
      <c r="FBA137" s="399"/>
      <c r="FBB137" s="466"/>
      <c r="FBC137" s="252"/>
      <c r="FBD137" s="467"/>
      <c r="FBE137" s="466"/>
      <c r="FBF137" s="399"/>
      <c r="FBG137" s="466"/>
      <c r="FBH137" s="252"/>
      <c r="FBI137" s="467"/>
      <c r="FBJ137" s="466"/>
      <c r="FBK137" s="399"/>
      <c r="FBL137" s="466"/>
      <c r="FBM137" s="252"/>
      <c r="FBN137" s="467"/>
      <c r="FBO137" s="466"/>
      <c r="FBP137" s="399"/>
      <c r="FBQ137" s="466"/>
      <c r="FBR137" s="252"/>
      <c r="FBS137" s="467"/>
      <c r="FBT137" s="466"/>
      <c r="FBU137" s="399"/>
      <c r="FBV137" s="466"/>
      <c r="FBW137" s="252"/>
      <c r="FBX137" s="467"/>
      <c r="FBY137" s="466"/>
      <c r="FBZ137" s="399"/>
      <c r="FCA137" s="466"/>
      <c r="FCB137" s="252"/>
      <c r="FCC137" s="467"/>
      <c r="FCD137" s="466"/>
      <c r="FCE137" s="399"/>
      <c r="FCF137" s="466"/>
      <c r="FCG137" s="252"/>
      <c r="FCH137" s="467"/>
      <c r="FCI137" s="466"/>
      <c r="FCJ137" s="399"/>
      <c r="FCK137" s="466"/>
      <c r="FCL137" s="252"/>
      <c r="FCM137" s="467"/>
      <c r="FCN137" s="466"/>
      <c r="FCO137" s="399"/>
      <c r="FCP137" s="466"/>
      <c r="FCQ137" s="252"/>
      <c r="FCR137" s="467"/>
      <c r="FCS137" s="466"/>
      <c r="FCT137" s="399"/>
      <c r="FCU137" s="466"/>
      <c r="FCV137" s="252"/>
      <c r="FCW137" s="467"/>
      <c r="FCX137" s="466"/>
      <c r="FCY137" s="399"/>
      <c r="FCZ137" s="466"/>
      <c r="FDA137" s="252"/>
      <c r="FDB137" s="467"/>
      <c r="FDC137" s="466"/>
      <c r="FDD137" s="399"/>
      <c r="FDE137" s="466"/>
      <c r="FDF137" s="252"/>
      <c r="FDG137" s="467"/>
      <c r="FDH137" s="466"/>
      <c r="FDI137" s="399"/>
      <c r="FDJ137" s="466"/>
      <c r="FDK137" s="252"/>
      <c r="FDL137" s="467"/>
      <c r="FDM137" s="466"/>
      <c r="FDN137" s="399"/>
      <c r="FDO137" s="466"/>
      <c r="FDP137" s="252"/>
      <c r="FDQ137" s="467"/>
      <c r="FDR137" s="466"/>
      <c r="FDS137" s="399"/>
      <c r="FDT137" s="466"/>
      <c r="FDU137" s="252"/>
      <c r="FDV137" s="467"/>
      <c r="FDW137" s="466"/>
      <c r="FDX137" s="399"/>
      <c r="FDY137" s="466"/>
      <c r="FDZ137" s="252"/>
      <c r="FEA137" s="467"/>
      <c r="FEB137" s="466"/>
      <c r="FEC137" s="399"/>
      <c r="FED137" s="466"/>
      <c r="FEE137" s="252"/>
      <c r="FEF137" s="467"/>
      <c r="FEG137" s="466"/>
      <c r="FEH137" s="399"/>
      <c r="FEI137" s="466"/>
      <c r="FEJ137" s="252"/>
      <c r="FEK137" s="467"/>
      <c r="FEL137" s="466"/>
      <c r="FEM137" s="399"/>
      <c r="FEN137" s="466"/>
      <c r="FEO137" s="252"/>
      <c r="FEP137" s="467"/>
      <c r="FEQ137" s="466"/>
      <c r="FER137" s="399"/>
      <c r="FES137" s="466"/>
      <c r="FET137" s="252"/>
      <c r="FEU137" s="467"/>
      <c r="FEV137" s="466"/>
      <c r="FEW137" s="399"/>
      <c r="FEX137" s="466"/>
      <c r="FEY137" s="252"/>
      <c r="FEZ137" s="467"/>
      <c r="FFA137" s="466"/>
      <c r="FFB137" s="399"/>
      <c r="FFC137" s="466"/>
      <c r="FFD137" s="252"/>
      <c r="FFE137" s="467"/>
      <c r="FFF137" s="466"/>
      <c r="FFG137" s="399"/>
      <c r="FFH137" s="466"/>
      <c r="FFI137" s="252"/>
      <c r="FFJ137" s="467"/>
      <c r="FFK137" s="466"/>
      <c r="FFL137" s="399"/>
      <c r="FFM137" s="466"/>
      <c r="FFN137" s="252"/>
      <c r="FFO137" s="467"/>
      <c r="FFP137" s="466"/>
      <c r="FFQ137" s="399"/>
      <c r="FFR137" s="466"/>
      <c r="FFS137" s="252"/>
      <c r="FFT137" s="467"/>
      <c r="FFU137" s="466"/>
      <c r="FFV137" s="399"/>
      <c r="FFW137" s="466"/>
      <c r="FFX137" s="252"/>
      <c r="FFY137" s="467"/>
      <c r="FFZ137" s="466"/>
      <c r="FGA137" s="399"/>
      <c r="FGB137" s="466"/>
      <c r="FGC137" s="252"/>
      <c r="FGD137" s="467"/>
      <c r="FGE137" s="466"/>
      <c r="FGF137" s="399"/>
      <c r="FGG137" s="466"/>
      <c r="FGH137" s="252"/>
      <c r="FGI137" s="467"/>
      <c r="FGJ137" s="466"/>
      <c r="FGK137" s="399"/>
      <c r="FGL137" s="466"/>
      <c r="FGM137" s="252"/>
      <c r="FGN137" s="467"/>
      <c r="FGO137" s="466"/>
      <c r="FGP137" s="399"/>
      <c r="FGQ137" s="466"/>
      <c r="FGR137" s="252"/>
      <c r="FGS137" s="467"/>
      <c r="FGT137" s="466"/>
      <c r="FGU137" s="399"/>
      <c r="FGV137" s="466"/>
      <c r="FGW137" s="252"/>
      <c r="FGX137" s="467"/>
      <c r="FGY137" s="466"/>
      <c r="FGZ137" s="399"/>
      <c r="FHA137" s="466"/>
      <c r="FHB137" s="252"/>
      <c r="FHC137" s="467"/>
      <c r="FHD137" s="466"/>
      <c r="FHE137" s="399"/>
      <c r="FHF137" s="466"/>
      <c r="FHG137" s="252"/>
      <c r="FHH137" s="467"/>
      <c r="FHI137" s="466"/>
      <c r="FHJ137" s="399"/>
      <c r="FHK137" s="466"/>
      <c r="FHL137" s="252"/>
      <c r="FHM137" s="467"/>
      <c r="FHN137" s="466"/>
      <c r="FHO137" s="399"/>
      <c r="FHP137" s="466"/>
      <c r="FHQ137" s="252"/>
      <c r="FHR137" s="467"/>
      <c r="FHS137" s="466"/>
      <c r="FHT137" s="399"/>
      <c r="FHU137" s="466"/>
      <c r="FHV137" s="252"/>
      <c r="FHW137" s="467"/>
      <c r="FHX137" s="466"/>
      <c r="FHY137" s="399"/>
      <c r="FHZ137" s="466"/>
      <c r="FIA137" s="252"/>
      <c r="FIB137" s="467"/>
      <c r="FIC137" s="466"/>
      <c r="FID137" s="399"/>
      <c r="FIE137" s="466"/>
      <c r="FIF137" s="252"/>
      <c r="FIG137" s="467"/>
      <c r="FIH137" s="466"/>
      <c r="FII137" s="399"/>
      <c r="FIJ137" s="466"/>
      <c r="FIK137" s="252"/>
      <c r="FIL137" s="467"/>
      <c r="FIM137" s="466"/>
      <c r="FIN137" s="399"/>
      <c r="FIO137" s="466"/>
      <c r="FIP137" s="252"/>
      <c r="FIQ137" s="467"/>
      <c r="FIR137" s="466"/>
      <c r="FIS137" s="399"/>
      <c r="FIT137" s="466"/>
      <c r="FIU137" s="252"/>
      <c r="FIV137" s="467"/>
      <c r="FIW137" s="466"/>
      <c r="FIX137" s="399"/>
      <c r="FIY137" s="466"/>
      <c r="FIZ137" s="252"/>
      <c r="FJA137" s="467"/>
      <c r="FJB137" s="466"/>
      <c r="FJC137" s="399"/>
      <c r="FJD137" s="466"/>
      <c r="FJE137" s="252"/>
      <c r="FJF137" s="467"/>
      <c r="FJG137" s="466"/>
      <c r="FJH137" s="399"/>
      <c r="FJI137" s="466"/>
      <c r="FJJ137" s="252"/>
      <c r="FJK137" s="467"/>
      <c r="FJL137" s="466"/>
      <c r="FJM137" s="399"/>
      <c r="FJN137" s="466"/>
      <c r="FJO137" s="252"/>
      <c r="FJP137" s="467"/>
      <c r="FJQ137" s="466"/>
      <c r="FJR137" s="399"/>
      <c r="FJS137" s="466"/>
      <c r="FJT137" s="252"/>
      <c r="FJU137" s="467"/>
      <c r="FJV137" s="466"/>
      <c r="FJW137" s="399"/>
      <c r="FJX137" s="466"/>
      <c r="FJY137" s="252"/>
      <c r="FJZ137" s="467"/>
      <c r="FKA137" s="466"/>
      <c r="FKB137" s="399"/>
      <c r="FKC137" s="466"/>
      <c r="FKD137" s="252"/>
      <c r="FKE137" s="467"/>
      <c r="FKF137" s="466"/>
      <c r="FKG137" s="399"/>
      <c r="FKH137" s="466"/>
      <c r="FKI137" s="252"/>
      <c r="FKJ137" s="467"/>
      <c r="FKK137" s="466"/>
      <c r="FKL137" s="399"/>
      <c r="FKM137" s="466"/>
      <c r="FKN137" s="252"/>
      <c r="FKO137" s="467"/>
      <c r="FKP137" s="466"/>
      <c r="FKQ137" s="399"/>
      <c r="FKR137" s="466"/>
      <c r="FKS137" s="252"/>
      <c r="FKT137" s="467"/>
      <c r="FKU137" s="466"/>
      <c r="FKV137" s="399"/>
      <c r="FKW137" s="466"/>
      <c r="FKX137" s="252"/>
      <c r="FKY137" s="467"/>
      <c r="FKZ137" s="466"/>
      <c r="FLA137" s="399"/>
      <c r="FLB137" s="466"/>
      <c r="FLC137" s="252"/>
      <c r="FLD137" s="467"/>
      <c r="FLE137" s="466"/>
      <c r="FLF137" s="399"/>
      <c r="FLG137" s="466"/>
      <c r="FLH137" s="252"/>
      <c r="FLI137" s="467"/>
      <c r="FLJ137" s="466"/>
      <c r="FLK137" s="399"/>
      <c r="FLL137" s="466"/>
      <c r="FLM137" s="252"/>
      <c r="FLN137" s="467"/>
      <c r="FLO137" s="466"/>
      <c r="FLP137" s="399"/>
      <c r="FLQ137" s="466"/>
      <c r="FLR137" s="252"/>
      <c r="FLS137" s="467"/>
      <c r="FLT137" s="466"/>
      <c r="FLU137" s="399"/>
      <c r="FLV137" s="466"/>
      <c r="FLW137" s="252"/>
      <c r="FLX137" s="467"/>
      <c r="FLY137" s="466"/>
      <c r="FLZ137" s="399"/>
      <c r="FMA137" s="466"/>
      <c r="FMB137" s="252"/>
      <c r="FMC137" s="467"/>
      <c r="FMD137" s="466"/>
      <c r="FME137" s="399"/>
      <c r="FMF137" s="466"/>
      <c r="FMG137" s="252"/>
      <c r="FMH137" s="467"/>
      <c r="FMI137" s="466"/>
      <c r="FMJ137" s="399"/>
      <c r="FMK137" s="466"/>
      <c r="FML137" s="252"/>
      <c r="FMM137" s="467"/>
      <c r="FMN137" s="466"/>
      <c r="FMO137" s="399"/>
      <c r="FMP137" s="466"/>
      <c r="FMQ137" s="252"/>
      <c r="FMR137" s="467"/>
      <c r="FMS137" s="466"/>
      <c r="FMT137" s="399"/>
      <c r="FMU137" s="466"/>
      <c r="FMV137" s="252"/>
      <c r="FMW137" s="467"/>
      <c r="FMX137" s="466"/>
      <c r="FMY137" s="399"/>
      <c r="FMZ137" s="466"/>
      <c r="FNA137" s="252"/>
      <c r="FNB137" s="467"/>
      <c r="FNC137" s="466"/>
      <c r="FND137" s="399"/>
      <c r="FNE137" s="466"/>
      <c r="FNF137" s="252"/>
      <c r="FNG137" s="467"/>
      <c r="FNH137" s="466"/>
      <c r="FNI137" s="399"/>
      <c r="FNJ137" s="466"/>
      <c r="FNK137" s="252"/>
      <c r="FNL137" s="467"/>
      <c r="FNM137" s="466"/>
      <c r="FNN137" s="399"/>
      <c r="FNO137" s="466"/>
      <c r="FNP137" s="252"/>
      <c r="FNQ137" s="467"/>
      <c r="FNR137" s="466"/>
      <c r="FNS137" s="399"/>
      <c r="FNT137" s="466"/>
      <c r="FNU137" s="252"/>
      <c r="FNV137" s="467"/>
      <c r="FNW137" s="466"/>
      <c r="FNX137" s="399"/>
      <c r="FNY137" s="466"/>
      <c r="FNZ137" s="252"/>
      <c r="FOA137" s="467"/>
      <c r="FOB137" s="466"/>
      <c r="FOC137" s="399"/>
      <c r="FOD137" s="466"/>
      <c r="FOE137" s="252"/>
      <c r="FOF137" s="467"/>
      <c r="FOG137" s="466"/>
      <c r="FOH137" s="399"/>
      <c r="FOI137" s="466"/>
      <c r="FOJ137" s="252"/>
      <c r="FOK137" s="467"/>
      <c r="FOL137" s="466"/>
      <c r="FOM137" s="399"/>
      <c r="FON137" s="466"/>
      <c r="FOO137" s="252"/>
      <c r="FOP137" s="467"/>
      <c r="FOQ137" s="466"/>
      <c r="FOR137" s="399"/>
      <c r="FOS137" s="466"/>
      <c r="FOT137" s="252"/>
      <c r="FOU137" s="467"/>
      <c r="FOV137" s="466"/>
      <c r="FOW137" s="399"/>
      <c r="FOX137" s="466"/>
      <c r="FOY137" s="252"/>
      <c r="FOZ137" s="467"/>
      <c r="FPA137" s="466"/>
      <c r="FPB137" s="399"/>
      <c r="FPC137" s="466"/>
      <c r="FPD137" s="252"/>
      <c r="FPE137" s="467"/>
      <c r="FPF137" s="466"/>
      <c r="FPG137" s="399"/>
      <c r="FPH137" s="466"/>
      <c r="FPI137" s="252"/>
      <c r="FPJ137" s="467"/>
      <c r="FPK137" s="466"/>
      <c r="FPL137" s="399"/>
      <c r="FPM137" s="466"/>
      <c r="FPN137" s="252"/>
      <c r="FPO137" s="467"/>
      <c r="FPP137" s="466"/>
      <c r="FPQ137" s="399"/>
      <c r="FPR137" s="466"/>
      <c r="FPS137" s="252"/>
      <c r="FPT137" s="467"/>
      <c r="FPU137" s="466"/>
      <c r="FPV137" s="399"/>
      <c r="FPW137" s="466"/>
      <c r="FPX137" s="252"/>
      <c r="FPY137" s="467"/>
      <c r="FPZ137" s="466"/>
      <c r="FQA137" s="399"/>
      <c r="FQB137" s="466"/>
      <c r="FQC137" s="252"/>
      <c r="FQD137" s="467"/>
      <c r="FQE137" s="466"/>
      <c r="FQF137" s="399"/>
      <c r="FQG137" s="466"/>
      <c r="FQH137" s="252"/>
      <c r="FQI137" s="467"/>
      <c r="FQJ137" s="466"/>
      <c r="FQK137" s="399"/>
      <c r="FQL137" s="466"/>
      <c r="FQM137" s="252"/>
      <c r="FQN137" s="467"/>
      <c r="FQO137" s="466"/>
      <c r="FQP137" s="399"/>
      <c r="FQQ137" s="466"/>
      <c r="FQR137" s="252"/>
      <c r="FQS137" s="467"/>
      <c r="FQT137" s="466"/>
      <c r="FQU137" s="399"/>
      <c r="FQV137" s="466"/>
      <c r="FQW137" s="252"/>
      <c r="FQX137" s="467"/>
      <c r="FQY137" s="466"/>
      <c r="FQZ137" s="399"/>
      <c r="FRA137" s="466"/>
      <c r="FRB137" s="252"/>
      <c r="FRC137" s="467"/>
      <c r="FRD137" s="466"/>
      <c r="FRE137" s="399"/>
      <c r="FRF137" s="466"/>
      <c r="FRG137" s="252"/>
      <c r="FRH137" s="467"/>
      <c r="FRI137" s="466"/>
      <c r="FRJ137" s="399"/>
      <c r="FRK137" s="466"/>
      <c r="FRL137" s="252"/>
      <c r="FRM137" s="467"/>
      <c r="FRN137" s="466"/>
      <c r="FRO137" s="399"/>
      <c r="FRP137" s="466"/>
      <c r="FRQ137" s="252"/>
      <c r="FRR137" s="467"/>
      <c r="FRS137" s="466"/>
      <c r="FRT137" s="399"/>
      <c r="FRU137" s="466"/>
      <c r="FRV137" s="252"/>
      <c r="FRW137" s="467"/>
      <c r="FRX137" s="466"/>
      <c r="FRY137" s="399"/>
      <c r="FRZ137" s="466"/>
      <c r="FSA137" s="252"/>
      <c r="FSB137" s="467"/>
      <c r="FSC137" s="466"/>
      <c r="FSD137" s="399"/>
      <c r="FSE137" s="466"/>
      <c r="FSF137" s="252"/>
      <c r="FSG137" s="467"/>
      <c r="FSH137" s="466"/>
      <c r="FSI137" s="399"/>
      <c r="FSJ137" s="466"/>
      <c r="FSK137" s="252"/>
      <c r="FSL137" s="467"/>
      <c r="FSM137" s="466"/>
      <c r="FSN137" s="399"/>
      <c r="FSO137" s="466"/>
      <c r="FSP137" s="252"/>
      <c r="FSQ137" s="467"/>
      <c r="FSR137" s="466"/>
      <c r="FSS137" s="399"/>
      <c r="FST137" s="466"/>
      <c r="FSU137" s="252"/>
      <c r="FSV137" s="467"/>
      <c r="FSW137" s="466"/>
      <c r="FSX137" s="399"/>
      <c r="FSY137" s="466"/>
      <c r="FSZ137" s="252"/>
      <c r="FTA137" s="467"/>
      <c r="FTB137" s="466"/>
      <c r="FTC137" s="399"/>
      <c r="FTD137" s="466"/>
      <c r="FTE137" s="252"/>
      <c r="FTF137" s="467"/>
      <c r="FTG137" s="466"/>
      <c r="FTH137" s="399"/>
      <c r="FTI137" s="466"/>
      <c r="FTJ137" s="252"/>
      <c r="FTK137" s="467"/>
      <c r="FTL137" s="466"/>
      <c r="FTM137" s="399"/>
      <c r="FTN137" s="466"/>
      <c r="FTO137" s="252"/>
      <c r="FTP137" s="467"/>
      <c r="FTQ137" s="466"/>
      <c r="FTR137" s="399"/>
      <c r="FTS137" s="466"/>
      <c r="FTT137" s="252"/>
      <c r="FTU137" s="467"/>
      <c r="FTV137" s="466"/>
      <c r="FTW137" s="399"/>
      <c r="FTX137" s="466"/>
      <c r="FTY137" s="252"/>
      <c r="FTZ137" s="467"/>
      <c r="FUA137" s="466"/>
      <c r="FUB137" s="399"/>
      <c r="FUC137" s="466"/>
      <c r="FUD137" s="252"/>
      <c r="FUE137" s="467"/>
      <c r="FUF137" s="466"/>
      <c r="FUG137" s="399"/>
      <c r="FUH137" s="466"/>
      <c r="FUI137" s="252"/>
      <c r="FUJ137" s="467"/>
      <c r="FUK137" s="466"/>
      <c r="FUL137" s="399"/>
      <c r="FUM137" s="466"/>
      <c r="FUN137" s="252"/>
      <c r="FUO137" s="467"/>
      <c r="FUP137" s="466"/>
      <c r="FUQ137" s="399"/>
      <c r="FUR137" s="466"/>
      <c r="FUS137" s="252"/>
      <c r="FUT137" s="467"/>
      <c r="FUU137" s="466"/>
      <c r="FUV137" s="399"/>
      <c r="FUW137" s="466"/>
      <c r="FUX137" s="252"/>
      <c r="FUY137" s="467"/>
      <c r="FUZ137" s="466"/>
      <c r="FVA137" s="399"/>
      <c r="FVB137" s="466"/>
      <c r="FVC137" s="252"/>
      <c r="FVD137" s="467"/>
      <c r="FVE137" s="466"/>
      <c r="FVF137" s="399"/>
      <c r="FVG137" s="466"/>
      <c r="FVH137" s="252"/>
      <c r="FVI137" s="467"/>
      <c r="FVJ137" s="466"/>
      <c r="FVK137" s="399"/>
      <c r="FVL137" s="466"/>
      <c r="FVM137" s="252"/>
      <c r="FVN137" s="467"/>
      <c r="FVO137" s="466"/>
      <c r="FVP137" s="399"/>
      <c r="FVQ137" s="466"/>
      <c r="FVR137" s="252"/>
      <c r="FVS137" s="467"/>
      <c r="FVT137" s="466"/>
      <c r="FVU137" s="399"/>
      <c r="FVV137" s="466"/>
      <c r="FVW137" s="252"/>
      <c r="FVX137" s="467"/>
      <c r="FVY137" s="466"/>
      <c r="FVZ137" s="399"/>
      <c r="FWA137" s="466"/>
      <c r="FWB137" s="252"/>
      <c r="FWC137" s="467"/>
      <c r="FWD137" s="466"/>
      <c r="FWE137" s="399"/>
      <c r="FWF137" s="466"/>
      <c r="FWG137" s="252"/>
      <c r="FWH137" s="467"/>
      <c r="FWI137" s="466"/>
      <c r="FWJ137" s="399"/>
      <c r="FWK137" s="466"/>
      <c r="FWL137" s="252"/>
      <c r="FWM137" s="467"/>
      <c r="FWN137" s="466"/>
      <c r="FWO137" s="399"/>
      <c r="FWP137" s="466"/>
      <c r="FWQ137" s="252"/>
      <c r="FWR137" s="467"/>
      <c r="FWS137" s="466"/>
      <c r="FWT137" s="399"/>
      <c r="FWU137" s="466"/>
      <c r="FWV137" s="252"/>
      <c r="FWW137" s="467"/>
      <c r="FWX137" s="466"/>
      <c r="FWY137" s="399"/>
      <c r="FWZ137" s="466"/>
      <c r="FXA137" s="252"/>
      <c r="FXB137" s="467"/>
      <c r="FXC137" s="466"/>
      <c r="FXD137" s="399"/>
      <c r="FXE137" s="466"/>
      <c r="FXF137" s="252"/>
      <c r="FXG137" s="467"/>
      <c r="FXH137" s="466"/>
      <c r="FXI137" s="399"/>
      <c r="FXJ137" s="466"/>
      <c r="FXK137" s="252"/>
      <c r="FXL137" s="467"/>
      <c r="FXM137" s="466"/>
      <c r="FXN137" s="399"/>
      <c r="FXO137" s="466"/>
      <c r="FXP137" s="252"/>
      <c r="FXQ137" s="467"/>
      <c r="FXR137" s="466"/>
      <c r="FXS137" s="399"/>
      <c r="FXT137" s="466"/>
      <c r="FXU137" s="252"/>
      <c r="FXV137" s="467"/>
      <c r="FXW137" s="466"/>
      <c r="FXX137" s="399"/>
      <c r="FXY137" s="466"/>
      <c r="FXZ137" s="252"/>
      <c r="FYA137" s="467"/>
      <c r="FYB137" s="466"/>
      <c r="FYC137" s="399"/>
      <c r="FYD137" s="466"/>
      <c r="FYE137" s="252"/>
      <c r="FYF137" s="467"/>
      <c r="FYG137" s="466"/>
      <c r="FYH137" s="399"/>
      <c r="FYI137" s="466"/>
      <c r="FYJ137" s="252"/>
      <c r="FYK137" s="467"/>
      <c r="FYL137" s="466"/>
      <c r="FYM137" s="399"/>
      <c r="FYN137" s="466"/>
      <c r="FYO137" s="252"/>
      <c r="FYP137" s="467"/>
      <c r="FYQ137" s="466"/>
      <c r="FYR137" s="399"/>
      <c r="FYS137" s="466"/>
      <c r="FYT137" s="252"/>
      <c r="FYU137" s="467"/>
      <c r="FYV137" s="466"/>
      <c r="FYW137" s="399"/>
      <c r="FYX137" s="466"/>
      <c r="FYY137" s="252"/>
      <c r="FYZ137" s="467"/>
      <c r="FZA137" s="466"/>
      <c r="FZB137" s="399"/>
      <c r="FZC137" s="466"/>
      <c r="FZD137" s="252"/>
      <c r="FZE137" s="467"/>
      <c r="FZF137" s="466"/>
      <c r="FZG137" s="399"/>
      <c r="FZH137" s="466"/>
      <c r="FZI137" s="252"/>
      <c r="FZJ137" s="467"/>
      <c r="FZK137" s="466"/>
      <c r="FZL137" s="399"/>
      <c r="FZM137" s="466"/>
      <c r="FZN137" s="252"/>
      <c r="FZO137" s="467"/>
      <c r="FZP137" s="466"/>
      <c r="FZQ137" s="399"/>
      <c r="FZR137" s="466"/>
      <c r="FZS137" s="252"/>
      <c r="FZT137" s="467"/>
      <c r="FZU137" s="466"/>
      <c r="FZV137" s="399"/>
      <c r="FZW137" s="466"/>
      <c r="FZX137" s="252"/>
      <c r="FZY137" s="467"/>
      <c r="FZZ137" s="466"/>
      <c r="GAA137" s="399"/>
      <c r="GAB137" s="466"/>
      <c r="GAC137" s="252"/>
      <c r="GAD137" s="467"/>
      <c r="GAE137" s="466"/>
      <c r="GAF137" s="399"/>
      <c r="GAG137" s="466"/>
      <c r="GAH137" s="252"/>
      <c r="GAI137" s="467"/>
      <c r="GAJ137" s="466"/>
      <c r="GAK137" s="399"/>
      <c r="GAL137" s="466"/>
      <c r="GAM137" s="252"/>
      <c r="GAN137" s="467"/>
      <c r="GAO137" s="466"/>
      <c r="GAP137" s="399"/>
      <c r="GAQ137" s="466"/>
      <c r="GAR137" s="252"/>
      <c r="GAS137" s="467"/>
      <c r="GAT137" s="466"/>
      <c r="GAU137" s="399"/>
      <c r="GAV137" s="466"/>
      <c r="GAW137" s="252"/>
      <c r="GAX137" s="467"/>
      <c r="GAY137" s="466"/>
      <c r="GAZ137" s="399"/>
      <c r="GBA137" s="466"/>
      <c r="GBB137" s="252"/>
      <c r="GBC137" s="467"/>
      <c r="GBD137" s="466"/>
      <c r="GBE137" s="399"/>
      <c r="GBF137" s="466"/>
      <c r="GBG137" s="252"/>
      <c r="GBH137" s="467"/>
      <c r="GBI137" s="466"/>
      <c r="GBJ137" s="399"/>
      <c r="GBK137" s="466"/>
      <c r="GBL137" s="252"/>
      <c r="GBM137" s="467"/>
      <c r="GBN137" s="466"/>
      <c r="GBO137" s="399"/>
      <c r="GBP137" s="466"/>
      <c r="GBQ137" s="252"/>
      <c r="GBR137" s="467"/>
      <c r="GBS137" s="466"/>
      <c r="GBT137" s="399"/>
      <c r="GBU137" s="466"/>
      <c r="GBV137" s="252"/>
      <c r="GBW137" s="467"/>
      <c r="GBX137" s="466"/>
      <c r="GBY137" s="399"/>
      <c r="GBZ137" s="466"/>
      <c r="GCA137" s="252"/>
      <c r="GCB137" s="467"/>
      <c r="GCC137" s="466"/>
      <c r="GCD137" s="399"/>
      <c r="GCE137" s="466"/>
      <c r="GCF137" s="252"/>
      <c r="GCG137" s="467"/>
      <c r="GCH137" s="466"/>
      <c r="GCI137" s="399"/>
      <c r="GCJ137" s="466"/>
      <c r="GCK137" s="252"/>
      <c r="GCL137" s="467"/>
      <c r="GCM137" s="466"/>
      <c r="GCN137" s="399"/>
      <c r="GCO137" s="466"/>
      <c r="GCP137" s="252"/>
      <c r="GCQ137" s="467"/>
      <c r="GCR137" s="466"/>
      <c r="GCS137" s="399"/>
      <c r="GCT137" s="466"/>
      <c r="GCU137" s="252"/>
      <c r="GCV137" s="467"/>
      <c r="GCW137" s="466"/>
      <c r="GCX137" s="399"/>
      <c r="GCY137" s="466"/>
      <c r="GCZ137" s="252"/>
      <c r="GDA137" s="467"/>
      <c r="GDB137" s="466"/>
      <c r="GDC137" s="399"/>
      <c r="GDD137" s="466"/>
      <c r="GDE137" s="252"/>
      <c r="GDF137" s="467"/>
      <c r="GDG137" s="466"/>
      <c r="GDH137" s="399"/>
      <c r="GDI137" s="466"/>
      <c r="GDJ137" s="252"/>
      <c r="GDK137" s="467"/>
      <c r="GDL137" s="466"/>
      <c r="GDM137" s="399"/>
      <c r="GDN137" s="466"/>
      <c r="GDO137" s="252"/>
      <c r="GDP137" s="467"/>
      <c r="GDQ137" s="466"/>
      <c r="GDR137" s="399"/>
      <c r="GDS137" s="466"/>
      <c r="GDT137" s="252"/>
      <c r="GDU137" s="467"/>
      <c r="GDV137" s="466"/>
      <c r="GDW137" s="399"/>
      <c r="GDX137" s="466"/>
      <c r="GDY137" s="252"/>
      <c r="GDZ137" s="467"/>
      <c r="GEA137" s="466"/>
      <c r="GEB137" s="399"/>
      <c r="GEC137" s="466"/>
      <c r="GED137" s="252"/>
      <c r="GEE137" s="467"/>
      <c r="GEF137" s="466"/>
      <c r="GEG137" s="399"/>
      <c r="GEH137" s="466"/>
      <c r="GEI137" s="252"/>
      <c r="GEJ137" s="467"/>
      <c r="GEK137" s="466"/>
      <c r="GEL137" s="399"/>
      <c r="GEM137" s="466"/>
      <c r="GEN137" s="252"/>
      <c r="GEO137" s="467"/>
      <c r="GEP137" s="466"/>
      <c r="GEQ137" s="399"/>
      <c r="GER137" s="466"/>
      <c r="GES137" s="252"/>
      <c r="GET137" s="467"/>
      <c r="GEU137" s="466"/>
      <c r="GEV137" s="399"/>
      <c r="GEW137" s="466"/>
      <c r="GEX137" s="252"/>
      <c r="GEY137" s="467"/>
      <c r="GEZ137" s="466"/>
      <c r="GFA137" s="399"/>
      <c r="GFB137" s="466"/>
      <c r="GFC137" s="252"/>
      <c r="GFD137" s="467"/>
      <c r="GFE137" s="466"/>
      <c r="GFF137" s="399"/>
      <c r="GFG137" s="466"/>
      <c r="GFH137" s="252"/>
      <c r="GFI137" s="467"/>
      <c r="GFJ137" s="466"/>
      <c r="GFK137" s="399"/>
      <c r="GFL137" s="466"/>
      <c r="GFM137" s="252"/>
      <c r="GFN137" s="467"/>
      <c r="GFO137" s="466"/>
      <c r="GFP137" s="399"/>
      <c r="GFQ137" s="466"/>
      <c r="GFR137" s="252"/>
      <c r="GFS137" s="467"/>
      <c r="GFT137" s="466"/>
      <c r="GFU137" s="399"/>
      <c r="GFV137" s="466"/>
      <c r="GFW137" s="252"/>
      <c r="GFX137" s="467"/>
      <c r="GFY137" s="466"/>
      <c r="GFZ137" s="399"/>
      <c r="GGA137" s="466"/>
      <c r="GGB137" s="252"/>
      <c r="GGC137" s="467"/>
      <c r="GGD137" s="466"/>
      <c r="GGE137" s="399"/>
      <c r="GGF137" s="466"/>
      <c r="GGG137" s="252"/>
      <c r="GGH137" s="467"/>
      <c r="GGI137" s="466"/>
      <c r="GGJ137" s="399"/>
      <c r="GGK137" s="466"/>
      <c r="GGL137" s="252"/>
      <c r="GGM137" s="467"/>
      <c r="GGN137" s="466"/>
      <c r="GGO137" s="399"/>
      <c r="GGP137" s="466"/>
      <c r="GGQ137" s="252"/>
      <c r="GGR137" s="467"/>
      <c r="GGS137" s="466"/>
      <c r="GGT137" s="399"/>
      <c r="GGU137" s="466"/>
      <c r="GGV137" s="252"/>
      <c r="GGW137" s="467"/>
      <c r="GGX137" s="466"/>
      <c r="GGY137" s="399"/>
      <c r="GGZ137" s="466"/>
      <c r="GHA137" s="252"/>
      <c r="GHB137" s="467"/>
      <c r="GHC137" s="466"/>
      <c r="GHD137" s="399"/>
      <c r="GHE137" s="466"/>
      <c r="GHF137" s="252"/>
      <c r="GHG137" s="467"/>
      <c r="GHH137" s="466"/>
      <c r="GHI137" s="399"/>
      <c r="GHJ137" s="466"/>
      <c r="GHK137" s="252"/>
      <c r="GHL137" s="467"/>
      <c r="GHM137" s="466"/>
      <c r="GHN137" s="399"/>
      <c r="GHO137" s="466"/>
      <c r="GHP137" s="252"/>
      <c r="GHQ137" s="467"/>
      <c r="GHR137" s="466"/>
      <c r="GHS137" s="399"/>
      <c r="GHT137" s="466"/>
      <c r="GHU137" s="252"/>
      <c r="GHV137" s="467"/>
      <c r="GHW137" s="466"/>
      <c r="GHX137" s="399"/>
      <c r="GHY137" s="466"/>
      <c r="GHZ137" s="252"/>
      <c r="GIA137" s="467"/>
      <c r="GIB137" s="466"/>
      <c r="GIC137" s="399"/>
      <c r="GID137" s="466"/>
      <c r="GIE137" s="252"/>
      <c r="GIF137" s="467"/>
      <c r="GIG137" s="466"/>
      <c r="GIH137" s="399"/>
      <c r="GII137" s="466"/>
      <c r="GIJ137" s="252"/>
      <c r="GIK137" s="467"/>
      <c r="GIL137" s="466"/>
      <c r="GIM137" s="399"/>
      <c r="GIN137" s="466"/>
      <c r="GIO137" s="252"/>
      <c r="GIP137" s="467"/>
      <c r="GIQ137" s="466"/>
      <c r="GIR137" s="399"/>
      <c r="GIS137" s="466"/>
      <c r="GIT137" s="252"/>
      <c r="GIU137" s="467"/>
      <c r="GIV137" s="466"/>
      <c r="GIW137" s="399"/>
      <c r="GIX137" s="466"/>
      <c r="GIY137" s="252"/>
      <c r="GIZ137" s="467"/>
      <c r="GJA137" s="466"/>
      <c r="GJB137" s="399"/>
      <c r="GJC137" s="466"/>
      <c r="GJD137" s="252"/>
      <c r="GJE137" s="467"/>
      <c r="GJF137" s="466"/>
      <c r="GJG137" s="399"/>
      <c r="GJH137" s="466"/>
      <c r="GJI137" s="252"/>
      <c r="GJJ137" s="467"/>
      <c r="GJK137" s="466"/>
      <c r="GJL137" s="399"/>
      <c r="GJM137" s="466"/>
      <c r="GJN137" s="252"/>
      <c r="GJO137" s="467"/>
      <c r="GJP137" s="466"/>
      <c r="GJQ137" s="399"/>
      <c r="GJR137" s="466"/>
      <c r="GJS137" s="252"/>
      <c r="GJT137" s="467"/>
      <c r="GJU137" s="466"/>
      <c r="GJV137" s="399"/>
      <c r="GJW137" s="466"/>
      <c r="GJX137" s="252"/>
      <c r="GJY137" s="467"/>
      <c r="GJZ137" s="466"/>
      <c r="GKA137" s="399"/>
      <c r="GKB137" s="466"/>
      <c r="GKC137" s="252"/>
      <c r="GKD137" s="467"/>
      <c r="GKE137" s="466"/>
      <c r="GKF137" s="399"/>
      <c r="GKG137" s="466"/>
      <c r="GKH137" s="252"/>
      <c r="GKI137" s="467"/>
      <c r="GKJ137" s="466"/>
      <c r="GKK137" s="399"/>
      <c r="GKL137" s="466"/>
      <c r="GKM137" s="252"/>
      <c r="GKN137" s="467"/>
      <c r="GKO137" s="466"/>
      <c r="GKP137" s="399"/>
      <c r="GKQ137" s="466"/>
      <c r="GKR137" s="252"/>
      <c r="GKS137" s="467"/>
      <c r="GKT137" s="466"/>
      <c r="GKU137" s="399"/>
      <c r="GKV137" s="466"/>
      <c r="GKW137" s="252"/>
      <c r="GKX137" s="467"/>
      <c r="GKY137" s="466"/>
      <c r="GKZ137" s="399"/>
      <c r="GLA137" s="466"/>
      <c r="GLB137" s="252"/>
      <c r="GLC137" s="467"/>
      <c r="GLD137" s="466"/>
      <c r="GLE137" s="399"/>
      <c r="GLF137" s="466"/>
      <c r="GLG137" s="252"/>
      <c r="GLH137" s="467"/>
      <c r="GLI137" s="466"/>
      <c r="GLJ137" s="399"/>
      <c r="GLK137" s="466"/>
      <c r="GLL137" s="252"/>
      <c r="GLM137" s="467"/>
      <c r="GLN137" s="466"/>
      <c r="GLO137" s="399"/>
      <c r="GLP137" s="466"/>
      <c r="GLQ137" s="252"/>
      <c r="GLR137" s="467"/>
      <c r="GLS137" s="466"/>
      <c r="GLT137" s="399"/>
      <c r="GLU137" s="466"/>
      <c r="GLV137" s="252"/>
      <c r="GLW137" s="467"/>
      <c r="GLX137" s="466"/>
      <c r="GLY137" s="399"/>
      <c r="GLZ137" s="466"/>
      <c r="GMA137" s="252"/>
      <c r="GMB137" s="467"/>
      <c r="GMC137" s="466"/>
      <c r="GMD137" s="399"/>
      <c r="GME137" s="466"/>
      <c r="GMF137" s="252"/>
      <c r="GMG137" s="467"/>
      <c r="GMH137" s="466"/>
      <c r="GMI137" s="399"/>
      <c r="GMJ137" s="466"/>
      <c r="GMK137" s="252"/>
      <c r="GML137" s="467"/>
      <c r="GMM137" s="466"/>
      <c r="GMN137" s="399"/>
      <c r="GMO137" s="466"/>
      <c r="GMP137" s="252"/>
      <c r="GMQ137" s="467"/>
      <c r="GMR137" s="466"/>
      <c r="GMS137" s="399"/>
      <c r="GMT137" s="466"/>
      <c r="GMU137" s="252"/>
      <c r="GMV137" s="467"/>
      <c r="GMW137" s="466"/>
      <c r="GMX137" s="399"/>
      <c r="GMY137" s="466"/>
      <c r="GMZ137" s="252"/>
      <c r="GNA137" s="467"/>
      <c r="GNB137" s="466"/>
      <c r="GNC137" s="399"/>
      <c r="GND137" s="466"/>
      <c r="GNE137" s="252"/>
      <c r="GNF137" s="467"/>
      <c r="GNG137" s="466"/>
      <c r="GNH137" s="399"/>
      <c r="GNI137" s="466"/>
      <c r="GNJ137" s="252"/>
      <c r="GNK137" s="467"/>
      <c r="GNL137" s="466"/>
      <c r="GNM137" s="399"/>
      <c r="GNN137" s="466"/>
      <c r="GNO137" s="252"/>
      <c r="GNP137" s="467"/>
      <c r="GNQ137" s="466"/>
      <c r="GNR137" s="399"/>
      <c r="GNS137" s="466"/>
      <c r="GNT137" s="252"/>
      <c r="GNU137" s="467"/>
      <c r="GNV137" s="466"/>
      <c r="GNW137" s="399"/>
      <c r="GNX137" s="466"/>
      <c r="GNY137" s="252"/>
      <c r="GNZ137" s="467"/>
      <c r="GOA137" s="466"/>
      <c r="GOB137" s="399"/>
      <c r="GOC137" s="466"/>
      <c r="GOD137" s="252"/>
      <c r="GOE137" s="467"/>
      <c r="GOF137" s="466"/>
      <c r="GOG137" s="399"/>
      <c r="GOH137" s="466"/>
      <c r="GOI137" s="252"/>
      <c r="GOJ137" s="467"/>
      <c r="GOK137" s="466"/>
      <c r="GOL137" s="399"/>
      <c r="GOM137" s="466"/>
      <c r="GON137" s="252"/>
      <c r="GOO137" s="467"/>
      <c r="GOP137" s="466"/>
      <c r="GOQ137" s="399"/>
      <c r="GOR137" s="466"/>
      <c r="GOS137" s="252"/>
      <c r="GOT137" s="467"/>
      <c r="GOU137" s="466"/>
      <c r="GOV137" s="399"/>
      <c r="GOW137" s="466"/>
      <c r="GOX137" s="252"/>
      <c r="GOY137" s="467"/>
      <c r="GOZ137" s="466"/>
      <c r="GPA137" s="399"/>
      <c r="GPB137" s="466"/>
      <c r="GPC137" s="252"/>
      <c r="GPD137" s="467"/>
      <c r="GPE137" s="466"/>
      <c r="GPF137" s="399"/>
      <c r="GPG137" s="466"/>
      <c r="GPH137" s="252"/>
      <c r="GPI137" s="467"/>
      <c r="GPJ137" s="466"/>
      <c r="GPK137" s="399"/>
      <c r="GPL137" s="466"/>
      <c r="GPM137" s="252"/>
      <c r="GPN137" s="467"/>
      <c r="GPO137" s="466"/>
      <c r="GPP137" s="399"/>
      <c r="GPQ137" s="466"/>
      <c r="GPR137" s="252"/>
      <c r="GPS137" s="467"/>
      <c r="GPT137" s="466"/>
      <c r="GPU137" s="399"/>
      <c r="GPV137" s="466"/>
      <c r="GPW137" s="252"/>
      <c r="GPX137" s="467"/>
      <c r="GPY137" s="466"/>
      <c r="GPZ137" s="399"/>
      <c r="GQA137" s="466"/>
      <c r="GQB137" s="252"/>
      <c r="GQC137" s="467"/>
      <c r="GQD137" s="466"/>
      <c r="GQE137" s="399"/>
      <c r="GQF137" s="466"/>
      <c r="GQG137" s="252"/>
      <c r="GQH137" s="467"/>
      <c r="GQI137" s="466"/>
      <c r="GQJ137" s="399"/>
      <c r="GQK137" s="466"/>
      <c r="GQL137" s="252"/>
      <c r="GQM137" s="467"/>
      <c r="GQN137" s="466"/>
      <c r="GQO137" s="399"/>
      <c r="GQP137" s="466"/>
      <c r="GQQ137" s="252"/>
      <c r="GQR137" s="467"/>
      <c r="GQS137" s="466"/>
      <c r="GQT137" s="399"/>
      <c r="GQU137" s="466"/>
      <c r="GQV137" s="252"/>
      <c r="GQW137" s="467"/>
      <c r="GQX137" s="466"/>
      <c r="GQY137" s="399"/>
      <c r="GQZ137" s="466"/>
      <c r="GRA137" s="252"/>
      <c r="GRB137" s="467"/>
      <c r="GRC137" s="466"/>
      <c r="GRD137" s="399"/>
      <c r="GRE137" s="466"/>
      <c r="GRF137" s="252"/>
      <c r="GRG137" s="467"/>
      <c r="GRH137" s="466"/>
      <c r="GRI137" s="399"/>
      <c r="GRJ137" s="466"/>
      <c r="GRK137" s="252"/>
      <c r="GRL137" s="467"/>
      <c r="GRM137" s="466"/>
      <c r="GRN137" s="399"/>
      <c r="GRO137" s="466"/>
      <c r="GRP137" s="252"/>
      <c r="GRQ137" s="467"/>
      <c r="GRR137" s="466"/>
      <c r="GRS137" s="399"/>
      <c r="GRT137" s="466"/>
      <c r="GRU137" s="252"/>
      <c r="GRV137" s="467"/>
      <c r="GRW137" s="466"/>
      <c r="GRX137" s="399"/>
      <c r="GRY137" s="466"/>
      <c r="GRZ137" s="252"/>
      <c r="GSA137" s="467"/>
      <c r="GSB137" s="466"/>
      <c r="GSC137" s="399"/>
      <c r="GSD137" s="466"/>
      <c r="GSE137" s="252"/>
      <c r="GSF137" s="467"/>
      <c r="GSG137" s="466"/>
      <c r="GSH137" s="399"/>
      <c r="GSI137" s="466"/>
      <c r="GSJ137" s="252"/>
      <c r="GSK137" s="467"/>
      <c r="GSL137" s="466"/>
      <c r="GSM137" s="399"/>
      <c r="GSN137" s="466"/>
      <c r="GSO137" s="252"/>
      <c r="GSP137" s="467"/>
      <c r="GSQ137" s="466"/>
      <c r="GSR137" s="399"/>
      <c r="GSS137" s="466"/>
      <c r="GST137" s="252"/>
      <c r="GSU137" s="467"/>
      <c r="GSV137" s="466"/>
      <c r="GSW137" s="399"/>
      <c r="GSX137" s="466"/>
      <c r="GSY137" s="252"/>
      <c r="GSZ137" s="467"/>
      <c r="GTA137" s="466"/>
      <c r="GTB137" s="399"/>
      <c r="GTC137" s="466"/>
      <c r="GTD137" s="252"/>
      <c r="GTE137" s="467"/>
      <c r="GTF137" s="466"/>
      <c r="GTG137" s="399"/>
      <c r="GTH137" s="466"/>
      <c r="GTI137" s="252"/>
      <c r="GTJ137" s="467"/>
      <c r="GTK137" s="466"/>
      <c r="GTL137" s="399"/>
      <c r="GTM137" s="466"/>
      <c r="GTN137" s="252"/>
      <c r="GTO137" s="467"/>
      <c r="GTP137" s="466"/>
      <c r="GTQ137" s="399"/>
      <c r="GTR137" s="466"/>
      <c r="GTS137" s="252"/>
      <c r="GTT137" s="467"/>
      <c r="GTU137" s="466"/>
      <c r="GTV137" s="399"/>
      <c r="GTW137" s="466"/>
      <c r="GTX137" s="252"/>
      <c r="GTY137" s="467"/>
      <c r="GTZ137" s="466"/>
      <c r="GUA137" s="399"/>
      <c r="GUB137" s="466"/>
      <c r="GUC137" s="252"/>
      <c r="GUD137" s="467"/>
      <c r="GUE137" s="466"/>
      <c r="GUF137" s="399"/>
      <c r="GUG137" s="466"/>
      <c r="GUH137" s="252"/>
      <c r="GUI137" s="467"/>
      <c r="GUJ137" s="466"/>
      <c r="GUK137" s="399"/>
      <c r="GUL137" s="466"/>
      <c r="GUM137" s="252"/>
      <c r="GUN137" s="467"/>
      <c r="GUO137" s="466"/>
      <c r="GUP137" s="399"/>
      <c r="GUQ137" s="466"/>
      <c r="GUR137" s="252"/>
      <c r="GUS137" s="467"/>
      <c r="GUT137" s="466"/>
      <c r="GUU137" s="399"/>
      <c r="GUV137" s="466"/>
      <c r="GUW137" s="252"/>
      <c r="GUX137" s="467"/>
      <c r="GUY137" s="466"/>
      <c r="GUZ137" s="399"/>
      <c r="GVA137" s="466"/>
      <c r="GVB137" s="252"/>
      <c r="GVC137" s="467"/>
      <c r="GVD137" s="466"/>
      <c r="GVE137" s="399"/>
      <c r="GVF137" s="466"/>
      <c r="GVG137" s="252"/>
      <c r="GVH137" s="467"/>
      <c r="GVI137" s="466"/>
      <c r="GVJ137" s="399"/>
      <c r="GVK137" s="466"/>
      <c r="GVL137" s="252"/>
      <c r="GVM137" s="467"/>
      <c r="GVN137" s="466"/>
      <c r="GVO137" s="399"/>
      <c r="GVP137" s="466"/>
      <c r="GVQ137" s="252"/>
      <c r="GVR137" s="467"/>
      <c r="GVS137" s="466"/>
      <c r="GVT137" s="399"/>
      <c r="GVU137" s="466"/>
      <c r="GVV137" s="252"/>
      <c r="GVW137" s="467"/>
      <c r="GVX137" s="466"/>
      <c r="GVY137" s="399"/>
      <c r="GVZ137" s="466"/>
      <c r="GWA137" s="252"/>
      <c r="GWB137" s="467"/>
      <c r="GWC137" s="466"/>
      <c r="GWD137" s="399"/>
      <c r="GWE137" s="466"/>
      <c r="GWF137" s="252"/>
      <c r="GWG137" s="467"/>
      <c r="GWH137" s="466"/>
      <c r="GWI137" s="399"/>
      <c r="GWJ137" s="466"/>
      <c r="GWK137" s="252"/>
      <c r="GWL137" s="467"/>
      <c r="GWM137" s="466"/>
      <c r="GWN137" s="399"/>
      <c r="GWO137" s="466"/>
      <c r="GWP137" s="252"/>
      <c r="GWQ137" s="467"/>
      <c r="GWR137" s="466"/>
      <c r="GWS137" s="399"/>
      <c r="GWT137" s="466"/>
      <c r="GWU137" s="252"/>
      <c r="GWV137" s="467"/>
      <c r="GWW137" s="466"/>
      <c r="GWX137" s="399"/>
      <c r="GWY137" s="466"/>
      <c r="GWZ137" s="252"/>
      <c r="GXA137" s="467"/>
      <c r="GXB137" s="466"/>
      <c r="GXC137" s="399"/>
      <c r="GXD137" s="466"/>
      <c r="GXE137" s="252"/>
      <c r="GXF137" s="467"/>
      <c r="GXG137" s="466"/>
      <c r="GXH137" s="399"/>
      <c r="GXI137" s="466"/>
      <c r="GXJ137" s="252"/>
      <c r="GXK137" s="467"/>
      <c r="GXL137" s="466"/>
      <c r="GXM137" s="399"/>
      <c r="GXN137" s="466"/>
      <c r="GXO137" s="252"/>
      <c r="GXP137" s="467"/>
      <c r="GXQ137" s="466"/>
      <c r="GXR137" s="399"/>
      <c r="GXS137" s="466"/>
      <c r="GXT137" s="252"/>
      <c r="GXU137" s="467"/>
      <c r="GXV137" s="466"/>
      <c r="GXW137" s="399"/>
      <c r="GXX137" s="466"/>
      <c r="GXY137" s="252"/>
      <c r="GXZ137" s="467"/>
      <c r="GYA137" s="466"/>
      <c r="GYB137" s="399"/>
      <c r="GYC137" s="466"/>
      <c r="GYD137" s="252"/>
      <c r="GYE137" s="467"/>
      <c r="GYF137" s="466"/>
      <c r="GYG137" s="399"/>
      <c r="GYH137" s="466"/>
      <c r="GYI137" s="252"/>
      <c r="GYJ137" s="467"/>
      <c r="GYK137" s="466"/>
      <c r="GYL137" s="399"/>
      <c r="GYM137" s="466"/>
      <c r="GYN137" s="252"/>
      <c r="GYO137" s="467"/>
      <c r="GYP137" s="466"/>
      <c r="GYQ137" s="399"/>
      <c r="GYR137" s="466"/>
      <c r="GYS137" s="252"/>
      <c r="GYT137" s="467"/>
      <c r="GYU137" s="466"/>
      <c r="GYV137" s="399"/>
      <c r="GYW137" s="466"/>
      <c r="GYX137" s="252"/>
      <c r="GYY137" s="467"/>
      <c r="GYZ137" s="466"/>
      <c r="GZA137" s="399"/>
      <c r="GZB137" s="466"/>
      <c r="GZC137" s="252"/>
      <c r="GZD137" s="467"/>
      <c r="GZE137" s="466"/>
      <c r="GZF137" s="399"/>
      <c r="GZG137" s="466"/>
      <c r="GZH137" s="252"/>
      <c r="GZI137" s="467"/>
      <c r="GZJ137" s="466"/>
      <c r="GZK137" s="399"/>
      <c r="GZL137" s="466"/>
      <c r="GZM137" s="252"/>
      <c r="GZN137" s="467"/>
      <c r="GZO137" s="466"/>
      <c r="GZP137" s="399"/>
      <c r="GZQ137" s="466"/>
      <c r="GZR137" s="252"/>
      <c r="GZS137" s="467"/>
      <c r="GZT137" s="466"/>
      <c r="GZU137" s="399"/>
      <c r="GZV137" s="466"/>
      <c r="GZW137" s="252"/>
      <c r="GZX137" s="467"/>
      <c r="GZY137" s="466"/>
      <c r="GZZ137" s="399"/>
      <c r="HAA137" s="466"/>
      <c r="HAB137" s="252"/>
      <c r="HAC137" s="467"/>
      <c r="HAD137" s="466"/>
      <c r="HAE137" s="399"/>
      <c r="HAF137" s="466"/>
      <c r="HAG137" s="252"/>
      <c r="HAH137" s="467"/>
      <c r="HAI137" s="466"/>
      <c r="HAJ137" s="399"/>
      <c r="HAK137" s="466"/>
      <c r="HAL137" s="252"/>
      <c r="HAM137" s="467"/>
      <c r="HAN137" s="466"/>
      <c r="HAO137" s="399"/>
      <c r="HAP137" s="466"/>
      <c r="HAQ137" s="252"/>
      <c r="HAR137" s="467"/>
      <c r="HAS137" s="466"/>
      <c r="HAT137" s="399"/>
      <c r="HAU137" s="466"/>
      <c r="HAV137" s="252"/>
      <c r="HAW137" s="467"/>
      <c r="HAX137" s="466"/>
      <c r="HAY137" s="399"/>
      <c r="HAZ137" s="466"/>
      <c r="HBA137" s="252"/>
      <c r="HBB137" s="467"/>
      <c r="HBC137" s="466"/>
      <c r="HBD137" s="399"/>
      <c r="HBE137" s="466"/>
      <c r="HBF137" s="252"/>
      <c r="HBG137" s="467"/>
      <c r="HBH137" s="466"/>
      <c r="HBI137" s="399"/>
      <c r="HBJ137" s="466"/>
      <c r="HBK137" s="252"/>
      <c r="HBL137" s="467"/>
      <c r="HBM137" s="466"/>
      <c r="HBN137" s="399"/>
      <c r="HBO137" s="466"/>
      <c r="HBP137" s="252"/>
      <c r="HBQ137" s="467"/>
      <c r="HBR137" s="466"/>
      <c r="HBS137" s="399"/>
      <c r="HBT137" s="466"/>
      <c r="HBU137" s="252"/>
      <c r="HBV137" s="467"/>
      <c r="HBW137" s="466"/>
      <c r="HBX137" s="399"/>
      <c r="HBY137" s="466"/>
      <c r="HBZ137" s="252"/>
      <c r="HCA137" s="467"/>
      <c r="HCB137" s="466"/>
      <c r="HCC137" s="399"/>
      <c r="HCD137" s="466"/>
      <c r="HCE137" s="252"/>
      <c r="HCF137" s="467"/>
      <c r="HCG137" s="466"/>
      <c r="HCH137" s="399"/>
      <c r="HCI137" s="466"/>
      <c r="HCJ137" s="252"/>
      <c r="HCK137" s="467"/>
      <c r="HCL137" s="466"/>
      <c r="HCM137" s="399"/>
      <c r="HCN137" s="466"/>
      <c r="HCO137" s="252"/>
      <c r="HCP137" s="467"/>
      <c r="HCQ137" s="466"/>
      <c r="HCR137" s="399"/>
      <c r="HCS137" s="466"/>
      <c r="HCT137" s="252"/>
      <c r="HCU137" s="467"/>
      <c r="HCV137" s="466"/>
      <c r="HCW137" s="399"/>
      <c r="HCX137" s="466"/>
      <c r="HCY137" s="252"/>
      <c r="HCZ137" s="467"/>
      <c r="HDA137" s="466"/>
      <c r="HDB137" s="399"/>
      <c r="HDC137" s="466"/>
      <c r="HDD137" s="252"/>
      <c r="HDE137" s="467"/>
      <c r="HDF137" s="466"/>
      <c r="HDG137" s="399"/>
      <c r="HDH137" s="466"/>
      <c r="HDI137" s="252"/>
      <c r="HDJ137" s="467"/>
      <c r="HDK137" s="466"/>
      <c r="HDL137" s="399"/>
      <c r="HDM137" s="466"/>
      <c r="HDN137" s="252"/>
      <c r="HDO137" s="467"/>
      <c r="HDP137" s="466"/>
      <c r="HDQ137" s="399"/>
      <c r="HDR137" s="466"/>
      <c r="HDS137" s="252"/>
      <c r="HDT137" s="467"/>
      <c r="HDU137" s="466"/>
      <c r="HDV137" s="399"/>
      <c r="HDW137" s="466"/>
      <c r="HDX137" s="252"/>
      <c r="HDY137" s="467"/>
      <c r="HDZ137" s="466"/>
      <c r="HEA137" s="399"/>
      <c r="HEB137" s="466"/>
      <c r="HEC137" s="252"/>
      <c r="HED137" s="467"/>
      <c r="HEE137" s="466"/>
      <c r="HEF137" s="399"/>
      <c r="HEG137" s="466"/>
      <c r="HEH137" s="252"/>
      <c r="HEI137" s="467"/>
      <c r="HEJ137" s="466"/>
      <c r="HEK137" s="399"/>
      <c r="HEL137" s="466"/>
      <c r="HEM137" s="252"/>
      <c r="HEN137" s="467"/>
      <c r="HEO137" s="466"/>
      <c r="HEP137" s="399"/>
      <c r="HEQ137" s="466"/>
      <c r="HER137" s="252"/>
      <c r="HES137" s="467"/>
      <c r="HET137" s="466"/>
      <c r="HEU137" s="399"/>
      <c r="HEV137" s="466"/>
      <c r="HEW137" s="252"/>
      <c r="HEX137" s="467"/>
      <c r="HEY137" s="466"/>
      <c r="HEZ137" s="399"/>
      <c r="HFA137" s="466"/>
      <c r="HFB137" s="252"/>
      <c r="HFC137" s="467"/>
      <c r="HFD137" s="466"/>
      <c r="HFE137" s="399"/>
      <c r="HFF137" s="466"/>
      <c r="HFG137" s="252"/>
      <c r="HFH137" s="467"/>
      <c r="HFI137" s="466"/>
      <c r="HFJ137" s="399"/>
      <c r="HFK137" s="466"/>
      <c r="HFL137" s="252"/>
      <c r="HFM137" s="467"/>
      <c r="HFN137" s="466"/>
      <c r="HFO137" s="399"/>
      <c r="HFP137" s="466"/>
      <c r="HFQ137" s="252"/>
      <c r="HFR137" s="467"/>
      <c r="HFS137" s="466"/>
      <c r="HFT137" s="399"/>
      <c r="HFU137" s="466"/>
      <c r="HFV137" s="252"/>
      <c r="HFW137" s="467"/>
      <c r="HFX137" s="466"/>
      <c r="HFY137" s="399"/>
      <c r="HFZ137" s="466"/>
      <c r="HGA137" s="252"/>
      <c r="HGB137" s="467"/>
      <c r="HGC137" s="466"/>
      <c r="HGD137" s="399"/>
      <c r="HGE137" s="466"/>
      <c r="HGF137" s="252"/>
      <c r="HGG137" s="467"/>
      <c r="HGH137" s="466"/>
      <c r="HGI137" s="399"/>
      <c r="HGJ137" s="466"/>
      <c r="HGK137" s="252"/>
      <c r="HGL137" s="467"/>
      <c r="HGM137" s="466"/>
      <c r="HGN137" s="399"/>
      <c r="HGO137" s="466"/>
      <c r="HGP137" s="252"/>
      <c r="HGQ137" s="467"/>
      <c r="HGR137" s="466"/>
      <c r="HGS137" s="399"/>
      <c r="HGT137" s="466"/>
      <c r="HGU137" s="252"/>
      <c r="HGV137" s="467"/>
      <c r="HGW137" s="466"/>
      <c r="HGX137" s="399"/>
      <c r="HGY137" s="466"/>
      <c r="HGZ137" s="252"/>
      <c r="HHA137" s="467"/>
      <c r="HHB137" s="466"/>
      <c r="HHC137" s="399"/>
      <c r="HHD137" s="466"/>
      <c r="HHE137" s="252"/>
      <c r="HHF137" s="467"/>
      <c r="HHG137" s="466"/>
      <c r="HHH137" s="399"/>
      <c r="HHI137" s="466"/>
      <c r="HHJ137" s="252"/>
      <c r="HHK137" s="467"/>
      <c r="HHL137" s="466"/>
      <c r="HHM137" s="399"/>
      <c r="HHN137" s="466"/>
      <c r="HHO137" s="252"/>
      <c r="HHP137" s="467"/>
      <c r="HHQ137" s="466"/>
      <c r="HHR137" s="399"/>
      <c r="HHS137" s="466"/>
      <c r="HHT137" s="252"/>
      <c r="HHU137" s="467"/>
      <c r="HHV137" s="466"/>
      <c r="HHW137" s="399"/>
      <c r="HHX137" s="466"/>
      <c r="HHY137" s="252"/>
      <c r="HHZ137" s="467"/>
      <c r="HIA137" s="466"/>
      <c r="HIB137" s="399"/>
      <c r="HIC137" s="466"/>
      <c r="HID137" s="252"/>
      <c r="HIE137" s="467"/>
      <c r="HIF137" s="466"/>
      <c r="HIG137" s="399"/>
      <c r="HIH137" s="466"/>
      <c r="HII137" s="252"/>
      <c r="HIJ137" s="467"/>
      <c r="HIK137" s="466"/>
      <c r="HIL137" s="399"/>
      <c r="HIM137" s="466"/>
      <c r="HIN137" s="252"/>
      <c r="HIO137" s="467"/>
      <c r="HIP137" s="466"/>
      <c r="HIQ137" s="399"/>
      <c r="HIR137" s="466"/>
      <c r="HIS137" s="252"/>
      <c r="HIT137" s="467"/>
      <c r="HIU137" s="466"/>
      <c r="HIV137" s="399"/>
      <c r="HIW137" s="466"/>
      <c r="HIX137" s="252"/>
      <c r="HIY137" s="467"/>
      <c r="HIZ137" s="466"/>
      <c r="HJA137" s="399"/>
      <c r="HJB137" s="466"/>
      <c r="HJC137" s="252"/>
      <c r="HJD137" s="467"/>
      <c r="HJE137" s="466"/>
      <c r="HJF137" s="399"/>
      <c r="HJG137" s="466"/>
      <c r="HJH137" s="252"/>
      <c r="HJI137" s="467"/>
      <c r="HJJ137" s="466"/>
      <c r="HJK137" s="399"/>
      <c r="HJL137" s="466"/>
      <c r="HJM137" s="252"/>
      <c r="HJN137" s="467"/>
      <c r="HJO137" s="466"/>
      <c r="HJP137" s="399"/>
      <c r="HJQ137" s="466"/>
      <c r="HJR137" s="252"/>
      <c r="HJS137" s="467"/>
      <c r="HJT137" s="466"/>
      <c r="HJU137" s="399"/>
      <c r="HJV137" s="466"/>
      <c r="HJW137" s="252"/>
      <c r="HJX137" s="467"/>
      <c r="HJY137" s="466"/>
      <c r="HJZ137" s="399"/>
      <c r="HKA137" s="466"/>
      <c r="HKB137" s="252"/>
      <c r="HKC137" s="467"/>
      <c r="HKD137" s="466"/>
      <c r="HKE137" s="399"/>
      <c r="HKF137" s="466"/>
      <c r="HKG137" s="252"/>
      <c r="HKH137" s="467"/>
      <c r="HKI137" s="466"/>
      <c r="HKJ137" s="399"/>
      <c r="HKK137" s="466"/>
      <c r="HKL137" s="252"/>
      <c r="HKM137" s="467"/>
      <c r="HKN137" s="466"/>
      <c r="HKO137" s="399"/>
      <c r="HKP137" s="466"/>
      <c r="HKQ137" s="252"/>
      <c r="HKR137" s="467"/>
      <c r="HKS137" s="466"/>
      <c r="HKT137" s="399"/>
      <c r="HKU137" s="466"/>
      <c r="HKV137" s="252"/>
      <c r="HKW137" s="467"/>
      <c r="HKX137" s="466"/>
      <c r="HKY137" s="399"/>
      <c r="HKZ137" s="466"/>
      <c r="HLA137" s="252"/>
      <c r="HLB137" s="467"/>
      <c r="HLC137" s="466"/>
      <c r="HLD137" s="399"/>
      <c r="HLE137" s="466"/>
      <c r="HLF137" s="252"/>
      <c r="HLG137" s="467"/>
      <c r="HLH137" s="466"/>
      <c r="HLI137" s="399"/>
      <c r="HLJ137" s="466"/>
      <c r="HLK137" s="252"/>
      <c r="HLL137" s="467"/>
      <c r="HLM137" s="466"/>
      <c r="HLN137" s="399"/>
      <c r="HLO137" s="466"/>
      <c r="HLP137" s="252"/>
      <c r="HLQ137" s="467"/>
      <c r="HLR137" s="466"/>
      <c r="HLS137" s="399"/>
      <c r="HLT137" s="466"/>
      <c r="HLU137" s="252"/>
      <c r="HLV137" s="467"/>
      <c r="HLW137" s="466"/>
      <c r="HLX137" s="399"/>
      <c r="HLY137" s="466"/>
      <c r="HLZ137" s="252"/>
      <c r="HMA137" s="467"/>
      <c r="HMB137" s="466"/>
      <c r="HMC137" s="399"/>
      <c r="HMD137" s="466"/>
      <c r="HME137" s="252"/>
      <c r="HMF137" s="467"/>
      <c r="HMG137" s="466"/>
      <c r="HMH137" s="399"/>
      <c r="HMI137" s="466"/>
      <c r="HMJ137" s="252"/>
      <c r="HMK137" s="467"/>
      <c r="HML137" s="466"/>
      <c r="HMM137" s="399"/>
      <c r="HMN137" s="466"/>
      <c r="HMO137" s="252"/>
      <c r="HMP137" s="467"/>
      <c r="HMQ137" s="466"/>
      <c r="HMR137" s="399"/>
      <c r="HMS137" s="466"/>
      <c r="HMT137" s="252"/>
      <c r="HMU137" s="467"/>
      <c r="HMV137" s="466"/>
      <c r="HMW137" s="399"/>
      <c r="HMX137" s="466"/>
      <c r="HMY137" s="252"/>
      <c r="HMZ137" s="467"/>
      <c r="HNA137" s="466"/>
      <c r="HNB137" s="399"/>
      <c r="HNC137" s="466"/>
      <c r="HND137" s="252"/>
      <c r="HNE137" s="467"/>
      <c r="HNF137" s="466"/>
      <c r="HNG137" s="399"/>
      <c r="HNH137" s="466"/>
      <c r="HNI137" s="252"/>
      <c r="HNJ137" s="467"/>
      <c r="HNK137" s="466"/>
      <c r="HNL137" s="399"/>
      <c r="HNM137" s="466"/>
      <c r="HNN137" s="252"/>
      <c r="HNO137" s="467"/>
      <c r="HNP137" s="466"/>
      <c r="HNQ137" s="399"/>
      <c r="HNR137" s="466"/>
      <c r="HNS137" s="252"/>
      <c r="HNT137" s="467"/>
      <c r="HNU137" s="466"/>
      <c r="HNV137" s="399"/>
      <c r="HNW137" s="466"/>
      <c r="HNX137" s="252"/>
      <c r="HNY137" s="467"/>
      <c r="HNZ137" s="466"/>
      <c r="HOA137" s="399"/>
      <c r="HOB137" s="466"/>
      <c r="HOC137" s="252"/>
      <c r="HOD137" s="467"/>
      <c r="HOE137" s="466"/>
      <c r="HOF137" s="399"/>
      <c r="HOG137" s="466"/>
      <c r="HOH137" s="252"/>
      <c r="HOI137" s="467"/>
      <c r="HOJ137" s="466"/>
      <c r="HOK137" s="399"/>
      <c r="HOL137" s="466"/>
      <c r="HOM137" s="252"/>
      <c r="HON137" s="467"/>
      <c r="HOO137" s="466"/>
      <c r="HOP137" s="399"/>
      <c r="HOQ137" s="466"/>
      <c r="HOR137" s="252"/>
      <c r="HOS137" s="467"/>
      <c r="HOT137" s="466"/>
      <c r="HOU137" s="399"/>
      <c r="HOV137" s="466"/>
      <c r="HOW137" s="252"/>
      <c r="HOX137" s="467"/>
      <c r="HOY137" s="466"/>
      <c r="HOZ137" s="399"/>
      <c r="HPA137" s="466"/>
      <c r="HPB137" s="252"/>
      <c r="HPC137" s="467"/>
      <c r="HPD137" s="466"/>
      <c r="HPE137" s="399"/>
      <c r="HPF137" s="466"/>
      <c r="HPG137" s="252"/>
      <c r="HPH137" s="467"/>
      <c r="HPI137" s="466"/>
      <c r="HPJ137" s="399"/>
      <c r="HPK137" s="466"/>
      <c r="HPL137" s="252"/>
      <c r="HPM137" s="467"/>
      <c r="HPN137" s="466"/>
      <c r="HPO137" s="399"/>
      <c r="HPP137" s="466"/>
      <c r="HPQ137" s="252"/>
      <c r="HPR137" s="467"/>
      <c r="HPS137" s="466"/>
      <c r="HPT137" s="399"/>
      <c r="HPU137" s="466"/>
      <c r="HPV137" s="252"/>
      <c r="HPW137" s="467"/>
      <c r="HPX137" s="466"/>
      <c r="HPY137" s="399"/>
      <c r="HPZ137" s="466"/>
      <c r="HQA137" s="252"/>
      <c r="HQB137" s="467"/>
      <c r="HQC137" s="466"/>
      <c r="HQD137" s="399"/>
      <c r="HQE137" s="466"/>
      <c r="HQF137" s="252"/>
      <c r="HQG137" s="467"/>
      <c r="HQH137" s="466"/>
      <c r="HQI137" s="399"/>
      <c r="HQJ137" s="466"/>
      <c r="HQK137" s="252"/>
      <c r="HQL137" s="467"/>
      <c r="HQM137" s="466"/>
      <c r="HQN137" s="399"/>
      <c r="HQO137" s="466"/>
      <c r="HQP137" s="252"/>
      <c r="HQQ137" s="467"/>
      <c r="HQR137" s="466"/>
      <c r="HQS137" s="399"/>
      <c r="HQT137" s="466"/>
      <c r="HQU137" s="252"/>
      <c r="HQV137" s="467"/>
      <c r="HQW137" s="466"/>
      <c r="HQX137" s="399"/>
      <c r="HQY137" s="466"/>
      <c r="HQZ137" s="252"/>
      <c r="HRA137" s="467"/>
      <c r="HRB137" s="466"/>
      <c r="HRC137" s="399"/>
      <c r="HRD137" s="466"/>
      <c r="HRE137" s="252"/>
      <c r="HRF137" s="467"/>
      <c r="HRG137" s="466"/>
      <c r="HRH137" s="399"/>
      <c r="HRI137" s="466"/>
      <c r="HRJ137" s="252"/>
      <c r="HRK137" s="467"/>
      <c r="HRL137" s="466"/>
      <c r="HRM137" s="399"/>
      <c r="HRN137" s="466"/>
      <c r="HRO137" s="252"/>
      <c r="HRP137" s="467"/>
      <c r="HRQ137" s="466"/>
      <c r="HRR137" s="399"/>
      <c r="HRS137" s="466"/>
      <c r="HRT137" s="252"/>
      <c r="HRU137" s="467"/>
      <c r="HRV137" s="466"/>
      <c r="HRW137" s="399"/>
      <c r="HRX137" s="466"/>
      <c r="HRY137" s="252"/>
      <c r="HRZ137" s="467"/>
      <c r="HSA137" s="466"/>
      <c r="HSB137" s="399"/>
      <c r="HSC137" s="466"/>
      <c r="HSD137" s="252"/>
      <c r="HSE137" s="467"/>
      <c r="HSF137" s="466"/>
      <c r="HSG137" s="399"/>
      <c r="HSH137" s="466"/>
      <c r="HSI137" s="252"/>
      <c r="HSJ137" s="467"/>
      <c r="HSK137" s="466"/>
      <c r="HSL137" s="399"/>
      <c r="HSM137" s="466"/>
      <c r="HSN137" s="252"/>
      <c r="HSO137" s="467"/>
      <c r="HSP137" s="466"/>
      <c r="HSQ137" s="399"/>
      <c r="HSR137" s="466"/>
      <c r="HSS137" s="252"/>
      <c r="HST137" s="467"/>
      <c r="HSU137" s="466"/>
      <c r="HSV137" s="399"/>
      <c r="HSW137" s="466"/>
      <c r="HSX137" s="252"/>
      <c r="HSY137" s="467"/>
      <c r="HSZ137" s="466"/>
      <c r="HTA137" s="399"/>
      <c r="HTB137" s="466"/>
      <c r="HTC137" s="252"/>
      <c r="HTD137" s="467"/>
      <c r="HTE137" s="466"/>
      <c r="HTF137" s="399"/>
      <c r="HTG137" s="466"/>
      <c r="HTH137" s="252"/>
      <c r="HTI137" s="467"/>
      <c r="HTJ137" s="466"/>
      <c r="HTK137" s="399"/>
      <c r="HTL137" s="466"/>
      <c r="HTM137" s="252"/>
      <c r="HTN137" s="467"/>
      <c r="HTO137" s="466"/>
      <c r="HTP137" s="399"/>
      <c r="HTQ137" s="466"/>
      <c r="HTR137" s="252"/>
      <c r="HTS137" s="467"/>
      <c r="HTT137" s="466"/>
      <c r="HTU137" s="399"/>
      <c r="HTV137" s="466"/>
      <c r="HTW137" s="252"/>
      <c r="HTX137" s="467"/>
      <c r="HTY137" s="466"/>
      <c r="HTZ137" s="399"/>
      <c r="HUA137" s="466"/>
      <c r="HUB137" s="252"/>
      <c r="HUC137" s="467"/>
      <c r="HUD137" s="466"/>
      <c r="HUE137" s="399"/>
      <c r="HUF137" s="466"/>
      <c r="HUG137" s="252"/>
      <c r="HUH137" s="467"/>
      <c r="HUI137" s="466"/>
      <c r="HUJ137" s="399"/>
      <c r="HUK137" s="466"/>
      <c r="HUL137" s="252"/>
      <c r="HUM137" s="467"/>
      <c r="HUN137" s="466"/>
      <c r="HUO137" s="399"/>
      <c r="HUP137" s="466"/>
      <c r="HUQ137" s="252"/>
      <c r="HUR137" s="467"/>
      <c r="HUS137" s="466"/>
      <c r="HUT137" s="399"/>
      <c r="HUU137" s="466"/>
      <c r="HUV137" s="252"/>
      <c r="HUW137" s="467"/>
      <c r="HUX137" s="466"/>
      <c r="HUY137" s="399"/>
      <c r="HUZ137" s="466"/>
      <c r="HVA137" s="252"/>
      <c r="HVB137" s="467"/>
      <c r="HVC137" s="466"/>
      <c r="HVD137" s="399"/>
      <c r="HVE137" s="466"/>
      <c r="HVF137" s="252"/>
      <c r="HVG137" s="467"/>
      <c r="HVH137" s="466"/>
      <c r="HVI137" s="399"/>
      <c r="HVJ137" s="466"/>
      <c r="HVK137" s="252"/>
      <c r="HVL137" s="467"/>
      <c r="HVM137" s="466"/>
      <c r="HVN137" s="399"/>
      <c r="HVO137" s="466"/>
      <c r="HVP137" s="252"/>
      <c r="HVQ137" s="467"/>
      <c r="HVR137" s="466"/>
      <c r="HVS137" s="399"/>
      <c r="HVT137" s="466"/>
      <c r="HVU137" s="252"/>
      <c r="HVV137" s="467"/>
      <c r="HVW137" s="466"/>
      <c r="HVX137" s="399"/>
      <c r="HVY137" s="466"/>
      <c r="HVZ137" s="252"/>
      <c r="HWA137" s="467"/>
      <c r="HWB137" s="466"/>
      <c r="HWC137" s="399"/>
      <c r="HWD137" s="466"/>
      <c r="HWE137" s="252"/>
      <c r="HWF137" s="467"/>
      <c r="HWG137" s="466"/>
      <c r="HWH137" s="399"/>
      <c r="HWI137" s="466"/>
      <c r="HWJ137" s="252"/>
      <c r="HWK137" s="467"/>
      <c r="HWL137" s="466"/>
      <c r="HWM137" s="399"/>
      <c r="HWN137" s="466"/>
      <c r="HWO137" s="252"/>
      <c r="HWP137" s="467"/>
      <c r="HWQ137" s="466"/>
      <c r="HWR137" s="399"/>
      <c r="HWS137" s="466"/>
      <c r="HWT137" s="252"/>
      <c r="HWU137" s="467"/>
      <c r="HWV137" s="466"/>
      <c r="HWW137" s="399"/>
      <c r="HWX137" s="466"/>
      <c r="HWY137" s="252"/>
      <c r="HWZ137" s="467"/>
      <c r="HXA137" s="466"/>
      <c r="HXB137" s="399"/>
      <c r="HXC137" s="466"/>
      <c r="HXD137" s="252"/>
      <c r="HXE137" s="467"/>
      <c r="HXF137" s="466"/>
      <c r="HXG137" s="399"/>
      <c r="HXH137" s="466"/>
      <c r="HXI137" s="252"/>
      <c r="HXJ137" s="467"/>
      <c r="HXK137" s="466"/>
      <c r="HXL137" s="399"/>
      <c r="HXM137" s="466"/>
      <c r="HXN137" s="252"/>
      <c r="HXO137" s="467"/>
      <c r="HXP137" s="466"/>
      <c r="HXQ137" s="399"/>
      <c r="HXR137" s="466"/>
      <c r="HXS137" s="252"/>
      <c r="HXT137" s="467"/>
      <c r="HXU137" s="466"/>
      <c r="HXV137" s="399"/>
      <c r="HXW137" s="466"/>
      <c r="HXX137" s="252"/>
      <c r="HXY137" s="467"/>
      <c r="HXZ137" s="466"/>
      <c r="HYA137" s="399"/>
      <c r="HYB137" s="466"/>
      <c r="HYC137" s="252"/>
      <c r="HYD137" s="467"/>
      <c r="HYE137" s="466"/>
      <c r="HYF137" s="399"/>
      <c r="HYG137" s="466"/>
      <c r="HYH137" s="252"/>
      <c r="HYI137" s="467"/>
      <c r="HYJ137" s="466"/>
      <c r="HYK137" s="399"/>
      <c r="HYL137" s="466"/>
      <c r="HYM137" s="252"/>
      <c r="HYN137" s="467"/>
      <c r="HYO137" s="466"/>
      <c r="HYP137" s="399"/>
      <c r="HYQ137" s="466"/>
      <c r="HYR137" s="252"/>
      <c r="HYS137" s="467"/>
      <c r="HYT137" s="466"/>
      <c r="HYU137" s="399"/>
      <c r="HYV137" s="466"/>
      <c r="HYW137" s="252"/>
      <c r="HYX137" s="467"/>
      <c r="HYY137" s="466"/>
      <c r="HYZ137" s="399"/>
      <c r="HZA137" s="466"/>
      <c r="HZB137" s="252"/>
      <c r="HZC137" s="467"/>
      <c r="HZD137" s="466"/>
      <c r="HZE137" s="399"/>
      <c r="HZF137" s="466"/>
      <c r="HZG137" s="252"/>
      <c r="HZH137" s="467"/>
      <c r="HZI137" s="466"/>
      <c r="HZJ137" s="399"/>
      <c r="HZK137" s="466"/>
      <c r="HZL137" s="252"/>
      <c r="HZM137" s="467"/>
      <c r="HZN137" s="466"/>
      <c r="HZO137" s="399"/>
      <c r="HZP137" s="466"/>
      <c r="HZQ137" s="252"/>
      <c r="HZR137" s="467"/>
      <c r="HZS137" s="466"/>
      <c r="HZT137" s="399"/>
      <c r="HZU137" s="466"/>
      <c r="HZV137" s="252"/>
      <c r="HZW137" s="467"/>
      <c r="HZX137" s="466"/>
      <c r="HZY137" s="399"/>
      <c r="HZZ137" s="466"/>
      <c r="IAA137" s="252"/>
      <c r="IAB137" s="467"/>
      <c r="IAC137" s="466"/>
      <c r="IAD137" s="399"/>
      <c r="IAE137" s="466"/>
      <c r="IAF137" s="252"/>
      <c r="IAG137" s="467"/>
      <c r="IAH137" s="466"/>
      <c r="IAI137" s="399"/>
      <c r="IAJ137" s="466"/>
      <c r="IAK137" s="252"/>
      <c r="IAL137" s="467"/>
      <c r="IAM137" s="466"/>
      <c r="IAN137" s="399"/>
      <c r="IAO137" s="466"/>
      <c r="IAP137" s="252"/>
      <c r="IAQ137" s="467"/>
      <c r="IAR137" s="466"/>
      <c r="IAS137" s="399"/>
      <c r="IAT137" s="466"/>
      <c r="IAU137" s="252"/>
      <c r="IAV137" s="467"/>
      <c r="IAW137" s="466"/>
      <c r="IAX137" s="399"/>
      <c r="IAY137" s="466"/>
      <c r="IAZ137" s="252"/>
      <c r="IBA137" s="467"/>
      <c r="IBB137" s="466"/>
      <c r="IBC137" s="399"/>
      <c r="IBD137" s="466"/>
      <c r="IBE137" s="252"/>
      <c r="IBF137" s="467"/>
      <c r="IBG137" s="466"/>
      <c r="IBH137" s="399"/>
      <c r="IBI137" s="466"/>
      <c r="IBJ137" s="252"/>
      <c r="IBK137" s="467"/>
      <c r="IBL137" s="466"/>
      <c r="IBM137" s="399"/>
      <c r="IBN137" s="466"/>
      <c r="IBO137" s="252"/>
      <c r="IBP137" s="467"/>
      <c r="IBQ137" s="466"/>
      <c r="IBR137" s="399"/>
      <c r="IBS137" s="466"/>
      <c r="IBT137" s="252"/>
      <c r="IBU137" s="467"/>
      <c r="IBV137" s="466"/>
      <c r="IBW137" s="399"/>
      <c r="IBX137" s="466"/>
      <c r="IBY137" s="252"/>
      <c r="IBZ137" s="467"/>
      <c r="ICA137" s="466"/>
      <c r="ICB137" s="399"/>
      <c r="ICC137" s="466"/>
      <c r="ICD137" s="252"/>
      <c r="ICE137" s="467"/>
      <c r="ICF137" s="466"/>
      <c r="ICG137" s="399"/>
      <c r="ICH137" s="466"/>
      <c r="ICI137" s="252"/>
      <c r="ICJ137" s="467"/>
      <c r="ICK137" s="466"/>
      <c r="ICL137" s="399"/>
      <c r="ICM137" s="466"/>
      <c r="ICN137" s="252"/>
      <c r="ICO137" s="467"/>
      <c r="ICP137" s="466"/>
      <c r="ICQ137" s="399"/>
      <c r="ICR137" s="466"/>
      <c r="ICS137" s="252"/>
      <c r="ICT137" s="467"/>
      <c r="ICU137" s="466"/>
      <c r="ICV137" s="399"/>
      <c r="ICW137" s="466"/>
      <c r="ICX137" s="252"/>
      <c r="ICY137" s="467"/>
      <c r="ICZ137" s="466"/>
      <c r="IDA137" s="399"/>
      <c r="IDB137" s="466"/>
      <c r="IDC137" s="252"/>
      <c r="IDD137" s="467"/>
      <c r="IDE137" s="466"/>
      <c r="IDF137" s="399"/>
      <c r="IDG137" s="466"/>
      <c r="IDH137" s="252"/>
      <c r="IDI137" s="467"/>
      <c r="IDJ137" s="466"/>
      <c r="IDK137" s="399"/>
      <c r="IDL137" s="466"/>
      <c r="IDM137" s="252"/>
      <c r="IDN137" s="467"/>
      <c r="IDO137" s="466"/>
      <c r="IDP137" s="399"/>
      <c r="IDQ137" s="466"/>
      <c r="IDR137" s="252"/>
      <c r="IDS137" s="467"/>
      <c r="IDT137" s="466"/>
      <c r="IDU137" s="399"/>
      <c r="IDV137" s="466"/>
      <c r="IDW137" s="252"/>
      <c r="IDX137" s="467"/>
      <c r="IDY137" s="466"/>
      <c r="IDZ137" s="399"/>
      <c r="IEA137" s="466"/>
      <c r="IEB137" s="252"/>
      <c r="IEC137" s="467"/>
      <c r="IED137" s="466"/>
      <c r="IEE137" s="399"/>
      <c r="IEF137" s="466"/>
      <c r="IEG137" s="252"/>
      <c r="IEH137" s="467"/>
      <c r="IEI137" s="466"/>
      <c r="IEJ137" s="399"/>
      <c r="IEK137" s="466"/>
      <c r="IEL137" s="252"/>
      <c r="IEM137" s="467"/>
      <c r="IEN137" s="466"/>
      <c r="IEO137" s="399"/>
      <c r="IEP137" s="466"/>
      <c r="IEQ137" s="252"/>
      <c r="IER137" s="467"/>
      <c r="IES137" s="466"/>
      <c r="IET137" s="399"/>
      <c r="IEU137" s="466"/>
      <c r="IEV137" s="252"/>
      <c r="IEW137" s="467"/>
      <c r="IEX137" s="466"/>
      <c r="IEY137" s="399"/>
      <c r="IEZ137" s="466"/>
      <c r="IFA137" s="252"/>
      <c r="IFB137" s="467"/>
      <c r="IFC137" s="466"/>
      <c r="IFD137" s="399"/>
      <c r="IFE137" s="466"/>
      <c r="IFF137" s="252"/>
      <c r="IFG137" s="467"/>
      <c r="IFH137" s="466"/>
      <c r="IFI137" s="399"/>
      <c r="IFJ137" s="466"/>
      <c r="IFK137" s="252"/>
      <c r="IFL137" s="467"/>
      <c r="IFM137" s="466"/>
      <c r="IFN137" s="399"/>
      <c r="IFO137" s="466"/>
      <c r="IFP137" s="252"/>
      <c r="IFQ137" s="467"/>
      <c r="IFR137" s="466"/>
      <c r="IFS137" s="399"/>
      <c r="IFT137" s="466"/>
      <c r="IFU137" s="252"/>
      <c r="IFV137" s="467"/>
      <c r="IFW137" s="466"/>
      <c r="IFX137" s="399"/>
      <c r="IFY137" s="466"/>
      <c r="IFZ137" s="252"/>
      <c r="IGA137" s="467"/>
      <c r="IGB137" s="466"/>
      <c r="IGC137" s="399"/>
      <c r="IGD137" s="466"/>
      <c r="IGE137" s="252"/>
      <c r="IGF137" s="467"/>
      <c r="IGG137" s="466"/>
      <c r="IGH137" s="399"/>
      <c r="IGI137" s="466"/>
      <c r="IGJ137" s="252"/>
      <c r="IGK137" s="467"/>
      <c r="IGL137" s="466"/>
      <c r="IGM137" s="399"/>
      <c r="IGN137" s="466"/>
      <c r="IGO137" s="252"/>
      <c r="IGP137" s="467"/>
      <c r="IGQ137" s="466"/>
      <c r="IGR137" s="399"/>
      <c r="IGS137" s="466"/>
      <c r="IGT137" s="252"/>
      <c r="IGU137" s="467"/>
      <c r="IGV137" s="466"/>
      <c r="IGW137" s="399"/>
      <c r="IGX137" s="466"/>
      <c r="IGY137" s="252"/>
      <c r="IGZ137" s="467"/>
      <c r="IHA137" s="466"/>
      <c r="IHB137" s="399"/>
      <c r="IHC137" s="466"/>
      <c r="IHD137" s="252"/>
      <c r="IHE137" s="467"/>
      <c r="IHF137" s="466"/>
      <c r="IHG137" s="399"/>
      <c r="IHH137" s="466"/>
      <c r="IHI137" s="252"/>
      <c r="IHJ137" s="467"/>
      <c r="IHK137" s="466"/>
      <c r="IHL137" s="399"/>
      <c r="IHM137" s="466"/>
      <c r="IHN137" s="252"/>
      <c r="IHO137" s="467"/>
      <c r="IHP137" s="466"/>
      <c r="IHQ137" s="399"/>
      <c r="IHR137" s="466"/>
      <c r="IHS137" s="252"/>
      <c r="IHT137" s="467"/>
      <c r="IHU137" s="466"/>
      <c r="IHV137" s="399"/>
      <c r="IHW137" s="466"/>
      <c r="IHX137" s="252"/>
      <c r="IHY137" s="467"/>
      <c r="IHZ137" s="466"/>
      <c r="IIA137" s="399"/>
      <c r="IIB137" s="466"/>
      <c r="IIC137" s="252"/>
      <c r="IID137" s="467"/>
      <c r="IIE137" s="466"/>
      <c r="IIF137" s="399"/>
      <c r="IIG137" s="466"/>
      <c r="IIH137" s="252"/>
      <c r="III137" s="467"/>
      <c r="IIJ137" s="466"/>
      <c r="IIK137" s="399"/>
      <c r="IIL137" s="466"/>
      <c r="IIM137" s="252"/>
      <c r="IIN137" s="467"/>
      <c r="IIO137" s="466"/>
      <c r="IIP137" s="399"/>
      <c r="IIQ137" s="466"/>
      <c r="IIR137" s="252"/>
      <c r="IIS137" s="467"/>
      <c r="IIT137" s="466"/>
      <c r="IIU137" s="399"/>
      <c r="IIV137" s="466"/>
      <c r="IIW137" s="252"/>
      <c r="IIX137" s="467"/>
      <c r="IIY137" s="466"/>
      <c r="IIZ137" s="399"/>
      <c r="IJA137" s="466"/>
      <c r="IJB137" s="252"/>
      <c r="IJC137" s="467"/>
      <c r="IJD137" s="466"/>
      <c r="IJE137" s="399"/>
      <c r="IJF137" s="466"/>
      <c r="IJG137" s="252"/>
      <c r="IJH137" s="467"/>
      <c r="IJI137" s="466"/>
      <c r="IJJ137" s="399"/>
      <c r="IJK137" s="466"/>
      <c r="IJL137" s="252"/>
      <c r="IJM137" s="467"/>
      <c r="IJN137" s="466"/>
      <c r="IJO137" s="399"/>
      <c r="IJP137" s="466"/>
      <c r="IJQ137" s="252"/>
      <c r="IJR137" s="467"/>
      <c r="IJS137" s="466"/>
      <c r="IJT137" s="399"/>
      <c r="IJU137" s="466"/>
      <c r="IJV137" s="252"/>
      <c r="IJW137" s="467"/>
      <c r="IJX137" s="466"/>
      <c r="IJY137" s="399"/>
      <c r="IJZ137" s="466"/>
      <c r="IKA137" s="252"/>
      <c r="IKB137" s="467"/>
      <c r="IKC137" s="466"/>
      <c r="IKD137" s="399"/>
      <c r="IKE137" s="466"/>
      <c r="IKF137" s="252"/>
      <c r="IKG137" s="467"/>
      <c r="IKH137" s="466"/>
      <c r="IKI137" s="399"/>
      <c r="IKJ137" s="466"/>
      <c r="IKK137" s="252"/>
      <c r="IKL137" s="467"/>
      <c r="IKM137" s="466"/>
      <c r="IKN137" s="399"/>
      <c r="IKO137" s="466"/>
      <c r="IKP137" s="252"/>
      <c r="IKQ137" s="467"/>
      <c r="IKR137" s="466"/>
      <c r="IKS137" s="399"/>
      <c r="IKT137" s="466"/>
      <c r="IKU137" s="252"/>
      <c r="IKV137" s="467"/>
      <c r="IKW137" s="466"/>
      <c r="IKX137" s="399"/>
      <c r="IKY137" s="466"/>
      <c r="IKZ137" s="252"/>
      <c r="ILA137" s="467"/>
      <c r="ILB137" s="466"/>
      <c r="ILC137" s="399"/>
      <c r="ILD137" s="466"/>
      <c r="ILE137" s="252"/>
      <c r="ILF137" s="467"/>
      <c r="ILG137" s="466"/>
      <c r="ILH137" s="399"/>
      <c r="ILI137" s="466"/>
      <c r="ILJ137" s="252"/>
      <c r="ILK137" s="467"/>
      <c r="ILL137" s="466"/>
      <c r="ILM137" s="399"/>
      <c r="ILN137" s="466"/>
      <c r="ILO137" s="252"/>
      <c r="ILP137" s="467"/>
      <c r="ILQ137" s="466"/>
      <c r="ILR137" s="399"/>
      <c r="ILS137" s="466"/>
      <c r="ILT137" s="252"/>
      <c r="ILU137" s="467"/>
      <c r="ILV137" s="466"/>
      <c r="ILW137" s="399"/>
      <c r="ILX137" s="466"/>
      <c r="ILY137" s="252"/>
      <c r="ILZ137" s="467"/>
      <c r="IMA137" s="466"/>
      <c r="IMB137" s="399"/>
      <c r="IMC137" s="466"/>
      <c r="IMD137" s="252"/>
      <c r="IME137" s="467"/>
      <c r="IMF137" s="466"/>
      <c r="IMG137" s="399"/>
      <c r="IMH137" s="466"/>
      <c r="IMI137" s="252"/>
      <c r="IMJ137" s="467"/>
      <c r="IMK137" s="466"/>
      <c r="IML137" s="399"/>
      <c r="IMM137" s="466"/>
      <c r="IMN137" s="252"/>
      <c r="IMO137" s="467"/>
      <c r="IMP137" s="466"/>
      <c r="IMQ137" s="399"/>
      <c r="IMR137" s="466"/>
      <c r="IMS137" s="252"/>
      <c r="IMT137" s="467"/>
      <c r="IMU137" s="466"/>
      <c r="IMV137" s="399"/>
      <c r="IMW137" s="466"/>
      <c r="IMX137" s="252"/>
      <c r="IMY137" s="467"/>
      <c r="IMZ137" s="466"/>
      <c r="INA137" s="399"/>
      <c r="INB137" s="466"/>
      <c r="INC137" s="252"/>
      <c r="IND137" s="467"/>
      <c r="INE137" s="466"/>
      <c r="INF137" s="399"/>
      <c r="ING137" s="466"/>
      <c r="INH137" s="252"/>
      <c r="INI137" s="467"/>
      <c r="INJ137" s="466"/>
      <c r="INK137" s="399"/>
      <c r="INL137" s="466"/>
      <c r="INM137" s="252"/>
      <c r="INN137" s="467"/>
      <c r="INO137" s="466"/>
      <c r="INP137" s="399"/>
      <c r="INQ137" s="466"/>
      <c r="INR137" s="252"/>
      <c r="INS137" s="467"/>
      <c r="INT137" s="466"/>
      <c r="INU137" s="399"/>
      <c r="INV137" s="466"/>
      <c r="INW137" s="252"/>
      <c r="INX137" s="467"/>
      <c r="INY137" s="466"/>
      <c r="INZ137" s="399"/>
      <c r="IOA137" s="466"/>
      <c r="IOB137" s="252"/>
      <c r="IOC137" s="467"/>
      <c r="IOD137" s="466"/>
      <c r="IOE137" s="399"/>
      <c r="IOF137" s="466"/>
      <c r="IOG137" s="252"/>
      <c r="IOH137" s="467"/>
      <c r="IOI137" s="466"/>
      <c r="IOJ137" s="399"/>
      <c r="IOK137" s="466"/>
      <c r="IOL137" s="252"/>
      <c r="IOM137" s="467"/>
      <c r="ION137" s="466"/>
      <c r="IOO137" s="399"/>
      <c r="IOP137" s="466"/>
      <c r="IOQ137" s="252"/>
      <c r="IOR137" s="467"/>
      <c r="IOS137" s="466"/>
      <c r="IOT137" s="399"/>
      <c r="IOU137" s="466"/>
      <c r="IOV137" s="252"/>
      <c r="IOW137" s="467"/>
      <c r="IOX137" s="466"/>
      <c r="IOY137" s="399"/>
      <c r="IOZ137" s="466"/>
      <c r="IPA137" s="252"/>
      <c r="IPB137" s="467"/>
      <c r="IPC137" s="466"/>
      <c r="IPD137" s="399"/>
      <c r="IPE137" s="466"/>
      <c r="IPF137" s="252"/>
      <c r="IPG137" s="467"/>
      <c r="IPH137" s="466"/>
      <c r="IPI137" s="399"/>
      <c r="IPJ137" s="466"/>
      <c r="IPK137" s="252"/>
      <c r="IPL137" s="467"/>
      <c r="IPM137" s="466"/>
      <c r="IPN137" s="399"/>
      <c r="IPO137" s="466"/>
      <c r="IPP137" s="252"/>
      <c r="IPQ137" s="467"/>
      <c r="IPR137" s="466"/>
      <c r="IPS137" s="399"/>
      <c r="IPT137" s="466"/>
      <c r="IPU137" s="252"/>
      <c r="IPV137" s="467"/>
      <c r="IPW137" s="466"/>
      <c r="IPX137" s="399"/>
      <c r="IPY137" s="466"/>
      <c r="IPZ137" s="252"/>
      <c r="IQA137" s="467"/>
      <c r="IQB137" s="466"/>
      <c r="IQC137" s="399"/>
      <c r="IQD137" s="466"/>
      <c r="IQE137" s="252"/>
      <c r="IQF137" s="467"/>
      <c r="IQG137" s="466"/>
      <c r="IQH137" s="399"/>
      <c r="IQI137" s="466"/>
      <c r="IQJ137" s="252"/>
      <c r="IQK137" s="467"/>
      <c r="IQL137" s="466"/>
      <c r="IQM137" s="399"/>
      <c r="IQN137" s="466"/>
      <c r="IQO137" s="252"/>
      <c r="IQP137" s="467"/>
      <c r="IQQ137" s="466"/>
      <c r="IQR137" s="399"/>
      <c r="IQS137" s="466"/>
      <c r="IQT137" s="252"/>
      <c r="IQU137" s="467"/>
      <c r="IQV137" s="466"/>
      <c r="IQW137" s="399"/>
      <c r="IQX137" s="466"/>
      <c r="IQY137" s="252"/>
      <c r="IQZ137" s="467"/>
      <c r="IRA137" s="466"/>
      <c r="IRB137" s="399"/>
      <c r="IRC137" s="466"/>
      <c r="IRD137" s="252"/>
      <c r="IRE137" s="467"/>
      <c r="IRF137" s="466"/>
      <c r="IRG137" s="399"/>
      <c r="IRH137" s="466"/>
      <c r="IRI137" s="252"/>
      <c r="IRJ137" s="467"/>
      <c r="IRK137" s="466"/>
      <c r="IRL137" s="399"/>
      <c r="IRM137" s="466"/>
      <c r="IRN137" s="252"/>
      <c r="IRO137" s="467"/>
      <c r="IRP137" s="466"/>
      <c r="IRQ137" s="399"/>
      <c r="IRR137" s="466"/>
      <c r="IRS137" s="252"/>
      <c r="IRT137" s="467"/>
      <c r="IRU137" s="466"/>
      <c r="IRV137" s="399"/>
      <c r="IRW137" s="466"/>
      <c r="IRX137" s="252"/>
      <c r="IRY137" s="467"/>
      <c r="IRZ137" s="466"/>
      <c r="ISA137" s="399"/>
      <c r="ISB137" s="466"/>
      <c r="ISC137" s="252"/>
      <c r="ISD137" s="467"/>
      <c r="ISE137" s="466"/>
      <c r="ISF137" s="399"/>
      <c r="ISG137" s="466"/>
      <c r="ISH137" s="252"/>
      <c r="ISI137" s="467"/>
      <c r="ISJ137" s="466"/>
      <c r="ISK137" s="399"/>
      <c r="ISL137" s="466"/>
      <c r="ISM137" s="252"/>
      <c r="ISN137" s="467"/>
      <c r="ISO137" s="466"/>
      <c r="ISP137" s="399"/>
      <c r="ISQ137" s="466"/>
      <c r="ISR137" s="252"/>
      <c r="ISS137" s="467"/>
      <c r="IST137" s="466"/>
      <c r="ISU137" s="399"/>
      <c r="ISV137" s="466"/>
      <c r="ISW137" s="252"/>
      <c r="ISX137" s="467"/>
      <c r="ISY137" s="466"/>
      <c r="ISZ137" s="399"/>
      <c r="ITA137" s="466"/>
      <c r="ITB137" s="252"/>
      <c r="ITC137" s="467"/>
      <c r="ITD137" s="466"/>
      <c r="ITE137" s="399"/>
      <c r="ITF137" s="466"/>
      <c r="ITG137" s="252"/>
      <c r="ITH137" s="467"/>
      <c r="ITI137" s="466"/>
      <c r="ITJ137" s="399"/>
      <c r="ITK137" s="466"/>
      <c r="ITL137" s="252"/>
      <c r="ITM137" s="467"/>
      <c r="ITN137" s="466"/>
      <c r="ITO137" s="399"/>
      <c r="ITP137" s="466"/>
      <c r="ITQ137" s="252"/>
      <c r="ITR137" s="467"/>
      <c r="ITS137" s="466"/>
      <c r="ITT137" s="399"/>
      <c r="ITU137" s="466"/>
      <c r="ITV137" s="252"/>
      <c r="ITW137" s="467"/>
      <c r="ITX137" s="466"/>
      <c r="ITY137" s="399"/>
      <c r="ITZ137" s="466"/>
      <c r="IUA137" s="252"/>
      <c r="IUB137" s="467"/>
      <c r="IUC137" s="466"/>
      <c r="IUD137" s="399"/>
      <c r="IUE137" s="466"/>
      <c r="IUF137" s="252"/>
      <c r="IUG137" s="467"/>
      <c r="IUH137" s="466"/>
      <c r="IUI137" s="399"/>
      <c r="IUJ137" s="466"/>
      <c r="IUK137" s="252"/>
      <c r="IUL137" s="467"/>
      <c r="IUM137" s="466"/>
      <c r="IUN137" s="399"/>
      <c r="IUO137" s="466"/>
      <c r="IUP137" s="252"/>
      <c r="IUQ137" s="467"/>
      <c r="IUR137" s="466"/>
      <c r="IUS137" s="399"/>
      <c r="IUT137" s="466"/>
      <c r="IUU137" s="252"/>
      <c r="IUV137" s="467"/>
      <c r="IUW137" s="466"/>
      <c r="IUX137" s="399"/>
      <c r="IUY137" s="466"/>
      <c r="IUZ137" s="252"/>
      <c r="IVA137" s="467"/>
      <c r="IVB137" s="466"/>
      <c r="IVC137" s="399"/>
      <c r="IVD137" s="466"/>
      <c r="IVE137" s="252"/>
      <c r="IVF137" s="467"/>
      <c r="IVG137" s="466"/>
      <c r="IVH137" s="399"/>
      <c r="IVI137" s="466"/>
      <c r="IVJ137" s="252"/>
      <c r="IVK137" s="467"/>
      <c r="IVL137" s="466"/>
      <c r="IVM137" s="399"/>
      <c r="IVN137" s="466"/>
      <c r="IVO137" s="252"/>
      <c r="IVP137" s="467"/>
      <c r="IVQ137" s="466"/>
      <c r="IVR137" s="399"/>
      <c r="IVS137" s="466"/>
      <c r="IVT137" s="252"/>
      <c r="IVU137" s="467"/>
      <c r="IVV137" s="466"/>
      <c r="IVW137" s="399"/>
      <c r="IVX137" s="466"/>
      <c r="IVY137" s="252"/>
      <c r="IVZ137" s="467"/>
      <c r="IWA137" s="466"/>
      <c r="IWB137" s="399"/>
      <c r="IWC137" s="466"/>
      <c r="IWD137" s="252"/>
      <c r="IWE137" s="467"/>
      <c r="IWF137" s="466"/>
      <c r="IWG137" s="399"/>
      <c r="IWH137" s="466"/>
      <c r="IWI137" s="252"/>
      <c r="IWJ137" s="467"/>
      <c r="IWK137" s="466"/>
      <c r="IWL137" s="399"/>
      <c r="IWM137" s="466"/>
      <c r="IWN137" s="252"/>
      <c r="IWO137" s="467"/>
      <c r="IWP137" s="466"/>
      <c r="IWQ137" s="399"/>
      <c r="IWR137" s="466"/>
      <c r="IWS137" s="252"/>
      <c r="IWT137" s="467"/>
      <c r="IWU137" s="466"/>
      <c r="IWV137" s="399"/>
      <c r="IWW137" s="466"/>
      <c r="IWX137" s="252"/>
      <c r="IWY137" s="467"/>
      <c r="IWZ137" s="466"/>
      <c r="IXA137" s="399"/>
      <c r="IXB137" s="466"/>
      <c r="IXC137" s="252"/>
      <c r="IXD137" s="467"/>
      <c r="IXE137" s="466"/>
      <c r="IXF137" s="399"/>
      <c r="IXG137" s="466"/>
      <c r="IXH137" s="252"/>
      <c r="IXI137" s="467"/>
      <c r="IXJ137" s="466"/>
      <c r="IXK137" s="399"/>
      <c r="IXL137" s="466"/>
      <c r="IXM137" s="252"/>
      <c r="IXN137" s="467"/>
      <c r="IXO137" s="466"/>
      <c r="IXP137" s="399"/>
      <c r="IXQ137" s="466"/>
      <c r="IXR137" s="252"/>
      <c r="IXS137" s="467"/>
      <c r="IXT137" s="466"/>
      <c r="IXU137" s="399"/>
      <c r="IXV137" s="466"/>
      <c r="IXW137" s="252"/>
      <c r="IXX137" s="467"/>
      <c r="IXY137" s="466"/>
      <c r="IXZ137" s="399"/>
      <c r="IYA137" s="466"/>
      <c r="IYB137" s="252"/>
      <c r="IYC137" s="467"/>
      <c r="IYD137" s="466"/>
      <c r="IYE137" s="399"/>
      <c r="IYF137" s="466"/>
      <c r="IYG137" s="252"/>
      <c r="IYH137" s="467"/>
      <c r="IYI137" s="466"/>
      <c r="IYJ137" s="399"/>
      <c r="IYK137" s="466"/>
      <c r="IYL137" s="252"/>
      <c r="IYM137" s="467"/>
      <c r="IYN137" s="466"/>
      <c r="IYO137" s="399"/>
      <c r="IYP137" s="466"/>
      <c r="IYQ137" s="252"/>
      <c r="IYR137" s="467"/>
      <c r="IYS137" s="466"/>
      <c r="IYT137" s="399"/>
      <c r="IYU137" s="466"/>
      <c r="IYV137" s="252"/>
      <c r="IYW137" s="467"/>
      <c r="IYX137" s="466"/>
      <c r="IYY137" s="399"/>
      <c r="IYZ137" s="466"/>
      <c r="IZA137" s="252"/>
      <c r="IZB137" s="467"/>
      <c r="IZC137" s="466"/>
      <c r="IZD137" s="399"/>
      <c r="IZE137" s="466"/>
      <c r="IZF137" s="252"/>
      <c r="IZG137" s="467"/>
      <c r="IZH137" s="466"/>
      <c r="IZI137" s="399"/>
      <c r="IZJ137" s="466"/>
      <c r="IZK137" s="252"/>
      <c r="IZL137" s="467"/>
      <c r="IZM137" s="466"/>
      <c r="IZN137" s="399"/>
      <c r="IZO137" s="466"/>
      <c r="IZP137" s="252"/>
      <c r="IZQ137" s="467"/>
      <c r="IZR137" s="466"/>
      <c r="IZS137" s="399"/>
      <c r="IZT137" s="466"/>
      <c r="IZU137" s="252"/>
      <c r="IZV137" s="467"/>
      <c r="IZW137" s="466"/>
      <c r="IZX137" s="399"/>
      <c r="IZY137" s="466"/>
      <c r="IZZ137" s="252"/>
      <c r="JAA137" s="467"/>
      <c r="JAB137" s="466"/>
      <c r="JAC137" s="399"/>
      <c r="JAD137" s="466"/>
      <c r="JAE137" s="252"/>
      <c r="JAF137" s="467"/>
      <c r="JAG137" s="466"/>
      <c r="JAH137" s="399"/>
      <c r="JAI137" s="466"/>
      <c r="JAJ137" s="252"/>
      <c r="JAK137" s="467"/>
      <c r="JAL137" s="466"/>
      <c r="JAM137" s="399"/>
      <c r="JAN137" s="466"/>
      <c r="JAO137" s="252"/>
      <c r="JAP137" s="467"/>
      <c r="JAQ137" s="466"/>
      <c r="JAR137" s="399"/>
      <c r="JAS137" s="466"/>
      <c r="JAT137" s="252"/>
      <c r="JAU137" s="467"/>
      <c r="JAV137" s="466"/>
      <c r="JAW137" s="399"/>
      <c r="JAX137" s="466"/>
      <c r="JAY137" s="252"/>
      <c r="JAZ137" s="467"/>
      <c r="JBA137" s="466"/>
      <c r="JBB137" s="399"/>
      <c r="JBC137" s="466"/>
      <c r="JBD137" s="252"/>
      <c r="JBE137" s="467"/>
      <c r="JBF137" s="466"/>
      <c r="JBG137" s="399"/>
      <c r="JBH137" s="466"/>
      <c r="JBI137" s="252"/>
      <c r="JBJ137" s="467"/>
      <c r="JBK137" s="466"/>
      <c r="JBL137" s="399"/>
      <c r="JBM137" s="466"/>
      <c r="JBN137" s="252"/>
      <c r="JBO137" s="467"/>
      <c r="JBP137" s="466"/>
      <c r="JBQ137" s="399"/>
      <c r="JBR137" s="466"/>
      <c r="JBS137" s="252"/>
      <c r="JBT137" s="467"/>
      <c r="JBU137" s="466"/>
      <c r="JBV137" s="399"/>
      <c r="JBW137" s="466"/>
      <c r="JBX137" s="252"/>
      <c r="JBY137" s="467"/>
      <c r="JBZ137" s="466"/>
      <c r="JCA137" s="399"/>
      <c r="JCB137" s="466"/>
      <c r="JCC137" s="252"/>
      <c r="JCD137" s="467"/>
      <c r="JCE137" s="466"/>
      <c r="JCF137" s="399"/>
      <c r="JCG137" s="466"/>
      <c r="JCH137" s="252"/>
      <c r="JCI137" s="467"/>
      <c r="JCJ137" s="466"/>
      <c r="JCK137" s="399"/>
      <c r="JCL137" s="466"/>
      <c r="JCM137" s="252"/>
      <c r="JCN137" s="467"/>
      <c r="JCO137" s="466"/>
      <c r="JCP137" s="399"/>
      <c r="JCQ137" s="466"/>
      <c r="JCR137" s="252"/>
      <c r="JCS137" s="467"/>
      <c r="JCT137" s="466"/>
      <c r="JCU137" s="399"/>
      <c r="JCV137" s="466"/>
      <c r="JCW137" s="252"/>
      <c r="JCX137" s="467"/>
      <c r="JCY137" s="466"/>
      <c r="JCZ137" s="399"/>
      <c r="JDA137" s="466"/>
      <c r="JDB137" s="252"/>
      <c r="JDC137" s="467"/>
      <c r="JDD137" s="466"/>
      <c r="JDE137" s="399"/>
      <c r="JDF137" s="466"/>
      <c r="JDG137" s="252"/>
      <c r="JDH137" s="467"/>
      <c r="JDI137" s="466"/>
      <c r="JDJ137" s="399"/>
      <c r="JDK137" s="466"/>
      <c r="JDL137" s="252"/>
      <c r="JDM137" s="467"/>
      <c r="JDN137" s="466"/>
      <c r="JDO137" s="399"/>
      <c r="JDP137" s="466"/>
      <c r="JDQ137" s="252"/>
      <c r="JDR137" s="467"/>
      <c r="JDS137" s="466"/>
      <c r="JDT137" s="399"/>
      <c r="JDU137" s="466"/>
      <c r="JDV137" s="252"/>
      <c r="JDW137" s="467"/>
      <c r="JDX137" s="466"/>
      <c r="JDY137" s="399"/>
      <c r="JDZ137" s="466"/>
      <c r="JEA137" s="252"/>
      <c r="JEB137" s="467"/>
      <c r="JEC137" s="466"/>
      <c r="JED137" s="399"/>
      <c r="JEE137" s="466"/>
      <c r="JEF137" s="252"/>
      <c r="JEG137" s="467"/>
      <c r="JEH137" s="466"/>
      <c r="JEI137" s="399"/>
      <c r="JEJ137" s="466"/>
      <c r="JEK137" s="252"/>
      <c r="JEL137" s="467"/>
      <c r="JEM137" s="466"/>
      <c r="JEN137" s="399"/>
      <c r="JEO137" s="466"/>
      <c r="JEP137" s="252"/>
      <c r="JEQ137" s="467"/>
      <c r="JER137" s="466"/>
      <c r="JES137" s="399"/>
      <c r="JET137" s="466"/>
      <c r="JEU137" s="252"/>
      <c r="JEV137" s="467"/>
      <c r="JEW137" s="466"/>
      <c r="JEX137" s="399"/>
      <c r="JEY137" s="466"/>
      <c r="JEZ137" s="252"/>
      <c r="JFA137" s="467"/>
      <c r="JFB137" s="466"/>
      <c r="JFC137" s="399"/>
      <c r="JFD137" s="466"/>
      <c r="JFE137" s="252"/>
      <c r="JFF137" s="467"/>
      <c r="JFG137" s="466"/>
      <c r="JFH137" s="399"/>
      <c r="JFI137" s="466"/>
      <c r="JFJ137" s="252"/>
      <c r="JFK137" s="467"/>
      <c r="JFL137" s="466"/>
      <c r="JFM137" s="399"/>
      <c r="JFN137" s="466"/>
      <c r="JFO137" s="252"/>
      <c r="JFP137" s="467"/>
      <c r="JFQ137" s="466"/>
      <c r="JFR137" s="399"/>
      <c r="JFS137" s="466"/>
      <c r="JFT137" s="252"/>
      <c r="JFU137" s="467"/>
      <c r="JFV137" s="466"/>
      <c r="JFW137" s="399"/>
      <c r="JFX137" s="466"/>
      <c r="JFY137" s="252"/>
      <c r="JFZ137" s="467"/>
      <c r="JGA137" s="466"/>
      <c r="JGB137" s="399"/>
      <c r="JGC137" s="466"/>
      <c r="JGD137" s="252"/>
      <c r="JGE137" s="467"/>
      <c r="JGF137" s="466"/>
      <c r="JGG137" s="399"/>
      <c r="JGH137" s="466"/>
      <c r="JGI137" s="252"/>
      <c r="JGJ137" s="467"/>
      <c r="JGK137" s="466"/>
      <c r="JGL137" s="399"/>
      <c r="JGM137" s="466"/>
      <c r="JGN137" s="252"/>
      <c r="JGO137" s="467"/>
      <c r="JGP137" s="466"/>
      <c r="JGQ137" s="399"/>
      <c r="JGR137" s="466"/>
      <c r="JGS137" s="252"/>
      <c r="JGT137" s="467"/>
      <c r="JGU137" s="466"/>
      <c r="JGV137" s="399"/>
      <c r="JGW137" s="466"/>
      <c r="JGX137" s="252"/>
      <c r="JGY137" s="467"/>
      <c r="JGZ137" s="466"/>
      <c r="JHA137" s="399"/>
      <c r="JHB137" s="466"/>
      <c r="JHC137" s="252"/>
      <c r="JHD137" s="467"/>
      <c r="JHE137" s="466"/>
      <c r="JHF137" s="399"/>
      <c r="JHG137" s="466"/>
      <c r="JHH137" s="252"/>
      <c r="JHI137" s="467"/>
      <c r="JHJ137" s="466"/>
      <c r="JHK137" s="399"/>
      <c r="JHL137" s="466"/>
      <c r="JHM137" s="252"/>
      <c r="JHN137" s="467"/>
      <c r="JHO137" s="466"/>
      <c r="JHP137" s="399"/>
      <c r="JHQ137" s="466"/>
      <c r="JHR137" s="252"/>
      <c r="JHS137" s="467"/>
      <c r="JHT137" s="466"/>
      <c r="JHU137" s="399"/>
      <c r="JHV137" s="466"/>
      <c r="JHW137" s="252"/>
      <c r="JHX137" s="467"/>
      <c r="JHY137" s="466"/>
      <c r="JHZ137" s="399"/>
      <c r="JIA137" s="466"/>
      <c r="JIB137" s="252"/>
      <c r="JIC137" s="467"/>
      <c r="JID137" s="466"/>
      <c r="JIE137" s="399"/>
      <c r="JIF137" s="466"/>
      <c r="JIG137" s="252"/>
      <c r="JIH137" s="467"/>
      <c r="JII137" s="466"/>
      <c r="JIJ137" s="399"/>
      <c r="JIK137" s="466"/>
      <c r="JIL137" s="252"/>
      <c r="JIM137" s="467"/>
      <c r="JIN137" s="466"/>
      <c r="JIO137" s="399"/>
      <c r="JIP137" s="466"/>
      <c r="JIQ137" s="252"/>
      <c r="JIR137" s="467"/>
      <c r="JIS137" s="466"/>
      <c r="JIT137" s="399"/>
      <c r="JIU137" s="466"/>
      <c r="JIV137" s="252"/>
      <c r="JIW137" s="467"/>
      <c r="JIX137" s="466"/>
      <c r="JIY137" s="399"/>
      <c r="JIZ137" s="466"/>
      <c r="JJA137" s="252"/>
      <c r="JJB137" s="467"/>
      <c r="JJC137" s="466"/>
      <c r="JJD137" s="399"/>
      <c r="JJE137" s="466"/>
      <c r="JJF137" s="252"/>
      <c r="JJG137" s="467"/>
      <c r="JJH137" s="466"/>
      <c r="JJI137" s="399"/>
      <c r="JJJ137" s="466"/>
      <c r="JJK137" s="252"/>
      <c r="JJL137" s="467"/>
      <c r="JJM137" s="466"/>
      <c r="JJN137" s="399"/>
      <c r="JJO137" s="466"/>
      <c r="JJP137" s="252"/>
      <c r="JJQ137" s="467"/>
      <c r="JJR137" s="466"/>
      <c r="JJS137" s="399"/>
      <c r="JJT137" s="466"/>
      <c r="JJU137" s="252"/>
      <c r="JJV137" s="467"/>
      <c r="JJW137" s="466"/>
      <c r="JJX137" s="399"/>
      <c r="JJY137" s="466"/>
      <c r="JJZ137" s="252"/>
      <c r="JKA137" s="467"/>
      <c r="JKB137" s="466"/>
      <c r="JKC137" s="399"/>
      <c r="JKD137" s="466"/>
      <c r="JKE137" s="252"/>
      <c r="JKF137" s="467"/>
      <c r="JKG137" s="466"/>
      <c r="JKH137" s="399"/>
      <c r="JKI137" s="466"/>
      <c r="JKJ137" s="252"/>
      <c r="JKK137" s="467"/>
      <c r="JKL137" s="466"/>
      <c r="JKM137" s="399"/>
      <c r="JKN137" s="466"/>
      <c r="JKO137" s="252"/>
      <c r="JKP137" s="467"/>
      <c r="JKQ137" s="466"/>
      <c r="JKR137" s="399"/>
      <c r="JKS137" s="466"/>
      <c r="JKT137" s="252"/>
      <c r="JKU137" s="467"/>
      <c r="JKV137" s="466"/>
      <c r="JKW137" s="399"/>
      <c r="JKX137" s="466"/>
      <c r="JKY137" s="252"/>
      <c r="JKZ137" s="467"/>
      <c r="JLA137" s="466"/>
      <c r="JLB137" s="399"/>
      <c r="JLC137" s="466"/>
      <c r="JLD137" s="252"/>
      <c r="JLE137" s="467"/>
      <c r="JLF137" s="466"/>
      <c r="JLG137" s="399"/>
      <c r="JLH137" s="466"/>
      <c r="JLI137" s="252"/>
      <c r="JLJ137" s="467"/>
      <c r="JLK137" s="466"/>
      <c r="JLL137" s="399"/>
      <c r="JLM137" s="466"/>
      <c r="JLN137" s="252"/>
      <c r="JLO137" s="467"/>
      <c r="JLP137" s="466"/>
      <c r="JLQ137" s="399"/>
      <c r="JLR137" s="466"/>
      <c r="JLS137" s="252"/>
      <c r="JLT137" s="467"/>
      <c r="JLU137" s="466"/>
      <c r="JLV137" s="399"/>
      <c r="JLW137" s="466"/>
      <c r="JLX137" s="252"/>
      <c r="JLY137" s="467"/>
      <c r="JLZ137" s="466"/>
      <c r="JMA137" s="399"/>
      <c r="JMB137" s="466"/>
      <c r="JMC137" s="252"/>
      <c r="JMD137" s="467"/>
      <c r="JME137" s="466"/>
      <c r="JMF137" s="399"/>
      <c r="JMG137" s="466"/>
      <c r="JMH137" s="252"/>
      <c r="JMI137" s="467"/>
      <c r="JMJ137" s="466"/>
      <c r="JMK137" s="399"/>
      <c r="JML137" s="466"/>
      <c r="JMM137" s="252"/>
      <c r="JMN137" s="467"/>
      <c r="JMO137" s="466"/>
      <c r="JMP137" s="399"/>
      <c r="JMQ137" s="466"/>
      <c r="JMR137" s="252"/>
      <c r="JMS137" s="467"/>
      <c r="JMT137" s="466"/>
      <c r="JMU137" s="399"/>
      <c r="JMV137" s="466"/>
      <c r="JMW137" s="252"/>
      <c r="JMX137" s="467"/>
      <c r="JMY137" s="466"/>
      <c r="JMZ137" s="399"/>
      <c r="JNA137" s="466"/>
      <c r="JNB137" s="252"/>
      <c r="JNC137" s="467"/>
      <c r="JND137" s="466"/>
      <c r="JNE137" s="399"/>
      <c r="JNF137" s="466"/>
      <c r="JNG137" s="252"/>
      <c r="JNH137" s="467"/>
      <c r="JNI137" s="466"/>
      <c r="JNJ137" s="399"/>
      <c r="JNK137" s="466"/>
      <c r="JNL137" s="252"/>
      <c r="JNM137" s="467"/>
      <c r="JNN137" s="466"/>
      <c r="JNO137" s="399"/>
      <c r="JNP137" s="466"/>
      <c r="JNQ137" s="252"/>
      <c r="JNR137" s="467"/>
      <c r="JNS137" s="466"/>
      <c r="JNT137" s="399"/>
      <c r="JNU137" s="466"/>
      <c r="JNV137" s="252"/>
      <c r="JNW137" s="467"/>
      <c r="JNX137" s="466"/>
      <c r="JNY137" s="399"/>
      <c r="JNZ137" s="466"/>
      <c r="JOA137" s="252"/>
      <c r="JOB137" s="467"/>
      <c r="JOC137" s="466"/>
      <c r="JOD137" s="399"/>
      <c r="JOE137" s="466"/>
      <c r="JOF137" s="252"/>
      <c r="JOG137" s="467"/>
      <c r="JOH137" s="466"/>
      <c r="JOI137" s="399"/>
      <c r="JOJ137" s="466"/>
      <c r="JOK137" s="252"/>
      <c r="JOL137" s="467"/>
      <c r="JOM137" s="466"/>
      <c r="JON137" s="399"/>
      <c r="JOO137" s="466"/>
      <c r="JOP137" s="252"/>
      <c r="JOQ137" s="467"/>
      <c r="JOR137" s="466"/>
      <c r="JOS137" s="399"/>
      <c r="JOT137" s="466"/>
      <c r="JOU137" s="252"/>
      <c r="JOV137" s="467"/>
      <c r="JOW137" s="466"/>
      <c r="JOX137" s="399"/>
      <c r="JOY137" s="466"/>
      <c r="JOZ137" s="252"/>
      <c r="JPA137" s="467"/>
      <c r="JPB137" s="466"/>
      <c r="JPC137" s="399"/>
      <c r="JPD137" s="466"/>
      <c r="JPE137" s="252"/>
      <c r="JPF137" s="467"/>
      <c r="JPG137" s="466"/>
      <c r="JPH137" s="399"/>
      <c r="JPI137" s="466"/>
      <c r="JPJ137" s="252"/>
      <c r="JPK137" s="467"/>
      <c r="JPL137" s="466"/>
      <c r="JPM137" s="399"/>
      <c r="JPN137" s="466"/>
      <c r="JPO137" s="252"/>
      <c r="JPP137" s="467"/>
      <c r="JPQ137" s="466"/>
      <c r="JPR137" s="399"/>
      <c r="JPS137" s="466"/>
      <c r="JPT137" s="252"/>
      <c r="JPU137" s="467"/>
      <c r="JPV137" s="466"/>
      <c r="JPW137" s="399"/>
      <c r="JPX137" s="466"/>
      <c r="JPY137" s="252"/>
      <c r="JPZ137" s="467"/>
      <c r="JQA137" s="466"/>
      <c r="JQB137" s="399"/>
      <c r="JQC137" s="466"/>
      <c r="JQD137" s="252"/>
      <c r="JQE137" s="467"/>
      <c r="JQF137" s="466"/>
      <c r="JQG137" s="399"/>
      <c r="JQH137" s="466"/>
      <c r="JQI137" s="252"/>
      <c r="JQJ137" s="467"/>
      <c r="JQK137" s="466"/>
      <c r="JQL137" s="399"/>
      <c r="JQM137" s="466"/>
      <c r="JQN137" s="252"/>
      <c r="JQO137" s="467"/>
      <c r="JQP137" s="466"/>
      <c r="JQQ137" s="399"/>
      <c r="JQR137" s="466"/>
      <c r="JQS137" s="252"/>
      <c r="JQT137" s="467"/>
      <c r="JQU137" s="466"/>
      <c r="JQV137" s="399"/>
      <c r="JQW137" s="466"/>
      <c r="JQX137" s="252"/>
      <c r="JQY137" s="467"/>
      <c r="JQZ137" s="466"/>
      <c r="JRA137" s="399"/>
      <c r="JRB137" s="466"/>
      <c r="JRC137" s="252"/>
      <c r="JRD137" s="467"/>
      <c r="JRE137" s="466"/>
      <c r="JRF137" s="399"/>
      <c r="JRG137" s="466"/>
      <c r="JRH137" s="252"/>
      <c r="JRI137" s="467"/>
      <c r="JRJ137" s="466"/>
      <c r="JRK137" s="399"/>
      <c r="JRL137" s="466"/>
      <c r="JRM137" s="252"/>
      <c r="JRN137" s="467"/>
      <c r="JRO137" s="466"/>
      <c r="JRP137" s="399"/>
      <c r="JRQ137" s="466"/>
      <c r="JRR137" s="252"/>
      <c r="JRS137" s="467"/>
      <c r="JRT137" s="466"/>
      <c r="JRU137" s="399"/>
      <c r="JRV137" s="466"/>
      <c r="JRW137" s="252"/>
      <c r="JRX137" s="467"/>
      <c r="JRY137" s="466"/>
      <c r="JRZ137" s="399"/>
      <c r="JSA137" s="466"/>
      <c r="JSB137" s="252"/>
      <c r="JSC137" s="467"/>
      <c r="JSD137" s="466"/>
      <c r="JSE137" s="399"/>
      <c r="JSF137" s="466"/>
      <c r="JSG137" s="252"/>
      <c r="JSH137" s="467"/>
      <c r="JSI137" s="466"/>
      <c r="JSJ137" s="399"/>
      <c r="JSK137" s="466"/>
      <c r="JSL137" s="252"/>
      <c r="JSM137" s="467"/>
      <c r="JSN137" s="466"/>
      <c r="JSO137" s="399"/>
      <c r="JSP137" s="466"/>
      <c r="JSQ137" s="252"/>
      <c r="JSR137" s="467"/>
      <c r="JSS137" s="466"/>
      <c r="JST137" s="399"/>
      <c r="JSU137" s="466"/>
      <c r="JSV137" s="252"/>
      <c r="JSW137" s="467"/>
      <c r="JSX137" s="466"/>
      <c r="JSY137" s="399"/>
      <c r="JSZ137" s="466"/>
      <c r="JTA137" s="252"/>
      <c r="JTB137" s="467"/>
      <c r="JTC137" s="466"/>
      <c r="JTD137" s="399"/>
      <c r="JTE137" s="466"/>
      <c r="JTF137" s="252"/>
      <c r="JTG137" s="467"/>
      <c r="JTH137" s="466"/>
      <c r="JTI137" s="399"/>
      <c r="JTJ137" s="466"/>
      <c r="JTK137" s="252"/>
      <c r="JTL137" s="467"/>
      <c r="JTM137" s="466"/>
      <c r="JTN137" s="399"/>
      <c r="JTO137" s="466"/>
      <c r="JTP137" s="252"/>
      <c r="JTQ137" s="467"/>
      <c r="JTR137" s="466"/>
      <c r="JTS137" s="399"/>
      <c r="JTT137" s="466"/>
      <c r="JTU137" s="252"/>
      <c r="JTV137" s="467"/>
      <c r="JTW137" s="466"/>
      <c r="JTX137" s="399"/>
      <c r="JTY137" s="466"/>
      <c r="JTZ137" s="252"/>
      <c r="JUA137" s="467"/>
      <c r="JUB137" s="466"/>
      <c r="JUC137" s="399"/>
      <c r="JUD137" s="466"/>
      <c r="JUE137" s="252"/>
      <c r="JUF137" s="467"/>
      <c r="JUG137" s="466"/>
      <c r="JUH137" s="399"/>
      <c r="JUI137" s="466"/>
      <c r="JUJ137" s="252"/>
      <c r="JUK137" s="467"/>
      <c r="JUL137" s="466"/>
      <c r="JUM137" s="399"/>
      <c r="JUN137" s="466"/>
      <c r="JUO137" s="252"/>
      <c r="JUP137" s="467"/>
      <c r="JUQ137" s="466"/>
      <c r="JUR137" s="399"/>
      <c r="JUS137" s="466"/>
      <c r="JUT137" s="252"/>
      <c r="JUU137" s="467"/>
      <c r="JUV137" s="466"/>
      <c r="JUW137" s="399"/>
      <c r="JUX137" s="466"/>
      <c r="JUY137" s="252"/>
      <c r="JUZ137" s="467"/>
      <c r="JVA137" s="466"/>
      <c r="JVB137" s="399"/>
      <c r="JVC137" s="466"/>
      <c r="JVD137" s="252"/>
      <c r="JVE137" s="467"/>
      <c r="JVF137" s="466"/>
      <c r="JVG137" s="399"/>
      <c r="JVH137" s="466"/>
      <c r="JVI137" s="252"/>
      <c r="JVJ137" s="467"/>
      <c r="JVK137" s="466"/>
      <c r="JVL137" s="399"/>
      <c r="JVM137" s="466"/>
      <c r="JVN137" s="252"/>
      <c r="JVO137" s="467"/>
      <c r="JVP137" s="466"/>
      <c r="JVQ137" s="399"/>
      <c r="JVR137" s="466"/>
      <c r="JVS137" s="252"/>
      <c r="JVT137" s="467"/>
      <c r="JVU137" s="466"/>
      <c r="JVV137" s="399"/>
      <c r="JVW137" s="466"/>
      <c r="JVX137" s="252"/>
      <c r="JVY137" s="467"/>
      <c r="JVZ137" s="466"/>
      <c r="JWA137" s="399"/>
      <c r="JWB137" s="466"/>
      <c r="JWC137" s="252"/>
      <c r="JWD137" s="467"/>
      <c r="JWE137" s="466"/>
      <c r="JWF137" s="399"/>
      <c r="JWG137" s="466"/>
      <c r="JWH137" s="252"/>
      <c r="JWI137" s="467"/>
      <c r="JWJ137" s="466"/>
      <c r="JWK137" s="399"/>
      <c r="JWL137" s="466"/>
      <c r="JWM137" s="252"/>
      <c r="JWN137" s="467"/>
      <c r="JWO137" s="466"/>
      <c r="JWP137" s="399"/>
      <c r="JWQ137" s="466"/>
      <c r="JWR137" s="252"/>
      <c r="JWS137" s="467"/>
      <c r="JWT137" s="466"/>
      <c r="JWU137" s="399"/>
      <c r="JWV137" s="466"/>
      <c r="JWW137" s="252"/>
      <c r="JWX137" s="467"/>
      <c r="JWY137" s="466"/>
      <c r="JWZ137" s="399"/>
      <c r="JXA137" s="466"/>
      <c r="JXB137" s="252"/>
      <c r="JXC137" s="467"/>
      <c r="JXD137" s="466"/>
      <c r="JXE137" s="399"/>
      <c r="JXF137" s="466"/>
      <c r="JXG137" s="252"/>
      <c r="JXH137" s="467"/>
      <c r="JXI137" s="466"/>
      <c r="JXJ137" s="399"/>
      <c r="JXK137" s="466"/>
      <c r="JXL137" s="252"/>
      <c r="JXM137" s="467"/>
      <c r="JXN137" s="466"/>
      <c r="JXO137" s="399"/>
      <c r="JXP137" s="466"/>
      <c r="JXQ137" s="252"/>
      <c r="JXR137" s="467"/>
      <c r="JXS137" s="466"/>
      <c r="JXT137" s="399"/>
      <c r="JXU137" s="466"/>
      <c r="JXV137" s="252"/>
      <c r="JXW137" s="467"/>
      <c r="JXX137" s="466"/>
      <c r="JXY137" s="399"/>
      <c r="JXZ137" s="466"/>
      <c r="JYA137" s="252"/>
      <c r="JYB137" s="467"/>
      <c r="JYC137" s="466"/>
      <c r="JYD137" s="399"/>
      <c r="JYE137" s="466"/>
      <c r="JYF137" s="252"/>
      <c r="JYG137" s="467"/>
      <c r="JYH137" s="466"/>
      <c r="JYI137" s="399"/>
      <c r="JYJ137" s="466"/>
      <c r="JYK137" s="252"/>
      <c r="JYL137" s="467"/>
      <c r="JYM137" s="466"/>
      <c r="JYN137" s="399"/>
      <c r="JYO137" s="466"/>
      <c r="JYP137" s="252"/>
      <c r="JYQ137" s="467"/>
      <c r="JYR137" s="466"/>
      <c r="JYS137" s="399"/>
      <c r="JYT137" s="466"/>
      <c r="JYU137" s="252"/>
      <c r="JYV137" s="467"/>
      <c r="JYW137" s="466"/>
      <c r="JYX137" s="399"/>
      <c r="JYY137" s="466"/>
      <c r="JYZ137" s="252"/>
      <c r="JZA137" s="467"/>
      <c r="JZB137" s="466"/>
      <c r="JZC137" s="399"/>
      <c r="JZD137" s="466"/>
      <c r="JZE137" s="252"/>
      <c r="JZF137" s="467"/>
      <c r="JZG137" s="466"/>
      <c r="JZH137" s="399"/>
      <c r="JZI137" s="466"/>
      <c r="JZJ137" s="252"/>
      <c r="JZK137" s="467"/>
      <c r="JZL137" s="466"/>
      <c r="JZM137" s="399"/>
      <c r="JZN137" s="466"/>
      <c r="JZO137" s="252"/>
      <c r="JZP137" s="467"/>
      <c r="JZQ137" s="466"/>
      <c r="JZR137" s="399"/>
      <c r="JZS137" s="466"/>
      <c r="JZT137" s="252"/>
      <c r="JZU137" s="467"/>
      <c r="JZV137" s="466"/>
      <c r="JZW137" s="399"/>
      <c r="JZX137" s="466"/>
      <c r="JZY137" s="252"/>
      <c r="JZZ137" s="467"/>
      <c r="KAA137" s="466"/>
      <c r="KAB137" s="399"/>
      <c r="KAC137" s="466"/>
      <c r="KAD137" s="252"/>
      <c r="KAE137" s="467"/>
      <c r="KAF137" s="466"/>
      <c r="KAG137" s="399"/>
      <c r="KAH137" s="466"/>
      <c r="KAI137" s="252"/>
      <c r="KAJ137" s="467"/>
      <c r="KAK137" s="466"/>
      <c r="KAL137" s="399"/>
      <c r="KAM137" s="466"/>
      <c r="KAN137" s="252"/>
      <c r="KAO137" s="467"/>
      <c r="KAP137" s="466"/>
      <c r="KAQ137" s="399"/>
      <c r="KAR137" s="466"/>
      <c r="KAS137" s="252"/>
      <c r="KAT137" s="467"/>
      <c r="KAU137" s="466"/>
      <c r="KAV137" s="399"/>
      <c r="KAW137" s="466"/>
      <c r="KAX137" s="252"/>
      <c r="KAY137" s="467"/>
      <c r="KAZ137" s="466"/>
      <c r="KBA137" s="399"/>
      <c r="KBB137" s="466"/>
      <c r="KBC137" s="252"/>
      <c r="KBD137" s="467"/>
      <c r="KBE137" s="466"/>
      <c r="KBF137" s="399"/>
      <c r="KBG137" s="466"/>
      <c r="KBH137" s="252"/>
      <c r="KBI137" s="467"/>
      <c r="KBJ137" s="466"/>
      <c r="KBK137" s="399"/>
      <c r="KBL137" s="466"/>
      <c r="KBM137" s="252"/>
      <c r="KBN137" s="467"/>
      <c r="KBO137" s="466"/>
      <c r="KBP137" s="399"/>
      <c r="KBQ137" s="466"/>
      <c r="KBR137" s="252"/>
      <c r="KBS137" s="467"/>
      <c r="KBT137" s="466"/>
      <c r="KBU137" s="399"/>
      <c r="KBV137" s="466"/>
      <c r="KBW137" s="252"/>
      <c r="KBX137" s="467"/>
      <c r="KBY137" s="466"/>
      <c r="KBZ137" s="399"/>
      <c r="KCA137" s="466"/>
      <c r="KCB137" s="252"/>
      <c r="KCC137" s="467"/>
      <c r="KCD137" s="466"/>
      <c r="KCE137" s="399"/>
      <c r="KCF137" s="466"/>
      <c r="KCG137" s="252"/>
      <c r="KCH137" s="467"/>
      <c r="KCI137" s="466"/>
      <c r="KCJ137" s="399"/>
      <c r="KCK137" s="466"/>
      <c r="KCL137" s="252"/>
      <c r="KCM137" s="467"/>
      <c r="KCN137" s="466"/>
      <c r="KCO137" s="399"/>
      <c r="KCP137" s="466"/>
      <c r="KCQ137" s="252"/>
      <c r="KCR137" s="467"/>
      <c r="KCS137" s="466"/>
      <c r="KCT137" s="399"/>
      <c r="KCU137" s="466"/>
      <c r="KCV137" s="252"/>
      <c r="KCW137" s="467"/>
      <c r="KCX137" s="466"/>
      <c r="KCY137" s="399"/>
      <c r="KCZ137" s="466"/>
      <c r="KDA137" s="252"/>
      <c r="KDB137" s="467"/>
      <c r="KDC137" s="466"/>
      <c r="KDD137" s="399"/>
      <c r="KDE137" s="466"/>
      <c r="KDF137" s="252"/>
      <c r="KDG137" s="467"/>
      <c r="KDH137" s="466"/>
      <c r="KDI137" s="399"/>
      <c r="KDJ137" s="466"/>
      <c r="KDK137" s="252"/>
      <c r="KDL137" s="467"/>
      <c r="KDM137" s="466"/>
      <c r="KDN137" s="399"/>
      <c r="KDO137" s="466"/>
      <c r="KDP137" s="252"/>
      <c r="KDQ137" s="467"/>
      <c r="KDR137" s="466"/>
      <c r="KDS137" s="399"/>
      <c r="KDT137" s="466"/>
      <c r="KDU137" s="252"/>
      <c r="KDV137" s="467"/>
      <c r="KDW137" s="466"/>
      <c r="KDX137" s="399"/>
      <c r="KDY137" s="466"/>
      <c r="KDZ137" s="252"/>
      <c r="KEA137" s="467"/>
      <c r="KEB137" s="466"/>
      <c r="KEC137" s="399"/>
      <c r="KED137" s="466"/>
      <c r="KEE137" s="252"/>
      <c r="KEF137" s="467"/>
      <c r="KEG137" s="466"/>
      <c r="KEH137" s="399"/>
      <c r="KEI137" s="466"/>
      <c r="KEJ137" s="252"/>
      <c r="KEK137" s="467"/>
      <c r="KEL137" s="466"/>
      <c r="KEM137" s="399"/>
      <c r="KEN137" s="466"/>
      <c r="KEO137" s="252"/>
      <c r="KEP137" s="467"/>
      <c r="KEQ137" s="466"/>
      <c r="KER137" s="399"/>
      <c r="KES137" s="466"/>
      <c r="KET137" s="252"/>
      <c r="KEU137" s="467"/>
      <c r="KEV137" s="466"/>
      <c r="KEW137" s="399"/>
      <c r="KEX137" s="466"/>
      <c r="KEY137" s="252"/>
      <c r="KEZ137" s="467"/>
      <c r="KFA137" s="466"/>
      <c r="KFB137" s="399"/>
      <c r="KFC137" s="466"/>
      <c r="KFD137" s="252"/>
      <c r="KFE137" s="467"/>
      <c r="KFF137" s="466"/>
      <c r="KFG137" s="399"/>
      <c r="KFH137" s="466"/>
      <c r="KFI137" s="252"/>
      <c r="KFJ137" s="467"/>
      <c r="KFK137" s="466"/>
      <c r="KFL137" s="399"/>
      <c r="KFM137" s="466"/>
      <c r="KFN137" s="252"/>
      <c r="KFO137" s="467"/>
      <c r="KFP137" s="466"/>
      <c r="KFQ137" s="399"/>
      <c r="KFR137" s="466"/>
      <c r="KFS137" s="252"/>
      <c r="KFT137" s="467"/>
      <c r="KFU137" s="466"/>
      <c r="KFV137" s="399"/>
      <c r="KFW137" s="466"/>
      <c r="KFX137" s="252"/>
      <c r="KFY137" s="467"/>
      <c r="KFZ137" s="466"/>
      <c r="KGA137" s="399"/>
      <c r="KGB137" s="466"/>
      <c r="KGC137" s="252"/>
      <c r="KGD137" s="467"/>
      <c r="KGE137" s="466"/>
      <c r="KGF137" s="399"/>
      <c r="KGG137" s="466"/>
      <c r="KGH137" s="252"/>
      <c r="KGI137" s="467"/>
      <c r="KGJ137" s="466"/>
      <c r="KGK137" s="399"/>
      <c r="KGL137" s="466"/>
      <c r="KGM137" s="252"/>
      <c r="KGN137" s="467"/>
      <c r="KGO137" s="466"/>
      <c r="KGP137" s="399"/>
      <c r="KGQ137" s="466"/>
      <c r="KGR137" s="252"/>
      <c r="KGS137" s="467"/>
      <c r="KGT137" s="466"/>
      <c r="KGU137" s="399"/>
      <c r="KGV137" s="466"/>
      <c r="KGW137" s="252"/>
      <c r="KGX137" s="467"/>
      <c r="KGY137" s="466"/>
      <c r="KGZ137" s="399"/>
      <c r="KHA137" s="466"/>
      <c r="KHB137" s="252"/>
      <c r="KHC137" s="467"/>
      <c r="KHD137" s="466"/>
      <c r="KHE137" s="399"/>
      <c r="KHF137" s="466"/>
      <c r="KHG137" s="252"/>
      <c r="KHH137" s="467"/>
      <c r="KHI137" s="466"/>
      <c r="KHJ137" s="399"/>
      <c r="KHK137" s="466"/>
      <c r="KHL137" s="252"/>
      <c r="KHM137" s="467"/>
      <c r="KHN137" s="466"/>
      <c r="KHO137" s="399"/>
      <c r="KHP137" s="466"/>
      <c r="KHQ137" s="252"/>
      <c r="KHR137" s="467"/>
      <c r="KHS137" s="466"/>
      <c r="KHT137" s="399"/>
      <c r="KHU137" s="466"/>
      <c r="KHV137" s="252"/>
      <c r="KHW137" s="467"/>
      <c r="KHX137" s="466"/>
      <c r="KHY137" s="399"/>
      <c r="KHZ137" s="466"/>
      <c r="KIA137" s="252"/>
      <c r="KIB137" s="467"/>
      <c r="KIC137" s="466"/>
      <c r="KID137" s="399"/>
      <c r="KIE137" s="466"/>
      <c r="KIF137" s="252"/>
      <c r="KIG137" s="467"/>
      <c r="KIH137" s="466"/>
      <c r="KII137" s="399"/>
      <c r="KIJ137" s="466"/>
      <c r="KIK137" s="252"/>
      <c r="KIL137" s="467"/>
      <c r="KIM137" s="466"/>
      <c r="KIN137" s="399"/>
      <c r="KIO137" s="466"/>
      <c r="KIP137" s="252"/>
      <c r="KIQ137" s="467"/>
      <c r="KIR137" s="466"/>
      <c r="KIS137" s="399"/>
      <c r="KIT137" s="466"/>
      <c r="KIU137" s="252"/>
      <c r="KIV137" s="467"/>
      <c r="KIW137" s="466"/>
      <c r="KIX137" s="399"/>
      <c r="KIY137" s="466"/>
      <c r="KIZ137" s="252"/>
      <c r="KJA137" s="467"/>
      <c r="KJB137" s="466"/>
      <c r="KJC137" s="399"/>
      <c r="KJD137" s="466"/>
      <c r="KJE137" s="252"/>
      <c r="KJF137" s="467"/>
      <c r="KJG137" s="466"/>
      <c r="KJH137" s="399"/>
      <c r="KJI137" s="466"/>
      <c r="KJJ137" s="252"/>
      <c r="KJK137" s="467"/>
      <c r="KJL137" s="466"/>
      <c r="KJM137" s="399"/>
      <c r="KJN137" s="466"/>
      <c r="KJO137" s="252"/>
      <c r="KJP137" s="467"/>
      <c r="KJQ137" s="466"/>
      <c r="KJR137" s="399"/>
      <c r="KJS137" s="466"/>
      <c r="KJT137" s="252"/>
      <c r="KJU137" s="467"/>
      <c r="KJV137" s="466"/>
      <c r="KJW137" s="399"/>
      <c r="KJX137" s="466"/>
      <c r="KJY137" s="252"/>
      <c r="KJZ137" s="467"/>
      <c r="KKA137" s="466"/>
      <c r="KKB137" s="399"/>
      <c r="KKC137" s="466"/>
      <c r="KKD137" s="252"/>
      <c r="KKE137" s="467"/>
      <c r="KKF137" s="466"/>
      <c r="KKG137" s="399"/>
      <c r="KKH137" s="466"/>
      <c r="KKI137" s="252"/>
      <c r="KKJ137" s="467"/>
      <c r="KKK137" s="466"/>
      <c r="KKL137" s="399"/>
      <c r="KKM137" s="466"/>
      <c r="KKN137" s="252"/>
      <c r="KKO137" s="467"/>
      <c r="KKP137" s="466"/>
      <c r="KKQ137" s="399"/>
      <c r="KKR137" s="466"/>
      <c r="KKS137" s="252"/>
      <c r="KKT137" s="467"/>
      <c r="KKU137" s="466"/>
      <c r="KKV137" s="399"/>
      <c r="KKW137" s="466"/>
      <c r="KKX137" s="252"/>
      <c r="KKY137" s="467"/>
      <c r="KKZ137" s="466"/>
      <c r="KLA137" s="399"/>
      <c r="KLB137" s="466"/>
      <c r="KLC137" s="252"/>
      <c r="KLD137" s="467"/>
      <c r="KLE137" s="466"/>
      <c r="KLF137" s="399"/>
      <c r="KLG137" s="466"/>
      <c r="KLH137" s="252"/>
      <c r="KLI137" s="467"/>
      <c r="KLJ137" s="466"/>
      <c r="KLK137" s="399"/>
      <c r="KLL137" s="466"/>
      <c r="KLM137" s="252"/>
      <c r="KLN137" s="467"/>
      <c r="KLO137" s="466"/>
      <c r="KLP137" s="399"/>
      <c r="KLQ137" s="466"/>
      <c r="KLR137" s="252"/>
      <c r="KLS137" s="467"/>
      <c r="KLT137" s="466"/>
      <c r="KLU137" s="399"/>
      <c r="KLV137" s="466"/>
      <c r="KLW137" s="252"/>
      <c r="KLX137" s="467"/>
      <c r="KLY137" s="466"/>
      <c r="KLZ137" s="399"/>
      <c r="KMA137" s="466"/>
      <c r="KMB137" s="252"/>
      <c r="KMC137" s="467"/>
      <c r="KMD137" s="466"/>
      <c r="KME137" s="399"/>
      <c r="KMF137" s="466"/>
      <c r="KMG137" s="252"/>
      <c r="KMH137" s="467"/>
      <c r="KMI137" s="466"/>
      <c r="KMJ137" s="399"/>
      <c r="KMK137" s="466"/>
      <c r="KML137" s="252"/>
      <c r="KMM137" s="467"/>
      <c r="KMN137" s="466"/>
      <c r="KMO137" s="399"/>
      <c r="KMP137" s="466"/>
      <c r="KMQ137" s="252"/>
      <c r="KMR137" s="467"/>
      <c r="KMS137" s="466"/>
      <c r="KMT137" s="399"/>
      <c r="KMU137" s="466"/>
      <c r="KMV137" s="252"/>
      <c r="KMW137" s="467"/>
      <c r="KMX137" s="466"/>
      <c r="KMY137" s="399"/>
      <c r="KMZ137" s="466"/>
      <c r="KNA137" s="252"/>
      <c r="KNB137" s="467"/>
      <c r="KNC137" s="466"/>
      <c r="KND137" s="399"/>
      <c r="KNE137" s="466"/>
      <c r="KNF137" s="252"/>
      <c r="KNG137" s="467"/>
      <c r="KNH137" s="466"/>
      <c r="KNI137" s="399"/>
      <c r="KNJ137" s="466"/>
      <c r="KNK137" s="252"/>
      <c r="KNL137" s="467"/>
      <c r="KNM137" s="466"/>
      <c r="KNN137" s="399"/>
      <c r="KNO137" s="466"/>
      <c r="KNP137" s="252"/>
      <c r="KNQ137" s="467"/>
      <c r="KNR137" s="466"/>
      <c r="KNS137" s="399"/>
      <c r="KNT137" s="466"/>
      <c r="KNU137" s="252"/>
      <c r="KNV137" s="467"/>
      <c r="KNW137" s="466"/>
      <c r="KNX137" s="399"/>
      <c r="KNY137" s="466"/>
      <c r="KNZ137" s="252"/>
      <c r="KOA137" s="467"/>
      <c r="KOB137" s="466"/>
      <c r="KOC137" s="399"/>
      <c r="KOD137" s="466"/>
      <c r="KOE137" s="252"/>
      <c r="KOF137" s="467"/>
      <c r="KOG137" s="466"/>
      <c r="KOH137" s="399"/>
      <c r="KOI137" s="466"/>
      <c r="KOJ137" s="252"/>
      <c r="KOK137" s="467"/>
      <c r="KOL137" s="466"/>
      <c r="KOM137" s="399"/>
      <c r="KON137" s="466"/>
      <c r="KOO137" s="252"/>
      <c r="KOP137" s="467"/>
      <c r="KOQ137" s="466"/>
      <c r="KOR137" s="399"/>
      <c r="KOS137" s="466"/>
      <c r="KOT137" s="252"/>
      <c r="KOU137" s="467"/>
      <c r="KOV137" s="466"/>
      <c r="KOW137" s="399"/>
      <c r="KOX137" s="466"/>
      <c r="KOY137" s="252"/>
      <c r="KOZ137" s="467"/>
      <c r="KPA137" s="466"/>
      <c r="KPB137" s="399"/>
      <c r="KPC137" s="466"/>
      <c r="KPD137" s="252"/>
      <c r="KPE137" s="467"/>
      <c r="KPF137" s="466"/>
      <c r="KPG137" s="399"/>
      <c r="KPH137" s="466"/>
      <c r="KPI137" s="252"/>
      <c r="KPJ137" s="467"/>
      <c r="KPK137" s="466"/>
      <c r="KPL137" s="399"/>
      <c r="KPM137" s="466"/>
      <c r="KPN137" s="252"/>
      <c r="KPO137" s="467"/>
      <c r="KPP137" s="466"/>
      <c r="KPQ137" s="399"/>
      <c r="KPR137" s="466"/>
      <c r="KPS137" s="252"/>
      <c r="KPT137" s="467"/>
      <c r="KPU137" s="466"/>
      <c r="KPV137" s="399"/>
      <c r="KPW137" s="466"/>
      <c r="KPX137" s="252"/>
      <c r="KPY137" s="467"/>
      <c r="KPZ137" s="466"/>
      <c r="KQA137" s="399"/>
      <c r="KQB137" s="466"/>
      <c r="KQC137" s="252"/>
      <c r="KQD137" s="467"/>
      <c r="KQE137" s="466"/>
      <c r="KQF137" s="399"/>
      <c r="KQG137" s="466"/>
      <c r="KQH137" s="252"/>
      <c r="KQI137" s="467"/>
      <c r="KQJ137" s="466"/>
      <c r="KQK137" s="399"/>
      <c r="KQL137" s="466"/>
      <c r="KQM137" s="252"/>
      <c r="KQN137" s="467"/>
      <c r="KQO137" s="466"/>
      <c r="KQP137" s="399"/>
      <c r="KQQ137" s="466"/>
      <c r="KQR137" s="252"/>
      <c r="KQS137" s="467"/>
      <c r="KQT137" s="466"/>
      <c r="KQU137" s="399"/>
      <c r="KQV137" s="466"/>
      <c r="KQW137" s="252"/>
      <c r="KQX137" s="467"/>
      <c r="KQY137" s="466"/>
      <c r="KQZ137" s="399"/>
      <c r="KRA137" s="466"/>
      <c r="KRB137" s="252"/>
      <c r="KRC137" s="467"/>
      <c r="KRD137" s="466"/>
      <c r="KRE137" s="399"/>
      <c r="KRF137" s="466"/>
      <c r="KRG137" s="252"/>
      <c r="KRH137" s="467"/>
      <c r="KRI137" s="466"/>
      <c r="KRJ137" s="399"/>
      <c r="KRK137" s="466"/>
      <c r="KRL137" s="252"/>
      <c r="KRM137" s="467"/>
      <c r="KRN137" s="466"/>
      <c r="KRO137" s="399"/>
      <c r="KRP137" s="466"/>
      <c r="KRQ137" s="252"/>
      <c r="KRR137" s="467"/>
      <c r="KRS137" s="466"/>
      <c r="KRT137" s="399"/>
      <c r="KRU137" s="466"/>
      <c r="KRV137" s="252"/>
      <c r="KRW137" s="467"/>
      <c r="KRX137" s="466"/>
      <c r="KRY137" s="399"/>
      <c r="KRZ137" s="466"/>
      <c r="KSA137" s="252"/>
      <c r="KSB137" s="467"/>
      <c r="KSC137" s="466"/>
      <c r="KSD137" s="399"/>
      <c r="KSE137" s="466"/>
      <c r="KSF137" s="252"/>
      <c r="KSG137" s="467"/>
      <c r="KSH137" s="466"/>
      <c r="KSI137" s="399"/>
      <c r="KSJ137" s="466"/>
      <c r="KSK137" s="252"/>
      <c r="KSL137" s="467"/>
      <c r="KSM137" s="466"/>
      <c r="KSN137" s="399"/>
      <c r="KSO137" s="466"/>
      <c r="KSP137" s="252"/>
      <c r="KSQ137" s="467"/>
      <c r="KSR137" s="466"/>
      <c r="KSS137" s="399"/>
      <c r="KST137" s="466"/>
      <c r="KSU137" s="252"/>
      <c r="KSV137" s="467"/>
      <c r="KSW137" s="466"/>
      <c r="KSX137" s="399"/>
      <c r="KSY137" s="466"/>
      <c r="KSZ137" s="252"/>
      <c r="KTA137" s="467"/>
      <c r="KTB137" s="466"/>
      <c r="KTC137" s="399"/>
      <c r="KTD137" s="466"/>
      <c r="KTE137" s="252"/>
      <c r="KTF137" s="467"/>
      <c r="KTG137" s="466"/>
      <c r="KTH137" s="399"/>
      <c r="KTI137" s="466"/>
      <c r="KTJ137" s="252"/>
      <c r="KTK137" s="467"/>
      <c r="KTL137" s="466"/>
      <c r="KTM137" s="399"/>
      <c r="KTN137" s="466"/>
      <c r="KTO137" s="252"/>
      <c r="KTP137" s="467"/>
      <c r="KTQ137" s="466"/>
      <c r="KTR137" s="399"/>
      <c r="KTS137" s="466"/>
      <c r="KTT137" s="252"/>
      <c r="KTU137" s="467"/>
      <c r="KTV137" s="466"/>
      <c r="KTW137" s="399"/>
      <c r="KTX137" s="466"/>
      <c r="KTY137" s="252"/>
      <c r="KTZ137" s="467"/>
      <c r="KUA137" s="466"/>
      <c r="KUB137" s="399"/>
      <c r="KUC137" s="466"/>
      <c r="KUD137" s="252"/>
      <c r="KUE137" s="467"/>
      <c r="KUF137" s="466"/>
      <c r="KUG137" s="399"/>
      <c r="KUH137" s="466"/>
      <c r="KUI137" s="252"/>
      <c r="KUJ137" s="467"/>
      <c r="KUK137" s="466"/>
      <c r="KUL137" s="399"/>
      <c r="KUM137" s="466"/>
      <c r="KUN137" s="252"/>
      <c r="KUO137" s="467"/>
      <c r="KUP137" s="466"/>
      <c r="KUQ137" s="399"/>
      <c r="KUR137" s="466"/>
      <c r="KUS137" s="252"/>
      <c r="KUT137" s="467"/>
      <c r="KUU137" s="466"/>
      <c r="KUV137" s="399"/>
      <c r="KUW137" s="466"/>
      <c r="KUX137" s="252"/>
      <c r="KUY137" s="467"/>
      <c r="KUZ137" s="466"/>
      <c r="KVA137" s="399"/>
      <c r="KVB137" s="466"/>
      <c r="KVC137" s="252"/>
      <c r="KVD137" s="467"/>
      <c r="KVE137" s="466"/>
      <c r="KVF137" s="399"/>
      <c r="KVG137" s="466"/>
      <c r="KVH137" s="252"/>
      <c r="KVI137" s="467"/>
      <c r="KVJ137" s="466"/>
      <c r="KVK137" s="399"/>
      <c r="KVL137" s="466"/>
      <c r="KVM137" s="252"/>
      <c r="KVN137" s="467"/>
      <c r="KVO137" s="466"/>
      <c r="KVP137" s="399"/>
      <c r="KVQ137" s="466"/>
      <c r="KVR137" s="252"/>
      <c r="KVS137" s="467"/>
      <c r="KVT137" s="466"/>
      <c r="KVU137" s="399"/>
      <c r="KVV137" s="466"/>
      <c r="KVW137" s="252"/>
      <c r="KVX137" s="467"/>
      <c r="KVY137" s="466"/>
      <c r="KVZ137" s="399"/>
      <c r="KWA137" s="466"/>
      <c r="KWB137" s="252"/>
      <c r="KWC137" s="467"/>
      <c r="KWD137" s="466"/>
      <c r="KWE137" s="399"/>
      <c r="KWF137" s="466"/>
      <c r="KWG137" s="252"/>
      <c r="KWH137" s="467"/>
      <c r="KWI137" s="466"/>
      <c r="KWJ137" s="399"/>
      <c r="KWK137" s="466"/>
      <c r="KWL137" s="252"/>
      <c r="KWM137" s="467"/>
      <c r="KWN137" s="466"/>
      <c r="KWO137" s="399"/>
      <c r="KWP137" s="466"/>
      <c r="KWQ137" s="252"/>
      <c r="KWR137" s="467"/>
      <c r="KWS137" s="466"/>
      <c r="KWT137" s="399"/>
      <c r="KWU137" s="466"/>
      <c r="KWV137" s="252"/>
      <c r="KWW137" s="467"/>
      <c r="KWX137" s="466"/>
      <c r="KWY137" s="399"/>
      <c r="KWZ137" s="466"/>
      <c r="KXA137" s="252"/>
      <c r="KXB137" s="467"/>
      <c r="KXC137" s="466"/>
      <c r="KXD137" s="399"/>
      <c r="KXE137" s="466"/>
      <c r="KXF137" s="252"/>
      <c r="KXG137" s="467"/>
      <c r="KXH137" s="466"/>
      <c r="KXI137" s="399"/>
      <c r="KXJ137" s="466"/>
      <c r="KXK137" s="252"/>
      <c r="KXL137" s="467"/>
      <c r="KXM137" s="466"/>
      <c r="KXN137" s="399"/>
      <c r="KXO137" s="466"/>
      <c r="KXP137" s="252"/>
      <c r="KXQ137" s="467"/>
      <c r="KXR137" s="466"/>
      <c r="KXS137" s="399"/>
      <c r="KXT137" s="466"/>
      <c r="KXU137" s="252"/>
      <c r="KXV137" s="467"/>
      <c r="KXW137" s="466"/>
      <c r="KXX137" s="399"/>
      <c r="KXY137" s="466"/>
      <c r="KXZ137" s="252"/>
      <c r="KYA137" s="467"/>
      <c r="KYB137" s="466"/>
      <c r="KYC137" s="399"/>
      <c r="KYD137" s="466"/>
      <c r="KYE137" s="252"/>
      <c r="KYF137" s="467"/>
      <c r="KYG137" s="466"/>
      <c r="KYH137" s="399"/>
      <c r="KYI137" s="466"/>
      <c r="KYJ137" s="252"/>
      <c r="KYK137" s="467"/>
      <c r="KYL137" s="466"/>
      <c r="KYM137" s="399"/>
      <c r="KYN137" s="466"/>
      <c r="KYO137" s="252"/>
      <c r="KYP137" s="467"/>
      <c r="KYQ137" s="466"/>
      <c r="KYR137" s="399"/>
      <c r="KYS137" s="466"/>
      <c r="KYT137" s="252"/>
      <c r="KYU137" s="467"/>
      <c r="KYV137" s="466"/>
      <c r="KYW137" s="399"/>
      <c r="KYX137" s="466"/>
      <c r="KYY137" s="252"/>
      <c r="KYZ137" s="467"/>
      <c r="KZA137" s="466"/>
      <c r="KZB137" s="399"/>
      <c r="KZC137" s="466"/>
      <c r="KZD137" s="252"/>
      <c r="KZE137" s="467"/>
      <c r="KZF137" s="466"/>
      <c r="KZG137" s="399"/>
      <c r="KZH137" s="466"/>
      <c r="KZI137" s="252"/>
      <c r="KZJ137" s="467"/>
      <c r="KZK137" s="466"/>
      <c r="KZL137" s="399"/>
      <c r="KZM137" s="466"/>
      <c r="KZN137" s="252"/>
      <c r="KZO137" s="467"/>
      <c r="KZP137" s="466"/>
      <c r="KZQ137" s="399"/>
      <c r="KZR137" s="466"/>
      <c r="KZS137" s="252"/>
      <c r="KZT137" s="467"/>
      <c r="KZU137" s="466"/>
      <c r="KZV137" s="399"/>
      <c r="KZW137" s="466"/>
      <c r="KZX137" s="252"/>
      <c r="KZY137" s="467"/>
      <c r="KZZ137" s="466"/>
      <c r="LAA137" s="399"/>
      <c r="LAB137" s="466"/>
      <c r="LAC137" s="252"/>
      <c r="LAD137" s="467"/>
      <c r="LAE137" s="466"/>
      <c r="LAF137" s="399"/>
      <c r="LAG137" s="466"/>
      <c r="LAH137" s="252"/>
      <c r="LAI137" s="467"/>
      <c r="LAJ137" s="466"/>
      <c r="LAK137" s="399"/>
      <c r="LAL137" s="466"/>
      <c r="LAM137" s="252"/>
      <c r="LAN137" s="467"/>
      <c r="LAO137" s="466"/>
      <c r="LAP137" s="399"/>
      <c r="LAQ137" s="466"/>
      <c r="LAR137" s="252"/>
      <c r="LAS137" s="467"/>
      <c r="LAT137" s="466"/>
      <c r="LAU137" s="399"/>
      <c r="LAV137" s="466"/>
      <c r="LAW137" s="252"/>
      <c r="LAX137" s="467"/>
      <c r="LAY137" s="466"/>
      <c r="LAZ137" s="399"/>
      <c r="LBA137" s="466"/>
      <c r="LBB137" s="252"/>
      <c r="LBC137" s="467"/>
      <c r="LBD137" s="466"/>
      <c r="LBE137" s="399"/>
      <c r="LBF137" s="466"/>
      <c r="LBG137" s="252"/>
      <c r="LBH137" s="467"/>
      <c r="LBI137" s="466"/>
      <c r="LBJ137" s="399"/>
      <c r="LBK137" s="466"/>
      <c r="LBL137" s="252"/>
      <c r="LBM137" s="467"/>
      <c r="LBN137" s="466"/>
      <c r="LBO137" s="399"/>
      <c r="LBP137" s="466"/>
      <c r="LBQ137" s="252"/>
      <c r="LBR137" s="467"/>
      <c r="LBS137" s="466"/>
      <c r="LBT137" s="399"/>
      <c r="LBU137" s="466"/>
      <c r="LBV137" s="252"/>
      <c r="LBW137" s="467"/>
      <c r="LBX137" s="466"/>
      <c r="LBY137" s="399"/>
      <c r="LBZ137" s="466"/>
      <c r="LCA137" s="252"/>
      <c r="LCB137" s="467"/>
      <c r="LCC137" s="466"/>
      <c r="LCD137" s="399"/>
      <c r="LCE137" s="466"/>
      <c r="LCF137" s="252"/>
      <c r="LCG137" s="467"/>
      <c r="LCH137" s="466"/>
      <c r="LCI137" s="399"/>
      <c r="LCJ137" s="466"/>
      <c r="LCK137" s="252"/>
      <c r="LCL137" s="467"/>
      <c r="LCM137" s="466"/>
      <c r="LCN137" s="399"/>
      <c r="LCO137" s="466"/>
      <c r="LCP137" s="252"/>
      <c r="LCQ137" s="467"/>
      <c r="LCR137" s="466"/>
      <c r="LCS137" s="399"/>
      <c r="LCT137" s="466"/>
      <c r="LCU137" s="252"/>
      <c r="LCV137" s="467"/>
      <c r="LCW137" s="466"/>
      <c r="LCX137" s="399"/>
      <c r="LCY137" s="466"/>
      <c r="LCZ137" s="252"/>
      <c r="LDA137" s="467"/>
      <c r="LDB137" s="466"/>
      <c r="LDC137" s="399"/>
      <c r="LDD137" s="466"/>
      <c r="LDE137" s="252"/>
      <c r="LDF137" s="467"/>
      <c r="LDG137" s="466"/>
      <c r="LDH137" s="399"/>
      <c r="LDI137" s="466"/>
      <c r="LDJ137" s="252"/>
      <c r="LDK137" s="467"/>
      <c r="LDL137" s="466"/>
      <c r="LDM137" s="399"/>
      <c r="LDN137" s="466"/>
      <c r="LDO137" s="252"/>
      <c r="LDP137" s="467"/>
      <c r="LDQ137" s="466"/>
      <c r="LDR137" s="399"/>
      <c r="LDS137" s="466"/>
      <c r="LDT137" s="252"/>
      <c r="LDU137" s="467"/>
      <c r="LDV137" s="466"/>
      <c r="LDW137" s="399"/>
      <c r="LDX137" s="466"/>
      <c r="LDY137" s="252"/>
      <c r="LDZ137" s="467"/>
      <c r="LEA137" s="466"/>
      <c r="LEB137" s="399"/>
      <c r="LEC137" s="466"/>
      <c r="LED137" s="252"/>
      <c r="LEE137" s="467"/>
      <c r="LEF137" s="466"/>
      <c r="LEG137" s="399"/>
      <c r="LEH137" s="466"/>
      <c r="LEI137" s="252"/>
      <c r="LEJ137" s="467"/>
      <c r="LEK137" s="466"/>
      <c r="LEL137" s="399"/>
      <c r="LEM137" s="466"/>
      <c r="LEN137" s="252"/>
      <c r="LEO137" s="467"/>
      <c r="LEP137" s="466"/>
      <c r="LEQ137" s="399"/>
      <c r="LER137" s="466"/>
      <c r="LES137" s="252"/>
      <c r="LET137" s="467"/>
      <c r="LEU137" s="466"/>
      <c r="LEV137" s="399"/>
      <c r="LEW137" s="466"/>
      <c r="LEX137" s="252"/>
      <c r="LEY137" s="467"/>
      <c r="LEZ137" s="466"/>
      <c r="LFA137" s="399"/>
      <c r="LFB137" s="466"/>
      <c r="LFC137" s="252"/>
      <c r="LFD137" s="467"/>
      <c r="LFE137" s="466"/>
      <c r="LFF137" s="399"/>
      <c r="LFG137" s="466"/>
      <c r="LFH137" s="252"/>
      <c r="LFI137" s="467"/>
      <c r="LFJ137" s="466"/>
      <c r="LFK137" s="399"/>
      <c r="LFL137" s="466"/>
      <c r="LFM137" s="252"/>
      <c r="LFN137" s="467"/>
      <c r="LFO137" s="466"/>
      <c r="LFP137" s="399"/>
      <c r="LFQ137" s="466"/>
      <c r="LFR137" s="252"/>
      <c r="LFS137" s="467"/>
      <c r="LFT137" s="466"/>
      <c r="LFU137" s="399"/>
      <c r="LFV137" s="466"/>
      <c r="LFW137" s="252"/>
      <c r="LFX137" s="467"/>
      <c r="LFY137" s="466"/>
      <c r="LFZ137" s="399"/>
      <c r="LGA137" s="466"/>
      <c r="LGB137" s="252"/>
      <c r="LGC137" s="467"/>
      <c r="LGD137" s="466"/>
      <c r="LGE137" s="399"/>
      <c r="LGF137" s="466"/>
      <c r="LGG137" s="252"/>
      <c r="LGH137" s="467"/>
      <c r="LGI137" s="466"/>
      <c r="LGJ137" s="399"/>
      <c r="LGK137" s="466"/>
      <c r="LGL137" s="252"/>
      <c r="LGM137" s="467"/>
      <c r="LGN137" s="466"/>
      <c r="LGO137" s="399"/>
      <c r="LGP137" s="466"/>
      <c r="LGQ137" s="252"/>
      <c r="LGR137" s="467"/>
      <c r="LGS137" s="466"/>
      <c r="LGT137" s="399"/>
      <c r="LGU137" s="466"/>
      <c r="LGV137" s="252"/>
      <c r="LGW137" s="467"/>
      <c r="LGX137" s="466"/>
      <c r="LGY137" s="399"/>
      <c r="LGZ137" s="466"/>
      <c r="LHA137" s="252"/>
      <c r="LHB137" s="467"/>
      <c r="LHC137" s="466"/>
      <c r="LHD137" s="399"/>
      <c r="LHE137" s="466"/>
      <c r="LHF137" s="252"/>
      <c r="LHG137" s="467"/>
      <c r="LHH137" s="466"/>
      <c r="LHI137" s="399"/>
      <c r="LHJ137" s="466"/>
      <c r="LHK137" s="252"/>
      <c r="LHL137" s="467"/>
      <c r="LHM137" s="466"/>
      <c r="LHN137" s="399"/>
      <c r="LHO137" s="466"/>
      <c r="LHP137" s="252"/>
      <c r="LHQ137" s="467"/>
      <c r="LHR137" s="466"/>
      <c r="LHS137" s="399"/>
      <c r="LHT137" s="466"/>
      <c r="LHU137" s="252"/>
      <c r="LHV137" s="467"/>
      <c r="LHW137" s="466"/>
      <c r="LHX137" s="399"/>
      <c r="LHY137" s="466"/>
      <c r="LHZ137" s="252"/>
      <c r="LIA137" s="467"/>
      <c r="LIB137" s="466"/>
      <c r="LIC137" s="399"/>
      <c r="LID137" s="466"/>
      <c r="LIE137" s="252"/>
      <c r="LIF137" s="467"/>
      <c r="LIG137" s="466"/>
      <c r="LIH137" s="399"/>
      <c r="LII137" s="466"/>
      <c r="LIJ137" s="252"/>
      <c r="LIK137" s="467"/>
      <c r="LIL137" s="466"/>
      <c r="LIM137" s="399"/>
      <c r="LIN137" s="466"/>
      <c r="LIO137" s="252"/>
      <c r="LIP137" s="467"/>
      <c r="LIQ137" s="466"/>
      <c r="LIR137" s="399"/>
      <c r="LIS137" s="466"/>
      <c r="LIT137" s="252"/>
      <c r="LIU137" s="467"/>
      <c r="LIV137" s="466"/>
      <c r="LIW137" s="399"/>
      <c r="LIX137" s="466"/>
      <c r="LIY137" s="252"/>
      <c r="LIZ137" s="467"/>
      <c r="LJA137" s="466"/>
      <c r="LJB137" s="399"/>
      <c r="LJC137" s="466"/>
      <c r="LJD137" s="252"/>
      <c r="LJE137" s="467"/>
      <c r="LJF137" s="466"/>
      <c r="LJG137" s="399"/>
      <c r="LJH137" s="466"/>
      <c r="LJI137" s="252"/>
      <c r="LJJ137" s="467"/>
      <c r="LJK137" s="466"/>
      <c r="LJL137" s="399"/>
      <c r="LJM137" s="466"/>
      <c r="LJN137" s="252"/>
      <c r="LJO137" s="467"/>
      <c r="LJP137" s="466"/>
      <c r="LJQ137" s="399"/>
      <c r="LJR137" s="466"/>
      <c r="LJS137" s="252"/>
      <c r="LJT137" s="467"/>
      <c r="LJU137" s="466"/>
      <c r="LJV137" s="399"/>
      <c r="LJW137" s="466"/>
      <c r="LJX137" s="252"/>
      <c r="LJY137" s="467"/>
      <c r="LJZ137" s="466"/>
      <c r="LKA137" s="399"/>
      <c r="LKB137" s="466"/>
      <c r="LKC137" s="252"/>
      <c r="LKD137" s="467"/>
      <c r="LKE137" s="466"/>
      <c r="LKF137" s="399"/>
      <c r="LKG137" s="466"/>
      <c r="LKH137" s="252"/>
      <c r="LKI137" s="467"/>
      <c r="LKJ137" s="466"/>
      <c r="LKK137" s="399"/>
      <c r="LKL137" s="466"/>
      <c r="LKM137" s="252"/>
      <c r="LKN137" s="467"/>
      <c r="LKO137" s="466"/>
      <c r="LKP137" s="399"/>
      <c r="LKQ137" s="466"/>
      <c r="LKR137" s="252"/>
      <c r="LKS137" s="467"/>
      <c r="LKT137" s="466"/>
      <c r="LKU137" s="399"/>
      <c r="LKV137" s="466"/>
      <c r="LKW137" s="252"/>
      <c r="LKX137" s="467"/>
      <c r="LKY137" s="466"/>
      <c r="LKZ137" s="399"/>
      <c r="LLA137" s="466"/>
      <c r="LLB137" s="252"/>
      <c r="LLC137" s="467"/>
      <c r="LLD137" s="466"/>
      <c r="LLE137" s="399"/>
      <c r="LLF137" s="466"/>
      <c r="LLG137" s="252"/>
      <c r="LLH137" s="467"/>
      <c r="LLI137" s="466"/>
      <c r="LLJ137" s="399"/>
      <c r="LLK137" s="466"/>
      <c r="LLL137" s="252"/>
      <c r="LLM137" s="467"/>
      <c r="LLN137" s="466"/>
      <c r="LLO137" s="399"/>
      <c r="LLP137" s="466"/>
      <c r="LLQ137" s="252"/>
      <c r="LLR137" s="467"/>
      <c r="LLS137" s="466"/>
      <c r="LLT137" s="399"/>
      <c r="LLU137" s="466"/>
      <c r="LLV137" s="252"/>
      <c r="LLW137" s="467"/>
      <c r="LLX137" s="466"/>
      <c r="LLY137" s="399"/>
      <c r="LLZ137" s="466"/>
      <c r="LMA137" s="252"/>
      <c r="LMB137" s="467"/>
      <c r="LMC137" s="466"/>
      <c r="LMD137" s="399"/>
      <c r="LME137" s="466"/>
      <c r="LMF137" s="252"/>
      <c r="LMG137" s="467"/>
      <c r="LMH137" s="466"/>
      <c r="LMI137" s="399"/>
      <c r="LMJ137" s="466"/>
      <c r="LMK137" s="252"/>
      <c r="LML137" s="467"/>
      <c r="LMM137" s="466"/>
      <c r="LMN137" s="399"/>
      <c r="LMO137" s="466"/>
      <c r="LMP137" s="252"/>
      <c r="LMQ137" s="467"/>
      <c r="LMR137" s="466"/>
      <c r="LMS137" s="399"/>
      <c r="LMT137" s="466"/>
      <c r="LMU137" s="252"/>
      <c r="LMV137" s="467"/>
      <c r="LMW137" s="466"/>
      <c r="LMX137" s="399"/>
      <c r="LMY137" s="466"/>
      <c r="LMZ137" s="252"/>
      <c r="LNA137" s="467"/>
      <c r="LNB137" s="466"/>
      <c r="LNC137" s="399"/>
      <c r="LND137" s="466"/>
      <c r="LNE137" s="252"/>
      <c r="LNF137" s="467"/>
      <c r="LNG137" s="466"/>
      <c r="LNH137" s="399"/>
      <c r="LNI137" s="466"/>
      <c r="LNJ137" s="252"/>
      <c r="LNK137" s="467"/>
      <c r="LNL137" s="466"/>
      <c r="LNM137" s="399"/>
      <c r="LNN137" s="466"/>
      <c r="LNO137" s="252"/>
      <c r="LNP137" s="467"/>
      <c r="LNQ137" s="466"/>
      <c r="LNR137" s="399"/>
      <c r="LNS137" s="466"/>
      <c r="LNT137" s="252"/>
      <c r="LNU137" s="467"/>
      <c r="LNV137" s="466"/>
      <c r="LNW137" s="399"/>
      <c r="LNX137" s="466"/>
      <c r="LNY137" s="252"/>
      <c r="LNZ137" s="467"/>
      <c r="LOA137" s="466"/>
      <c r="LOB137" s="399"/>
      <c r="LOC137" s="466"/>
      <c r="LOD137" s="252"/>
      <c r="LOE137" s="467"/>
      <c r="LOF137" s="466"/>
      <c r="LOG137" s="399"/>
      <c r="LOH137" s="466"/>
      <c r="LOI137" s="252"/>
      <c r="LOJ137" s="467"/>
      <c r="LOK137" s="466"/>
      <c r="LOL137" s="399"/>
      <c r="LOM137" s="466"/>
      <c r="LON137" s="252"/>
      <c r="LOO137" s="467"/>
      <c r="LOP137" s="466"/>
      <c r="LOQ137" s="399"/>
      <c r="LOR137" s="466"/>
      <c r="LOS137" s="252"/>
      <c r="LOT137" s="467"/>
      <c r="LOU137" s="466"/>
      <c r="LOV137" s="399"/>
      <c r="LOW137" s="466"/>
      <c r="LOX137" s="252"/>
      <c r="LOY137" s="467"/>
      <c r="LOZ137" s="466"/>
      <c r="LPA137" s="399"/>
      <c r="LPB137" s="466"/>
      <c r="LPC137" s="252"/>
      <c r="LPD137" s="467"/>
      <c r="LPE137" s="466"/>
      <c r="LPF137" s="399"/>
      <c r="LPG137" s="466"/>
      <c r="LPH137" s="252"/>
      <c r="LPI137" s="467"/>
      <c r="LPJ137" s="466"/>
      <c r="LPK137" s="399"/>
      <c r="LPL137" s="466"/>
      <c r="LPM137" s="252"/>
      <c r="LPN137" s="467"/>
      <c r="LPO137" s="466"/>
      <c r="LPP137" s="399"/>
      <c r="LPQ137" s="466"/>
      <c r="LPR137" s="252"/>
      <c r="LPS137" s="467"/>
      <c r="LPT137" s="466"/>
      <c r="LPU137" s="399"/>
      <c r="LPV137" s="466"/>
      <c r="LPW137" s="252"/>
      <c r="LPX137" s="467"/>
      <c r="LPY137" s="466"/>
      <c r="LPZ137" s="399"/>
      <c r="LQA137" s="466"/>
      <c r="LQB137" s="252"/>
      <c r="LQC137" s="467"/>
      <c r="LQD137" s="466"/>
      <c r="LQE137" s="399"/>
      <c r="LQF137" s="466"/>
      <c r="LQG137" s="252"/>
      <c r="LQH137" s="467"/>
      <c r="LQI137" s="466"/>
      <c r="LQJ137" s="399"/>
      <c r="LQK137" s="466"/>
      <c r="LQL137" s="252"/>
      <c r="LQM137" s="467"/>
      <c r="LQN137" s="466"/>
      <c r="LQO137" s="399"/>
      <c r="LQP137" s="466"/>
      <c r="LQQ137" s="252"/>
      <c r="LQR137" s="467"/>
      <c r="LQS137" s="466"/>
      <c r="LQT137" s="399"/>
      <c r="LQU137" s="466"/>
      <c r="LQV137" s="252"/>
      <c r="LQW137" s="467"/>
      <c r="LQX137" s="466"/>
      <c r="LQY137" s="399"/>
      <c r="LQZ137" s="466"/>
      <c r="LRA137" s="252"/>
      <c r="LRB137" s="467"/>
      <c r="LRC137" s="466"/>
      <c r="LRD137" s="399"/>
      <c r="LRE137" s="466"/>
      <c r="LRF137" s="252"/>
      <c r="LRG137" s="467"/>
      <c r="LRH137" s="466"/>
      <c r="LRI137" s="399"/>
      <c r="LRJ137" s="466"/>
      <c r="LRK137" s="252"/>
      <c r="LRL137" s="467"/>
      <c r="LRM137" s="466"/>
      <c r="LRN137" s="399"/>
      <c r="LRO137" s="466"/>
      <c r="LRP137" s="252"/>
      <c r="LRQ137" s="467"/>
      <c r="LRR137" s="466"/>
      <c r="LRS137" s="399"/>
      <c r="LRT137" s="466"/>
      <c r="LRU137" s="252"/>
      <c r="LRV137" s="467"/>
      <c r="LRW137" s="466"/>
      <c r="LRX137" s="399"/>
      <c r="LRY137" s="466"/>
      <c r="LRZ137" s="252"/>
      <c r="LSA137" s="467"/>
      <c r="LSB137" s="466"/>
      <c r="LSC137" s="399"/>
      <c r="LSD137" s="466"/>
      <c r="LSE137" s="252"/>
      <c r="LSF137" s="467"/>
      <c r="LSG137" s="466"/>
      <c r="LSH137" s="399"/>
      <c r="LSI137" s="466"/>
      <c r="LSJ137" s="252"/>
      <c r="LSK137" s="467"/>
      <c r="LSL137" s="466"/>
      <c r="LSM137" s="399"/>
      <c r="LSN137" s="466"/>
      <c r="LSO137" s="252"/>
      <c r="LSP137" s="467"/>
      <c r="LSQ137" s="466"/>
      <c r="LSR137" s="399"/>
      <c r="LSS137" s="466"/>
      <c r="LST137" s="252"/>
      <c r="LSU137" s="467"/>
      <c r="LSV137" s="466"/>
      <c r="LSW137" s="399"/>
      <c r="LSX137" s="466"/>
      <c r="LSY137" s="252"/>
      <c r="LSZ137" s="467"/>
      <c r="LTA137" s="466"/>
      <c r="LTB137" s="399"/>
      <c r="LTC137" s="466"/>
      <c r="LTD137" s="252"/>
      <c r="LTE137" s="467"/>
      <c r="LTF137" s="466"/>
      <c r="LTG137" s="399"/>
      <c r="LTH137" s="466"/>
      <c r="LTI137" s="252"/>
      <c r="LTJ137" s="467"/>
      <c r="LTK137" s="466"/>
      <c r="LTL137" s="399"/>
      <c r="LTM137" s="466"/>
      <c r="LTN137" s="252"/>
      <c r="LTO137" s="467"/>
      <c r="LTP137" s="466"/>
      <c r="LTQ137" s="399"/>
      <c r="LTR137" s="466"/>
      <c r="LTS137" s="252"/>
      <c r="LTT137" s="467"/>
      <c r="LTU137" s="466"/>
      <c r="LTV137" s="399"/>
      <c r="LTW137" s="466"/>
      <c r="LTX137" s="252"/>
      <c r="LTY137" s="467"/>
      <c r="LTZ137" s="466"/>
      <c r="LUA137" s="399"/>
      <c r="LUB137" s="466"/>
      <c r="LUC137" s="252"/>
      <c r="LUD137" s="467"/>
      <c r="LUE137" s="466"/>
      <c r="LUF137" s="399"/>
      <c r="LUG137" s="466"/>
      <c r="LUH137" s="252"/>
      <c r="LUI137" s="467"/>
      <c r="LUJ137" s="466"/>
      <c r="LUK137" s="399"/>
      <c r="LUL137" s="466"/>
      <c r="LUM137" s="252"/>
      <c r="LUN137" s="467"/>
      <c r="LUO137" s="466"/>
      <c r="LUP137" s="399"/>
      <c r="LUQ137" s="466"/>
      <c r="LUR137" s="252"/>
      <c r="LUS137" s="467"/>
      <c r="LUT137" s="466"/>
      <c r="LUU137" s="399"/>
      <c r="LUV137" s="466"/>
      <c r="LUW137" s="252"/>
      <c r="LUX137" s="467"/>
      <c r="LUY137" s="466"/>
      <c r="LUZ137" s="399"/>
      <c r="LVA137" s="466"/>
      <c r="LVB137" s="252"/>
      <c r="LVC137" s="467"/>
      <c r="LVD137" s="466"/>
      <c r="LVE137" s="399"/>
      <c r="LVF137" s="466"/>
      <c r="LVG137" s="252"/>
      <c r="LVH137" s="467"/>
      <c r="LVI137" s="466"/>
      <c r="LVJ137" s="399"/>
      <c r="LVK137" s="466"/>
      <c r="LVL137" s="252"/>
      <c r="LVM137" s="467"/>
      <c r="LVN137" s="466"/>
      <c r="LVO137" s="399"/>
      <c r="LVP137" s="466"/>
      <c r="LVQ137" s="252"/>
      <c r="LVR137" s="467"/>
      <c r="LVS137" s="466"/>
      <c r="LVT137" s="399"/>
      <c r="LVU137" s="466"/>
      <c r="LVV137" s="252"/>
      <c r="LVW137" s="467"/>
      <c r="LVX137" s="466"/>
      <c r="LVY137" s="399"/>
      <c r="LVZ137" s="466"/>
      <c r="LWA137" s="252"/>
      <c r="LWB137" s="467"/>
      <c r="LWC137" s="466"/>
      <c r="LWD137" s="399"/>
      <c r="LWE137" s="466"/>
      <c r="LWF137" s="252"/>
      <c r="LWG137" s="467"/>
      <c r="LWH137" s="466"/>
      <c r="LWI137" s="399"/>
      <c r="LWJ137" s="466"/>
      <c r="LWK137" s="252"/>
      <c r="LWL137" s="467"/>
      <c r="LWM137" s="466"/>
      <c r="LWN137" s="399"/>
      <c r="LWO137" s="466"/>
      <c r="LWP137" s="252"/>
      <c r="LWQ137" s="467"/>
      <c r="LWR137" s="466"/>
      <c r="LWS137" s="399"/>
      <c r="LWT137" s="466"/>
      <c r="LWU137" s="252"/>
      <c r="LWV137" s="467"/>
      <c r="LWW137" s="466"/>
      <c r="LWX137" s="399"/>
      <c r="LWY137" s="466"/>
      <c r="LWZ137" s="252"/>
      <c r="LXA137" s="467"/>
      <c r="LXB137" s="466"/>
      <c r="LXC137" s="399"/>
      <c r="LXD137" s="466"/>
      <c r="LXE137" s="252"/>
      <c r="LXF137" s="467"/>
      <c r="LXG137" s="466"/>
      <c r="LXH137" s="399"/>
      <c r="LXI137" s="466"/>
      <c r="LXJ137" s="252"/>
      <c r="LXK137" s="467"/>
      <c r="LXL137" s="466"/>
      <c r="LXM137" s="399"/>
      <c r="LXN137" s="466"/>
      <c r="LXO137" s="252"/>
      <c r="LXP137" s="467"/>
      <c r="LXQ137" s="466"/>
      <c r="LXR137" s="399"/>
      <c r="LXS137" s="466"/>
      <c r="LXT137" s="252"/>
      <c r="LXU137" s="467"/>
      <c r="LXV137" s="466"/>
      <c r="LXW137" s="399"/>
      <c r="LXX137" s="466"/>
      <c r="LXY137" s="252"/>
      <c r="LXZ137" s="467"/>
      <c r="LYA137" s="466"/>
      <c r="LYB137" s="399"/>
      <c r="LYC137" s="466"/>
      <c r="LYD137" s="252"/>
      <c r="LYE137" s="467"/>
      <c r="LYF137" s="466"/>
      <c r="LYG137" s="399"/>
      <c r="LYH137" s="466"/>
      <c r="LYI137" s="252"/>
      <c r="LYJ137" s="467"/>
      <c r="LYK137" s="466"/>
      <c r="LYL137" s="399"/>
      <c r="LYM137" s="466"/>
      <c r="LYN137" s="252"/>
      <c r="LYO137" s="467"/>
      <c r="LYP137" s="466"/>
      <c r="LYQ137" s="399"/>
      <c r="LYR137" s="466"/>
      <c r="LYS137" s="252"/>
      <c r="LYT137" s="467"/>
      <c r="LYU137" s="466"/>
      <c r="LYV137" s="399"/>
      <c r="LYW137" s="466"/>
      <c r="LYX137" s="252"/>
      <c r="LYY137" s="467"/>
      <c r="LYZ137" s="466"/>
      <c r="LZA137" s="399"/>
      <c r="LZB137" s="466"/>
      <c r="LZC137" s="252"/>
      <c r="LZD137" s="467"/>
      <c r="LZE137" s="466"/>
      <c r="LZF137" s="399"/>
      <c r="LZG137" s="466"/>
      <c r="LZH137" s="252"/>
      <c r="LZI137" s="467"/>
      <c r="LZJ137" s="466"/>
      <c r="LZK137" s="399"/>
      <c r="LZL137" s="466"/>
      <c r="LZM137" s="252"/>
      <c r="LZN137" s="467"/>
      <c r="LZO137" s="466"/>
      <c r="LZP137" s="399"/>
      <c r="LZQ137" s="466"/>
      <c r="LZR137" s="252"/>
      <c r="LZS137" s="467"/>
      <c r="LZT137" s="466"/>
      <c r="LZU137" s="399"/>
      <c r="LZV137" s="466"/>
      <c r="LZW137" s="252"/>
      <c r="LZX137" s="467"/>
      <c r="LZY137" s="466"/>
      <c r="LZZ137" s="399"/>
      <c r="MAA137" s="466"/>
      <c r="MAB137" s="252"/>
      <c r="MAC137" s="467"/>
      <c r="MAD137" s="466"/>
      <c r="MAE137" s="399"/>
      <c r="MAF137" s="466"/>
      <c r="MAG137" s="252"/>
      <c r="MAH137" s="467"/>
      <c r="MAI137" s="466"/>
      <c r="MAJ137" s="399"/>
      <c r="MAK137" s="466"/>
      <c r="MAL137" s="252"/>
      <c r="MAM137" s="467"/>
      <c r="MAN137" s="466"/>
      <c r="MAO137" s="399"/>
      <c r="MAP137" s="466"/>
      <c r="MAQ137" s="252"/>
      <c r="MAR137" s="467"/>
      <c r="MAS137" s="466"/>
      <c r="MAT137" s="399"/>
      <c r="MAU137" s="466"/>
      <c r="MAV137" s="252"/>
      <c r="MAW137" s="467"/>
      <c r="MAX137" s="466"/>
      <c r="MAY137" s="399"/>
      <c r="MAZ137" s="466"/>
      <c r="MBA137" s="252"/>
      <c r="MBB137" s="467"/>
      <c r="MBC137" s="466"/>
      <c r="MBD137" s="399"/>
      <c r="MBE137" s="466"/>
      <c r="MBF137" s="252"/>
      <c r="MBG137" s="467"/>
      <c r="MBH137" s="466"/>
      <c r="MBI137" s="399"/>
      <c r="MBJ137" s="466"/>
      <c r="MBK137" s="252"/>
      <c r="MBL137" s="467"/>
      <c r="MBM137" s="466"/>
      <c r="MBN137" s="399"/>
      <c r="MBO137" s="466"/>
      <c r="MBP137" s="252"/>
      <c r="MBQ137" s="467"/>
      <c r="MBR137" s="466"/>
      <c r="MBS137" s="399"/>
      <c r="MBT137" s="466"/>
      <c r="MBU137" s="252"/>
      <c r="MBV137" s="467"/>
      <c r="MBW137" s="466"/>
      <c r="MBX137" s="399"/>
      <c r="MBY137" s="466"/>
      <c r="MBZ137" s="252"/>
      <c r="MCA137" s="467"/>
      <c r="MCB137" s="466"/>
      <c r="MCC137" s="399"/>
      <c r="MCD137" s="466"/>
      <c r="MCE137" s="252"/>
      <c r="MCF137" s="467"/>
      <c r="MCG137" s="466"/>
      <c r="MCH137" s="399"/>
      <c r="MCI137" s="466"/>
      <c r="MCJ137" s="252"/>
      <c r="MCK137" s="467"/>
      <c r="MCL137" s="466"/>
      <c r="MCM137" s="399"/>
      <c r="MCN137" s="466"/>
      <c r="MCO137" s="252"/>
      <c r="MCP137" s="467"/>
      <c r="MCQ137" s="466"/>
      <c r="MCR137" s="399"/>
      <c r="MCS137" s="466"/>
      <c r="MCT137" s="252"/>
      <c r="MCU137" s="467"/>
      <c r="MCV137" s="466"/>
      <c r="MCW137" s="399"/>
      <c r="MCX137" s="466"/>
      <c r="MCY137" s="252"/>
      <c r="MCZ137" s="467"/>
      <c r="MDA137" s="466"/>
      <c r="MDB137" s="399"/>
      <c r="MDC137" s="466"/>
      <c r="MDD137" s="252"/>
      <c r="MDE137" s="467"/>
      <c r="MDF137" s="466"/>
      <c r="MDG137" s="399"/>
      <c r="MDH137" s="466"/>
      <c r="MDI137" s="252"/>
      <c r="MDJ137" s="467"/>
      <c r="MDK137" s="466"/>
      <c r="MDL137" s="399"/>
      <c r="MDM137" s="466"/>
      <c r="MDN137" s="252"/>
      <c r="MDO137" s="467"/>
      <c r="MDP137" s="466"/>
      <c r="MDQ137" s="399"/>
      <c r="MDR137" s="466"/>
      <c r="MDS137" s="252"/>
      <c r="MDT137" s="467"/>
      <c r="MDU137" s="466"/>
      <c r="MDV137" s="399"/>
      <c r="MDW137" s="466"/>
      <c r="MDX137" s="252"/>
      <c r="MDY137" s="467"/>
      <c r="MDZ137" s="466"/>
      <c r="MEA137" s="399"/>
      <c r="MEB137" s="466"/>
      <c r="MEC137" s="252"/>
      <c r="MED137" s="467"/>
      <c r="MEE137" s="466"/>
      <c r="MEF137" s="399"/>
      <c r="MEG137" s="466"/>
      <c r="MEH137" s="252"/>
      <c r="MEI137" s="467"/>
      <c r="MEJ137" s="466"/>
      <c r="MEK137" s="399"/>
      <c r="MEL137" s="466"/>
      <c r="MEM137" s="252"/>
      <c r="MEN137" s="467"/>
      <c r="MEO137" s="466"/>
      <c r="MEP137" s="399"/>
      <c r="MEQ137" s="466"/>
      <c r="MER137" s="252"/>
      <c r="MES137" s="467"/>
      <c r="MET137" s="466"/>
      <c r="MEU137" s="399"/>
      <c r="MEV137" s="466"/>
      <c r="MEW137" s="252"/>
      <c r="MEX137" s="467"/>
      <c r="MEY137" s="466"/>
      <c r="MEZ137" s="399"/>
      <c r="MFA137" s="466"/>
      <c r="MFB137" s="252"/>
      <c r="MFC137" s="467"/>
      <c r="MFD137" s="466"/>
      <c r="MFE137" s="399"/>
      <c r="MFF137" s="466"/>
      <c r="MFG137" s="252"/>
      <c r="MFH137" s="467"/>
      <c r="MFI137" s="466"/>
      <c r="MFJ137" s="399"/>
      <c r="MFK137" s="466"/>
      <c r="MFL137" s="252"/>
      <c r="MFM137" s="467"/>
      <c r="MFN137" s="466"/>
      <c r="MFO137" s="399"/>
      <c r="MFP137" s="466"/>
      <c r="MFQ137" s="252"/>
      <c r="MFR137" s="467"/>
      <c r="MFS137" s="466"/>
      <c r="MFT137" s="399"/>
      <c r="MFU137" s="466"/>
      <c r="MFV137" s="252"/>
      <c r="MFW137" s="467"/>
      <c r="MFX137" s="466"/>
      <c r="MFY137" s="399"/>
      <c r="MFZ137" s="466"/>
      <c r="MGA137" s="252"/>
      <c r="MGB137" s="467"/>
      <c r="MGC137" s="466"/>
      <c r="MGD137" s="399"/>
      <c r="MGE137" s="466"/>
      <c r="MGF137" s="252"/>
      <c r="MGG137" s="467"/>
      <c r="MGH137" s="466"/>
      <c r="MGI137" s="399"/>
      <c r="MGJ137" s="466"/>
      <c r="MGK137" s="252"/>
      <c r="MGL137" s="467"/>
      <c r="MGM137" s="466"/>
      <c r="MGN137" s="399"/>
      <c r="MGO137" s="466"/>
      <c r="MGP137" s="252"/>
      <c r="MGQ137" s="467"/>
      <c r="MGR137" s="466"/>
      <c r="MGS137" s="399"/>
      <c r="MGT137" s="466"/>
      <c r="MGU137" s="252"/>
      <c r="MGV137" s="467"/>
      <c r="MGW137" s="466"/>
      <c r="MGX137" s="399"/>
      <c r="MGY137" s="466"/>
      <c r="MGZ137" s="252"/>
      <c r="MHA137" s="467"/>
      <c r="MHB137" s="466"/>
      <c r="MHC137" s="399"/>
      <c r="MHD137" s="466"/>
      <c r="MHE137" s="252"/>
      <c r="MHF137" s="467"/>
      <c r="MHG137" s="466"/>
      <c r="MHH137" s="399"/>
      <c r="MHI137" s="466"/>
      <c r="MHJ137" s="252"/>
      <c r="MHK137" s="467"/>
      <c r="MHL137" s="466"/>
      <c r="MHM137" s="399"/>
      <c r="MHN137" s="466"/>
      <c r="MHO137" s="252"/>
      <c r="MHP137" s="467"/>
      <c r="MHQ137" s="466"/>
      <c r="MHR137" s="399"/>
      <c r="MHS137" s="466"/>
      <c r="MHT137" s="252"/>
      <c r="MHU137" s="467"/>
      <c r="MHV137" s="466"/>
      <c r="MHW137" s="399"/>
      <c r="MHX137" s="466"/>
      <c r="MHY137" s="252"/>
      <c r="MHZ137" s="467"/>
      <c r="MIA137" s="466"/>
      <c r="MIB137" s="399"/>
      <c r="MIC137" s="466"/>
      <c r="MID137" s="252"/>
      <c r="MIE137" s="467"/>
      <c r="MIF137" s="466"/>
      <c r="MIG137" s="399"/>
      <c r="MIH137" s="466"/>
      <c r="MII137" s="252"/>
      <c r="MIJ137" s="467"/>
      <c r="MIK137" s="466"/>
      <c r="MIL137" s="399"/>
      <c r="MIM137" s="466"/>
      <c r="MIN137" s="252"/>
      <c r="MIO137" s="467"/>
      <c r="MIP137" s="466"/>
      <c r="MIQ137" s="399"/>
      <c r="MIR137" s="466"/>
      <c r="MIS137" s="252"/>
      <c r="MIT137" s="467"/>
      <c r="MIU137" s="466"/>
      <c r="MIV137" s="399"/>
      <c r="MIW137" s="466"/>
      <c r="MIX137" s="252"/>
      <c r="MIY137" s="467"/>
      <c r="MIZ137" s="466"/>
      <c r="MJA137" s="399"/>
      <c r="MJB137" s="466"/>
      <c r="MJC137" s="252"/>
      <c r="MJD137" s="467"/>
      <c r="MJE137" s="466"/>
      <c r="MJF137" s="399"/>
      <c r="MJG137" s="466"/>
      <c r="MJH137" s="252"/>
      <c r="MJI137" s="467"/>
      <c r="MJJ137" s="466"/>
      <c r="MJK137" s="399"/>
      <c r="MJL137" s="466"/>
      <c r="MJM137" s="252"/>
      <c r="MJN137" s="467"/>
      <c r="MJO137" s="466"/>
      <c r="MJP137" s="399"/>
      <c r="MJQ137" s="466"/>
      <c r="MJR137" s="252"/>
      <c r="MJS137" s="467"/>
      <c r="MJT137" s="466"/>
      <c r="MJU137" s="399"/>
      <c r="MJV137" s="466"/>
      <c r="MJW137" s="252"/>
      <c r="MJX137" s="467"/>
      <c r="MJY137" s="466"/>
      <c r="MJZ137" s="399"/>
      <c r="MKA137" s="466"/>
      <c r="MKB137" s="252"/>
      <c r="MKC137" s="467"/>
      <c r="MKD137" s="466"/>
      <c r="MKE137" s="399"/>
      <c r="MKF137" s="466"/>
      <c r="MKG137" s="252"/>
      <c r="MKH137" s="467"/>
      <c r="MKI137" s="466"/>
      <c r="MKJ137" s="399"/>
      <c r="MKK137" s="466"/>
      <c r="MKL137" s="252"/>
      <c r="MKM137" s="467"/>
      <c r="MKN137" s="466"/>
      <c r="MKO137" s="399"/>
      <c r="MKP137" s="466"/>
      <c r="MKQ137" s="252"/>
      <c r="MKR137" s="467"/>
      <c r="MKS137" s="466"/>
      <c r="MKT137" s="399"/>
      <c r="MKU137" s="466"/>
      <c r="MKV137" s="252"/>
      <c r="MKW137" s="467"/>
      <c r="MKX137" s="466"/>
      <c r="MKY137" s="399"/>
      <c r="MKZ137" s="466"/>
      <c r="MLA137" s="252"/>
      <c r="MLB137" s="467"/>
      <c r="MLC137" s="466"/>
      <c r="MLD137" s="399"/>
      <c r="MLE137" s="466"/>
      <c r="MLF137" s="252"/>
      <c r="MLG137" s="467"/>
      <c r="MLH137" s="466"/>
      <c r="MLI137" s="399"/>
      <c r="MLJ137" s="466"/>
      <c r="MLK137" s="252"/>
      <c r="MLL137" s="467"/>
      <c r="MLM137" s="466"/>
      <c r="MLN137" s="399"/>
      <c r="MLO137" s="466"/>
      <c r="MLP137" s="252"/>
      <c r="MLQ137" s="467"/>
      <c r="MLR137" s="466"/>
      <c r="MLS137" s="399"/>
      <c r="MLT137" s="466"/>
      <c r="MLU137" s="252"/>
      <c r="MLV137" s="467"/>
      <c r="MLW137" s="466"/>
      <c r="MLX137" s="399"/>
      <c r="MLY137" s="466"/>
      <c r="MLZ137" s="252"/>
      <c r="MMA137" s="467"/>
      <c r="MMB137" s="466"/>
      <c r="MMC137" s="399"/>
      <c r="MMD137" s="466"/>
      <c r="MME137" s="252"/>
      <c r="MMF137" s="467"/>
      <c r="MMG137" s="466"/>
      <c r="MMH137" s="399"/>
      <c r="MMI137" s="466"/>
      <c r="MMJ137" s="252"/>
      <c r="MMK137" s="467"/>
      <c r="MML137" s="466"/>
      <c r="MMM137" s="399"/>
      <c r="MMN137" s="466"/>
      <c r="MMO137" s="252"/>
      <c r="MMP137" s="467"/>
      <c r="MMQ137" s="466"/>
      <c r="MMR137" s="399"/>
      <c r="MMS137" s="466"/>
      <c r="MMT137" s="252"/>
      <c r="MMU137" s="467"/>
      <c r="MMV137" s="466"/>
      <c r="MMW137" s="399"/>
      <c r="MMX137" s="466"/>
      <c r="MMY137" s="252"/>
      <c r="MMZ137" s="467"/>
      <c r="MNA137" s="466"/>
      <c r="MNB137" s="399"/>
      <c r="MNC137" s="466"/>
      <c r="MND137" s="252"/>
      <c r="MNE137" s="467"/>
      <c r="MNF137" s="466"/>
      <c r="MNG137" s="399"/>
      <c r="MNH137" s="466"/>
      <c r="MNI137" s="252"/>
      <c r="MNJ137" s="467"/>
      <c r="MNK137" s="466"/>
      <c r="MNL137" s="399"/>
      <c r="MNM137" s="466"/>
      <c r="MNN137" s="252"/>
      <c r="MNO137" s="467"/>
      <c r="MNP137" s="466"/>
      <c r="MNQ137" s="399"/>
      <c r="MNR137" s="466"/>
      <c r="MNS137" s="252"/>
      <c r="MNT137" s="467"/>
      <c r="MNU137" s="466"/>
      <c r="MNV137" s="399"/>
      <c r="MNW137" s="466"/>
      <c r="MNX137" s="252"/>
      <c r="MNY137" s="467"/>
      <c r="MNZ137" s="466"/>
      <c r="MOA137" s="399"/>
      <c r="MOB137" s="466"/>
      <c r="MOC137" s="252"/>
      <c r="MOD137" s="467"/>
      <c r="MOE137" s="466"/>
      <c r="MOF137" s="399"/>
      <c r="MOG137" s="466"/>
      <c r="MOH137" s="252"/>
      <c r="MOI137" s="467"/>
      <c r="MOJ137" s="466"/>
      <c r="MOK137" s="399"/>
      <c r="MOL137" s="466"/>
      <c r="MOM137" s="252"/>
      <c r="MON137" s="467"/>
      <c r="MOO137" s="466"/>
      <c r="MOP137" s="399"/>
      <c r="MOQ137" s="466"/>
      <c r="MOR137" s="252"/>
      <c r="MOS137" s="467"/>
      <c r="MOT137" s="466"/>
      <c r="MOU137" s="399"/>
      <c r="MOV137" s="466"/>
      <c r="MOW137" s="252"/>
      <c r="MOX137" s="467"/>
      <c r="MOY137" s="466"/>
      <c r="MOZ137" s="399"/>
      <c r="MPA137" s="466"/>
      <c r="MPB137" s="252"/>
      <c r="MPC137" s="467"/>
      <c r="MPD137" s="466"/>
      <c r="MPE137" s="399"/>
      <c r="MPF137" s="466"/>
      <c r="MPG137" s="252"/>
      <c r="MPH137" s="467"/>
      <c r="MPI137" s="466"/>
      <c r="MPJ137" s="399"/>
      <c r="MPK137" s="466"/>
      <c r="MPL137" s="252"/>
      <c r="MPM137" s="467"/>
      <c r="MPN137" s="466"/>
      <c r="MPO137" s="399"/>
      <c r="MPP137" s="466"/>
      <c r="MPQ137" s="252"/>
      <c r="MPR137" s="467"/>
      <c r="MPS137" s="466"/>
      <c r="MPT137" s="399"/>
      <c r="MPU137" s="466"/>
      <c r="MPV137" s="252"/>
      <c r="MPW137" s="467"/>
      <c r="MPX137" s="466"/>
      <c r="MPY137" s="399"/>
      <c r="MPZ137" s="466"/>
      <c r="MQA137" s="252"/>
      <c r="MQB137" s="467"/>
      <c r="MQC137" s="466"/>
      <c r="MQD137" s="399"/>
      <c r="MQE137" s="466"/>
      <c r="MQF137" s="252"/>
      <c r="MQG137" s="467"/>
      <c r="MQH137" s="466"/>
      <c r="MQI137" s="399"/>
      <c r="MQJ137" s="466"/>
      <c r="MQK137" s="252"/>
      <c r="MQL137" s="467"/>
      <c r="MQM137" s="466"/>
      <c r="MQN137" s="399"/>
      <c r="MQO137" s="466"/>
      <c r="MQP137" s="252"/>
      <c r="MQQ137" s="467"/>
      <c r="MQR137" s="466"/>
      <c r="MQS137" s="399"/>
      <c r="MQT137" s="466"/>
      <c r="MQU137" s="252"/>
      <c r="MQV137" s="467"/>
      <c r="MQW137" s="466"/>
      <c r="MQX137" s="399"/>
      <c r="MQY137" s="466"/>
      <c r="MQZ137" s="252"/>
      <c r="MRA137" s="467"/>
      <c r="MRB137" s="466"/>
      <c r="MRC137" s="399"/>
      <c r="MRD137" s="466"/>
      <c r="MRE137" s="252"/>
      <c r="MRF137" s="467"/>
      <c r="MRG137" s="466"/>
      <c r="MRH137" s="399"/>
      <c r="MRI137" s="466"/>
      <c r="MRJ137" s="252"/>
      <c r="MRK137" s="467"/>
      <c r="MRL137" s="466"/>
      <c r="MRM137" s="399"/>
      <c r="MRN137" s="466"/>
      <c r="MRO137" s="252"/>
      <c r="MRP137" s="467"/>
      <c r="MRQ137" s="466"/>
      <c r="MRR137" s="399"/>
      <c r="MRS137" s="466"/>
      <c r="MRT137" s="252"/>
      <c r="MRU137" s="467"/>
      <c r="MRV137" s="466"/>
      <c r="MRW137" s="399"/>
      <c r="MRX137" s="466"/>
      <c r="MRY137" s="252"/>
      <c r="MRZ137" s="467"/>
      <c r="MSA137" s="466"/>
      <c r="MSB137" s="399"/>
      <c r="MSC137" s="466"/>
      <c r="MSD137" s="252"/>
      <c r="MSE137" s="467"/>
      <c r="MSF137" s="466"/>
      <c r="MSG137" s="399"/>
      <c r="MSH137" s="466"/>
      <c r="MSI137" s="252"/>
      <c r="MSJ137" s="467"/>
      <c r="MSK137" s="466"/>
      <c r="MSL137" s="399"/>
      <c r="MSM137" s="466"/>
      <c r="MSN137" s="252"/>
      <c r="MSO137" s="467"/>
      <c r="MSP137" s="466"/>
      <c r="MSQ137" s="399"/>
      <c r="MSR137" s="466"/>
      <c r="MSS137" s="252"/>
      <c r="MST137" s="467"/>
      <c r="MSU137" s="466"/>
      <c r="MSV137" s="399"/>
      <c r="MSW137" s="466"/>
      <c r="MSX137" s="252"/>
      <c r="MSY137" s="467"/>
      <c r="MSZ137" s="466"/>
      <c r="MTA137" s="399"/>
      <c r="MTB137" s="466"/>
      <c r="MTC137" s="252"/>
      <c r="MTD137" s="467"/>
      <c r="MTE137" s="466"/>
      <c r="MTF137" s="399"/>
      <c r="MTG137" s="466"/>
      <c r="MTH137" s="252"/>
      <c r="MTI137" s="467"/>
      <c r="MTJ137" s="466"/>
      <c r="MTK137" s="399"/>
      <c r="MTL137" s="466"/>
      <c r="MTM137" s="252"/>
      <c r="MTN137" s="467"/>
      <c r="MTO137" s="466"/>
      <c r="MTP137" s="399"/>
      <c r="MTQ137" s="466"/>
      <c r="MTR137" s="252"/>
      <c r="MTS137" s="467"/>
      <c r="MTT137" s="466"/>
      <c r="MTU137" s="399"/>
      <c r="MTV137" s="466"/>
      <c r="MTW137" s="252"/>
      <c r="MTX137" s="467"/>
      <c r="MTY137" s="466"/>
      <c r="MTZ137" s="399"/>
      <c r="MUA137" s="466"/>
      <c r="MUB137" s="252"/>
      <c r="MUC137" s="467"/>
      <c r="MUD137" s="466"/>
      <c r="MUE137" s="399"/>
      <c r="MUF137" s="466"/>
      <c r="MUG137" s="252"/>
      <c r="MUH137" s="467"/>
      <c r="MUI137" s="466"/>
      <c r="MUJ137" s="399"/>
      <c r="MUK137" s="466"/>
      <c r="MUL137" s="252"/>
      <c r="MUM137" s="467"/>
      <c r="MUN137" s="466"/>
      <c r="MUO137" s="399"/>
      <c r="MUP137" s="466"/>
      <c r="MUQ137" s="252"/>
      <c r="MUR137" s="467"/>
      <c r="MUS137" s="466"/>
      <c r="MUT137" s="399"/>
      <c r="MUU137" s="466"/>
      <c r="MUV137" s="252"/>
      <c r="MUW137" s="467"/>
      <c r="MUX137" s="466"/>
      <c r="MUY137" s="399"/>
      <c r="MUZ137" s="466"/>
      <c r="MVA137" s="252"/>
      <c r="MVB137" s="467"/>
      <c r="MVC137" s="466"/>
      <c r="MVD137" s="399"/>
      <c r="MVE137" s="466"/>
      <c r="MVF137" s="252"/>
      <c r="MVG137" s="467"/>
      <c r="MVH137" s="466"/>
      <c r="MVI137" s="399"/>
      <c r="MVJ137" s="466"/>
      <c r="MVK137" s="252"/>
      <c r="MVL137" s="467"/>
      <c r="MVM137" s="466"/>
      <c r="MVN137" s="399"/>
      <c r="MVO137" s="466"/>
      <c r="MVP137" s="252"/>
      <c r="MVQ137" s="467"/>
      <c r="MVR137" s="466"/>
      <c r="MVS137" s="399"/>
      <c r="MVT137" s="466"/>
      <c r="MVU137" s="252"/>
      <c r="MVV137" s="467"/>
      <c r="MVW137" s="466"/>
      <c r="MVX137" s="399"/>
      <c r="MVY137" s="466"/>
      <c r="MVZ137" s="252"/>
      <c r="MWA137" s="467"/>
      <c r="MWB137" s="466"/>
      <c r="MWC137" s="399"/>
      <c r="MWD137" s="466"/>
      <c r="MWE137" s="252"/>
      <c r="MWF137" s="467"/>
      <c r="MWG137" s="466"/>
      <c r="MWH137" s="399"/>
      <c r="MWI137" s="466"/>
      <c r="MWJ137" s="252"/>
      <c r="MWK137" s="467"/>
      <c r="MWL137" s="466"/>
      <c r="MWM137" s="399"/>
      <c r="MWN137" s="466"/>
      <c r="MWO137" s="252"/>
      <c r="MWP137" s="467"/>
      <c r="MWQ137" s="466"/>
      <c r="MWR137" s="399"/>
      <c r="MWS137" s="466"/>
      <c r="MWT137" s="252"/>
      <c r="MWU137" s="467"/>
      <c r="MWV137" s="466"/>
      <c r="MWW137" s="399"/>
      <c r="MWX137" s="466"/>
      <c r="MWY137" s="252"/>
      <c r="MWZ137" s="467"/>
      <c r="MXA137" s="466"/>
      <c r="MXB137" s="399"/>
      <c r="MXC137" s="466"/>
      <c r="MXD137" s="252"/>
      <c r="MXE137" s="467"/>
      <c r="MXF137" s="466"/>
      <c r="MXG137" s="399"/>
      <c r="MXH137" s="466"/>
      <c r="MXI137" s="252"/>
      <c r="MXJ137" s="467"/>
      <c r="MXK137" s="466"/>
      <c r="MXL137" s="399"/>
      <c r="MXM137" s="466"/>
      <c r="MXN137" s="252"/>
      <c r="MXO137" s="467"/>
      <c r="MXP137" s="466"/>
      <c r="MXQ137" s="399"/>
      <c r="MXR137" s="466"/>
      <c r="MXS137" s="252"/>
      <c r="MXT137" s="467"/>
      <c r="MXU137" s="466"/>
      <c r="MXV137" s="399"/>
      <c r="MXW137" s="466"/>
      <c r="MXX137" s="252"/>
      <c r="MXY137" s="467"/>
      <c r="MXZ137" s="466"/>
      <c r="MYA137" s="399"/>
      <c r="MYB137" s="466"/>
      <c r="MYC137" s="252"/>
      <c r="MYD137" s="467"/>
      <c r="MYE137" s="466"/>
      <c r="MYF137" s="399"/>
      <c r="MYG137" s="466"/>
      <c r="MYH137" s="252"/>
      <c r="MYI137" s="467"/>
      <c r="MYJ137" s="466"/>
      <c r="MYK137" s="399"/>
      <c r="MYL137" s="466"/>
      <c r="MYM137" s="252"/>
      <c r="MYN137" s="467"/>
      <c r="MYO137" s="466"/>
      <c r="MYP137" s="399"/>
      <c r="MYQ137" s="466"/>
      <c r="MYR137" s="252"/>
      <c r="MYS137" s="467"/>
      <c r="MYT137" s="466"/>
      <c r="MYU137" s="399"/>
      <c r="MYV137" s="466"/>
      <c r="MYW137" s="252"/>
      <c r="MYX137" s="467"/>
      <c r="MYY137" s="466"/>
      <c r="MYZ137" s="399"/>
      <c r="MZA137" s="466"/>
      <c r="MZB137" s="252"/>
      <c r="MZC137" s="467"/>
      <c r="MZD137" s="466"/>
      <c r="MZE137" s="399"/>
      <c r="MZF137" s="466"/>
      <c r="MZG137" s="252"/>
      <c r="MZH137" s="467"/>
      <c r="MZI137" s="466"/>
      <c r="MZJ137" s="399"/>
      <c r="MZK137" s="466"/>
      <c r="MZL137" s="252"/>
      <c r="MZM137" s="467"/>
      <c r="MZN137" s="466"/>
      <c r="MZO137" s="399"/>
      <c r="MZP137" s="466"/>
      <c r="MZQ137" s="252"/>
      <c r="MZR137" s="467"/>
      <c r="MZS137" s="466"/>
      <c r="MZT137" s="399"/>
      <c r="MZU137" s="466"/>
      <c r="MZV137" s="252"/>
      <c r="MZW137" s="467"/>
      <c r="MZX137" s="466"/>
      <c r="MZY137" s="399"/>
      <c r="MZZ137" s="466"/>
      <c r="NAA137" s="252"/>
      <c r="NAB137" s="467"/>
      <c r="NAC137" s="466"/>
      <c r="NAD137" s="399"/>
      <c r="NAE137" s="466"/>
      <c r="NAF137" s="252"/>
      <c r="NAG137" s="467"/>
      <c r="NAH137" s="466"/>
      <c r="NAI137" s="399"/>
      <c r="NAJ137" s="466"/>
      <c r="NAK137" s="252"/>
      <c r="NAL137" s="467"/>
      <c r="NAM137" s="466"/>
      <c r="NAN137" s="399"/>
      <c r="NAO137" s="466"/>
      <c r="NAP137" s="252"/>
      <c r="NAQ137" s="467"/>
      <c r="NAR137" s="466"/>
      <c r="NAS137" s="399"/>
      <c r="NAT137" s="466"/>
      <c r="NAU137" s="252"/>
      <c r="NAV137" s="467"/>
      <c r="NAW137" s="466"/>
      <c r="NAX137" s="399"/>
      <c r="NAY137" s="466"/>
      <c r="NAZ137" s="252"/>
      <c r="NBA137" s="467"/>
      <c r="NBB137" s="466"/>
      <c r="NBC137" s="399"/>
      <c r="NBD137" s="466"/>
      <c r="NBE137" s="252"/>
      <c r="NBF137" s="467"/>
      <c r="NBG137" s="466"/>
      <c r="NBH137" s="399"/>
      <c r="NBI137" s="466"/>
      <c r="NBJ137" s="252"/>
      <c r="NBK137" s="467"/>
      <c r="NBL137" s="466"/>
      <c r="NBM137" s="399"/>
      <c r="NBN137" s="466"/>
      <c r="NBO137" s="252"/>
      <c r="NBP137" s="467"/>
      <c r="NBQ137" s="466"/>
      <c r="NBR137" s="399"/>
      <c r="NBS137" s="466"/>
      <c r="NBT137" s="252"/>
      <c r="NBU137" s="467"/>
      <c r="NBV137" s="466"/>
      <c r="NBW137" s="399"/>
      <c r="NBX137" s="466"/>
      <c r="NBY137" s="252"/>
      <c r="NBZ137" s="467"/>
      <c r="NCA137" s="466"/>
      <c r="NCB137" s="399"/>
      <c r="NCC137" s="466"/>
      <c r="NCD137" s="252"/>
      <c r="NCE137" s="467"/>
      <c r="NCF137" s="466"/>
      <c r="NCG137" s="399"/>
      <c r="NCH137" s="466"/>
      <c r="NCI137" s="252"/>
      <c r="NCJ137" s="467"/>
      <c r="NCK137" s="466"/>
      <c r="NCL137" s="399"/>
      <c r="NCM137" s="466"/>
      <c r="NCN137" s="252"/>
      <c r="NCO137" s="467"/>
      <c r="NCP137" s="466"/>
      <c r="NCQ137" s="399"/>
      <c r="NCR137" s="466"/>
      <c r="NCS137" s="252"/>
      <c r="NCT137" s="467"/>
      <c r="NCU137" s="466"/>
      <c r="NCV137" s="399"/>
      <c r="NCW137" s="466"/>
      <c r="NCX137" s="252"/>
      <c r="NCY137" s="467"/>
      <c r="NCZ137" s="466"/>
      <c r="NDA137" s="399"/>
      <c r="NDB137" s="466"/>
      <c r="NDC137" s="252"/>
      <c r="NDD137" s="467"/>
      <c r="NDE137" s="466"/>
      <c r="NDF137" s="399"/>
      <c r="NDG137" s="466"/>
      <c r="NDH137" s="252"/>
      <c r="NDI137" s="467"/>
      <c r="NDJ137" s="466"/>
      <c r="NDK137" s="399"/>
      <c r="NDL137" s="466"/>
      <c r="NDM137" s="252"/>
      <c r="NDN137" s="467"/>
      <c r="NDO137" s="466"/>
      <c r="NDP137" s="399"/>
      <c r="NDQ137" s="466"/>
      <c r="NDR137" s="252"/>
      <c r="NDS137" s="467"/>
      <c r="NDT137" s="466"/>
      <c r="NDU137" s="399"/>
      <c r="NDV137" s="466"/>
      <c r="NDW137" s="252"/>
      <c r="NDX137" s="467"/>
      <c r="NDY137" s="466"/>
      <c r="NDZ137" s="399"/>
      <c r="NEA137" s="466"/>
      <c r="NEB137" s="252"/>
      <c r="NEC137" s="467"/>
      <c r="NED137" s="466"/>
      <c r="NEE137" s="399"/>
      <c r="NEF137" s="466"/>
      <c r="NEG137" s="252"/>
      <c r="NEH137" s="467"/>
      <c r="NEI137" s="466"/>
      <c r="NEJ137" s="399"/>
      <c r="NEK137" s="466"/>
      <c r="NEL137" s="252"/>
      <c r="NEM137" s="467"/>
      <c r="NEN137" s="466"/>
      <c r="NEO137" s="399"/>
      <c r="NEP137" s="466"/>
      <c r="NEQ137" s="252"/>
      <c r="NER137" s="467"/>
      <c r="NES137" s="466"/>
      <c r="NET137" s="399"/>
      <c r="NEU137" s="466"/>
      <c r="NEV137" s="252"/>
      <c r="NEW137" s="467"/>
      <c r="NEX137" s="466"/>
      <c r="NEY137" s="399"/>
      <c r="NEZ137" s="466"/>
      <c r="NFA137" s="252"/>
      <c r="NFB137" s="467"/>
      <c r="NFC137" s="466"/>
      <c r="NFD137" s="399"/>
      <c r="NFE137" s="466"/>
      <c r="NFF137" s="252"/>
      <c r="NFG137" s="467"/>
      <c r="NFH137" s="466"/>
      <c r="NFI137" s="399"/>
      <c r="NFJ137" s="466"/>
      <c r="NFK137" s="252"/>
      <c r="NFL137" s="467"/>
      <c r="NFM137" s="466"/>
      <c r="NFN137" s="399"/>
      <c r="NFO137" s="466"/>
      <c r="NFP137" s="252"/>
      <c r="NFQ137" s="467"/>
      <c r="NFR137" s="466"/>
      <c r="NFS137" s="399"/>
      <c r="NFT137" s="466"/>
      <c r="NFU137" s="252"/>
      <c r="NFV137" s="467"/>
      <c r="NFW137" s="466"/>
      <c r="NFX137" s="399"/>
      <c r="NFY137" s="466"/>
      <c r="NFZ137" s="252"/>
      <c r="NGA137" s="467"/>
      <c r="NGB137" s="466"/>
      <c r="NGC137" s="399"/>
      <c r="NGD137" s="466"/>
      <c r="NGE137" s="252"/>
      <c r="NGF137" s="467"/>
      <c r="NGG137" s="466"/>
      <c r="NGH137" s="399"/>
      <c r="NGI137" s="466"/>
      <c r="NGJ137" s="252"/>
      <c r="NGK137" s="467"/>
      <c r="NGL137" s="466"/>
      <c r="NGM137" s="399"/>
      <c r="NGN137" s="466"/>
      <c r="NGO137" s="252"/>
      <c r="NGP137" s="467"/>
      <c r="NGQ137" s="466"/>
      <c r="NGR137" s="399"/>
      <c r="NGS137" s="466"/>
      <c r="NGT137" s="252"/>
      <c r="NGU137" s="467"/>
      <c r="NGV137" s="466"/>
      <c r="NGW137" s="399"/>
      <c r="NGX137" s="466"/>
      <c r="NGY137" s="252"/>
      <c r="NGZ137" s="467"/>
      <c r="NHA137" s="466"/>
      <c r="NHB137" s="399"/>
      <c r="NHC137" s="466"/>
      <c r="NHD137" s="252"/>
      <c r="NHE137" s="467"/>
      <c r="NHF137" s="466"/>
      <c r="NHG137" s="399"/>
      <c r="NHH137" s="466"/>
      <c r="NHI137" s="252"/>
      <c r="NHJ137" s="467"/>
      <c r="NHK137" s="466"/>
      <c r="NHL137" s="399"/>
      <c r="NHM137" s="466"/>
      <c r="NHN137" s="252"/>
      <c r="NHO137" s="467"/>
      <c r="NHP137" s="466"/>
      <c r="NHQ137" s="399"/>
      <c r="NHR137" s="466"/>
      <c r="NHS137" s="252"/>
      <c r="NHT137" s="467"/>
      <c r="NHU137" s="466"/>
      <c r="NHV137" s="399"/>
      <c r="NHW137" s="466"/>
      <c r="NHX137" s="252"/>
      <c r="NHY137" s="467"/>
      <c r="NHZ137" s="466"/>
      <c r="NIA137" s="399"/>
      <c r="NIB137" s="466"/>
      <c r="NIC137" s="252"/>
      <c r="NID137" s="467"/>
      <c r="NIE137" s="466"/>
      <c r="NIF137" s="399"/>
      <c r="NIG137" s="466"/>
      <c r="NIH137" s="252"/>
      <c r="NII137" s="467"/>
      <c r="NIJ137" s="466"/>
      <c r="NIK137" s="399"/>
      <c r="NIL137" s="466"/>
      <c r="NIM137" s="252"/>
      <c r="NIN137" s="467"/>
      <c r="NIO137" s="466"/>
      <c r="NIP137" s="399"/>
      <c r="NIQ137" s="466"/>
      <c r="NIR137" s="252"/>
      <c r="NIS137" s="467"/>
      <c r="NIT137" s="466"/>
      <c r="NIU137" s="399"/>
      <c r="NIV137" s="466"/>
      <c r="NIW137" s="252"/>
      <c r="NIX137" s="467"/>
      <c r="NIY137" s="466"/>
      <c r="NIZ137" s="399"/>
      <c r="NJA137" s="466"/>
      <c r="NJB137" s="252"/>
      <c r="NJC137" s="467"/>
      <c r="NJD137" s="466"/>
      <c r="NJE137" s="399"/>
      <c r="NJF137" s="466"/>
      <c r="NJG137" s="252"/>
      <c r="NJH137" s="467"/>
      <c r="NJI137" s="466"/>
      <c r="NJJ137" s="399"/>
      <c r="NJK137" s="466"/>
      <c r="NJL137" s="252"/>
      <c r="NJM137" s="467"/>
      <c r="NJN137" s="466"/>
      <c r="NJO137" s="399"/>
      <c r="NJP137" s="466"/>
      <c r="NJQ137" s="252"/>
      <c r="NJR137" s="467"/>
      <c r="NJS137" s="466"/>
      <c r="NJT137" s="399"/>
      <c r="NJU137" s="466"/>
      <c r="NJV137" s="252"/>
      <c r="NJW137" s="467"/>
      <c r="NJX137" s="466"/>
      <c r="NJY137" s="399"/>
      <c r="NJZ137" s="466"/>
      <c r="NKA137" s="252"/>
      <c r="NKB137" s="467"/>
      <c r="NKC137" s="466"/>
      <c r="NKD137" s="399"/>
      <c r="NKE137" s="466"/>
      <c r="NKF137" s="252"/>
      <c r="NKG137" s="467"/>
      <c r="NKH137" s="466"/>
      <c r="NKI137" s="399"/>
      <c r="NKJ137" s="466"/>
      <c r="NKK137" s="252"/>
      <c r="NKL137" s="467"/>
      <c r="NKM137" s="466"/>
      <c r="NKN137" s="399"/>
      <c r="NKO137" s="466"/>
      <c r="NKP137" s="252"/>
      <c r="NKQ137" s="467"/>
      <c r="NKR137" s="466"/>
      <c r="NKS137" s="399"/>
      <c r="NKT137" s="466"/>
      <c r="NKU137" s="252"/>
      <c r="NKV137" s="467"/>
      <c r="NKW137" s="466"/>
      <c r="NKX137" s="399"/>
      <c r="NKY137" s="466"/>
      <c r="NKZ137" s="252"/>
      <c r="NLA137" s="467"/>
      <c r="NLB137" s="466"/>
      <c r="NLC137" s="399"/>
      <c r="NLD137" s="466"/>
      <c r="NLE137" s="252"/>
      <c r="NLF137" s="467"/>
      <c r="NLG137" s="466"/>
      <c r="NLH137" s="399"/>
      <c r="NLI137" s="466"/>
      <c r="NLJ137" s="252"/>
      <c r="NLK137" s="467"/>
      <c r="NLL137" s="466"/>
      <c r="NLM137" s="399"/>
      <c r="NLN137" s="466"/>
      <c r="NLO137" s="252"/>
      <c r="NLP137" s="467"/>
      <c r="NLQ137" s="466"/>
      <c r="NLR137" s="399"/>
      <c r="NLS137" s="466"/>
      <c r="NLT137" s="252"/>
      <c r="NLU137" s="467"/>
      <c r="NLV137" s="466"/>
      <c r="NLW137" s="399"/>
      <c r="NLX137" s="466"/>
      <c r="NLY137" s="252"/>
      <c r="NLZ137" s="467"/>
      <c r="NMA137" s="466"/>
      <c r="NMB137" s="399"/>
      <c r="NMC137" s="466"/>
      <c r="NMD137" s="252"/>
      <c r="NME137" s="467"/>
      <c r="NMF137" s="466"/>
      <c r="NMG137" s="399"/>
      <c r="NMH137" s="466"/>
      <c r="NMI137" s="252"/>
      <c r="NMJ137" s="467"/>
      <c r="NMK137" s="466"/>
      <c r="NML137" s="399"/>
      <c r="NMM137" s="466"/>
      <c r="NMN137" s="252"/>
      <c r="NMO137" s="467"/>
      <c r="NMP137" s="466"/>
      <c r="NMQ137" s="399"/>
      <c r="NMR137" s="466"/>
      <c r="NMS137" s="252"/>
      <c r="NMT137" s="467"/>
      <c r="NMU137" s="466"/>
      <c r="NMV137" s="399"/>
      <c r="NMW137" s="466"/>
      <c r="NMX137" s="252"/>
      <c r="NMY137" s="467"/>
      <c r="NMZ137" s="466"/>
      <c r="NNA137" s="399"/>
      <c r="NNB137" s="466"/>
      <c r="NNC137" s="252"/>
      <c r="NND137" s="467"/>
      <c r="NNE137" s="466"/>
      <c r="NNF137" s="399"/>
      <c r="NNG137" s="466"/>
      <c r="NNH137" s="252"/>
      <c r="NNI137" s="467"/>
      <c r="NNJ137" s="466"/>
      <c r="NNK137" s="399"/>
      <c r="NNL137" s="466"/>
      <c r="NNM137" s="252"/>
      <c r="NNN137" s="467"/>
      <c r="NNO137" s="466"/>
      <c r="NNP137" s="399"/>
      <c r="NNQ137" s="466"/>
      <c r="NNR137" s="252"/>
      <c r="NNS137" s="467"/>
      <c r="NNT137" s="466"/>
      <c r="NNU137" s="399"/>
      <c r="NNV137" s="466"/>
      <c r="NNW137" s="252"/>
      <c r="NNX137" s="467"/>
      <c r="NNY137" s="466"/>
      <c r="NNZ137" s="399"/>
      <c r="NOA137" s="466"/>
      <c r="NOB137" s="252"/>
      <c r="NOC137" s="467"/>
      <c r="NOD137" s="466"/>
      <c r="NOE137" s="399"/>
      <c r="NOF137" s="466"/>
      <c r="NOG137" s="252"/>
      <c r="NOH137" s="467"/>
      <c r="NOI137" s="466"/>
      <c r="NOJ137" s="399"/>
      <c r="NOK137" s="466"/>
      <c r="NOL137" s="252"/>
      <c r="NOM137" s="467"/>
      <c r="NON137" s="466"/>
      <c r="NOO137" s="399"/>
      <c r="NOP137" s="466"/>
      <c r="NOQ137" s="252"/>
      <c r="NOR137" s="467"/>
      <c r="NOS137" s="466"/>
      <c r="NOT137" s="399"/>
      <c r="NOU137" s="466"/>
      <c r="NOV137" s="252"/>
      <c r="NOW137" s="467"/>
      <c r="NOX137" s="466"/>
      <c r="NOY137" s="399"/>
      <c r="NOZ137" s="466"/>
      <c r="NPA137" s="252"/>
      <c r="NPB137" s="467"/>
      <c r="NPC137" s="466"/>
      <c r="NPD137" s="399"/>
      <c r="NPE137" s="466"/>
      <c r="NPF137" s="252"/>
      <c r="NPG137" s="467"/>
      <c r="NPH137" s="466"/>
      <c r="NPI137" s="399"/>
      <c r="NPJ137" s="466"/>
      <c r="NPK137" s="252"/>
      <c r="NPL137" s="467"/>
      <c r="NPM137" s="466"/>
      <c r="NPN137" s="399"/>
      <c r="NPO137" s="466"/>
      <c r="NPP137" s="252"/>
      <c r="NPQ137" s="467"/>
      <c r="NPR137" s="466"/>
      <c r="NPS137" s="399"/>
      <c r="NPT137" s="466"/>
      <c r="NPU137" s="252"/>
      <c r="NPV137" s="467"/>
      <c r="NPW137" s="466"/>
      <c r="NPX137" s="399"/>
      <c r="NPY137" s="466"/>
      <c r="NPZ137" s="252"/>
      <c r="NQA137" s="467"/>
      <c r="NQB137" s="466"/>
      <c r="NQC137" s="399"/>
      <c r="NQD137" s="466"/>
      <c r="NQE137" s="252"/>
      <c r="NQF137" s="467"/>
      <c r="NQG137" s="466"/>
      <c r="NQH137" s="399"/>
      <c r="NQI137" s="466"/>
      <c r="NQJ137" s="252"/>
      <c r="NQK137" s="467"/>
      <c r="NQL137" s="466"/>
      <c r="NQM137" s="399"/>
      <c r="NQN137" s="466"/>
      <c r="NQO137" s="252"/>
      <c r="NQP137" s="467"/>
      <c r="NQQ137" s="466"/>
      <c r="NQR137" s="399"/>
      <c r="NQS137" s="466"/>
      <c r="NQT137" s="252"/>
      <c r="NQU137" s="467"/>
      <c r="NQV137" s="466"/>
      <c r="NQW137" s="399"/>
      <c r="NQX137" s="466"/>
      <c r="NQY137" s="252"/>
      <c r="NQZ137" s="467"/>
      <c r="NRA137" s="466"/>
      <c r="NRB137" s="399"/>
      <c r="NRC137" s="466"/>
      <c r="NRD137" s="252"/>
      <c r="NRE137" s="467"/>
      <c r="NRF137" s="466"/>
      <c r="NRG137" s="399"/>
      <c r="NRH137" s="466"/>
      <c r="NRI137" s="252"/>
      <c r="NRJ137" s="467"/>
      <c r="NRK137" s="466"/>
      <c r="NRL137" s="399"/>
      <c r="NRM137" s="466"/>
      <c r="NRN137" s="252"/>
      <c r="NRO137" s="467"/>
      <c r="NRP137" s="466"/>
      <c r="NRQ137" s="399"/>
      <c r="NRR137" s="466"/>
      <c r="NRS137" s="252"/>
      <c r="NRT137" s="467"/>
      <c r="NRU137" s="466"/>
      <c r="NRV137" s="399"/>
      <c r="NRW137" s="466"/>
      <c r="NRX137" s="252"/>
      <c r="NRY137" s="467"/>
      <c r="NRZ137" s="466"/>
      <c r="NSA137" s="399"/>
      <c r="NSB137" s="466"/>
      <c r="NSC137" s="252"/>
      <c r="NSD137" s="467"/>
      <c r="NSE137" s="466"/>
      <c r="NSF137" s="399"/>
      <c r="NSG137" s="466"/>
      <c r="NSH137" s="252"/>
      <c r="NSI137" s="467"/>
      <c r="NSJ137" s="466"/>
      <c r="NSK137" s="399"/>
      <c r="NSL137" s="466"/>
      <c r="NSM137" s="252"/>
      <c r="NSN137" s="467"/>
      <c r="NSO137" s="466"/>
      <c r="NSP137" s="399"/>
      <c r="NSQ137" s="466"/>
      <c r="NSR137" s="252"/>
      <c r="NSS137" s="467"/>
      <c r="NST137" s="466"/>
      <c r="NSU137" s="399"/>
      <c r="NSV137" s="466"/>
      <c r="NSW137" s="252"/>
      <c r="NSX137" s="467"/>
      <c r="NSY137" s="466"/>
      <c r="NSZ137" s="399"/>
      <c r="NTA137" s="466"/>
      <c r="NTB137" s="252"/>
      <c r="NTC137" s="467"/>
      <c r="NTD137" s="466"/>
      <c r="NTE137" s="399"/>
      <c r="NTF137" s="466"/>
      <c r="NTG137" s="252"/>
      <c r="NTH137" s="467"/>
      <c r="NTI137" s="466"/>
      <c r="NTJ137" s="399"/>
      <c r="NTK137" s="466"/>
      <c r="NTL137" s="252"/>
      <c r="NTM137" s="467"/>
      <c r="NTN137" s="466"/>
      <c r="NTO137" s="399"/>
      <c r="NTP137" s="466"/>
      <c r="NTQ137" s="252"/>
      <c r="NTR137" s="467"/>
      <c r="NTS137" s="466"/>
      <c r="NTT137" s="399"/>
      <c r="NTU137" s="466"/>
      <c r="NTV137" s="252"/>
      <c r="NTW137" s="467"/>
      <c r="NTX137" s="466"/>
      <c r="NTY137" s="399"/>
      <c r="NTZ137" s="466"/>
      <c r="NUA137" s="252"/>
      <c r="NUB137" s="467"/>
      <c r="NUC137" s="466"/>
      <c r="NUD137" s="399"/>
      <c r="NUE137" s="466"/>
      <c r="NUF137" s="252"/>
      <c r="NUG137" s="467"/>
      <c r="NUH137" s="466"/>
      <c r="NUI137" s="399"/>
      <c r="NUJ137" s="466"/>
      <c r="NUK137" s="252"/>
      <c r="NUL137" s="467"/>
      <c r="NUM137" s="466"/>
      <c r="NUN137" s="399"/>
      <c r="NUO137" s="466"/>
      <c r="NUP137" s="252"/>
      <c r="NUQ137" s="467"/>
      <c r="NUR137" s="466"/>
      <c r="NUS137" s="399"/>
      <c r="NUT137" s="466"/>
      <c r="NUU137" s="252"/>
      <c r="NUV137" s="467"/>
      <c r="NUW137" s="466"/>
      <c r="NUX137" s="399"/>
      <c r="NUY137" s="466"/>
      <c r="NUZ137" s="252"/>
      <c r="NVA137" s="467"/>
      <c r="NVB137" s="466"/>
      <c r="NVC137" s="399"/>
      <c r="NVD137" s="466"/>
      <c r="NVE137" s="252"/>
      <c r="NVF137" s="467"/>
      <c r="NVG137" s="466"/>
      <c r="NVH137" s="399"/>
      <c r="NVI137" s="466"/>
      <c r="NVJ137" s="252"/>
      <c r="NVK137" s="467"/>
      <c r="NVL137" s="466"/>
      <c r="NVM137" s="399"/>
      <c r="NVN137" s="466"/>
      <c r="NVO137" s="252"/>
      <c r="NVP137" s="467"/>
      <c r="NVQ137" s="466"/>
      <c r="NVR137" s="399"/>
      <c r="NVS137" s="466"/>
      <c r="NVT137" s="252"/>
      <c r="NVU137" s="467"/>
      <c r="NVV137" s="466"/>
      <c r="NVW137" s="399"/>
      <c r="NVX137" s="466"/>
      <c r="NVY137" s="252"/>
      <c r="NVZ137" s="467"/>
      <c r="NWA137" s="466"/>
      <c r="NWB137" s="399"/>
      <c r="NWC137" s="466"/>
      <c r="NWD137" s="252"/>
      <c r="NWE137" s="467"/>
      <c r="NWF137" s="466"/>
      <c r="NWG137" s="399"/>
      <c r="NWH137" s="466"/>
      <c r="NWI137" s="252"/>
      <c r="NWJ137" s="467"/>
      <c r="NWK137" s="466"/>
      <c r="NWL137" s="399"/>
      <c r="NWM137" s="466"/>
      <c r="NWN137" s="252"/>
      <c r="NWO137" s="467"/>
      <c r="NWP137" s="466"/>
      <c r="NWQ137" s="399"/>
      <c r="NWR137" s="466"/>
      <c r="NWS137" s="252"/>
      <c r="NWT137" s="467"/>
      <c r="NWU137" s="466"/>
      <c r="NWV137" s="399"/>
      <c r="NWW137" s="466"/>
      <c r="NWX137" s="252"/>
      <c r="NWY137" s="467"/>
      <c r="NWZ137" s="466"/>
      <c r="NXA137" s="399"/>
      <c r="NXB137" s="466"/>
      <c r="NXC137" s="252"/>
      <c r="NXD137" s="467"/>
      <c r="NXE137" s="466"/>
      <c r="NXF137" s="399"/>
      <c r="NXG137" s="466"/>
      <c r="NXH137" s="252"/>
      <c r="NXI137" s="467"/>
      <c r="NXJ137" s="466"/>
      <c r="NXK137" s="399"/>
      <c r="NXL137" s="466"/>
      <c r="NXM137" s="252"/>
      <c r="NXN137" s="467"/>
      <c r="NXO137" s="466"/>
      <c r="NXP137" s="399"/>
      <c r="NXQ137" s="466"/>
      <c r="NXR137" s="252"/>
      <c r="NXS137" s="467"/>
      <c r="NXT137" s="466"/>
      <c r="NXU137" s="399"/>
      <c r="NXV137" s="466"/>
      <c r="NXW137" s="252"/>
      <c r="NXX137" s="467"/>
      <c r="NXY137" s="466"/>
      <c r="NXZ137" s="399"/>
      <c r="NYA137" s="466"/>
      <c r="NYB137" s="252"/>
      <c r="NYC137" s="467"/>
      <c r="NYD137" s="466"/>
      <c r="NYE137" s="399"/>
      <c r="NYF137" s="466"/>
      <c r="NYG137" s="252"/>
      <c r="NYH137" s="467"/>
      <c r="NYI137" s="466"/>
      <c r="NYJ137" s="399"/>
      <c r="NYK137" s="466"/>
      <c r="NYL137" s="252"/>
      <c r="NYM137" s="467"/>
      <c r="NYN137" s="466"/>
      <c r="NYO137" s="399"/>
      <c r="NYP137" s="466"/>
      <c r="NYQ137" s="252"/>
      <c r="NYR137" s="467"/>
      <c r="NYS137" s="466"/>
      <c r="NYT137" s="399"/>
      <c r="NYU137" s="466"/>
      <c r="NYV137" s="252"/>
      <c r="NYW137" s="467"/>
      <c r="NYX137" s="466"/>
      <c r="NYY137" s="399"/>
      <c r="NYZ137" s="466"/>
      <c r="NZA137" s="252"/>
      <c r="NZB137" s="467"/>
      <c r="NZC137" s="466"/>
      <c r="NZD137" s="399"/>
      <c r="NZE137" s="466"/>
      <c r="NZF137" s="252"/>
      <c r="NZG137" s="467"/>
      <c r="NZH137" s="466"/>
      <c r="NZI137" s="399"/>
      <c r="NZJ137" s="466"/>
      <c r="NZK137" s="252"/>
      <c r="NZL137" s="467"/>
      <c r="NZM137" s="466"/>
      <c r="NZN137" s="399"/>
      <c r="NZO137" s="466"/>
      <c r="NZP137" s="252"/>
      <c r="NZQ137" s="467"/>
      <c r="NZR137" s="466"/>
      <c r="NZS137" s="399"/>
      <c r="NZT137" s="466"/>
      <c r="NZU137" s="252"/>
      <c r="NZV137" s="467"/>
      <c r="NZW137" s="466"/>
      <c r="NZX137" s="399"/>
      <c r="NZY137" s="466"/>
      <c r="NZZ137" s="252"/>
      <c r="OAA137" s="467"/>
      <c r="OAB137" s="466"/>
      <c r="OAC137" s="399"/>
      <c r="OAD137" s="466"/>
      <c r="OAE137" s="252"/>
      <c r="OAF137" s="467"/>
      <c r="OAG137" s="466"/>
      <c r="OAH137" s="399"/>
      <c r="OAI137" s="466"/>
      <c r="OAJ137" s="252"/>
      <c r="OAK137" s="467"/>
      <c r="OAL137" s="466"/>
      <c r="OAM137" s="399"/>
      <c r="OAN137" s="466"/>
      <c r="OAO137" s="252"/>
      <c r="OAP137" s="467"/>
      <c r="OAQ137" s="466"/>
      <c r="OAR137" s="399"/>
      <c r="OAS137" s="466"/>
      <c r="OAT137" s="252"/>
      <c r="OAU137" s="467"/>
      <c r="OAV137" s="466"/>
      <c r="OAW137" s="399"/>
      <c r="OAX137" s="466"/>
      <c r="OAY137" s="252"/>
      <c r="OAZ137" s="467"/>
      <c r="OBA137" s="466"/>
      <c r="OBB137" s="399"/>
      <c r="OBC137" s="466"/>
      <c r="OBD137" s="252"/>
      <c r="OBE137" s="467"/>
      <c r="OBF137" s="466"/>
      <c r="OBG137" s="399"/>
      <c r="OBH137" s="466"/>
      <c r="OBI137" s="252"/>
      <c r="OBJ137" s="467"/>
      <c r="OBK137" s="466"/>
      <c r="OBL137" s="399"/>
      <c r="OBM137" s="466"/>
      <c r="OBN137" s="252"/>
      <c r="OBO137" s="467"/>
      <c r="OBP137" s="466"/>
      <c r="OBQ137" s="399"/>
      <c r="OBR137" s="466"/>
      <c r="OBS137" s="252"/>
      <c r="OBT137" s="467"/>
      <c r="OBU137" s="466"/>
      <c r="OBV137" s="399"/>
      <c r="OBW137" s="466"/>
      <c r="OBX137" s="252"/>
      <c r="OBY137" s="467"/>
      <c r="OBZ137" s="466"/>
      <c r="OCA137" s="399"/>
      <c r="OCB137" s="466"/>
      <c r="OCC137" s="252"/>
      <c r="OCD137" s="467"/>
      <c r="OCE137" s="466"/>
      <c r="OCF137" s="399"/>
      <c r="OCG137" s="466"/>
      <c r="OCH137" s="252"/>
      <c r="OCI137" s="467"/>
      <c r="OCJ137" s="466"/>
      <c r="OCK137" s="399"/>
      <c r="OCL137" s="466"/>
      <c r="OCM137" s="252"/>
      <c r="OCN137" s="467"/>
      <c r="OCO137" s="466"/>
      <c r="OCP137" s="399"/>
      <c r="OCQ137" s="466"/>
      <c r="OCR137" s="252"/>
      <c r="OCS137" s="467"/>
      <c r="OCT137" s="466"/>
      <c r="OCU137" s="399"/>
      <c r="OCV137" s="466"/>
      <c r="OCW137" s="252"/>
      <c r="OCX137" s="467"/>
      <c r="OCY137" s="466"/>
      <c r="OCZ137" s="399"/>
      <c r="ODA137" s="466"/>
      <c r="ODB137" s="252"/>
      <c r="ODC137" s="467"/>
      <c r="ODD137" s="466"/>
      <c r="ODE137" s="399"/>
      <c r="ODF137" s="466"/>
      <c r="ODG137" s="252"/>
      <c r="ODH137" s="467"/>
      <c r="ODI137" s="466"/>
      <c r="ODJ137" s="399"/>
      <c r="ODK137" s="466"/>
      <c r="ODL137" s="252"/>
      <c r="ODM137" s="467"/>
      <c r="ODN137" s="466"/>
      <c r="ODO137" s="399"/>
      <c r="ODP137" s="466"/>
      <c r="ODQ137" s="252"/>
      <c r="ODR137" s="467"/>
      <c r="ODS137" s="466"/>
      <c r="ODT137" s="399"/>
      <c r="ODU137" s="466"/>
      <c r="ODV137" s="252"/>
      <c r="ODW137" s="467"/>
      <c r="ODX137" s="466"/>
      <c r="ODY137" s="399"/>
      <c r="ODZ137" s="466"/>
      <c r="OEA137" s="252"/>
      <c r="OEB137" s="467"/>
      <c r="OEC137" s="466"/>
      <c r="OED137" s="399"/>
      <c r="OEE137" s="466"/>
      <c r="OEF137" s="252"/>
      <c r="OEG137" s="467"/>
      <c r="OEH137" s="466"/>
      <c r="OEI137" s="399"/>
      <c r="OEJ137" s="466"/>
      <c r="OEK137" s="252"/>
      <c r="OEL137" s="467"/>
      <c r="OEM137" s="466"/>
      <c r="OEN137" s="399"/>
      <c r="OEO137" s="466"/>
      <c r="OEP137" s="252"/>
      <c r="OEQ137" s="467"/>
      <c r="OER137" s="466"/>
      <c r="OES137" s="399"/>
      <c r="OET137" s="466"/>
      <c r="OEU137" s="252"/>
      <c r="OEV137" s="467"/>
      <c r="OEW137" s="466"/>
      <c r="OEX137" s="399"/>
      <c r="OEY137" s="466"/>
      <c r="OEZ137" s="252"/>
      <c r="OFA137" s="467"/>
      <c r="OFB137" s="466"/>
      <c r="OFC137" s="399"/>
      <c r="OFD137" s="466"/>
      <c r="OFE137" s="252"/>
      <c r="OFF137" s="467"/>
      <c r="OFG137" s="466"/>
      <c r="OFH137" s="399"/>
      <c r="OFI137" s="466"/>
      <c r="OFJ137" s="252"/>
      <c r="OFK137" s="467"/>
      <c r="OFL137" s="466"/>
      <c r="OFM137" s="399"/>
      <c r="OFN137" s="466"/>
      <c r="OFO137" s="252"/>
      <c r="OFP137" s="467"/>
      <c r="OFQ137" s="466"/>
      <c r="OFR137" s="399"/>
      <c r="OFS137" s="466"/>
      <c r="OFT137" s="252"/>
      <c r="OFU137" s="467"/>
      <c r="OFV137" s="466"/>
      <c r="OFW137" s="399"/>
      <c r="OFX137" s="466"/>
      <c r="OFY137" s="252"/>
      <c r="OFZ137" s="467"/>
      <c r="OGA137" s="466"/>
      <c r="OGB137" s="399"/>
      <c r="OGC137" s="466"/>
      <c r="OGD137" s="252"/>
      <c r="OGE137" s="467"/>
      <c r="OGF137" s="466"/>
      <c r="OGG137" s="399"/>
      <c r="OGH137" s="466"/>
      <c r="OGI137" s="252"/>
      <c r="OGJ137" s="467"/>
      <c r="OGK137" s="466"/>
      <c r="OGL137" s="399"/>
      <c r="OGM137" s="466"/>
      <c r="OGN137" s="252"/>
      <c r="OGO137" s="467"/>
      <c r="OGP137" s="466"/>
      <c r="OGQ137" s="399"/>
      <c r="OGR137" s="466"/>
      <c r="OGS137" s="252"/>
      <c r="OGT137" s="467"/>
      <c r="OGU137" s="466"/>
      <c r="OGV137" s="399"/>
      <c r="OGW137" s="466"/>
      <c r="OGX137" s="252"/>
      <c r="OGY137" s="467"/>
      <c r="OGZ137" s="466"/>
      <c r="OHA137" s="399"/>
      <c r="OHB137" s="466"/>
      <c r="OHC137" s="252"/>
      <c r="OHD137" s="467"/>
      <c r="OHE137" s="466"/>
      <c r="OHF137" s="399"/>
      <c r="OHG137" s="466"/>
      <c r="OHH137" s="252"/>
      <c r="OHI137" s="467"/>
      <c r="OHJ137" s="466"/>
      <c r="OHK137" s="399"/>
      <c r="OHL137" s="466"/>
      <c r="OHM137" s="252"/>
      <c r="OHN137" s="467"/>
      <c r="OHO137" s="466"/>
      <c r="OHP137" s="399"/>
      <c r="OHQ137" s="466"/>
      <c r="OHR137" s="252"/>
      <c r="OHS137" s="467"/>
      <c r="OHT137" s="466"/>
      <c r="OHU137" s="399"/>
      <c r="OHV137" s="466"/>
      <c r="OHW137" s="252"/>
      <c r="OHX137" s="467"/>
      <c r="OHY137" s="466"/>
      <c r="OHZ137" s="399"/>
      <c r="OIA137" s="466"/>
      <c r="OIB137" s="252"/>
      <c r="OIC137" s="467"/>
      <c r="OID137" s="466"/>
      <c r="OIE137" s="399"/>
      <c r="OIF137" s="466"/>
      <c r="OIG137" s="252"/>
      <c r="OIH137" s="467"/>
      <c r="OII137" s="466"/>
      <c r="OIJ137" s="399"/>
      <c r="OIK137" s="466"/>
      <c r="OIL137" s="252"/>
      <c r="OIM137" s="467"/>
      <c r="OIN137" s="466"/>
      <c r="OIO137" s="399"/>
      <c r="OIP137" s="466"/>
      <c r="OIQ137" s="252"/>
      <c r="OIR137" s="467"/>
      <c r="OIS137" s="466"/>
      <c r="OIT137" s="399"/>
      <c r="OIU137" s="466"/>
      <c r="OIV137" s="252"/>
      <c r="OIW137" s="467"/>
      <c r="OIX137" s="466"/>
      <c r="OIY137" s="399"/>
      <c r="OIZ137" s="466"/>
      <c r="OJA137" s="252"/>
      <c r="OJB137" s="467"/>
      <c r="OJC137" s="466"/>
      <c r="OJD137" s="399"/>
      <c r="OJE137" s="466"/>
      <c r="OJF137" s="252"/>
      <c r="OJG137" s="467"/>
      <c r="OJH137" s="466"/>
      <c r="OJI137" s="399"/>
      <c r="OJJ137" s="466"/>
      <c r="OJK137" s="252"/>
      <c r="OJL137" s="467"/>
      <c r="OJM137" s="466"/>
      <c r="OJN137" s="399"/>
      <c r="OJO137" s="466"/>
      <c r="OJP137" s="252"/>
      <c r="OJQ137" s="467"/>
      <c r="OJR137" s="466"/>
      <c r="OJS137" s="399"/>
      <c r="OJT137" s="466"/>
      <c r="OJU137" s="252"/>
      <c r="OJV137" s="467"/>
      <c r="OJW137" s="466"/>
      <c r="OJX137" s="399"/>
      <c r="OJY137" s="466"/>
      <c r="OJZ137" s="252"/>
      <c r="OKA137" s="467"/>
      <c r="OKB137" s="466"/>
      <c r="OKC137" s="399"/>
      <c r="OKD137" s="466"/>
      <c r="OKE137" s="252"/>
      <c r="OKF137" s="467"/>
      <c r="OKG137" s="466"/>
      <c r="OKH137" s="399"/>
      <c r="OKI137" s="466"/>
      <c r="OKJ137" s="252"/>
      <c r="OKK137" s="467"/>
      <c r="OKL137" s="466"/>
      <c r="OKM137" s="399"/>
      <c r="OKN137" s="466"/>
      <c r="OKO137" s="252"/>
      <c r="OKP137" s="467"/>
      <c r="OKQ137" s="466"/>
      <c r="OKR137" s="399"/>
      <c r="OKS137" s="466"/>
      <c r="OKT137" s="252"/>
      <c r="OKU137" s="467"/>
      <c r="OKV137" s="466"/>
      <c r="OKW137" s="399"/>
      <c r="OKX137" s="466"/>
      <c r="OKY137" s="252"/>
      <c r="OKZ137" s="467"/>
      <c r="OLA137" s="466"/>
      <c r="OLB137" s="399"/>
      <c r="OLC137" s="466"/>
      <c r="OLD137" s="252"/>
      <c r="OLE137" s="467"/>
      <c r="OLF137" s="466"/>
      <c r="OLG137" s="399"/>
      <c r="OLH137" s="466"/>
      <c r="OLI137" s="252"/>
      <c r="OLJ137" s="467"/>
      <c r="OLK137" s="466"/>
      <c r="OLL137" s="399"/>
      <c r="OLM137" s="466"/>
      <c r="OLN137" s="252"/>
      <c r="OLO137" s="467"/>
      <c r="OLP137" s="466"/>
      <c r="OLQ137" s="399"/>
      <c r="OLR137" s="466"/>
      <c r="OLS137" s="252"/>
      <c r="OLT137" s="467"/>
      <c r="OLU137" s="466"/>
      <c r="OLV137" s="399"/>
      <c r="OLW137" s="466"/>
      <c r="OLX137" s="252"/>
      <c r="OLY137" s="467"/>
      <c r="OLZ137" s="466"/>
      <c r="OMA137" s="399"/>
      <c r="OMB137" s="466"/>
      <c r="OMC137" s="252"/>
      <c r="OMD137" s="467"/>
      <c r="OME137" s="466"/>
      <c r="OMF137" s="399"/>
      <c r="OMG137" s="466"/>
      <c r="OMH137" s="252"/>
      <c r="OMI137" s="467"/>
      <c r="OMJ137" s="466"/>
      <c r="OMK137" s="399"/>
      <c r="OML137" s="466"/>
      <c r="OMM137" s="252"/>
      <c r="OMN137" s="467"/>
      <c r="OMO137" s="466"/>
      <c r="OMP137" s="399"/>
      <c r="OMQ137" s="466"/>
      <c r="OMR137" s="252"/>
      <c r="OMS137" s="467"/>
      <c r="OMT137" s="466"/>
      <c r="OMU137" s="399"/>
      <c r="OMV137" s="466"/>
      <c r="OMW137" s="252"/>
      <c r="OMX137" s="467"/>
      <c r="OMY137" s="466"/>
      <c r="OMZ137" s="399"/>
      <c r="ONA137" s="466"/>
      <c r="ONB137" s="252"/>
      <c r="ONC137" s="467"/>
      <c r="OND137" s="466"/>
      <c r="ONE137" s="399"/>
      <c r="ONF137" s="466"/>
      <c r="ONG137" s="252"/>
      <c r="ONH137" s="467"/>
      <c r="ONI137" s="466"/>
      <c r="ONJ137" s="399"/>
      <c r="ONK137" s="466"/>
      <c r="ONL137" s="252"/>
      <c r="ONM137" s="467"/>
      <c r="ONN137" s="466"/>
      <c r="ONO137" s="399"/>
      <c r="ONP137" s="466"/>
      <c r="ONQ137" s="252"/>
      <c r="ONR137" s="467"/>
      <c r="ONS137" s="466"/>
      <c r="ONT137" s="399"/>
      <c r="ONU137" s="466"/>
      <c r="ONV137" s="252"/>
      <c r="ONW137" s="467"/>
      <c r="ONX137" s="466"/>
      <c r="ONY137" s="399"/>
      <c r="ONZ137" s="466"/>
      <c r="OOA137" s="252"/>
      <c r="OOB137" s="467"/>
      <c r="OOC137" s="466"/>
      <c r="OOD137" s="399"/>
      <c r="OOE137" s="466"/>
      <c r="OOF137" s="252"/>
      <c r="OOG137" s="467"/>
      <c r="OOH137" s="466"/>
      <c r="OOI137" s="399"/>
      <c r="OOJ137" s="466"/>
      <c r="OOK137" s="252"/>
      <c r="OOL137" s="467"/>
      <c r="OOM137" s="466"/>
      <c r="OON137" s="399"/>
      <c r="OOO137" s="466"/>
      <c r="OOP137" s="252"/>
      <c r="OOQ137" s="467"/>
      <c r="OOR137" s="466"/>
      <c r="OOS137" s="399"/>
      <c r="OOT137" s="466"/>
      <c r="OOU137" s="252"/>
      <c r="OOV137" s="467"/>
      <c r="OOW137" s="466"/>
      <c r="OOX137" s="399"/>
      <c r="OOY137" s="466"/>
      <c r="OOZ137" s="252"/>
      <c r="OPA137" s="467"/>
      <c r="OPB137" s="466"/>
      <c r="OPC137" s="399"/>
      <c r="OPD137" s="466"/>
      <c r="OPE137" s="252"/>
      <c r="OPF137" s="467"/>
      <c r="OPG137" s="466"/>
      <c r="OPH137" s="399"/>
      <c r="OPI137" s="466"/>
      <c r="OPJ137" s="252"/>
      <c r="OPK137" s="467"/>
      <c r="OPL137" s="466"/>
      <c r="OPM137" s="399"/>
      <c r="OPN137" s="466"/>
      <c r="OPO137" s="252"/>
      <c r="OPP137" s="467"/>
      <c r="OPQ137" s="466"/>
      <c r="OPR137" s="399"/>
      <c r="OPS137" s="466"/>
      <c r="OPT137" s="252"/>
      <c r="OPU137" s="467"/>
      <c r="OPV137" s="466"/>
      <c r="OPW137" s="399"/>
      <c r="OPX137" s="466"/>
      <c r="OPY137" s="252"/>
      <c r="OPZ137" s="467"/>
      <c r="OQA137" s="466"/>
      <c r="OQB137" s="399"/>
      <c r="OQC137" s="466"/>
      <c r="OQD137" s="252"/>
      <c r="OQE137" s="467"/>
      <c r="OQF137" s="466"/>
      <c r="OQG137" s="399"/>
      <c r="OQH137" s="466"/>
      <c r="OQI137" s="252"/>
      <c r="OQJ137" s="467"/>
      <c r="OQK137" s="466"/>
      <c r="OQL137" s="399"/>
      <c r="OQM137" s="466"/>
      <c r="OQN137" s="252"/>
      <c r="OQO137" s="467"/>
      <c r="OQP137" s="466"/>
      <c r="OQQ137" s="399"/>
      <c r="OQR137" s="466"/>
      <c r="OQS137" s="252"/>
      <c r="OQT137" s="467"/>
      <c r="OQU137" s="466"/>
      <c r="OQV137" s="399"/>
      <c r="OQW137" s="466"/>
      <c r="OQX137" s="252"/>
      <c r="OQY137" s="467"/>
      <c r="OQZ137" s="466"/>
      <c r="ORA137" s="399"/>
      <c r="ORB137" s="466"/>
      <c r="ORC137" s="252"/>
      <c r="ORD137" s="467"/>
      <c r="ORE137" s="466"/>
      <c r="ORF137" s="399"/>
      <c r="ORG137" s="466"/>
      <c r="ORH137" s="252"/>
      <c r="ORI137" s="467"/>
      <c r="ORJ137" s="466"/>
      <c r="ORK137" s="399"/>
      <c r="ORL137" s="466"/>
      <c r="ORM137" s="252"/>
      <c r="ORN137" s="467"/>
      <c r="ORO137" s="466"/>
      <c r="ORP137" s="399"/>
      <c r="ORQ137" s="466"/>
      <c r="ORR137" s="252"/>
      <c r="ORS137" s="467"/>
      <c r="ORT137" s="466"/>
      <c r="ORU137" s="399"/>
      <c r="ORV137" s="466"/>
      <c r="ORW137" s="252"/>
      <c r="ORX137" s="467"/>
      <c r="ORY137" s="466"/>
      <c r="ORZ137" s="399"/>
      <c r="OSA137" s="466"/>
      <c r="OSB137" s="252"/>
      <c r="OSC137" s="467"/>
      <c r="OSD137" s="466"/>
      <c r="OSE137" s="399"/>
      <c r="OSF137" s="466"/>
      <c r="OSG137" s="252"/>
      <c r="OSH137" s="467"/>
      <c r="OSI137" s="466"/>
      <c r="OSJ137" s="399"/>
      <c r="OSK137" s="466"/>
      <c r="OSL137" s="252"/>
      <c r="OSM137" s="467"/>
      <c r="OSN137" s="466"/>
      <c r="OSO137" s="399"/>
      <c r="OSP137" s="466"/>
      <c r="OSQ137" s="252"/>
      <c r="OSR137" s="467"/>
      <c r="OSS137" s="466"/>
      <c r="OST137" s="399"/>
      <c r="OSU137" s="466"/>
      <c r="OSV137" s="252"/>
      <c r="OSW137" s="467"/>
      <c r="OSX137" s="466"/>
      <c r="OSY137" s="399"/>
      <c r="OSZ137" s="466"/>
      <c r="OTA137" s="252"/>
      <c r="OTB137" s="467"/>
      <c r="OTC137" s="466"/>
      <c r="OTD137" s="399"/>
      <c r="OTE137" s="466"/>
      <c r="OTF137" s="252"/>
      <c r="OTG137" s="467"/>
      <c r="OTH137" s="466"/>
      <c r="OTI137" s="399"/>
      <c r="OTJ137" s="466"/>
      <c r="OTK137" s="252"/>
      <c r="OTL137" s="467"/>
      <c r="OTM137" s="466"/>
      <c r="OTN137" s="399"/>
      <c r="OTO137" s="466"/>
      <c r="OTP137" s="252"/>
      <c r="OTQ137" s="467"/>
      <c r="OTR137" s="466"/>
      <c r="OTS137" s="399"/>
      <c r="OTT137" s="466"/>
      <c r="OTU137" s="252"/>
      <c r="OTV137" s="467"/>
      <c r="OTW137" s="466"/>
      <c r="OTX137" s="399"/>
      <c r="OTY137" s="466"/>
      <c r="OTZ137" s="252"/>
      <c r="OUA137" s="467"/>
      <c r="OUB137" s="466"/>
      <c r="OUC137" s="399"/>
      <c r="OUD137" s="466"/>
      <c r="OUE137" s="252"/>
      <c r="OUF137" s="467"/>
      <c r="OUG137" s="466"/>
      <c r="OUH137" s="399"/>
      <c r="OUI137" s="466"/>
      <c r="OUJ137" s="252"/>
      <c r="OUK137" s="467"/>
      <c r="OUL137" s="466"/>
      <c r="OUM137" s="399"/>
      <c r="OUN137" s="466"/>
      <c r="OUO137" s="252"/>
      <c r="OUP137" s="467"/>
      <c r="OUQ137" s="466"/>
      <c r="OUR137" s="399"/>
      <c r="OUS137" s="466"/>
      <c r="OUT137" s="252"/>
      <c r="OUU137" s="467"/>
      <c r="OUV137" s="466"/>
      <c r="OUW137" s="399"/>
      <c r="OUX137" s="466"/>
      <c r="OUY137" s="252"/>
      <c r="OUZ137" s="467"/>
      <c r="OVA137" s="466"/>
      <c r="OVB137" s="399"/>
      <c r="OVC137" s="466"/>
      <c r="OVD137" s="252"/>
      <c r="OVE137" s="467"/>
      <c r="OVF137" s="466"/>
      <c r="OVG137" s="399"/>
      <c r="OVH137" s="466"/>
      <c r="OVI137" s="252"/>
      <c r="OVJ137" s="467"/>
      <c r="OVK137" s="466"/>
      <c r="OVL137" s="399"/>
      <c r="OVM137" s="466"/>
      <c r="OVN137" s="252"/>
      <c r="OVO137" s="467"/>
      <c r="OVP137" s="466"/>
      <c r="OVQ137" s="399"/>
      <c r="OVR137" s="466"/>
      <c r="OVS137" s="252"/>
      <c r="OVT137" s="467"/>
      <c r="OVU137" s="466"/>
      <c r="OVV137" s="399"/>
      <c r="OVW137" s="466"/>
      <c r="OVX137" s="252"/>
      <c r="OVY137" s="467"/>
      <c r="OVZ137" s="466"/>
      <c r="OWA137" s="399"/>
      <c r="OWB137" s="466"/>
      <c r="OWC137" s="252"/>
      <c r="OWD137" s="467"/>
      <c r="OWE137" s="466"/>
      <c r="OWF137" s="399"/>
      <c r="OWG137" s="466"/>
      <c r="OWH137" s="252"/>
      <c r="OWI137" s="467"/>
      <c r="OWJ137" s="466"/>
      <c r="OWK137" s="399"/>
      <c r="OWL137" s="466"/>
      <c r="OWM137" s="252"/>
      <c r="OWN137" s="467"/>
      <c r="OWO137" s="466"/>
      <c r="OWP137" s="399"/>
      <c r="OWQ137" s="466"/>
      <c r="OWR137" s="252"/>
      <c r="OWS137" s="467"/>
      <c r="OWT137" s="466"/>
      <c r="OWU137" s="399"/>
      <c r="OWV137" s="466"/>
      <c r="OWW137" s="252"/>
      <c r="OWX137" s="467"/>
      <c r="OWY137" s="466"/>
      <c r="OWZ137" s="399"/>
      <c r="OXA137" s="466"/>
      <c r="OXB137" s="252"/>
      <c r="OXC137" s="467"/>
      <c r="OXD137" s="466"/>
      <c r="OXE137" s="399"/>
      <c r="OXF137" s="466"/>
      <c r="OXG137" s="252"/>
      <c r="OXH137" s="467"/>
      <c r="OXI137" s="466"/>
      <c r="OXJ137" s="399"/>
      <c r="OXK137" s="466"/>
      <c r="OXL137" s="252"/>
      <c r="OXM137" s="467"/>
      <c r="OXN137" s="466"/>
      <c r="OXO137" s="399"/>
      <c r="OXP137" s="466"/>
      <c r="OXQ137" s="252"/>
      <c r="OXR137" s="467"/>
      <c r="OXS137" s="466"/>
      <c r="OXT137" s="399"/>
      <c r="OXU137" s="466"/>
      <c r="OXV137" s="252"/>
      <c r="OXW137" s="467"/>
      <c r="OXX137" s="466"/>
      <c r="OXY137" s="399"/>
      <c r="OXZ137" s="466"/>
      <c r="OYA137" s="252"/>
      <c r="OYB137" s="467"/>
      <c r="OYC137" s="466"/>
      <c r="OYD137" s="399"/>
      <c r="OYE137" s="466"/>
      <c r="OYF137" s="252"/>
      <c r="OYG137" s="467"/>
      <c r="OYH137" s="466"/>
      <c r="OYI137" s="399"/>
      <c r="OYJ137" s="466"/>
      <c r="OYK137" s="252"/>
      <c r="OYL137" s="467"/>
      <c r="OYM137" s="466"/>
      <c r="OYN137" s="399"/>
      <c r="OYO137" s="466"/>
      <c r="OYP137" s="252"/>
      <c r="OYQ137" s="467"/>
      <c r="OYR137" s="466"/>
      <c r="OYS137" s="399"/>
      <c r="OYT137" s="466"/>
      <c r="OYU137" s="252"/>
      <c r="OYV137" s="467"/>
      <c r="OYW137" s="466"/>
      <c r="OYX137" s="399"/>
      <c r="OYY137" s="466"/>
      <c r="OYZ137" s="252"/>
      <c r="OZA137" s="467"/>
      <c r="OZB137" s="466"/>
      <c r="OZC137" s="399"/>
      <c r="OZD137" s="466"/>
      <c r="OZE137" s="252"/>
      <c r="OZF137" s="467"/>
      <c r="OZG137" s="466"/>
      <c r="OZH137" s="399"/>
      <c r="OZI137" s="466"/>
      <c r="OZJ137" s="252"/>
      <c r="OZK137" s="467"/>
      <c r="OZL137" s="466"/>
      <c r="OZM137" s="399"/>
      <c r="OZN137" s="466"/>
      <c r="OZO137" s="252"/>
      <c r="OZP137" s="467"/>
      <c r="OZQ137" s="466"/>
      <c r="OZR137" s="399"/>
      <c r="OZS137" s="466"/>
      <c r="OZT137" s="252"/>
      <c r="OZU137" s="467"/>
      <c r="OZV137" s="466"/>
      <c r="OZW137" s="399"/>
      <c r="OZX137" s="466"/>
      <c r="OZY137" s="252"/>
      <c r="OZZ137" s="467"/>
      <c r="PAA137" s="466"/>
      <c r="PAB137" s="399"/>
      <c r="PAC137" s="466"/>
      <c r="PAD137" s="252"/>
      <c r="PAE137" s="467"/>
      <c r="PAF137" s="466"/>
      <c r="PAG137" s="399"/>
      <c r="PAH137" s="466"/>
      <c r="PAI137" s="252"/>
      <c r="PAJ137" s="467"/>
      <c r="PAK137" s="466"/>
      <c r="PAL137" s="399"/>
      <c r="PAM137" s="466"/>
      <c r="PAN137" s="252"/>
      <c r="PAO137" s="467"/>
      <c r="PAP137" s="466"/>
      <c r="PAQ137" s="399"/>
      <c r="PAR137" s="466"/>
      <c r="PAS137" s="252"/>
      <c r="PAT137" s="467"/>
      <c r="PAU137" s="466"/>
      <c r="PAV137" s="399"/>
      <c r="PAW137" s="466"/>
      <c r="PAX137" s="252"/>
      <c r="PAY137" s="467"/>
      <c r="PAZ137" s="466"/>
      <c r="PBA137" s="399"/>
      <c r="PBB137" s="466"/>
      <c r="PBC137" s="252"/>
      <c r="PBD137" s="467"/>
      <c r="PBE137" s="466"/>
      <c r="PBF137" s="399"/>
      <c r="PBG137" s="466"/>
      <c r="PBH137" s="252"/>
      <c r="PBI137" s="467"/>
      <c r="PBJ137" s="466"/>
      <c r="PBK137" s="399"/>
      <c r="PBL137" s="466"/>
      <c r="PBM137" s="252"/>
      <c r="PBN137" s="467"/>
      <c r="PBO137" s="466"/>
      <c r="PBP137" s="399"/>
      <c r="PBQ137" s="466"/>
      <c r="PBR137" s="252"/>
      <c r="PBS137" s="467"/>
      <c r="PBT137" s="466"/>
      <c r="PBU137" s="399"/>
      <c r="PBV137" s="466"/>
      <c r="PBW137" s="252"/>
      <c r="PBX137" s="467"/>
      <c r="PBY137" s="466"/>
      <c r="PBZ137" s="399"/>
      <c r="PCA137" s="466"/>
      <c r="PCB137" s="252"/>
      <c r="PCC137" s="467"/>
      <c r="PCD137" s="466"/>
      <c r="PCE137" s="399"/>
      <c r="PCF137" s="466"/>
      <c r="PCG137" s="252"/>
      <c r="PCH137" s="467"/>
      <c r="PCI137" s="466"/>
      <c r="PCJ137" s="399"/>
      <c r="PCK137" s="466"/>
      <c r="PCL137" s="252"/>
      <c r="PCM137" s="467"/>
      <c r="PCN137" s="466"/>
      <c r="PCO137" s="399"/>
      <c r="PCP137" s="466"/>
      <c r="PCQ137" s="252"/>
      <c r="PCR137" s="467"/>
      <c r="PCS137" s="466"/>
      <c r="PCT137" s="399"/>
      <c r="PCU137" s="466"/>
      <c r="PCV137" s="252"/>
      <c r="PCW137" s="467"/>
      <c r="PCX137" s="466"/>
      <c r="PCY137" s="399"/>
      <c r="PCZ137" s="466"/>
      <c r="PDA137" s="252"/>
      <c r="PDB137" s="467"/>
      <c r="PDC137" s="466"/>
      <c r="PDD137" s="399"/>
      <c r="PDE137" s="466"/>
      <c r="PDF137" s="252"/>
      <c r="PDG137" s="467"/>
      <c r="PDH137" s="466"/>
      <c r="PDI137" s="399"/>
      <c r="PDJ137" s="466"/>
      <c r="PDK137" s="252"/>
      <c r="PDL137" s="467"/>
      <c r="PDM137" s="466"/>
      <c r="PDN137" s="399"/>
      <c r="PDO137" s="466"/>
      <c r="PDP137" s="252"/>
      <c r="PDQ137" s="467"/>
      <c r="PDR137" s="466"/>
      <c r="PDS137" s="399"/>
      <c r="PDT137" s="466"/>
      <c r="PDU137" s="252"/>
      <c r="PDV137" s="467"/>
      <c r="PDW137" s="466"/>
      <c r="PDX137" s="399"/>
      <c r="PDY137" s="466"/>
      <c r="PDZ137" s="252"/>
      <c r="PEA137" s="467"/>
      <c r="PEB137" s="466"/>
      <c r="PEC137" s="399"/>
      <c r="PED137" s="466"/>
      <c r="PEE137" s="252"/>
      <c r="PEF137" s="467"/>
      <c r="PEG137" s="466"/>
      <c r="PEH137" s="399"/>
      <c r="PEI137" s="466"/>
      <c r="PEJ137" s="252"/>
      <c r="PEK137" s="467"/>
      <c r="PEL137" s="466"/>
      <c r="PEM137" s="399"/>
      <c r="PEN137" s="466"/>
      <c r="PEO137" s="252"/>
      <c r="PEP137" s="467"/>
      <c r="PEQ137" s="466"/>
      <c r="PER137" s="399"/>
      <c r="PES137" s="466"/>
      <c r="PET137" s="252"/>
      <c r="PEU137" s="467"/>
      <c r="PEV137" s="466"/>
      <c r="PEW137" s="399"/>
      <c r="PEX137" s="466"/>
      <c r="PEY137" s="252"/>
      <c r="PEZ137" s="467"/>
      <c r="PFA137" s="466"/>
      <c r="PFB137" s="399"/>
      <c r="PFC137" s="466"/>
      <c r="PFD137" s="252"/>
      <c r="PFE137" s="467"/>
      <c r="PFF137" s="466"/>
      <c r="PFG137" s="399"/>
      <c r="PFH137" s="466"/>
      <c r="PFI137" s="252"/>
      <c r="PFJ137" s="467"/>
      <c r="PFK137" s="466"/>
      <c r="PFL137" s="399"/>
      <c r="PFM137" s="466"/>
      <c r="PFN137" s="252"/>
      <c r="PFO137" s="467"/>
      <c r="PFP137" s="466"/>
      <c r="PFQ137" s="399"/>
      <c r="PFR137" s="466"/>
      <c r="PFS137" s="252"/>
      <c r="PFT137" s="467"/>
      <c r="PFU137" s="466"/>
      <c r="PFV137" s="399"/>
      <c r="PFW137" s="466"/>
      <c r="PFX137" s="252"/>
      <c r="PFY137" s="467"/>
      <c r="PFZ137" s="466"/>
      <c r="PGA137" s="399"/>
      <c r="PGB137" s="466"/>
      <c r="PGC137" s="252"/>
      <c r="PGD137" s="467"/>
      <c r="PGE137" s="466"/>
      <c r="PGF137" s="399"/>
      <c r="PGG137" s="466"/>
      <c r="PGH137" s="252"/>
      <c r="PGI137" s="467"/>
      <c r="PGJ137" s="466"/>
      <c r="PGK137" s="399"/>
      <c r="PGL137" s="466"/>
      <c r="PGM137" s="252"/>
      <c r="PGN137" s="467"/>
      <c r="PGO137" s="466"/>
      <c r="PGP137" s="399"/>
      <c r="PGQ137" s="466"/>
      <c r="PGR137" s="252"/>
      <c r="PGS137" s="467"/>
      <c r="PGT137" s="466"/>
      <c r="PGU137" s="399"/>
      <c r="PGV137" s="466"/>
      <c r="PGW137" s="252"/>
      <c r="PGX137" s="467"/>
      <c r="PGY137" s="466"/>
      <c r="PGZ137" s="399"/>
      <c r="PHA137" s="466"/>
      <c r="PHB137" s="252"/>
      <c r="PHC137" s="467"/>
      <c r="PHD137" s="466"/>
      <c r="PHE137" s="399"/>
      <c r="PHF137" s="466"/>
      <c r="PHG137" s="252"/>
      <c r="PHH137" s="467"/>
      <c r="PHI137" s="466"/>
      <c r="PHJ137" s="399"/>
      <c r="PHK137" s="466"/>
      <c r="PHL137" s="252"/>
      <c r="PHM137" s="467"/>
      <c r="PHN137" s="466"/>
      <c r="PHO137" s="399"/>
      <c r="PHP137" s="466"/>
      <c r="PHQ137" s="252"/>
      <c r="PHR137" s="467"/>
      <c r="PHS137" s="466"/>
      <c r="PHT137" s="399"/>
      <c r="PHU137" s="466"/>
      <c r="PHV137" s="252"/>
      <c r="PHW137" s="467"/>
      <c r="PHX137" s="466"/>
      <c r="PHY137" s="399"/>
      <c r="PHZ137" s="466"/>
      <c r="PIA137" s="252"/>
      <c r="PIB137" s="467"/>
      <c r="PIC137" s="466"/>
      <c r="PID137" s="399"/>
      <c r="PIE137" s="466"/>
      <c r="PIF137" s="252"/>
      <c r="PIG137" s="467"/>
      <c r="PIH137" s="466"/>
      <c r="PII137" s="399"/>
      <c r="PIJ137" s="466"/>
      <c r="PIK137" s="252"/>
      <c r="PIL137" s="467"/>
      <c r="PIM137" s="466"/>
      <c r="PIN137" s="399"/>
      <c r="PIO137" s="466"/>
      <c r="PIP137" s="252"/>
      <c r="PIQ137" s="467"/>
      <c r="PIR137" s="466"/>
      <c r="PIS137" s="399"/>
      <c r="PIT137" s="466"/>
      <c r="PIU137" s="252"/>
      <c r="PIV137" s="467"/>
      <c r="PIW137" s="466"/>
      <c r="PIX137" s="399"/>
      <c r="PIY137" s="466"/>
      <c r="PIZ137" s="252"/>
      <c r="PJA137" s="467"/>
      <c r="PJB137" s="466"/>
      <c r="PJC137" s="399"/>
      <c r="PJD137" s="466"/>
      <c r="PJE137" s="252"/>
      <c r="PJF137" s="467"/>
      <c r="PJG137" s="466"/>
      <c r="PJH137" s="399"/>
      <c r="PJI137" s="466"/>
      <c r="PJJ137" s="252"/>
      <c r="PJK137" s="467"/>
      <c r="PJL137" s="466"/>
      <c r="PJM137" s="399"/>
      <c r="PJN137" s="466"/>
      <c r="PJO137" s="252"/>
      <c r="PJP137" s="467"/>
      <c r="PJQ137" s="466"/>
      <c r="PJR137" s="399"/>
      <c r="PJS137" s="466"/>
      <c r="PJT137" s="252"/>
      <c r="PJU137" s="467"/>
      <c r="PJV137" s="466"/>
      <c r="PJW137" s="399"/>
      <c r="PJX137" s="466"/>
      <c r="PJY137" s="252"/>
      <c r="PJZ137" s="467"/>
      <c r="PKA137" s="466"/>
      <c r="PKB137" s="399"/>
      <c r="PKC137" s="466"/>
      <c r="PKD137" s="252"/>
      <c r="PKE137" s="467"/>
      <c r="PKF137" s="466"/>
      <c r="PKG137" s="399"/>
      <c r="PKH137" s="466"/>
      <c r="PKI137" s="252"/>
      <c r="PKJ137" s="467"/>
      <c r="PKK137" s="466"/>
      <c r="PKL137" s="399"/>
      <c r="PKM137" s="466"/>
      <c r="PKN137" s="252"/>
      <c r="PKO137" s="467"/>
      <c r="PKP137" s="466"/>
      <c r="PKQ137" s="399"/>
      <c r="PKR137" s="466"/>
      <c r="PKS137" s="252"/>
      <c r="PKT137" s="467"/>
      <c r="PKU137" s="466"/>
      <c r="PKV137" s="399"/>
      <c r="PKW137" s="466"/>
      <c r="PKX137" s="252"/>
      <c r="PKY137" s="467"/>
      <c r="PKZ137" s="466"/>
      <c r="PLA137" s="399"/>
      <c r="PLB137" s="466"/>
      <c r="PLC137" s="252"/>
      <c r="PLD137" s="467"/>
      <c r="PLE137" s="466"/>
      <c r="PLF137" s="399"/>
      <c r="PLG137" s="466"/>
      <c r="PLH137" s="252"/>
      <c r="PLI137" s="467"/>
      <c r="PLJ137" s="466"/>
      <c r="PLK137" s="399"/>
      <c r="PLL137" s="466"/>
      <c r="PLM137" s="252"/>
      <c r="PLN137" s="467"/>
      <c r="PLO137" s="466"/>
      <c r="PLP137" s="399"/>
      <c r="PLQ137" s="466"/>
      <c r="PLR137" s="252"/>
      <c r="PLS137" s="467"/>
      <c r="PLT137" s="466"/>
      <c r="PLU137" s="399"/>
      <c r="PLV137" s="466"/>
      <c r="PLW137" s="252"/>
      <c r="PLX137" s="467"/>
      <c r="PLY137" s="466"/>
      <c r="PLZ137" s="399"/>
      <c r="PMA137" s="466"/>
      <c r="PMB137" s="252"/>
      <c r="PMC137" s="467"/>
      <c r="PMD137" s="466"/>
      <c r="PME137" s="399"/>
      <c r="PMF137" s="466"/>
      <c r="PMG137" s="252"/>
      <c r="PMH137" s="467"/>
      <c r="PMI137" s="466"/>
      <c r="PMJ137" s="399"/>
      <c r="PMK137" s="466"/>
      <c r="PML137" s="252"/>
      <c r="PMM137" s="467"/>
      <c r="PMN137" s="466"/>
      <c r="PMO137" s="399"/>
      <c r="PMP137" s="466"/>
      <c r="PMQ137" s="252"/>
      <c r="PMR137" s="467"/>
      <c r="PMS137" s="466"/>
      <c r="PMT137" s="399"/>
      <c r="PMU137" s="466"/>
      <c r="PMV137" s="252"/>
      <c r="PMW137" s="467"/>
      <c r="PMX137" s="466"/>
      <c r="PMY137" s="399"/>
      <c r="PMZ137" s="466"/>
      <c r="PNA137" s="252"/>
      <c r="PNB137" s="467"/>
      <c r="PNC137" s="466"/>
      <c r="PND137" s="399"/>
      <c r="PNE137" s="466"/>
      <c r="PNF137" s="252"/>
      <c r="PNG137" s="467"/>
      <c r="PNH137" s="466"/>
      <c r="PNI137" s="399"/>
      <c r="PNJ137" s="466"/>
      <c r="PNK137" s="252"/>
      <c r="PNL137" s="467"/>
      <c r="PNM137" s="466"/>
      <c r="PNN137" s="399"/>
      <c r="PNO137" s="466"/>
      <c r="PNP137" s="252"/>
      <c r="PNQ137" s="467"/>
      <c r="PNR137" s="466"/>
      <c r="PNS137" s="399"/>
      <c r="PNT137" s="466"/>
      <c r="PNU137" s="252"/>
      <c r="PNV137" s="467"/>
      <c r="PNW137" s="466"/>
      <c r="PNX137" s="399"/>
      <c r="PNY137" s="466"/>
      <c r="PNZ137" s="252"/>
      <c r="POA137" s="467"/>
      <c r="POB137" s="466"/>
      <c r="POC137" s="399"/>
      <c r="POD137" s="466"/>
      <c r="POE137" s="252"/>
      <c r="POF137" s="467"/>
      <c r="POG137" s="466"/>
      <c r="POH137" s="399"/>
      <c r="POI137" s="466"/>
      <c r="POJ137" s="252"/>
      <c r="POK137" s="467"/>
      <c r="POL137" s="466"/>
      <c r="POM137" s="399"/>
      <c r="PON137" s="466"/>
      <c r="POO137" s="252"/>
      <c r="POP137" s="467"/>
      <c r="POQ137" s="466"/>
      <c r="POR137" s="399"/>
      <c r="POS137" s="466"/>
      <c r="POT137" s="252"/>
      <c r="POU137" s="467"/>
      <c r="POV137" s="466"/>
      <c r="POW137" s="399"/>
      <c r="POX137" s="466"/>
      <c r="POY137" s="252"/>
      <c r="POZ137" s="467"/>
      <c r="PPA137" s="466"/>
      <c r="PPB137" s="399"/>
      <c r="PPC137" s="466"/>
      <c r="PPD137" s="252"/>
      <c r="PPE137" s="467"/>
      <c r="PPF137" s="466"/>
      <c r="PPG137" s="399"/>
      <c r="PPH137" s="466"/>
      <c r="PPI137" s="252"/>
      <c r="PPJ137" s="467"/>
      <c r="PPK137" s="466"/>
      <c r="PPL137" s="399"/>
      <c r="PPM137" s="466"/>
      <c r="PPN137" s="252"/>
      <c r="PPO137" s="467"/>
      <c r="PPP137" s="466"/>
      <c r="PPQ137" s="399"/>
      <c r="PPR137" s="466"/>
      <c r="PPS137" s="252"/>
      <c r="PPT137" s="467"/>
      <c r="PPU137" s="466"/>
      <c r="PPV137" s="399"/>
      <c r="PPW137" s="466"/>
      <c r="PPX137" s="252"/>
      <c r="PPY137" s="467"/>
      <c r="PPZ137" s="466"/>
      <c r="PQA137" s="399"/>
      <c r="PQB137" s="466"/>
      <c r="PQC137" s="252"/>
      <c r="PQD137" s="467"/>
      <c r="PQE137" s="466"/>
      <c r="PQF137" s="399"/>
      <c r="PQG137" s="466"/>
      <c r="PQH137" s="252"/>
      <c r="PQI137" s="467"/>
      <c r="PQJ137" s="466"/>
      <c r="PQK137" s="399"/>
      <c r="PQL137" s="466"/>
      <c r="PQM137" s="252"/>
      <c r="PQN137" s="467"/>
      <c r="PQO137" s="466"/>
      <c r="PQP137" s="399"/>
      <c r="PQQ137" s="466"/>
      <c r="PQR137" s="252"/>
      <c r="PQS137" s="467"/>
      <c r="PQT137" s="466"/>
      <c r="PQU137" s="399"/>
      <c r="PQV137" s="466"/>
      <c r="PQW137" s="252"/>
      <c r="PQX137" s="467"/>
      <c r="PQY137" s="466"/>
      <c r="PQZ137" s="399"/>
      <c r="PRA137" s="466"/>
      <c r="PRB137" s="252"/>
      <c r="PRC137" s="467"/>
      <c r="PRD137" s="466"/>
      <c r="PRE137" s="399"/>
      <c r="PRF137" s="466"/>
      <c r="PRG137" s="252"/>
      <c r="PRH137" s="467"/>
      <c r="PRI137" s="466"/>
      <c r="PRJ137" s="399"/>
      <c r="PRK137" s="466"/>
      <c r="PRL137" s="252"/>
      <c r="PRM137" s="467"/>
      <c r="PRN137" s="466"/>
      <c r="PRO137" s="399"/>
      <c r="PRP137" s="466"/>
      <c r="PRQ137" s="252"/>
      <c r="PRR137" s="467"/>
      <c r="PRS137" s="466"/>
      <c r="PRT137" s="399"/>
      <c r="PRU137" s="466"/>
      <c r="PRV137" s="252"/>
      <c r="PRW137" s="467"/>
      <c r="PRX137" s="466"/>
      <c r="PRY137" s="399"/>
      <c r="PRZ137" s="466"/>
      <c r="PSA137" s="252"/>
      <c r="PSB137" s="467"/>
      <c r="PSC137" s="466"/>
      <c r="PSD137" s="399"/>
      <c r="PSE137" s="466"/>
      <c r="PSF137" s="252"/>
      <c r="PSG137" s="467"/>
      <c r="PSH137" s="466"/>
      <c r="PSI137" s="399"/>
      <c r="PSJ137" s="466"/>
      <c r="PSK137" s="252"/>
      <c r="PSL137" s="467"/>
      <c r="PSM137" s="466"/>
      <c r="PSN137" s="399"/>
      <c r="PSO137" s="466"/>
      <c r="PSP137" s="252"/>
      <c r="PSQ137" s="467"/>
      <c r="PSR137" s="466"/>
      <c r="PSS137" s="399"/>
      <c r="PST137" s="466"/>
      <c r="PSU137" s="252"/>
      <c r="PSV137" s="467"/>
      <c r="PSW137" s="466"/>
      <c r="PSX137" s="399"/>
      <c r="PSY137" s="466"/>
      <c r="PSZ137" s="252"/>
      <c r="PTA137" s="467"/>
      <c r="PTB137" s="466"/>
      <c r="PTC137" s="399"/>
      <c r="PTD137" s="466"/>
      <c r="PTE137" s="252"/>
      <c r="PTF137" s="467"/>
      <c r="PTG137" s="466"/>
      <c r="PTH137" s="399"/>
      <c r="PTI137" s="466"/>
      <c r="PTJ137" s="252"/>
      <c r="PTK137" s="467"/>
      <c r="PTL137" s="466"/>
      <c r="PTM137" s="399"/>
      <c r="PTN137" s="466"/>
      <c r="PTO137" s="252"/>
      <c r="PTP137" s="467"/>
      <c r="PTQ137" s="466"/>
      <c r="PTR137" s="399"/>
      <c r="PTS137" s="466"/>
      <c r="PTT137" s="252"/>
      <c r="PTU137" s="467"/>
      <c r="PTV137" s="466"/>
      <c r="PTW137" s="399"/>
      <c r="PTX137" s="466"/>
      <c r="PTY137" s="252"/>
      <c r="PTZ137" s="467"/>
      <c r="PUA137" s="466"/>
      <c r="PUB137" s="399"/>
      <c r="PUC137" s="466"/>
      <c r="PUD137" s="252"/>
      <c r="PUE137" s="467"/>
      <c r="PUF137" s="466"/>
      <c r="PUG137" s="399"/>
      <c r="PUH137" s="466"/>
      <c r="PUI137" s="252"/>
      <c r="PUJ137" s="467"/>
      <c r="PUK137" s="466"/>
      <c r="PUL137" s="399"/>
      <c r="PUM137" s="466"/>
      <c r="PUN137" s="252"/>
      <c r="PUO137" s="467"/>
      <c r="PUP137" s="466"/>
      <c r="PUQ137" s="399"/>
      <c r="PUR137" s="466"/>
      <c r="PUS137" s="252"/>
      <c r="PUT137" s="467"/>
      <c r="PUU137" s="466"/>
      <c r="PUV137" s="399"/>
      <c r="PUW137" s="466"/>
      <c r="PUX137" s="252"/>
      <c r="PUY137" s="467"/>
      <c r="PUZ137" s="466"/>
      <c r="PVA137" s="399"/>
      <c r="PVB137" s="466"/>
      <c r="PVC137" s="252"/>
      <c r="PVD137" s="467"/>
      <c r="PVE137" s="466"/>
      <c r="PVF137" s="399"/>
      <c r="PVG137" s="466"/>
      <c r="PVH137" s="252"/>
      <c r="PVI137" s="467"/>
      <c r="PVJ137" s="466"/>
      <c r="PVK137" s="399"/>
      <c r="PVL137" s="466"/>
      <c r="PVM137" s="252"/>
      <c r="PVN137" s="467"/>
      <c r="PVO137" s="466"/>
      <c r="PVP137" s="399"/>
      <c r="PVQ137" s="466"/>
      <c r="PVR137" s="252"/>
      <c r="PVS137" s="467"/>
      <c r="PVT137" s="466"/>
      <c r="PVU137" s="399"/>
      <c r="PVV137" s="466"/>
      <c r="PVW137" s="252"/>
      <c r="PVX137" s="467"/>
      <c r="PVY137" s="466"/>
      <c r="PVZ137" s="399"/>
      <c r="PWA137" s="466"/>
      <c r="PWB137" s="252"/>
      <c r="PWC137" s="467"/>
      <c r="PWD137" s="466"/>
      <c r="PWE137" s="399"/>
      <c r="PWF137" s="466"/>
      <c r="PWG137" s="252"/>
      <c r="PWH137" s="467"/>
      <c r="PWI137" s="466"/>
      <c r="PWJ137" s="399"/>
      <c r="PWK137" s="466"/>
      <c r="PWL137" s="252"/>
      <c r="PWM137" s="467"/>
      <c r="PWN137" s="466"/>
      <c r="PWO137" s="399"/>
      <c r="PWP137" s="466"/>
      <c r="PWQ137" s="252"/>
      <c r="PWR137" s="467"/>
      <c r="PWS137" s="466"/>
      <c r="PWT137" s="399"/>
      <c r="PWU137" s="466"/>
      <c r="PWV137" s="252"/>
      <c r="PWW137" s="467"/>
      <c r="PWX137" s="466"/>
      <c r="PWY137" s="399"/>
      <c r="PWZ137" s="466"/>
      <c r="PXA137" s="252"/>
      <c r="PXB137" s="467"/>
      <c r="PXC137" s="466"/>
      <c r="PXD137" s="399"/>
      <c r="PXE137" s="466"/>
      <c r="PXF137" s="252"/>
      <c r="PXG137" s="467"/>
      <c r="PXH137" s="466"/>
      <c r="PXI137" s="399"/>
      <c r="PXJ137" s="466"/>
      <c r="PXK137" s="252"/>
      <c r="PXL137" s="467"/>
      <c r="PXM137" s="466"/>
      <c r="PXN137" s="399"/>
      <c r="PXO137" s="466"/>
      <c r="PXP137" s="252"/>
      <c r="PXQ137" s="467"/>
      <c r="PXR137" s="466"/>
      <c r="PXS137" s="399"/>
      <c r="PXT137" s="466"/>
      <c r="PXU137" s="252"/>
      <c r="PXV137" s="467"/>
      <c r="PXW137" s="466"/>
      <c r="PXX137" s="399"/>
      <c r="PXY137" s="466"/>
      <c r="PXZ137" s="252"/>
      <c r="PYA137" s="467"/>
      <c r="PYB137" s="466"/>
      <c r="PYC137" s="399"/>
      <c r="PYD137" s="466"/>
      <c r="PYE137" s="252"/>
      <c r="PYF137" s="467"/>
      <c r="PYG137" s="466"/>
      <c r="PYH137" s="399"/>
      <c r="PYI137" s="466"/>
      <c r="PYJ137" s="252"/>
      <c r="PYK137" s="467"/>
      <c r="PYL137" s="466"/>
      <c r="PYM137" s="399"/>
      <c r="PYN137" s="466"/>
      <c r="PYO137" s="252"/>
      <c r="PYP137" s="467"/>
      <c r="PYQ137" s="466"/>
      <c r="PYR137" s="399"/>
      <c r="PYS137" s="466"/>
      <c r="PYT137" s="252"/>
      <c r="PYU137" s="467"/>
      <c r="PYV137" s="466"/>
      <c r="PYW137" s="399"/>
      <c r="PYX137" s="466"/>
      <c r="PYY137" s="252"/>
      <c r="PYZ137" s="467"/>
      <c r="PZA137" s="466"/>
      <c r="PZB137" s="399"/>
      <c r="PZC137" s="466"/>
      <c r="PZD137" s="252"/>
      <c r="PZE137" s="467"/>
      <c r="PZF137" s="466"/>
      <c r="PZG137" s="399"/>
      <c r="PZH137" s="466"/>
      <c r="PZI137" s="252"/>
      <c r="PZJ137" s="467"/>
      <c r="PZK137" s="466"/>
      <c r="PZL137" s="399"/>
      <c r="PZM137" s="466"/>
      <c r="PZN137" s="252"/>
      <c r="PZO137" s="467"/>
      <c r="PZP137" s="466"/>
      <c r="PZQ137" s="399"/>
      <c r="PZR137" s="466"/>
      <c r="PZS137" s="252"/>
      <c r="PZT137" s="467"/>
      <c r="PZU137" s="466"/>
      <c r="PZV137" s="399"/>
      <c r="PZW137" s="466"/>
      <c r="PZX137" s="252"/>
      <c r="PZY137" s="467"/>
      <c r="PZZ137" s="466"/>
      <c r="QAA137" s="399"/>
      <c r="QAB137" s="466"/>
      <c r="QAC137" s="252"/>
      <c r="QAD137" s="467"/>
      <c r="QAE137" s="466"/>
      <c r="QAF137" s="399"/>
      <c r="QAG137" s="466"/>
      <c r="QAH137" s="252"/>
      <c r="QAI137" s="467"/>
      <c r="QAJ137" s="466"/>
      <c r="QAK137" s="399"/>
      <c r="QAL137" s="466"/>
      <c r="QAM137" s="252"/>
      <c r="QAN137" s="467"/>
      <c r="QAO137" s="466"/>
      <c r="QAP137" s="399"/>
      <c r="QAQ137" s="466"/>
      <c r="QAR137" s="252"/>
      <c r="QAS137" s="467"/>
      <c r="QAT137" s="466"/>
      <c r="QAU137" s="399"/>
      <c r="QAV137" s="466"/>
      <c r="QAW137" s="252"/>
      <c r="QAX137" s="467"/>
      <c r="QAY137" s="466"/>
      <c r="QAZ137" s="399"/>
      <c r="QBA137" s="466"/>
      <c r="QBB137" s="252"/>
      <c r="QBC137" s="467"/>
      <c r="QBD137" s="466"/>
      <c r="QBE137" s="399"/>
      <c r="QBF137" s="466"/>
      <c r="QBG137" s="252"/>
      <c r="QBH137" s="467"/>
      <c r="QBI137" s="466"/>
      <c r="QBJ137" s="399"/>
      <c r="QBK137" s="466"/>
      <c r="QBL137" s="252"/>
      <c r="QBM137" s="467"/>
      <c r="QBN137" s="466"/>
      <c r="QBO137" s="399"/>
      <c r="QBP137" s="466"/>
      <c r="QBQ137" s="252"/>
      <c r="QBR137" s="467"/>
      <c r="QBS137" s="466"/>
      <c r="QBT137" s="399"/>
      <c r="QBU137" s="466"/>
      <c r="QBV137" s="252"/>
      <c r="QBW137" s="467"/>
      <c r="QBX137" s="466"/>
      <c r="QBY137" s="399"/>
      <c r="QBZ137" s="466"/>
      <c r="QCA137" s="252"/>
      <c r="QCB137" s="467"/>
      <c r="QCC137" s="466"/>
      <c r="QCD137" s="399"/>
      <c r="QCE137" s="466"/>
      <c r="QCF137" s="252"/>
      <c r="QCG137" s="467"/>
      <c r="QCH137" s="466"/>
      <c r="QCI137" s="399"/>
      <c r="QCJ137" s="466"/>
      <c r="QCK137" s="252"/>
      <c r="QCL137" s="467"/>
      <c r="QCM137" s="466"/>
      <c r="QCN137" s="399"/>
      <c r="QCO137" s="466"/>
      <c r="QCP137" s="252"/>
      <c r="QCQ137" s="467"/>
      <c r="QCR137" s="466"/>
      <c r="QCS137" s="399"/>
      <c r="QCT137" s="466"/>
      <c r="QCU137" s="252"/>
      <c r="QCV137" s="467"/>
      <c r="QCW137" s="466"/>
      <c r="QCX137" s="399"/>
      <c r="QCY137" s="466"/>
      <c r="QCZ137" s="252"/>
      <c r="QDA137" s="467"/>
      <c r="QDB137" s="466"/>
      <c r="QDC137" s="399"/>
      <c r="QDD137" s="466"/>
      <c r="QDE137" s="252"/>
      <c r="QDF137" s="467"/>
      <c r="QDG137" s="466"/>
      <c r="QDH137" s="399"/>
      <c r="QDI137" s="466"/>
      <c r="QDJ137" s="252"/>
      <c r="QDK137" s="467"/>
      <c r="QDL137" s="466"/>
      <c r="QDM137" s="399"/>
      <c r="QDN137" s="466"/>
      <c r="QDO137" s="252"/>
      <c r="QDP137" s="467"/>
      <c r="QDQ137" s="466"/>
      <c r="QDR137" s="399"/>
      <c r="QDS137" s="466"/>
      <c r="QDT137" s="252"/>
      <c r="QDU137" s="467"/>
      <c r="QDV137" s="466"/>
      <c r="QDW137" s="399"/>
      <c r="QDX137" s="466"/>
      <c r="QDY137" s="252"/>
      <c r="QDZ137" s="467"/>
      <c r="QEA137" s="466"/>
      <c r="QEB137" s="399"/>
      <c r="QEC137" s="466"/>
      <c r="QED137" s="252"/>
      <c r="QEE137" s="467"/>
      <c r="QEF137" s="466"/>
      <c r="QEG137" s="399"/>
      <c r="QEH137" s="466"/>
      <c r="QEI137" s="252"/>
      <c r="QEJ137" s="467"/>
      <c r="QEK137" s="466"/>
      <c r="QEL137" s="399"/>
      <c r="QEM137" s="466"/>
      <c r="QEN137" s="252"/>
      <c r="QEO137" s="467"/>
      <c r="QEP137" s="466"/>
      <c r="QEQ137" s="399"/>
      <c r="QER137" s="466"/>
      <c r="QES137" s="252"/>
      <c r="QET137" s="467"/>
      <c r="QEU137" s="466"/>
      <c r="QEV137" s="399"/>
      <c r="QEW137" s="466"/>
      <c r="QEX137" s="252"/>
      <c r="QEY137" s="467"/>
      <c r="QEZ137" s="466"/>
      <c r="QFA137" s="399"/>
      <c r="QFB137" s="466"/>
      <c r="QFC137" s="252"/>
      <c r="QFD137" s="467"/>
      <c r="QFE137" s="466"/>
      <c r="QFF137" s="399"/>
      <c r="QFG137" s="466"/>
      <c r="QFH137" s="252"/>
      <c r="QFI137" s="467"/>
      <c r="QFJ137" s="466"/>
      <c r="QFK137" s="399"/>
      <c r="QFL137" s="466"/>
      <c r="QFM137" s="252"/>
      <c r="QFN137" s="467"/>
      <c r="QFO137" s="466"/>
      <c r="QFP137" s="399"/>
      <c r="QFQ137" s="466"/>
      <c r="QFR137" s="252"/>
      <c r="QFS137" s="467"/>
      <c r="QFT137" s="466"/>
      <c r="QFU137" s="399"/>
      <c r="QFV137" s="466"/>
      <c r="QFW137" s="252"/>
      <c r="QFX137" s="467"/>
      <c r="QFY137" s="466"/>
      <c r="QFZ137" s="399"/>
      <c r="QGA137" s="466"/>
      <c r="QGB137" s="252"/>
      <c r="QGC137" s="467"/>
      <c r="QGD137" s="466"/>
      <c r="QGE137" s="399"/>
      <c r="QGF137" s="466"/>
      <c r="QGG137" s="252"/>
      <c r="QGH137" s="467"/>
      <c r="QGI137" s="466"/>
      <c r="QGJ137" s="399"/>
      <c r="QGK137" s="466"/>
      <c r="QGL137" s="252"/>
      <c r="QGM137" s="467"/>
      <c r="QGN137" s="466"/>
      <c r="QGO137" s="399"/>
      <c r="QGP137" s="466"/>
      <c r="QGQ137" s="252"/>
      <c r="QGR137" s="467"/>
      <c r="QGS137" s="466"/>
      <c r="QGT137" s="399"/>
      <c r="QGU137" s="466"/>
      <c r="QGV137" s="252"/>
      <c r="QGW137" s="467"/>
      <c r="QGX137" s="466"/>
      <c r="QGY137" s="399"/>
      <c r="QGZ137" s="466"/>
      <c r="QHA137" s="252"/>
      <c r="QHB137" s="467"/>
      <c r="QHC137" s="466"/>
      <c r="QHD137" s="399"/>
      <c r="QHE137" s="466"/>
      <c r="QHF137" s="252"/>
      <c r="QHG137" s="467"/>
      <c r="QHH137" s="466"/>
      <c r="QHI137" s="399"/>
      <c r="QHJ137" s="466"/>
      <c r="QHK137" s="252"/>
      <c r="QHL137" s="467"/>
      <c r="QHM137" s="466"/>
      <c r="QHN137" s="399"/>
      <c r="QHO137" s="466"/>
      <c r="QHP137" s="252"/>
      <c r="QHQ137" s="467"/>
      <c r="QHR137" s="466"/>
      <c r="QHS137" s="399"/>
      <c r="QHT137" s="466"/>
      <c r="QHU137" s="252"/>
      <c r="QHV137" s="467"/>
      <c r="QHW137" s="466"/>
      <c r="QHX137" s="399"/>
      <c r="QHY137" s="466"/>
      <c r="QHZ137" s="252"/>
      <c r="QIA137" s="467"/>
      <c r="QIB137" s="466"/>
      <c r="QIC137" s="399"/>
      <c r="QID137" s="466"/>
      <c r="QIE137" s="252"/>
      <c r="QIF137" s="467"/>
      <c r="QIG137" s="466"/>
      <c r="QIH137" s="399"/>
      <c r="QII137" s="466"/>
      <c r="QIJ137" s="252"/>
      <c r="QIK137" s="467"/>
      <c r="QIL137" s="466"/>
      <c r="QIM137" s="399"/>
      <c r="QIN137" s="466"/>
      <c r="QIO137" s="252"/>
      <c r="QIP137" s="467"/>
      <c r="QIQ137" s="466"/>
      <c r="QIR137" s="399"/>
      <c r="QIS137" s="466"/>
      <c r="QIT137" s="252"/>
      <c r="QIU137" s="467"/>
      <c r="QIV137" s="466"/>
      <c r="QIW137" s="399"/>
      <c r="QIX137" s="466"/>
      <c r="QIY137" s="252"/>
      <c r="QIZ137" s="467"/>
      <c r="QJA137" s="466"/>
      <c r="QJB137" s="399"/>
      <c r="QJC137" s="466"/>
      <c r="QJD137" s="252"/>
      <c r="QJE137" s="467"/>
      <c r="QJF137" s="466"/>
      <c r="QJG137" s="399"/>
      <c r="QJH137" s="466"/>
      <c r="QJI137" s="252"/>
      <c r="QJJ137" s="467"/>
      <c r="QJK137" s="466"/>
      <c r="QJL137" s="399"/>
      <c r="QJM137" s="466"/>
      <c r="QJN137" s="252"/>
      <c r="QJO137" s="467"/>
      <c r="QJP137" s="466"/>
      <c r="QJQ137" s="399"/>
      <c r="QJR137" s="466"/>
      <c r="QJS137" s="252"/>
      <c r="QJT137" s="467"/>
      <c r="QJU137" s="466"/>
      <c r="QJV137" s="399"/>
      <c r="QJW137" s="466"/>
      <c r="QJX137" s="252"/>
      <c r="QJY137" s="467"/>
      <c r="QJZ137" s="466"/>
      <c r="QKA137" s="399"/>
      <c r="QKB137" s="466"/>
      <c r="QKC137" s="252"/>
      <c r="QKD137" s="467"/>
      <c r="QKE137" s="466"/>
      <c r="QKF137" s="399"/>
      <c r="QKG137" s="466"/>
      <c r="QKH137" s="252"/>
      <c r="QKI137" s="467"/>
      <c r="QKJ137" s="466"/>
      <c r="QKK137" s="399"/>
      <c r="QKL137" s="466"/>
      <c r="QKM137" s="252"/>
      <c r="QKN137" s="467"/>
      <c r="QKO137" s="466"/>
      <c r="QKP137" s="399"/>
      <c r="QKQ137" s="466"/>
      <c r="QKR137" s="252"/>
      <c r="QKS137" s="467"/>
      <c r="QKT137" s="466"/>
      <c r="QKU137" s="399"/>
      <c r="QKV137" s="466"/>
      <c r="QKW137" s="252"/>
      <c r="QKX137" s="467"/>
      <c r="QKY137" s="466"/>
      <c r="QKZ137" s="399"/>
      <c r="QLA137" s="466"/>
      <c r="QLB137" s="252"/>
      <c r="QLC137" s="467"/>
      <c r="QLD137" s="466"/>
      <c r="QLE137" s="399"/>
      <c r="QLF137" s="466"/>
      <c r="QLG137" s="252"/>
      <c r="QLH137" s="467"/>
      <c r="QLI137" s="466"/>
      <c r="QLJ137" s="399"/>
      <c r="QLK137" s="466"/>
      <c r="QLL137" s="252"/>
      <c r="QLM137" s="467"/>
      <c r="QLN137" s="466"/>
      <c r="QLO137" s="399"/>
      <c r="QLP137" s="466"/>
      <c r="QLQ137" s="252"/>
      <c r="QLR137" s="467"/>
      <c r="QLS137" s="466"/>
      <c r="QLT137" s="399"/>
      <c r="QLU137" s="466"/>
      <c r="QLV137" s="252"/>
      <c r="QLW137" s="467"/>
      <c r="QLX137" s="466"/>
      <c r="QLY137" s="399"/>
      <c r="QLZ137" s="466"/>
      <c r="QMA137" s="252"/>
      <c r="QMB137" s="467"/>
      <c r="QMC137" s="466"/>
      <c r="QMD137" s="399"/>
      <c r="QME137" s="466"/>
      <c r="QMF137" s="252"/>
      <c r="QMG137" s="467"/>
      <c r="QMH137" s="466"/>
      <c r="QMI137" s="399"/>
      <c r="QMJ137" s="466"/>
      <c r="QMK137" s="252"/>
      <c r="QML137" s="467"/>
      <c r="QMM137" s="466"/>
      <c r="QMN137" s="399"/>
      <c r="QMO137" s="466"/>
      <c r="QMP137" s="252"/>
      <c r="QMQ137" s="467"/>
      <c r="QMR137" s="466"/>
      <c r="QMS137" s="399"/>
      <c r="QMT137" s="466"/>
      <c r="QMU137" s="252"/>
      <c r="QMV137" s="467"/>
      <c r="QMW137" s="466"/>
      <c r="QMX137" s="399"/>
      <c r="QMY137" s="466"/>
      <c r="QMZ137" s="252"/>
      <c r="QNA137" s="467"/>
      <c r="QNB137" s="466"/>
      <c r="QNC137" s="399"/>
      <c r="QND137" s="466"/>
      <c r="QNE137" s="252"/>
      <c r="QNF137" s="467"/>
      <c r="QNG137" s="466"/>
      <c r="QNH137" s="399"/>
      <c r="QNI137" s="466"/>
      <c r="QNJ137" s="252"/>
      <c r="QNK137" s="467"/>
      <c r="QNL137" s="466"/>
      <c r="QNM137" s="399"/>
      <c r="QNN137" s="466"/>
      <c r="QNO137" s="252"/>
      <c r="QNP137" s="467"/>
      <c r="QNQ137" s="466"/>
      <c r="QNR137" s="399"/>
      <c r="QNS137" s="466"/>
      <c r="QNT137" s="252"/>
      <c r="QNU137" s="467"/>
      <c r="QNV137" s="466"/>
      <c r="QNW137" s="399"/>
      <c r="QNX137" s="466"/>
      <c r="QNY137" s="252"/>
      <c r="QNZ137" s="467"/>
      <c r="QOA137" s="466"/>
      <c r="QOB137" s="399"/>
      <c r="QOC137" s="466"/>
      <c r="QOD137" s="252"/>
      <c r="QOE137" s="467"/>
      <c r="QOF137" s="466"/>
      <c r="QOG137" s="399"/>
      <c r="QOH137" s="466"/>
      <c r="QOI137" s="252"/>
      <c r="QOJ137" s="467"/>
      <c r="QOK137" s="466"/>
      <c r="QOL137" s="399"/>
      <c r="QOM137" s="466"/>
      <c r="QON137" s="252"/>
      <c r="QOO137" s="467"/>
      <c r="QOP137" s="466"/>
      <c r="QOQ137" s="399"/>
      <c r="QOR137" s="466"/>
      <c r="QOS137" s="252"/>
      <c r="QOT137" s="467"/>
      <c r="QOU137" s="466"/>
      <c r="QOV137" s="399"/>
      <c r="QOW137" s="466"/>
      <c r="QOX137" s="252"/>
      <c r="QOY137" s="467"/>
      <c r="QOZ137" s="466"/>
      <c r="QPA137" s="399"/>
      <c r="QPB137" s="466"/>
      <c r="QPC137" s="252"/>
      <c r="QPD137" s="467"/>
      <c r="QPE137" s="466"/>
      <c r="QPF137" s="399"/>
      <c r="QPG137" s="466"/>
      <c r="QPH137" s="252"/>
      <c r="QPI137" s="467"/>
      <c r="QPJ137" s="466"/>
      <c r="QPK137" s="399"/>
      <c r="QPL137" s="466"/>
      <c r="QPM137" s="252"/>
      <c r="QPN137" s="467"/>
      <c r="QPO137" s="466"/>
      <c r="QPP137" s="399"/>
      <c r="QPQ137" s="466"/>
      <c r="QPR137" s="252"/>
      <c r="QPS137" s="467"/>
      <c r="QPT137" s="466"/>
      <c r="QPU137" s="399"/>
      <c r="QPV137" s="466"/>
      <c r="QPW137" s="252"/>
      <c r="QPX137" s="467"/>
      <c r="QPY137" s="466"/>
      <c r="QPZ137" s="399"/>
      <c r="QQA137" s="466"/>
      <c r="QQB137" s="252"/>
      <c r="QQC137" s="467"/>
      <c r="QQD137" s="466"/>
      <c r="QQE137" s="399"/>
      <c r="QQF137" s="466"/>
      <c r="QQG137" s="252"/>
      <c r="QQH137" s="467"/>
      <c r="QQI137" s="466"/>
      <c r="QQJ137" s="399"/>
      <c r="QQK137" s="466"/>
      <c r="QQL137" s="252"/>
      <c r="QQM137" s="467"/>
      <c r="QQN137" s="466"/>
      <c r="QQO137" s="399"/>
      <c r="QQP137" s="466"/>
      <c r="QQQ137" s="252"/>
      <c r="QQR137" s="467"/>
      <c r="QQS137" s="466"/>
      <c r="QQT137" s="399"/>
      <c r="QQU137" s="466"/>
      <c r="QQV137" s="252"/>
      <c r="QQW137" s="467"/>
      <c r="QQX137" s="466"/>
      <c r="QQY137" s="399"/>
      <c r="QQZ137" s="466"/>
      <c r="QRA137" s="252"/>
      <c r="QRB137" s="467"/>
      <c r="QRC137" s="466"/>
      <c r="QRD137" s="399"/>
      <c r="QRE137" s="466"/>
      <c r="QRF137" s="252"/>
      <c r="QRG137" s="467"/>
      <c r="QRH137" s="466"/>
      <c r="QRI137" s="399"/>
      <c r="QRJ137" s="466"/>
      <c r="QRK137" s="252"/>
      <c r="QRL137" s="467"/>
      <c r="QRM137" s="466"/>
      <c r="QRN137" s="399"/>
      <c r="QRO137" s="466"/>
      <c r="QRP137" s="252"/>
      <c r="QRQ137" s="467"/>
      <c r="QRR137" s="466"/>
      <c r="QRS137" s="399"/>
      <c r="QRT137" s="466"/>
      <c r="QRU137" s="252"/>
      <c r="QRV137" s="467"/>
      <c r="QRW137" s="466"/>
      <c r="QRX137" s="399"/>
      <c r="QRY137" s="466"/>
      <c r="QRZ137" s="252"/>
      <c r="QSA137" s="467"/>
      <c r="QSB137" s="466"/>
      <c r="QSC137" s="399"/>
      <c r="QSD137" s="466"/>
      <c r="QSE137" s="252"/>
      <c r="QSF137" s="467"/>
      <c r="QSG137" s="466"/>
      <c r="QSH137" s="399"/>
      <c r="QSI137" s="466"/>
      <c r="QSJ137" s="252"/>
      <c r="QSK137" s="467"/>
      <c r="QSL137" s="466"/>
      <c r="QSM137" s="399"/>
      <c r="QSN137" s="466"/>
      <c r="QSO137" s="252"/>
      <c r="QSP137" s="467"/>
      <c r="QSQ137" s="466"/>
      <c r="QSR137" s="399"/>
      <c r="QSS137" s="466"/>
      <c r="QST137" s="252"/>
      <c r="QSU137" s="467"/>
      <c r="QSV137" s="466"/>
      <c r="QSW137" s="399"/>
      <c r="QSX137" s="466"/>
      <c r="QSY137" s="252"/>
      <c r="QSZ137" s="467"/>
      <c r="QTA137" s="466"/>
      <c r="QTB137" s="399"/>
      <c r="QTC137" s="466"/>
      <c r="QTD137" s="252"/>
      <c r="QTE137" s="467"/>
      <c r="QTF137" s="466"/>
      <c r="QTG137" s="399"/>
      <c r="QTH137" s="466"/>
      <c r="QTI137" s="252"/>
      <c r="QTJ137" s="467"/>
      <c r="QTK137" s="466"/>
      <c r="QTL137" s="399"/>
      <c r="QTM137" s="466"/>
      <c r="QTN137" s="252"/>
      <c r="QTO137" s="467"/>
      <c r="QTP137" s="466"/>
      <c r="QTQ137" s="399"/>
      <c r="QTR137" s="466"/>
      <c r="QTS137" s="252"/>
      <c r="QTT137" s="467"/>
      <c r="QTU137" s="466"/>
      <c r="QTV137" s="399"/>
      <c r="QTW137" s="466"/>
      <c r="QTX137" s="252"/>
      <c r="QTY137" s="467"/>
      <c r="QTZ137" s="466"/>
      <c r="QUA137" s="399"/>
      <c r="QUB137" s="466"/>
      <c r="QUC137" s="252"/>
      <c r="QUD137" s="467"/>
      <c r="QUE137" s="466"/>
      <c r="QUF137" s="399"/>
      <c r="QUG137" s="466"/>
      <c r="QUH137" s="252"/>
      <c r="QUI137" s="467"/>
      <c r="QUJ137" s="466"/>
      <c r="QUK137" s="399"/>
      <c r="QUL137" s="466"/>
      <c r="QUM137" s="252"/>
      <c r="QUN137" s="467"/>
      <c r="QUO137" s="466"/>
      <c r="QUP137" s="399"/>
      <c r="QUQ137" s="466"/>
      <c r="QUR137" s="252"/>
      <c r="QUS137" s="467"/>
      <c r="QUT137" s="466"/>
      <c r="QUU137" s="399"/>
      <c r="QUV137" s="466"/>
      <c r="QUW137" s="252"/>
      <c r="QUX137" s="467"/>
      <c r="QUY137" s="466"/>
      <c r="QUZ137" s="399"/>
      <c r="QVA137" s="466"/>
      <c r="QVB137" s="252"/>
      <c r="QVC137" s="467"/>
      <c r="QVD137" s="466"/>
      <c r="QVE137" s="399"/>
      <c r="QVF137" s="466"/>
      <c r="QVG137" s="252"/>
      <c r="QVH137" s="467"/>
      <c r="QVI137" s="466"/>
      <c r="QVJ137" s="399"/>
      <c r="QVK137" s="466"/>
      <c r="QVL137" s="252"/>
      <c r="QVM137" s="467"/>
      <c r="QVN137" s="466"/>
      <c r="QVO137" s="399"/>
      <c r="QVP137" s="466"/>
      <c r="QVQ137" s="252"/>
      <c r="QVR137" s="467"/>
      <c r="QVS137" s="466"/>
      <c r="QVT137" s="399"/>
      <c r="QVU137" s="466"/>
      <c r="QVV137" s="252"/>
      <c r="QVW137" s="467"/>
      <c r="QVX137" s="466"/>
      <c r="QVY137" s="399"/>
      <c r="QVZ137" s="466"/>
      <c r="QWA137" s="252"/>
      <c r="QWB137" s="467"/>
      <c r="QWC137" s="466"/>
      <c r="QWD137" s="399"/>
      <c r="QWE137" s="466"/>
      <c r="QWF137" s="252"/>
      <c r="QWG137" s="467"/>
      <c r="QWH137" s="466"/>
      <c r="QWI137" s="399"/>
      <c r="QWJ137" s="466"/>
      <c r="QWK137" s="252"/>
      <c r="QWL137" s="467"/>
      <c r="QWM137" s="466"/>
      <c r="QWN137" s="399"/>
      <c r="QWO137" s="466"/>
      <c r="QWP137" s="252"/>
      <c r="QWQ137" s="467"/>
      <c r="QWR137" s="466"/>
      <c r="QWS137" s="399"/>
      <c r="QWT137" s="466"/>
      <c r="QWU137" s="252"/>
      <c r="QWV137" s="467"/>
      <c r="QWW137" s="466"/>
      <c r="QWX137" s="399"/>
      <c r="QWY137" s="466"/>
      <c r="QWZ137" s="252"/>
      <c r="QXA137" s="467"/>
      <c r="QXB137" s="466"/>
      <c r="QXC137" s="399"/>
      <c r="QXD137" s="466"/>
      <c r="QXE137" s="252"/>
      <c r="QXF137" s="467"/>
      <c r="QXG137" s="466"/>
      <c r="QXH137" s="399"/>
      <c r="QXI137" s="466"/>
      <c r="QXJ137" s="252"/>
      <c r="QXK137" s="467"/>
      <c r="QXL137" s="466"/>
      <c r="QXM137" s="399"/>
      <c r="QXN137" s="466"/>
      <c r="QXO137" s="252"/>
      <c r="QXP137" s="467"/>
      <c r="QXQ137" s="466"/>
      <c r="QXR137" s="399"/>
      <c r="QXS137" s="466"/>
      <c r="QXT137" s="252"/>
      <c r="QXU137" s="467"/>
      <c r="QXV137" s="466"/>
      <c r="QXW137" s="399"/>
      <c r="QXX137" s="466"/>
      <c r="QXY137" s="252"/>
      <c r="QXZ137" s="467"/>
      <c r="QYA137" s="466"/>
      <c r="QYB137" s="399"/>
      <c r="QYC137" s="466"/>
      <c r="QYD137" s="252"/>
      <c r="QYE137" s="467"/>
      <c r="QYF137" s="466"/>
      <c r="QYG137" s="399"/>
      <c r="QYH137" s="466"/>
      <c r="QYI137" s="252"/>
      <c r="QYJ137" s="467"/>
      <c r="QYK137" s="466"/>
      <c r="QYL137" s="399"/>
      <c r="QYM137" s="466"/>
      <c r="QYN137" s="252"/>
      <c r="QYO137" s="467"/>
      <c r="QYP137" s="466"/>
      <c r="QYQ137" s="399"/>
      <c r="QYR137" s="466"/>
      <c r="QYS137" s="252"/>
      <c r="QYT137" s="467"/>
      <c r="QYU137" s="466"/>
      <c r="QYV137" s="399"/>
      <c r="QYW137" s="466"/>
      <c r="QYX137" s="252"/>
      <c r="QYY137" s="467"/>
      <c r="QYZ137" s="466"/>
      <c r="QZA137" s="399"/>
      <c r="QZB137" s="466"/>
      <c r="QZC137" s="252"/>
      <c r="QZD137" s="467"/>
      <c r="QZE137" s="466"/>
      <c r="QZF137" s="399"/>
      <c r="QZG137" s="466"/>
      <c r="QZH137" s="252"/>
      <c r="QZI137" s="467"/>
      <c r="QZJ137" s="466"/>
      <c r="QZK137" s="399"/>
      <c r="QZL137" s="466"/>
      <c r="QZM137" s="252"/>
      <c r="QZN137" s="467"/>
      <c r="QZO137" s="466"/>
      <c r="QZP137" s="399"/>
      <c r="QZQ137" s="466"/>
      <c r="QZR137" s="252"/>
      <c r="QZS137" s="467"/>
      <c r="QZT137" s="466"/>
      <c r="QZU137" s="399"/>
      <c r="QZV137" s="466"/>
      <c r="QZW137" s="252"/>
      <c r="QZX137" s="467"/>
      <c r="QZY137" s="466"/>
      <c r="QZZ137" s="399"/>
      <c r="RAA137" s="466"/>
      <c r="RAB137" s="252"/>
      <c r="RAC137" s="467"/>
      <c r="RAD137" s="466"/>
      <c r="RAE137" s="399"/>
      <c r="RAF137" s="466"/>
      <c r="RAG137" s="252"/>
      <c r="RAH137" s="467"/>
      <c r="RAI137" s="466"/>
      <c r="RAJ137" s="399"/>
      <c r="RAK137" s="466"/>
      <c r="RAL137" s="252"/>
      <c r="RAM137" s="467"/>
      <c r="RAN137" s="466"/>
      <c r="RAO137" s="399"/>
      <c r="RAP137" s="466"/>
      <c r="RAQ137" s="252"/>
      <c r="RAR137" s="467"/>
      <c r="RAS137" s="466"/>
      <c r="RAT137" s="399"/>
      <c r="RAU137" s="466"/>
      <c r="RAV137" s="252"/>
      <c r="RAW137" s="467"/>
      <c r="RAX137" s="466"/>
      <c r="RAY137" s="399"/>
      <c r="RAZ137" s="466"/>
      <c r="RBA137" s="252"/>
      <c r="RBB137" s="467"/>
      <c r="RBC137" s="466"/>
      <c r="RBD137" s="399"/>
      <c r="RBE137" s="466"/>
      <c r="RBF137" s="252"/>
      <c r="RBG137" s="467"/>
      <c r="RBH137" s="466"/>
      <c r="RBI137" s="399"/>
      <c r="RBJ137" s="466"/>
      <c r="RBK137" s="252"/>
      <c r="RBL137" s="467"/>
      <c r="RBM137" s="466"/>
      <c r="RBN137" s="399"/>
      <c r="RBO137" s="466"/>
      <c r="RBP137" s="252"/>
      <c r="RBQ137" s="467"/>
      <c r="RBR137" s="466"/>
      <c r="RBS137" s="399"/>
      <c r="RBT137" s="466"/>
      <c r="RBU137" s="252"/>
      <c r="RBV137" s="467"/>
      <c r="RBW137" s="466"/>
      <c r="RBX137" s="399"/>
      <c r="RBY137" s="466"/>
      <c r="RBZ137" s="252"/>
      <c r="RCA137" s="467"/>
      <c r="RCB137" s="466"/>
      <c r="RCC137" s="399"/>
      <c r="RCD137" s="466"/>
      <c r="RCE137" s="252"/>
      <c r="RCF137" s="467"/>
      <c r="RCG137" s="466"/>
      <c r="RCH137" s="399"/>
      <c r="RCI137" s="466"/>
      <c r="RCJ137" s="252"/>
      <c r="RCK137" s="467"/>
      <c r="RCL137" s="466"/>
      <c r="RCM137" s="399"/>
      <c r="RCN137" s="466"/>
      <c r="RCO137" s="252"/>
      <c r="RCP137" s="467"/>
      <c r="RCQ137" s="466"/>
      <c r="RCR137" s="399"/>
      <c r="RCS137" s="466"/>
      <c r="RCT137" s="252"/>
      <c r="RCU137" s="467"/>
      <c r="RCV137" s="466"/>
      <c r="RCW137" s="399"/>
      <c r="RCX137" s="466"/>
      <c r="RCY137" s="252"/>
      <c r="RCZ137" s="467"/>
      <c r="RDA137" s="466"/>
      <c r="RDB137" s="399"/>
      <c r="RDC137" s="466"/>
      <c r="RDD137" s="252"/>
      <c r="RDE137" s="467"/>
      <c r="RDF137" s="466"/>
      <c r="RDG137" s="399"/>
      <c r="RDH137" s="466"/>
      <c r="RDI137" s="252"/>
      <c r="RDJ137" s="467"/>
      <c r="RDK137" s="466"/>
      <c r="RDL137" s="399"/>
      <c r="RDM137" s="466"/>
      <c r="RDN137" s="252"/>
      <c r="RDO137" s="467"/>
      <c r="RDP137" s="466"/>
      <c r="RDQ137" s="399"/>
      <c r="RDR137" s="466"/>
      <c r="RDS137" s="252"/>
      <c r="RDT137" s="467"/>
      <c r="RDU137" s="466"/>
      <c r="RDV137" s="399"/>
      <c r="RDW137" s="466"/>
      <c r="RDX137" s="252"/>
      <c r="RDY137" s="467"/>
      <c r="RDZ137" s="466"/>
      <c r="REA137" s="399"/>
      <c r="REB137" s="466"/>
      <c r="REC137" s="252"/>
      <c r="RED137" s="467"/>
      <c r="REE137" s="466"/>
      <c r="REF137" s="399"/>
      <c r="REG137" s="466"/>
      <c r="REH137" s="252"/>
      <c r="REI137" s="467"/>
      <c r="REJ137" s="466"/>
      <c r="REK137" s="399"/>
      <c r="REL137" s="466"/>
      <c r="REM137" s="252"/>
      <c r="REN137" s="467"/>
      <c r="REO137" s="466"/>
      <c r="REP137" s="399"/>
      <c r="REQ137" s="466"/>
      <c r="RER137" s="252"/>
      <c r="RES137" s="467"/>
      <c r="RET137" s="466"/>
      <c r="REU137" s="399"/>
      <c r="REV137" s="466"/>
      <c r="REW137" s="252"/>
      <c r="REX137" s="467"/>
      <c r="REY137" s="466"/>
      <c r="REZ137" s="399"/>
      <c r="RFA137" s="466"/>
      <c r="RFB137" s="252"/>
      <c r="RFC137" s="467"/>
      <c r="RFD137" s="466"/>
      <c r="RFE137" s="399"/>
      <c r="RFF137" s="466"/>
      <c r="RFG137" s="252"/>
      <c r="RFH137" s="467"/>
      <c r="RFI137" s="466"/>
      <c r="RFJ137" s="399"/>
      <c r="RFK137" s="466"/>
      <c r="RFL137" s="252"/>
      <c r="RFM137" s="467"/>
      <c r="RFN137" s="466"/>
      <c r="RFO137" s="399"/>
      <c r="RFP137" s="466"/>
      <c r="RFQ137" s="252"/>
      <c r="RFR137" s="467"/>
      <c r="RFS137" s="466"/>
      <c r="RFT137" s="399"/>
      <c r="RFU137" s="466"/>
      <c r="RFV137" s="252"/>
      <c r="RFW137" s="467"/>
      <c r="RFX137" s="466"/>
      <c r="RFY137" s="399"/>
      <c r="RFZ137" s="466"/>
      <c r="RGA137" s="252"/>
      <c r="RGB137" s="467"/>
      <c r="RGC137" s="466"/>
      <c r="RGD137" s="399"/>
      <c r="RGE137" s="466"/>
      <c r="RGF137" s="252"/>
      <c r="RGG137" s="467"/>
      <c r="RGH137" s="466"/>
      <c r="RGI137" s="399"/>
      <c r="RGJ137" s="466"/>
      <c r="RGK137" s="252"/>
      <c r="RGL137" s="467"/>
      <c r="RGM137" s="466"/>
      <c r="RGN137" s="399"/>
      <c r="RGO137" s="466"/>
      <c r="RGP137" s="252"/>
      <c r="RGQ137" s="467"/>
      <c r="RGR137" s="466"/>
      <c r="RGS137" s="399"/>
      <c r="RGT137" s="466"/>
      <c r="RGU137" s="252"/>
      <c r="RGV137" s="467"/>
      <c r="RGW137" s="466"/>
      <c r="RGX137" s="399"/>
      <c r="RGY137" s="466"/>
      <c r="RGZ137" s="252"/>
      <c r="RHA137" s="467"/>
      <c r="RHB137" s="466"/>
      <c r="RHC137" s="399"/>
      <c r="RHD137" s="466"/>
      <c r="RHE137" s="252"/>
      <c r="RHF137" s="467"/>
      <c r="RHG137" s="466"/>
      <c r="RHH137" s="399"/>
      <c r="RHI137" s="466"/>
      <c r="RHJ137" s="252"/>
      <c r="RHK137" s="467"/>
      <c r="RHL137" s="466"/>
      <c r="RHM137" s="399"/>
      <c r="RHN137" s="466"/>
      <c r="RHO137" s="252"/>
      <c r="RHP137" s="467"/>
      <c r="RHQ137" s="466"/>
      <c r="RHR137" s="399"/>
      <c r="RHS137" s="466"/>
      <c r="RHT137" s="252"/>
      <c r="RHU137" s="467"/>
      <c r="RHV137" s="466"/>
      <c r="RHW137" s="399"/>
      <c r="RHX137" s="466"/>
      <c r="RHY137" s="252"/>
      <c r="RHZ137" s="467"/>
      <c r="RIA137" s="466"/>
      <c r="RIB137" s="399"/>
      <c r="RIC137" s="466"/>
      <c r="RID137" s="252"/>
      <c r="RIE137" s="467"/>
      <c r="RIF137" s="466"/>
      <c r="RIG137" s="399"/>
      <c r="RIH137" s="466"/>
      <c r="RII137" s="252"/>
      <c r="RIJ137" s="467"/>
      <c r="RIK137" s="466"/>
      <c r="RIL137" s="399"/>
      <c r="RIM137" s="466"/>
      <c r="RIN137" s="252"/>
      <c r="RIO137" s="467"/>
      <c r="RIP137" s="466"/>
      <c r="RIQ137" s="399"/>
      <c r="RIR137" s="466"/>
      <c r="RIS137" s="252"/>
      <c r="RIT137" s="467"/>
      <c r="RIU137" s="466"/>
      <c r="RIV137" s="399"/>
      <c r="RIW137" s="466"/>
      <c r="RIX137" s="252"/>
      <c r="RIY137" s="467"/>
      <c r="RIZ137" s="466"/>
      <c r="RJA137" s="399"/>
      <c r="RJB137" s="466"/>
      <c r="RJC137" s="252"/>
      <c r="RJD137" s="467"/>
      <c r="RJE137" s="466"/>
      <c r="RJF137" s="399"/>
      <c r="RJG137" s="466"/>
      <c r="RJH137" s="252"/>
      <c r="RJI137" s="467"/>
      <c r="RJJ137" s="466"/>
      <c r="RJK137" s="399"/>
      <c r="RJL137" s="466"/>
      <c r="RJM137" s="252"/>
      <c r="RJN137" s="467"/>
      <c r="RJO137" s="466"/>
      <c r="RJP137" s="399"/>
      <c r="RJQ137" s="466"/>
      <c r="RJR137" s="252"/>
      <c r="RJS137" s="467"/>
      <c r="RJT137" s="466"/>
      <c r="RJU137" s="399"/>
      <c r="RJV137" s="466"/>
      <c r="RJW137" s="252"/>
      <c r="RJX137" s="467"/>
      <c r="RJY137" s="466"/>
      <c r="RJZ137" s="399"/>
      <c r="RKA137" s="466"/>
      <c r="RKB137" s="252"/>
      <c r="RKC137" s="467"/>
      <c r="RKD137" s="466"/>
      <c r="RKE137" s="399"/>
      <c r="RKF137" s="466"/>
      <c r="RKG137" s="252"/>
      <c r="RKH137" s="467"/>
      <c r="RKI137" s="466"/>
      <c r="RKJ137" s="399"/>
      <c r="RKK137" s="466"/>
      <c r="RKL137" s="252"/>
      <c r="RKM137" s="467"/>
      <c r="RKN137" s="466"/>
      <c r="RKO137" s="399"/>
      <c r="RKP137" s="466"/>
      <c r="RKQ137" s="252"/>
      <c r="RKR137" s="467"/>
      <c r="RKS137" s="466"/>
      <c r="RKT137" s="399"/>
      <c r="RKU137" s="466"/>
      <c r="RKV137" s="252"/>
      <c r="RKW137" s="467"/>
      <c r="RKX137" s="466"/>
      <c r="RKY137" s="399"/>
      <c r="RKZ137" s="466"/>
      <c r="RLA137" s="252"/>
      <c r="RLB137" s="467"/>
      <c r="RLC137" s="466"/>
      <c r="RLD137" s="399"/>
      <c r="RLE137" s="466"/>
      <c r="RLF137" s="252"/>
      <c r="RLG137" s="467"/>
      <c r="RLH137" s="466"/>
      <c r="RLI137" s="399"/>
      <c r="RLJ137" s="466"/>
      <c r="RLK137" s="252"/>
      <c r="RLL137" s="467"/>
      <c r="RLM137" s="466"/>
      <c r="RLN137" s="399"/>
      <c r="RLO137" s="466"/>
      <c r="RLP137" s="252"/>
      <c r="RLQ137" s="467"/>
      <c r="RLR137" s="466"/>
      <c r="RLS137" s="399"/>
      <c r="RLT137" s="466"/>
      <c r="RLU137" s="252"/>
      <c r="RLV137" s="467"/>
      <c r="RLW137" s="466"/>
      <c r="RLX137" s="399"/>
      <c r="RLY137" s="466"/>
      <c r="RLZ137" s="252"/>
      <c r="RMA137" s="467"/>
      <c r="RMB137" s="466"/>
      <c r="RMC137" s="399"/>
      <c r="RMD137" s="466"/>
      <c r="RME137" s="252"/>
      <c r="RMF137" s="467"/>
      <c r="RMG137" s="466"/>
      <c r="RMH137" s="399"/>
      <c r="RMI137" s="466"/>
      <c r="RMJ137" s="252"/>
      <c r="RMK137" s="467"/>
      <c r="RML137" s="466"/>
      <c r="RMM137" s="399"/>
      <c r="RMN137" s="466"/>
      <c r="RMO137" s="252"/>
      <c r="RMP137" s="467"/>
      <c r="RMQ137" s="466"/>
      <c r="RMR137" s="399"/>
      <c r="RMS137" s="466"/>
      <c r="RMT137" s="252"/>
      <c r="RMU137" s="467"/>
      <c r="RMV137" s="466"/>
      <c r="RMW137" s="399"/>
      <c r="RMX137" s="466"/>
      <c r="RMY137" s="252"/>
      <c r="RMZ137" s="467"/>
      <c r="RNA137" s="466"/>
      <c r="RNB137" s="399"/>
      <c r="RNC137" s="466"/>
      <c r="RND137" s="252"/>
      <c r="RNE137" s="467"/>
      <c r="RNF137" s="466"/>
      <c r="RNG137" s="399"/>
      <c r="RNH137" s="466"/>
      <c r="RNI137" s="252"/>
      <c r="RNJ137" s="467"/>
      <c r="RNK137" s="466"/>
      <c r="RNL137" s="399"/>
      <c r="RNM137" s="466"/>
      <c r="RNN137" s="252"/>
      <c r="RNO137" s="467"/>
      <c r="RNP137" s="466"/>
      <c r="RNQ137" s="399"/>
      <c r="RNR137" s="466"/>
      <c r="RNS137" s="252"/>
      <c r="RNT137" s="467"/>
      <c r="RNU137" s="466"/>
      <c r="RNV137" s="399"/>
      <c r="RNW137" s="466"/>
      <c r="RNX137" s="252"/>
      <c r="RNY137" s="467"/>
      <c r="RNZ137" s="466"/>
      <c r="ROA137" s="399"/>
      <c r="ROB137" s="466"/>
      <c r="ROC137" s="252"/>
      <c r="ROD137" s="467"/>
      <c r="ROE137" s="466"/>
      <c r="ROF137" s="399"/>
      <c r="ROG137" s="466"/>
      <c r="ROH137" s="252"/>
      <c r="ROI137" s="467"/>
      <c r="ROJ137" s="466"/>
      <c r="ROK137" s="399"/>
      <c r="ROL137" s="466"/>
      <c r="ROM137" s="252"/>
      <c r="RON137" s="467"/>
      <c r="ROO137" s="466"/>
      <c r="ROP137" s="399"/>
      <c r="ROQ137" s="466"/>
      <c r="ROR137" s="252"/>
      <c r="ROS137" s="467"/>
      <c r="ROT137" s="466"/>
      <c r="ROU137" s="399"/>
      <c r="ROV137" s="466"/>
      <c r="ROW137" s="252"/>
      <c r="ROX137" s="467"/>
      <c r="ROY137" s="466"/>
      <c r="ROZ137" s="399"/>
      <c r="RPA137" s="466"/>
      <c r="RPB137" s="252"/>
      <c r="RPC137" s="467"/>
      <c r="RPD137" s="466"/>
      <c r="RPE137" s="399"/>
      <c r="RPF137" s="466"/>
      <c r="RPG137" s="252"/>
      <c r="RPH137" s="467"/>
      <c r="RPI137" s="466"/>
      <c r="RPJ137" s="399"/>
      <c r="RPK137" s="466"/>
      <c r="RPL137" s="252"/>
      <c r="RPM137" s="467"/>
      <c r="RPN137" s="466"/>
      <c r="RPO137" s="399"/>
      <c r="RPP137" s="466"/>
      <c r="RPQ137" s="252"/>
      <c r="RPR137" s="467"/>
      <c r="RPS137" s="466"/>
      <c r="RPT137" s="399"/>
      <c r="RPU137" s="466"/>
      <c r="RPV137" s="252"/>
      <c r="RPW137" s="467"/>
      <c r="RPX137" s="466"/>
      <c r="RPY137" s="399"/>
      <c r="RPZ137" s="466"/>
      <c r="RQA137" s="252"/>
      <c r="RQB137" s="467"/>
      <c r="RQC137" s="466"/>
      <c r="RQD137" s="399"/>
      <c r="RQE137" s="466"/>
      <c r="RQF137" s="252"/>
      <c r="RQG137" s="467"/>
      <c r="RQH137" s="466"/>
      <c r="RQI137" s="399"/>
      <c r="RQJ137" s="466"/>
      <c r="RQK137" s="252"/>
      <c r="RQL137" s="467"/>
      <c r="RQM137" s="466"/>
      <c r="RQN137" s="399"/>
      <c r="RQO137" s="466"/>
      <c r="RQP137" s="252"/>
      <c r="RQQ137" s="467"/>
      <c r="RQR137" s="466"/>
      <c r="RQS137" s="399"/>
      <c r="RQT137" s="466"/>
      <c r="RQU137" s="252"/>
      <c r="RQV137" s="467"/>
      <c r="RQW137" s="466"/>
      <c r="RQX137" s="399"/>
      <c r="RQY137" s="466"/>
      <c r="RQZ137" s="252"/>
      <c r="RRA137" s="467"/>
      <c r="RRB137" s="466"/>
      <c r="RRC137" s="399"/>
      <c r="RRD137" s="466"/>
      <c r="RRE137" s="252"/>
      <c r="RRF137" s="467"/>
      <c r="RRG137" s="466"/>
      <c r="RRH137" s="399"/>
      <c r="RRI137" s="466"/>
      <c r="RRJ137" s="252"/>
      <c r="RRK137" s="467"/>
      <c r="RRL137" s="466"/>
      <c r="RRM137" s="399"/>
      <c r="RRN137" s="466"/>
      <c r="RRO137" s="252"/>
      <c r="RRP137" s="467"/>
      <c r="RRQ137" s="466"/>
      <c r="RRR137" s="399"/>
      <c r="RRS137" s="466"/>
      <c r="RRT137" s="252"/>
      <c r="RRU137" s="467"/>
      <c r="RRV137" s="466"/>
      <c r="RRW137" s="399"/>
      <c r="RRX137" s="466"/>
      <c r="RRY137" s="252"/>
      <c r="RRZ137" s="467"/>
      <c r="RSA137" s="466"/>
      <c r="RSB137" s="399"/>
      <c r="RSC137" s="466"/>
      <c r="RSD137" s="252"/>
      <c r="RSE137" s="467"/>
      <c r="RSF137" s="466"/>
      <c r="RSG137" s="399"/>
      <c r="RSH137" s="466"/>
      <c r="RSI137" s="252"/>
      <c r="RSJ137" s="467"/>
      <c r="RSK137" s="466"/>
      <c r="RSL137" s="399"/>
      <c r="RSM137" s="466"/>
      <c r="RSN137" s="252"/>
      <c r="RSO137" s="467"/>
      <c r="RSP137" s="466"/>
      <c r="RSQ137" s="399"/>
      <c r="RSR137" s="466"/>
      <c r="RSS137" s="252"/>
      <c r="RST137" s="467"/>
      <c r="RSU137" s="466"/>
      <c r="RSV137" s="399"/>
      <c r="RSW137" s="466"/>
      <c r="RSX137" s="252"/>
      <c r="RSY137" s="467"/>
      <c r="RSZ137" s="466"/>
      <c r="RTA137" s="399"/>
      <c r="RTB137" s="466"/>
      <c r="RTC137" s="252"/>
      <c r="RTD137" s="467"/>
      <c r="RTE137" s="466"/>
      <c r="RTF137" s="399"/>
      <c r="RTG137" s="466"/>
      <c r="RTH137" s="252"/>
      <c r="RTI137" s="467"/>
      <c r="RTJ137" s="466"/>
      <c r="RTK137" s="399"/>
      <c r="RTL137" s="466"/>
      <c r="RTM137" s="252"/>
      <c r="RTN137" s="467"/>
      <c r="RTO137" s="466"/>
      <c r="RTP137" s="399"/>
      <c r="RTQ137" s="466"/>
      <c r="RTR137" s="252"/>
      <c r="RTS137" s="467"/>
      <c r="RTT137" s="466"/>
      <c r="RTU137" s="399"/>
      <c r="RTV137" s="466"/>
      <c r="RTW137" s="252"/>
      <c r="RTX137" s="467"/>
      <c r="RTY137" s="466"/>
      <c r="RTZ137" s="399"/>
      <c r="RUA137" s="466"/>
      <c r="RUB137" s="252"/>
      <c r="RUC137" s="467"/>
      <c r="RUD137" s="466"/>
      <c r="RUE137" s="399"/>
      <c r="RUF137" s="466"/>
      <c r="RUG137" s="252"/>
      <c r="RUH137" s="467"/>
      <c r="RUI137" s="466"/>
      <c r="RUJ137" s="399"/>
      <c r="RUK137" s="466"/>
      <c r="RUL137" s="252"/>
      <c r="RUM137" s="467"/>
      <c r="RUN137" s="466"/>
      <c r="RUO137" s="399"/>
      <c r="RUP137" s="466"/>
      <c r="RUQ137" s="252"/>
      <c r="RUR137" s="467"/>
      <c r="RUS137" s="466"/>
      <c r="RUT137" s="399"/>
      <c r="RUU137" s="466"/>
      <c r="RUV137" s="252"/>
      <c r="RUW137" s="467"/>
      <c r="RUX137" s="466"/>
      <c r="RUY137" s="399"/>
      <c r="RUZ137" s="466"/>
      <c r="RVA137" s="252"/>
      <c r="RVB137" s="467"/>
      <c r="RVC137" s="466"/>
      <c r="RVD137" s="399"/>
      <c r="RVE137" s="466"/>
      <c r="RVF137" s="252"/>
      <c r="RVG137" s="467"/>
      <c r="RVH137" s="466"/>
      <c r="RVI137" s="399"/>
      <c r="RVJ137" s="466"/>
      <c r="RVK137" s="252"/>
      <c r="RVL137" s="467"/>
      <c r="RVM137" s="466"/>
      <c r="RVN137" s="399"/>
      <c r="RVO137" s="466"/>
      <c r="RVP137" s="252"/>
      <c r="RVQ137" s="467"/>
      <c r="RVR137" s="466"/>
      <c r="RVS137" s="399"/>
      <c r="RVT137" s="466"/>
      <c r="RVU137" s="252"/>
      <c r="RVV137" s="467"/>
      <c r="RVW137" s="466"/>
      <c r="RVX137" s="399"/>
      <c r="RVY137" s="466"/>
      <c r="RVZ137" s="252"/>
      <c r="RWA137" s="467"/>
      <c r="RWB137" s="466"/>
      <c r="RWC137" s="399"/>
      <c r="RWD137" s="466"/>
      <c r="RWE137" s="252"/>
      <c r="RWF137" s="467"/>
      <c r="RWG137" s="466"/>
      <c r="RWH137" s="399"/>
      <c r="RWI137" s="466"/>
      <c r="RWJ137" s="252"/>
      <c r="RWK137" s="467"/>
      <c r="RWL137" s="466"/>
      <c r="RWM137" s="399"/>
      <c r="RWN137" s="466"/>
      <c r="RWO137" s="252"/>
      <c r="RWP137" s="467"/>
      <c r="RWQ137" s="466"/>
      <c r="RWR137" s="399"/>
      <c r="RWS137" s="466"/>
      <c r="RWT137" s="252"/>
      <c r="RWU137" s="467"/>
      <c r="RWV137" s="466"/>
      <c r="RWW137" s="399"/>
      <c r="RWX137" s="466"/>
      <c r="RWY137" s="252"/>
      <c r="RWZ137" s="467"/>
      <c r="RXA137" s="466"/>
      <c r="RXB137" s="399"/>
      <c r="RXC137" s="466"/>
      <c r="RXD137" s="252"/>
      <c r="RXE137" s="467"/>
      <c r="RXF137" s="466"/>
      <c r="RXG137" s="399"/>
      <c r="RXH137" s="466"/>
      <c r="RXI137" s="252"/>
      <c r="RXJ137" s="467"/>
      <c r="RXK137" s="466"/>
      <c r="RXL137" s="399"/>
      <c r="RXM137" s="466"/>
      <c r="RXN137" s="252"/>
      <c r="RXO137" s="467"/>
      <c r="RXP137" s="466"/>
      <c r="RXQ137" s="399"/>
      <c r="RXR137" s="466"/>
      <c r="RXS137" s="252"/>
      <c r="RXT137" s="467"/>
      <c r="RXU137" s="466"/>
      <c r="RXV137" s="399"/>
      <c r="RXW137" s="466"/>
      <c r="RXX137" s="252"/>
      <c r="RXY137" s="467"/>
      <c r="RXZ137" s="466"/>
      <c r="RYA137" s="399"/>
      <c r="RYB137" s="466"/>
      <c r="RYC137" s="252"/>
      <c r="RYD137" s="467"/>
      <c r="RYE137" s="466"/>
      <c r="RYF137" s="399"/>
      <c r="RYG137" s="466"/>
      <c r="RYH137" s="252"/>
      <c r="RYI137" s="467"/>
      <c r="RYJ137" s="466"/>
      <c r="RYK137" s="399"/>
      <c r="RYL137" s="466"/>
      <c r="RYM137" s="252"/>
      <c r="RYN137" s="467"/>
      <c r="RYO137" s="466"/>
      <c r="RYP137" s="399"/>
      <c r="RYQ137" s="466"/>
      <c r="RYR137" s="252"/>
      <c r="RYS137" s="467"/>
      <c r="RYT137" s="466"/>
      <c r="RYU137" s="399"/>
      <c r="RYV137" s="466"/>
      <c r="RYW137" s="252"/>
      <c r="RYX137" s="467"/>
      <c r="RYY137" s="466"/>
      <c r="RYZ137" s="399"/>
      <c r="RZA137" s="466"/>
      <c r="RZB137" s="252"/>
      <c r="RZC137" s="467"/>
      <c r="RZD137" s="466"/>
      <c r="RZE137" s="399"/>
      <c r="RZF137" s="466"/>
      <c r="RZG137" s="252"/>
      <c r="RZH137" s="467"/>
      <c r="RZI137" s="466"/>
      <c r="RZJ137" s="399"/>
      <c r="RZK137" s="466"/>
      <c r="RZL137" s="252"/>
      <c r="RZM137" s="467"/>
      <c r="RZN137" s="466"/>
      <c r="RZO137" s="399"/>
      <c r="RZP137" s="466"/>
      <c r="RZQ137" s="252"/>
      <c r="RZR137" s="467"/>
      <c r="RZS137" s="466"/>
      <c r="RZT137" s="399"/>
      <c r="RZU137" s="466"/>
      <c r="RZV137" s="252"/>
      <c r="RZW137" s="467"/>
      <c r="RZX137" s="466"/>
      <c r="RZY137" s="399"/>
      <c r="RZZ137" s="466"/>
      <c r="SAA137" s="252"/>
      <c r="SAB137" s="467"/>
      <c r="SAC137" s="466"/>
      <c r="SAD137" s="399"/>
      <c r="SAE137" s="466"/>
      <c r="SAF137" s="252"/>
      <c r="SAG137" s="467"/>
      <c r="SAH137" s="466"/>
      <c r="SAI137" s="399"/>
      <c r="SAJ137" s="466"/>
      <c r="SAK137" s="252"/>
      <c r="SAL137" s="467"/>
      <c r="SAM137" s="466"/>
      <c r="SAN137" s="399"/>
      <c r="SAO137" s="466"/>
      <c r="SAP137" s="252"/>
      <c r="SAQ137" s="467"/>
      <c r="SAR137" s="466"/>
      <c r="SAS137" s="399"/>
      <c r="SAT137" s="466"/>
      <c r="SAU137" s="252"/>
      <c r="SAV137" s="467"/>
      <c r="SAW137" s="466"/>
      <c r="SAX137" s="399"/>
      <c r="SAY137" s="466"/>
      <c r="SAZ137" s="252"/>
      <c r="SBA137" s="467"/>
      <c r="SBB137" s="466"/>
      <c r="SBC137" s="399"/>
      <c r="SBD137" s="466"/>
      <c r="SBE137" s="252"/>
      <c r="SBF137" s="467"/>
      <c r="SBG137" s="466"/>
      <c r="SBH137" s="399"/>
      <c r="SBI137" s="466"/>
      <c r="SBJ137" s="252"/>
      <c r="SBK137" s="467"/>
      <c r="SBL137" s="466"/>
      <c r="SBM137" s="399"/>
      <c r="SBN137" s="466"/>
      <c r="SBO137" s="252"/>
      <c r="SBP137" s="467"/>
      <c r="SBQ137" s="466"/>
      <c r="SBR137" s="399"/>
      <c r="SBS137" s="466"/>
      <c r="SBT137" s="252"/>
      <c r="SBU137" s="467"/>
      <c r="SBV137" s="466"/>
      <c r="SBW137" s="399"/>
      <c r="SBX137" s="466"/>
      <c r="SBY137" s="252"/>
      <c r="SBZ137" s="467"/>
      <c r="SCA137" s="466"/>
      <c r="SCB137" s="399"/>
      <c r="SCC137" s="466"/>
      <c r="SCD137" s="252"/>
      <c r="SCE137" s="467"/>
      <c r="SCF137" s="466"/>
      <c r="SCG137" s="399"/>
      <c r="SCH137" s="466"/>
      <c r="SCI137" s="252"/>
      <c r="SCJ137" s="467"/>
      <c r="SCK137" s="466"/>
      <c r="SCL137" s="399"/>
      <c r="SCM137" s="466"/>
      <c r="SCN137" s="252"/>
      <c r="SCO137" s="467"/>
      <c r="SCP137" s="466"/>
      <c r="SCQ137" s="399"/>
      <c r="SCR137" s="466"/>
      <c r="SCS137" s="252"/>
      <c r="SCT137" s="467"/>
      <c r="SCU137" s="466"/>
      <c r="SCV137" s="399"/>
      <c r="SCW137" s="466"/>
      <c r="SCX137" s="252"/>
      <c r="SCY137" s="467"/>
      <c r="SCZ137" s="466"/>
      <c r="SDA137" s="399"/>
      <c r="SDB137" s="466"/>
      <c r="SDC137" s="252"/>
      <c r="SDD137" s="467"/>
      <c r="SDE137" s="466"/>
      <c r="SDF137" s="399"/>
      <c r="SDG137" s="466"/>
      <c r="SDH137" s="252"/>
      <c r="SDI137" s="467"/>
      <c r="SDJ137" s="466"/>
      <c r="SDK137" s="399"/>
      <c r="SDL137" s="466"/>
      <c r="SDM137" s="252"/>
      <c r="SDN137" s="467"/>
      <c r="SDO137" s="466"/>
      <c r="SDP137" s="399"/>
      <c r="SDQ137" s="466"/>
      <c r="SDR137" s="252"/>
      <c r="SDS137" s="467"/>
      <c r="SDT137" s="466"/>
      <c r="SDU137" s="399"/>
      <c r="SDV137" s="466"/>
      <c r="SDW137" s="252"/>
      <c r="SDX137" s="467"/>
      <c r="SDY137" s="466"/>
      <c r="SDZ137" s="399"/>
      <c r="SEA137" s="466"/>
      <c r="SEB137" s="252"/>
      <c r="SEC137" s="467"/>
      <c r="SED137" s="466"/>
      <c r="SEE137" s="399"/>
      <c r="SEF137" s="466"/>
      <c r="SEG137" s="252"/>
      <c r="SEH137" s="467"/>
      <c r="SEI137" s="466"/>
      <c r="SEJ137" s="399"/>
      <c r="SEK137" s="466"/>
      <c r="SEL137" s="252"/>
      <c r="SEM137" s="467"/>
      <c r="SEN137" s="466"/>
      <c r="SEO137" s="399"/>
      <c r="SEP137" s="466"/>
      <c r="SEQ137" s="252"/>
      <c r="SER137" s="467"/>
      <c r="SES137" s="466"/>
      <c r="SET137" s="399"/>
      <c r="SEU137" s="466"/>
      <c r="SEV137" s="252"/>
      <c r="SEW137" s="467"/>
      <c r="SEX137" s="466"/>
      <c r="SEY137" s="399"/>
      <c r="SEZ137" s="466"/>
      <c r="SFA137" s="252"/>
      <c r="SFB137" s="467"/>
      <c r="SFC137" s="466"/>
      <c r="SFD137" s="399"/>
      <c r="SFE137" s="466"/>
      <c r="SFF137" s="252"/>
      <c r="SFG137" s="467"/>
      <c r="SFH137" s="466"/>
      <c r="SFI137" s="399"/>
      <c r="SFJ137" s="466"/>
      <c r="SFK137" s="252"/>
      <c r="SFL137" s="467"/>
      <c r="SFM137" s="466"/>
      <c r="SFN137" s="399"/>
      <c r="SFO137" s="466"/>
      <c r="SFP137" s="252"/>
      <c r="SFQ137" s="467"/>
      <c r="SFR137" s="466"/>
      <c r="SFS137" s="399"/>
      <c r="SFT137" s="466"/>
      <c r="SFU137" s="252"/>
      <c r="SFV137" s="467"/>
      <c r="SFW137" s="466"/>
      <c r="SFX137" s="399"/>
      <c r="SFY137" s="466"/>
      <c r="SFZ137" s="252"/>
      <c r="SGA137" s="467"/>
      <c r="SGB137" s="466"/>
      <c r="SGC137" s="399"/>
      <c r="SGD137" s="466"/>
      <c r="SGE137" s="252"/>
      <c r="SGF137" s="467"/>
      <c r="SGG137" s="466"/>
      <c r="SGH137" s="399"/>
      <c r="SGI137" s="466"/>
      <c r="SGJ137" s="252"/>
      <c r="SGK137" s="467"/>
      <c r="SGL137" s="466"/>
      <c r="SGM137" s="399"/>
      <c r="SGN137" s="466"/>
      <c r="SGO137" s="252"/>
      <c r="SGP137" s="467"/>
      <c r="SGQ137" s="466"/>
      <c r="SGR137" s="399"/>
      <c r="SGS137" s="466"/>
      <c r="SGT137" s="252"/>
      <c r="SGU137" s="467"/>
      <c r="SGV137" s="466"/>
      <c r="SGW137" s="399"/>
      <c r="SGX137" s="466"/>
      <c r="SGY137" s="252"/>
      <c r="SGZ137" s="467"/>
      <c r="SHA137" s="466"/>
      <c r="SHB137" s="399"/>
      <c r="SHC137" s="466"/>
      <c r="SHD137" s="252"/>
      <c r="SHE137" s="467"/>
      <c r="SHF137" s="466"/>
      <c r="SHG137" s="399"/>
      <c r="SHH137" s="466"/>
      <c r="SHI137" s="252"/>
      <c r="SHJ137" s="467"/>
      <c r="SHK137" s="466"/>
      <c r="SHL137" s="399"/>
      <c r="SHM137" s="466"/>
      <c r="SHN137" s="252"/>
      <c r="SHO137" s="467"/>
      <c r="SHP137" s="466"/>
      <c r="SHQ137" s="399"/>
      <c r="SHR137" s="466"/>
      <c r="SHS137" s="252"/>
      <c r="SHT137" s="467"/>
      <c r="SHU137" s="466"/>
      <c r="SHV137" s="399"/>
      <c r="SHW137" s="466"/>
      <c r="SHX137" s="252"/>
      <c r="SHY137" s="467"/>
      <c r="SHZ137" s="466"/>
      <c r="SIA137" s="399"/>
      <c r="SIB137" s="466"/>
      <c r="SIC137" s="252"/>
      <c r="SID137" s="467"/>
      <c r="SIE137" s="466"/>
      <c r="SIF137" s="399"/>
      <c r="SIG137" s="466"/>
      <c r="SIH137" s="252"/>
      <c r="SII137" s="467"/>
      <c r="SIJ137" s="466"/>
      <c r="SIK137" s="399"/>
      <c r="SIL137" s="466"/>
      <c r="SIM137" s="252"/>
      <c r="SIN137" s="467"/>
      <c r="SIO137" s="466"/>
      <c r="SIP137" s="399"/>
      <c r="SIQ137" s="466"/>
      <c r="SIR137" s="252"/>
      <c r="SIS137" s="467"/>
      <c r="SIT137" s="466"/>
      <c r="SIU137" s="399"/>
      <c r="SIV137" s="466"/>
      <c r="SIW137" s="252"/>
      <c r="SIX137" s="467"/>
      <c r="SIY137" s="466"/>
      <c r="SIZ137" s="399"/>
      <c r="SJA137" s="466"/>
      <c r="SJB137" s="252"/>
      <c r="SJC137" s="467"/>
      <c r="SJD137" s="466"/>
      <c r="SJE137" s="399"/>
      <c r="SJF137" s="466"/>
      <c r="SJG137" s="252"/>
      <c r="SJH137" s="467"/>
      <c r="SJI137" s="466"/>
      <c r="SJJ137" s="399"/>
      <c r="SJK137" s="466"/>
      <c r="SJL137" s="252"/>
      <c r="SJM137" s="467"/>
      <c r="SJN137" s="466"/>
      <c r="SJO137" s="399"/>
      <c r="SJP137" s="466"/>
      <c r="SJQ137" s="252"/>
      <c r="SJR137" s="467"/>
      <c r="SJS137" s="466"/>
      <c r="SJT137" s="399"/>
      <c r="SJU137" s="466"/>
      <c r="SJV137" s="252"/>
      <c r="SJW137" s="467"/>
      <c r="SJX137" s="466"/>
      <c r="SJY137" s="399"/>
      <c r="SJZ137" s="466"/>
      <c r="SKA137" s="252"/>
      <c r="SKB137" s="467"/>
      <c r="SKC137" s="466"/>
      <c r="SKD137" s="399"/>
      <c r="SKE137" s="466"/>
      <c r="SKF137" s="252"/>
      <c r="SKG137" s="467"/>
      <c r="SKH137" s="466"/>
      <c r="SKI137" s="399"/>
      <c r="SKJ137" s="466"/>
      <c r="SKK137" s="252"/>
      <c r="SKL137" s="467"/>
      <c r="SKM137" s="466"/>
      <c r="SKN137" s="399"/>
      <c r="SKO137" s="466"/>
      <c r="SKP137" s="252"/>
      <c r="SKQ137" s="467"/>
      <c r="SKR137" s="466"/>
      <c r="SKS137" s="399"/>
      <c r="SKT137" s="466"/>
      <c r="SKU137" s="252"/>
      <c r="SKV137" s="467"/>
      <c r="SKW137" s="466"/>
      <c r="SKX137" s="399"/>
      <c r="SKY137" s="466"/>
      <c r="SKZ137" s="252"/>
      <c r="SLA137" s="467"/>
      <c r="SLB137" s="466"/>
      <c r="SLC137" s="399"/>
      <c r="SLD137" s="466"/>
      <c r="SLE137" s="252"/>
      <c r="SLF137" s="467"/>
      <c r="SLG137" s="466"/>
      <c r="SLH137" s="399"/>
      <c r="SLI137" s="466"/>
      <c r="SLJ137" s="252"/>
      <c r="SLK137" s="467"/>
      <c r="SLL137" s="466"/>
      <c r="SLM137" s="399"/>
      <c r="SLN137" s="466"/>
      <c r="SLO137" s="252"/>
      <c r="SLP137" s="467"/>
      <c r="SLQ137" s="466"/>
      <c r="SLR137" s="399"/>
      <c r="SLS137" s="466"/>
      <c r="SLT137" s="252"/>
      <c r="SLU137" s="467"/>
      <c r="SLV137" s="466"/>
      <c r="SLW137" s="399"/>
      <c r="SLX137" s="466"/>
      <c r="SLY137" s="252"/>
      <c r="SLZ137" s="467"/>
      <c r="SMA137" s="466"/>
      <c r="SMB137" s="399"/>
      <c r="SMC137" s="466"/>
      <c r="SMD137" s="252"/>
      <c r="SME137" s="467"/>
      <c r="SMF137" s="466"/>
      <c r="SMG137" s="399"/>
      <c r="SMH137" s="466"/>
      <c r="SMI137" s="252"/>
      <c r="SMJ137" s="467"/>
      <c r="SMK137" s="466"/>
      <c r="SML137" s="399"/>
      <c r="SMM137" s="466"/>
      <c r="SMN137" s="252"/>
      <c r="SMO137" s="467"/>
      <c r="SMP137" s="466"/>
      <c r="SMQ137" s="399"/>
      <c r="SMR137" s="466"/>
      <c r="SMS137" s="252"/>
      <c r="SMT137" s="467"/>
      <c r="SMU137" s="466"/>
      <c r="SMV137" s="399"/>
      <c r="SMW137" s="466"/>
      <c r="SMX137" s="252"/>
      <c r="SMY137" s="467"/>
      <c r="SMZ137" s="466"/>
      <c r="SNA137" s="399"/>
      <c r="SNB137" s="466"/>
      <c r="SNC137" s="252"/>
      <c r="SND137" s="467"/>
      <c r="SNE137" s="466"/>
      <c r="SNF137" s="399"/>
      <c r="SNG137" s="466"/>
      <c r="SNH137" s="252"/>
      <c r="SNI137" s="467"/>
      <c r="SNJ137" s="466"/>
      <c r="SNK137" s="399"/>
      <c r="SNL137" s="466"/>
      <c r="SNM137" s="252"/>
      <c r="SNN137" s="467"/>
      <c r="SNO137" s="466"/>
      <c r="SNP137" s="399"/>
      <c r="SNQ137" s="466"/>
      <c r="SNR137" s="252"/>
      <c r="SNS137" s="467"/>
      <c r="SNT137" s="466"/>
      <c r="SNU137" s="399"/>
      <c r="SNV137" s="466"/>
      <c r="SNW137" s="252"/>
      <c r="SNX137" s="467"/>
      <c r="SNY137" s="466"/>
      <c r="SNZ137" s="399"/>
      <c r="SOA137" s="466"/>
      <c r="SOB137" s="252"/>
      <c r="SOC137" s="467"/>
      <c r="SOD137" s="466"/>
      <c r="SOE137" s="399"/>
      <c r="SOF137" s="466"/>
      <c r="SOG137" s="252"/>
      <c r="SOH137" s="467"/>
      <c r="SOI137" s="466"/>
      <c r="SOJ137" s="399"/>
      <c r="SOK137" s="466"/>
      <c r="SOL137" s="252"/>
      <c r="SOM137" s="467"/>
      <c r="SON137" s="466"/>
      <c r="SOO137" s="399"/>
      <c r="SOP137" s="466"/>
      <c r="SOQ137" s="252"/>
      <c r="SOR137" s="467"/>
      <c r="SOS137" s="466"/>
      <c r="SOT137" s="399"/>
      <c r="SOU137" s="466"/>
      <c r="SOV137" s="252"/>
      <c r="SOW137" s="467"/>
      <c r="SOX137" s="466"/>
      <c r="SOY137" s="399"/>
      <c r="SOZ137" s="466"/>
      <c r="SPA137" s="252"/>
      <c r="SPB137" s="467"/>
      <c r="SPC137" s="466"/>
      <c r="SPD137" s="399"/>
      <c r="SPE137" s="466"/>
      <c r="SPF137" s="252"/>
      <c r="SPG137" s="467"/>
      <c r="SPH137" s="466"/>
      <c r="SPI137" s="399"/>
      <c r="SPJ137" s="466"/>
      <c r="SPK137" s="252"/>
      <c r="SPL137" s="467"/>
      <c r="SPM137" s="466"/>
      <c r="SPN137" s="399"/>
      <c r="SPO137" s="466"/>
      <c r="SPP137" s="252"/>
      <c r="SPQ137" s="467"/>
      <c r="SPR137" s="466"/>
      <c r="SPS137" s="399"/>
      <c r="SPT137" s="466"/>
      <c r="SPU137" s="252"/>
      <c r="SPV137" s="467"/>
      <c r="SPW137" s="466"/>
      <c r="SPX137" s="399"/>
      <c r="SPY137" s="466"/>
      <c r="SPZ137" s="252"/>
      <c r="SQA137" s="467"/>
      <c r="SQB137" s="466"/>
      <c r="SQC137" s="399"/>
      <c r="SQD137" s="466"/>
      <c r="SQE137" s="252"/>
      <c r="SQF137" s="467"/>
      <c r="SQG137" s="466"/>
      <c r="SQH137" s="399"/>
      <c r="SQI137" s="466"/>
      <c r="SQJ137" s="252"/>
      <c r="SQK137" s="467"/>
      <c r="SQL137" s="466"/>
      <c r="SQM137" s="399"/>
      <c r="SQN137" s="466"/>
      <c r="SQO137" s="252"/>
      <c r="SQP137" s="467"/>
      <c r="SQQ137" s="466"/>
      <c r="SQR137" s="399"/>
      <c r="SQS137" s="466"/>
      <c r="SQT137" s="252"/>
      <c r="SQU137" s="467"/>
      <c r="SQV137" s="466"/>
      <c r="SQW137" s="399"/>
      <c r="SQX137" s="466"/>
      <c r="SQY137" s="252"/>
      <c r="SQZ137" s="467"/>
      <c r="SRA137" s="466"/>
      <c r="SRB137" s="399"/>
      <c r="SRC137" s="466"/>
      <c r="SRD137" s="252"/>
      <c r="SRE137" s="467"/>
      <c r="SRF137" s="466"/>
      <c r="SRG137" s="399"/>
      <c r="SRH137" s="466"/>
      <c r="SRI137" s="252"/>
      <c r="SRJ137" s="467"/>
      <c r="SRK137" s="466"/>
      <c r="SRL137" s="399"/>
      <c r="SRM137" s="466"/>
      <c r="SRN137" s="252"/>
      <c r="SRO137" s="467"/>
      <c r="SRP137" s="466"/>
      <c r="SRQ137" s="399"/>
      <c r="SRR137" s="466"/>
      <c r="SRS137" s="252"/>
      <c r="SRT137" s="467"/>
      <c r="SRU137" s="466"/>
      <c r="SRV137" s="399"/>
      <c r="SRW137" s="466"/>
      <c r="SRX137" s="252"/>
      <c r="SRY137" s="467"/>
      <c r="SRZ137" s="466"/>
      <c r="SSA137" s="399"/>
      <c r="SSB137" s="466"/>
      <c r="SSC137" s="252"/>
      <c r="SSD137" s="467"/>
      <c r="SSE137" s="466"/>
      <c r="SSF137" s="399"/>
      <c r="SSG137" s="466"/>
      <c r="SSH137" s="252"/>
      <c r="SSI137" s="467"/>
      <c r="SSJ137" s="466"/>
      <c r="SSK137" s="399"/>
      <c r="SSL137" s="466"/>
      <c r="SSM137" s="252"/>
      <c r="SSN137" s="467"/>
      <c r="SSO137" s="466"/>
      <c r="SSP137" s="399"/>
      <c r="SSQ137" s="466"/>
      <c r="SSR137" s="252"/>
      <c r="SSS137" s="467"/>
      <c r="SST137" s="466"/>
      <c r="SSU137" s="399"/>
      <c r="SSV137" s="466"/>
      <c r="SSW137" s="252"/>
      <c r="SSX137" s="467"/>
      <c r="SSY137" s="466"/>
      <c r="SSZ137" s="399"/>
      <c r="STA137" s="466"/>
      <c r="STB137" s="252"/>
      <c r="STC137" s="467"/>
      <c r="STD137" s="466"/>
      <c r="STE137" s="399"/>
      <c r="STF137" s="466"/>
      <c r="STG137" s="252"/>
      <c r="STH137" s="467"/>
      <c r="STI137" s="466"/>
      <c r="STJ137" s="399"/>
      <c r="STK137" s="466"/>
      <c r="STL137" s="252"/>
      <c r="STM137" s="467"/>
      <c r="STN137" s="466"/>
      <c r="STO137" s="399"/>
      <c r="STP137" s="466"/>
      <c r="STQ137" s="252"/>
      <c r="STR137" s="467"/>
      <c r="STS137" s="466"/>
      <c r="STT137" s="399"/>
      <c r="STU137" s="466"/>
      <c r="STV137" s="252"/>
      <c r="STW137" s="467"/>
      <c r="STX137" s="466"/>
      <c r="STY137" s="399"/>
      <c r="STZ137" s="466"/>
      <c r="SUA137" s="252"/>
      <c r="SUB137" s="467"/>
      <c r="SUC137" s="466"/>
      <c r="SUD137" s="399"/>
      <c r="SUE137" s="466"/>
      <c r="SUF137" s="252"/>
      <c r="SUG137" s="467"/>
      <c r="SUH137" s="466"/>
      <c r="SUI137" s="399"/>
      <c r="SUJ137" s="466"/>
      <c r="SUK137" s="252"/>
      <c r="SUL137" s="467"/>
      <c r="SUM137" s="466"/>
      <c r="SUN137" s="399"/>
      <c r="SUO137" s="466"/>
      <c r="SUP137" s="252"/>
      <c r="SUQ137" s="467"/>
      <c r="SUR137" s="466"/>
      <c r="SUS137" s="399"/>
      <c r="SUT137" s="466"/>
      <c r="SUU137" s="252"/>
      <c r="SUV137" s="467"/>
      <c r="SUW137" s="466"/>
      <c r="SUX137" s="399"/>
      <c r="SUY137" s="466"/>
      <c r="SUZ137" s="252"/>
      <c r="SVA137" s="467"/>
      <c r="SVB137" s="466"/>
      <c r="SVC137" s="399"/>
      <c r="SVD137" s="466"/>
      <c r="SVE137" s="252"/>
      <c r="SVF137" s="467"/>
      <c r="SVG137" s="466"/>
      <c r="SVH137" s="399"/>
      <c r="SVI137" s="466"/>
      <c r="SVJ137" s="252"/>
      <c r="SVK137" s="467"/>
      <c r="SVL137" s="466"/>
      <c r="SVM137" s="399"/>
      <c r="SVN137" s="466"/>
      <c r="SVO137" s="252"/>
      <c r="SVP137" s="467"/>
      <c r="SVQ137" s="466"/>
      <c r="SVR137" s="399"/>
      <c r="SVS137" s="466"/>
      <c r="SVT137" s="252"/>
      <c r="SVU137" s="467"/>
      <c r="SVV137" s="466"/>
      <c r="SVW137" s="399"/>
      <c r="SVX137" s="466"/>
      <c r="SVY137" s="252"/>
      <c r="SVZ137" s="467"/>
      <c r="SWA137" s="466"/>
      <c r="SWB137" s="399"/>
      <c r="SWC137" s="466"/>
      <c r="SWD137" s="252"/>
      <c r="SWE137" s="467"/>
      <c r="SWF137" s="466"/>
      <c r="SWG137" s="399"/>
      <c r="SWH137" s="466"/>
      <c r="SWI137" s="252"/>
      <c r="SWJ137" s="467"/>
      <c r="SWK137" s="466"/>
      <c r="SWL137" s="399"/>
      <c r="SWM137" s="466"/>
      <c r="SWN137" s="252"/>
      <c r="SWO137" s="467"/>
      <c r="SWP137" s="466"/>
      <c r="SWQ137" s="399"/>
      <c r="SWR137" s="466"/>
      <c r="SWS137" s="252"/>
      <c r="SWT137" s="467"/>
      <c r="SWU137" s="466"/>
      <c r="SWV137" s="399"/>
      <c r="SWW137" s="466"/>
      <c r="SWX137" s="252"/>
      <c r="SWY137" s="467"/>
      <c r="SWZ137" s="466"/>
      <c r="SXA137" s="399"/>
      <c r="SXB137" s="466"/>
      <c r="SXC137" s="252"/>
      <c r="SXD137" s="467"/>
      <c r="SXE137" s="466"/>
      <c r="SXF137" s="399"/>
      <c r="SXG137" s="466"/>
      <c r="SXH137" s="252"/>
      <c r="SXI137" s="467"/>
      <c r="SXJ137" s="466"/>
      <c r="SXK137" s="399"/>
      <c r="SXL137" s="466"/>
      <c r="SXM137" s="252"/>
      <c r="SXN137" s="467"/>
      <c r="SXO137" s="466"/>
      <c r="SXP137" s="399"/>
      <c r="SXQ137" s="466"/>
      <c r="SXR137" s="252"/>
      <c r="SXS137" s="467"/>
      <c r="SXT137" s="466"/>
      <c r="SXU137" s="399"/>
      <c r="SXV137" s="466"/>
      <c r="SXW137" s="252"/>
      <c r="SXX137" s="467"/>
      <c r="SXY137" s="466"/>
      <c r="SXZ137" s="399"/>
      <c r="SYA137" s="466"/>
      <c r="SYB137" s="252"/>
      <c r="SYC137" s="467"/>
      <c r="SYD137" s="466"/>
      <c r="SYE137" s="399"/>
      <c r="SYF137" s="466"/>
      <c r="SYG137" s="252"/>
      <c r="SYH137" s="467"/>
      <c r="SYI137" s="466"/>
      <c r="SYJ137" s="399"/>
      <c r="SYK137" s="466"/>
      <c r="SYL137" s="252"/>
      <c r="SYM137" s="467"/>
      <c r="SYN137" s="466"/>
      <c r="SYO137" s="399"/>
      <c r="SYP137" s="466"/>
      <c r="SYQ137" s="252"/>
      <c r="SYR137" s="467"/>
      <c r="SYS137" s="466"/>
      <c r="SYT137" s="399"/>
      <c r="SYU137" s="466"/>
      <c r="SYV137" s="252"/>
      <c r="SYW137" s="467"/>
      <c r="SYX137" s="466"/>
      <c r="SYY137" s="399"/>
      <c r="SYZ137" s="466"/>
      <c r="SZA137" s="252"/>
      <c r="SZB137" s="467"/>
      <c r="SZC137" s="466"/>
      <c r="SZD137" s="399"/>
      <c r="SZE137" s="466"/>
      <c r="SZF137" s="252"/>
      <c r="SZG137" s="467"/>
      <c r="SZH137" s="466"/>
      <c r="SZI137" s="399"/>
      <c r="SZJ137" s="466"/>
      <c r="SZK137" s="252"/>
      <c r="SZL137" s="467"/>
      <c r="SZM137" s="466"/>
      <c r="SZN137" s="399"/>
      <c r="SZO137" s="466"/>
      <c r="SZP137" s="252"/>
      <c r="SZQ137" s="467"/>
      <c r="SZR137" s="466"/>
      <c r="SZS137" s="399"/>
      <c r="SZT137" s="466"/>
      <c r="SZU137" s="252"/>
      <c r="SZV137" s="467"/>
      <c r="SZW137" s="466"/>
      <c r="SZX137" s="399"/>
      <c r="SZY137" s="466"/>
      <c r="SZZ137" s="252"/>
      <c r="TAA137" s="467"/>
      <c r="TAB137" s="466"/>
      <c r="TAC137" s="399"/>
      <c r="TAD137" s="466"/>
      <c r="TAE137" s="252"/>
      <c r="TAF137" s="467"/>
      <c r="TAG137" s="466"/>
      <c r="TAH137" s="399"/>
      <c r="TAI137" s="466"/>
      <c r="TAJ137" s="252"/>
      <c r="TAK137" s="467"/>
      <c r="TAL137" s="466"/>
      <c r="TAM137" s="399"/>
      <c r="TAN137" s="466"/>
      <c r="TAO137" s="252"/>
      <c r="TAP137" s="467"/>
      <c r="TAQ137" s="466"/>
      <c r="TAR137" s="399"/>
      <c r="TAS137" s="466"/>
      <c r="TAT137" s="252"/>
      <c r="TAU137" s="467"/>
      <c r="TAV137" s="466"/>
      <c r="TAW137" s="399"/>
      <c r="TAX137" s="466"/>
      <c r="TAY137" s="252"/>
      <c r="TAZ137" s="467"/>
      <c r="TBA137" s="466"/>
      <c r="TBB137" s="399"/>
      <c r="TBC137" s="466"/>
      <c r="TBD137" s="252"/>
      <c r="TBE137" s="467"/>
      <c r="TBF137" s="466"/>
      <c r="TBG137" s="399"/>
      <c r="TBH137" s="466"/>
      <c r="TBI137" s="252"/>
      <c r="TBJ137" s="467"/>
      <c r="TBK137" s="466"/>
      <c r="TBL137" s="399"/>
      <c r="TBM137" s="466"/>
      <c r="TBN137" s="252"/>
      <c r="TBO137" s="467"/>
      <c r="TBP137" s="466"/>
      <c r="TBQ137" s="399"/>
      <c r="TBR137" s="466"/>
      <c r="TBS137" s="252"/>
      <c r="TBT137" s="467"/>
      <c r="TBU137" s="466"/>
      <c r="TBV137" s="399"/>
      <c r="TBW137" s="466"/>
      <c r="TBX137" s="252"/>
      <c r="TBY137" s="467"/>
      <c r="TBZ137" s="466"/>
      <c r="TCA137" s="399"/>
      <c r="TCB137" s="466"/>
      <c r="TCC137" s="252"/>
      <c r="TCD137" s="467"/>
      <c r="TCE137" s="466"/>
      <c r="TCF137" s="399"/>
      <c r="TCG137" s="466"/>
      <c r="TCH137" s="252"/>
      <c r="TCI137" s="467"/>
      <c r="TCJ137" s="466"/>
      <c r="TCK137" s="399"/>
      <c r="TCL137" s="466"/>
      <c r="TCM137" s="252"/>
      <c r="TCN137" s="467"/>
      <c r="TCO137" s="466"/>
      <c r="TCP137" s="399"/>
      <c r="TCQ137" s="466"/>
      <c r="TCR137" s="252"/>
      <c r="TCS137" s="467"/>
      <c r="TCT137" s="466"/>
      <c r="TCU137" s="399"/>
      <c r="TCV137" s="466"/>
      <c r="TCW137" s="252"/>
      <c r="TCX137" s="467"/>
      <c r="TCY137" s="466"/>
      <c r="TCZ137" s="399"/>
      <c r="TDA137" s="466"/>
      <c r="TDB137" s="252"/>
      <c r="TDC137" s="467"/>
      <c r="TDD137" s="466"/>
      <c r="TDE137" s="399"/>
      <c r="TDF137" s="466"/>
      <c r="TDG137" s="252"/>
      <c r="TDH137" s="467"/>
      <c r="TDI137" s="466"/>
      <c r="TDJ137" s="399"/>
      <c r="TDK137" s="466"/>
      <c r="TDL137" s="252"/>
      <c r="TDM137" s="467"/>
      <c r="TDN137" s="466"/>
      <c r="TDO137" s="399"/>
      <c r="TDP137" s="466"/>
      <c r="TDQ137" s="252"/>
      <c r="TDR137" s="467"/>
      <c r="TDS137" s="466"/>
      <c r="TDT137" s="399"/>
      <c r="TDU137" s="466"/>
      <c r="TDV137" s="252"/>
      <c r="TDW137" s="467"/>
      <c r="TDX137" s="466"/>
      <c r="TDY137" s="399"/>
      <c r="TDZ137" s="466"/>
      <c r="TEA137" s="252"/>
      <c r="TEB137" s="467"/>
      <c r="TEC137" s="466"/>
      <c r="TED137" s="399"/>
      <c r="TEE137" s="466"/>
      <c r="TEF137" s="252"/>
      <c r="TEG137" s="467"/>
      <c r="TEH137" s="466"/>
      <c r="TEI137" s="399"/>
      <c r="TEJ137" s="466"/>
      <c r="TEK137" s="252"/>
      <c r="TEL137" s="467"/>
      <c r="TEM137" s="466"/>
      <c r="TEN137" s="399"/>
      <c r="TEO137" s="466"/>
      <c r="TEP137" s="252"/>
      <c r="TEQ137" s="467"/>
      <c r="TER137" s="466"/>
      <c r="TES137" s="399"/>
      <c r="TET137" s="466"/>
      <c r="TEU137" s="252"/>
      <c r="TEV137" s="467"/>
      <c r="TEW137" s="466"/>
      <c r="TEX137" s="399"/>
      <c r="TEY137" s="466"/>
      <c r="TEZ137" s="252"/>
      <c r="TFA137" s="467"/>
      <c r="TFB137" s="466"/>
      <c r="TFC137" s="399"/>
      <c r="TFD137" s="466"/>
      <c r="TFE137" s="252"/>
      <c r="TFF137" s="467"/>
      <c r="TFG137" s="466"/>
      <c r="TFH137" s="399"/>
      <c r="TFI137" s="466"/>
      <c r="TFJ137" s="252"/>
      <c r="TFK137" s="467"/>
      <c r="TFL137" s="466"/>
      <c r="TFM137" s="399"/>
      <c r="TFN137" s="466"/>
      <c r="TFO137" s="252"/>
      <c r="TFP137" s="467"/>
      <c r="TFQ137" s="466"/>
      <c r="TFR137" s="399"/>
      <c r="TFS137" s="466"/>
      <c r="TFT137" s="252"/>
      <c r="TFU137" s="467"/>
      <c r="TFV137" s="466"/>
      <c r="TFW137" s="399"/>
      <c r="TFX137" s="466"/>
      <c r="TFY137" s="252"/>
      <c r="TFZ137" s="467"/>
      <c r="TGA137" s="466"/>
      <c r="TGB137" s="399"/>
      <c r="TGC137" s="466"/>
      <c r="TGD137" s="252"/>
      <c r="TGE137" s="467"/>
      <c r="TGF137" s="466"/>
      <c r="TGG137" s="399"/>
      <c r="TGH137" s="466"/>
      <c r="TGI137" s="252"/>
      <c r="TGJ137" s="467"/>
      <c r="TGK137" s="466"/>
      <c r="TGL137" s="399"/>
      <c r="TGM137" s="466"/>
      <c r="TGN137" s="252"/>
      <c r="TGO137" s="467"/>
      <c r="TGP137" s="466"/>
      <c r="TGQ137" s="399"/>
      <c r="TGR137" s="466"/>
      <c r="TGS137" s="252"/>
      <c r="TGT137" s="467"/>
      <c r="TGU137" s="466"/>
      <c r="TGV137" s="399"/>
      <c r="TGW137" s="466"/>
      <c r="TGX137" s="252"/>
      <c r="TGY137" s="467"/>
      <c r="TGZ137" s="466"/>
      <c r="THA137" s="399"/>
      <c r="THB137" s="466"/>
      <c r="THC137" s="252"/>
      <c r="THD137" s="467"/>
      <c r="THE137" s="466"/>
      <c r="THF137" s="399"/>
      <c r="THG137" s="466"/>
      <c r="THH137" s="252"/>
      <c r="THI137" s="467"/>
      <c r="THJ137" s="466"/>
      <c r="THK137" s="399"/>
      <c r="THL137" s="466"/>
      <c r="THM137" s="252"/>
      <c r="THN137" s="467"/>
      <c r="THO137" s="466"/>
      <c r="THP137" s="399"/>
      <c r="THQ137" s="466"/>
      <c r="THR137" s="252"/>
      <c r="THS137" s="467"/>
      <c r="THT137" s="466"/>
      <c r="THU137" s="399"/>
      <c r="THV137" s="466"/>
      <c r="THW137" s="252"/>
      <c r="THX137" s="467"/>
      <c r="THY137" s="466"/>
      <c r="THZ137" s="399"/>
      <c r="TIA137" s="466"/>
      <c r="TIB137" s="252"/>
      <c r="TIC137" s="467"/>
      <c r="TID137" s="466"/>
      <c r="TIE137" s="399"/>
      <c r="TIF137" s="466"/>
      <c r="TIG137" s="252"/>
      <c r="TIH137" s="467"/>
      <c r="TII137" s="466"/>
      <c r="TIJ137" s="399"/>
      <c r="TIK137" s="466"/>
      <c r="TIL137" s="252"/>
      <c r="TIM137" s="467"/>
      <c r="TIN137" s="466"/>
      <c r="TIO137" s="399"/>
      <c r="TIP137" s="466"/>
      <c r="TIQ137" s="252"/>
      <c r="TIR137" s="467"/>
      <c r="TIS137" s="466"/>
      <c r="TIT137" s="399"/>
      <c r="TIU137" s="466"/>
      <c r="TIV137" s="252"/>
      <c r="TIW137" s="467"/>
      <c r="TIX137" s="466"/>
      <c r="TIY137" s="399"/>
      <c r="TIZ137" s="466"/>
      <c r="TJA137" s="252"/>
      <c r="TJB137" s="467"/>
      <c r="TJC137" s="466"/>
      <c r="TJD137" s="399"/>
      <c r="TJE137" s="466"/>
      <c r="TJF137" s="252"/>
      <c r="TJG137" s="467"/>
      <c r="TJH137" s="466"/>
      <c r="TJI137" s="399"/>
      <c r="TJJ137" s="466"/>
      <c r="TJK137" s="252"/>
      <c r="TJL137" s="467"/>
      <c r="TJM137" s="466"/>
      <c r="TJN137" s="399"/>
      <c r="TJO137" s="466"/>
      <c r="TJP137" s="252"/>
      <c r="TJQ137" s="467"/>
      <c r="TJR137" s="466"/>
      <c r="TJS137" s="399"/>
      <c r="TJT137" s="466"/>
      <c r="TJU137" s="252"/>
      <c r="TJV137" s="467"/>
      <c r="TJW137" s="466"/>
      <c r="TJX137" s="399"/>
      <c r="TJY137" s="466"/>
      <c r="TJZ137" s="252"/>
      <c r="TKA137" s="467"/>
      <c r="TKB137" s="466"/>
      <c r="TKC137" s="399"/>
      <c r="TKD137" s="466"/>
      <c r="TKE137" s="252"/>
      <c r="TKF137" s="467"/>
      <c r="TKG137" s="466"/>
      <c r="TKH137" s="399"/>
      <c r="TKI137" s="466"/>
      <c r="TKJ137" s="252"/>
      <c r="TKK137" s="467"/>
      <c r="TKL137" s="466"/>
      <c r="TKM137" s="399"/>
      <c r="TKN137" s="466"/>
      <c r="TKO137" s="252"/>
      <c r="TKP137" s="467"/>
      <c r="TKQ137" s="466"/>
      <c r="TKR137" s="399"/>
      <c r="TKS137" s="466"/>
      <c r="TKT137" s="252"/>
      <c r="TKU137" s="467"/>
      <c r="TKV137" s="466"/>
      <c r="TKW137" s="399"/>
      <c r="TKX137" s="466"/>
      <c r="TKY137" s="252"/>
      <c r="TKZ137" s="467"/>
      <c r="TLA137" s="466"/>
      <c r="TLB137" s="399"/>
      <c r="TLC137" s="466"/>
      <c r="TLD137" s="252"/>
      <c r="TLE137" s="467"/>
      <c r="TLF137" s="466"/>
      <c r="TLG137" s="399"/>
      <c r="TLH137" s="466"/>
      <c r="TLI137" s="252"/>
      <c r="TLJ137" s="467"/>
      <c r="TLK137" s="466"/>
      <c r="TLL137" s="399"/>
      <c r="TLM137" s="466"/>
      <c r="TLN137" s="252"/>
      <c r="TLO137" s="467"/>
      <c r="TLP137" s="466"/>
      <c r="TLQ137" s="399"/>
      <c r="TLR137" s="466"/>
      <c r="TLS137" s="252"/>
      <c r="TLT137" s="467"/>
      <c r="TLU137" s="466"/>
      <c r="TLV137" s="399"/>
      <c r="TLW137" s="466"/>
      <c r="TLX137" s="252"/>
      <c r="TLY137" s="467"/>
      <c r="TLZ137" s="466"/>
      <c r="TMA137" s="399"/>
      <c r="TMB137" s="466"/>
      <c r="TMC137" s="252"/>
      <c r="TMD137" s="467"/>
      <c r="TME137" s="466"/>
      <c r="TMF137" s="399"/>
      <c r="TMG137" s="466"/>
      <c r="TMH137" s="252"/>
      <c r="TMI137" s="467"/>
      <c r="TMJ137" s="466"/>
      <c r="TMK137" s="399"/>
      <c r="TML137" s="466"/>
      <c r="TMM137" s="252"/>
      <c r="TMN137" s="467"/>
      <c r="TMO137" s="466"/>
      <c r="TMP137" s="399"/>
      <c r="TMQ137" s="466"/>
      <c r="TMR137" s="252"/>
      <c r="TMS137" s="467"/>
      <c r="TMT137" s="466"/>
      <c r="TMU137" s="399"/>
      <c r="TMV137" s="466"/>
      <c r="TMW137" s="252"/>
      <c r="TMX137" s="467"/>
      <c r="TMY137" s="466"/>
      <c r="TMZ137" s="399"/>
      <c r="TNA137" s="466"/>
      <c r="TNB137" s="252"/>
      <c r="TNC137" s="467"/>
      <c r="TND137" s="466"/>
      <c r="TNE137" s="399"/>
      <c r="TNF137" s="466"/>
      <c r="TNG137" s="252"/>
      <c r="TNH137" s="467"/>
      <c r="TNI137" s="466"/>
      <c r="TNJ137" s="399"/>
      <c r="TNK137" s="466"/>
      <c r="TNL137" s="252"/>
      <c r="TNM137" s="467"/>
      <c r="TNN137" s="466"/>
      <c r="TNO137" s="399"/>
      <c r="TNP137" s="466"/>
      <c r="TNQ137" s="252"/>
      <c r="TNR137" s="467"/>
      <c r="TNS137" s="466"/>
      <c r="TNT137" s="399"/>
      <c r="TNU137" s="466"/>
      <c r="TNV137" s="252"/>
      <c r="TNW137" s="467"/>
      <c r="TNX137" s="466"/>
      <c r="TNY137" s="399"/>
      <c r="TNZ137" s="466"/>
      <c r="TOA137" s="252"/>
      <c r="TOB137" s="467"/>
      <c r="TOC137" s="466"/>
      <c r="TOD137" s="399"/>
      <c r="TOE137" s="466"/>
      <c r="TOF137" s="252"/>
      <c r="TOG137" s="467"/>
      <c r="TOH137" s="466"/>
      <c r="TOI137" s="399"/>
      <c r="TOJ137" s="466"/>
      <c r="TOK137" s="252"/>
      <c r="TOL137" s="467"/>
      <c r="TOM137" s="466"/>
      <c r="TON137" s="399"/>
      <c r="TOO137" s="466"/>
      <c r="TOP137" s="252"/>
      <c r="TOQ137" s="467"/>
      <c r="TOR137" s="466"/>
      <c r="TOS137" s="399"/>
      <c r="TOT137" s="466"/>
      <c r="TOU137" s="252"/>
      <c r="TOV137" s="467"/>
      <c r="TOW137" s="466"/>
      <c r="TOX137" s="399"/>
      <c r="TOY137" s="466"/>
      <c r="TOZ137" s="252"/>
      <c r="TPA137" s="467"/>
      <c r="TPB137" s="466"/>
      <c r="TPC137" s="399"/>
      <c r="TPD137" s="466"/>
      <c r="TPE137" s="252"/>
      <c r="TPF137" s="467"/>
      <c r="TPG137" s="466"/>
      <c r="TPH137" s="399"/>
      <c r="TPI137" s="466"/>
      <c r="TPJ137" s="252"/>
      <c r="TPK137" s="467"/>
      <c r="TPL137" s="466"/>
      <c r="TPM137" s="399"/>
      <c r="TPN137" s="466"/>
      <c r="TPO137" s="252"/>
      <c r="TPP137" s="467"/>
      <c r="TPQ137" s="466"/>
      <c r="TPR137" s="399"/>
      <c r="TPS137" s="466"/>
      <c r="TPT137" s="252"/>
      <c r="TPU137" s="467"/>
      <c r="TPV137" s="466"/>
      <c r="TPW137" s="399"/>
      <c r="TPX137" s="466"/>
      <c r="TPY137" s="252"/>
      <c r="TPZ137" s="467"/>
      <c r="TQA137" s="466"/>
      <c r="TQB137" s="399"/>
      <c r="TQC137" s="466"/>
      <c r="TQD137" s="252"/>
      <c r="TQE137" s="467"/>
      <c r="TQF137" s="466"/>
      <c r="TQG137" s="399"/>
      <c r="TQH137" s="466"/>
      <c r="TQI137" s="252"/>
      <c r="TQJ137" s="467"/>
      <c r="TQK137" s="466"/>
      <c r="TQL137" s="399"/>
      <c r="TQM137" s="466"/>
      <c r="TQN137" s="252"/>
      <c r="TQO137" s="467"/>
      <c r="TQP137" s="466"/>
      <c r="TQQ137" s="399"/>
      <c r="TQR137" s="466"/>
      <c r="TQS137" s="252"/>
      <c r="TQT137" s="467"/>
      <c r="TQU137" s="466"/>
      <c r="TQV137" s="399"/>
      <c r="TQW137" s="466"/>
      <c r="TQX137" s="252"/>
      <c r="TQY137" s="467"/>
      <c r="TQZ137" s="466"/>
      <c r="TRA137" s="399"/>
      <c r="TRB137" s="466"/>
      <c r="TRC137" s="252"/>
      <c r="TRD137" s="467"/>
      <c r="TRE137" s="466"/>
      <c r="TRF137" s="399"/>
      <c r="TRG137" s="466"/>
      <c r="TRH137" s="252"/>
      <c r="TRI137" s="467"/>
      <c r="TRJ137" s="466"/>
      <c r="TRK137" s="399"/>
      <c r="TRL137" s="466"/>
      <c r="TRM137" s="252"/>
      <c r="TRN137" s="467"/>
      <c r="TRO137" s="466"/>
      <c r="TRP137" s="399"/>
      <c r="TRQ137" s="466"/>
      <c r="TRR137" s="252"/>
      <c r="TRS137" s="467"/>
      <c r="TRT137" s="466"/>
      <c r="TRU137" s="399"/>
      <c r="TRV137" s="466"/>
      <c r="TRW137" s="252"/>
      <c r="TRX137" s="467"/>
      <c r="TRY137" s="466"/>
      <c r="TRZ137" s="399"/>
      <c r="TSA137" s="466"/>
      <c r="TSB137" s="252"/>
      <c r="TSC137" s="467"/>
      <c r="TSD137" s="466"/>
      <c r="TSE137" s="399"/>
      <c r="TSF137" s="466"/>
      <c r="TSG137" s="252"/>
      <c r="TSH137" s="467"/>
      <c r="TSI137" s="466"/>
      <c r="TSJ137" s="399"/>
      <c r="TSK137" s="466"/>
      <c r="TSL137" s="252"/>
      <c r="TSM137" s="467"/>
      <c r="TSN137" s="466"/>
      <c r="TSO137" s="399"/>
      <c r="TSP137" s="466"/>
      <c r="TSQ137" s="252"/>
      <c r="TSR137" s="467"/>
      <c r="TSS137" s="466"/>
      <c r="TST137" s="399"/>
      <c r="TSU137" s="466"/>
      <c r="TSV137" s="252"/>
      <c r="TSW137" s="467"/>
      <c r="TSX137" s="466"/>
      <c r="TSY137" s="399"/>
      <c r="TSZ137" s="466"/>
      <c r="TTA137" s="252"/>
      <c r="TTB137" s="467"/>
      <c r="TTC137" s="466"/>
      <c r="TTD137" s="399"/>
      <c r="TTE137" s="466"/>
      <c r="TTF137" s="252"/>
      <c r="TTG137" s="467"/>
      <c r="TTH137" s="466"/>
      <c r="TTI137" s="399"/>
      <c r="TTJ137" s="466"/>
      <c r="TTK137" s="252"/>
      <c r="TTL137" s="467"/>
      <c r="TTM137" s="466"/>
      <c r="TTN137" s="399"/>
      <c r="TTO137" s="466"/>
      <c r="TTP137" s="252"/>
      <c r="TTQ137" s="467"/>
      <c r="TTR137" s="466"/>
      <c r="TTS137" s="399"/>
      <c r="TTT137" s="466"/>
      <c r="TTU137" s="252"/>
      <c r="TTV137" s="467"/>
      <c r="TTW137" s="466"/>
      <c r="TTX137" s="399"/>
      <c r="TTY137" s="466"/>
      <c r="TTZ137" s="252"/>
      <c r="TUA137" s="467"/>
      <c r="TUB137" s="466"/>
      <c r="TUC137" s="399"/>
      <c r="TUD137" s="466"/>
      <c r="TUE137" s="252"/>
      <c r="TUF137" s="467"/>
      <c r="TUG137" s="466"/>
      <c r="TUH137" s="399"/>
      <c r="TUI137" s="466"/>
      <c r="TUJ137" s="252"/>
      <c r="TUK137" s="467"/>
      <c r="TUL137" s="466"/>
      <c r="TUM137" s="399"/>
      <c r="TUN137" s="466"/>
      <c r="TUO137" s="252"/>
      <c r="TUP137" s="467"/>
      <c r="TUQ137" s="466"/>
      <c r="TUR137" s="399"/>
      <c r="TUS137" s="466"/>
      <c r="TUT137" s="252"/>
      <c r="TUU137" s="467"/>
      <c r="TUV137" s="466"/>
      <c r="TUW137" s="399"/>
      <c r="TUX137" s="466"/>
      <c r="TUY137" s="252"/>
      <c r="TUZ137" s="467"/>
      <c r="TVA137" s="466"/>
      <c r="TVB137" s="399"/>
      <c r="TVC137" s="466"/>
      <c r="TVD137" s="252"/>
      <c r="TVE137" s="467"/>
      <c r="TVF137" s="466"/>
      <c r="TVG137" s="399"/>
      <c r="TVH137" s="466"/>
      <c r="TVI137" s="252"/>
      <c r="TVJ137" s="467"/>
      <c r="TVK137" s="466"/>
      <c r="TVL137" s="399"/>
      <c r="TVM137" s="466"/>
      <c r="TVN137" s="252"/>
      <c r="TVO137" s="467"/>
      <c r="TVP137" s="466"/>
      <c r="TVQ137" s="399"/>
      <c r="TVR137" s="466"/>
      <c r="TVS137" s="252"/>
      <c r="TVT137" s="467"/>
      <c r="TVU137" s="466"/>
      <c r="TVV137" s="399"/>
      <c r="TVW137" s="466"/>
      <c r="TVX137" s="252"/>
      <c r="TVY137" s="467"/>
      <c r="TVZ137" s="466"/>
      <c r="TWA137" s="399"/>
      <c r="TWB137" s="466"/>
      <c r="TWC137" s="252"/>
      <c r="TWD137" s="467"/>
      <c r="TWE137" s="466"/>
      <c r="TWF137" s="399"/>
      <c r="TWG137" s="466"/>
      <c r="TWH137" s="252"/>
      <c r="TWI137" s="467"/>
      <c r="TWJ137" s="466"/>
      <c r="TWK137" s="399"/>
      <c r="TWL137" s="466"/>
      <c r="TWM137" s="252"/>
      <c r="TWN137" s="467"/>
      <c r="TWO137" s="466"/>
      <c r="TWP137" s="399"/>
      <c r="TWQ137" s="466"/>
      <c r="TWR137" s="252"/>
      <c r="TWS137" s="467"/>
      <c r="TWT137" s="466"/>
      <c r="TWU137" s="399"/>
      <c r="TWV137" s="466"/>
      <c r="TWW137" s="252"/>
      <c r="TWX137" s="467"/>
      <c r="TWY137" s="466"/>
      <c r="TWZ137" s="399"/>
      <c r="TXA137" s="466"/>
      <c r="TXB137" s="252"/>
      <c r="TXC137" s="467"/>
      <c r="TXD137" s="466"/>
      <c r="TXE137" s="399"/>
      <c r="TXF137" s="466"/>
      <c r="TXG137" s="252"/>
      <c r="TXH137" s="467"/>
      <c r="TXI137" s="466"/>
      <c r="TXJ137" s="399"/>
      <c r="TXK137" s="466"/>
      <c r="TXL137" s="252"/>
      <c r="TXM137" s="467"/>
      <c r="TXN137" s="466"/>
      <c r="TXO137" s="399"/>
      <c r="TXP137" s="466"/>
      <c r="TXQ137" s="252"/>
      <c r="TXR137" s="467"/>
      <c r="TXS137" s="466"/>
      <c r="TXT137" s="399"/>
      <c r="TXU137" s="466"/>
      <c r="TXV137" s="252"/>
      <c r="TXW137" s="467"/>
      <c r="TXX137" s="466"/>
      <c r="TXY137" s="399"/>
      <c r="TXZ137" s="466"/>
      <c r="TYA137" s="252"/>
      <c r="TYB137" s="467"/>
      <c r="TYC137" s="466"/>
      <c r="TYD137" s="399"/>
      <c r="TYE137" s="466"/>
      <c r="TYF137" s="252"/>
      <c r="TYG137" s="467"/>
      <c r="TYH137" s="466"/>
      <c r="TYI137" s="399"/>
      <c r="TYJ137" s="466"/>
      <c r="TYK137" s="252"/>
      <c r="TYL137" s="467"/>
      <c r="TYM137" s="466"/>
      <c r="TYN137" s="399"/>
      <c r="TYO137" s="466"/>
      <c r="TYP137" s="252"/>
      <c r="TYQ137" s="467"/>
      <c r="TYR137" s="466"/>
      <c r="TYS137" s="399"/>
      <c r="TYT137" s="466"/>
      <c r="TYU137" s="252"/>
      <c r="TYV137" s="467"/>
      <c r="TYW137" s="466"/>
      <c r="TYX137" s="399"/>
      <c r="TYY137" s="466"/>
      <c r="TYZ137" s="252"/>
      <c r="TZA137" s="467"/>
      <c r="TZB137" s="466"/>
      <c r="TZC137" s="399"/>
      <c r="TZD137" s="466"/>
      <c r="TZE137" s="252"/>
      <c r="TZF137" s="467"/>
      <c r="TZG137" s="466"/>
      <c r="TZH137" s="399"/>
      <c r="TZI137" s="466"/>
      <c r="TZJ137" s="252"/>
      <c r="TZK137" s="467"/>
      <c r="TZL137" s="466"/>
      <c r="TZM137" s="399"/>
      <c r="TZN137" s="466"/>
      <c r="TZO137" s="252"/>
      <c r="TZP137" s="467"/>
      <c r="TZQ137" s="466"/>
      <c r="TZR137" s="399"/>
      <c r="TZS137" s="466"/>
      <c r="TZT137" s="252"/>
      <c r="TZU137" s="467"/>
      <c r="TZV137" s="466"/>
      <c r="TZW137" s="399"/>
      <c r="TZX137" s="466"/>
      <c r="TZY137" s="252"/>
      <c r="TZZ137" s="467"/>
      <c r="UAA137" s="466"/>
      <c r="UAB137" s="399"/>
      <c r="UAC137" s="466"/>
      <c r="UAD137" s="252"/>
      <c r="UAE137" s="467"/>
      <c r="UAF137" s="466"/>
      <c r="UAG137" s="399"/>
      <c r="UAH137" s="466"/>
      <c r="UAI137" s="252"/>
      <c r="UAJ137" s="467"/>
      <c r="UAK137" s="466"/>
      <c r="UAL137" s="399"/>
      <c r="UAM137" s="466"/>
      <c r="UAN137" s="252"/>
      <c r="UAO137" s="467"/>
      <c r="UAP137" s="466"/>
      <c r="UAQ137" s="399"/>
      <c r="UAR137" s="466"/>
      <c r="UAS137" s="252"/>
      <c r="UAT137" s="467"/>
      <c r="UAU137" s="466"/>
      <c r="UAV137" s="399"/>
      <c r="UAW137" s="466"/>
      <c r="UAX137" s="252"/>
      <c r="UAY137" s="467"/>
      <c r="UAZ137" s="466"/>
      <c r="UBA137" s="399"/>
      <c r="UBB137" s="466"/>
      <c r="UBC137" s="252"/>
      <c r="UBD137" s="467"/>
      <c r="UBE137" s="466"/>
      <c r="UBF137" s="399"/>
      <c r="UBG137" s="466"/>
      <c r="UBH137" s="252"/>
      <c r="UBI137" s="467"/>
      <c r="UBJ137" s="466"/>
      <c r="UBK137" s="399"/>
      <c r="UBL137" s="466"/>
      <c r="UBM137" s="252"/>
      <c r="UBN137" s="467"/>
      <c r="UBO137" s="466"/>
      <c r="UBP137" s="399"/>
      <c r="UBQ137" s="466"/>
      <c r="UBR137" s="252"/>
      <c r="UBS137" s="467"/>
      <c r="UBT137" s="466"/>
      <c r="UBU137" s="399"/>
      <c r="UBV137" s="466"/>
      <c r="UBW137" s="252"/>
      <c r="UBX137" s="467"/>
      <c r="UBY137" s="466"/>
      <c r="UBZ137" s="399"/>
      <c r="UCA137" s="466"/>
      <c r="UCB137" s="252"/>
      <c r="UCC137" s="467"/>
      <c r="UCD137" s="466"/>
      <c r="UCE137" s="399"/>
      <c r="UCF137" s="466"/>
      <c r="UCG137" s="252"/>
      <c r="UCH137" s="467"/>
      <c r="UCI137" s="466"/>
      <c r="UCJ137" s="399"/>
      <c r="UCK137" s="466"/>
      <c r="UCL137" s="252"/>
      <c r="UCM137" s="467"/>
      <c r="UCN137" s="466"/>
      <c r="UCO137" s="399"/>
      <c r="UCP137" s="466"/>
      <c r="UCQ137" s="252"/>
      <c r="UCR137" s="467"/>
      <c r="UCS137" s="466"/>
      <c r="UCT137" s="399"/>
      <c r="UCU137" s="466"/>
      <c r="UCV137" s="252"/>
      <c r="UCW137" s="467"/>
      <c r="UCX137" s="466"/>
      <c r="UCY137" s="399"/>
      <c r="UCZ137" s="466"/>
      <c r="UDA137" s="252"/>
      <c r="UDB137" s="467"/>
      <c r="UDC137" s="466"/>
      <c r="UDD137" s="399"/>
      <c r="UDE137" s="466"/>
      <c r="UDF137" s="252"/>
      <c r="UDG137" s="467"/>
      <c r="UDH137" s="466"/>
      <c r="UDI137" s="399"/>
      <c r="UDJ137" s="466"/>
      <c r="UDK137" s="252"/>
      <c r="UDL137" s="467"/>
      <c r="UDM137" s="466"/>
      <c r="UDN137" s="399"/>
      <c r="UDO137" s="466"/>
      <c r="UDP137" s="252"/>
      <c r="UDQ137" s="467"/>
      <c r="UDR137" s="466"/>
      <c r="UDS137" s="399"/>
      <c r="UDT137" s="466"/>
      <c r="UDU137" s="252"/>
      <c r="UDV137" s="467"/>
      <c r="UDW137" s="466"/>
      <c r="UDX137" s="399"/>
      <c r="UDY137" s="466"/>
      <c r="UDZ137" s="252"/>
      <c r="UEA137" s="467"/>
      <c r="UEB137" s="466"/>
      <c r="UEC137" s="399"/>
      <c r="UED137" s="466"/>
      <c r="UEE137" s="252"/>
      <c r="UEF137" s="467"/>
      <c r="UEG137" s="466"/>
      <c r="UEH137" s="399"/>
      <c r="UEI137" s="466"/>
      <c r="UEJ137" s="252"/>
      <c r="UEK137" s="467"/>
      <c r="UEL137" s="466"/>
      <c r="UEM137" s="399"/>
      <c r="UEN137" s="466"/>
      <c r="UEO137" s="252"/>
      <c r="UEP137" s="467"/>
      <c r="UEQ137" s="466"/>
      <c r="UER137" s="399"/>
      <c r="UES137" s="466"/>
      <c r="UET137" s="252"/>
      <c r="UEU137" s="467"/>
      <c r="UEV137" s="466"/>
      <c r="UEW137" s="399"/>
      <c r="UEX137" s="466"/>
      <c r="UEY137" s="252"/>
      <c r="UEZ137" s="467"/>
      <c r="UFA137" s="466"/>
      <c r="UFB137" s="399"/>
      <c r="UFC137" s="466"/>
      <c r="UFD137" s="252"/>
      <c r="UFE137" s="467"/>
      <c r="UFF137" s="466"/>
      <c r="UFG137" s="399"/>
      <c r="UFH137" s="466"/>
      <c r="UFI137" s="252"/>
      <c r="UFJ137" s="467"/>
      <c r="UFK137" s="466"/>
      <c r="UFL137" s="399"/>
      <c r="UFM137" s="466"/>
      <c r="UFN137" s="252"/>
      <c r="UFO137" s="467"/>
      <c r="UFP137" s="466"/>
      <c r="UFQ137" s="399"/>
      <c r="UFR137" s="466"/>
      <c r="UFS137" s="252"/>
      <c r="UFT137" s="467"/>
      <c r="UFU137" s="466"/>
      <c r="UFV137" s="399"/>
      <c r="UFW137" s="466"/>
      <c r="UFX137" s="252"/>
      <c r="UFY137" s="467"/>
      <c r="UFZ137" s="466"/>
      <c r="UGA137" s="399"/>
      <c r="UGB137" s="466"/>
      <c r="UGC137" s="252"/>
      <c r="UGD137" s="467"/>
      <c r="UGE137" s="466"/>
      <c r="UGF137" s="399"/>
      <c r="UGG137" s="466"/>
      <c r="UGH137" s="252"/>
      <c r="UGI137" s="467"/>
      <c r="UGJ137" s="466"/>
      <c r="UGK137" s="399"/>
      <c r="UGL137" s="466"/>
      <c r="UGM137" s="252"/>
      <c r="UGN137" s="467"/>
      <c r="UGO137" s="466"/>
      <c r="UGP137" s="399"/>
      <c r="UGQ137" s="466"/>
      <c r="UGR137" s="252"/>
      <c r="UGS137" s="467"/>
      <c r="UGT137" s="466"/>
      <c r="UGU137" s="399"/>
      <c r="UGV137" s="466"/>
      <c r="UGW137" s="252"/>
      <c r="UGX137" s="467"/>
      <c r="UGY137" s="466"/>
      <c r="UGZ137" s="399"/>
      <c r="UHA137" s="466"/>
      <c r="UHB137" s="252"/>
      <c r="UHC137" s="467"/>
      <c r="UHD137" s="466"/>
      <c r="UHE137" s="399"/>
      <c r="UHF137" s="466"/>
      <c r="UHG137" s="252"/>
      <c r="UHH137" s="467"/>
      <c r="UHI137" s="466"/>
      <c r="UHJ137" s="399"/>
      <c r="UHK137" s="466"/>
      <c r="UHL137" s="252"/>
      <c r="UHM137" s="467"/>
      <c r="UHN137" s="466"/>
      <c r="UHO137" s="399"/>
      <c r="UHP137" s="466"/>
      <c r="UHQ137" s="252"/>
      <c r="UHR137" s="467"/>
      <c r="UHS137" s="466"/>
      <c r="UHT137" s="399"/>
      <c r="UHU137" s="466"/>
      <c r="UHV137" s="252"/>
      <c r="UHW137" s="467"/>
      <c r="UHX137" s="466"/>
      <c r="UHY137" s="399"/>
      <c r="UHZ137" s="466"/>
      <c r="UIA137" s="252"/>
      <c r="UIB137" s="467"/>
      <c r="UIC137" s="466"/>
      <c r="UID137" s="399"/>
      <c r="UIE137" s="466"/>
      <c r="UIF137" s="252"/>
      <c r="UIG137" s="467"/>
      <c r="UIH137" s="466"/>
      <c r="UII137" s="399"/>
      <c r="UIJ137" s="466"/>
      <c r="UIK137" s="252"/>
      <c r="UIL137" s="467"/>
      <c r="UIM137" s="466"/>
      <c r="UIN137" s="399"/>
      <c r="UIO137" s="466"/>
      <c r="UIP137" s="252"/>
      <c r="UIQ137" s="467"/>
      <c r="UIR137" s="466"/>
      <c r="UIS137" s="399"/>
      <c r="UIT137" s="466"/>
      <c r="UIU137" s="252"/>
      <c r="UIV137" s="467"/>
      <c r="UIW137" s="466"/>
      <c r="UIX137" s="399"/>
      <c r="UIY137" s="466"/>
      <c r="UIZ137" s="252"/>
      <c r="UJA137" s="467"/>
      <c r="UJB137" s="466"/>
      <c r="UJC137" s="399"/>
      <c r="UJD137" s="466"/>
      <c r="UJE137" s="252"/>
      <c r="UJF137" s="467"/>
      <c r="UJG137" s="466"/>
      <c r="UJH137" s="399"/>
      <c r="UJI137" s="466"/>
      <c r="UJJ137" s="252"/>
      <c r="UJK137" s="467"/>
      <c r="UJL137" s="466"/>
      <c r="UJM137" s="399"/>
      <c r="UJN137" s="466"/>
      <c r="UJO137" s="252"/>
      <c r="UJP137" s="467"/>
      <c r="UJQ137" s="466"/>
      <c r="UJR137" s="399"/>
      <c r="UJS137" s="466"/>
      <c r="UJT137" s="252"/>
      <c r="UJU137" s="467"/>
      <c r="UJV137" s="466"/>
      <c r="UJW137" s="399"/>
      <c r="UJX137" s="466"/>
      <c r="UJY137" s="252"/>
      <c r="UJZ137" s="467"/>
      <c r="UKA137" s="466"/>
      <c r="UKB137" s="399"/>
      <c r="UKC137" s="466"/>
      <c r="UKD137" s="252"/>
      <c r="UKE137" s="467"/>
      <c r="UKF137" s="466"/>
      <c r="UKG137" s="399"/>
      <c r="UKH137" s="466"/>
      <c r="UKI137" s="252"/>
      <c r="UKJ137" s="467"/>
      <c r="UKK137" s="466"/>
      <c r="UKL137" s="399"/>
      <c r="UKM137" s="466"/>
      <c r="UKN137" s="252"/>
      <c r="UKO137" s="467"/>
      <c r="UKP137" s="466"/>
      <c r="UKQ137" s="399"/>
      <c r="UKR137" s="466"/>
      <c r="UKS137" s="252"/>
      <c r="UKT137" s="467"/>
      <c r="UKU137" s="466"/>
      <c r="UKV137" s="399"/>
      <c r="UKW137" s="466"/>
      <c r="UKX137" s="252"/>
      <c r="UKY137" s="467"/>
      <c r="UKZ137" s="466"/>
      <c r="ULA137" s="399"/>
      <c r="ULB137" s="466"/>
      <c r="ULC137" s="252"/>
      <c r="ULD137" s="467"/>
      <c r="ULE137" s="466"/>
      <c r="ULF137" s="399"/>
      <c r="ULG137" s="466"/>
      <c r="ULH137" s="252"/>
      <c r="ULI137" s="467"/>
      <c r="ULJ137" s="466"/>
      <c r="ULK137" s="399"/>
      <c r="ULL137" s="466"/>
      <c r="ULM137" s="252"/>
      <c r="ULN137" s="467"/>
      <c r="ULO137" s="466"/>
      <c r="ULP137" s="399"/>
      <c r="ULQ137" s="466"/>
      <c r="ULR137" s="252"/>
      <c r="ULS137" s="467"/>
      <c r="ULT137" s="466"/>
      <c r="ULU137" s="399"/>
      <c r="ULV137" s="466"/>
      <c r="ULW137" s="252"/>
      <c r="ULX137" s="467"/>
      <c r="ULY137" s="466"/>
      <c r="ULZ137" s="399"/>
      <c r="UMA137" s="466"/>
      <c r="UMB137" s="252"/>
      <c r="UMC137" s="467"/>
      <c r="UMD137" s="466"/>
      <c r="UME137" s="399"/>
      <c r="UMF137" s="466"/>
      <c r="UMG137" s="252"/>
      <c r="UMH137" s="467"/>
      <c r="UMI137" s="466"/>
      <c r="UMJ137" s="399"/>
      <c r="UMK137" s="466"/>
      <c r="UML137" s="252"/>
      <c r="UMM137" s="467"/>
      <c r="UMN137" s="466"/>
      <c r="UMO137" s="399"/>
      <c r="UMP137" s="466"/>
      <c r="UMQ137" s="252"/>
      <c r="UMR137" s="467"/>
      <c r="UMS137" s="466"/>
      <c r="UMT137" s="399"/>
      <c r="UMU137" s="466"/>
      <c r="UMV137" s="252"/>
      <c r="UMW137" s="467"/>
      <c r="UMX137" s="466"/>
      <c r="UMY137" s="399"/>
      <c r="UMZ137" s="466"/>
      <c r="UNA137" s="252"/>
      <c r="UNB137" s="467"/>
      <c r="UNC137" s="466"/>
      <c r="UND137" s="399"/>
      <c r="UNE137" s="466"/>
      <c r="UNF137" s="252"/>
      <c r="UNG137" s="467"/>
      <c r="UNH137" s="466"/>
      <c r="UNI137" s="399"/>
      <c r="UNJ137" s="466"/>
      <c r="UNK137" s="252"/>
      <c r="UNL137" s="467"/>
      <c r="UNM137" s="466"/>
      <c r="UNN137" s="399"/>
      <c r="UNO137" s="466"/>
      <c r="UNP137" s="252"/>
      <c r="UNQ137" s="467"/>
      <c r="UNR137" s="466"/>
      <c r="UNS137" s="399"/>
      <c r="UNT137" s="466"/>
      <c r="UNU137" s="252"/>
      <c r="UNV137" s="467"/>
      <c r="UNW137" s="466"/>
      <c r="UNX137" s="399"/>
      <c r="UNY137" s="466"/>
      <c r="UNZ137" s="252"/>
      <c r="UOA137" s="467"/>
      <c r="UOB137" s="466"/>
      <c r="UOC137" s="399"/>
      <c r="UOD137" s="466"/>
      <c r="UOE137" s="252"/>
      <c r="UOF137" s="467"/>
      <c r="UOG137" s="466"/>
      <c r="UOH137" s="399"/>
      <c r="UOI137" s="466"/>
      <c r="UOJ137" s="252"/>
      <c r="UOK137" s="467"/>
      <c r="UOL137" s="466"/>
      <c r="UOM137" s="399"/>
      <c r="UON137" s="466"/>
      <c r="UOO137" s="252"/>
      <c r="UOP137" s="467"/>
      <c r="UOQ137" s="466"/>
      <c r="UOR137" s="399"/>
      <c r="UOS137" s="466"/>
      <c r="UOT137" s="252"/>
      <c r="UOU137" s="467"/>
      <c r="UOV137" s="466"/>
      <c r="UOW137" s="399"/>
      <c r="UOX137" s="466"/>
      <c r="UOY137" s="252"/>
      <c r="UOZ137" s="467"/>
      <c r="UPA137" s="466"/>
      <c r="UPB137" s="399"/>
      <c r="UPC137" s="466"/>
      <c r="UPD137" s="252"/>
      <c r="UPE137" s="467"/>
      <c r="UPF137" s="466"/>
      <c r="UPG137" s="399"/>
      <c r="UPH137" s="466"/>
      <c r="UPI137" s="252"/>
      <c r="UPJ137" s="467"/>
      <c r="UPK137" s="466"/>
      <c r="UPL137" s="399"/>
      <c r="UPM137" s="466"/>
      <c r="UPN137" s="252"/>
      <c r="UPO137" s="467"/>
      <c r="UPP137" s="466"/>
      <c r="UPQ137" s="399"/>
      <c r="UPR137" s="466"/>
      <c r="UPS137" s="252"/>
      <c r="UPT137" s="467"/>
      <c r="UPU137" s="466"/>
      <c r="UPV137" s="399"/>
      <c r="UPW137" s="466"/>
      <c r="UPX137" s="252"/>
      <c r="UPY137" s="467"/>
      <c r="UPZ137" s="466"/>
      <c r="UQA137" s="399"/>
      <c r="UQB137" s="466"/>
      <c r="UQC137" s="252"/>
      <c r="UQD137" s="467"/>
      <c r="UQE137" s="466"/>
      <c r="UQF137" s="399"/>
      <c r="UQG137" s="466"/>
      <c r="UQH137" s="252"/>
      <c r="UQI137" s="467"/>
      <c r="UQJ137" s="466"/>
      <c r="UQK137" s="399"/>
      <c r="UQL137" s="466"/>
      <c r="UQM137" s="252"/>
      <c r="UQN137" s="467"/>
      <c r="UQO137" s="466"/>
      <c r="UQP137" s="399"/>
      <c r="UQQ137" s="466"/>
      <c r="UQR137" s="252"/>
      <c r="UQS137" s="467"/>
      <c r="UQT137" s="466"/>
      <c r="UQU137" s="399"/>
      <c r="UQV137" s="466"/>
      <c r="UQW137" s="252"/>
      <c r="UQX137" s="467"/>
      <c r="UQY137" s="466"/>
      <c r="UQZ137" s="399"/>
      <c r="URA137" s="466"/>
      <c r="URB137" s="252"/>
      <c r="URC137" s="467"/>
      <c r="URD137" s="466"/>
      <c r="URE137" s="399"/>
      <c r="URF137" s="466"/>
      <c r="URG137" s="252"/>
      <c r="URH137" s="467"/>
      <c r="URI137" s="466"/>
      <c r="URJ137" s="399"/>
      <c r="URK137" s="466"/>
      <c r="URL137" s="252"/>
      <c r="URM137" s="467"/>
      <c r="URN137" s="466"/>
      <c r="URO137" s="399"/>
      <c r="URP137" s="466"/>
      <c r="URQ137" s="252"/>
      <c r="URR137" s="467"/>
      <c r="URS137" s="466"/>
      <c r="URT137" s="399"/>
      <c r="URU137" s="466"/>
      <c r="URV137" s="252"/>
      <c r="URW137" s="467"/>
      <c r="URX137" s="466"/>
      <c r="URY137" s="399"/>
      <c r="URZ137" s="466"/>
      <c r="USA137" s="252"/>
      <c r="USB137" s="467"/>
      <c r="USC137" s="466"/>
      <c r="USD137" s="399"/>
      <c r="USE137" s="466"/>
      <c r="USF137" s="252"/>
      <c r="USG137" s="467"/>
      <c r="USH137" s="466"/>
      <c r="USI137" s="399"/>
      <c r="USJ137" s="466"/>
      <c r="USK137" s="252"/>
      <c r="USL137" s="467"/>
      <c r="USM137" s="466"/>
      <c r="USN137" s="399"/>
      <c r="USO137" s="466"/>
      <c r="USP137" s="252"/>
      <c r="USQ137" s="467"/>
      <c r="USR137" s="466"/>
      <c r="USS137" s="399"/>
      <c r="UST137" s="466"/>
      <c r="USU137" s="252"/>
      <c r="USV137" s="467"/>
      <c r="USW137" s="466"/>
      <c r="USX137" s="399"/>
      <c r="USY137" s="466"/>
      <c r="USZ137" s="252"/>
      <c r="UTA137" s="467"/>
      <c r="UTB137" s="466"/>
      <c r="UTC137" s="399"/>
      <c r="UTD137" s="466"/>
      <c r="UTE137" s="252"/>
      <c r="UTF137" s="467"/>
      <c r="UTG137" s="466"/>
      <c r="UTH137" s="399"/>
      <c r="UTI137" s="466"/>
      <c r="UTJ137" s="252"/>
      <c r="UTK137" s="467"/>
      <c r="UTL137" s="466"/>
      <c r="UTM137" s="399"/>
      <c r="UTN137" s="466"/>
      <c r="UTO137" s="252"/>
      <c r="UTP137" s="467"/>
      <c r="UTQ137" s="466"/>
      <c r="UTR137" s="399"/>
      <c r="UTS137" s="466"/>
      <c r="UTT137" s="252"/>
      <c r="UTU137" s="467"/>
      <c r="UTV137" s="466"/>
      <c r="UTW137" s="399"/>
      <c r="UTX137" s="466"/>
      <c r="UTY137" s="252"/>
      <c r="UTZ137" s="467"/>
      <c r="UUA137" s="466"/>
      <c r="UUB137" s="399"/>
      <c r="UUC137" s="466"/>
      <c r="UUD137" s="252"/>
      <c r="UUE137" s="467"/>
      <c r="UUF137" s="466"/>
      <c r="UUG137" s="399"/>
      <c r="UUH137" s="466"/>
      <c r="UUI137" s="252"/>
      <c r="UUJ137" s="467"/>
      <c r="UUK137" s="466"/>
      <c r="UUL137" s="399"/>
      <c r="UUM137" s="466"/>
      <c r="UUN137" s="252"/>
      <c r="UUO137" s="467"/>
      <c r="UUP137" s="466"/>
      <c r="UUQ137" s="399"/>
      <c r="UUR137" s="466"/>
      <c r="UUS137" s="252"/>
      <c r="UUT137" s="467"/>
      <c r="UUU137" s="466"/>
      <c r="UUV137" s="399"/>
      <c r="UUW137" s="466"/>
      <c r="UUX137" s="252"/>
      <c r="UUY137" s="467"/>
      <c r="UUZ137" s="466"/>
      <c r="UVA137" s="399"/>
      <c r="UVB137" s="466"/>
      <c r="UVC137" s="252"/>
      <c r="UVD137" s="467"/>
      <c r="UVE137" s="466"/>
      <c r="UVF137" s="399"/>
      <c r="UVG137" s="466"/>
      <c r="UVH137" s="252"/>
      <c r="UVI137" s="467"/>
      <c r="UVJ137" s="466"/>
      <c r="UVK137" s="399"/>
      <c r="UVL137" s="466"/>
      <c r="UVM137" s="252"/>
      <c r="UVN137" s="467"/>
      <c r="UVO137" s="466"/>
      <c r="UVP137" s="399"/>
      <c r="UVQ137" s="466"/>
      <c r="UVR137" s="252"/>
      <c r="UVS137" s="467"/>
      <c r="UVT137" s="466"/>
      <c r="UVU137" s="399"/>
      <c r="UVV137" s="466"/>
      <c r="UVW137" s="252"/>
      <c r="UVX137" s="467"/>
      <c r="UVY137" s="466"/>
      <c r="UVZ137" s="399"/>
      <c r="UWA137" s="466"/>
      <c r="UWB137" s="252"/>
      <c r="UWC137" s="467"/>
      <c r="UWD137" s="466"/>
      <c r="UWE137" s="399"/>
      <c r="UWF137" s="466"/>
      <c r="UWG137" s="252"/>
      <c r="UWH137" s="467"/>
      <c r="UWI137" s="466"/>
      <c r="UWJ137" s="399"/>
      <c r="UWK137" s="466"/>
      <c r="UWL137" s="252"/>
      <c r="UWM137" s="467"/>
      <c r="UWN137" s="466"/>
      <c r="UWO137" s="399"/>
      <c r="UWP137" s="466"/>
      <c r="UWQ137" s="252"/>
      <c r="UWR137" s="467"/>
      <c r="UWS137" s="466"/>
      <c r="UWT137" s="399"/>
      <c r="UWU137" s="466"/>
      <c r="UWV137" s="252"/>
      <c r="UWW137" s="467"/>
      <c r="UWX137" s="466"/>
      <c r="UWY137" s="399"/>
      <c r="UWZ137" s="466"/>
      <c r="UXA137" s="252"/>
      <c r="UXB137" s="467"/>
      <c r="UXC137" s="466"/>
      <c r="UXD137" s="399"/>
      <c r="UXE137" s="466"/>
      <c r="UXF137" s="252"/>
      <c r="UXG137" s="467"/>
      <c r="UXH137" s="466"/>
      <c r="UXI137" s="399"/>
      <c r="UXJ137" s="466"/>
      <c r="UXK137" s="252"/>
      <c r="UXL137" s="467"/>
      <c r="UXM137" s="466"/>
      <c r="UXN137" s="399"/>
      <c r="UXO137" s="466"/>
      <c r="UXP137" s="252"/>
      <c r="UXQ137" s="467"/>
      <c r="UXR137" s="466"/>
      <c r="UXS137" s="399"/>
      <c r="UXT137" s="466"/>
      <c r="UXU137" s="252"/>
      <c r="UXV137" s="467"/>
      <c r="UXW137" s="466"/>
      <c r="UXX137" s="399"/>
      <c r="UXY137" s="466"/>
      <c r="UXZ137" s="252"/>
      <c r="UYA137" s="467"/>
      <c r="UYB137" s="466"/>
      <c r="UYC137" s="399"/>
      <c r="UYD137" s="466"/>
      <c r="UYE137" s="252"/>
      <c r="UYF137" s="467"/>
      <c r="UYG137" s="466"/>
      <c r="UYH137" s="399"/>
      <c r="UYI137" s="466"/>
      <c r="UYJ137" s="252"/>
      <c r="UYK137" s="467"/>
      <c r="UYL137" s="466"/>
      <c r="UYM137" s="399"/>
      <c r="UYN137" s="466"/>
      <c r="UYO137" s="252"/>
      <c r="UYP137" s="467"/>
      <c r="UYQ137" s="466"/>
      <c r="UYR137" s="399"/>
      <c r="UYS137" s="466"/>
      <c r="UYT137" s="252"/>
      <c r="UYU137" s="467"/>
      <c r="UYV137" s="466"/>
      <c r="UYW137" s="399"/>
      <c r="UYX137" s="466"/>
      <c r="UYY137" s="252"/>
      <c r="UYZ137" s="467"/>
      <c r="UZA137" s="466"/>
      <c r="UZB137" s="399"/>
      <c r="UZC137" s="466"/>
      <c r="UZD137" s="252"/>
      <c r="UZE137" s="467"/>
      <c r="UZF137" s="466"/>
      <c r="UZG137" s="399"/>
      <c r="UZH137" s="466"/>
      <c r="UZI137" s="252"/>
      <c r="UZJ137" s="467"/>
      <c r="UZK137" s="466"/>
      <c r="UZL137" s="399"/>
      <c r="UZM137" s="466"/>
      <c r="UZN137" s="252"/>
      <c r="UZO137" s="467"/>
      <c r="UZP137" s="466"/>
      <c r="UZQ137" s="399"/>
      <c r="UZR137" s="466"/>
      <c r="UZS137" s="252"/>
      <c r="UZT137" s="467"/>
      <c r="UZU137" s="466"/>
      <c r="UZV137" s="399"/>
      <c r="UZW137" s="466"/>
      <c r="UZX137" s="252"/>
      <c r="UZY137" s="467"/>
      <c r="UZZ137" s="466"/>
      <c r="VAA137" s="399"/>
      <c r="VAB137" s="466"/>
      <c r="VAC137" s="252"/>
      <c r="VAD137" s="467"/>
      <c r="VAE137" s="466"/>
      <c r="VAF137" s="399"/>
      <c r="VAG137" s="466"/>
      <c r="VAH137" s="252"/>
      <c r="VAI137" s="467"/>
      <c r="VAJ137" s="466"/>
      <c r="VAK137" s="399"/>
      <c r="VAL137" s="466"/>
      <c r="VAM137" s="252"/>
      <c r="VAN137" s="467"/>
      <c r="VAO137" s="466"/>
      <c r="VAP137" s="399"/>
      <c r="VAQ137" s="466"/>
      <c r="VAR137" s="252"/>
      <c r="VAS137" s="467"/>
      <c r="VAT137" s="466"/>
      <c r="VAU137" s="399"/>
      <c r="VAV137" s="466"/>
      <c r="VAW137" s="252"/>
      <c r="VAX137" s="467"/>
      <c r="VAY137" s="466"/>
      <c r="VAZ137" s="399"/>
      <c r="VBA137" s="466"/>
      <c r="VBB137" s="252"/>
      <c r="VBC137" s="467"/>
      <c r="VBD137" s="466"/>
      <c r="VBE137" s="399"/>
      <c r="VBF137" s="466"/>
      <c r="VBG137" s="252"/>
      <c r="VBH137" s="467"/>
      <c r="VBI137" s="466"/>
      <c r="VBJ137" s="399"/>
      <c r="VBK137" s="466"/>
      <c r="VBL137" s="252"/>
      <c r="VBM137" s="467"/>
      <c r="VBN137" s="466"/>
      <c r="VBO137" s="399"/>
      <c r="VBP137" s="466"/>
      <c r="VBQ137" s="252"/>
      <c r="VBR137" s="467"/>
      <c r="VBS137" s="466"/>
      <c r="VBT137" s="399"/>
      <c r="VBU137" s="466"/>
      <c r="VBV137" s="252"/>
      <c r="VBW137" s="467"/>
      <c r="VBX137" s="466"/>
      <c r="VBY137" s="399"/>
      <c r="VBZ137" s="466"/>
      <c r="VCA137" s="252"/>
      <c r="VCB137" s="467"/>
      <c r="VCC137" s="466"/>
      <c r="VCD137" s="399"/>
      <c r="VCE137" s="466"/>
      <c r="VCF137" s="252"/>
      <c r="VCG137" s="467"/>
      <c r="VCH137" s="466"/>
      <c r="VCI137" s="399"/>
      <c r="VCJ137" s="466"/>
      <c r="VCK137" s="252"/>
      <c r="VCL137" s="467"/>
      <c r="VCM137" s="466"/>
      <c r="VCN137" s="399"/>
      <c r="VCO137" s="466"/>
      <c r="VCP137" s="252"/>
      <c r="VCQ137" s="467"/>
      <c r="VCR137" s="466"/>
      <c r="VCS137" s="399"/>
      <c r="VCT137" s="466"/>
      <c r="VCU137" s="252"/>
      <c r="VCV137" s="467"/>
      <c r="VCW137" s="466"/>
      <c r="VCX137" s="399"/>
      <c r="VCY137" s="466"/>
      <c r="VCZ137" s="252"/>
      <c r="VDA137" s="467"/>
      <c r="VDB137" s="466"/>
      <c r="VDC137" s="399"/>
      <c r="VDD137" s="466"/>
      <c r="VDE137" s="252"/>
      <c r="VDF137" s="467"/>
      <c r="VDG137" s="466"/>
      <c r="VDH137" s="399"/>
      <c r="VDI137" s="466"/>
      <c r="VDJ137" s="252"/>
      <c r="VDK137" s="467"/>
      <c r="VDL137" s="466"/>
      <c r="VDM137" s="399"/>
      <c r="VDN137" s="466"/>
      <c r="VDO137" s="252"/>
      <c r="VDP137" s="467"/>
      <c r="VDQ137" s="466"/>
      <c r="VDR137" s="399"/>
      <c r="VDS137" s="466"/>
      <c r="VDT137" s="252"/>
      <c r="VDU137" s="467"/>
      <c r="VDV137" s="466"/>
      <c r="VDW137" s="399"/>
      <c r="VDX137" s="466"/>
      <c r="VDY137" s="252"/>
      <c r="VDZ137" s="467"/>
      <c r="VEA137" s="466"/>
      <c r="VEB137" s="399"/>
      <c r="VEC137" s="466"/>
      <c r="VED137" s="252"/>
      <c r="VEE137" s="467"/>
      <c r="VEF137" s="466"/>
      <c r="VEG137" s="399"/>
      <c r="VEH137" s="466"/>
      <c r="VEI137" s="252"/>
      <c r="VEJ137" s="467"/>
      <c r="VEK137" s="466"/>
      <c r="VEL137" s="399"/>
      <c r="VEM137" s="466"/>
      <c r="VEN137" s="252"/>
      <c r="VEO137" s="467"/>
      <c r="VEP137" s="466"/>
      <c r="VEQ137" s="399"/>
      <c r="VER137" s="466"/>
      <c r="VES137" s="252"/>
      <c r="VET137" s="467"/>
      <c r="VEU137" s="466"/>
      <c r="VEV137" s="399"/>
      <c r="VEW137" s="466"/>
      <c r="VEX137" s="252"/>
      <c r="VEY137" s="467"/>
      <c r="VEZ137" s="466"/>
      <c r="VFA137" s="399"/>
      <c r="VFB137" s="466"/>
      <c r="VFC137" s="252"/>
      <c r="VFD137" s="467"/>
      <c r="VFE137" s="466"/>
      <c r="VFF137" s="399"/>
      <c r="VFG137" s="466"/>
      <c r="VFH137" s="252"/>
      <c r="VFI137" s="467"/>
      <c r="VFJ137" s="466"/>
      <c r="VFK137" s="399"/>
      <c r="VFL137" s="466"/>
      <c r="VFM137" s="252"/>
      <c r="VFN137" s="467"/>
      <c r="VFO137" s="466"/>
      <c r="VFP137" s="399"/>
      <c r="VFQ137" s="466"/>
      <c r="VFR137" s="252"/>
      <c r="VFS137" s="467"/>
      <c r="VFT137" s="466"/>
      <c r="VFU137" s="399"/>
      <c r="VFV137" s="466"/>
      <c r="VFW137" s="252"/>
      <c r="VFX137" s="467"/>
      <c r="VFY137" s="466"/>
      <c r="VFZ137" s="399"/>
      <c r="VGA137" s="466"/>
      <c r="VGB137" s="252"/>
      <c r="VGC137" s="467"/>
      <c r="VGD137" s="466"/>
      <c r="VGE137" s="399"/>
      <c r="VGF137" s="466"/>
      <c r="VGG137" s="252"/>
      <c r="VGH137" s="467"/>
      <c r="VGI137" s="466"/>
      <c r="VGJ137" s="399"/>
      <c r="VGK137" s="466"/>
      <c r="VGL137" s="252"/>
      <c r="VGM137" s="467"/>
      <c r="VGN137" s="466"/>
      <c r="VGO137" s="399"/>
      <c r="VGP137" s="466"/>
      <c r="VGQ137" s="252"/>
      <c r="VGR137" s="467"/>
      <c r="VGS137" s="466"/>
      <c r="VGT137" s="399"/>
      <c r="VGU137" s="466"/>
      <c r="VGV137" s="252"/>
      <c r="VGW137" s="467"/>
      <c r="VGX137" s="466"/>
      <c r="VGY137" s="399"/>
      <c r="VGZ137" s="466"/>
      <c r="VHA137" s="252"/>
      <c r="VHB137" s="467"/>
      <c r="VHC137" s="466"/>
      <c r="VHD137" s="399"/>
      <c r="VHE137" s="466"/>
      <c r="VHF137" s="252"/>
      <c r="VHG137" s="467"/>
      <c r="VHH137" s="466"/>
      <c r="VHI137" s="399"/>
      <c r="VHJ137" s="466"/>
      <c r="VHK137" s="252"/>
      <c r="VHL137" s="467"/>
      <c r="VHM137" s="466"/>
      <c r="VHN137" s="399"/>
      <c r="VHO137" s="466"/>
      <c r="VHP137" s="252"/>
      <c r="VHQ137" s="467"/>
      <c r="VHR137" s="466"/>
      <c r="VHS137" s="399"/>
      <c r="VHT137" s="466"/>
      <c r="VHU137" s="252"/>
      <c r="VHV137" s="467"/>
      <c r="VHW137" s="466"/>
      <c r="VHX137" s="399"/>
      <c r="VHY137" s="466"/>
      <c r="VHZ137" s="252"/>
      <c r="VIA137" s="467"/>
      <c r="VIB137" s="466"/>
      <c r="VIC137" s="399"/>
      <c r="VID137" s="466"/>
      <c r="VIE137" s="252"/>
      <c r="VIF137" s="467"/>
      <c r="VIG137" s="466"/>
      <c r="VIH137" s="399"/>
      <c r="VII137" s="466"/>
      <c r="VIJ137" s="252"/>
      <c r="VIK137" s="467"/>
      <c r="VIL137" s="466"/>
      <c r="VIM137" s="399"/>
      <c r="VIN137" s="466"/>
      <c r="VIO137" s="252"/>
      <c r="VIP137" s="467"/>
      <c r="VIQ137" s="466"/>
      <c r="VIR137" s="399"/>
      <c r="VIS137" s="466"/>
      <c r="VIT137" s="252"/>
      <c r="VIU137" s="467"/>
      <c r="VIV137" s="466"/>
      <c r="VIW137" s="399"/>
      <c r="VIX137" s="466"/>
      <c r="VIY137" s="252"/>
      <c r="VIZ137" s="467"/>
      <c r="VJA137" s="466"/>
      <c r="VJB137" s="399"/>
      <c r="VJC137" s="466"/>
      <c r="VJD137" s="252"/>
      <c r="VJE137" s="467"/>
      <c r="VJF137" s="466"/>
      <c r="VJG137" s="399"/>
      <c r="VJH137" s="466"/>
      <c r="VJI137" s="252"/>
      <c r="VJJ137" s="467"/>
      <c r="VJK137" s="466"/>
      <c r="VJL137" s="399"/>
      <c r="VJM137" s="466"/>
      <c r="VJN137" s="252"/>
      <c r="VJO137" s="467"/>
      <c r="VJP137" s="466"/>
      <c r="VJQ137" s="399"/>
      <c r="VJR137" s="466"/>
      <c r="VJS137" s="252"/>
      <c r="VJT137" s="467"/>
      <c r="VJU137" s="466"/>
      <c r="VJV137" s="399"/>
      <c r="VJW137" s="466"/>
      <c r="VJX137" s="252"/>
      <c r="VJY137" s="467"/>
      <c r="VJZ137" s="466"/>
      <c r="VKA137" s="399"/>
      <c r="VKB137" s="466"/>
      <c r="VKC137" s="252"/>
      <c r="VKD137" s="467"/>
      <c r="VKE137" s="466"/>
      <c r="VKF137" s="399"/>
      <c r="VKG137" s="466"/>
      <c r="VKH137" s="252"/>
      <c r="VKI137" s="467"/>
      <c r="VKJ137" s="466"/>
      <c r="VKK137" s="399"/>
      <c r="VKL137" s="466"/>
      <c r="VKM137" s="252"/>
      <c r="VKN137" s="467"/>
      <c r="VKO137" s="466"/>
      <c r="VKP137" s="399"/>
      <c r="VKQ137" s="466"/>
      <c r="VKR137" s="252"/>
      <c r="VKS137" s="467"/>
      <c r="VKT137" s="466"/>
      <c r="VKU137" s="399"/>
      <c r="VKV137" s="466"/>
      <c r="VKW137" s="252"/>
      <c r="VKX137" s="467"/>
      <c r="VKY137" s="466"/>
      <c r="VKZ137" s="399"/>
      <c r="VLA137" s="466"/>
      <c r="VLB137" s="252"/>
      <c r="VLC137" s="467"/>
      <c r="VLD137" s="466"/>
      <c r="VLE137" s="399"/>
      <c r="VLF137" s="466"/>
      <c r="VLG137" s="252"/>
      <c r="VLH137" s="467"/>
      <c r="VLI137" s="466"/>
      <c r="VLJ137" s="399"/>
      <c r="VLK137" s="466"/>
      <c r="VLL137" s="252"/>
      <c r="VLM137" s="467"/>
      <c r="VLN137" s="466"/>
      <c r="VLO137" s="399"/>
      <c r="VLP137" s="466"/>
      <c r="VLQ137" s="252"/>
      <c r="VLR137" s="467"/>
      <c r="VLS137" s="466"/>
      <c r="VLT137" s="399"/>
      <c r="VLU137" s="466"/>
      <c r="VLV137" s="252"/>
      <c r="VLW137" s="467"/>
      <c r="VLX137" s="466"/>
      <c r="VLY137" s="399"/>
      <c r="VLZ137" s="466"/>
      <c r="VMA137" s="252"/>
      <c r="VMB137" s="467"/>
      <c r="VMC137" s="466"/>
      <c r="VMD137" s="399"/>
      <c r="VME137" s="466"/>
      <c r="VMF137" s="252"/>
      <c r="VMG137" s="467"/>
      <c r="VMH137" s="466"/>
      <c r="VMI137" s="399"/>
      <c r="VMJ137" s="466"/>
      <c r="VMK137" s="252"/>
      <c r="VML137" s="467"/>
      <c r="VMM137" s="466"/>
      <c r="VMN137" s="399"/>
      <c r="VMO137" s="466"/>
      <c r="VMP137" s="252"/>
      <c r="VMQ137" s="467"/>
      <c r="VMR137" s="466"/>
      <c r="VMS137" s="399"/>
      <c r="VMT137" s="466"/>
      <c r="VMU137" s="252"/>
      <c r="VMV137" s="467"/>
      <c r="VMW137" s="466"/>
      <c r="VMX137" s="399"/>
      <c r="VMY137" s="466"/>
      <c r="VMZ137" s="252"/>
      <c r="VNA137" s="467"/>
      <c r="VNB137" s="466"/>
      <c r="VNC137" s="399"/>
      <c r="VND137" s="466"/>
      <c r="VNE137" s="252"/>
      <c r="VNF137" s="467"/>
      <c r="VNG137" s="466"/>
      <c r="VNH137" s="399"/>
      <c r="VNI137" s="466"/>
      <c r="VNJ137" s="252"/>
      <c r="VNK137" s="467"/>
      <c r="VNL137" s="466"/>
      <c r="VNM137" s="399"/>
      <c r="VNN137" s="466"/>
      <c r="VNO137" s="252"/>
      <c r="VNP137" s="467"/>
      <c r="VNQ137" s="466"/>
      <c r="VNR137" s="399"/>
      <c r="VNS137" s="466"/>
      <c r="VNT137" s="252"/>
      <c r="VNU137" s="467"/>
      <c r="VNV137" s="466"/>
      <c r="VNW137" s="399"/>
      <c r="VNX137" s="466"/>
      <c r="VNY137" s="252"/>
      <c r="VNZ137" s="467"/>
      <c r="VOA137" s="466"/>
      <c r="VOB137" s="399"/>
      <c r="VOC137" s="466"/>
      <c r="VOD137" s="252"/>
      <c r="VOE137" s="467"/>
      <c r="VOF137" s="466"/>
      <c r="VOG137" s="399"/>
      <c r="VOH137" s="466"/>
      <c r="VOI137" s="252"/>
      <c r="VOJ137" s="467"/>
      <c r="VOK137" s="466"/>
      <c r="VOL137" s="399"/>
      <c r="VOM137" s="466"/>
      <c r="VON137" s="252"/>
      <c r="VOO137" s="467"/>
      <c r="VOP137" s="466"/>
      <c r="VOQ137" s="399"/>
      <c r="VOR137" s="466"/>
      <c r="VOS137" s="252"/>
      <c r="VOT137" s="467"/>
      <c r="VOU137" s="466"/>
      <c r="VOV137" s="399"/>
      <c r="VOW137" s="466"/>
      <c r="VOX137" s="252"/>
      <c r="VOY137" s="467"/>
      <c r="VOZ137" s="466"/>
      <c r="VPA137" s="399"/>
      <c r="VPB137" s="466"/>
      <c r="VPC137" s="252"/>
      <c r="VPD137" s="467"/>
      <c r="VPE137" s="466"/>
      <c r="VPF137" s="399"/>
      <c r="VPG137" s="466"/>
      <c r="VPH137" s="252"/>
      <c r="VPI137" s="467"/>
      <c r="VPJ137" s="466"/>
      <c r="VPK137" s="399"/>
      <c r="VPL137" s="466"/>
      <c r="VPM137" s="252"/>
      <c r="VPN137" s="467"/>
      <c r="VPO137" s="466"/>
      <c r="VPP137" s="399"/>
      <c r="VPQ137" s="466"/>
      <c r="VPR137" s="252"/>
      <c r="VPS137" s="467"/>
      <c r="VPT137" s="466"/>
      <c r="VPU137" s="399"/>
      <c r="VPV137" s="466"/>
      <c r="VPW137" s="252"/>
      <c r="VPX137" s="467"/>
      <c r="VPY137" s="466"/>
      <c r="VPZ137" s="399"/>
      <c r="VQA137" s="466"/>
      <c r="VQB137" s="252"/>
      <c r="VQC137" s="467"/>
      <c r="VQD137" s="466"/>
      <c r="VQE137" s="399"/>
      <c r="VQF137" s="466"/>
      <c r="VQG137" s="252"/>
      <c r="VQH137" s="467"/>
      <c r="VQI137" s="466"/>
      <c r="VQJ137" s="399"/>
      <c r="VQK137" s="466"/>
      <c r="VQL137" s="252"/>
      <c r="VQM137" s="467"/>
      <c r="VQN137" s="466"/>
      <c r="VQO137" s="399"/>
      <c r="VQP137" s="466"/>
      <c r="VQQ137" s="252"/>
      <c r="VQR137" s="467"/>
      <c r="VQS137" s="466"/>
      <c r="VQT137" s="399"/>
      <c r="VQU137" s="466"/>
      <c r="VQV137" s="252"/>
      <c r="VQW137" s="467"/>
      <c r="VQX137" s="466"/>
      <c r="VQY137" s="399"/>
      <c r="VQZ137" s="466"/>
      <c r="VRA137" s="252"/>
      <c r="VRB137" s="467"/>
      <c r="VRC137" s="466"/>
      <c r="VRD137" s="399"/>
      <c r="VRE137" s="466"/>
      <c r="VRF137" s="252"/>
      <c r="VRG137" s="467"/>
      <c r="VRH137" s="466"/>
      <c r="VRI137" s="399"/>
      <c r="VRJ137" s="466"/>
      <c r="VRK137" s="252"/>
      <c r="VRL137" s="467"/>
      <c r="VRM137" s="466"/>
      <c r="VRN137" s="399"/>
      <c r="VRO137" s="466"/>
      <c r="VRP137" s="252"/>
      <c r="VRQ137" s="467"/>
      <c r="VRR137" s="466"/>
      <c r="VRS137" s="399"/>
      <c r="VRT137" s="466"/>
      <c r="VRU137" s="252"/>
      <c r="VRV137" s="467"/>
      <c r="VRW137" s="466"/>
      <c r="VRX137" s="399"/>
      <c r="VRY137" s="466"/>
      <c r="VRZ137" s="252"/>
      <c r="VSA137" s="467"/>
      <c r="VSB137" s="466"/>
      <c r="VSC137" s="399"/>
      <c r="VSD137" s="466"/>
      <c r="VSE137" s="252"/>
      <c r="VSF137" s="467"/>
      <c r="VSG137" s="466"/>
      <c r="VSH137" s="399"/>
      <c r="VSI137" s="466"/>
      <c r="VSJ137" s="252"/>
      <c r="VSK137" s="467"/>
      <c r="VSL137" s="466"/>
      <c r="VSM137" s="399"/>
      <c r="VSN137" s="466"/>
      <c r="VSO137" s="252"/>
      <c r="VSP137" s="467"/>
      <c r="VSQ137" s="466"/>
      <c r="VSR137" s="399"/>
      <c r="VSS137" s="466"/>
      <c r="VST137" s="252"/>
      <c r="VSU137" s="467"/>
      <c r="VSV137" s="466"/>
      <c r="VSW137" s="399"/>
      <c r="VSX137" s="466"/>
      <c r="VSY137" s="252"/>
      <c r="VSZ137" s="467"/>
      <c r="VTA137" s="466"/>
      <c r="VTB137" s="399"/>
      <c r="VTC137" s="466"/>
      <c r="VTD137" s="252"/>
      <c r="VTE137" s="467"/>
      <c r="VTF137" s="466"/>
      <c r="VTG137" s="399"/>
      <c r="VTH137" s="466"/>
      <c r="VTI137" s="252"/>
      <c r="VTJ137" s="467"/>
      <c r="VTK137" s="466"/>
      <c r="VTL137" s="399"/>
      <c r="VTM137" s="466"/>
      <c r="VTN137" s="252"/>
      <c r="VTO137" s="467"/>
      <c r="VTP137" s="466"/>
      <c r="VTQ137" s="399"/>
      <c r="VTR137" s="466"/>
      <c r="VTS137" s="252"/>
      <c r="VTT137" s="467"/>
      <c r="VTU137" s="466"/>
      <c r="VTV137" s="399"/>
      <c r="VTW137" s="466"/>
      <c r="VTX137" s="252"/>
      <c r="VTY137" s="467"/>
      <c r="VTZ137" s="466"/>
      <c r="VUA137" s="399"/>
      <c r="VUB137" s="466"/>
      <c r="VUC137" s="252"/>
      <c r="VUD137" s="467"/>
      <c r="VUE137" s="466"/>
      <c r="VUF137" s="399"/>
      <c r="VUG137" s="466"/>
      <c r="VUH137" s="252"/>
      <c r="VUI137" s="467"/>
      <c r="VUJ137" s="466"/>
      <c r="VUK137" s="399"/>
      <c r="VUL137" s="466"/>
      <c r="VUM137" s="252"/>
      <c r="VUN137" s="467"/>
      <c r="VUO137" s="466"/>
      <c r="VUP137" s="399"/>
      <c r="VUQ137" s="466"/>
      <c r="VUR137" s="252"/>
      <c r="VUS137" s="467"/>
      <c r="VUT137" s="466"/>
      <c r="VUU137" s="399"/>
      <c r="VUV137" s="466"/>
      <c r="VUW137" s="252"/>
      <c r="VUX137" s="467"/>
      <c r="VUY137" s="466"/>
      <c r="VUZ137" s="399"/>
      <c r="VVA137" s="466"/>
      <c r="VVB137" s="252"/>
      <c r="VVC137" s="467"/>
      <c r="VVD137" s="466"/>
      <c r="VVE137" s="399"/>
      <c r="VVF137" s="466"/>
      <c r="VVG137" s="252"/>
      <c r="VVH137" s="467"/>
      <c r="VVI137" s="466"/>
      <c r="VVJ137" s="399"/>
      <c r="VVK137" s="466"/>
      <c r="VVL137" s="252"/>
      <c r="VVM137" s="467"/>
      <c r="VVN137" s="466"/>
      <c r="VVO137" s="399"/>
      <c r="VVP137" s="466"/>
      <c r="VVQ137" s="252"/>
      <c r="VVR137" s="467"/>
      <c r="VVS137" s="466"/>
      <c r="VVT137" s="399"/>
      <c r="VVU137" s="466"/>
      <c r="VVV137" s="252"/>
      <c r="VVW137" s="467"/>
      <c r="VVX137" s="466"/>
      <c r="VVY137" s="399"/>
      <c r="VVZ137" s="466"/>
      <c r="VWA137" s="252"/>
      <c r="VWB137" s="467"/>
      <c r="VWC137" s="466"/>
      <c r="VWD137" s="399"/>
      <c r="VWE137" s="466"/>
      <c r="VWF137" s="252"/>
      <c r="VWG137" s="467"/>
      <c r="VWH137" s="466"/>
      <c r="VWI137" s="399"/>
      <c r="VWJ137" s="466"/>
      <c r="VWK137" s="252"/>
      <c r="VWL137" s="467"/>
      <c r="VWM137" s="466"/>
      <c r="VWN137" s="399"/>
      <c r="VWO137" s="466"/>
      <c r="VWP137" s="252"/>
      <c r="VWQ137" s="467"/>
      <c r="VWR137" s="466"/>
      <c r="VWS137" s="399"/>
      <c r="VWT137" s="466"/>
      <c r="VWU137" s="252"/>
      <c r="VWV137" s="467"/>
      <c r="VWW137" s="466"/>
      <c r="VWX137" s="399"/>
      <c r="VWY137" s="466"/>
      <c r="VWZ137" s="252"/>
      <c r="VXA137" s="467"/>
      <c r="VXB137" s="466"/>
      <c r="VXC137" s="399"/>
      <c r="VXD137" s="466"/>
      <c r="VXE137" s="252"/>
      <c r="VXF137" s="467"/>
      <c r="VXG137" s="466"/>
      <c r="VXH137" s="399"/>
      <c r="VXI137" s="466"/>
      <c r="VXJ137" s="252"/>
      <c r="VXK137" s="467"/>
      <c r="VXL137" s="466"/>
      <c r="VXM137" s="399"/>
      <c r="VXN137" s="466"/>
      <c r="VXO137" s="252"/>
      <c r="VXP137" s="467"/>
      <c r="VXQ137" s="466"/>
      <c r="VXR137" s="399"/>
      <c r="VXS137" s="466"/>
      <c r="VXT137" s="252"/>
      <c r="VXU137" s="467"/>
      <c r="VXV137" s="466"/>
      <c r="VXW137" s="399"/>
      <c r="VXX137" s="466"/>
      <c r="VXY137" s="252"/>
      <c r="VXZ137" s="467"/>
      <c r="VYA137" s="466"/>
      <c r="VYB137" s="399"/>
      <c r="VYC137" s="466"/>
      <c r="VYD137" s="252"/>
      <c r="VYE137" s="467"/>
      <c r="VYF137" s="466"/>
      <c r="VYG137" s="399"/>
      <c r="VYH137" s="466"/>
      <c r="VYI137" s="252"/>
      <c r="VYJ137" s="467"/>
      <c r="VYK137" s="466"/>
      <c r="VYL137" s="399"/>
      <c r="VYM137" s="466"/>
      <c r="VYN137" s="252"/>
      <c r="VYO137" s="467"/>
      <c r="VYP137" s="466"/>
      <c r="VYQ137" s="399"/>
      <c r="VYR137" s="466"/>
      <c r="VYS137" s="252"/>
      <c r="VYT137" s="467"/>
      <c r="VYU137" s="466"/>
      <c r="VYV137" s="399"/>
      <c r="VYW137" s="466"/>
      <c r="VYX137" s="252"/>
      <c r="VYY137" s="467"/>
      <c r="VYZ137" s="466"/>
      <c r="VZA137" s="399"/>
      <c r="VZB137" s="466"/>
      <c r="VZC137" s="252"/>
      <c r="VZD137" s="467"/>
      <c r="VZE137" s="466"/>
      <c r="VZF137" s="399"/>
      <c r="VZG137" s="466"/>
      <c r="VZH137" s="252"/>
      <c r="VZI137" s="467"/>
      <c r="VZJ137" s="466"/>
      <c r="VZK137" s="399"/>
      <c r="VZL137" s="466"/>
      <c r="VZM137" s="252"/>
      <c r="VZN137" s="467"/>
      <c r="VZO137" s="466"/>
      <c r="VZP137" s="399"/>
      <c r="VZQ137" s="466"/>
      <c r="VZR137" s="252"/>
      <c r="VZS137" s="467"/>
      <c r="VZT137" s="466"/>
      <c r="VZU137" s="399"/>
      <c r="VZV137" s="466"/>
      <c r="VZW137" s="252"/>
      <c r="VZX137" s="467"/>
      <c r="VZY137" s="466"/>
      <c r="VZZ137" s="399"/>
      <c r="WAA137" s="466"/>
      <c r="WAB137" s="252"/>
      <c r="WAC137" s="467"/>
      <c r="WAD137" s="466"/>
      <c r="WAE137" s="399"/>
      <c r="WAF137" s="466"/>
      <c r="WAG137" s="252"/>
      <c r="WAH137" s="467"/>
      <c r="WAI137" s="466"/>
      <c r="WAJ137" s="399"/>
      <c r="WAK137" s="466"/>
      <c r="WAL137" s="252"/>
      <c r="WAM137" s="467"/>
      <c r="WAN137" s="466"/>
      <c r="WAO137" s="399"/>
      <c r="WAP137" s="466"/>
      <c r="WAQ137" s="252"/>
      <c r="WAR137" s="467"/>
      <c r="WAS137" s="466"/>
      <c r="WAT137" s="399"/>
      <c r="WAU137" s="466"/>
      <c r="WAV137" s="252"/>
      <c r="WAW137" s="467"/>
      <c r="WAX137" s="466"/>
      <c r="WAY137" s="399"/>
      <c r="WAZ137" s="466"/>
      <c r="WBA137" s="252"/>
      <c r="WBB137" s="467"/>
      <c r="WBC137" s="466"/>
      <c r="WBD137" s="399"/>
      <c r="WBE137" s="466"/>
      <c r="WBF137" s="252"/>
      <c r="WBG137" s="467"/>
      <c r="WBH137" s="466"/>
      <c r="WBI137" s="399"/>
      <c r="WBJ137" s="466"/>
      <c r="WBK137" s="252"/>
      <c r="WBL137" s="467"/>
      <c r="WBM137" s="466"/>
      <c r="WBN137" s="399"/>
      <c r="WBO137" s="466"/>
      <c r="WBP137" s="252"/>
      <c r="WBQ137" s="467"/>
      <c r="WBR137" s="466"/>
      <c r="WBS137" s="399"/>
      <c r="WBT137" s="466"/>
      <c r="WBU137" s="252"/>
      <c r="WBV137" s="467"/>
      <c r="WBW137" s="466"/>
      <c r="WBX137" s="399"/>
      <c r="WBY137" s="466"/>
      <c r="WBZ137" s="252"/>
      <c r="WCA137" s="467"/>
      <c r="WCB137" s="466"/>
      <c r="WCC137" s="399"/>
      <c r="WCD137" s="466"/>
      <c r="WCE137" s="252"/>
      <c r="WCF137" s="467"/>
      <c r="WCG137" s="466"/>
      <c r="WCH137" s="399"/>
      <c r="WCI137" s="466"/>
      <c r="WCJ137" s="252"/>
      <c r="WCK137" s="467"/>
      <c r="WCL137" s="466"/>
      <c r="WCM137" s="399"/>
      <c r="WCN137" s="466"/>
      <c r="WCO137" s="252"/>
      <c r="WCP137" s="467"/>
      <c r="WCQ137" s="466"/>
      <c r="WCR137" s="399"/>
      <c r="WCS137" s="466"/>
      <c r="WCT137" s="252"/>
      <c r="WCU137" s="467"/>
      <c r="WCV137" s="466"/>
      <c r="WCW137" s="399"/>
      <c r="WCX137" s="466"/>
      <c r="WCY137" s="252"/>
      <c r="WCZ137" s="467"/>
      <c r="WDA137" s="466"/>
      <c r="WDB137" s="399"/>
      <c r="WDC137" s="466"/>
      <c r="WDD137" s="252"/>
      <c r="WDE137" s="467"/>
      <c r="WDF137" s="466"/>
      <c r="WDG137" s="399"/>
      <c r="WDH137" s="466"/>
      <c r="WDI137" s="252"/>
      <c r="WDJ137" s="467"/>
      <c r="WDK137" s="466"/>
      <c r="WDL137" s="399"/>
      <c r="WDM137" s="466"/>
      <c r="WDN137" s="252"/>
      <c r="WDO137" s="467"/>
      <c r="WDP137" s="466"/>
      <c r="WDQ137" s="399"/>
      <c r="WDR137" s="466"/>
      <c r="WDS137" s="252"/>
      <c r="WDT137" s="467"/>
      <c r="WDU137" s="466"/>
      <c r="WDV137" s="399"/>
      <c r="WDW137" s="466"/>
      <c r="WDX137" s="252"/>
      <c r="WDY137" s="467"/>
      <c r="WDZ137" s="466"/>
      <c r="WEA137" s="399"/>
      <c r="WEB137" s="466"/>
      <c r="WEC137" s="252"/>
      <c r="WED137" s="467"/>
      <c r="WEE137" s="466"/>
      <c r="WEF137" s="399"/>
      <c r="WEG137" s="466"/>
      <c r="WEH137" s="252"/>
      <c r="WEI137" s="467"/>
      <c r="WEJ137" s="466"/>
      <c r="WEK137" s="399"/>
      <c r="WEL137" s="466"/>
      <c r="WEM137" s="252"/>
      <c r="WEN137" s="467"/>
      <c r="WEO137" s="466"/>
      <c r="WEP137" s="399"/>
      <c r="WEQ137" s="466"/>
      <c r="WER137" s="252"/>
      <c r="WES137" s="467"/>
      <c r="WET137" s="466"/>
      <c r="WEU137" s="399"/>
      <c r="WEV137" s="466"/>
      <c r="WEW137" s="252"/>
      <c r="WEX137" s="467"/>
      <c r="WEY137" s="466"/>
      <c r="WEZ137" s="399"/>
      <c r="WFA137" s="466"/>
      <c r="WFB137" s="252"/>
      <c r="WFC137" s="467"/>
      <c r="WFD137" s="466"/>
      <c r="WFE137" s="399"/>
      <c r="WFF137" s="466"/>
      <c r="WFG137" s="252"/>
      <c r="WFH137" s="467"/>
      <c r="WFI137" s="466"/>
      <c r="WFJ137" s="399"/>
      <c r="WFK137" s="466"/>
      <c r="WFL137" s="252"/>
      <c r="WFM137" s="467"/>
      <c r="WFN137" s="466"/>
      <c r="WFO137" s="399"/>
      <c r="WFP137" s="466"/>
      <c r="WFQ137" s="252"/>
      <c r="WFR137" s="467"/>
      <c r="WFS137" s="466"/>
      <c r="WFT137" s="399"/>
      <c r="WFU137" s="466"/>
      <c r="WFV137" s="252"/>
      <c r="WFW137" s="467"/>
      <c r="WFX137" s="466"/>
      <c r="WFY137" s="399"/>
      <c r="WFZ137" s="466"/>
      <c r="WGA137" s="252"/>
      <c r="WGB137" s="467"/>
      <c r="WGC137" s="466"/>
      <c r="WGD137" s="399"/>
      <c r="WGE137" s="466"/>
      <c r="WGF137" s="252"/>
      <c r="WGG137" s="467"/>
      <c r="WGH137" s="466"/>
      <c r="WGI137" s="399"/>
      <c r="WGJ137" s="466"/>
      <c r="WGK137" s="252"/>
      <c r="WGL137" s="467"/>
      <c r="WGM137" s="466"/>
      <c r="WGN137" s="399"/>
      <c r="WGO137" s="466"/>
      <c r="WGP137" s="252"/>
      <c r="WGQ137" s="467"/>
      <c r="WGR137" s="466"/>
      <c r="WGS137" s="399"/>
      <c r="WGT137" s="466"/>
      <c r="WGU137" s="252"/>
      <c r="WGV137" s="467"/>
      <c r="WGW137" s="466"/>
      <c r="WGX137" s="399"/>
      <c r="WGY137" s="466"/>
      <c r="WGZ137" s="252"/>
      <c r="WHA137" s="467"/>
      <c r="WHB137" s="466"/>
      <c r="WHC137" s="399"/>
      <c r="WHD137" s="466"/>
      <c r="WHE137" s="252"/>
      <c r="WHF137" s="467"/>
      <c r="WHG137" s="466"/>
      <c r="WHH137" s="399"/>
      <c r="WHI137" s="466"/>
      <c r="WHJ137" s="252"/>
      <c r="WHK137" s="467"/>
      <c r="WHL137" s="466"/>
      <c r="WHM137" s="399"/>
      <c r="WHN137" s="466"/>
      <c r="WHO137" s="252"/>
      <c r="WHP137" s="467"/>
      <c r="WHQ137" s="466"/>
      <c r="WHR137" s="399"/>
      <c r="WHS137" s="466"/>
      <c r="WHT137" s="252"/>
      <c r="WHU137" s="467"/>
      <c r="WHV137" s="466"/>
      <c r="WHW137" s="399"/>
      <c r="WHX137" s="466"/>
      <c r="WHY137" s="252"/>
      <c r="WHZ137" s="467"/>
      <c r="WIA137" s="466"/>
      <c r="WIB137" s="399"/>
      <c r="WIC137" s="466"/>
      <c r="WID137" s="252"/>
      <c r="WIE137" s="467"/>
      <c r="WIF137" s="466"/>
      <c r="WIG137" s="399"/>
      <c r="WIH137" s="466"/>
      <c r="WII137" s="252"/>
      <c r="WIJ137" s="467"/>
      <c r="WIK137" s="466"/>
      <c r="WIL137" s="399"/>
      <c r="WIM137" s="466"/>
      <c r="WIN137" s="252"/>
      <c r="WIO137" s="467"/>
      <c r="WIP137" s="466"/>
      <c r="WIQ137" s="399"/>
      <c r="WIR137" s="466"/>
      <c r="WIS137" s="252"/>
      <c r="WIT137" s="467"/>
      <c r="WIU137" s="466"/>
      <c r="WIV137" s="399"/>
      <c r="WIW137" s="466"/>
      <c r="WIX137" s="252"/>
      <c r="WIY137" s="467"/>
      <c r="WIZ137" s="466"/>
      <c r="WJA137" s="399"/>
      <c r="WJB137" s="466"/>
      <c r="WJC137" s="252"/>
      <c r="WJD137" s="467"/>
      <c r="WJE137" s="466"/>
      <c r="WJF137" s="399"/>
      <c r="WJG137" s="466"/>
      <c r="WJH137" s="252"/>
      <c r="WJI137" s="467"/>
      <c r="WJJ137" s="466"/>
      <c r="WJK137" s="399"/>
      <c r="WJL137" s="466"/>
      <c r="WJM137" s="252"/>
      <c r="WJN137" s="467"/>
      <c r="WJO137" s="466"/>
      <c r="WJP137" s="399"/>
      <c r="WJQ137" s="466"/>
      <c r="WJR137" s="252"/>
      <c r="WJS137" s="467"/>
      <c r="WJT137" s="466"/>
      <c r="WJU137" s="399"/>
      <c r="WJV137" s="466"/>
      <c r="WJW137" s="252"/>
      <c r="WJX137" s="467"/>
      <c r="WJY137" s="466"/>
      <c r="WJZ137" s="399"/>
      <c r="WKA137" s="466"/>
      <c r="WKB137" s="252"/>
      <c r="WKC137" s="467"/>
      <c r="WKD137" s="466"/>
      <c r="WKE137" s="399"/>
      <c r="WKF137" s="466"/>
      <c r="WKG137" s="252"/>
      <c r="WKH137" s="467"/>
      <c r="WKI137" s="466"/>
      <c r="WKJ137" s="399"/>
      <c r="WKK137" s="466"/>
      <c r="WKL137" s="252"/>
      <c r="WKM137" s="467"/>
      <c r="WKN137" s="466"/>
      <c r="WKO137" s="399"/>
      <c r="WKP137" s="466"/>
      <c r="WKQ137" s="252"/>
      <c r="WKR137" s="467"/>
      <c r="WKS137" s="466"/>
      <c r="WKT137" s="399"/>
      <c r="WKU137" s="466"/>
      <c r="WKV137" s="252"/>
      <c r="WKW137" s="467"/>
      <c r="WKX137" s="466"/>
      <c r="WKY137" s="399"/>
      <c r="WKZ137" s="466"/>
      <c r="WLA137" s="252"/>
      <c r="WLB137" s="467"/>
      <c r="WLC137" s="466"/>
      <c r="WLD137" s="399"/>
      <c r="WLE137" s="466"/>
      <c r="WLF137" s="252"/>
      <c r="WLG137" s="467"/>
      <c r="WLH137" s="466"/>
      <c r="WLI137" s="399"/>
      <c r="WLJ137" s="466"/>
      <c r="WLK137" s="252"/>
      <c r="WLL137" s="467"/>
      <c r="WLM137" s="466"/>
      <c r="WLN137" s="399"/>
      <c r="WLO137" s="466"/>
      <c r="WLP137" s="252"/>
      <c r="WLQ137" s="467"/>
      <c r="WLR137" s="466"/>
      <c r="WLS137" s="399"/>
      <c r="WLT137" s="466"/>
      <c r="WLU137" s="252"/>
      <c r="WLV137" s="467"/>
      <c r="WLW137" s="466"/>
      <c r="WLX137" s="399"/>
      <c r="WLY137" s="466"/>
      <c r="WLZ137" s="252"/>
      <c r="WMA137" s="467"/>
      <c r="WMB137" s="466"/>
      <c r="WMC137" s="399"/>
      <c r="WMD137" s="466"/>
      <c r="WME137" s="252"/>
      <c r="WMF137" s="467"/>
      <c r="WMG137" s="466"/>
      <c r="WMH137" s="399"/>
      <c r="WMI137" s="466"/>
      <c r="WMJ137" s="252"/>
      <c r="WMK137" s="467"/>
      <c r="WML137" s="466"/>
      <c r="WMM137" s="399"/>
      <c r="WMN137" s="466"/>
      <c r="WMO137" s="252"/>
      <c r="WMP137" s="467"/>
      <c r="WMQ137" s="466"/>
      <c r="WMR137" s="399"/>
      <c r="WMS137" s="466"/>
      <c r="WMT137" s="252"/>
      <c r="WMU137" s="467"/>
      <c r="WMV137" s="466"/>
      <c r="WMW137" s="399"/>
      <c r="WMX137" s="466"/>
      <c r="WMY137" s="252"/>
      <c r="WMZ137" s="467"/>
      <c r="WNA137" s="466"/>
      <c r="WNB137" s="399"/>
      <c r="WNC137" s="466"/>
      <c r="WND137" s="252"/>
      <c r="WNE137" s="467"/>
      <c r="WNF137" s="466"/>
      <c r="WNG137" s="399"/>
      <c r="WNH137" s="466"/>
      <c r="WNI137" s="252"/>
      <c r="WNJ137" s="467"/>
      <c r="WNK137" s="466"/>
      <c r="WNL137" s="399"/>
      <c r="WNM137" s="466"/>
      <c r="WNN137" s="252"/>
      <c r="WNO137" s="467"/>
      <c r="WNP137" s="466"/>
      <c r="WNQ137" s="399"/>
      <c r="WNR137" s="466"/>
      <c r="WNS137" s="252"/>
      <c r="WNT137" s="467"/>
      <c r="WNU137" s="466"/>
      <c r="WNV137" s="399"/>
      <c r="WNW137" s="466"/>
      <c r="WNX137" s="252"/>
      <c r="WNY137" s="467"/>
      <c r="WNZ137" s="466"/>
      <c r="WOA137" s="399"/>
      <c r="WOB137" s="466"/>
      <c r="WOC137" s="252"/>
      <c r="WOD137" s="467"/>
      <c r="WOE137" s="466"/>
      <c r="WOF137" s="399"/>
      <c r="WOG137" s="466"/>
      <c r="WOH137" s="252"/>
      <c r="WOI137" s="467"/>
      <c r="WOJ137" s="466"/>
      <c r="WOK137" s="399"/>
      <c r="WOL137" s="466"/>
      <c r="WOM137" s="252"/>
      <c r="WON137" s="467"/>
      <c r="WOO137" s="466"/>
      <c r="WOP137" s="399"/>
      <c r="WOQ137" s="466"/>
      <c r="WOR137" s="252"/>
      <c r="WOS137" s="467"/>
      <c r="WOT137" s="466"/>
      <c r="WOU137" s="399"/>
      <c r="WOV137" s="466"/>
      <c r="WOW137" s="252"/>
      <c r="WOX137" s="467"/>
      <c r="WOY137" s="466"/>
      <c r="WOZ137" s="399"/>
      <c r="WPA137" s="466"/>
      <c r="WPB137" s="252"/>
      <c r="WPC137" s="467"/>
      <c r="WPD137" s="466"/>
      <c r="WPE137" s="399"/>
      <c r="WPF137" s="466"/>
      <c r="WPG137" s="252"/>
      <c r="WPH137" s="467"/>
      <c r="WPI137" s="466"/>
      <c r="WPJ137" s="399"/>
      <c r="WPK137" s="466"/>
      <c r="WPL137" s="252"/>
      <c r="WPM137" s="467"/>
      <c r="WPN137" s="466"/>
      <c r="WPO137" s="399"/>
      <c r="WPP137" s="466"/>
      <c r="WPQ137" s="252"/>
      <c r="WPR137" s="467"/>
      <c r="WPS137" s="466"/>
      <c r="WPT137" s="399"/>
      <c r="WPU137" s="466"/>
      <c r="WPV137" s="252"/>
      <c r="WPW137" s="467"/>
      <c r="WPX137" s="466"/>
      <c r="WPY137" s="399"/>
      <c r="WPZ137" s="466"/>
      <c r="WQA137" s="252"/>
      <c r="WQB137" s="467"/>
      <c r="WQC137" s="466"/>
      <c r="WQD137" s="399"/>
      <c r="WQE137" s="466"/>
      <c r="WQF137" s="252"/>
      <c r="WQG137" s="467"/>
      <c r="WQH137" s="466"/>
      <c r="WQI137" s="399"/>
      <c r="WQJ137" s="466"/>
      <c r="WQK137" s="252"/>
      <c r="WQL137" s="467"/>
      <c r="WQM137" s="466"/>
      <c r="WQN137" s="399"/>
      <c r="WQO137" s="466"/>
      <c r="WQP137" s="252"/>
      <c r="WQQ137" s="467"/>
      <c r="WQR137" s="466"/>
      <c r="WQS137" s="399"/>
      <c r="WQT137" s="466"/>
      <c r="WQU137" s="252"/>
      <c r="WQV137" s="467"/>
      <c r="WQW137" s="466"/>
      <c r="WQX137" s="399"/>
      <c r="WQY137" s="466"/>
      <c r="WQZ137" s="252"/>
      <c r="WRA137" s="467"/>
      <c r="WRB137" s="466"/>
      <c r="WRC137" s="399"/>
      <c r="WRD137" s="466"/>
      <c r="WRE137" s="252"/>
      <c r="WRF137" s="467"/>
      <c r="WRG137" s="466"/>
      <c r="WRH137" s="399"/>
      <c r="WRI137" s="466"/>
      <c r="WRJ137" s="252"/>
      <c r="WRK137" s="467"/>
      <c r="WRL137" s="466"/>
      <c r="WRM137" s="399"/>
      <c r="WRN137" s="466"/>
      <c r="WRO137" s="252"/>
      <c r="WRP137" s="467"/>
      <c r="WRQ137" s="466"/>
      <c r="WRR137" s="399"/>
      <c r="WRS137" s="466"/>
      <c r="WRT137" s="252"/>
      <c r="WRU137" s="467"/>
      <c r="WRV137" s="466"/>
      <c r="WRW137" s="399"/>
      <c r="WRX137" s="466"/>
      <c r="WRY137" s="252"/>
      <c r="WRZ137" s="467"/>
      <c r="WSA137" s="466"/>
      <c r="WSB137" s="399"/>
      <c r="WSC137" s="466"/>
      <c r="WSD137" s="252"/>
      <c r="WSE137" s="467"/>
      <c r="WSF137" s="466"/>
      <c r="WSG137" s="399"/>
      <c r="WSH137" s="466"/>
      <c r="WSI137" s="252"/>
      <c r="WSJ137" s="467"/>
      <c r="WSK137" s="466"/>
      <c r="WSL137" s="399"/>
      <c r="WSM137" s="466"/>
      <c r="WSN137" s="252"/>
      <c r="WSO137" s="467"/>
      <c r="WSP137" s="466"/>
      <c r="WSQ137" s="399"/>
      <c r="WSR137" s="466"/>
      <c r="WSS137" s="252"/>
      <c r="WST137" s="467"/>
      <c r="WSU137" s="466"/>
      <c r="WSV137" s="399"/>
      <c r="WSW137" s="466"/>
      <c r="WSX137" s="252"/>
      <c r="WSY137" s="467"/>
      <c r="WSZ137" s="466"/>
      <c r="WTA137" s="399"/>
      <c r="WTB137" s="466"/>
      <c r="WTC137" s="252"/>
      <c r="WTD137" s="467"/>
      <c r="WTE137" s="466"/>
      <c r="WTF137" s="399"/>
      <c r="WTG137" s="466"/>
      <c r="WTH137" s="252"/>
      <c r="WTI137" s="467"/>
      <c r="WTJ137" s="466"/>
      <c r="WTK137" s="399"/>
      <c r="WTL137" s="466"/>
      <c r="WTM137" s="252"/>
      <c r="WTN137" s="467"/>
      <c r="WTO137" s="466"/>
      <c r="WTP137" s="399"/>
      <c r="WTQ137" s="466"/>
      <c r="WTR137" s="252"/>
      <c r="WTS137" s="467"/>
      <c r="WTT137" s="466"/>
      <c r="WTU137" s="399"/>
      <c r="WTV137" s="466"/>
      <c r="WTW137" s="252"/>
      <c r="WTX137" s="467"/>
      <c r="WTY137" s="466"/>
      <c r="WTZ137" s="399"/>
      <c r="WUA137" s="466"/>
      <c r="WUB137" s="252"/>
      <c r="WUC137" s="467"/>
      <c r="WUD137" s="466"/>
      <c r="WUE137" s="399"/>
      <c r="WUF137" s="466"/>
      <c r="WUG137" s="252"/>
      <c r="WUH137" s="467"/>
      <c r="WUI137" s="466"/>
      <c r="WUJ137" s="399"/>
      <c r="WUK137" s="466"/>
      <c r="WUL137" s="252"/>
      <c r="WUM137" s="467"/>
      <c r="WUN137" s="466"/>
      <c r="WUO137" s="399"/>
      <c r="WUP137" s="466"/>
      <c r="WUQ137" s="252"/>
      <c r="WUR137" s="467"/>
      <c r="WUS137" s="466"/>
      <c r="WUT137" s="399"/>
      <c r="WUU137" s="466"/>
      <c r="WUV137" s="252"/>
      <c r="WUW137" s="467"/>
      <c r="WUX137" s="466"/>
      <c r="WUY137" s="399"/>
      <c r="WUZ137" s="466"/>
      <c r="WVA137" s="252"/>
      <c r="WVB137" s="467"/>
      <c r="WVC137" s="466"/>
      <c r="WVD137" s="399"/>
      <c r="WVE137" s="466"/>
      <c r="WVF137" s="252"/>
      <c r="WVG137" s="467"/>
      <c r="WVH137" s="466"/>
      <c r="WVI137" s="399"/>
      <c r="WVJ137" s="466"/>
      <c r="WVK137" s="252"/>
      <c r="WVL137" s="467"/>
      <c r="WVM137" s="466"/>
      <c r="WVN137" s="399"/>
      <c r="WVO137" s="466"/>
      <c r="WVP137" s="252"/>
      <c r="WVQ137" s="467"/>
      <c r="WVR137" s="466"/>
      <c r="WVS137" s="399"/>
      <c r="WVT137" s="466"/>
      <c r="WVU137" s="252"/>
      <c r="WVV137" s="467"/>
      <c r="WVW137" s="466"/>
      <c r="WVX137" s="399"/>
      <c r="WVY137" s="466"/>
      <c r="WVZ137" s="252"/>
      <c r="WWA137" s="467"/>
      <c r="WWB137" s="466"/>
      <c r="WWC137" s="399"/>
      <c r="WWD137" s="466"/>
      <c r="WWE137" s="252"/>
      <c r="WWF137" s="467"/>
      <c r="WWG137" s="466"/>
      <c r="WWH137" s="399"/>
      <c r="WWI137" s="466"/>
      <c r="WWJ137" s="252"/>
      <c r="WWK137" s="467"/>
      <c r="WWL137" s="466"/>
      <c r="WWM137" s="399"/>
      <c r="WWN137" s="466"/>
      <c r="WWO137" s="252"/>
      <c r="WWP137" s="467"/>
      <c r="WWQ137" s="466"/>
      <c r="WWR137" s="399"/>
      <c r="WWS137" s="466"/>
      <c r="WWT137" s="252"/>
      <c r="WWU137" s="467"/>
      <c r="WWV137" s="466"/>
      <c r="WWW137" s="399"/>
      <c r="WWX137" s="466"/>
      <c r="WWY137" s="252"/>
      <c r="WWZ137" s="467"/>
      <c r="WXA137" s="466"/>
      <c r="WXB137" s="399"/>
      <c r="WXC137" s="466"/>
      <c r="WXD137" s="252"/>
      <c r="WXE137" s="467"/>
      <c r="WXF137" s="466"/>
      <c r="WXG137" s="399"/>
      <c r="WXH137" s="466"/>
      <c r="WXI137" s="252"/>
      <c r="WXJ137" s="467"/>
      <c r="WXK137" s="466"/>
      <c r="WXL137" s="399"/>
      <c r="WXM137" s="466"/>
      <c r="WXN137" s="252"/>
      <c r="WXO137" s="467"/>
      <c r="WXP137" s="466"/>
      <c r="WXQ137" s="399"/>
      <c r="WXR137" s="466"/>
      <c r="WXS137" s="252"/>
      <c r="WXT137" s="467"/>
      <c r="WXU137" s="466"/>
      <c r="WXV137" s="399"/>
      <c r="WXW137" s="466"/>
      <c r="WXX137" s="252"/>
      <c r="WXY137" s="467"/>
      <c r="WXZ137" s="466"/>
      <c r="WYA137" s="399"/>
      <c r="WYB137" s="466"/>
      <c r="WYC137" s="252"/>
      <c r="WYD137" s="467"/>
      <c r="WYE137" s="466"/>
      <c r="WYF137" s="399"/>
      <c r="WYG137" s="466"/>
      <c r="WYH137" s="252"/>
      <c r="WYI137" s="467"/>
      <c r="WYJ137" s="466"/>
      <c r="WYK137" s="399"/>
      <c r="WYL137" s="466"/>
      <c r="WYM137" s="252"/>
      <c r="WYN137" s="467"/>
      <c r="WYO137" s="466"/>
      <c r="WYP137" s="399"/>
      <c r="WYQ137" s="466"/>
      <c r="WYR137" s="252"/>
      <c r="WYS137" s="467"/>
      <c r="WYT137" s="466"/>
      <c r="WYU137" s="399"/>
      <c r="WYV137" s="466"/>
      <c r="WYW137" s="252"/>
      <c r="WYX137" s="467"/>
      <c r="WYY137" s="466"/>
      <c r="WYZ137" s="399"/>
      <c r="WZA137" s="466"/>
      <c r="WZB137" s="252"/>
      <c r="WZC137" s="467"/>
      <c r="WZD137" s="466"/>
      <c r="WZE137" s="399"/>
      <c r="WZF137" s="466"/>
      <c r="WZG137" s="252"/>
      <c r="WZH137" s="467"/>
      <c r="WZI137" s="466"/>
      <c r="WZJ137" s="399"/>
      <c r="WZK137" s="466"/>
      <c r="WZL137" s="252"/>
      <c r="WZM137" s="467"/>
      <c r="WZN137" s="466"/>
      <c r="WZO137" s="399"/>
      <c r="WZP137" s="466"/>
      <c r="WZQ137" s="252"/>
      <c r="WZR137" s="467"/>
      <c r="WZS137" s="466"/>
      <c r="WZT137" s="399"/>
      <c r="WZU137" s="466"/>
      <c r="WZV137" s="252"/>
      <c r="WZW137" s="467"/>
      <c r="WZX137" s="466"/>
      <c r="WZY137" s="399"/>
      <c r="WZZ137" s="466"/>
      <c r="XAA137" s="252"/>
      <c r="XAB137" s="467"/>
      <c r="XAC137" s="466"/>
      <c r="XAD137" s="399"/>
      <c r="XAE137" s="466"/>
      <c r="XAF137" s="252"/>
      <c r="XAG137" s="467"/>
      <c r="XAH137" s="466"/>
      <c r="XAI137" s="399"/>
      <c r="XAJ137" s="466"/>
      <c r="XAK137" s="252"/>
      <c r="XAL137" s="467"/>
      <c r="XAM137" s="466"/>
      <c r="XAN137" s="399"/>
      <c r="XAO137" s="466"/>
      <c r="XAP137" s="252"/>
      <c r="XAQ137" s="467"/>
      <c r="XAR137" s="466"/>
      <c r="XAS137" s="399"/>
      <c r="XAT137" s="466"/>
      <c r="XAU137" s="252"/>
      <c r="XAV137" s="467"/>
      <c r="XAW137" s="466"/>
      <c r="XAX137" s="399"/>
      <c r="XAY137" s="466"/>
      <c r="XAZ137" s="252"/>
      <c r="XBA137" s="467"/>
      <c r="XBB137" s="466"/>
      <c r="XBC137" s="399"/>
      <c r="XBD137" s="466"/>
      <c r="XBE137" s="252"/>
      <c r="XBF137" s="467"/>
      <c r="XBG137" s="466"/>
      <c r="XBH137" s="399"/>
      <c r="XBI137" s="466"/>
      <c r="XBJ137" s="252"/>
      <c r="XBK137" s="467"/>
      <c r="XBL137" s="466"/>
      <c r="XBM137" s="399"/>
      <c r="XBN137" s="466"/>
      <c r="XBO137" s="252"/>
      <c r="XBP137" s="467"/>
      <c r="XBQ137" s="466"/>
      <c r="XBR137" s="399"/>
      <c r="XBS137" s="466"/>
      <c r="XBT137" s="252"/>
      <c r="XBU137" s="467"/>
      <c r="XBV137" s="466"/>
      <c r="XBW137" s="399"/>
      <c r="XBX137" s="466"/>
      <c r="XBY137" s="252"/>
      <c r="XBZ137" s="467"/>
      <c r="XCA137" s="466"/>
      <c r="XCB137" s="399"/>
      <c r="XCC137" s="466"/>
      <c r="XCD137" s="252"/>
      <c r="XCE137" s="467"/>
      <c r="XCF137" s="466"/>
      <c r="XCG137" s="399"/>
      <c r="XCH137" s="466"/>
      <c r="XCI137" s="252"/>
      <c r="XCJ137" s="467"/>
      <c r="XCK137" s="466"/>
      <c r="XCL137" s="399"/>
      <c r="XCM137" s="466"/>
      <c r="XCN137" s="252"/>
      <c r="XCO137" s="467"/>
      <c r="XCP137" s="466"/>
      <c r="XCQ137" s="399"/>
      <c r="XCR137" s="466"/>
      <c r="XCS137" s="252"/>
      <c r="XCT137" s="467"/>
      <c r="XCU137" s="466"/>
      <c r="XCV137" s="399"/>
      <c r="XCW137" s="466"/>
      <c r="XCX137" s="252"/>
      <c r="XCY137" s="467"/>
      <c r="XCZ137" s="466"/>
      <c r="XDA137" s="399"/>
      <c r="XDB137" s="466"/>
      <c r="XDC137" s="252"/>
      <c r="XDD137" s="467"/>
      <c r="XDE137" s="466"/>
      <c r="XDF137" s="399"/>
      <c r="XDG137" s="466"/>
      <c r="XDH137" s="252"/>
      <c r="XDI137" s="467"/>
      <c r="XDJ137" s="466"/>
      <c r="XDK137" s="399"/>
      <c r="XDL137" s="466"/>
      <c r="XDM137" s="252"/>
      <c r="XDN137" s="467"/>
      <c r="XDO137" s="466"/>
      <c r="XDP137" s="399"/>
      <c r="XDQ137" s="466"/>
      <c r="XDR137" s="252"/>
      <c r="XDS137" s="467"/>
      <c r="XDT137" s="466"/>
      <c r="XDU137" s="399"/>
      <c r="XDV137" s="466"/>
      <c r="XDW137" s="252"/>
      <c r="XDX137" s="467"/>
      <c r="XDY137" s="466"/>
      <c r="XDZ137" s="399"/>
      <c r="XEA137" s="466"/>
      <c r="XEB137" s="252"/>
      <c r="XEC137" s="467"/>
      <c r="XED137" s="466"/>
      <c r="XEE137" s="399"/>
      <c r="XEF137" s="466"/>
      <c r="XEG137" s="252"/>
      <c r="XEH137" s="467"/>
      <c r="XEI137" s="466"/>
      <c r="XEJ137" s="399"/>
      <c r="XEK137" s="466"/>
      <c r="XEL137" s="252"/>
      <c r="XEM137" s="467"/>
      <c r="XEN137" s="466"/>
      <c r="XEO137" s="399"/>
      <c r="XEP137" s="466"/>
      <c r="XEQ137" s="252"/>
      <c r="XER137" s="467"/>
      <c r="XES137" s="466"/>
      <c r="XET137" s="399"/>
      <c r="XEU137" s="466"/>
      <c r="XEV137" s="252"/>
      <c r="XEW137" s="467"/>
      <c r="XEX137" s="466"/>
      <c r="XEY137" s="399"/>
      <c r="XEZ137" s="466"/>
      <c r="XFA137" s="252"/>
      <c r="XFB137" s="467"/>
      <c r="XFC137" s="466"/>
      <c r="XFD137" s="399"/>
    </row>
    <row r="168" spans="4:4" x14ac:dyDescent="0.25">
      <c r="D168" s="250">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2D0E-AC4E-462B-A080-44F30C99B8DC}">
  <dimension ref="A1:R54"/>
  <sheetViews>
    <sheetView showGridLines="0" zoomScale="85" zoomScaleNormal="85" workbookViewId="0"/>
  </sheetViews>
  <sheetFormatPr baseColWidth="10" defaultRowHeight="15" outlineLevelCol="1" x14ac:dyDescent="0.25"/>
  <cols>
    <col min="1" max="1" width="31.7109375" style="217" bestFit="1" customWidth="1"/>
    <col min="2" max="2" width="40.140625" style="217" bestFit="1" customWidth="1"/>
    <col min="3" max="4" width="11.42578125" style="217"/>
    <col min="5" max="5" width="12.7109375" style="217" bestFit="1" customWidth="1"/>
    <col min="6" max="7" width="14.140625" style="217" bestFit="1" customWidth="1"/>
    <col min="8" max="8" width="13.42578125" style="217" bestFit="1" customWidth="1"/>
    <col min="9" max="9" width="13.5703125" style="217" bestFit="1" customWidth="1"/>
    <col min="10" max="10" width="17.7109375" style="217" bestFit="1" customWidth="1"/>
    <col min="11" max="11" width="15.140625" style="217" bestFit="1" customWidth="1"/>
    <col min="12" max="13" width="11.42578125" style="217"/>
    <col min="14" max="16" width="11.42578125" style="217" hidden="1" customWidth="1" outlineLevel="1"/>
    <col min="17" max="17" width="15.140625" style="217" hidden="1" customWidth="1" outlineLevel="1"/>
    <col min="18" max="18" width="11.42578125" style="217" collapsed="1"/>
    <col min="19" max="16384" width="11.42578125" style="217"/>
  </cols>
  <sheetData>
    <row r="1" spans="1:17" x14ac:dyDescent="0.25">
      <c r="A1" s="272">
        <v>44286</v>
      </c>
      <c r="N1" s="568" t="s">
        <v>2200</v>
      </c>
      <c r="O1" s="568"/>
      <c r="P1" s="568"/>
      <c r="Q1" s="568"/>
    </row>
    <row r="3" spans="1:17" ht="15.75" thickBot="1" x14ac:dyDescent="0.3">
      <c r="A3" s="273" t="s">
        <v>2201</v>
      </c>
      <c r="B3" s="274"/>
      <c r="P3" s="217" t="s">
        <v>2202</v>
      </c>
    </row>
    <row r="4" spans="1:17" ht="26.25" x14ac:dyDescent="0.25">
      <c r="A4" s="275" t="s">
        <v>2203</v>
      </c>
      <c r="B4" s="276" t="s">
        <v>2204</v>
      </c>
      <c r="C4" s="277" t="s">
        <v>2205</v>
      </c>
      <c r="D4" s="278" t="s">
        <v>2206</v>
      </c>
      <c r="E4" s="279" t="s">
        <v>2207</v>
      </c>
      <c r="F4" s="280" t="s">
        <v>2208</v>
      </c>
      <c r="G4" s="281" t="s">
        <v>2209</v>
      </c>
      <c r="H4" s="277" t="s">
        <v>2210</v>
      </c>
      <c r="I4" s="282" t="s">
        <v>2155</v>
      </c>
      <c r="J4" s="277" t="s">
        <v>2211</v>
      </c>
      <c r="K4" s="282" t="s">
        <v>2212</v>
      </c>
      <c r="N4" s="283" t="s">
        <v>2213</v>
      </c>
    </row>
    <row r="5" spans="1:17" x14ac:dyDescent="0.25">
      <c r="A5" s="284" t="s">
        <v>2214</v>
      </c>
      <c r="B5" s="285" t="s">
        <v>2202</v>
      </c>
      <c r="C5" s="286" t="s">
        <v>2215</v>
      </c>
      <c r="D5" s="287">
        <v>0.34</v>
      </c>
      <c r="E5" s="288">
        <v>832000000</v>
      </c>
      <c r="F5" s="289">
        <v>0</v>
      </c>
      <c r="G5" s="290">
        <v>832000000</v>
      </c>
      <c r="H5" s="291">
        <v>44727</v>
      </c>
      <c r="I5" s="292">
        <v>1.2082191780821918</v>
      </c>
      <c r="J5" s="291">
        <v>45092</v>
      </c>
      <c r="K5" s="292">
        <v>2.2082191780821918</v>
      </c>
      <c r="N5" s="217">
        <f t="shared" ref="N5:N16" si="0">IF(I5&lt;1,0,IF(I5&lt;2,1,IF(I5&lt;3,2,IF(I5&lt;4,3,IF(I5&lt;5,4,IF(I5&lt;10,5,10))))))</f>
        <v>1</v>
      </c>
      <c r="P5" s="293" t="s">
        <v>1063</v>
      </c>
      <c r="Q5" s="294">
        <f>SUMIF($N$5:$N$16,0,$G$5:$G$16)/1000000</f>
        <v>0</v>
      </c>
    </row>
    <row r="6" spans="1:17" x14ac:dyDescent="0.25">
      <c r="A6" s="284" t="s">
        <v>2216</v>
      </c>
      <c r="B6" s="285" t="s">
        <v>2202</v>
      </c>
      <c r="C6" s="286" t="s">
        <v>2217</v>
      </c>
      <c r="D6" s="295">
        <v>0.27</v>
      </c>
      <c r="E6" s="296">
        <v>1000000000</v>
      </c>
      <c r="F6" s="297">
        <v>0</v>
      </c>
      <c r="G6" s="290">
        <v>1000000000</v>
      </c>
      <c r="H6" s="291">
        <v>45062</v>
      </c>
      <c r="I6" s="292">
        <v>2.1260273972602741</v>
      </c>
      <c r="J6" s="291">
        <v>45427</v>
      </c>
      <c r="K6" s="292">
        <v>3.1260273972602741</v>
      </c>
      <c r="N6" s="217">
        <f t="shared" si="0"/>
        <v>2</v>
      </c>
      <c r="P6" s="293" t="s">
        <v>1064</v>
      </c>
      <c r="Q6" s="294">
        <f>SUMIF($N$5:$N$16,1,$G$5:$G$16)/1000000</f>
        <v>832</v>
      </c>
    </row>
    <row r="7" spans="1:17" x14ac:dyDescent="0.25">
      <c r="A7" s="284" t="s">
        <v>2218</v>
      </c>
      <c r="B7" s="285" t="s">
        <v>2219</v>
      </c>
      <c r="C7" s="286" t="s">
        <v>2220</v>
      </c>
      <c r="D7" s="295">
        <v>0.25</v>
      </c>
      <c r="E7" s="296">
        <v>300000000</v>
      </c>
      <c r="F7" s="297">
        <v>0</v>
      </c>
      <c r="G7" s="290">
        <v>300000000</v>
      </c>
      <c r="H7" s="291">
        <v>45082</v>
      </c>
      <c r="I7" s="292">
        <v>2.1808219178082191</v>
      </c>
      <c r="J7" s="291">
        <v>45447</v>
      </c>
      <c r="K7" s="292">
        <v>3.1808219178082191</v>
      </c>
      <c r="N7" s="217">
        <f t="shared" si="0"/>
        <v>2</v>
      </c>
      <c r="P7" s="293" t="s">
        <v>1065</v>
      </c>
      <c r="Q7" s="294">
        <f>SUMIF($N$5:$N$16,2,$G$5:$G$16)/1000000</f>
        <v>1300</v>
      </c>
    </row>
    <row r="8" spans="1:17" x14ac:dyDescent="0.25">
      <c r="A8" s="284" t="s">
        <v>2221</v>
      </c>
      <c r="B8" s="285" t="s">
        <v>2222</v>
      </c>
      <c r="C8" s="286" t="s">
        <v>2223</v>
      </c>
      <c r="D8" s="295">
        <v>0.48499999999999999</v>
      </c>
      <c r="E8" s="296">
        <v>600000000</v>
      </c>
      <c r="F8" s="297">
        <v>0</v>
      </c>
      <c r="G8" s="290">
        <v>600000000</v>
      </c>
      <c r="H8" s="291">
        <v>45420</v>
      </c>
      <c r="I8" s="292">
        <v>3.106849315068493</v>
      </c>
      <c r="J8" s="291">
        <v>45785</v>
      </c>
      <c r="K8" s="292">
        <v>4.1068493150684935</v>
      </c>
      <c r="N8" s="217">
        <f t="shared" si="0"/>
        <v>3</v>
      </c>
      <c r="P8" s="293" t="s">
        <v>1066</v>
      </c>
      <c r="Q8" s="294">
        <f>SUMIF($N$5:$N$16,3,$G$5:$G$16)/1000000</f>
        <v>3000</v>
      </c>
    </row>
    <row r="9" spans="1:17" ht="14.25" customHeight="1" x14ac:dyDescent="0.25">
      <c r="A9" s="284" t="s">
        <v>2224</v>
      </c>
      <c r="B9" s="285" t="s">
        <v>2202</v>
      </c>
      <c r="C9" s="286" t="s">
        <v>2225</v>
      </c>
      <c r="D9" s="295">
        <v>0.5</v>
      </c>
      <c r="E9" s="296">
        <v>2400000000</v>
      </c>
      <c r="F9" s="297">
        <v>0</v>
      </c>
      <c r="G9" s="290">
        <v>2400000000</v>
      </c>
      <c r="H9" s="291">
        <v>45562</v>
      </c>
      <c r="I9" s="292">
        <v>3.495890410958904</v>
      </c>
      <c r="J9" s="291">
        <v>45927</v>
      </c>
      <c r="K9" s="292">
        <v>4.4958904109589044</v>
      </c>
      <c r="N9" s="217">
        <f t="shared" si="0"/>
        <v>3</v>
      </c>
      <c r="P9" s="293" t="s">
        <v>1067</v>
      </c>
      <c r="Q9" s="294">
        <f>SUMIF($N$5:$N$16,4,$G$5:$G$16)/1000000</f>
        <v>725</v>
      </c>
    </row>
    <row r="10" spans="1:17" ht="14.25" customHeight="1" x14ac:dyDescent="0.25">
      <c r="A10" s="284" t="s">
        <v>2226</v>
      </c>
      <c r="B10" s="285" t="s">
        <v>2202</v>
      </c>
      <c r="C10" s="286" t="s">
        <v>2227</v>
      </c>
      <c r="D10" s="295">
        <v>0.44</v>
      </c>
      <c r="E10" s="296">
        <v>300000000</v>
      </c>
      <c r="F10" s="297">
        <v>0</v>
      </c>
      <c r="G10" s="290">
        <v>300000000</v>
      </c>
      <c r="H10" s="291">
        <v>45824</v>
      </c>
      <c r="I10" s="292">
        <v>4.2136986301369861</v>
      </c>
      <c r="J10" s="291">
        <v>46189</v>
      </c>
      <c r="K10" s="292">
        <v>5.2136986301369861</v>
      </c>
      <c r="N10" s="217">
        <f t="shared" si="0"/>
        <v>4</v>
      </c>
      <c r="P10" s="293" t="s">
        <v>1068</v>
      </c>
      <c r="Q10" s="294">
        <f>SUMIF($N$5:$N$16,5,$G$5:$G$16)/1000000</f>
        <v>2400</v>
      </c>
    </row>
    <row r="11" spans="1:17" ht="14.25" customHeight="1" x14ac:dyDescent="0.25">
      <c r="A11" s="284" t="s">
        <v>2228</v>
      </c>
      <c r="B11" s="285" t="s">
        <v>2219</v>
      </c>
      <c r="C11" s="286" t="s">
        <v>2229</v>
      </c>
      <c r="D11" s="295">
        <v>1.34</v>
      </c>
      <c r="E11" s="296">
        <v>425000000</v>
      </c>
      <c r="F11" s="297">
        <v>0</v>
      </c>
      <c r="G11" s="290">
        <v>425000000</v>
      </c>
      <c r="H11" s="291">
        <v>46099</v>
      </c>
      <c r="I11" s="292">
        <v>4.9671232876712326</v>
      </c>
      <c r="J11" s="291">
        <v>46464</v>
      </c>
      <c r="K11" s="292">
        <v>5.9671232876712326</v>
      </c>
      <c r="N11" s="217">
        <f t="shared" si="0"/>
        <v>4</v>
      </c>
      <c r="P11" s="293" t="s">
        <v>1069</v>
      </c>
      <c r="Q11" s="298">
        <f>SUMIF($N$5:$N$16,10,$G$5:$G$16)/1000000</f>
        <v>0</v>
      </c>
    </row>
    <row r="12" spans="1:17" ht="14.25" customHeight="1" x14ac:dyDescent="0.25">
      <c r="A12" s="284" t="s">
        <v>2230</v>
      </c>
      <c r="B12" s="285" t="s">
        <v>2219</v>
      </c>
      <c r="C12" s="286" t="s">
        <v>2231</v>
      </c>
      <c r="D12" s="295">
        <v>0.59499999999999997</v>
      </c>
      <c r="E12" s="296">
        <v>300000000</v>
      </c>
      <c r="F12" s="297">
        <v>0</v>
      </c>
      <c r="G12" s="290">
        <v>300000000</v>
      </c>
      <c r="H12" s="291">
        <v>47036</v>
      </c>
      <c r="I12" s="292">
        <v>7.5342465753424657</v>
      </c>
      <c r="J12" s="291">
        <v>47401</v>
      </c>
      <c r="K12" s="292">
        <v>8.5342465753424666</v>
      </c>
      <c r="N12" s="217">
        <f t="shared" si="0"/>
        <v>5</v>
      </c>
      <c r="Q12" s="299">
        <f>SUM(Q5:Q11)</f>
        <v>8257</v>
      </c>
    </row>
    <row r="13" spans="1:17" ht="14.25" customHeight="1" x14ac:dyDescent="0.25">
      <c r="A13" s="284" t="s">
        <v>2232</v>
      </c>
      <c r="B13" s="285" t="s">
        <v>2219</v>
      </c>
      <c r="C13" s="286" t="s">
        <v>2233</v>
      </c>
      <c r="D13" s="295">
        <v>0.48</v>
      </c>
      <c r="E13" s="296">
        <v>300000000</v>
      </c>
      <c r="F13" s="297">
        <v>0</v>
      </c>
      <c r="G13" s="290">
        <v>300000000</v>
      </c>
      <c r="H13" s="291">
        <v>47288</v>
      </c>
      <c r="I13" s="292">
        <v>8.2246575342465746</v>
      </c>
      <c r="J13" s="291">
        <v>47653</v>
      </c>
      <c r="K13" s="292">
        <v>9.2246575342465746</v>
      </c>
      <c r="N13" s="217">
        <f t="shared" si="0"/>
        <v>5</v>
      </c>
    </row>
    <row r="14" spans="1:17" ht="14.25" customHeight="1" x14ac:dyDescent="0.25">
      <c r="A14" s="284" t="s">
        <v>2234</v>
      </c>
      <c r="B14" s="285" t="s">
        <v>2219</v>
      </c>
      <c r="C14" s="286" t="s">
        <v>2235</v>
      </c>
      <c r="D14" s="295">
        <v>0.42</v>
      </c>
      <c r="E14" s="296">
        <v>300000000</v>
      </c>
      <c r="F14" s="297">
        <v>0</v>
      </c>
      <c r="G14" s="290">
        <v>300000000</v>
      </c>
      <c r="H14" s="291">
        <v>47623</v>
      </c>
      <c r="I14" s="292">
        <v>9.1424657534246574</v>
      </c>
      <c r="J14" s="291">
        <v>47988</v>
      </c>
      <c r="K14" s="292">
        <v>10.142465753424657</v>
      </c>
      <c r="N14" s="217">
        <f t="shared" si="0"/>
        <v>5</v>
      </c>
    </row>
    <row r="15" spans="1:17" ht="14.25" customHeight="1" x14ac:dyDescent="0.25">
      <c r="A15" s="300" t="s">
        <v>2236</v>
      </c>
      <c r="B15" s="285" t="s">
        <v>2202</v>
      </c>
      <c r="C15" s="301" t="s">
        <v>2237</v>
      </c>
      <c r="D15" s="295">
        <v>0.25</v>
      </c>
      <c r="E15" s="296">
        <v>2000000000</v>
      </c>
      <c r="F15" s="297">
        <v>500000000</v>
      </c>
      <c r="G15" s="296">
        <v>1500000000</v>
      </c>
      <c r="H15" s="302">
        <v>46160</v>
      </c>
      <c r="I15" s="292">
        <v>5.1342465753424653</v>
      </c>
      <c r="J15" s="302">
        <v>46525</v>
      </c>
      <c r="K15" s="292">
        <v>6.1342465753424653</v>
      </c>
      <c r="N15" s="217">
        <f t="shared" si="0"/>
        <v>5</v>
      </c>
    </row>
    <row r="16" spans="1:17" ht="14.25" customHeight="1" x14ac:dyDescent="0.25">
      <c r="A16" s="300"/>
      <c r="B16" s="285"/>
      <c r="C16" s="301"/>
      <c r="D16" s="295"/>
      <c r="E16" s="296"/>
      <c r="F16" s="297"/>
      <c r="G16" s="296"/>
      <c r="H16" s="302"/>
      <c r="I16" s="292"/>
      <c r="J16" s="302"/>
      <c r="K16" s="292"/>
      <c r="N16" s="217">
        <f t="shared" si="0"/>
        <v>0</v>
      </c>
    </row>
    <row r="17" spans="1:11" ht="15" customHeight="1" thickBot="1" x14ac:dyDescent="0.3">
      <c r="A17" s="303" t="s">
        <v>2238</v>
      </c>
      <c r="B17" s="304"/>
      <c r="C17" s="305"/>
      <c r="D17" s="306">
        <f>SUMPRODUCT(D5:D16,G5:G16)/G17</f>
        <v>0.44130798110693958</v>
      </c>
      <c r="E17" s="307">
        <f>SUM(E5:E16)</f>
        <v>8757000000</v>
      </c>
      <c r="F17" s="307">
        <f>SUM(F5:F12)</f>
        <v>0</v>
      </c>
      <c r="G17" s="308">
        <f>SUM(G5:G16)</f>
        <v>8257000000</v>
      </c>
      <c r="H17" s="309"/>
      <c r="I17" s="310">
        <f>SUMPRODUCT($G$5:$G$16,I5:I16)/$G$17</f>
        <v>3.9465516183031082</v>
      </c>
      <c r="J17" s="309"/>
      <c r="K17" s="310">
        <f>SUMPRODUCT($G$5:$G$16,K5:K16)/$G$17</f>
        <v>4.9465516183031086</v>
      </c>
    </row>
    <row r="18" spans="1:11" x14ac:dyDescent="0.25">
      <c r="A18" s="274"/>
      <c r="B18" s="274"/>
      <c r="C18" s="274"/>
      <c r="D18" s="311"/>
      <c r="E18" s="312"/>
      <c r="F18" s="312"/>
      <c r="G18" s="313"/>
      <c r="H18" s="314"/>
      <c r="I18" s="315"/>
    </row>
    <row r="19" spans="1:11" ht="15.75" thickBot="1" x14ac:dyDescent="0.3">
      <c r="A19" s="273" t="s">
        <v>142</v>
      </c>
      <c r="B19" s="274"/>
    </row>
    <row r="20" spans="1:11" x14ac:dyDescent="0.25">
      <c r="A20" s="316" t="s">
        <v>2239</v>
      </c>
      <c r="B20" s="276" t="s">
        <v>2240</v>
      </c>
      <c r="C20" s="317" t="s">
        <v>684</v>
      </c>
      <c r="D20" s="318" t="s">
        <v>2241</v>
      </c>
      <c r="E20" s="318" t="s">
        <v>2206</v>
      </c>
      <c r="F20" s="318" t="s">
        <v>2242</v>
      </c>
      <c r="G20" s="278" t="s">
        <v>2210</v>
      </c>
      <c r="H20" s="319" t="s">
        <v>2243</v>
      </c>
    </row>
    <row r="21" spans="1:11" x14ac:dyDescent="0.25">
      <c r="A21" s="320" t="s">
        <v>2244</v>
      </c>
      <c r="B21" s="321" t="s">
        <v>2245</v>
      </c>
      <c r="C21" s="322">
        <v>14000000</v>
      </c>
      <c r="D21" s="323">
        <v>0.8</v>
      </c>
      <c r="E21" s="217">
        <v>0.35</v>
      </c>
      <c r="F21" s="324" t="s">
        <v>2246</v>
      </c>
      <c r="G21" s="325">
        <v>44893</v>
      </c>
      <c r="H21" s="326">
        <v>1.6630136986301369</v>
      </c>
      <c r="I21" s="327"/>
      <c r="J21" s="328"/>
    </row>
    <row r="22" spans="1:11" x14ac:dyDescent="0.25">
      <c r="A22" s="320" t="s">
        <v>2247</v>
      </c>
      <c r="B22" s="321" t="s">
        <v>2248</v>
      </c>
      <c r="C22" s="322">
        <v>134000000</v>
      </c>
      <c r="D22" s="323">
        <v>0.69</v>
      </c>
      <c r="E22" s="217">
        <v>0.24</v>
      </c>
      <c r="F22" s="329" t="s">
        <v>2246</v>
      </c>
      <c r="G22" s="325">
        <v>44753</v>
      </c>
      <c r="H22" s="326">
        <v>1.2794520547945205</v>
      </c>
      <c r="I22" s="327"/>
      <c r="J22" s="328"/>
    </row>
    <row r="23" spans="1:11" x14ac:dyDescent="0.25">
      <c r="A23" s="320" t="s">
        <v>2249</v>
      </c>
      <c r="B23" s="321" t="s">
        <v>2250</v>
      </c>
      <c r="C23" s="322">
        <v>25000000</v>
      </c>
      <c r="D23" s="323">
        <v>1.96</v>
      </c>
      <c r="E23" s="217">
        <v>1.5</v>
      </c>
      <c r="F23" s="329" t="s">
        <v>2246</v>
      </c>
      <c r="G23" s="325">
        <v>44991</v>
      </c>
      <c r="H23" s="326">
        <v>1.9315068493150684</v>
      </c>
      <c r="I23" s="327"/>
      <c r="J23" s="328"/>
    </row>
    <row r="24" spans="1:11" x14ac:dyDescent="0.25">
      <c r="A24" s="320" t="s">
        <v>2251</v>
      </c>
      <c r="B24" s="321" t="s">
        <v>2252</v>
      </c>
      <c r="C24" s="322">
        <v>30000000</v>
      </c>
      <c r="D24" s="323">
        <v>2</v>
      </c>
      <c r="E24" s="217">
        <v>0</v>
      </c>
      <c r="F24" s="329" t="s">
        <v>2246</v>
      </c>
      <c r="G24" s="325">
        <v>45951</v>
      </c>
      <c r="H24" s="326">
        <v>4.5616438356164384</v>
      </c>
      <c r="I24" s="327"/>
      <c r="J24" s="328"/>
    </row>
    <row r="25" spans="1:11" x14ac:dyDescent="0.25">
      <c r="A25" s="320" t="s">
        <v>2253</v>
      </c>
      <c r="B25" s="321" t="s">
        <v>2254</v>
      </c>
      <c r="C25" s="322">
        <v>25000000</v>
      </c>
      <c r="D25" s="323">
        <v>0.88</v>
      </c>
      <c r="E25" s="217">
        <v>0.43</v>
      </c>
      <c r="F25" s="329" t="s">
        <v>2246</v>
      </c>
      <c r="G25" s="325">
        <v>44799</v>
      </c>
      <c r="H25" s="326">
        <v>1.4054794520547946</v>
      </c>
      <c r="I25" s="327"/>
      <c r="J25" s="328"/>
    </row>
    <row r="26" spans="1:11" x14ac:dyDescent="0.25">
      <c r="A26" s="320" t="s">
        <v>2255</v>
      </c>
      <c r="B26" s="321" t="s">
        <v>2256</v>
      </c>
      <c r="C26" s="322">
        <v>10000000</v>
      </c>
      <c r="D26" s="323">
        <v>1.95</v>
      </c>
      <c r="E26" s="217">
        <v>1.5</v>
      </c>
      <c r="F26" s="329" t="s">
        <v>2246</v>
      </c>
      <c r="G26" s="325">
        <v>45118</v>
      </c>
      <c r="H26" s="326">
        <v>2.2794520547945205</v>
      </c>
      <c r="I26" s="327"/>
      <c r="J26" s="328"/>
    </row>
    <row r="27" spans="1:11" x14ac:dyDescent="0.25">
      <c r="A27" s="320" t="s">
        <v>2257</v>
      </c>
      <c r="B27" s="321" t="s">
        <v>2258</v>
      </c>
      <c r="C27" s="322">
        <v>30000000</v>
      </c>
      <c r="D27" s="323">
        <v>1.2</v>
      </c>
      <c r="E27" s="217">
        <v>0.78</v>
      </c>
      <c r="F27" s="329" t="s">
        <v>2246</v>
      </c>
      <c r="G27" s="325">
        <v>44727</v>
      </c>
      <c r="H27" s="326">
        <v>1.2082191780821918</v>
      </c>
      <c r="I27" s="327"/>
      <c r="J27" s="328"/>
    </row>
    <row r="28" spans="1:11" x14ac:dyDescent="0.25">
      <c r="A28" s="320" t="s">
        <v>2259</v>
      </c>
      <c r="B28" s="321" t="s">
        <v>2260</v>
      </c>
      <c r="C28" s="322">
        <v>66000000</v>
      </c>
      <c r="D28" s="323">
        <v>0.76</v>
      </c>
      <c r="E28" s="217">
        <v>0.34</v>
      </c>
      <c r="F28" s="329" t="s">
        <v>2246</v>
      </c>
      <c r="G28" s="325">
        <v>45462</v>
      </c>
      <c r="H28" s="326">
        <v>3.2219178082191782</v>
      </c>
      <c r="I28" s="327"/>
      <c r="J28" s="328"/>
    </row>
    <row r="29" spans="1:11" x14ac:dyDescent="0.25">
      <c r="A29" s="320" t="s">
        <v>2261</v>
      </c>
      <c r="B29" s="321" t="s">
        <v>2262</v>
      </c>
      <c r="C29" s="322">
        <v>20000000</v>
      </c>
      <c r="D29" s="323">
        <v>1.04</v>
      </c>
      <c r="E29" s="217">
        <v>0.56999999999999995</v>
      </c>
      <c r="F29" s="329" t="s">
        <v>2246</v>
      </c>
      <c r="G29" s="325">
        <v>44678</v>
      </c>
      <c r="H29" s="326">
        <v>1.0739726027397261</v>
      </c>
    </row>
    <row r="30" spans="1:11" x14ac:dyDescent="0.25">
      <c r="A30" s="320" t="s">
        <v>2263</v>
      </c>
      <c r="B30" s="321" t="s">
        <v>2264</v>
      </c>
      <c r="C30" s="322">
        <v>25000000</v>
      </c>
      <c r="D30" s="323">
        <v>0.88</v>
      </c>
      <c r="E30" s="217">
        <v>0.42</v>
      </c>
      <c r="F30" s="329" t="s">
        <v>2246</v>
      </c>
      <c r="G30" s="325">
        <v>45180</v>
      </c>
      <c r="H30" s="326">
        <v>2.4493150684931506</v>
      </c>
    </row>
    <row r="31" spans="1:11" x14ac:dyDescent="0.25">
      <c r="A31" s="320" t="s">
        <v>2265</v>
      </c>
      <c r="B31" s="321" t="s">
        <v>2266</v>
      </c>
      <c r="C31" s="322">
        <v>25000000</v>
      </c>
      <c r="D31" s="323">
        <v>0.81</v>
      </c>
      <c r="E31" s="217">
        <v>0.4</v>
      </c>
      <c r="F31" s="329" t="s">
        <v>2246</v>
      </c>
      <c r="G31" s="325">
        <v>44824</v>
      </c>
      <c r="H31" s="326">
        <v>1.473972602739726</v>
      </c>
    </row>
    <row r="32" spans="1:11" x14ac:dyDescent="0.25">
      <c r="A32" s="320" t="s">
        <v>2267</v>
      </c>
      <c r="B32" s="321" t="s">
        <v>2268</v>
      </c>
      <c r="C32" s="322">
        <v>50000000</v>
      </c>
      <c r="D32" s="323">
        <v>0.69</v>
      </c>
      <c r="E32" s="217">
        <v>0.24</v>
      </c>
      <c r="F32" s="329" t="s">
        <v>2246</v>
      </c>
      <c r="G32" s="325">
        <v>45427</v>
      </c>
      <c r="H32" s="326">
        <v>3.1260273972602741</v>
      </c>
    </row>
    <row r="33" spans="1:11" x14ac:dyDescent="0.25">
      <c r="A33" s="320" t="s">
        <v>2269</v>
      </c>
      <c r="B33" s="321" t="s">
        <v>2270</v>
      </c>
      <c r="C33" s="322">
        <v>54000000</v>
      </c>
      <c r="D33" s="323">
        <v>0.72</v>
      </c>
      <c r="E33" s="217">
        <v>0.25</v>
      </c>
      <c r="F33" s="329" t="s">
        <v>2246</v>
      </c>
      <c r="G33" s="325">
        <v>45705</v>
      </c>
      <c r="H33" s="326">
        <v>3.8876712328767122</v>
      </c>
    </row>
    <row r="34" spans="1:11" x14ac:dyDescent="0.25">
      <c r="A34" s="320" t="s">
        <v>2271</v>
      </c>
      <c r="B34" s="321" t="s">
        <v>2272</v>
      </c>
      <c r="C34" s="322">
        <v>50000000</v>
      </c>
      <c r="D34" s="323">
        <v>0.74</v>
      </c>
      <c r="E34" s="217">
        <v>0.28999999999999998</v>
      </c>
      <c r="F34" s="329" t="s">
        <v>2246</v>
      </c>
      <c r="G34" s="325">
        <v>45075</v>
      </c>
      <c r="H34" s="326">
        <v>2.1616438356164385</v>
      </c>
    </row>
    <row r="35" spans="1:11" x14ac:dyDescent="0.25">
      <c r="A35" s="320" t="s">
        <v>2273</v>
      </c>
      <c r="B35" s="321" t="s">
        <v>2274</v>
      </c>
      <c r="C35" s="322">
        <v>50000000</v>
      </c>
      <c r="D35" s="323">
        <v>0.71</v>
      </c>
      <c r="E35" s="217">
        <v>0.3</v>
      </c>
      <c r="F35" s="329" t="s">
        <v>2246</v>
      </c>
      <c r="G35" s="325">
        <v>45098</v>
      </c>
      <c r="H35" s="326">
        <v>2.2246575342465755</v>
      </c>
    </row>
    <row r="36" spans="1:11" x14ac:dyDescent="0.25">
      <c r="A36" s="320" t="s">
        <v>2275</v>
      </c>
      <c r="B36" s="321" t="s">
        <v>2276</v>
      </c>
      <c r="C36" s="322">
        <v>30000000</v>
      </c>
      <c r="D36" s="323">
        <v>0.67</v>
      </c>
      <c r="E36" s="217">
        <v>0.25</v>
      </c>
      <c r="F36" s="329" t="s">
        <v>2246</v>
      </c>
      <c r="G36" s="325">
        <v>45462</v>
      </c>
      <c r="H36" s="326">
        <v>3.2219178082191782</v>
      </c>
    </row>
    <row r="37" spans="1:11" x14ac:dyDescent="0.25">
      <c r="A37" s="320"/>
      <c r="B37" s="321"/>
      <c r="C37" s="322"/>
      <c r="D37" s="323"/>
      <c r="F37" s="329"/>
      <c r="G37" s="330"/>
      <c r="H37" s="326"/>
    </row>
    <row r="38" spans="1:11" x14ac:dyDescent="0.25">
      <c r="A38" s="320"/>
      <c r="B38" s="321"/>
      <c r="C38" s="322"/>
      <c r="D38" s="323"/>
      <c r="F38" s="329"/>
      <c r="G38" s="330"/>
      <c r="H38" s="326"/>
    </row>
    <row r="39" spans="1:11" x14ac:dyDescent="0.25">
      <c r="A39" s="320"/>
      <c r="B39" s="321"/>
      <c r="C39" s="322"/>
      <c r="D39" s="323"/>
      <c r="F39" s="329"/>
      <c r="G39" s="330"/>
      <c r="H39" s="326"/>
    </row>
    <row r="40" spans="1:11" x14ac:dyDescent="0.25">
      <c r="A40" s="320"/>
      <c r="B40" s="321"/>
      <c r="C40" s="322"/>
      <c r="D40" s="323"/>
      <c r="F40" s="329"/>
      <c r="G40" s="330"/>
      <c r="H40" s="326"/>
    </row>
    <row r="41" spans="1:11" x14ac:dyDescent="0.25">
      <c r="A41" s="320"/>
      <c r="B41" s="321"/>
      <c r="C41" s="322"/>
      <c r="D41" s="323"/>
      <c r="F41" s="329"/>
      <c r="G41" s="330"/>
      <c r="H41" s="326"/>
    </row>
    <row r="42" spans="1:11" x14ac:dyDescent="0.25">
      <c r="A42" s="331"/>
      <c r="B42" s="321"/>
      <c r="C42" s="322"/>
      <c r="D42" s="332"/>
      <c r="E42" s="332"/>
      <c r="F42" s="329"/>
      <c r="G42" s="333"/>
      <c r="H42" s="334"/>
    </row>
    <row r="43" spans="1:11" x14ac:dyDescent="0.25">
      <c r="A43" s="331" t="s">
        <v>2277</v>
      </c>
      <c r="B43" s="321"/>
      <c r="C43" s="322">
        <v>206105930.59</v>
      </c>
      <c r="D43" s="332"/>
      <c r="E43" s="332"/>
      <c r="F43" s="329" t="s">
        <v>2278</v>
      </c>
      <c r="G43" s="333" t="s">
        <v>2279</v>
      </c>
      <c r="H43" s="334"/>
    </row>
    <row r="44" spans="1:11" x14ac:dyDescent="0.25">
      <c r="A44" s="331"/>
      <c r="B44" s="321"/>
      <c r="C44" s="322"/>
      <c r="D44" s="332"/>
      <c r="E44" s="332"/>
      <c r="F44" s="329"/>
      <c r="G44" s="333"/>
      <c r="H44" s="334"/>
    </row>
    <row r="45" spans="1:11" ht="15.75" thickBot="1" x14ac:dyDescent="0.3">
      <c r="A45" s="335"/>
      <c r="B45" s="336"/>
      <c r="C45" s="336"/>
      <c r="E45" s="336"/>
      <c r="F45" s="336"/>
      <c r="G45" s="337"/>
      <c r="H45" s="338"/>
    </row>
    <row r="46" spans="1:11" ht="15.75" thickBot="1" x14ac:dyDescent="0.3">
      <c r="A46" s="339" t="s">
        <v>2238</v>
      </c>
      <c r="B46" s="340"/>
      <c r="C46" s="341">
        <f>SUM(C21:C45)</f>
        <v>844105930.59000003</v>
      </c>
      <c r="D46" s="342"/>
      <c r="E46" s="343"/>
      <c r="F46" s="342"/>
      <c r="G46" s="342"/>
      <c r="H46" s="344">
        <f>+SUMPRODUCT(C21:C44,H21:H44)/C46</f>
        <v>1.7633572043881054</v>
      </c>
    </row>
    <row r="47" spans="1:11" x14ac:dyDescent="0.25">
      <c r="A47" s="274"/>
      <c r="B47" s="274"/>
      <c r="C47" s="274"/>
      <c r="D47" s="274"/>
      <c r="E47" s="274"/>
      <c r="F47" s="274"/>
      <c r="G47" s="274"/>
      <c r="H47" s="274"/>
      <c r="I47" s="274"/>
      <c r="J47" s="274"/>
      <c r="K47" s="274"/>
    </row>
    <row r="48" spans="1:11" x14ac:dyDescent="0.25">
      <c r="A48" s="345"/>
      <c r="B48" s="274"/>
      <c r="C48" s="274"/>
      <c r="D48" s="274"/>
      <c r="E48" s="274"/>
      <c r="F48" s="274"/>
      <c r="G48" s="274"/>
      <c r="H48" s="274"/>
      <c r="I48" s="274"/>
      <c r="J48" s="274"/>
      <c r="K48" s="274"/>
    </row>
    <row r="49" spans="1:11" x14ac:dyDescent="0.25">
      <c r="A49" s="274"/>
      <c r="B49" s="346"/>
      <c r="C49" s="347"/>
      <c r="D49" s="347"/>
      <c r="E49" s="274"/>
      <c r="F49" s="274"/>
      <c r="G49" s="274"/>
      <c r="H49" s="274"/>
      <c r="I49" s="274"/>
      <c r="J49" s="274"/>
      <c r="K49" s="274"/>
    </row>
    <row r="50" spans="1:11" x14ac:dyDescent="0.25">
      <c r="A50" s="274"/>
      <c r="B50" s="346"/>
      <c r="C50" s="347"/>
      <c r="D50" s="347"/>
    </row>
    <row r="51" spans="1:11" x14ac:dyDescent="0.25">
      <c r="A51" s="345" t="s">
        <v>2280</v>
      </c>
      <c r="B51" s="274"/>
      <c r="C51" s="274"/>
      <c r="D51" s="347"/>
    </row>
    <row r="52" spans="1:11" x14ac:dyDescent="0.25">
      <c r="A52" s="274" t="s">
        <v>2201</v>
      </c>
      <c r="B52" s="346">
        <f>+C46-B53-B54</f>
        <v>573000000</v>
      </c>
      <c r="C52" s="347">
        <f>B52/$C$46</f>
        <v>0.67882475319121782</v>
      </c>
    </row>
    <row r="53" spans="1:11" x14ac:dyDescent="0.25">
      <c r="A53" s="274" t="s">
        <v>2281</v>
      </c>
      <c r="B53" s="346">
        <f>+C23+C26+C24</f>
        <v>65000000</v>
      </c>
      <c r="C53" s="347">
        <f>B53/$C$46</f>
        <v>7.7004553154326624E-2</v>
      </c>
    </row>
    <row r="54" spans="1:11" x14ac:dyDescent="0.25">
      <c r="A54" s="274" t="s">
        <v>2282</v>
      </c>
      <c r="B54" s="346">
        <f>C43</f>
        <v>206105930.59</v>
      </c>
      <c r="C54" s="347">
        <f>B54/$C$46</f>
        <v>0.24417069365445554</v>
      </c>
    </row>
  </sheetData>
  <mergeCells count="1">
    <mergeCell ref="N1:Q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0F69-F400-49BF-9670-5AE81929B304}">
  <dimension ref="A1:BK4959"/>
  <sheetViews>
    <sheetView workbookViewId="0">
      <selection activeCell="A10" sqref="A10"/>
    </sheetView>
  </sheetViews>
  <sheetFormatPr baseColWidth="10" defaultRowHeight="15" x14ac:dyDescent="0.25"/>
  <cols>
    <col min="1" max="1" width="18.140625" style="217" bestFit="1" customWidth="1"/>
    <col min="2" max="2" width="14.42578125" style="217" bestFit="1" customWidth="1"/>
    <col min="3" max="3" width="13.5703125" style="217" bestFit="1" customWidth="1"/>
    <col min="4" max="4" width="16.140625" style="217" bestFit="1" customWidth="1"/>
    <col min="5" max="5" width="6.85546875" style="217" bestFit="1" customWidth="1"/>
    <col min="6" max="6" width="23.140625" style="217" bestFit="1" customWidth="1"/>
    <col min="7" max="7" width="22.85546875" style="217" bestFit="1" customWidth="1"/>
    <col min="8" max="8" width="14.85546875" style="217" bestFit="1" customWidth="1"/>
    <col min="9" max="9" width="24.140625" style="217" bestFit="1" customWidth="1"/>
    <col min="10" max="10" width="20.42578125" style="217" bestFit="1" customWidth="1"/>
    <col min="11" max="11" width="9.85546875" style="217" bestFit="1" customWidth="1"/>
    <col min="12" max="12" width="9.7109375" style="217" bestFit="1" customWidth="1"/>
    <col min="13" max="13" width="12" style="217" bestFit="1" customWidth="1"/>
    <col min="14" max="14" width="10.85546875" style="217" bestFit="1" customWidth="1"/>
    <col min="15" max="15" width="16.28515625" style="217" bestFit="1" customWidth="1"/>
    <col min="16" max="16" width="20.42578125" style="217" bestFit="1" customWidth="1"/>
    <col min="17" max="17" width="18.5703125" style="217" bestFit="1" customWidth="1"/>
    <col min="18" max="18" width="12" style="217" bestFit="1" customWidth="1"/>
    <col min="19" max="19" width="23" style="217" bestFit="1" customWidth="1"/>
    <col min="20" max="20" width="19" style="217" bestFit="1" customWidth="1"/>
    <col min="21" max="21" width="16.42578125" style="217" bestFit="1" customWidth="1"/>
    <col min="22" max="22" width="16.7109375" style="217" bestFit="1" customWidth="1"/>
    <col min="23" max="23" width="13.7109375" style="217" bestFit="1" customWidth="1"/>
    <col min="24" max="24" width="18.85546875" style="217" bestFit="1" customWidth="1"/>
    <col min="25" max="25" width="20" style="217" bestFit="1" customWidth="1"/>
    <col min="26" max="26" width="14.85546875" style="217" bestFit="1" customWidth="1"/>
    <col min="27" max="27" width="18.85546875" style="217" bestFit="1" customWidth="1"/>
    <col min="28" max="28" width="28.7109375" style="217" bestFit="1" customWidth="1"/>
    <col min="29" max="29" width="14.42578125" style="217" bestFit="1" customWidth="1"/>
    <col min="30" max="30" width="13.140625" style="217" bestFit="1" customWidth="1"/>
    <col min="31" max="31" width="32.28515625" style="217" bestFit="1" customWidth="1"/>
    <col min="32" max="32" width="31.85546875" style="217" bestFit="1" customWidth="1"/>
    <col min="33" max="33" width="16.42578125" style="217" bestFit="1" customWidth="1"/>
    <col min="34" max="34" width="15.28515625" style="217" bestFit="1" customWidth="1"/>
    <col min="35" max="35" width="14.85546875" style="217" bestFit="1" customWidth="1"/>
    <col min="36" max="36" width="16.5703125" style="217" bestFit="1" customWidth="1"/>
    <col min="37" max="37" width="24.85546875" style="217" bestFit="1" customWidth="1"/>
    <col min="38" max="38" width="29.85546875" style="217" bestFit="1" customWidth="1"/>
    <col min="39" max="39" width="22.140625" style="217" bestFit="1" customWidth="1"/>
    <col min="40" max="40" width="18" style="217" bestFit="1" customWidth="1"/>
    <col min="41" max="41" width="24.42578125" style="217" bestFit="1" customWidth="1"/>
    <col min="42" max="42" width="12.7109375" style="217" bestFit="1" customWidth="1"/>
    <col min="43" max="43" width="22" style="217" bestFit="1" customWidth="1"/>
    <col min="44" max="44" width="26.5703125" style="217" bestFit="1" customWidth="1"/>
    <col min="45" max="45" width="10.85546875" style="217" bestFit="1" customWidth="1"/>
    <col min="46" max="46" width="47.42578125" style="217" bestFit="1" customWidth="1"/>
    <col min="47" max="47" width="18.42578125" style="217" bestFit="1" customWidth="1"/>
    <col min="48" max="50" width="18.42578125" style="217" customWidth="1"/>
    <col min="51" max="51" width="30.42578125" style="217" bestFit="1" customWidth="1"/>
    <col min="52" max="52" width="22.85546875" style="217" bestFit="1" customWidth="1"/>
    <col min="53" max="53" width="24.85546875" style="217" bestFit="1" customWidth="1"/>
    <col min="54" max="54" width="19" style="217" bestFit="1" customWidth="1"/>
    <col min="55" max="55" width="19.140625" style="217" bestFit="1" customWidth="1"/>
    <col min="56" max="56" width="19.28515625" style="217" bestFit="1" customWidth="1"/>
    <col min="57" max="57" width="16.7109375" style="217" bestFit="1" customWidth="1"/>
    <col min="58" max="58" width="16.7109375" style="217" customWidth="1"/>
    <col min="59" max="59" width="21.85546875" style="217" bestFit="1" customWidth="1"/>
    <col min="60" max="60" width="21.85546875" style="217" customWidth="1"/>
    <col min="61" max="61" width="20.5703125" style="217" bestFit="1" customWidth="1"/>
    <col min="62" max="62" width="17.85546875" style="217" bestFit="1" customWidth="1"/>
    <col min="63" max="63" width="20" style="217" bestFit="1" customWidth="1"/>
    <col min="64" max="64" width="20.5703125" style="217" bestFit="1" customWidth="1"/>
    <col min="65" max="65" width="13.7109375" style="217" bestFit="1" customWidth="1"/>
    <col min="66" max="66" width="15.5703125" style="217" bestFit="1" customWidth="1"/>
    <col min="67" max="68" width="17.7109375" style="217" bestFit="1" customWidth="1"/>
    <col min="69" max="16384" width="11.42578125" style="217"/>
  </cols>
  <sheetData>
    <row r="1" spans="1:63" x14ac:dyDescent="0.25">
      <c r="K1" s="436"/>
      <c r="L1" s="436"/>
      <c r="M1" s="436"/>
      <c r="Q1" s="437"/>
    </row>
    <row r="2" spans="1:63" x14ac:dyDescent="0.25">
      <c r="A2" s="438" t="s">
        <v>2330</v>
      </c>
      <c r="B2" s="439">
        <v>44286</v>
      </c>
    </row>
    <row r="3" spans="1:63" x14ac:dyDescent="0.25">
      <c r="A3" s="438" t="s">
        <v>2331</v>
      </c>
      <c r="C3" s="440">
        <v>9293782052.9699955</v>
      </c>
      <c r="D3" s="441"/>
      <c r="E3" s="441"/>
      <c r="I3" s="442"/>
      <c r="Q3" s="443"/>
      <c r="S3" s="443"/>
      <c r="T3" s="441"/>
      <c r="U3" s="444"/>
      <c r="V3" s="438"/>
      <c r="W3" s="443"/>
      <c r="X3" s="443"/>
      <c r="Y3" s="441"/>
      <c r="Z3" s="445"/>
      <c r="AA3" s="441"/>
      <c r="AB3" s="443"/>
      <c r="AC3" s="441"/>
      <c r="AD3" s="444"/>
      <c r="AG3" s="441"/>
      <c r="AH3" s="441"/>
      <c r="AI3" s="443"/>
      <c r="AL3" s="441"/>
      <c r="AN3" s="441"/>
      <c r="AO3" s="443"/>
      <c r="AP3" s="441"/>
      <c r="AQ3" s="441"/>
      <c r="AR3" s="441"/>
      <c r="AS3" s="441"/>
      <c r="AT3" s="441"/>
      <c r="AU3" s="441"/>
      <c r="AV3" s="443"/>
      <c r="AW3" s="442"/>
      <c r="AY3" s="441"/>
      <c r="BC3" s="441"/>
      <c r="BD3" s="441"/>
      <c r="BE3" s="441"/>
      <c r="BF3" s="441"/>
      <c r="BG3" s="441"/>
      <c r="BH3" s="441"/>
      <c r="BI3" s="441"/>
      <c r="BJ3" s="441"/>
      <c r="BK3" s="441"/>
    </row>
    <row r="4" spans="1:63" x14ac:dyDescent="0.25">
      <c r="A4" s="438" t="s">
        <v>2332</v>
      </c>
      <c r="C4" s="440">
        <v>1588237.9710534827</v>
      </c>
      <c r="D4" s="441"/>
      <c r="E4" s="441"/>
      <c r="I4" s="442"/>
      <c r="Q4" s="443"/>
      <c r="S4" s="443"/>
      <c r="T4" s="441"/>
      <c r="U4" s="444"/>
      <c r="V4" s="438"/>
      <c r="W4" s="443"/>
      <c r="X4" s="443"/>
      <c r="Y4" s="441"/>
      <c r="Z4" s="445"/>
      <c r="AA4" s="441"/>
      <c r="AB4" s="443"/>
      <c r="AC4" s="441"/>
      <c r="AD4" s="444"/>
      <c r="AG4" s="441"/>
      <c r="AH4" s="441"/>
      <c r="AI4" s="443"/>
      <c r="AL4" s="441"/>
      <c r="AN4" s="441"/>
      <c r="AO4" s="443"/>
      <c r="AP4" s="441"/>
      <c r="AQ4" s="441"/>
      <c r="AR4" s="441"/>
      <c r="AS4" s="441"/>
      <c r="AT4" s="441"/>
      <c r="AU4" s="441"/>
      <c r="AV4" s="443"/>
      <c r="AW4" s="442"/>
      <c r="AY4" s="441"/>
      <c r="BC4" s="441"/>
      <c r="BD4" s="441"/>
      <c r="BE4" s="441"/>
      <c r="BF4" s="441"/>
      <c r="BG4" s="441"/>
      <c r="BH4" s="441"/>
      <c r="BI4" s="441"/>
      <c r="BJ4" s="441"/>
      <c r="BK4" s="441"/>
    </row>
    <row r="5" spans="1:63" x14ac:dyDescent="0.25">
      <c r="A5" s="438" t="s">
        <v>2333</v>
      </c>
      <c r="C5" s="446">
        <v>5830</v>
      </c>
      <c r="D5" s="441"/>
      <c r="E5" s="441"/>
      <c r="I5" s="442"/>
      <c r="Q5" s="443"/>
      <c r="S5" s="443"/>
      <c r="T5" s="441"/>
      <c r="U5" s="444"/>
      <c r="V5" s="438"/>
      <c r="W5" s="443"/>
      <c r="X5" s="443"/>
      <c r="Y5" s="441"/>
      <c r="Z5" s="445"/>
      <c r="AA5" s="441"/>
      <c r="AB5" s="443"/>
      <c r="AC5" s="441"/>
      <c r="AD5" s="444"/>
      <c r="AG5" s="441"/>
      <c r="AH5" s="441"/>
      <c r="AI5" s="443"/>
      <c r="AL5" s="441"/>
      <c r="AN5" s="441"/>
      <c r="AO5" s="443"/>
      <c r="AP5" s="441"/>
      <c r="AQ5" s="441"/>
      <c r="AR5" s="441"/>
      <c r="AS5" s="441"/>
      <c r="AT5" s="441"/>
      <c r="AU5" s="441"/>
      <c r="AV5" s="443"/>
      <c r="AW5" s="442"/>
      <c r="AY5" s="441"/>
      <c r="BC5" s="441"/>
      <c r="BD5" s="441"/>
      <c r="BE5" s="441"/>
      <c r="BF5" s="441"/>
      <c r="BG5" s="441"/>
      <c r="BH5" s="441"/>
      <c r="BI5" s="441"/>
      <c r="BJ5" s="441"/>
      <c r="BK5" s="441"/>
    </row>
    <row r="6" spans="1:63" x14ac:dyDescent="0.25">
      <c r="A6" s="438" t="s">
        <v>2334</v>
      </c>
      <c r="C6" s="447">
        <v>5215</v>
      </c>
      <c r="D6" s="441"/>
      <c r="E6" s="441"/>
      <c r="I6" s="442"/>
      <c r="Q6" s="443"/>
      <c r="S6" s="443"/>
      <c r="T6" s="441"/>
      <c r="U6" s="444"/>
      <c r="V6" s="438"/>
      <c r="W6" s="443"/>
      <c r="X6" s="443"/>
      <c r="Y6" s="441"/>
      <c r="Z6" s="445"/>
      <c r="AA6" s="441"/>
      <c r="AB6" s="443"/>
      <c r="AC6" s="441"/>
      <c r="AD6" s="444"/>
      <c r="AG6" s="441"/>
      <c r="AH6" s="441"/>
      <c r="AI6" s="443"/>
      <c r="AL6" s="441"/>
      <c r="AN6" s="441"/>
      <c r="AO6" s="443"/>
      <c r="AP6" s="441"/>
      <c r="AQ6" s="441"/>
      <c r="AR6" s="441"/>
      <c r="AS6" s="441"/>
      <c r="AT6" s="441"/>
      <c r="AU6" s="441"/>
      <c r="AV6" s="443"/>
      <c r="AW6" s="442"/>
      <c r="AY6" s="441"/>
      <c r="BC6" s="441"/>
      <c r="BD6" s="441"/>
      <c r="BE6" s="441"/>
      <c r="BF6" s="441"/>
      <c r="BG6" s="441"/>
      <c r="BH6" s="441"/>
      <c r="BI6" s="441"/>
      <c r="BJ6" s="441"/>
      <c r="BK6" s="441"/>
    </row>
    <row r="7" spans="1:63" x14ac:dyDescent="0.25">
      <c r="A7" s="438" t="s">
        <v>2335</v>
      </c>
      <c r="C7" s="448">
        <v>0.6154521004800686</v>
      </c>
      <c r="D7" s="441"/>
      <c r="E7" s="441"/>
      <c r="I7" s="442"/>
      <c r="Q7" s="443"/>
      <c r="S7" s="443"/>
      <c r="T7" s="441"/>
      <c r="U7" s="444"/>
      <c r="V7" s="438"/>
      <c r="W7" s="443"/>
      <c r="X7" s="443"/>
      <c r="Y7" s="441"/>
      <c r="Z7" s="445"/>
      <c r="AA7" s="441"/>
      <c r="AB7" s="443"/>
      <c r="AC7" s="441"/>
      <c r="AD7" s="444"/>
      <c r="AG7" s="441"/>
      <c r="AH7" s="441"/>
      <c r="AI7" s="443"/>
      <c r="AL7" s="441"/>
      <c r="AN7" s="441"/>
      <c r="AO7" s="443"/>
      <c r="AP7" s="441"/>
      <c r="AQ7" s="441"/>
      <c r="AR7" s="441"/>
      <c r="AS7" s="441"/>
      <c r="AT7" s="441"/>
      <c r="AU7" s="441"/>
      <c r="AV7" s="443"/>
      <c r="AW7" s="442"/>
      <c r="AY7" s="441"/>
      <c r="BC7" s="441"/>
      <c r="BD7" s="441"/>
      <c r="BE7" s="441"/>
      <c r="BF7" s="441"/>
      <c r="BG7" s="441"/>
      <c r="BH7" s="441"/>
      <c r="BI7" s="441"/>
      <c r="BJ7" s="441"/>
      <c r="BK7" s="441"/>
    </row>
    <row r="8" spans="1:63" x14ac:dyDescent="0.25">
      <c r="A8" s="438" t="s">
        <v>2336</v>
      </c>
      <c r="C8" s="449">
        <v>0.52726939452017063</v>
      </c>
      <c r="D8" s="441"/>
      <c r="E8" s="441"/>
      <c r="I8" s="442"/>
      <c r="Q8" s="443"/>
      <c r="S8" s="443"/>
      <c r="T8" s="441"/>
      <c r="U8" s="444"/>
      <c r="V8" s="438"/>
      <c r="W8" s="443"/>
      <c r="X8" s="443"/>
      <c r="Y8" s="441"/>
      <c r="Z8" s="445"/>
      <c r="AA8" s="441"/>
      <c r="AB8" s="443"/>
      <c r="AC8" s="441"/>
      <c r="AD8" s="444"/>
      <c r="AG8" s="441"/>
      <c r="AH8" s="441"/>
      <c r="AI8" s="443"/>
      <c r="AL8" s="441"/>
      <c r="AN8" s="441"/>
      <c r="AO8" s="443"/>
      <c r="AP8" s="441"/>
      <c r="AQ8" s="441"/>
      <c r="AR8" s="441"/>
      <c r="AS8" s="441"/>
      <c r="AT8" s="441"/>
      <c r="AU8" s="441"/>
      <c r="AV8" s="443"/>
      <c r="AW8" s="442"/>
      <c r="AY8" s="441"/>
      <c r="BC8" s="441"/>
      <c r="BD8" s="441"/>
      <c r="BE8" s="441"/>
      <c r="BF8" s="441"/>
      <c r="BG8" s="441"/>
      <c r="BH8" s="441"/>
      <c r="BI8" s="441"/>
      <c r="BJ8" s="441"/>
      <c r="BK8" s="441"/>
    </row>
    <row r="9" spans="1:63" x14ac:dyDescent="0.25">
      <c r="A9" s="438" t="s">
        <v>2337</v>
      </c>
      <c r="C9" s="446">
        <v>9259427371.2418175</v>
      </c>
      <c r="D9" s="441" t="s">
        <v>2338</v>
      </c>
      <c r="E9" s="441"/>
      <c r="I9" s="442"/>
      <c r="Q9" s="443"/>
      <c r="S9" s="443"/>
      <c r="T9" s="441"/>
      <c r="U9" s="444"/>
      <c r="V9" s="438"/>
      <c r="W9" s="443"/>
      <c r="X9" s="443"/>
      <c r="Y9" s="441"/>
      <c r="Z9" s="445"/>
      <c r="AA9" s="441"/>
      <c r="AB9" s="443"/>
      <c r="AC9" s="441"/>
      <c r="AD9" s="444"/>
      <c r="AG9" s="441"/>
      <c r="AH9" s="441"/>
      <c r="AI9" s="443"/>
      <c r="AL9" s="441"/>
      <c r="AN9" s="441"/>
      <c r="AO9" s="443"/>
      <c r="AP9" s="441"/>
      <c r="AQ9" s="441"/>
      <c r="AR9" s="441"/>
      <c r="AS9" s="441"/>
      <c r="AT9" s="441"/>
      <c r="AU9" s="441"/>
      <c r="AV9" s="443"/>
      <c r="AW9" s="442"/>
      <c r="AY9" s="441"/>
      <c r="BC9" s="441"/>
      <c r="BD9" s="441"/>
      <c r="BE9" s="441"/>
      <c r="BF9" s="441"/>
      <c r="BG9" s="441"/>
      <c r="BH9" s="441"/>
      <c r="BI9" s="441"/>
      <c r="BJ9" s="441"/>
      <c r="BK9" s="441"/>
    </row>
    <row r="10" spans="1:63" x14ac:dyDescent="0.25">
      <c r="A10" s="438" t="s">
        <v>2339</v>
      </c>
      <c r="C10" s="450">
        <v>19.123918119342214</v>
      </c>
      <c r="D10" s="441"/>
      <c r="E10" s="441"/>
      <c r="I10" s="442"/>
      <c r="Q10" s="443"/>
      <c r="S10" s="443"/>
      <c r="T10" s="441"/>
      <c r="U10" s="444"/>
      <c r="V10" s="438"/>
      <c r="W10" s="443"/>
      <c r="X10" s="443"/>
      <c r="Y10" s="441"/>
      <c r="Z10" s="445"/>
      <c r="AA10" s="441"/>
      <c r="AB10" s="443"/>
      <c r="AC10" s="441"/>
      <c r="AD10" s="444"/>
      <c r="AG10" s="441"/>
      <c r="AH10" s="441"/>
      <c r="AI10" s="443"/>
      <c r="AL10" s="441"/>
      <c r="AN10" s="441"/>
      <c r="AO10" s="443"/>
      <c r="AP10" s="441"/>
      <c r="AQ10" s="441"/>
      <c r="AR10" s="441"/>
      <c r="AS10" s="441"/>
      <c r="AT10" s="441"/>
      <c r="AU10" s="441"/>
      <c r="AV10" s="443"/>
      <c r="AW10" s="442"/>
      <c r="AY10" s="441"/>
      <c r="BC10" s="441"/>
      <c r="BD10" s="441"/>
      <c r="BE10" s="441"/>
      <c r="BF10" s="441"/>
      <c r="BG10" s="441"/>
      <c r="BH10" s="441"/>
      <c r="BI10" s="441"/>
      <c r="BJ10" s="441"/>
      <c r="BK10" s="441"/>
    </row>
    <row r="11" spans="1:63" x14ac:dyDescent="0.25">
      <c r="A11" s="443" t="s">
        <v>516</v>
      </c>
      <c r="C11" s="437">
        <v>95254233.710000008</v>
      </c>
      <c r="D11" s="441"/>
      <c r="E11" s="441"/>
      <c r="I11" s="442"/>
      <c r="Q11" s="443"/>
      <c r="S11" s="443"/>
      <c r="T11" s="441"/>
      <c r="U11" s="444"/>
      <c r="V11" s="438"/>
      <c r="W11" s="443"/>
      <c r="X11" s="443"/>
      <c r="Y11" s="441"/>
      <c r="Z11" s="445"/>
      <c r="AA11" s="441"/>
      <c r="AB11" s="443"/>
      <c r="AC11" s="441"/>
      <c r="AD11" s="444"/>
      <c r="AG11" s="441"/>
      <c r="AH11" s="441"/>
      <c r="AI11" s="443"/>
      <c r="AL11" s="441"/>
      <c r="AN11" s="441"/>
      <c r="AO11" s="443"/>
      <c r="AP11" s="441"/>
      <c r="AQ11" s="441"/>
      <c r="AR11" s="441"/>
      <c r="AS11" s="441"/>
      <c r="AT11" s="441"/>
      <c r="AU11" s="441"/>
      <c r="AV11" s="443"/>
      <c r="AW11" s="442"/>
      <c r="AY11" s="441"/>
      <c r="BC11" s="441"/>
      <c r="BD11" s="441"/>
      <c r="BE11" s="441"/>
      <c r="BF11" s="441"/>
      <c r="BG11" s="441"/>
      <c r="BH11" s="441"/>
      <c r="BI11" s="441"/>
      <c r="BJ11" s="441"/>
      <c r="BK11" s="441"/>
    </row>
    <row r="12" spans="1:63" x14ac:dyDescent="0.25">
      <c r="A12" s="443"/>
      <c r="C12" s="441"/>
      <c r="D12" s="441"/>
      <c r="E12" s="441"/>
      <c r="I12" s="442"/>
      <c r="Q12" s="443"/>
      <c r="S12" s="443"/>
      <c r="T12" s="441"/>
      <c r="U12" s="444"/>
      <c r="V12" s="438"/>
      <c r="W12" s="443"/>
      <c r="X12" s="443"/>
      <c r="Y12" s="441"/>
      <c r="Z12" s="445"/>
      <c r="AA12" s="441"/>
      <c r="AB12" s="443"/>
      <c r="AC12" s="441"/>
      <c r="AD12" s="444"/>
      <c r="AG12" s="441"/>
      <c r="AH12" s="441"/>
      <c r="AI12" s="443"/>
      <c r="AL12" s="441"/>
      <c r="AN12" s="441"/>
      <c r="AO12" s="443"/>
      <c r="AP12" s="441"/>
      <c r="AQ12" s="441"/>
      <c r="AR12" s="441"/>
      <c r="AS12" s="441"/>
      <c r="AT12" s="441"/>
      <c r="AU12" s="441"/>
      <c r="AV12" s="443"/>
      <c r="AW12" s="442"/>
      <c r="AY12" s="441"/>
      <c r="BC12" s="441"/>
      <c r="BD12" s="441"/>
      <c r="BE12" s="441"/>
      <c r="BF12" s="441"/>
      <c r="BG12" s="441"/>
      <c r="BH12" s="441"/>
      <c r="BI12" s="441"/>
      <c r="BJ12" s="441"/>
      <c r="BK12" s="441"/>
    </row>
    <row r="13" spans="1:63" x14ac:dyDescent="0.25">
      <c r="A13" s="443"/>
      <c r="C13" s="441"/>
      <c r="D13" s="441"/>
      <c r="E13" s="441"/>
      <c r="I13" s="442"/>
      <c r="Q13" s="443"/>
      <c r="S13" s="443"/>
      <c r="T13" s="441"/>
      <c r="U13" s="444"/>
      <c r="V13" s="438"/>
      <c r="W13" s="443"/>
      <c r="X13" s="443"/>
      <c r="Y13" s="441"/>
      <c r="Z13" s="445"/>
      <c r="AA13" s="441"/>
      <c r="AB13" s="443"/>
      <c r="AC13" s="441"/>
      <c r="AD13" s="444"/>
      <c r="AG13" s="441"/>
      <c r="AH13" s="441"/>
      <c r="AI13" s="443"/>
      <c r="AL13" s="441"/>
      <c r="AN13" s="441"/>
      <c r="AO13" s="443"/>
      <c r="AP13" s="441"/>
      <c r="AQ13" s="441"/>
      <c r="AR13" s="441"/>
      <c r="AS13" s="441"/>
      <c r="AT13" s="441"/>
      <c r="AU13" s="441"/>
      <c r="AV13" s="443"/>
      <c r="AW13" s="442"/>
      <c r="AY13" s="441"/>
      <c r="BC13" s="441"/>
      <c r="BD13" s="441"/>
      <c r="BE13" s="441"/>
      <c r="BF13" s="441"/>
      <c r="BG13" s="441"/>
      <c r="BH13" s="441"/>
      <c r="BI13" s="441"/>
      <c r="BJ13" s="441"/>
      <c r="BK13" s="441"/>
    </row>
    <row r="14" spans="1:63" x14ac:dyDescent="0.25">
      <c r="A14" s="443"/>
      <c r="C14" s="441"/>
      <c r="D14" s="441"/>
      <c r="E14" s="441"/>
      <c r="I14" s="442"/>
      <c r="Q14" s="443"/>
      <c r="S14" s="443"/>
      <c r="T14" s="441"/>
      <c r="U14" s="444"/>
      <c r="V14" s="438"/>
      <c r="W14" s="443"/>
      <c r="X14" s="443"/>
      <c r="Y14" s="441"/>
      <c r="Z14" s="445"/>
      <c r="AA14" s="441"/>
      <c r="AB14" s="443"/>
      <c r="AC14" s="441"/>
      <c r="AD14" s="444"/>
      <c r="AG14" s="441"/>
      <c r="AH14" s="441"/>
      <c r="AI14" s="443"/>
      <c r="AL14" s="441"/>
      <c r="AN14" s="441"/>
      <c r="AO14" s="443"/>
      <c r="AP14" s="441"/>
      <c r="AQ14" s="441"/>
      <c r="AR14" s="441"/>
      <c r="AS14" s="441"/>
      <c r="AT14" s="441"/>
      <c r="AU14" s="441"/>
      <c r="AV14" s="443"/>
      <c r="AW14" s="442"/>
      <c r="AY14" s="441"/>
      <c r="BC14" s="441"/>
      <c r="BD14" s="441"/>
      <c r="BE14" s="441"/>
      <c r="BF14" s="441"/>
      <c r="BG14" s="441"/>
      <c r="BH14" s="441"/>
      <c r="BI14" s="441"/>
      <c r="BJ14" s="441"/>
      <c r="BK14" s="441"/>
    </row>
    <row r="15" spans="1:63" x14ac:dyDescent="0.25">
      <c r="A15" s="443"/>
      <c r="B15" s="438"/>
      <c r="C15" s="441"/>
      <c r="D15" s="441"/>
      <c r="E15" s="441"/>
      <c r="I15" s="442"/>
      <c r="Q15" s="443"/>
      <c r="S15" s="443"/>
      <c r="T15" s="441"/>
      <c r="U15" s="444"/>
      <c r="V15" s="438"/>
      <c r="W15" s="443"/>
      <c r="X15" s="443"/>
      <c r="Y15" s="441"/>
      <c r="Z15" s="445"/>
      <c r="AA15" s="441"/>
      <c r="AB15" s="443"/>
      <c r="AC15" s="441"/>
      <c r="AD15" s="444"/>
      <c r="AG15" s="441"/>
      <c r="AH15" s="441"/>
      <c r="AI15" s="443"/>
      <c r="AL15" s="441"/>
      <c r="AN15" s="441"/>
      <c r="AO15" s="443"/>
      <c r="AP15" s="441"/>
      <c r="AQ15" s="441"/>
      <c r="AR15" s="441"/>
      <c r="AS15" s="441"/>
      <c r="AT15" s="441"/>
      <c r="AU15" s="441"/>
      <c r="AV15" s="443"/>
      <c r="AW15" s="442"/>
      <c r="AY15" s="441"/>
      <c r="BC15" s="441"/>
      <c r="BD15" s="441"/>
      <c r="BE15" s="441"/>
      <c r="BF15" s="441"/>
      <c r="BG15" s="441"/>
      <c r="BH15" s="441"/>
      <c r="BI15" s="441"/>
      <c r="BJ15" s="441"/>
      <c r="BK15" s="441"/>
    </row>
    <row r="16" spans="1:63" x14ac:dyDescent="0.25">
      <c r="A16" s="443"/>
      <c r="B16" s="438"/>
      <c r="C16" s="441"/>
      <c r="D16" s="441"/>
      <c r="E16" s="441"/>
      <c r="I16" s="442"/>
      <c r="Q16" s="443"/>
      <c r="S16" s="443"/>
      <c r="T16" s="441"/>
      <c r="U16" s="444"/>
      <c r="V16" s="438"/>
      <c r="W16" s="443"/>
      <c r="X16" s="443"/>
      <c r="Y16" s="441"/>
      <c r="Z16" s="445"/>
      <c r="AA16" s="441"/>
      <c r="AB16" s="443"/>
      <c r="AC16" s="441"/>
      <c r="AD16" s="444"/>
      <c r="AG16" s="441"/>
      <c r="AH16" s="441"/>
      <c r="AI16" s="443"/>
      <c r="AL16" s="441"/>
      <c r="AN16" s="441"/>
      <c r="AO16" s="443"/>
      <c r="AP16" s="441"/>
      <c r="AQ16" s="441"/>
      <c r="AR16" s="441"/>
      <c r="AS16" s="441"/>
      <c r="AT16" s="441"/>
      <c r="AU16" s="441"/>
      <c r="AV16" s="443"/>
      <c r="AW16" s="442"/>
      <c r="AY16" s="441"/>
      <c r="BC16" s="441"/>
      <c r="BD16" s="441"/>
      <c r="BE16" s="441"/>
      <c r="BF16" s="441"/>
      <c r="BG16" s="441"/>
      <c r="BH16" s="441"/>
      <c r="BI16" s="441"/>
      <c r="BJ16" s="441"/>
      <c r="BK16" s="441"/>
    </row>
    <row r="17" spans="1:63" x14ac:dyDescent="0.25">
      <c r="A17" s="443"/>
      <c r="B17" s="438"/>
      <c r="C17" s="441"/>
      <c r="D17" s="441"/>
      <c r="E17" s="441"/>
      <c r="I17" s="442"/>
      <c r="Q17" s="443"/>
      <c r="S17" s="443"/>
      <c r="T17" s="441"/>
      <c r="U17" s="444"/>
      <c r="V17" s="438"/>
      <c r="W17" s="443"/>
      <c r="X17" s="443"/>
      <c r="Y17" s="441"/>
      <c r="Z17" s="445"/>
      <c r="AA17" s="441"/>
      <c r="AB17" s="443"/>
      <c r="AC17" s="441"/>
      <c r="AD17" s="444"/>
      <c r="AG17" s="441"/>
      <c r="AH17" s="441"/>
      <c r="AI17" s="443"/>
      <c r="AL17" s="441"/>
      <c r="AN17" s="441"/>
      <c r="AO17" s="443"/>
      <c r="AP17" s="441"/>
      <c r="AQ17" s="441"/>
      <c r="AR17" s="441"/>
      <c r="AS17" s="441"/>
      <c r="AT17" s="441"/>
      <c r="AU17" s="441"/>
      <c r="AV17" s="443"/>
      <c r="AW17" s="442"/>
      <c r="AY17" s="441"/>
      <c r="BC17" s="441"/>
      <c r="BD17" s="441"/>
      <c r="BE17" s="441"/>
      <c r="BF17" s="441"/>
      <c r="BG17" s="441"/>
      <c r="BH17" s="441"/>
      <c r="BI17" s="441"/>
      <c r="BJ17" s="441"/>
      <c r="BK17" s="441"/>
    </row>
    <row r="18" spans="1:63" x14ac:dyDescent="0.25">
      <c r="A18" s="443"/>
      <c r="B18" s="438"/>
      <c r="C18" s="441"/>
      <c r="D18" s="441"/>
      <c r="E18" s="441"/>
      <c r="I18" s="442"/>
      <c r="Q18" s="443"/>
      <c r="S18" s="443"/>
      <c r="T18" s="441"/>
      <c r="U18" s="444"/>
      <c r="V18" s="438"/>
      <c r="W18" s="443"/>
      <c r="X18" s="443"/>
      <c r="Y18" s="441"/>
      <c r="Z18" s="445"/>
      <c r="AA18" s="441"/>
      <c r="AB18" s="443"/>
      <c r="AC18" s="441"/>
      <c r="AD18" s="444"/>
      <c r="AG18" s="441"/>
      <c r="AH18" s="441"/>
      <c r="AI18" s="443"/>
      <c r="AL18" s="441"/>
      <c r="AN18" s="441"/>
      <c r="AO18" s="443"/>
      <c r="AP18" s="441"/>
      <c r="AQ18" s="441"/>
      <c r="AR18" s="441"/>
      <c r="AS18" s="441"/>
      <c r="AT18" s="441"/>
      <c r="AU18" s="441"/>
      <c r="AV18" s="443"/>
      <c r="AW18" s="442"/>
      <c r="AY18" s="441"/>
      <c r="BC18" s="441"/>
      <c r="BD18" s="441"/>
      <c r="BE18" s="441"/>
      <c r="BF18" s="441"/>
      <c r="BG18" s="441"/>
      <c r="BH18" s="441"/>
      <c r="BI18" s="441"/>
      <c r="BJ18" s="441"/>
      <c r="BK18" s="441"/>
    </row>
    <row r="19" spans="1:63" x14ac:dyDescent="0.25">
      <c r="A19" s="443"/>
      <c r="B19" s="438"/>
      <c r="C19" s="441"/>
      <c r="D19" s="441"/>
      <c r="E19" s="441"/>
      <c r="I19" s="442"/>
      <c r="Q19" s="443"/>
      <c r="S19" s="443"/>
      <c r="T19" s="441"/>
      <c r="U19" s="444"/>
      <c r="V19" s="438"/>
      <c r="W19" s="443"/>
      <c r="X19" s="443"/>
      <c r="Y19" s="441"/>
      <c r="Z19" s="445"/>
      <c r="AA19" s="441"/>
      <c r="AB19" s="443"/>
      <c r="AC19" s="441"/>
      <c r="AD19" s="444"/>
      <c r="AG19" s="441"/>
      <c r="AH19" s="441"/>
      <c r="AI19" s="443"/>
      <c r="AL19" s="441"/>
      <c r="AN19" s="441"/>
      <c r="AO19" s="443"/>
      <c r="AP19" s="441"/>
      <c r="AQ19" s="441"/>
      <c r="AR19" s="441"/>
      <c r="AS19" s="441"/>
      <c r="AT19" s="441"/>
      <c r="AU19" s="441"/>
      <c r="AV19" s="443"/>
      <c r="AW19" s="442"/>
      <c r="AY19" s="441"/>
      <c r="BC19" s="441"/>
      <c r="BD19" s="441"/>
      <c r="BE19" s="441"/>
      <c r="BF19" s="441"/>
      <c r="BG19" s="441"/>
      <c r="BH19" s="441"/>
      <c r="BI19" s="441"/>
      <c r="BJ19" s="441"/>
      <c r="BK19" s="441"/>
    </row>
    <row r="20" spans="1:63" x14ac:dyDescent="0.25">
      <c r="A20" s="443"/>
      <c r="B20" s="438"/>
      <c r="C20" s="441"/>
      <c r="D20" s="441"/>
      <c r="E20" s="441"/>
      <c r="I20" s="442"/>
      <c r="Q20" s="443"/>
      <c r="S20" s="443"/>
      <c r="T20" s="441"/>
      <c r="U20" s="444"/>
      <c r="V20" s="438"/>
      <c r="W20" s="443"/>
      <c r="X20" s="443"/>
      <c r="Y20" s="441"/>
      <c r="Z20" s="445"/>
      <c r="AA20" s="441"/>
      <c r="AB20" s="443"/>
      <c r="AC20" s="441"/>
      <c r="AD20" s="444"/>
      <c r="AG20" s="441"/>
      <c r="AH20" s="441"/>
      <c r="AI20" s="443"/>
      <c r="AL20" s="441"/>
      <c r="AN20" s="441"/>
      <c r="AO20" s="443"/>
      <c r="AP20" s="441"/>
      <c r="AQ20" s="441"/>
      <c r="AR20" s="441"/>
      <c r="AS20" s="441"/>
      <c r="AT20" s="441"/>
      <c r="AU20" s="441"/>
      <c r="AV20" s="443"/>
      <c r="AW20" s="442"/>
      <c r="AY20" s="441"/>
      <c r="BC20" s="441"/>
      <c r="BD20" s="441"/>
      <c r="BE20" s="441"/>
      <c r="BF20" s="441"/>
      <c r="BG20" s="441"/>
      <c r="BH20" s="441"/>
      <c r="BI20" s="441"/>
      <c r="BJ20" s="441"/>
      <c r="BK20" s="441"/>
    </row>
    <row r="21" spans="1:63" x14ac:dyDescent="0.25">
      <c r="A21" s="443"/>
      <c r="B21" s="438"/>
      <c r="C21" s="441"/>
      <c r="D21" s="441"/>
      <c r="E21" s="441"/>
      <c r="I21" s="442"/>
      <c r="Q21" s="443"/>
      <c r="S21" s="443"/>
      <c r="T21" s="441"/>
      <c r="U21" s="444"/>
      <c r="V21" s="438"/>
      <c r="W21" s="443"/>
      <c r="X21" s="443"/>
      <c r="Y21" s="441"/>
      <c r="Z21" s="445"/>
      <c r="AA21" s="441"/>
      <c r="AB21" s="443"/>
      <c r="AC21" s="441"/>
      <c r="AD21" s="444"/>
      <c r="AG21" s="441"/>
      <c r="AH21" s="441"/>
      <c r="AI21" s="443"/>
      <c r="AL21" s="441"/>
      <c r="AN21" s="441"/>
      <c r="AO21" s="443"/>
      <c r="AP21" s="441"/>
      <c r="AQ21" s="441"/>
      <c r="AR21" s="441"/>
      <c r="AS21" s="441"/>
      <c r="AT21" s="441"/>
      <c r="AU21" s="441"/>
      <c r="AV21" s="443"/>
      <c r="AW21" s="442"/>
      <c r="AY21" s="441"/>
      <c r="BC21" s="441"/>
      <c r="BD21" s="441"/>
      <c r="BE21" s="441"/>
      <c r="BF21" s="441"/>
      <c r="BG21" s="441"/>
      <c r="BH21" s="441"/>
      <c r="BI21" s="441"/>
      <c r="BJ21" s="441"/>
      <c r="BK21" s="441"/>
    </row>
    <row r="22" spans="1:63" x14ac:dyDescent="0.25">
      <c r="A22" s="443"/>
      <c r="B22" s="438"/>
      <c r="C22" s="441"/>
      <c r="D22" s="441"/>
      <c r="E22" s="441"/>
      <c r="I22" s="442"/>
      <c r="Q22" s="443"/>
      <c r="S22" s="443"/>
      <c r="T22" s="441"/>
      <c r="U22" s="444"/>
      <c r="V22" s="438"/>
      <c r="W22" s="443"/>
      <c r="X22" s="443"/>
      <c r="Y22" s="441"/>
      <c r="Z22" s="445"/>
      <c r="AA22" s="441"/>
      <c r="AB22" s="443"/>
      <c r="AC22" s="441"/>
      <c r="AD22" s="444"/>
      <c r="AG22" s="441"/>
      <c r="AH22" s="441"/>
      <c r="AI22" s="443"/>
      <c r="AL22" s="441"/>
      <c r="AN22" s="441"/>
      <c r="AO22" s="443"/>
      <c r="AP22" s="441"/>
      <c r="AQ22" s="441"/>
      <c r="AR22" s="441"/>
      <c r="AS22" s="441"/>
      <c r="AT22" s="441"/>
      <c r="AU22" s="441"/>
      <c r="AV22" s="443"/>
      <c r="AW22" s="442"/>
      <c r="AY22" s="441"/>
      <c r="BC22" s="441"/>
      <c r="BD22" s="441"/>
      <c r="BE22" s="441"/>
      <c r="BF22" s="441"/>
      <c r="BG22" s="441"/>
      <c r="BH22" s="441"/>
      <c r="BI22" s="441"/>
      <c r="BJ22" s="441"/>
      <c r="BK22" s="441"/>
    </row>
    <row r="23" spans="1:63" x14ac:dyDescent="0.25">
      <c r="A23" s="443"/>
      <c r="B23" s="438"/>
      <c r="C23" s="441"/>
      <c r="D23" s="441"/>
      <c r="E23" s="441"/>
      <c r="I23" s="442"/>
      <c r="Q23" s="443"/>
      <c r="S23" s="443"/>
      <c r="T23" s="441"/>
      <c r="U23" s="444"/>
      <c r="V23" s="438"/>
      <c r="W23" s="443"/>
      <c r="X23" s="443"/>
      <c r="Y23" s="441"/>
      <c r="Z23" s="445"/>
      <c r="AA23" s="441"/>
      <c r="AB23" s="443"/>
      <c r="AC23" s="441"/>
      <c r="AD23" s="444"/>
      <c r="AG23" s="441"/>
      <c r="AH23" s="441"/>
      <c r="AI23" s="443"/>
      <c r="AL23" s="441"/>
      <c r="AN23" s="441"/>
      <c r="AO23" s="443"/>
      <c r="AP23" s="441"/>
      <c r="AQ23" s="441"/>
      <c r="AR23" s="441"/>
      <c r="AS23" s="441"/>
      <c r="AT23" s="441"/>
      <c r="AU23" s="441"/>
      <c r="AV23" s="443"/>
      <c r="AW23" s="442"/>
      <c r="AY23" s="441"/>
      <c r="BC23" s="441"/>
      <c r="BD23" s="441"/>
      <c r="BE23" s="441"/>
      <c r="BF23" s="441"/>
      <c r="BG23" s="441"/>
      <c r="BH23" s="441"/>
      <c r="BI23" s="441"/>
      <c r="BJ23" s="441"/>
      <c r="BK23" s="441"/>
    </row>
    <row r="24" spans="1:63" x14ac:dyDescent="0.25">
      <c r="A24" s="443"/>
      <c r="B24" s="438"/>
      <c r="C24" s="441"/>
      <c r="D24" s="441"/>
      <c r="E24" s="441"/>
      <c r="I24" s="442"/>
      <c r="Q24" s="443"/>
      <c r="S24" s="443"/>
      <c r="T24" s="441"/>
      <c r="U24" s="444"/>
      <c r="V24" s="438"/>
      <c r="W24" s="443"/>
      <c r="X24" s="443"/>
      <c r="Y24" s="441"/>
      <c r="Z24" s="445"/>
      <c r="AA24" s="441"/>
      <c r="AB24" s="443"/>
      <c r="AC24" s="441"/>
      <c r="AD24" s="444"/>
      <c r="AG24" s="441"/>
      <c r="AH24" s="441"/>
      <c r="AI24" s="443"/>
      <c r="AL24" s="441"/>
      <c r="AN24" s="441"/>
      <c r="AO24" s="443"/>
      <c r="AP24" s="441"/>
      <c r="AQ24" s="441"/>
      <c r="AR24" s="441"/>
      <c r="AS24" s="441"/>
      <c r="AT24" s="441"/>
      <c r="AU24" s="441"/>
      <c r="AV24" s="443"/>
      <c r="AW24" s="442"/>
      <c r="AY24" s="441"/>
      <c r="BC24" s="441"/>
      <c r="BD24" s="441"/>
      <c r="BE24" s="441"/>
      <c r="BF24" s="441"/>
      <c r="BG24" s="441"/>
      <c r="BH24" s="441"/>
      <c r="BI24" s="441"/>
      <c r="BJ24" s="441"/>
      <c r="BK24" s="441"/>
    </row>
    <row r="25" spans="1:63" x14ac:dyDescent="0.25">
      <c r="A25" s="443"/>
      <c r="B25" s="438"/>
      <c r="C25" s="441"/>
      <c r="D25" s="441"/>
      <c r="E25" s="441"/>
      <c r="I25" s="442"/>
      <c r="Q25" s="443"/>
      <c r="S25" s="443"/>
      <c r="T25" s="441"/>
      <c r="U25" s="444"/>
      <c r="V25" s="438"/>
      <c r="W25" s="443"/>
      <c r="X25" s="443"/>
      <c r="Y25" s="441"/>
      <c r="Z25" s="445"/>
      <c r="AA25" s="441"/>
      <c r="AB25" s="443"/>
      <c r="AC25" s="441"/>
      <c r="AD25" s="444"/>
      <c r="AG25" s="441"/>
      <c r="AH25" s="441"/>
      <c r="AI25" s="443"/>
      <c r="AL25" s="441"/>
      <c r="AN25" s="441"/>
      <c r="AO25" s="443"/>
      <c r="AP25" s="441"/>
      <c r="AQ25" s="441"/>
      <c r="AR25" s="441"/>
      <c r="AS25" s="441"/>
      <c r="AT25" s="441"/>
      <c r="AU25" s="441"/>
      <c r="AV25" s="443"/>
      <c r="AW25" s="442"/>
      <c r="AY25" s="441"/>
      <c r="BC25" s="441"/>
      <c r="BD25" s="441"/>
      <c r="BE25" s="441"/>
      <c r="BF25" s="441"/>
      <c r="BG25" s="441"/>
      <c r="BH25" s="441"/>
      <c r="BI25" s="441"/>
      <c r="BJ25" s="441"/>
      <c r="BK25" s="441"/>
    </row>
    <row r="26" spans="1:63" x14ac:dyDescent="0.25">
      <c r="A26" s="443"/>
      <c r="B26" s="438"/>
      <c r="C26" s="441"/>
      <c r="D26" s="441"/>
      <c r="E26" s="441"/>
      <c r="I26" s="442"/>
      <c r="Q26" s="443"/>
      <c r="S26" s="443"/>
      <c r="T26" s="441"/>
      <c r="U26" s="444"/>
      <c r="V26" s="438"/>
      <c r="W26" s="443"/>
      <c r="X26" s="443"/>
      <c r="Y26" s="441"/>
      <c r="Z26" s="445"/>
      <c r="AA26" s="441"/>
      <c r="AB26" s="443"/>
      <c r="AC26" s="441"/>
      <c r="AD26" s="444"/>
      <c r="AG26" s="441"/>
      <c r="AH26" s="441"/>
      <c r="AI26" s="443"/>
      <c r="AL26" s="441"/>
      <c r="AN26" s="441"/>
      <c r="AO26" s="443"/>
      <c r="AP26" s="441"/>
      <c r="AQ26" s="441"/>
      <c r="AR26" s="441"/>
      <c r="AS26" s="441"/>
      <c r="AT26" s="441"/>
      <c r="AU26" s="441"/>
      <c r="AV26" s="443"/>
      <c r="AW26" s="442"/>
      <c r="AY26" s="441"/>
      <c r="BC26" s="441"/>
      <c r="BD26" s="441"/>
      <c r="BE26" s="441"/>
      <c r="BF26" s="441"/>
      <c r="BG26" s="441"/>
      <c r="BH26" s="441"/>
      <c r="BI26" s="441"/>
      <c r="BJ26" s="441"/>
      <c r="BK26" s="441"/>
    </row>
    <row r="27" spans="1:63" x14ac:dyDescent="0.25">
      <c r="A27" s="443"/>
      <c r="B27" s="438"/>
      <c r="C27" s="441"/>
      <c r="D27" s="441"/>
      <c r="E27" s="441"/>
      <c r="I27" s="442"/>
      <c r="Q27" s="443"/>
      <c r="S27" s="443"/>
      <c r="T27" s="441"/>
      <c r="U27" s="444"/>
      <c r="V27" s="438"/>
      <c r="W27" s="443"/>
      <c r="X27" s="443"/>
      <c r="Y27" s="441"/>
      <c r="Z27" s="445"/>
      <c r="AA27" s="441"/>
      <c r="AB27" s="443"/>
      <c r="AC27" s="441"/>
      <c r="AD27" s="444"/>
      <c r="AG27" s="441"/>
      <c r="AH27" s="441"/>
      <c r="AI27" s="443"/>
      <c r="AL27" s="441"/>
      <c r="AN27" s="441"/>
      <c r="AO27" s="443"/>
      <c r="AP27" s="441"/>
      <c r="AQ27" s="441"/>
      <c r="AR27" s="441"/>
      <c r="AS27" s="441"/>
      <c r="AT27" s="441"/>
      <c r="AU27" s="441"/>
      <c r="AV27" s="443"/>
      <c r="AW27" s="442"/>
      <c r="AY27" s="441"/>
      <c r="BC27" s="441"/>
      <c r="BD27" s="441"/>
      <c r="BE27" s="441"/>
      <c r="BF27" s="441"/>
      <c r="BG27" s="441"/>
      <c r="BH27" s="441"/>
      <c r="BI27" s="441"/>
      <c r="BJ27" s="441"/>
      <c r="BK27" s="441"/>
    </row>
    <row r="28" spans="1:63" x14ac:dyDescent="0.25">
      <c r="A28" s="443"/>
      <c r="B28" s="438"/>
      <c r="C28" s="441"/>
      <c r="D28" s="441"/>
      <c r="E28" s="441"/>
      <c r="I28" s="442"/>
      <c r="Q28" s="443"/>
      <c r="S28" s="443"/>
      <c r="T28" s="441"/>
      <c r="U28" s="444"/>
      <c r="V28" s="438"/>
      <c r="W28" s="443"/>
      <c r="X28" s="443"/>
      <c r="Y28" s="441"/>
      <c r="Z28" s="445"/>
      <c r="AA28" s="441"/>
      <c r="AB28" s="443"/>
      <c r="AC28" s="441"/>
      <c r="AD28" s="444"/>
      <c r="AG28" s="441"/>
      <c r="AH28" s="441"/>
      <c r="AI28" s="443"/>
      <c r="AL28" s="441"/>
      <c r="AN28" s="441"/>
      <c r="AO28" s="443"/>
      <c r="AP28" s="441"/>
      <c r="AQ28" s="441"/>
      <c r="AR28" s="441"/>
      <c r="AS28" s="441"/>
      <c r="AT28" s="441"/>
      <c r="AU28" s="441"/>
      <c r="AV28" s="443"/>
      <c r="AW28" s="442"/>
      <c r="AY28" s="441"/>
      <c r="BC28" s="441"/>
      <c r="BD28" s="441"/>
      <c r="BE28" s="441"/>
      <c r="BF28" s="441"/>
      <c r="BG28" s="441"/>
      <c r="BH28" s="441"/>
      <c r="BI28" s="441"/>
      <c r="BJ28" s="441"/>
      <c r="BK28" s="441"/>
    </row>
    <row r="29" spans="1:63" x14ac:dyDescent="0.25">
      <c r="A29" s="443"/>
      <c r="B29" s="438"/>
      <c r="C29" s="441"/>
      <c r="D29" s="441"/>
      <c r="E29" s="441"/>
      <c r="I29" s="442"/>
      <c r="Q29" s="443"/>
      <c r="S29" s="443"/>
      <c r="T29" s="441"/>
      <c r="U29" s="444"/>
      <c r="V29" s="438"/>
      <c r="W29" s="443"/>
      <c r="X29" s="443"/>
      <c r="Y29" s="441"/>
      <c r="Z29" s="445"/>
      <c r="AA29" s="441"/>
      <c r="AB29" s="443"/>
      <c r="AC29" s="441"/>
      <c r="AD29" s="444"/>
      <c r="AG29" s="441"/>
      <c r="AH29" s="441"/>
      <c r="AI29" s="443"/>
      <c r="AL29" s="441"/>
      <c r="AN29" s="441"/>
      <c r="AO29" s="443"/>
      <c r="AP29" s="441"/>
      <c r="AQ29" s="441"/>
      <c r="AR29" s="441"/>
      <c r="AS29" s="441"/>
      <c r="AT29" s="441"/>
      <c r="AU29" s="441"/>
      <c r="AV29" s="443"/>
      <c r="AW29" s="442"/>
      <c r="AY29" s="441"/>
      <c r="BC29" s="441"/>
      <c r="BD29" s="441"/>
      <c r="BE29" s="441"/>
      <c r="BF29" s="441"/>
      <c r="BG29" s="441"/>
      <c r="BH29" s="441"/>
      <c r="BI29" s="441"/>
      <c r="BJ29" s="441"/>
      <c r="BK29" s="441"/>
    </row>
    <row r="30" spans="1:63" x14ac:dyDescent="0.25">
      <c r="A30" s="443"/>
      <c r="B30" s="438"/>
      <c r="C30" s="441"/>
      <c r="D30" s="441"/>
      <c r="E30" s="441"/>
      <c r="I30" s="442"/>
      <c r="Q30" s="443"/>
      <c r="S30" s="443"/>
      <c r="T30" s="441"/>
      <c r="U30" s="444"/>
      <c r="V30" s="438"/>
      <c r="W30" s="443"/>
      <c r="X30" s="443"/>
      <c r="Y30" s="441"/>
      <c r="Z30" s="445"/>
      <c r="AA30" s="441"/>
      <c r="AB30" s="443"/>
      <c r="AC30" s="441"/>
      <c r="AD30" s="444"/>
      <c r="AG30" s="441"/>
      <c r="AH30" s="441"/>
      <c r="AI30" s="443"/>
      <c r="AL30" s="441"/>
      <c r="AN30" s="441"/>
      <c r="AO30" s="443"/>
      <c r="AP30" s="441"/>
      <c r="AQ30" s="441"/>
      <c r="AR30" s="441"/>
      <c r="AS30" s="441"/>
      <c r="AT30" s="441"/>
      <c r="AU30" s="441"/>
      <c r="AV30" s="443"/>
      <c r="AW30" s="442"/>
      <c r="AY30" s="441"/>
      <c r="BC30" s="441"/>
      <c r="BD30" s="441"/>
      <c r="BE30" s="441"/>
      <c r="BF30" s="441"/>
      <c r="BG30" s="441"/>
      <c r="BH30" s="441"/>
      <c r="BI30" s="441"/>
      <c r="BJ30" s="441"/>
      <c r="BK30" s="441"/>
    </row>
    <row r="31" spans="1:63" x14ac:dyDescent="0.25">
      <c r="A31" s="443"/>
      <c r="B31" s="438"/>
      <c r="C31" s="441"/>
      <c r="D31" s="441"/>
      <c r="E31" s="441"/>
      <c r="I31" s="442"/>
      <c r="Q31" s="443"/>
      <c r="S31" s="443"/>
      <c r="T31" s="441"/>
      <c r="U31" s="444"/>
      <c r="V31" s="438"/>
      <c r="W31" s="443"/>
      <c r="X31" s="443"/>
      <c r="Y31" s="441"/>
      <c r="Z31" s="445"/>
      <c r="AA31" s="441"/>
      <c r="AB31" s="443"/>
      <c r="AC31" s="441"/>
      <c r="AD31" s="444"/>
      <c r="AG31" s="441"/>
      <c r="AH31" s="441"/>
      <c r="AI31" s="443"/>
      <c r="AL31" s="441"/>
      <c r="AN31" s="441"/>
      <c r="AO31" s="443"/>
      <c r="AP31" s="441"/>
      <c r="AQ31" s="441"/>
      <c r="AR31" s="441"/>
      <c r="AS31" s="441"/>
      <c r="AT31" s="441"/>
      <c r="AU31" s="441"/>
      <c r="AV31" s="443"/>
      <c r="AW31" s="442"/>
      <c r="AY31" s="441"/>
      <c r="BC31" s="441"/>
      <c r="BD31" s="441"/>
      <c r="BE31" s="441"/>
      <c r="BF31" s="441"/>
      <c r="BG31" s="441"/>
      <c r="BH31" s="441"/>
      <c r="BI31" s="441"/>
      <c r="BJ31" s="441"/>
      <c r="BK31" s="441"/>
    </row>
    <row r="32" spans="1:63" x14ac:dyDescent="0.25">
      <c r="A32" s="443"/>
      <c r="B32" s="438"/>
      <c r="C32" s="441"/>
      <c r="D32" s="441"/>
      <c r="E32" s="441"/>
      <c r="I32" s="442"/>
      <c r="Q32" s="443"/>
      <c r="S32" s="443"/>
      <c r="T32" s="441"/>
      <c r="U32" s="444"/>
      <c r="V32" s="438"/>
      <c r="W32" s="443"/>
      <c r="X32" s="443"/>
      <c r="Y32" s="441"/>
      <c r="Z32" s="445"/>
      <c r="AA32" s="441"/>
      <c r="AB32" s="443"/>
      <c r="AC32" s="441"/>
      <c r="AD32" s="444"/>
      <c r="AG32" s="441"/>
      <c r="AH32" s="441"/>
      <c r="AI32" s="443"/>
      <c r="AL32" s="441"/>
      <c r="AN32" s="441"/>
      <c r="AO32" s="443"/>
      <c r="AP32" s="441"/>
      <c r="AQ32" s="441"/>
      <c r="AR32" s="441"/>
      <c r="AS32" s="441"/>
      <c r="AT32" s="441"/>
      <c r="AU32" s="441"/>
      <c r="AV32" s="443"/>
      <c r="AW32" s="442"/>
      <c r="AY32" s="441"/>
      <c r="BC32" s="441"/>
      <c r="BD32" s="441"/>
      <c r="BE32" s="441"/>
      <c r="BF32" s="441"/>
      <c r="BG32" s="441"/>
      <c r="BH32" s="441"/>
      <c r="BI32" s="441"/>
      <c r="BJ32" s="441"/>
      <c r="BK32" s="441"/>
    </row>
    <row r="33" spans="1:63" x14ac:dyDescent="0.25">
      <c r="A33" s="443"/>
      <c r="B33" s="438"/>
      <c r="C33" s="441"/>
      <c r="D33" s="441"/>
      <c r="E33" s="441"/>
      <c r="I33" s="442"/>
      <c r="Q33" s="443"/>
      <c r="S33" s="443"/>
      <c r="T33" s="441"/>
      <c r="U33" s="444"/>
      <c r="V33" s="438"/>
      <c r="W33" s="443"/>
      <c r="X33" s="443"/>
      <c r="Y33" s="441"/>
      <c r="Z33" s="445"/>
      <c r="AA33" s="441"/>
      <c r="AB33" s="443"/>
      <c r="AC33" s="441"/>
      <c r="AD33" s="444"/>
      <c r="AG33" s="441"/>
      <c r="AH33" s="441"/>
      <c r="AI33" s="443"/>
      <c r="AL33" s="441"/>
      <c r="AN33" s="441"/>
      <c r="AO33" s="443"/>
      <c r="AP33" s="441"/>
      <c r="AQ33" s="441"/>
      <c r="AR33" s="441"/>
      <c r="AS33" s="441"/>
      <c r="AT33" s="441"/>
      <c r="AU33" s="441"/>
      <c r="AV33" s="443"/>
      <c r="AW33" s="442"/>
      <c r="AY33" s="441"/>
      <c r="BC33" s="441"/>
      <c r="BD33" s="441"/>
      <c r="BE33" s="441"/>
      <c r="BF33" s="441"/>
      <c r="BG33" s="441"/>
      <c r="BH33" s="441"/>
      <c r="BI33" s="441"/>
      <c r="BJ33" s="441"/>
      <c r="BK33" s="441"/>
    </row>
    <row r="34" spans="1:63" x14ac:dyDescent="0.25">
      <c r="A34" s="443"/>
      <c r="B34" s="438"/>
      <c r="C34" s="441"/>
      <c r="D34" s="441"/>
      <c r="E34" s="441"/>
      <c r="I34" s="442"/>
      <c r="Q34" s="443"/>
      <c r="S34" s="443"/>
      <c r="T34" s="441"/>
      <c r="U34" s="444"/>
      <c r="V34" s="438"/>
      <c r="W34" s="443"/>
      <c r="X34" s="443"/>
      <c r="Y34" s="441"/>
      <c r="Z34" s="445"/>
      <c r="AA34" s="441"/>
      <c r="AB34" s="443"/>
      <c r="AC34" s="441"/>
      <c r="AD34" s="444"/>
      <c r="AG34" s="441"/>
      <c r="AH34" s="441"/>
      <c r="AI34" s="443"/>
      <c r="AL34" s="441"/>
      <c r="AN34" s="441"/>
      <c r="AO34" s="443"/>
      <c r="AP34" s="441"/>
      <c r="AQ34" s="441"/>
      <c r="AR34" s="441"/>
      <c r="AS34" s="441"/>
      <c r="AT34" s="441"/>
      <c r="AU34" s="441"/>
      <c r="AV34" s="443"/>
      <c r="AW34" s="442"/>
      <c r="AY34" s="441"/>
      <c r="BC34" s="441"/>
      <c r="BD34" s="441"/>
      <c r="BE34" s="441"/>
      <c r="BF34" s="441"/>
      <c r="BG34" s="441"/>
      <c r="BH34" s="441"/>
      <c r="BI34" s="441"/>
      <c r="BJ34" s="441"/>
      <c r="BK34" s="441"/>
    </row>
    <row r="35" spans="1:63" x14ac:dyDescent="0.25">
      <c r="A35" s="443"/>
      <c r="B35" s="438"/>
      <c r="C35" s="441"/>
      <c r="D35" s="441"/>
      <c r="E35" s="441"/>
      <c r="I35" s="442"/>
      <c r="Q35" s="443"/>
      <c r="S35" s="443"/>
      <c r="T35" s="441"/>
      <c r="U35" s="444"/>
      <c r="V35" s="438"/>
      <c r="W35" s="443"/>
      <c r="X35" s="443"/>
      <c r="Y35" s="441"/>
      <c r="Z35" s="445"/>
      <c r="AA35" s="441"/>
      <c r="AB35" s="443"/>
      <c r="AC35" s="441"/>
      <c r="AD35" s="444"/>
      <c r="AG35" s="441"/>
      <c r="AH35" s="441"/>
      <c r="AI35" s="443"/>
      <c r="AL35" s="441"/>
      <c r="AN35" s="441"/>
      <c r="AO35" s="443"/>
      <c r="AP35" s="441"/>
      <c r="AQ35" s="441"/>
      <c r="AR35" s="441"/>
      <c r="AS35" s="441"/>
      <c r="AT35" s="441"/>
      <c r="AU35" s="441"/>
      <c r="AV35" s="443"/>
      <c r="AW35" s="442"/>
      <c r="AY35" s="441"/>
      <c r="BC35" s="441"/>
      <c r="BD35" s="441"/>
      <c r="BE35" s="441"/>
      <c r="BF35" s="441"/>
      <c r="BG35" s="441"/>
      <c r="BH35" s="441"/>
      <c r="BI35" s="441"/>
      <c r="BJ35" s="441"/>
      <c r="BK35" s="441"/>
    </row>
    <row r="36" spans="1:63" x14ac:dyDescent="0.25">
      <c r="A36" s="443"/>
      <c r="B36" s="438"/>
      <c r="C36" s="441"/>
      <c r="D36" s="441"/>
      <c r="E36" s="441"/>
      <c r="I36" s="442"/>
      <c r="Q36" s="443"/>
      <c r="S36" s="443"/>
      <c r="T36" s="441"/>
      <c r="U36" s="444"/>
      <c r="V36" s="438"/>
      <c r="W36" s="443"/>
      <c r="X36" s="443"/>
      <c r="Y36" s="441"/>
      <c r="Z36" s="445"/>
      <c r="AA36" s="441"/>
      <c r="AB36" s="443"/>
      <c r="AC36" s="441"/>
      <c r="AD36" s="444"/>
      <c r="AG36" s="441"/>
      <c r="AH36" s="441"/>
      <c r="AI36" s="443"/>
      <c r="AL36" s="441"/>
      <c r="AN36" s="441"/>
      <c r="AO36" s="443"/>
      <c r="AP36" s="441"/>
      <c r="AQ36" s="441"/>
      <c r="AR36" s="441"/>
      <c r="AS36" s="441"/>
      <c r="AT36" s="441"/>
      <c r="AU36" s="441"/>
      <c r="AV36" s="443"/>
      <c r="AW36" s="442"/>
      <c r="AY36" s="441"/>
      <c r="BC36" s="441"/>
      <c r="BD36" s="441"/>
      <c r="BE36" s="441"/>
      <c r="BF36" s="441"/>
      <c r="BG36" s="441"/>
      <c r="BH36" s="441"/>
      <c r="BI36" s="441"/>
      <c r="BJ36" s="441"/>
      <c r="BK36" s="441"/>
    </row>
    <row r="37" spans="1:63" x14ac:dyDescent="0.25">
      <c r="A37" s="443"/>
      <c r="B37" s="438"/>
      <c r="C37" s="441"/>
      <c r="D37" s="441"/>
      <c r="E37" s="441"/>
      <c r="I37" s="442"/>
      <c r="Q37" s="443"/>
      <c r="S37" s="443"/>
      <c r="T37" s="441"/>
      <c r="U37" s="444"/>
      <c r="V37" s="438"/>
      <c r="W37" s="443"/>
      <c r="X37" s="443"/>
      <c r="Y37" s="441"/>
      <c r="Z37" s="445"/>
      <c r="AA37" s="441"/>
      <c r="AB37" s="443"/>
      <c r="AC37" s="441"/>
      <c r="AD37" s="444"/>
      <c r="AG37" s="441"/>
      <c r="AH37" s="441"/>
      <c r="AI37" s="443"/>
      <c r="AL37" s="441"/>
      <c r="AN37" s="441"/>
      <c r="AO37" s="443"/>
      <c r="AP37" s="441"/>
      <c r="AQ37" s="441"/>
      <c r="AR37" s="441"/>
      <c r="AS37" s="441"/>
      <c r="AT37" s="441"/>
      <c r="AU37" s="441"/>
      <c r="AV37" s="443"/>
      <c r="AW37" s="442"/>
      <c r="AY37" s="441"/>
      <c r="BC37" s="441"/>
      <c r="BD37" s="441"/>
      <c r="BE37" s="441"/>
      <c r="BF37" s="441"/>
      <c r="BG37" s="441"/>
      <c r="BH37" s="441"/>
      <c r="BI37" s="441"/>
      <c r="BJ37" s="441"/>
      <c r="BK37" s="441"/>
    </row>
    <row r="38" spans="1:63" x14ac:dyDescent="0.25">
      <c r="A38" s="443"/>
      <c r="B38" s="438"/>
      <c r="C38" s="441"/>
      <c r="D38" s="441"/>
      <c r="E38" s="441"/>
      <c r="I38" s="442"/>
      <c r="Q38" s="443"/>
      <c r="S38" s="443"/>
      <c r="T38" s="441"/>
      <c r="U38" s="444"/>
      <c r="V38" s="438"/>
      <c r="W38" s="443"/>
      <c r="X38" s="443"/>
      <c r="Y38" s="441"/>
      <c r="Z38" s="445"/>
      <c r="AA38" s="441"/>
      <c r="AB38" s="443"/>
      <c r="AC38" s="441"/>
      <c r="AD38" s="444"/>
      <c r="AG38" s="441"/>
      <c r="AH38" s="441"/>
      <c r="AI38" s="443"/>
      <c r="AL38" s="441"/>
      <c r="AN38" s="441"/>
      <c r="AO38" s="443"/>
      <c r="AP38" s="441"/>
      <c r="AQ38" s="441"/>
      <c r="AR38" s="441"/>
      <c r="AS38" s="441"/>
      <c r="AT38" s="441"/>
      <c r="AU38" s="441"/>
      <c r="AV38" s="443"/>
      <c r="AW38" s="442"/>
      <c r="AY38" s="441"/>
      <c r="BC38" s="441"/>
      <c r="BD38" s="441"/>
      <c r="BE38" s="441"/>
      <c r="BF38" s="441"/>
      <c r="BG38" s="441"/>
      <c r="BH38" s="441"/>
      <c r="BI38" s="441"/>
      <c r="BJ38" s="441"/>
      <c r="BK38" s="441"/>
    </row>
    <row r="39" spans="1:63" x14ac:dyDescent="0.25">
      <c r="A39" s="443"/>
      <c r="B39" s="438"/>
      <c r="C39" s="441"/>
      <c r="D39" s="441"/>
      <c r="E39" s="441"/>
      <c r="I39" s="442"/>
      <c r="Q39" s="443"/>
      <c r="S39" s="443"/>
      <c r="T39" s="441"/>
      <c r="U39" s="444"/>
      <c r="V39" s="438"/>
      <c r="W39" s="443"/>
      <c r="X39" s="443"/>
      <c r="Y39" s="441"/>
      <c r="Z39" s="445"/>
      <c r="AA39" s="441"/>
      <c r="AB39" s="443"/>
      <c r="AC39" s="441"/>
      <c r="AD39" s="444"/>
      <c r="AG39" s="441"/>
      <c r="AH39" s="441"/>
      <c r="AI39" s="443"/>
      <c r="AL39" s="441"/>
      <c r="AN39" s="441"/>
      <c r="AO39" s="443"/>
      <c r="AP39" s="441"/>
      <c r="AQ39" s="441"/>
      <c r="AR39" s="441"/>
      <c r="AS39" s="441"/>
      <c r="AT39" s="441"/>
      <c r="AU39" s="441"/>
      <c r="AV39" s="443"/>
      <c r="AW39" s="442"/>
      <c r="AY39" s="441"/>
      <c r="BC39" s="441"/>
      <c r="BD39" s="441"/>
      <c r="BE39" s="441"/>
      <c r="BF39" s="441"/>
      <c r="BG39" s="441"/>
      <c r="BH39" s="441"/>
      <c r="BI39" s="441"/>
      <c r="BJ39" s="441"/>
      <c r="BK39" s="441"/>
    </row>
    <row r="40" spans="1:63" x14ac:dyDescent="0.25">
      <c r="A40" s="443"/>
      <c r="B40" s="438"/>
      <c r="C40" s="441"/>
      <c r="D40" s="441"/>
      <c r="E40" s="441"/>
      <c r="I40" s="442"/>
      <c r="Q40" s="443"/>
      <c r="S40" s="443"/>
      <c r="T40" s="441"/>
      <c r="U40" s="444"/>
      <c r="V40" s="438"/>
      <c r="W40" s="443"/>
      <c r="X40" s="443"/>
      <c r="Y40" s="441"/>
      <c r="Z40" s="445"/>
      <c r="AA40" s="441"/>
      <c r="AB40" s="443"/>
      <c r="AC40" s="441"/>
      <c r="AD40" s="444"/>
      <c r="AG40" s="441"/>
      <c r="AH40" s="441"/>
      <c r="AI40" s="443"/>
      <c r="AL40" s="441"/>
      <c r="AN40" s="441"/>
      <c r="AO40" s="443"/>
      <c r="AP40" s="441"/>
      <c r="AQ40" s="441"/>
      <c r="AR40" s="441"/>
      <c r="AS40" s="441"/>
      <c r="AT40" s="441"/>
      <c r="AU40" s="441"/>
      <c r="AV40" s="443"/>
      <c r="AW40" s="442"/>
      <c r="AY40" s="441"/>
      <c r="BC40" s="441"/>
      <c r="BD40" s="441"/>
      <c r="BE40" s="441"/>
      <c r="BF40" s="441"/>
      <c r="BG40" s="441"/>
      <c r="BH40" s="441"/>
      <c r="BI40" s="441"/>
      <c r="BJ40" s="441"/>
      <c r="BK40" s="441"/>
    </row>
    <row r="41" spans="1:63" x14ac:dyDescent="0.25">
      <c r="A41" s="443"/>
      <c r="B41" s="438"/>
      <c r="C41" s="441"/>
      <c r="D41" s="441"/>
      <c r="E41" s="441"/>
      <c r="I41" s="442"/>
      <c r="Q41" s="443"/>
      <c r="S41" s="443"/>
      <c r="T41" s="441"/>
      <c r="U41" s="444"/>
      <c r="V41" s="438"/>
      <c r="W41" s="443"/>
      <c r="X41" s="443"/>
      <c r="Y41" s="441"/>
      <c r="Z41" s="445"/>
      <c r="AA41" s="441"/>
      <c r="AB41" s="443"/>
      <c r="AC41" s="441"/>
      <c r="AD41" s="444"/>
      <c r="AG41" s="441"/>
      <c r="AH41" s="441"/>
      <c r="AI41" s="443"/>
      <c r="AL41" s="441"/>
      <c r="AN41" s="441"/>
      <c r="AO41" s="443"/>
      <c r="AP41" s="441"/>
      <c r="AQ41" s="441"/>
      <c r="AR41" s="441"/>
      <c r="AS41" s="441"/>
      <c r="AT41" s="441"/>
      <c r="AU41" s="441"/>
      <c r="AV41" s="443"/>
      <c r="AW41" s="442"/>
      <c r="AY41" s="441"/>
      <c r="BC41" s="441"/>
      <c r="BD41" s="441"/>
      <c r="BE41" s="441"/>
      <c r="BF41" s="441"/>
      <c r="BG41" s="441"/>
      <c r="BH41" s="441"/>
      <c r="BI41" s="441"/>
      <c r="BJ41" s="441"/>
      <c r="BK41" s="441"/>
    </row>
    <row r="42" spans="1:63" x14ac:dyDescent="0.25">
      <c r="A42" s="443"/>
      <c r="B42" s="438"/>
      <c r="C42" s="441"/>
      <c r="D42" s="441"/>
      <c r="E42" s="441"/>
      <c r="I42" s="442"/>
      <c r="Q42" s="443"/>
      <c r="S42" s="443"/>
      <c r="T42" s="441"/>
      <c r="U42" s="444"/>
      <c r="V42" s="438"/>
      <c r="W42" s="443"/>
      <c r="X42" s="443"/>
      <c r="Y42" s="441"/>
      <c r="Z42" s="445"/>
      <c r="AA42" s="441"/>
      <c r="AB42" s="443"/>
      <c r="AC42" s="441"/>
      <c r="AD42" s="444"/>
      <c r="AG42" s="441"/>
      <c r="AH42" s="441"/>
      <c r="AI42" s="443"/>
      <c r="AL42" s="441"/>
      <c r="AN42" s="441"/>
      <c r="AO42" s="443"/>
      <c r="AP42" s="441"/>
      <c r="AQ42" s="441"/>
      <c r="AR42" s="441"/>
      <c r="AS42" s="441"/>
      <c r="AT42" s="441"/>
      <c r="AU42" s="441"/>
      <c r="AV42" s="443"/>
      <c r="AW42" s="442"/>
      <c r="AY42" s="441"/>
      <c r="BC42" s="441"/>
      <c r="BD42" s="441"/>
      <c r="BE42" s="441"/>
      <c r="BF42" s="441"/>
      <c r="BG42" s="441"/>
      <c r="BH42" s="441"/>
      <c r="BI42" s="441"/>
      <c r="BJ42" s="441"/>
      <c r="BK42" s="441"/>
    </row>
    <row r="43" spans="1:63" x14ac:dyDescent="0.25">
      <c r="A43" s="443"/>
      <c r="B43" s="438"/>
      <c r="C43" s="441"/>
      <c r="D43" s="441"/>
      <c r="E43" s="441"/>
      <c r="I43" s="442"/>
      <c r="Q43" s="443"/>
      <c r="S43" s="443"/>
      <c r="T43" s="441"/>
      <c r="U43" s="444"/>
      <c r="V43" s="438"/>
      <c r="W43" s="443"/>
      <c r="X43" s="443"/>
      <c r="Y43" s="441"/>
      <c r="Z43" s="445"/>
      <c r="AA43" s="441"/>
      <c r="AB43" s="443"/>
      <c r="AC43" s="441"/>
      <c r="AD43" s="444"/>
      <c r="AG43" s="441"/>
      <c r="AH43" s="441"/>
      <c r="AI43" s="443"/>
      <c r="AL43" s="441"/>
      <c r="AN43" s="441"/>
      <c r="AO43" s="443"/>
      <c r="AP43" s="441"/>
      <c r="AQ43" s="441"/>
      <c r="AR43" s="441"/>
      <c r="AS43" s="441"/>
      <c r="AT43" s="441"/>
      <c r="AU43" s="441"/>
      <c r="AV43" s="443"/>
      <c r="AW43" s="442"/>
      <c r="AY43" s="441"/>
      <c r="BC43" s="441"/>
      <c r="BD43" s="441"/>
      <c r="BE43" s="441"/>
      <c r="BF43" s="441"/>
      <c r="BG43" s="441"/>
      <c r="BH43" s="441"/>
      <c r="BI43" s="441"/>
      <c r="BJ43" s="441"/>
      <c r="BK43" s="441"/>
    </row>
    <row r="44" spans="1:63" x14ac:dyDescent="0.25">
      <c r="A44" s="443"/>
      <c r="B44" s="438"/>
      <c r="C44" s="441"/>
      <c r="D44" s="441"/>
      <c r="E44" s="441"/>
      <c r="I44" s="442"/>
      <c r="Q44" s="443"/>
      <c r="S44" s="443"/>
      <c r="T44" s="441"/>
      <c r="U44" s="444"/>
      <c r="V44" s="438"/>
      <c r="W44" s="443"/>
      <c r="X44" s="443"/>
      <c r="Y44" s="441"/>
      <c r="Z44" s="445"/>
      <c r="AA44" s="441"/>
      <c r="AB44" s="443"/>
      <c r="AC44" s="441"/>
      <c r="AD44" s="444"/>
      <c r="AG44" s="441"/>
      <c r="AH44" s="441"/>
      <c r="AI44" s="443"/>
      <c r="AL44" s="441"/>
      <c r="AN44" s="441"/>
      <c r="AO44" s="443"/>
      <c r="AP44" s="441"/>
      <c r="AQ44" s="441"/>
      <c r="AR44" s="441"/>
      <c r="AS44" s="441"/>
      <c r="AT44" s="441"/>
      <c r="AU44" s="441"/>
      <c r="AV44" s="443"/>
      <c r="AW44" s="442"/>
      <c r="AY44" s="441"/>
      <c r="BC44" s="441"/>
      <c r="BD44" s="441"/>
      <c r="BE44" s="441"/>
      <c r="BF44" s="441"/>
      <c r="BG44" s="441"/>
      <c r="BH44" s="441"/>
      <c r="BI44" s="441"/>
      <c r="BJ44" s="441"/>
      <c r="BK44" s="441"/>
    </row>
    <row r="45" spans="1:63" x14ac:dyDescent="0.25">
      <c r="A45" s="443"/>
      <c r="B45" s="438"/>
      <c r="C45" s="441"/>
      <c r="D45" s="441"/>
      <c r="E45" s="441"/>
      <c r="I45" s="442"/>
      <c r="Q45" s="443"/>
      <c r="S45" s="443"/>
      <c r="T45" s="441"/>
      <c r="U45" s="444"/>
      <c r="V45" s="438"/>
      <c r="W45" s="443"/>
      <c r="X45" s="443"/>
      <c r="Y45" s="441"/>
      <c r="Z45" s="445"/>
      <c r="AA45" s="441"/>
      <c r="AB45" s="443"/>
      <c r="AC45" s="441"/>
      <c r="AD45" s="444"/>
      <c r="AG45" s="441"/>
      <c r="AH45" s="441"/>
      <c r="AI45" s="443"/>
      <c r="AL45" s="441"/>
      <c r="AN45" s="441"/>
      <c r="AO45" s="443"/>
      <c r="AP45" s="441"/>
      <c r="AQ45" s="441"/>
      <c r="AR45" s="441"/>
      <c r="AS45" s="441"/>
      <c r="AT45" s="441"/>
      <c r="AU45" s="441"/>
      <c r="AV45" s="443"/>
      <c r="AW45" s="442"/>
      <c r="AY45" s="441"/>
      <c r="BC45" s="441"/>
      <c r="BD45" s="441"/>
      <c r="BE45" s="441"/>
      <c r="BF45" s="441"/>
      <c r="BG45" s="441"/>
      <c r="BH45" s="441"/>
      <c r="BI45" s="441"/>
      <c r="BJ45" s="441"/>
      <c r="BK45" s="441"/>
    </row>
    <row r="46" spans="1:63" x14ac:dyDescent="0.25">
      <c r="A46" s="443"/>
      <c r="B46" s="438"/>
      <c r="C46" s="441"/>
      <c r="D46" s="441"/>
      <c r="E46" s="441"/>
      <c r="I46" s="442"/>
      <c r="Q46" s="443"/>
      <c r="S46" s="443"/>
      <c r="T46" s="441"/>
      <c r="U46" s="444"/>
      <c r="V46" s="438"/>
      <c r="W46" s="443"/>
      <c r="X46" s="443"/>
      <c r="Y46" s="441"/>
      <c r="Z46" s="445"/>
      <c r="AA46" s="441"/>
      <c r="AB46" s="443"/>
      <c r="AC46" s="441"/>
      <c r="AD46" s="444"/>
      <c r="AG46" s="441"/>
      <c r="AH46" s="441"/>
      <c r="AI46" s="443"/>
      <c r="AL46" s="441"/>
      <c r="AN46" s="441"/>
      <c r="AO46" s="443"/>
      <c r="AP46" s="441"/>
      <c r="AQ46" s="441"/>
      <c r="AR46" s="441"/>
      <c r="AS46" s="441"/>
      <c r="AT46" s="441"/>
      <c r="AU46" s="441"/>
      <c r="AV46" s="443"/>
      <c r="AW46" s="442"/>
      <c r="AY46" s="441"/>
      <c r="BC46" s="441"/>
      <c r="BD46" s="441"/>
      <c r="BE46" s="441"/>
      <c r="BF46" s="441"/>
      <c r="BG46" s="441"/>
      <c r="BH46" s="441"/>
      <c r="BI46" s="441"/>
      <c r="BJ46" s="441"/>
      <c r="BK46" s="441"/>
    </row>
    <row r="47" spans="1:63" x14ac:dyDescent="0.25">
      <c r="A47" s="443"/>
      <c r="B47" s="438"/>
      <c r="C47" s="441"/>
      <c r="D47" s="441"/>
      <c r="E47" s="441"/>
      <c r="I47" s="442"/>
      <c r="Q47" s="443"/>
      <c r="S47" s="443"/>
      <c r="T47" s="441"/>
      <c r="U47" s="444"/>
      <c r="V47" s="438"/>
      <c r="W47" s="443"/>
      <c r="X47" s="443"/>
      <c r="Y47" s="441"/>
      <c r="Z47" s="445"/>
      <c r="AA47" s="441"/>
      <c r="AB47" s="443"/>
      <c r="AC47" s="441"/>
      <c r="AD47" s="444"/>
      <c r="AG47" s="441"/>
      <c r="AH47" s="441"/>
      <c r="AI47" s="443"/>
      <c r="AL47" s="441"/>
      <c r="AN47" s="441"/>
      <c r="AO47" s="443"/>
      <c r="AP47" s="441"/>
      <c r="AQ47" s="441"/>
      <c r="AR47" s="441"/>
      <c r="AS47" s="441"/>
      <c r="AT47" s="441"/>
      <c r="AU47" s="441"/>
      <c r="AV47" s="443"/>
      <c r="AW47" s="442"/>
      <c r="AY47" s="441"/>
      <c r="BC47" s="441"/>
      <c r="BD47" s="441"/>
      <c r="BE47" s="441"/>
      <c r="BF47" s="441"/>
      <c r="BG47" s="441"/>
      <c r="BH47" s="441"/>
      <c r="BI47" s="441"/>
      <c r="BJ47" s="441"/>
      <c r="BK47" s="441"/>
    </row>
    <row r="48" spans="1:63" x14ac:dyDescent="0.25">
      <c r="A48" s="443"/>
      <c r="B48" s="438"/>
      <c r="C48" s="441"/>
      <c r="D48" s="441"/>
      <c r="E48" s="441"/>
      <c r="I48" s="442"/>
      <c r="Q48" s="443"/>
      <c r="S48" s="443"/>
      <c r="T48" s="441"/>
      <c r="U48" s="444"/>
      <c r="V48" s="438"/>
      <c r="W48" s="443"/>
      <c r="X48" s="443"/>
      <c r="Y48" s="441"/>
      <c r="Z48" s="445"/>
      <c r="AA48" s="441"/>
      <c r="AB48" s="443"/>
      <c r="AC48" s="441"/>
      <c r="AD48" s="444"/>
      <c r="AG48" s="441"/>
      <c r="AH48" s="441"/>
      <c r="AI48" s="443"/>
      <c r="AL48" s="441"/>
      <c r="AN48" s="441"/>
      <c r="AO48" s="443"/>
      <c r="AP48" s="441"/>
      <c r="AQ48" s="441"/>
      <c r="AR48" s="441"/>
      <c r="AS48" s="441"/>
      <c r="AT48" s="441"/>
      <c r="AU48" s="441"/>
      <c r="AV48" s="443"/>
      <c r="AW48" s="442"/>
      <c r="AY48" s="441"/>
      <c r="BC48" s="441"/>
      <c r="BD48" s="441"/>
      <c r="BE48" s="441"/>
      <c r="BF48" s="441"/>
      <c r="BG48" s="441"/>
      <c r="BH48" s="441"/>
      <c r="BI48" s="441"/>
      <c r="BJ48" s="441"/>
      <c r="BK48" s="441"/>
    </row>
    <row r="49" spans="1:63" x14ac:dyDescent="0.25">
      <c r="A49" s="443"/>
      <c r="B49" s="438"/>
      <c r="C49" s="441"/>
      <c r="D49" s="441"/>
      <c r="E49" s="441"/>
      <c r="I49" s="442"/>
      <c r="Q49" s="443"/>
      <c r="S49" s="443"/>
      <c r="T49" s="441"/>
      <c r="U49" s="444"/>
      <c r="V49" s="438"/>
      <c r="W49" s="443"/>
      <c r="X49" s="443"/>
      <c r="Y49" s="441"/>
      <c r="Z49" s="445"/>
      <c r="AA49" s="441"/>
      <c r="AB49" s="443"/>
      <c r="AC49" s="441"/>
      <c r="AD49" s="444"/>
      <c r="AG49" s="441"/>
      <c r="AH49" s="441"/>
      <c r="AI49" s="443"/>
      <c r="AL49" s="441"/>
      <c r="AN49" s="441"/>
      <c r="AO49" s="443"/>
      <c r="AP49" s="441"/>
      <c r="AQ49" s="441"/>
      <c r="AR49" s="441"/>
      <c r="AS49" s="441"/>
      <c r="AT49" s="441"/>
      <c r="AU49" s="441"/>
      <c r="AV49" s="443"/>
      <c r="AW49" s="442"/>
      <c r="AY49" s="441"/>
      <c r="BC49" s="441"/>
      <c r="BD49" s="441"/>
      <c r="BE49" s="441"/>
      <c r="BF49" s="441"/>
      <c r="BG49" s="441"/>
      <c r="BH49" s="441"/>
      <c r="BI49" s="441"/>
      <c r="BJ49" s="441"/>
      <c r="BK49" s="441"/>
    </row>
    <row r="50" spans="1:63" x14ac:dyDescent="0.25">
      <c r="A50" s="443"/>
      <c r="B50" s="438"/>
      <c r="C50" s="441"/>
      <c r="D50" s="441"/>
      <c r="E50" s="441"/>
      <c r="I50" s="442"/>
      <c r="Q50" s="443"/>
      <c r="S50" s="443"/>
      <c r="T50" s="441"/>
      <c r="U50" s="444"/>
      <c r="V50" s="438"/>
      <c r="W50" s="443"/>
      <c r="X50" s="443"/>
      <c r="Y50" s="441"/>
      <c r="Z50" s="445"/>
      <c r="AA50" s="441"/>
      <c r="AB50" s="443"/>
      <c r="AC50" s="441"/>
      <c r="AD50" s="444"/>
      <c r="AG50" s="441"/>
      <c r="AH50" s="441"/>
      <c r="AI50" s="443"/>
      <c r="AL50" s="441"/>
      <c r="AN50" s="441"/>
      <c r="AO50" s="443"/>
      <c r="AP50" s="441"/>
      <c r="AQ50" s="441"/>
      <c r="AR50" s="441"/>
      <c r="AS50" s="441"/>
      <c r="AT50" s="441"/>
      <c r="AU50" s="441"/>
      <c r="AV50" s="443"/>
      <c r="AW50" s="442"/>
      <c r="AY50" s="441"/>
      <c r="BC50" s="441"/>
      <c r="BD50" s="441"/>
      <c r="BE50" s="441"/>
      <c r="BF50" s="441"/>
      <c r="BG50" s="441"/>
      <c r="BH50" s="441"/>
      <c r="BI50" s="441"/>
      <c r="BJ50" s="441"/>
      <c r="BK50" s="441"/>
    </row>
    <row r="51" spans="1:63" x14ac:dyDescent="0.25">
      <c r="A51" s="443"/>
      <c r="B51" s="438"/>
      <c r="C51" s="441"/>
      <c r="D51" s="441"/>
      <c r="E51" s="441"/>
      <c r="I51" s="442"/>
      <c r="Q51" s="443"/>
      <c r="S51" s="443"/>
      <c r="T51" s="441"/>
      <c r="U51" s="444"/>
      <c r="V51" s="438"/>
      <c r="W51" s="443"/>
      <c r="X51" s="443"/>
      <c r="Y51" s="441"/>
      <c r="Z51" s="445"/>
      <c r="AA51" s="441"/>
      <c r="AB51" s="443"/>
      <c r="AC51" s="441"/>
      <c r="AD51" s="444"/>
      <c r="AG51" s="441"/>
      <c r="AH51" s="441"/>
      <c r="AI51" s="443"/>
      <c r="AL51" s="441"/>
      <c r="AN51" s="441"/>
      <c r="AO51" s="443"/>
      <c r="AP51" s="441"/>
      <c r="AQ51" s="441"/>
      <c r="AR51" s="441"/>
      <c r="AS51" s="441"/>
      <c r="AT51" s="441"/>
      <c r="AU51" s="441"/>
      <c r="AV51" s="443"/>
      <c r="AW51" s="442"/>
      <c r="AY51" s="441"/>
      <c r="BC51" s="441"/>
      <c r="BD51" s="441"/>
      <c r="BE51" s="441"/>
      <c r="BF51" s="441"/>
      <c r="BG51" s="441"/>
      <c r="BH51" s="441"/>
      <c r="BI51" s="441"/>
      <c r="BJ51" s="441"/>
      <c r="BK51" s="441"/>
    </row>
    <row r="52" spans="1:63" x14ac:dyDescent="0.25">
      <c r="A52" s="443"/>
      <c r="B52" s="438"/>
      <c r="C52" s="441"/>
      <c r="D52" s="441"/>
      <c r="E52" s="441"/>
      <c r="I52" s="442"/>
      <c r="Q52" s="443"/>
      <c r="S52" s="443"/>
      <c r="T52" s="441"/>
      <c r="U52" s="444"/>
      <c r="V52" s="438"/>
      <c r="W52" s="443"/>
      <c r="X52" s="443"/>
      <c r="Y52" s="441"/>
      <c r="Z52" s="445"/>
      <c r="AA52" s="441"/>
      <c r="AB52" s="443"/>
      <c r="AC52" s="441"/>
      <c r="AD52" s="444"/>
      <c r="AG52" s="441"/>
      <c r="AH52" s="441"/>
      <c r="AI52" s="443"/>
      <c r="AL52" s="441"/>
      <c r="AN52" s="441"/>
      <c r="AO52" s="443"/>
      <c r="AP52" s="441"/>
      <c r="AQ52" s="441"/>
      <c r="AR52" s="441"/>
      <c r="AS52" s="441"/>
      <c r="AT52" s="441"/>
      <c r="AU52" s="441"/>
      <c r="AV52" s="443"/>
      <c r="AW52" s="442"/>
      <c r="AY52" s="441"/>
      <c r="BC52" s="441"/>
      <c r="BD52" s="441"/>
      <c r="BE52" s="441"/>
      <c r="BF52" s="441"/>
      <c r="BG52" s="441"/>
      <c r="BH52" s="441"/>
      <c r="BI52" s="441"/>
      <c r="BJ52" s="441"/>
      <c r="BK52" s="441"/>
    </row>
    <row r="53" spans="1:63" x14ac:dyDescent="0.25">
      <c r="A53" s="443"/>
      <c r="B53" s="438"/>
      <c r="C53" s="441"/>
      <c r="D53" s="441"/>
      <c r="E53" s="441"/>
      <c r="I53" s="442"/>
      <c r="Q53" s="443"/>
      <c r="S53" s="443"/>
      <c r="T53" s="441"/>
      <c r="U53" s="444"/>
      <c r="V53" s="438"/>
      <c r="W53" s="443"/>
      <c r="X53" s="443"/>
      <c r="Y53" s="441"/>
      <c r="Z53" s="445"/>
      <c r="AA53" s="441"/>
      <c r="AB53" s="443"/>
      <c r="AC53" s="441"/>
      <c r="AD53" s="444"/>
      <c r="AG53" s="441"/>
      <c r="AH53" s="441"/>
      <c r="AI53" s="443"/>
      <c r="AL53" s="441"/>
      <c r="AN53" s="441"/>
      <c r="AO53" s="443"/>
      <c r="AP53" s="441"/>
      <c r="AQ53" s="441"/>
      <c r="AR53" s="441"/>
      <c r="AS53" s="441"/>
      <c r="AT53" s="441"/>
      <c r="AU53" s="441"/>
      <c r="AV53" s="443"/>
      <c r="AW53" s="442"/>
      <c r="AY53" s="441"/>
      <c r="BC53" s="441"/>
      <c r="BD53" s="441"/>
      <c r="BE53" s="441"/>
      <c r="BF53" s="441"/>
      <c r="BG53" s="441"/>
      <c r="BH53" s="441"/>
      <c r="BI53" s="441"/>
      <c r="BJ53" s="441"/>
      <c r="BK53" s="441"/>
    </row>
    <row r="54" spans="1:63" x14ac:dyDescent="0.25">
      <c r="A54" s="443"/>
      <c r="B54" s="438"/>
      <c r="C54" s="441"/>
      <c r="D54" s="441"/>
      <c r="E54" s="441"/>
      <c r="I54" s="442"/>
      <c r="Q54" s="443"/>
      <c r="S54" s="443"/>
      <c r="T54" s="441"/>
      <c r="U54" s="444"/>
      <c r="V54" s="438"/>
      <c r="W54" s="443"/>
      <c r="X54" s="443"/>
      <c r="Y54" s="441"/>
      <c r="Z54" s="445"/>
      <c r="AA54" s="441"/>
      <c r="AB54" s="443"/>
      <c r="AC54" s="441"/>
      <c r="AD54" s="444"/>
      <c r="AG54" s="441"/>
      <c r="AH54" s="441"/>
      <c r="AI54" s="443"/>
      <c r="AL54" s="441"/>
      <c r="AN54" s="441"/>
      <c r="AO54" s="443"/>
      <c r="AP54" s="441"/>
      <c r="AQ54" s="441"/>
      <c r="AR54" s="441"/>
      <c r="AS54" s="441"/>
      <c r="AT54" s="441"/>
      <c r="AU54" s="441"/>
      <c r="AV54" s="443"/>
      <c r="AW54" s="442"/>
      <c r="AY54" s="441"/>
      <c r="BC54" s="441"/>
      <c r="BD54" s="441"/>
      <c r="BE54" s="441"/>
      <c r="BF54" s="441"/>
      <c r="BG54" s="441"/>
      <c r="BH54" s="441"/>
      <c r="BI54" s="441"/>
      <c r="BJ54" s="441"/>
      <c r="BK54" s="441"/>
    </row>
    <row r="55" spans="1:63" x14ac:dyDescent="0.25">
      <c r="A55" s="443"/>
      <c r="B55" s="438"/>
      <c r="C55" s="441"/>
      <c r="D55" s="441"/>
      <c r="E55" s="441"/>
      <c r="I55" s="442"/>
      <c r="Q55" s="443"/>
      <c r="S55" s="443"/>
      <c r="T55" s="441"/>
      <c r="U55" s="444"/>
      <c r="V55" s="438"/>
      <c r="W55" s="443"/>
      <c r="X55" s="443"/>
      <c r="Y55" s="441"/>
      <c r="Z55" s="445"/>
      <c r="AA55" s="441"/>
      <c r="AB55" s="443"/>
      <c r="AC55" s="441"/>
      <c r="AD55" s="444"/>
      <c r="AG55" s="441"/>
      <c r="AH55" s="441"/>
      <c r="AI55" s="443"/>
      <c r="AL55" s="441"/>
      <c r="AN55" s="441"/>
      <c r="AO55" s="443"/>
      <c r="AP55" s="441"/>
      <c r="AQ55" s="441"/>
      <c r="AR55" s="441"/>
      <c r="AS55" s="441"/>
      <c r="AT55" s="441"/>
      <c r="AU55" s="441"/>
      <c r="AV55" s="443"/>
      <c r="AW55" s="442"/>
      <c r="AY55" s="441"/>
      <c r="BC55" s="441"/>
      <c r="BD55" s="441"/>
      <c r="BE55" s="441"/>
      <c r="BF55" s="441"/>
      <c r="BG55" s="441"/>
      <c r="BH55" s="441"/>
      <c r="BI55" s="441"/>
      <c r="BJ55" s="441"/>
      <c r="BK55" s="441"/>
    </row>
    <row r="56" spans="1:63" x14ac:dyDescent="0.25">
      <c r="A56" s="443"/>
      <c r="B56" s="438"/>
      <c r="C56" s="441"/>
      <c r="D56" s="441"/>
      <c r="E56" s="441"/>
      <c r="I56" s="442"/>
      <c r="Q56" s="443"/>
      <c r="S56" s="443"/>
      <c r="T56" s="441"/>
      <c r="U56" s="444"/>
      <c r="V56" s="438"/>
      <c r="W56" s="443"/>
      <c r="X56" s="443"/>
      <c r="Y56" s="441"/>
      <c r="Z56" s="445"/>
      <c r="AA56" s="441"/>
      <c r="AB56" s="443"/>
      <c r="AC56" s="441"/>
      <c r="AD56" s="444"/>
      <c r="AG56" s="441"/>
      <c r="AH56" s="441"/>
      <c r="AI56" s="443"/>
      <c r="AL56" s="441"/>
      <c r="AN56" s="441"/>
      <c r="AO56" s="443"/>
      <c r="AP56" s="441"/>
      <c r="AQ56" s="441"/>
      <c r="AR56" s="441"/>
      <c r="AS56" s="441"/>
      <c r="AT56" s="441"/>
      <c r="AU56" s="441"/>
      <c r="AV56" s="443"/>
      <c r="AW56" s="442"/>
      <c r="AY56" s="441"/>
      <c r="BC56" s="441"/>
      <c r="BD56" s="441"/>
      <c r="BE56" s="441"/>
      <c r="BF56" s="441"/>
      <c r="BG56" s="441"/>
      <c r="BH56" s="441"/>
      <c r="BI56" s="441"/>
      <c r="BJ56" s="441"/>
      <c r="BK56" s="441"/>
    </row>
    <row r="57" spans="1:63" x14ac:dyDescent="0.25">
      <c r="A57" s="443"/>
      <c r="B57" s="438"/>
      <c r="C57" s="441"/>
      <c r="D57" s="441"/>
      <c r="E57" s="441"/>
      <c r="I57" s="442"/>
      <c r="Q57" s="443"/>
      <c r="S57" s="443"/>
      <c r="T57" s="441"/>
      <c r="U57" s="444"/>
      <c r="V57" s="438"/>
      <c r="W57" s="443"/>
      <c r="X57" s="443"/>
      <c r="Y57" s="441"/>
      <c r="Z57" s="445"/>
      <c r="AA57" s="441"/>
      <c r="AB57" s="443"/>
      <c r="AC57" s="441"/>
      <c r="AD57" s="444"/>
      <c r="AG57" s="441"/>
      <c r="AH57" s="441"/>
      <c r="AI57" s="443"/>
      <c r="AL57" s="441"/>
      <c r="AN57" s="441"/>
      <c r="AO57" s="443"/>
      <c r="AP57" s="441"/>
      <c r="AQ57" s="441"/>
      <c r="AR57" s="441"/>
      <c r="AS57" s="441"/>
      <c r="AT57" s="441"/>
      <c r="AU57" s="441"/>
      <c r="AV57" s="443"/>
      <c r="AW57" s="442"/>
      <c r="AY57" s="441"/>
      <c r="BC57" s="441"/>
      <c r="BD57" s="441"/>
      <c r="BE57" s="441"/>
      <c r="BF57" s="441"/>
      <c r="BG57" s="441"/>
      <c r="BH57" s="441"/>
      <c r="BI57" s="441"/>
      <c r="BJ57" s="441"/>
      <c r="BK57" s="441"/>
    </row>
    <row r="58" spans="1:63" x14ac:dyDescent="0.25">
      <c r="A58" s="443"/>
      <c r="B58" s="438"/>
      <c r="C58" s="441"/>
      <c r="D58" s="441"/>
      <c r="E58" s="441"/>
      <c r="I58" s="442"/>
      <c r="Q58" s="443"/>
      <c r="S58" s="443"/>
      <c r="T58" s="441"/>
      <c r="U58" s="444"/>
      <c r="V58" s="438"/>
      <c r="W58" s="443"/>
      <c r="X58" s="443"/>
      <c r="Y58" s="441"/>
      <c r="Z58" s="445"/>
      <c r="AA58" s="441"/>
      <c r="AB58" s="443"/>
      <c r="AC58" s="441"/>
      <c r="AD58" s="444"/>
      <c r="AG58" s="441"/>
      <c r="AH58" s="441"/>
      <c r="AI58" s="443"/>
      <c r="AL58" s="441"/>
      <c r="AN58" s="441"/>
      <c r="AO58" s="443"/>
      <c r="AP58" s="441"/>
      <c r="AQ58" s="441"/>
      <c r="AR58" s="441"/>
      <c r="AS58" s="441"/>
      <c r="AT58" s="441"/>
      <c r="AU58" s="441"/>
      <c r="AV58" s="443"/>
      <c r="AW58" s="442"/>
      <c r="AY58" s="441"/>
      <c r="BC58" s="441"/>
      <c r="BD58" s="441"/>
      <c r="BE58" s="441"/>
      <c r="BF58" s="441"/>
      <c r="BG58" s="441"/>
      <c r="BH58" s="441"/>
      <c r="BI58" s="441"/>
      <c r="BJ58" s="441"/>
      <c r="BK58" s="441"/>
    </row>
    <row r="59" spans="1:63" x14ac:dyDescent="0.25">
      <c r="A59" s="443"/>
      <c r="B59" s="438"/>
      <c r="C59" s="441"/>
      <c r="D59" s="441"/>
      <c r="E59" s="441"/>
      <c r="I59" s="442"/>
      <c r="Q59" s="443"/>
      <c r="S59" s="443"/>
      <c r="T59" s="441"/>
      <c r="U59" s="444"/>
      <c r="V59" s="438"/>
      <c r="W59" s="443"/>
      <c r="X59" s="443"/>
      <c r="Y59" s="441"/>
      <c r="Z59" s="445"/>
      <c r="AA59" s="441"/>
      <c r="AB59" s="443"/>
      <c r="AC59" s="441"/>
      <c r="AD59" s="444"/>
      <c r="AG59" s="441"/>
      <c r="AH59" s="441"/>
      <c r="AI59" s="443"/>
      <c r="AL59" s="441"/>
      <c r="AN59" s="441"/>
      <c r="AO59" s="443"/>
      <c r="AP59" s="441"/>
      <c r="AQ59" s="441"/>
      <c r="AR59" s="441"/>
      <c r="AS59" s="441"/>
      <c r="AT59" s="441"/>
      <c r="AU59" s="441"/>
      <c r="AV59" s="443"/>
      <c r="AW59" s="442"/>
      <c r="AY59" s="441"/>
      <c r="BC59" s="441"/>
      <c r="BD59" s="441"/>
      <c r="BE59" s="441"/>
      <c r="BF59" s="441"/>
      <c r="BG59" s="441"/>
      <c r="BH59" s="441"/>
      <c r="BI59" s="441"/>
      <c r="BJ59" s="441"/>
      <c r="BK59" s="441"/>
    </row>
    <row r="60" spans="1:63" x14ac:dyDescent="0.25">
      <c r="A60" s="443"/>
      <c r="B60" s="438"/>
      <c r="C60" s="441"/>
      <c r="D60" s="441"/>
      <c r="E60" s="441"/>
      <c r="I60" s="442"/>
      <c r="Q60" s="443"/>
      <c r="S60" s="443"/>
      <c r="T60" s="441"/>
      <c r="U60" s="444"/>
      <c r="V60" s="438"/>
      <c r="W60" s="443"/>
      <c r="X60" s="443"/>
      <c r="Y60" s="441"/>
      <c r="Z60" s="445"/>
      <c r="AA60" s="441"/>
      <c r="AB60" s="443"/>
      <c r="AC60" s="441"/>
      <c r="AD60" s="444"/>
      <c r="AG60" s="441"/>
      <c r="AH60" s="441"/>
      <c r="AI60" s="443"/>
      <c r="AL60" s="441"/>
      <c r="AN60" s="441"/>
      <c r="AO60" s="443"/>
      <c r="AP60" s="441"/>
      <c r="AQ60" s="441"/>
      <c r="AR60" s="441"/>
      <c r="AS60" s="441"/>
      <c r="AT60" s="441"/>
      <c r="AU60" s="441"/>
      <c r="AV60" s="443"/>
      <c r="AW60" s="442"/>
      <c r="AY60" s="441"/>
      <c r="BC60" s="441"/>
      <c r="BD60" s="441"/>
      <c r="BE60" s="441"/>
      <c r="BF60" s="441"/>
      <c r="BG60" s="441"/>
      <c r="BH60" s="441"/>
      <c r="BI60" s="441"/>
      <c r="BJ60" s="441"/>
      <c r="BK60" s="441"/>
    </row>
    <row r="61" spans="1:63" x14ac:dyDescent="0.25">
      <c r="A61" s="443"/>
      <c r="B61" s="438"/>
      <c r="C61" s="441"/>
      <c r="D61" s="441"/>
      <c r="E61" s="441"/>
      <c r="I61" s="442"/>
      <c r="Q61" s="443"/>
      <c r="S61" s="443"/>
      <c r="T61" s="441"/>
      <c r="U61" s="444"/>
      <c r="V61" s="438"/>
      <c r="W61" s="443"/>
      <c r="X61" s="443"/>
      <c r="Y61" s="441"/>
      <c r="Z61" s="445"/>
      <c r="AA61" s="441"/>
      <c r="AB61" s="443"/>
      <c r="AC61" s="441"/>
      <c r="AD61" s="444"/>
      <c r="AG61" s="441"/>
      <c r="AH61" s="441"/>
      <c r="AI61" s="443"/>
      <c r="AL61" s="441"/>
      <c r="AN61" s="441"/>
      <c r="AO61" s="443"/>
      <c r="AP61" s="441"/>
      <c r="AQ61" s="441"/>
      <c r="AR61" s="441"/>
      <c r="AS61" s="441"/>
      <c r="AT61" s="441"/>
      <c r="AU61" s="441"/>
      <c r="AV61" s="443"/>
      <c r="AW61" s="442"/>
      <c r="AY61" s="441"/>
      <c r="BC61" s="441"/>
      <c r="BD61" s="441"/>
      <c r="BE61" s="441"/>
      <c r="BF61" s="441"/>
      <c r="BG61" s="441"/>
      <c r="BH61" s="441"/>
      <c r="BI61" s="441"/>
      <c r="BJ61" s="441"/>
      <c r="BK61" s="441"/>
    </row>
    <row r="62" spans="1:63" x14ac:dyDescent="0.25">
      <c r="A62" s="443"/>
      <c r="B62" s="438"/>
      <c r="C62" s="441"/>
      <c r="D62" s="441"/>
      <c r="E62" s="441"/>
      <c r="I62" s="442"/>
      <c r="Q62" s="443"/>
      <c r="S62" s="443"/>
      <c r="T62" s="441"/>
      <c r="U62" s="444"/>
      <c r="V62" s="438"/>
      <c r="W62" s="443"/>
      <c r="X62" s="443"/>
      <c r="Y62" s="441"/>
      <c r="Z62" s="445"/>
      <c r="AA62" s="441"/>
      <c r="AB62" s="443"/>
      <c r="AC62" s="441"/>
      <c r="AD62" s="444"/>
      <c r="AG62" s="441"/>
      <c r="AH62" s="441"/>
      <c r="AI62" s="443"/>
      <c r="AL62" s="441"/>
      <c r="AN62" s="441"/>
      <c r="AO62" s="443"/>
      <c r="AP62" s="441"/>
      <c r="AQ62" s="441"/>
      <c r="AR62" s="441"/>
      <c r="AS62" s="441"/>
      <c r="AT62" s="441"/>
      <c r="AU62" s="441"/>
      <c r="AV62" s="443"/>
      <c r="AW62" s="442"/>
      <c r="AY62" s="441"/>
      <c r="BC62" s="441"/>
      <c r="BD62" s="441"/>
      <c r="BE62" s="441"/>
      <c r="BF62" s="441"/>
      <c r="BG62" s="441"/>
      <c r="BH62" s="441"/>
      <c r="BI62" s="441"/>
      <c r="BJ62" s="441"/>
      <c r="BK62" s="441"/>
    </row>
    <row r="63" spans="1:63" x14ac:dyDescent="0.25">
      <c r="A63" s="443"/>
      <c r="B63" s="438"/>
      <c r="C63" s="441"/>
      <c r="D63" s="441"/>
      <c r="E63" s="441"/>
      <c r="I63" s="442"/>
      <c r="Q63" s="443"/>
      <c r="S63" s="443"/>
      <c r="T63" s="441"/>
      <c r="U63" s="444"/>
      <c r="V63" s="438"/>
      <c r="W63" s="443"/>
      <c r="X63" s="443"/>
      <c r="Y63" s="441"/>
      <c r="Z63" s="445"/>
      <c r="AA63" s="441"/>
      <c r="AB63" s="443"/>
      <c r="AC63" s="441"/>
      <c r="AD63" s="444"/>
      <c r="AG63" s="441"/>
      <c r="AH63" s="441"/>
      <c r="AI63" s="443"/>
      <c r="AL63" s="441"/>
      <c r="AN63" s="441"/>
      <c r="AO63" s="443"/>
      <c r="AP63" s="441"/>
      <c r="AQ63" s="441"/>
      <c r="AR63" s="441"/>
      <c r="AS63" s="441"/>
      <c r="AT63" s="441"/>
      <c r="AU63" s="441"/>
      <c r="AV63" s="443"/>
      <c r="AW63" s="442"/>
      <c r="AY63" s="441"/>
      <c r="BC63" s="441"/>
      <c r="BD63" s="441"/>
      <c r="BE63" s="441"/>
      <c r="BF63" s="441"/>
      <c r="BG63" s="441"/>
      <c r="BH63" s="441"/>
      <c r="BI63" s="441"/>
      <c r="BJ63" s="441"/>
      <c r="BK63" s="441"/>
    </row>
    <row r="64" spans="1:63" x14ac:dyDescent="0.25">
      <c r="A64" s="443"/>
      <c r="B64" s="438"/>
      <c r="C64" s="441"/>
      <c r="D64" s="441"/>
      <c r="E64" s="441"/>
      <c r="I64" s="442"/>
      <c r="Q64" s="443"/>
      <c r="S64" s="443"/>
      <c r="T64" s="441"/>
      <c r="U64" s="444"/>
      <c r="V64" s="438"/>
      <c r="W64" s="443"/>
      <c r="X64" s="443"/>
      <c r="Y64" s="441"/>
      <c r="Z64" s="445"/>
      <c r="AA64" s="441"/>
      <c r="AB64" s="443"/>
      <c r="AC64" s="441"/>
      <c r="AD64" s="444"/>
      <c r="AG64" s="441"/>
      <c r="AH64" s="441"/>
      <c r="AI64" s="443"/>
      <c r="AL64" s="441"/>
      <c r="AN64" s="441"/>
      <c r="AO64" s="443"/>
      <c r="AP64" s="441"/>
      <c r="AQ64" s="441"/>
      <c r="AR64" s="441"/>
      <c r="AS64" s="441"/>
      <c r="AT64" s="441"/>
      <c r="AU64" s="441"/>
      <c r="AV64" s="443"/>
      <c r="AW64" s="442"/>
      <c r="AY64" s="441"/>
      <c r="BC64" s="441"/>
      <c r="BD64" s="441"/>
      <c r="BE64" s="441"/>
      <c r="BF64" s="441"/>
      <c r="BG64" s="441"/>
      <c r="BH64" s="441"/>
      <c r="BI64" s="441"/>
      <c r="BJ64" s="441"/>
      <c r="BK64" s="441"/>
    </row>
    <row r="65" spans="1:63" x14ac:dyDescent="0.25">
      <c r="A65" s="443"/>
      <c r="B65" s="438"/>
      <c r="C65" s="441"/>
      <c r="D65" s="441"/>
      <c r="E65" s="441"/>
      <c r="I65" s="442"/>
      <c r="Q65" s="443"/>
      <c r="S65" s="443"/>
      <c r="T65" s="441"/>
      <c r="U65" s="444"/>
      <c r="V65" s="438"/>
      <c r="W65" s="443"/>
      <c r="X65" s="443"/>
      <c r="Y65" s="441"/>
      <c r="Z65" s="445"/>
      <c r="AA65" s="441"/>
      <c r="AB65" s="443"/>
      <c r="AC65" s="441"/>
      <c r="AD65" s="444"/>
      <c r="AG65" s="441"/>
      <c r="AH65" s="441"/>
      <c r="AI65" s="443"/>
      <c r="AL65" s="441"/>
      <c r="AN65" s="441"/>
      <c r="AO65" s="443"/>
      <c r="AP65" s="441"/>
      <c r="AQ65" s="441"/>
      <c r="AR65" s="441"/>
      <c r="AS65" s="441"/>
      <c r="AT65" s="441"/>
      <c r="AU65" s="441"/>
      <c r="AV65" s="443"/>
      <c r="AW65" s="442"/>
      <c r="AY65" s="441"/>
      <c r="BC65" s="441"/>
      <c r="BD65" s="441"/>
      <c r="BE65" s="441"/>
      <c r="BF65" s="441"/>
      <c r="BG65" s="441"/>
      <c r="BH65" s="441"/>
      <c r="BI65" s="441"/>
      <c r="BJ65" s="441"/>
      <c r="BK65" s="441"/>
    </row>
    <row r="66" spans="1:63" x14ac:dyDescent="0.25">
      <c r="A66" s="443"/>
      <c r="B66" s="438"/>
      <c r="C66" s="441"/>
      <c r="D66" s="441"/>
      <c r="E66" s="441"/>
      <c r="I66" s="442"/>
      <c r="Q66" s="443"/>
      <c r="S66" s="443"/>
      <c r="T66" s="441"/>
      <c r="U66" s="444"/>
      <c r="V66" s="438"/>
      <c r="W66" s="443"/>
      <c r="X66" s="443"/>
      <c r="Y66" s="441"/>
      <c r="Z66" s="445"/>
      <c r="AA66" s="441"/>
      <c r="AB66" s="443"/>
      <c r="AC66" s="441"/>
      <c r="AD66" s="444"/>
      <c r="AG66" s="441"/>
      <c r="AH66" s="441"/>
      <c r="AI66" s="443"/>
      <c r="AL66" s="441"/>
      <c r="AN66" s="441"/>
      <c r="AO66" s="443"/>
      <c r="AP66" s="441"/>
      <c r="AQ66" s="441"/>
      <c r="AR66" s="441"/>
      <c r="AS66" s="441"/>
      <c r="AT66" s="441"/>
      <c r="AU66" s="441"/>
      <c r="AV66" s="443"/>
      <c r="AW66" s="442"/>
      <c r="AY66" s="441"/>
      <c r="BC66" s="441"/>
      <c r="BD66" s="441"/>
      <c r="BE66" s="441"/>
      <c r="BF66" s="441"/>
      <c r="BG66" s="441"/>
      <c r="BH66" s="441"/>
      <c r="BI66" s="441"/>
      <c r="BJ66" s="441"/>
      <c r="BK66" s="441"/>
    </row>
    <row r="67" spans="1:63" x14ac:dyDescent="0.25">
      <c r="A67" s="443"/>
      <c r="B67" s="438"/>
      <c r="C67" s="441"/>
      <c r="D67" s="441"/>
      <c r="E67" s="441"/>
      <c r="I67" s="442"/>
      <c r="Q67" s="443"/>
      <c r="S67" s="443"/>
      <c r="T67" s="441"/>
      <c r="U67" s="444"/>
      <c r="V67" s="438"/>
      <c r="W67" s="443"/>
      <c r="X67" s="443"/>
      <c r="Y67" s="441"/>
      <c r="Z67" s="445"/>
      <c r="AA67" s="441"/>
      <c r="AB67" s="443"/>
      <c r="AC67" s="441"/>
      <c r="AD67" s="444"/>
      <c r="AG67" s="441"/>
      <c r="AH67" s="441"/>
      <c r="AI67" s="443"/>
      <c r="AL67" s="441"/>
      <c r="AN67" s="441"/>
      <c r="AO67" s="443"/>
      <c r="AP67" s="441"/>
      <c r="AQ67" s="441"/>
      <c r="AR67" s="441"/>
      <c r="AS67" s="441"/>
      <c r="AT67" s="441"/>
      <c r="AU67" s="441"/>
      <c r="AV67" s="443"/>
      <c r="AW67" s="442"/>
      <c r="AY67" s="441"/>
      <c r="BC67" s="441"/>
      <c r="BD67" s="441"/>
      <c r="BE67" s="441"/>
      <c r="BF67" s="441"/>
      <c r="BG67" s="441"/>
      <c r="BH67" s="441"/>
      <c r="BI67" s="441"/>
      <c r="BJ67" s="441"/>
      <c r="BK67" s="441"/>
    </row>
    <row r="68" spans="1:63" x14ac:dyDescent="0.25">
      <c r="A68" s="443"/>
      <c r="B68" s="438"/>
      <c r="C68" s="441"/>
      <c r="D68" s="441"/>
      <c r="E68" s="441"/>
      <c r="I68" s="442"/>
      <c r="Q68" s="443"/>
      <c r="S68" s="443"/>
      <c r="T68" s="441"/>
      <c r="U68" s="444"/>
      <c r="V68" s="438"/>
      <c r="W68" s="443"/>
      <c r="X68" s="443"/>
      <c r="Y68" s="441"/>
      <c r="Z68" s="445"/>
      <c r="AA68" s="441"/>
      <c r="AB68" s="443"/>
      <c r="AC68" s="441"/>
      <c r="AD68" s="444"/>
      <c r="AG68" s="441"/>
      <c r="AH68" s="441"/>
      <c r="AI68" s="443"/>
      <c r="AL68" s="441"/>
      <c r="AN68" s="441"/>
      <c r="AO68" s="443"/>
      <c r="AP68" s="441"/>
      <c r="AQ68" s="441"/>
      <c r="AR68" s="441"/>
      <c r="AS68" s="441"/>
      <c r="AT68" s="441"/>
      <c r="AU68" s="441"/>
      <c r="AV68" s="443"/>
      <c r="AW68" s="442"/>
      <c r="AY68" s="441"/>
      <c r="BC68" s="441"/>
      <c r="BD68" s="441"/>
      <c r="BE68" s="441"/>
      <c r="BF68" s="441"/>
      <c r="BG68" s="441"/>
      <c r="BH68" s="441"/>
      <c r="BI68" s="441"/>
      <c r="BJ68" s="441"/>
      <c r="BK68" s="441"/>
    </row>
    <row r="69" spans="1:63" x14ac:dyDescent="0.25">
      <c r="A69" s="443"/>
      <c r="B69" s="438"/>
      <c r="C69" s="441"/>
      <c r="D69" s="441"/>
      <c r="E69" s="441"/>
      <c r="I69" s="442"/>
      <c r="Q69" s="443"/>
      <c r="S69" s="443"/>
      <c r="T69" s="441"/>
      <c r="U69" s="444"/>
      <c r="V69" s="438"/>
      <c r="W69" s="443"/>
      <c r="X69" s="443"/>
      <c r="Y69" s="441"/>
      <c r="Z69" s="445"/>
      <c r="AA69" s="441"/>
      <c r="AB69" s="443"/>
      <c r="AC69" s="441"/>
      <c r="AD69" s="444"/>
      <c r="AG69" s="441"/>
      <c r="AH69" s="441"/>
      <c r="AI69" s="443"/>
      <c r="AL69" s="441"/>
      <c r="AN69" s="441"/>
      <c r="AO69" s="443"/>
      <c r="AP69" s="441"/>
      <c r="AQ69" s="441"/>
      <c r="AR69" s="441"/>
      <c r="AS69" s="441"/>
      <c r="AT69" s="441"/>
      <c r="AU69" s="441"/>
      <c r="AV69" s="443"/>
      <c r="AW69" s="442"/>
      <c r="AY69" s="441"/>
      <c r="BC69" s="441"/>
      <c r="BD69" s="441"/>
      <c r="BE69" s="441"/>
      <c r="BF69" s="441"/>
      <c r="BG69" s="441"/>
      <c r="BH69" s="441"/>
      <c r="BI69" s="441"/>
      <c r="BJ69" s="441"/>
      <c r="BK69" s="441"/>
    </row>
    <row r="70" spans="1:63" x14ac:dyDescent="0.25">
      <c r="A70" s="443"/>
      <c r="B70" s="438"/>
      <c r="C70" s="441"/>
      <c r="D70" s="441"/>
      <c r="E70" s="441"/>
      <c r="I70" s="442"/>
      <c r="Q70" s="443"/>
      <c r="S70" s="443"/>
      <c r="T70" s="441"/>
      <c r="U70" s="444"/>
      <c r="V70" s="438"/>
      <c r="W70" s="443"/>
      <c r="X70" s="443"/>
      <c r="Y70" s="441"/>
      <c r="Z70" s="445"/>
      <c r="AA70" s="441"/>
      <c r="AB70" s="443"/>
      <c r="AC70" s="441"/>
      <c r="AD70" s="444"/>
      <c r="AG70" s="441"/>
      <c r="AH70" s="441"/>
      <c r="AI70" s="443"/>
      <c r="AL70" s="441"/>
      <c r="AN70" s="441"/>
      <c r="AO70" s="443"/>
      <c r="AP70" s="441"/>
      <c r="AQ70" s="441"/>
      <c r="AR70" s="441"/>
      <c r="AS70" s="441"/>
      <c r="AT70" s="441"/>
      <c r="AU70" s="441"/>
      <c r="AV70" s="443"/>
      <c r="AW70" s="442"/>
      <c r="AY70" s="441"/>
      <c r="BC70" s="441"/>
      <c r="BD70" s="441"/>
      <c r="BE70" s="441"/>
      <c r="BF70" s="441"/>
      <c r="BG70" s="441"/>
      <c r="BH70" s="441"/>
      <c r="BI70" s="441"/>
      <c r="BJ70" s="441"/>
      <c r="BK70" s="441"/>
    </row>
    <row r="71" spans="1:63" x14ac:dyDescent="0.25">
      <c r="A71" s="443"/>
      <c r="B71" s="438"/>
      <c r="C71" s="441"/>
      <c r="D71" s="441"/>
      <c r="E71" s="441"/>
      <c r="I71" s="442"/>
      <c r="Q71" s="443"/>
      <c r="S71" s="443"/>
      <c r="T71" s="441"/>
      <c r="U71" s="444"/>
      <c r="V71" s="438"/>
      <c r="W71" s="443"/>
      <c r="X71" s="443"/>
      <c r="Y71" s="441"/>
      <c r="Z71" s="445"/>
      <c r="AA71" s="441"/>
      <c r="AB71" s="443"/>
      <c r="AC71" s="441"/>
      <c r="AD71" s="444"/>
      <c r="AG71" s="441"/>
      <c r="AH71" s="441"/>
      <c r="AI71" s="443"/>
      <c r="AL71" s="441"/>
      <c r="AN71" s="441"/>
      <c r="AO71" s="443"/>
      <c r="AP71" s="441"/>
      <c r="AQ71" s="441"/>
      <c r="AR71" s="441"/>
      <c r="AS71" s="441"/>
      <c r="AT71" s="441"/>
      <c r="AU71" s="441"/>
      <c r="AV71" s="443"/>
      <c r="AW71" s="442"/>
      <c r="AY71" s="441"/>
      <c r="BC71" s="441"/>
      <c r="BD71" s="441"/>
      <c r="BE71" s="441"/>
      <c r="BF71" s="441"/>
      <c r="BG71" s="441"/>
      <c r="BH71" s="441"/>
      <c r="BI71" s="441"/>
      <c r="BJ71" s="441"/>
      <c r="BK71" s="441"/>
    </row>
    <row r="72" spans="1:63" x14ac:dyDescent="0.25">
      <c r="A72" s="443"/>
      <c r="B72" s="438"/>
      <c r="C72" s="441"/>
      <c r="D72" s="441"/>
      <c r="E72" s="441"/>
      <c r="I72" s="442"/>
      <c r="Q72" s="443"/>
      <c r="S72" s="443"/>
      <c r="T72" s="441"/>
      <c r="U72" s="444"/>
      <c r="V72" s="438"/>
      <c r="W72" s="443"/>
      <c r="X72" s="443"/>
      <c r="Y72" s="441"/>
      <c r="Z72" s="445"/>
      <c r="AA72" s="441"/>
      <c r="AB72" s="443"/>
      <c r="AC72" s="441"/>
      <c r="AD72" s="444"/>
      <c r="AG72" s="441"/>
      <c r="AH72" s="441"/>
      <c r="AI72" s="443"/>
      <c r="AL72" s="441"/>
      <c r="AN72" s="441"/>
      <c r="AO72" s="443"/>
      <c r="AP72" s="441"/>
      <c r="AQ72" s="441"/>
      <c r="AR72" s="441"/>
      <c r="AS72" s="441"/>
      <c r="AT72" s="441"/>
      <c r="AU72" s="441"/>
      <c r="AV72" s="443"/>
      <c r="AW72" s="442"/>
      <c r="AY72" s="441"/>
      <c r="BC72" s="441"/>
      <c r="BD72" s="441"/>
      <c r="BE72" s="441"/>
      <c r="BF72" s="441"/>
      <c r="BG72" s="441"/>
      <c r="BH72" s="441"/>
      <c r="BI72" s="441"/>
      <c r="BJ72" s="441"/>
      <c r="BK72" s="441"/>
    </row>
    <row r="73" spans="1:63" x14ac:dyDescent="0.25">
      <c r="A73" s="443"/>
      <c r="B73" s="438"/>
      <c r="C73" s="441"/>
      <c r="D73" s="441"/>
      <c r="E73" s="441"/>
      <c r="I73" s="442"/>
      <c r="Q73" s="443"/>
      <c r="S73" s="443"/>
      <c r="T73" s="441"/>
      <c r="U73" s="444"/>
      <c r="V73" s="438"/>
      <c r="W73" s="443"/>
      <c r="X73" s="443"/>
      <c r="Y73" s="441"/>
      <c r="Z73" s="445"/>
      <c r="AA73" s="441"/>
      <c r="AB73" s="443"/>
      <c r="AC73" s="441"/>
      <c r="AD73" s="444"/>
      <c r="AG73" s="441"/>
      <c r="AH73" s="441"/>
      <c r="AI73" s="443"/>
      <c r="AL73" s="441"/>
      <c r="AN73" s="441"/>
      <c r="AO73" s="443"/>
      <c r="AP73" s="441"/>
      <c r="AQ73" s="441"/>
      <c r="AR73" s="441"/>
      <c r="AS73" s="441"/>
      <c r="AT73" s="441"/>
      <c r="AU73" s="441"/>
      <c r="AV73" s="443"/>
      <c r="AW73" s="442"/>
      <c r="AY73" s="441"/>
      <c r="BC73" s="441"/>
      <c r="BD73" s="441"/>
      <c r="BE73" s="441"/>
      <c r="BF73" s="441"/>
      <c r="BG73" s="441"/>
      <c r="BH73" s="441"/>
      <c r="BI73" s="441"/>
      <c r="BJ73" s="441"/>
      <c r="BK73" s="441"/>
    </row>
    <row r="74" spans="1:63" x14ac:dyDescent="0.25">
      <c r="A74" s="443"/>
      <c r="B74" s="438"/>
      <c r="C74" s="441"/>
      <c r="D74" s="441"/>
      <c r="E74" s="441"/>
      <c r="I74" s="442"/>
      <c r="Q74" s="443"/>
      <c r="S74" s="443"/>
      <c r="T74" s="441"/>
      <c r="U74" s="444"/>
      <c r="V74" s="438"/>
      <c r="W74" s="443"/>
      <c r="X74" s="443"/>
      <c r="Y74" s="441"/>
      <c r="Z74" s="445"/>
      <c r="AA74" s="441"/>
      <c r="AB74" s="443"/>
      <c r="AC74" s="441"/>
      <c r="AD74" s="444"/>
      <c r="AG74" s="441"/>
      <c r="AH74" s="441"/>
      <c r="AI74" s="443"/>
      <c r="AL74" s="441"/>
      <c r="AN74" s="441"/>
      <c r="AO74" s="443"/>
      <c r="AP74" s="441"/>
      <c r="AQ74" s="441"/>
      <c r="AR74" s="441"/>
      <c r="AS74" s="441"/>
      <c r="AT74" s="441"/>
      <c r="AU74" s="441"/>
      <c r="AV74" s="443"/>
      <c r="AW74" s="442"/>
      <c r="AY74" s="441"/>
      <c r="BC74" s="441"/>
      <c r="BD74" s="441"/>
      <c r="BE74" s="441"/>
      <c r="BF74" s="441"/>
      <c r="BG74" s="441"/>
      <c r="BH74" s="441"/>
      <c r="BI74" s="441"/>
      <c r="BJ74" s="441"/>
      <c r="BK74" s="441"/>
    </row>
    <row r="75" spans="1:63" x14ac:dyDescent="0.25">
      <c r="A75" s="443"/>
      <c r="B75" s="438"/>
      <c r="C75" s="441"/>
      <c r="D75" s="441"/>
      <c r="E75" s="441"/>
      <c r="I75" s="442"/>
      <c r="Q75" s="443"/>
      <c r="S75" s="443"/>
      <c r="T75" s="441"/>
      <c r="U75" s="444"/>
      <c r="V75" s="438"/>
      <c r="W75" s="443"/>
      <c r="X75" s="443"/>
      <c r="Y75" s="441"/>
      <c r="Z75" s="445"/>
      <c r="AA75" s="441"/>
      <c r="AB75" s="443"/>
      <c r="AC75" s="441"/>
      <c r="AD75" s="444"/>
      <c r="AG75" s="441"/>
      <c r="AH75" s="441"/>
      <c r="AI75" s="443"/>
      <c r="AL75" s="441"/>
      <c r="AN75" s="441"/>
      <c r="AO75" s="443"/>
      <c r="AP75" s="441"/>
      <c r="AQ75" s="441"/>
      <c r="AR75" s="441"/>
      <c r="AS75" s="441"/>
      <c r="AT75" s="441"/>
      <c r="AU75" s="441"/>
      <c r="AV75" s="443"/>
      <c r="AW75" s="442"/>
      <c r="AY75" s="441"/>
      <c r="BC75" s="441"/>
      <c r="BD75" s="441"/>
      <c r="BE75" s="441"/>
      <c r="BF75" s="441"/>
      <c r="BG75" s="441"/>
      <c r="BH75" s="441"/>
      <c r="BI75" s="441"/>
      <c r="BJ75" s="441"/>
      <c r="BK75" s="441"/>
    </row>
    <row r="76" spans="1:63" x14ac:dyDescent="0.25">
      <c r="A76" s="443"/>
      <c r="B76" s="438"/>
      <c r="C76" s="441"/>
      <c r="D76" s="441"/>
      <c r="E76" s="441"/>
      <c r="I76" s="442"/>
      <c r="Q76" s="443"/>
      <c r="S76" s="443"/>
      <c r="T76" s="441"/>
      <c r="U76" s="444"/>
      <c r="V76" s="438"/>
      <c r="W76" s="443"/>
      <c r="X76" s="443"/>
      <c r="Y76" s="441"/>
      <c r="Z76" s="445"/>
      <c r="AA76" s="441"/>
      <c r="AB76" s="443"/>
      <c r="AC76" s="441"/>
      <c r="AD76" s="444"/>
      <c r="AG76" s="441"/>
      <c r="AH76" s="441"/>
      <c r="AI76" s="443"/>
      <c r="AL76" s="441"/>
      <c r="AN76" s="441"/>
      <c r="AO76" s="443"/>
      <c r="AP76" s="441"/>
      <c r="AQ76" s="441"/>
      <c r="AR76" s="441"/>
      <c r="AS76" s="441"/>
      <c r="AT76" s="441"/>
      <c r="AU76" s="441"/>
      <c r="AV76" s="443"/>
      <c r="AW76" s="442"/>
      <c r="AY76" s="441"/>
      <c r="BC76" s="441"/>
      <c r="BD76" s="441"/>
      <c r="BE76" s="441"/>
      <c r="BF76" s="441"/>
      <c r="BG76" s="441"/>
      <c r="BH76" s="441"/>
      <c r="BI76" s="441"/>
      <c r="BJ76" s="441"/>
      <c r="BK76" s="441"/>
    </row>
    <row r="77" spans="1:63" x14ac:dyDescent="0.25">
      <c r="A77" s="443"/>
      <c r="B77" s="438"/>
      <c r="C77" s="441"/>
      <c r="D77" s="441"/>
      <c r="E77" s="441"/>
      <c r="I77" s="442"/>
      <c r="Q77" s="443"/>
      <c r="S77" s="443"/>
      <c r="T77" s="441"/>
      <c r="U77" s="444"/>
      <c r="V77" s="438"/>
      <c r="W77" s="443"/>
      <c r="X77" s="443"/>
      <c r="Y77" s="441"/>
      <c r="Z77" s="445"/>
      <c r="AA77" s="441"/>
      <c r="AB77" s="443"/>
      <c r="AC77" s="441"/>
      <c r="AD77" s="444"/>
      <c r="AG77" s="441"/>
      <c r="AH77" s="441"/>
      <c r="AI77" s="443"/>
      <c r="AL77" s="441"/>
      <c r="AN77" s="441"/>
      <c r="AO77" s="443"/>
      <c r="AP77" s="441"/>
      <c r="AQ77" s="441"/>
      <c r="AR77" s="441"/>
      <c r="AS77" s="441"/>
      <c r="AT77" s="441"/>
      <c r="AU77" s="441"/>
      <c r="AV77" s="443"/>
      <c r="AW77" s="442"/>
      <c r="AY77" s="441"/>
      <c r="BC77" s="441"/>
      <c r="BD77" s="441"/>
      <c r="BE77" s="441"/>
      <c r="BF77" s="441"/>
      <c r="BG77" s="441"/>
      <c r="BH77" s="441"/>
      <c r="BI77" s="441"/>
      <c r="BJ77" s="441"/>
      <c r="BK77" s="441"/>
    </row>
    <row r="78" spans="1:63" x14ac:dyDescent="0.25">
      <c r="A78" s="443"/>
      <c r="B78" s="438"/>
      <c r="C78" s="441"/>
      <c r="D78" s="441"/>
      <c r="E78" s="441"/>
      <c r="I78" s="442"/>
      <c r="Q78" s="443"/>
      <c r="S78" s="443"/>
      <c r="T78" s="441"/>
      <c r="U78" s="444"/>
      <c r="V78" s="438"/>
      <c r="W78" s="443"/>
      <c r="X78" s="443"/>
      <c r="Y78" s="441"/>
      <c r="Z78" s="445"/>
      <c r="AA78" s="441"/>
      <c r="AB78" s="443"/>
      <c r="AC78" s="441"/>
      <c r="AD78" s="444"/>
      <c r="AG78" s="441"/>
      <c r="AH78" s="441"/>
      <c r="AI78" s="443"/>
      <c r="AL78" s="441"/>
      <c r="AN78" s="441"/>
      <c r="AO78" s="443"/>
      <c r="AP78" s="441"/>
      <c r="AQ78" s="441"/>
      <c r="AR78" s="441"/>
      <c r="AS78" s="441"/>
      <c r="AT78" s="441"/>
      <c r="AU78" s="441"/>
      <c r="AV78" s="443"/>
      <c r="AW78" s="442"/>
      <c r="AY78" s="441"/>
      <c r="BC78" s="441"/>
      <c r="BD78" s="441"/>
      <c r="BE78" s="441"/>
      <c r="BF78" s="441"/>
      <c r="BG78" s="441"/>
      <c r="BH78" s="441"/>
      <c r="BI78" s="441"/>
      <c r="BJ78" s="441"/>
      <c r="BK78" s="441"/>
    </row>
    <row r="79" spans="1:63" x14ac:dyDescent="0.25">
      <c r="A79" s="443"/>
      <c r="B79" s="438"/>
      <c r="C79" s="441"/>
      <c r="D79" s="441"/>
      <c r="E79" s="441"/>
      <c r="I79" s="442"/>
      <c r="Q79" s="443"/>
      <c r="S79" s="443"/>
      <c r="T79" s="441"/>
      <c r="U79" s="444"/>
      <c r="V79" s="438"/>
      <c r="W79" s="443"/>
      <c r="X79" s="443"/>
      <c r="Y79" s="441"/>
      <c r="Z79" s="445"/>
      <c r="AA79" s="441"/>
      <c r="AB79" s="443"/>
      <c r="AC79" s="441"/>
      <c r="AD79" s="444"/>
      <c r="AG79" s="441"/>
      <c r="AH79" s="441"/>
      <c r="AI79" s="443"/>
      <c r="AL79" s="441"/>
      <c r="AN79" s="441"/>
      <c r="AO79" s="443"/>
      <c r="AP79" s="441"/>
      <c r="AQ79" s="441"/>
      <c r="AR79" s="441"/>
      <c r="AS79" s="441"/>
      <c r="AT79" s="441"/>
      <c r="AU79" s="441"/>
      <c r="AV79" s="443"/>
      <c r="AW79" s="442"/>
      <c r="AY79" s="441"/>
      <c r="BC79" s="441"/>
      <c r="BD79" s="441"/>
      <c r="BE79" s="441"/>
      <c r="BF79" s="441"/>
      <c r="BG79" s="441"/>
      <c r="BH79" s="441"/>
      <c r="BI79" s="441"/>
      <c r="BJ79" s="441"/>
      <c r="BK79" s="441"/>
    </row>
    <row r="80" spans="1:63" x14ac:dyDescent="0.25">
      <c r="A80" s="443"/>
      <c r="B80" s="438"/>
      <c r="C80" s="441"/>
      <c r="D80" s="441"/>
      <c r="E80" s="441"/>
      <c r="I80" s="442"/>
      <c r="Q80" s="443"/>
      <c r="S80" s="443"/>
      <c r="T80" s="441"/>
      <c r="U80" s="444"/>
      <c r="V80" s="438"/>
      <c r="W80" s="443"/>
      <c r="X80" s="443"/>
      <c r="Y80" s="441"/>
      <c r="Z80" s="445"/>
      <c r="AA80" s="441"/>
      <c r="AB80" s="443"/>
      <c r="AC80" s="441"/>
      <c r="AD80" s="444"/>
      <c r="AG80" s="441"/>
      <c r="AH80" s="441"/>
      <c r="AI80" s="443"/>
      <c r="AL80" s="441"/>
      <c r="AN80" s="441"/>
      <c r="AO80" s="443"/>
      <c r="AP80" s="441"/>
      <c r="AQ80" s="441"/>
      <c r="AR80" s="441"/>
      <c r="AS80" s="441"/>
      <c r="AT80" s="441"/>
      <c r="AU80" s="441"/>
      <c r="AV80" s="443"/>
      <c r="AW80" s="442"/>
      <c r="AY80" s="441"/>
      <c r="BC80" s="441"/>
      <c r="BD80" s="441"/>
      <c r="BE80" s="441"/>
      <c r="BF80" s="441"/>
      <c r="BG80" s="441"/>
      <c r="BH80" s="441"/>
      <c r="BI80" s="441"/>
      <c r="BJ80" s="441"/>
      <c r="BK80" s="441"/>
    </row>
    <row r="81" spans="1:63" x14ac:dyDescent="0.25">
      <c r="A81" s="443"/>
      <c r="B81" s="438"/>
      <c r="C81" s="441"/>
      <c r="D81" s="441"/>
      <c r="E81" s="441"/>
      <c r="I81" s="442"/>
      <c r="Q81" s="443"/>
      <c r="S81" s="443"/>
      <c r="T81" s="441"/>
      <c r="U81" s="444"/>
      <c r="V81" s="438"/>
      <c r="W81" s="443"/>
      <c r="X81" s="443"/>
      <c r="Y81" s="441"/>
      <c r="Z81" s="445"/>
      <c r="AA81" s="441"/>
      <c r="AB81" s="443"/>
      <c r="AC81" s="441"/>
      <c r="AD81" s="444"/>
      <c r="AG81" s="441"/>
      <c r="AH81" s="441"/>
      <c r="AI81" s="443"/>
      <c r="AL81" s="441"/>
      <c r="AN81" s="441"/>
      <c r="AO81" s="443"/>
      <c r="AP81" s="441"/>
      <c r="AQ81" s="441"/>
      <c r="AR81" s="441"/>
      <c r="AS81" s="441"/>
      <c r="AT81" s="441"/>
      <c r="AU81" s="441"/>
      <c r="AV81" s="443"/>
      <c r="AW81" s="442"/>
      <c r="AY81" s="441"/>
      <c r="BC81" s="441"/>
      <c r="BD81" s="441"/>
      <c r="BE81" s="441"/>
      <c r="BF81" s="441"/>
      <c r="BG81" s="441"/>
      <c r="BH81" s="441"/>
      <c r="BI81" s="441"/>
      <c r="BJ81" s="441"/>
      <c r="BK81" s="441"/>
    </row>
    <row r="82" spans="1:63" x14ac:dyDescent="0.25">
      <c r="A82" s="443"/>
      <c r="B82" s="438"/>
      <c r="C82" s="441"/>
      <c r="D82" s="441"/>
      <c r="E82" s="441"/>
      <c r="I82" s="442"/>
      <c r="Q82" s="443"/>
      <c r="S82" s="443"/>
      <c r="T82" s="441"/>
      <c r="U82" s="444"/>
      <c r="V82" s="438"/>
      <c r="W82" s="443"/>
      <c r="X82" s="443"/>
      <c r="Y82" s="441"/>
      <c r="Z82" s="445"/>
      <c r="AA82" s="441"/>
      <c r="AB82" s="443"/>
      <c r="AC82" s="441"/>
      <c r="AD82" s="444"/>
      <c r="AG82" s="441"/>
      <c r="AH82" s="441"/>
      <c r="AI82" s="443"/>
      <c r="AL82" s="441"/>
      <c r="AN82" s="441"/>
      <c r="AO82" s="443"/>
      <c r="AP82" s="441"/>
      <c r="AQ82" s="441"/>
      <c r="AR82" s="441"/>
      <c r="AS82" s="441"/>
      <c r="AT82" s="441"/>
      <c r="AU82" s="441"/>
      <c r="AV82" s="443"/>
      <c r="AW82" s="442"/>
      <c r="AY82" s="441"/>
      <c r="BC82" s="441"/>
      <c r="BD82" s="441"/>
      <c r="BE82" s="441"/>
      <c r="BF82" s="441"/>
      <c r="BG82" s="441"/>
      <c r="BH82" s="441"/>
      <c r="BI82" s="441"/>
      <c r="BJ82" s="441"/>
      <c r="BK82" s="441"/>
    </row>
    <row r="83" spans="1:63" x14ac:dyDescent="0.25">
      <c r="A83" s="443"/>
      <c r="B83" s="438"/>
      <c r="C83" s="441"/>
      <c r="D83" s="441"/>
      <c r="E83" s="441"/>
      <c r="I83" s="442"/>
      <c r="Q83" s="443"/>
      <c r="S83" s="443"/>
      <c r="T83" s="441"/>
      <c r="U83" s="444"/>
      <c r="V83" s="438"/>
      <c r="W83" s="443"/>
      <c r="X83" s="443"/>
      <c r="Y83" s="441"/>
      <c r="Z83" s="445"/>
      <c r="AA83" s="441"/>
      <c r="AB83" s="443"/>
      <c r="AC83" s="441"/>
      <c r="AD83" s="444"/>
      <c r="AG83" s="441"/>
      <c r="AH83" s="441"/>
      <c r="AI83" s="443"/>
      <c r="AL83" s="441"/>
      <c r="AN83" s="441"/>
      <c r="AO83" s="443"/>
      <c r="AP83" s="441"/>
      <c r="AQ83" s="441"/>
      <c r="AR83" s="441"/>
      <c r="AS83" s="441"/>
      <c r="AT83" s="441"/>
      <c r="AU83" s="441"/>
      <c r="AV83" s="443"/>
      <c r="AW83" s="442"/>
      <c r="AY83" s="441"/>
      <c r="BC83" s="441"/>
      <c r="BD83" s="441"/>
      <c r="BE83" s="441"/>
      <c r="BF83" s="441"/>
      <c r="BG83" s="441"/>
      <c r="BH83" s="441"/>
      <c r="BI83" s="441"/>
      <c r="BJ83" s="441"/>
      <c r="BK83" s="441"/>
    </row>
    <row r="84" spans="1:63" x14ac:dyDescent="0.25">
      <c r="A84" s="443"/>
      <c r="B84" s="438"/>
      <c r="C84" s="441"/>
      <c r="D84" s="441"/>
      <c r="E84" s="441"/>
      <c r="I84" s="442"/>
      <c r="Q84" s="443"/>
      <c r="S84" s="443"/>
      <c r="T84" s="441"/>
      <c r="U84" s="444"/>
      <c r="V84" s="438"/>
      <c r="W84" s="443"/>
      <c r="X84" s="443"/>
      <c r="Y84" s="441"/>
      <c r="Z84" s="445"/>
      <c r="AA84" s="441"/>
      <c r="AB84" s="443"/>
      <c r="AC84" s="441"/>
      <c r="AD84" s="444"/>
      <c r="AG84" s="441"/>
      <c r="AH84" s="441"/>
      <c r="AI84" s="443"/>
      <c r="AL84" s="441"/>
      <c r="AN84" s="441"/>
      <c r="AO84" s="443"/>
      <c r="AP84" s="441"/>
      <c r="AQ84" s="441"/>
      <c r="AR84" s="441"/>
      <c r="AS84" s="441"/>
      <c r="AT84" s="441"/>
      <c r="AU84" s="441"/>
      <c r="AV84" s="443"/>
      <c r="AW84" s="442"/>
      <c r="AY84" s="441"/>
      <c r="BC84" s="441"/>
      <c r="BD84" s="441"/>
      <c r="BE84" s="441"/>
      <c r="BF84" s="441"/>
      <c r="BG84" s="441"/>
      <c r="BH84" s="441"/>
      <c r="BI84" s="441"/>
      <c r="BJ84" s="441"/>
      <c r="BK84" s="441"/>
    </row>
    <row r="85" spans="1:63" x14ac:dyDescent="0.25">
      <c r="A85" s="443"/>
      <c r="B85" s="438"/>
      <c r="C85" s="441"/>
      <c r="D85" s="441"/>
      <c r="E85" s="441"/>
      <c r="I85" s="442"/>
      <c r="Q85" s="443"/>
      <c r="S85" s="443"/>
      <c r="T85" s="441"/>
      <c r="U85" s="444"/>
      <c r="V85" s="438"/>
      <c r="W85" s="443"/>
      <c r="X85" s="443"/>
      <c r="Y85" s="441"/>
      <c r="Z85" s="445"/>
      <c r="AA85" s="441"/>
      <c r="AB85" s="443"/>
      <c r="AC85" s="441"/>
      <c r="AD85" s="444"/>
      <c r="AG85" s="441"/>
      <c r="AH85" s="441"/>
      <c r="AI85" s="443"/>
      <c r="AL85" s="441"/>
      <c r="AN85" s="441"/>
      <c r="AO85" s="443"/>
      <c r="AP85" s="441"/>
      <c r="AQ85" s="441"/>
      <c r="AR85" s="441"/>
      <c r="AS85" s="441"/>
      <c r="AT85" s="441"/>
      <c r="AU85" s="441"/>
      <c r="AV85" s="443"/>
      <c r="AW85" s="442"/>
      <c r="AY85" s="441"/>
      <c r="BC85" s="441"/>
      <c r="BD85" s="441"/>
      <c r="BE85" s="441"/>
      <c r="BF85" s="441"/>
      <c r="BG85" s="441"/>
      <c r="BH85" s="441"/>
      <c r="BI85" s="441"/>
      <c r="BJ85" s="441"/>
      <c r="BK85" s="441"/>
    </row>
    <row r="86" spans="1:63" x14ac:dyDescent="0.25">
      <c r="A86" s="443"/>
      <c r="B86" s="438"/>
      <c r="C86" s="441"/>
      <c r="D86" s="441"/>
      <c r="E86" s="441"/>
      <c r="I86" s="442"/>
      <c r="Q86" s="443"/>
      <c r="S86" s="443"/>
      <c r="T86" s="441"/>
      <c r="U86" s="444"/>
      <c r="V86" s="438"/>
      <c r="W86" s="443"/>
      <c r="X86" s="443"/>
      <c r="Y86" s="441"/>
      <c r="Z86" s="445"/>
      <c r="AA86" s="441"/>
      <c r="AB86" s="443"/>
      <c r="AC86" s="441"/>
      <c r="AD86" s="444"/>
      <c r="AG86" s="441"/>
      <c r="AH86" s="441"/>
      <c r="AI86" s="443"/>
      <c r="AL86" s="441"/>
      <c r="AN86" s="441"/>
      <c r="AO86" s="443"/>
      <c r="AP86" s="441"/>
      <c r="AQ86" s="441"/>
      <c r="AR86" s="441"/>
      <c r="AS86" s="441"/>
      <c r="AT86" s="441"/>
      <c r="AU86" s="441"/>
      <c r="AV86" s="443"/>
      <c r="AW86" s="442"/>
      <c r="AY86" s="441"/>
      <c r="BC86" s="441"/>
      <c r="BD86" s="441"/>
      <c r="BE86" s="441"/>
      <c r="BF86" s="441"/>
      <c r="BG86" s="441"/>
      <c r="BH86" s="441"/>
      <c r="BI86" s="441"/>
      <c r="BJ86" s="441"/>
      <c r="BK86" s="441"/>
    </row>
    <row r="87" spans="1:63" x14ac:dyDescent="0.25">
      <c r="A87" s="443"/>
      <c r="B87" s="438"/>
      <c r="C87" s="441"/>
      <c r="D87" s="441"/>
      <c r="E87" s="441"/>
      <c r="I87" s="442"/>
      <c r="Q87" s="443"/>
      <c r="S87" s="443"/>
      <c r="T87" s="441"/>
      <c r="U87" s="444"/>
      <c r="V87" s="438"/>
      <c r="W87" s="443"/>
      <c r="X87" s="443"/>
      <c r="Y87" s="441"/>
      <c r="Z87" s="445"/>
      <c r="AA87" s="441"/>
      <c r="AB87" s="443"/>
      <c r="AC87" s="441"/>
      <c r="AD87" s="444"/>
      <c r="AG87" s="441"/>
      <c r="AH87" s="441"/>
      <c r="AI87" s="443"/>
      <c r="AL87" s="441"/>
      <c r="AN87" s="441"/>
      <c r="AO87" s="443"/>
      <c r="AP87" s="441"/>
      <c r="AQ87" s="441"/>
      <c r="AR87" s="441"/>
      <c r="AS87" s="441"/>
      <c r="AT87" s="441"/>
      <c r="AU87" s="441"/>
      <c r="AV87" s="443"/>
      <c r="AW87" s="442"/>
      <c r="AY87" s="441"/>
      <c r="BC87" s="441"/>
      <c r="BD87" s="441"/>
      <c r="BE87" s="441"/>
      <c r="BF87" s="441"/>
      <c r="BG87" s="441"/>
      <c r="BH87" s="441"/>
      <c r="BI87" s="441"/>
      <c r="BJ87" s="441"/>
      <c r="BK87" s="441"/>
    </row>
    <row r="88" spans="1:63" x14ac:dyDescent="0.25">
      <c r="A88" s="443"/>
      <c r="B88" s="438"/>
      <c r="C88" s="441"/>
      <c r="D88" s="441"/>
      <c r="E88" s="441"/>
      <c r="I88" s="442"/>
      <c r="Q88" s="443"/>
      <c r="S88" s="443"/>
      <c r="T88" s="441"/>
      <c r="U88" s="444"/>
      <c r="V88" s="438"/>
      <c r="W88" s="443"/>
      <c r="X88" s="443"/>
      <c r="Y88" s="441"/>
      <c r="Z88" s="445"/>
      <c r="AA88" s="441"/>
      <c r="AB88" s="443"/>
      <c r="AC88" s="441"/>
      <c r="AD88" s="444"/>
      <c r="AG88" s="441"/>
      <c r="AH88" s="441"/>
      <c r="AI88" s="443"/>
      <c r="AL88" s="441"/>
      <c r="AN88" s="441"/>
      <c r="AO88" s="443"/>
      <c r="AP88" s="441"/>
      <c r="AQ88" s="441"/>
      <c r="AR88" s="441"/>
      <c r="AS88" s="441"/>
      <c r="AT88" s="441"/>
      <c r="AU88" s="441"/>
      <c r="AV88" s="443"/>
      <c r="AW88" s="442"/>
      <c r="AY88" s="441"/>
      <c r="BC88" s="441"/>
      <c r="BD88" s="441"/>
      <c r="BE88" s="441"/>
      <c r="BF88" s="441"/>
      <c r="BG88" s="441"/>
      <c r="BH88" s="441"/>
      <c r="BI88" s="441"/>
      <c r="BJ88" s="441"/>
      <c r="BK88" s="441"/>
    </row>
    <row r="89" spans="1:63" x14ac:dyDescent="0.25">
      <c r="A89" s="443"/>
      <c r="B89" s="438"/>
      <c r="C89" s="441"/>
      <c r="D89" s="441"/>
      <c r="E89" s="441"/>
      <c r="I89" s="442"/>
      <c r="Q89" s="443"/>
      <c r="S89" s="443"/>
      <c r="T89" s="441"/>
      <c r="U89" s="444"/>
      <c r="V89" s="438"/>
      <c r="W89" s="443"/>
      <c r="X89" s="443"/>
      <c r="Y89" s="441"/>
      <c r="Z89" s="445"/>
      <c r="AA89" s="441"/>
      <c r="AB89" s="443"/>
      <c r="AC89" s="441"/>
      <c r="AD89" s="444"/>
      <c r="AG89" s="441"/>
      <c r="AH89" s="441"/>
      <c r="AI89" s="443"/>
      <c r="AL89" s="441"/>
      <c r="AN89" s="441"/>
      <c r="AO89" s="443"/>
      <c r="AP89" s="441"/>
      <c r="AQ89" s="441"/>
      <c r="AR89" s="441"/>
      <c r="AS89" s="441"/>
      <c r="AT89" s="441"/>
      <c r="AU89" s="441"/>
      <c r="AV89" s="443"/>
      <c r="AW89" s="442"/>
      <c r="AY89" s="441"/>
      <c r="BC89" s="441"/>
      <c r="BD89" s="441"/>
      <c r="BE89" s="441"/>
      <c r="BF89" s="441"/>
      <c r="BG89" s="441"/>
      <c r="BH89" s="441"/>
      <c r="BI89" s="441"/>
      <c r="BJ89" s="441"/>
      <c r="BK89" s="441"/>
    </row>
    <row r="90" spans="1:63" x14ac:dyDescent="0.25">
      <c r="A90" s="443"/>
      <c r="B90" s="438"/>
      <c r="C90" s="441"/>
      <c r="D90" s="441"/>
      <c r="E90" s="441"/>
      <c r="I90" s="442"/>
      <c r="Q90" s="443"/>
      <c r="S90" s="443"/>
      <c r="T90" s="441"/>
      <c r="U90" s="444"/>
      <c r="V90" s="438"/>
      <c r="W90" s="443"/>
      <c r="X90" s="443"/>
      <c r="Y90" s="441"/>
      <c r="Z90" s="445"/>
      <c r="AA90" s="441"/>
      <c r="AB90" s="443"/>
      <c r="AC90" s="441"/>
      <c r="AD90" s="444"/>
      <c r="AG90" s="441"/>
      <c r="AH90" s="441"/>
      <c r="AI90" s="443"/>
      <c r="AL90" s="441"/>
      <c r="AN90" s="441"/>
      <c r="AO90" s="443"/>
      <c r="AP90" s="441"/>
      <c r="AQ90" s="441"/>
      <c r="AR90" s="441"/>
      <c r="AS90" s="441"/>
      <c r="AT90" s="441"/>
      <c r="AU90" s="441"/>
      <c r="AV90" s="443"/>
      <c r="AW90" s="442"/>
      <c r="AY90" s="441"/>
      <c r="BC90" s="441"/>
      <c r="BD90" s="441"/>
      <c r="BE90" s="441"/>
      <c r="BF90" s="441"/>
      <c r="BG90" s="441"/>
      <c r="BH90" s="441"/>
      <c r="BI90" s="441"/>
      <c r="BJ90" s="441"/>
      <c r="BK90" s="441"/>
    </row>
    <row r="91" spans="1:63" x14ac:dyDescent="0.25">
      <c r="A91" s="443"/>
      <c r="B91" s="438"/>
      <c r="C91" s="441"/>
      <c r="D91" s="441"/>
      <c r="E91" s="441"/>
      <c r="I91" s="442"/>
      <c r="Q91" s="443"/>
      <c r="S91" s="443"/>
      <c r="T91" s="441"/>
      <c r="U91" s="444"/>
      <c r="V91" s="438"/>
      <c r="W91" s="443"/>
      <c r="X91" s="443"/>
      <c r="Y91" s="441"/>
      <c r="Z91" s="445"/>
      <c r="AA91" s="441"/>
      <c r="AB91" s="443"/>
      <c r="AC91" s="441"/>
      <c r="AD91" s="444"/>
      <c r="AG91" s="441"/>
      <c r="AH91" s="441"/>
      <c r="AI91" s="443"/>
      <c r="AL91" s="441"/>
      <c r="AN91" s="441"/>
      <c r="AO91" s="443"/>
      <c r="AP91" s="441"/>
      <c r="AQ91" s="441"/>
      <c r="AR91" s="441"/>
      <c r="AS91" s="441"/>
      <c r="AT91" s="441"/>
      <c r="AU91" s="441"/>
      <c r="AV91" s="443"/>
      <c r="AW91" s="442"/>
      <c r="AY91" s="441"/>
      <c r="BC91" s="441"/>
      <c r="BD91" s="441"/>
      <c r="BE91" s="441"/>
      <c r="BF91" s="441"/>
      <c r="BG91" s="441"/>
      <c r="BH91" s="441"/>
      <c r="BI91" s="441"/>
      <c r="BJ91" s="441"/>
      <c r="BK91" s="441"/>
    </row>
    <row r="92" spans="1:63" x14ac:dyDescent="0.25">
      <c r="A92" s="443"/>
      <c r="B92" s="438"/>
      <c r="C92" s="441"/>
      <c r="D92" s="441"/>
      <c r="E92" s="441"/>
      <c r="I92" s="442"/>
      <c r="Q92" s="443"/>
      <c r="S92" s="443"/>
      <c r="T92" s="441"/>
      <c r="U92" s="444"/>
      <c r="V92" s="438"/>
      <c r="W92" s="443"/>
      <c r="X92" s="443"/>
      <c r="Y92" s="441"/>
      <c r="Z92" s="445"/>
      <c r="AA92" s="441"/>
      <c r="AB92" s="443"/>
      <c r="AC92" s="441"/>
      <c r="AD92" s="444"/>
      <c r="AG92" s="441"/>
      <c r="AH92" s="441"/>
      <c r="AI92" s="443"/>
      <c r="AL92" s="441"/>
      <c r="AN92" s="441"/>
      <c r="AO92" s="443"/>
      <c r="AP92" s="441"/>
      <c r="AQ92" s="441"/>
      <c r="AR92" s="441"/>
      <c r="AS92" s="441"/>
      <c r="AT92" s="441"/>
      <c r="AU92" s="441"/>
      <c r="AV92" s="443"/>
      <c r="AW92" s="442"/>
      <c r="AY92" s="441"/>
      <c r="BC92" s="441"/>
      <c r="BD92" s="441"/>
      <c r="BE92" s="441"/>
      <c r="BF92" s="441"/>
      <c r="BG92" s="441"/>
      <c r="BH92" s="441"/>
      <c r="BI92" s="441"/>
      <c r="BJ92" s="441"/>
      <c r="BK92" s="441"/>
    </row>
    <row r="93" spans="1:63" x14ac:dyDescent="0.25">
      <c r="A93" s="443"/>
      <c r="B93" s="438"/>
      <c r="C93" s="441"/>
      <c r="D93" s="441"/>
      <c r="E93" s="441"/>
      <c r="I93" s="442"/>
      <c r="Q93" s="443"/>
      <c r="S93" s="443"/>
      <c r="T93" s="441"/>
      <c r="U93" s="444"/>
      <c r="V93" s="438"/>
      <c r="W93" s="443"/>
      <c r="X93" s="443"/>
      <c r="Y93" s="441"/>
      <c r="Z93" s="445"/>
      <c r="AA93" s="441"/>
      <c r="AB93" s="443"/>
      <c r="AC93" s="441"/>
      <c r="AD93" s="444"/>
      <c r="AG93" s="441"/>
      <c r="AH93" s="441"/>
      <c r="AI93" s="443"/>
      <c r="AL93" s="441"/>
      <c r="AN93" s="441"/>
      <c r="AO93" s="443"/>
      <c r="AP93" s="441"/>
      <c r="AQ93" s="441"/>
      <c r="AR93" s="441"/>
      <c r="AS93" s="441"/>
      <c r="AT93" s="441"/>
      <c r="AU93" s="441"/>
      <c r="AV93" s="443"/>
      <c r="AW93" s="442"/>
      <c r="AY93" s="441"/>
      <c r="BC93" s="441"/>
      <c r="BD93" s="441"/>
      <c r="BE93" s="441"/>
      <c r="BF93" s="441"/>
      <c r="BG93" s="441"/>
      <c r="BH93" s="441"/>
      <c r="BI93" s="441"/>
      <c r="BJ93" s="441"/>
      <c r="BK93" s="441"/>
    </row>
    <row r="94" spans="1:63" x14ac:dyDescent="0.25">
      <c r="A94" s="443"/>
      <c r="B94" s="438"/>
      <c r="C94" s="441"/>
      <c r="D94" s="441"/>
      <c r="E94" s="441"/>
      <c r="I94" s="442"/>
      <c r="Q94" s="443"/>
      <c r="S94" s="443"/>
      <c r="T94" s="441"/>
      <c r="U94" s="444"/>
      <c r="V94" s="438"/>
      <c r="W94" s="443"/>
      <c r="X94" s="443"/>
      <c r="Y94" s="441"/>
      <c r="Z94" s="445"/>
      <c r="AA94" s="441"/>
      <c r="AB94" s="443"/>
      <c r="AC94" s="441"/>
      <c r="AD94" s="444"/>
      <c r="AG94" s="441"/>
      <c r="AH94" s="441"/>
      <c r="AI94" s="443"/>
      <c r="AL94" s="441"/>
      <c r="AN94" s="441"/>
      <c r="AO94" s="443"/>
      <c r="AP94" s="441"/>
      <c r="AQ94" s="441"/>
      <c r="AR94" s="441"/>
      <c r="AS94" s="441"/>
      <c r="AT94" s="441"/>
      <c r="AU94" s="441"/>
      <c r="AV94" s="443"/>
      <c r="AW94" s="442"/>
      <c r="AY94" s="441"/>
      <c r="BC94" s="441"/>
      <c r="BD94" s="441"/>
      <c r="BE94" s="441"/>
      <c r="BF94" s="441"/>
      <c r="BG94" s="441"/>
      <c r="BH94" s="441"/>
      <c r="BI94" s="441"/>
      <c r="BJ94" s="441"/>
      <c r="BK94" s="441"/>
    </row>
    <row r="95" spans="1:63" x14ac:dyDescent="0.25">
      <c r="A95" s="443"/>
      <c r="B95" s="438"/>
      <c r="C95" s="441"/>
      <c r="D95" s="441"/>
      <c r="E95" s="441"/>
      <c r="I95" s="442"/>
      <c r="Q95" s="443"/>
      <c r="S95" s="443"/>
      <c r="T95" s="441"/>
      <c r="U95" s="444"/>
      <c r="V95" s="438"/>
      <c r="W95" s="443"/>
      <c r="X95" s="443"/>
      <c r="Y95" s="441"/>
      <c r="Z95" s="445"/>
      <c r="AA95" s="441"/>
      <c r="AB95" s="443"/>
      <c r="AC95" s="441"/>
      <c r="AD95" s="444"/>
      <c r="AG95" s="441"/>
      <c r="AH95" s="441"/>
      <c r="AI95" s="443"/>
      <c r="AL95" s="441"/>
      <c r="AN95" s="441"/>
      <c r="AO95" s="443"/>
      <c r="AP95" s="441"/>
      <c r="AQ95" s="441"/>
      <c r="AR95" s="441"/>
      <c r="AS95" s="441"/>
      <c r="AT95" s="441"/>
      <c r="AU95" s="441"/>
      <c r="AV95" s="443"/>
      <c r="AW95" s="442"/>
      <c r="AY95" s="441"/>
      <c r="BC95" s="441"/>
      <c r="BD95" s="441"/>
      <c r="BE95" s="441"/>
      <c r="BF95" s="441"/>
      <c r="BG95" s="441"/>
      <c r="BH95" s="441"/>
      <c r="BI95" s="441"/>
      <c r="BJ95" s="441"/>
      <c r="BK95" s="441"/>
    </row>
    <row r="96" spans="1:63" x14ac:dyDescent="0.25">
      <c r="A96" s="443"/>
      <c r="B96" s="438"/>
      <c r="C96" s="441"/>
      <c r="D96" s="441"/>
      <c r="E96" s="441"/>
      <c r="I96" s="442"/>
      <c r="Q96" s="443"/>
      <c r="S96" s="443"/>
      <c r="T96" s="441"/>
      <c r="U96" s="444"/>
      <c r="V96" s="438"/>
      <c r="W96" s="443"/>
      <c r="X96" s="443"/>
      <c r="Y96" s="441"/>
      <c r="Z96" s="445"/>
      <c r="AA96" s="441"/>
      <c r="AB96" s="443"/>
      <c r="AC96" s="441"/>
      <c r="AD96" s="444"/>
      <c r="AG96" s="441"/>
      <c r="AH96" s="441"/>
      <c r="AI96" s="443"/>
      <c r="AL96" s="441"/>
      <c r="AN96" s="441"/>
      <c r="AO96" s="443"/>
      <c r="AP96" s="441"/>
      <c r="AQ96" s="441"/>
      <c r="AR96" s="441"/>
      <c r="AS96" s="441"/>
      <c r="AT96" s="441"/>
      <c r="AU96" s="441"/>
      <c r="AV96" s="443"/>
      <c r="AW96" s="442"/>
      <c r="AY96" s="441"/>
      <c r="BC96" s="441"/>
      <c r="BD96" s="441"/>
      <c r="BE96" s="441"/>
      <c r="BF96" s="441"/>
      <c r="BG96" s="441"/>
      <c r="BH96" s="441"/>
      <c r="BI96" s="441"/>
      <c r="BJ96" s="441"/>
      <c r="BK96" s="441"/>
    </row>
    <row r="97" spans="1:63" x14ac:dyDescent="0.25">
      <c r="A97" s="443"/>
      <c r="B97" s="438"/>
      <c r="C97" s="441"/>
      <c r="D97" s="441"/>
      <c r="E97" s="441"/>
      <c r="I97" s="442"/>
      <c r="Q97" s="443"/>
      <c r="S97" s="443"/>
      <c r="T97" s="441"/>
      <c r="U97" s="444"/>
      <c r="V97" s="438"/>
      <c r="W97" s="443"/>
      <c r="X97" s="443"/>
      <c r="Y97" s="441"/>
      <c r="Z97" s="445"/>
      <c r="AA97" s="441"/>
      <c r="AB97" s="443"/>
      <c r="AC97" s="441"/>
      <c r="AD97" s="444"/>
      <c r="AG97" s="441"/>
      <c r="AH97" s="441"/>
      <c r="AI97" s="443"/>
      <c r="AL97" s="441"/>
      <c r="AN97" s="441"/>
      <c r="AO97" s="443"/>
      <c r="AP97" s="441"/>
      <c r="AQ97" s="441"/>
      <c r="AR97" s="441"/>
      <c r="AS97" s="441"/>
      <c r="AT97" s="441"/>
      <c r="AU97" s="441"/>
      <c r="AV97" s="443"/>
      <c r="AW97" s="442"/>
      <c r="AY97" s="441"/>
      <c r="BC97" s="441"/>
      <c r="BD97" s="441"/>
      <c r="BE97" s="441"/>
      <c r="BF97" s="441"/>
      <c r="BG97" s="441"/>
      <c r="BH97" s="441"/>
      <c r="BI97" s="441"/>
      <c r="BJ97" s="441"/>
      <c r="BK97" s="441"/>
    </row>
    <row r="98" spans="1:63" x14ac:dyDescent="0.25">
      <c r="A98" s="443"/>
      <c r="B98" s="438"/>
      <c r="C98" s="441"/>
      <c r="D98" s="441"/>
      <c r="E98" s="441"/>
      <c r="I98" s="442"/>
      <c r="Q98" s="443"/>
      <c r="S98" s="443"/>
      <c r="T98" s="441"/>
      <c r="U98" s="444"/>
      <c r="V98" s="438"/>
      <c r="W98" s="443"/>
      <c r="X98" s="443"/>
      <c r="Y98" s="441"/>
      <c r="Z98" s="445"/>
      <c r="AA98" s="441"/>
      <c r="AB98" s="443"/>
      <c r="AC98" s="441"/>
      <c r="AD98" s="444"/>
      <c r="AG98" s="441"/>
      <c r="AH98" s="441"/>
      <c r="AI98" s="443"/>
      <c r="AL98" s="441"/>
      <c r="AN98" s="441"/>
      <c r="AO98" s="443"/>
      <c r="AP98" s="441"/>
      <c r="AQ98" s="441"/>
      <c r="AR98" s="441"/>
      <c r="AS98" s="441"/>
      <c r="AT98" s="441"/>
      <c r="AU98" s="441"/>
      <c r="AV98" s="443"/>
      <c r="AW98" s="442"/>
      <c r="AY98" s="441"/>
      <c r="BC98" s="441"/>
      <c r="BD98" s="441"/>
      <c r="BE98" s="441"/>
      <c r="BF98" s="441"/>
      <c r="BG98" s="441"/>
      <c r="BH98" s="441"/>
      <c r="BI98" s="441"/>
      <c r="BJ98" s="441"/>
      <c r="BK98" s="441"/>
    </row>
    <row r="99" spans="1:63" x14ac:dyDescent="0.25">
      <c r="A99" s="443"/>
      <c r="B99" s="438"/>
      <c r="C99" s="441"/>
      <c r="D99" s="441"/>
      <c r="E99" s="441"/>
      <c r="I99" s="442"/>
      <c r="Q99" s="443"/>
      <c r="S99" s="443"/>
      <c r="T99" s="441"/>
      <c r="U99" s="444"/>
      <c r="V99" s="438"/>
      <c r="W99" s="443"/>
      <c r="X99" s="443"/>
      <c r="Y99" s="441"/>
      <c r="Z99" s="445"/>
      <c r="AA99" s="441"/>
      <c r="AB99" s="443"/>
      <c r="AC99" s="441"/>
      <c r="AD99" s="444"/>
      <c r="AG99" s="441"/>
      <c r="AH99" s="441"/>
      <c r="AI99" s="443"/>
      <c r="AL99" s="441"/>
      <c r="AN99" s="441"/>
      <c r="AO99" s="443"/>
      <c r="AP99" s="441"/>
      <c r="AQ99" s="441"/>
      <c r="AR99" s="441"/>
      <c r="AS99" s="441"/>
      <c r="AT99" s="441"/>
      <c r="AU99" s="441"/>
      <c r="AV99" s="443"/>
      <c r="AW99" s="442"/>
      <c r="AY99" s="441"/>
      <c r="BC99" s="441"/>
      <c r="BD99" s="441"/>
      <c r="BE99" s="441"/>
      <c r="BF99" s="441"/>
      <c r="BG99" s="441"/>
      <c r="BH99" s="441"/>
      <c r="BI99" s="441"/>
      <c r="BJ99" s="441"/>
      <c r="BK99" s="441"/>
    </row>
    <row r="100" spans="1:63" x14ac:dyDescent="0.25">
      <c r="A100" s="443"/>
      <c r="B100" s="438"/>
      <c r="C100" s="441"/>
      <c r="D100" s="441"/>
      <c r="E100" s="441"/>
      <c r="I100" s="442"/>
      <c r="Q100" s="443"/>
      <c r="S100" s="443"/>
      <c r="T100" s="441"/>
      <c r="U100" s="444"/>
      <c r="V100" s="438"/>
      <c r="W100" s="443"/>
      <c r="X100" s="443"/>
      <c r="Y100" s="441"/>
      <c r="Z100" s="445"/>
      <c r="AA100" s="441"/>
      <c r="AB100" s="443"/>
      <c r="AC100" s="441"/>
      <c r="AD100" s="444"/>
      <c r="AG100" s="441"/>
      <c r="AH100" s="441"/>
      <c r="AI100" s="443"/>
      <c r="AL100" s="441"/>
      <c r="AN100" s="441"/>
      <c r="AO100" s="443"/>
      <c r="AP100" s="441"/>
      <c r="AQ100" s="441"/>
      <c r="AR100" s="441"/>
      <c r="AS100" s="441"/>
      <c r="AT100" s="441"/>
      <c r="AU100" s="441"/>
      <c r="AV100" s="443"/>
      <c r="AW100" s="442"/>
      <c r="AY100" s="441"/>
      <c r="BC100" s="441"/>
      <c r="BD100" s="441"/>
      <c r="BE100" s="441"/>
      <c r="BF100" s="441"/>
      <c r="BG100" s="441"/>
      <c r="BH100" s="441"/>
      <c r="BI100" s="441"/>
      <c r="BJ100" s="441"/>
      <c r="BK100" s="441"/>
    </row>
    <row r="101" spans="1:63" x14ac:dyDescent="0.25">
      <c r="A101" s="443"/>
      <c r="B101" s="438"/>
      <c r="C101" s="441"/>
      <c r="D101" s="441"/>
      <c r="E101" s="441"/>
      <c r="I101" s="442"/>
      <c r="Q101" s="443"/>
      <c r="S101" s="443"/>
      <c r="T101" s="441"/>
      <c r="U101" s="444"/>
      <c r="V101" s="438"/>
      <c r="W101" s="443"/>
      <c r="X101" s="443"/>
      <c r="Y101" s="441"/>
      <c r="Z101" s="445"/>
      <c r="AA101" s="441"/>
      <c r="AB101" s="443"/>
      <c r="AC101" s="441"/>
      <c r="AD101" s="444"/>
      <c r="AG101" s="441"/>
      <c r="AH101" s="441"/>
      <c r="AI101" s="443"/>
      <c r="AL101" s="441"/>
      <c r="AN101" s="441"/>
      <c r="AO101" s="443"/>
      <c r="AP101" s="441"/>
      <c r="AQ101" s="441"/>
      <c r="AR101" s="441"/>
      <c r="AS101" s="441"/>
      <c r="AT101" s="441"/>
      <c r="AU101" s="441"/>
      <c r="AV101" s="443"/>
      <c r="AW101" s="442"/>
      <c r="AY101" s="441"/>
      <c r="BC101" s="441"/>
      <c r="BD101" s="441"/>
      <c r="BE101" s="441"/>
      <c r="BF101" s="441"/>
      <c r="BG101" s="441"/>
      <c r="BH101" s="441"/>
      <c r="BI101" s="441"/>
      <c r="BJ101" s="441"/>
      <c r="BK101" s="441"/>
    </row>
    <row r="102" spans="1:63" x14ac:dyDescent="0.25">
      <c r="A102" s="443"/>
      <c r="B102" s="438"/>
      <c r="C102" s="441"/>
      <c r="D102" s="441"/>
      <c r="E102" s="441"/>
      <c r="I102" s="442"/>
      <c r="Q102" s="443"/>
      <c r="S102" s="443"/>
      <c r="T102" s="441"/>
      <c r="U102" s="444"/>
      <c r="V102" s="438"/>
      <c r="W102" s="443"/>
      <c r="X102" s="443"/>
      <c r="Y102" s="441"/>
      <c r="Z102" s="445"/>
      <c r="AA102" s="441"/>
      <c r="AB102" s="443"/>
      <c r="AC102" s="441"/>
      <c r="AD102" s="444"/>
      <c r="AG102" s="441"/>
      <c r="AH102" s="441"/>
      <c r="AI102" s="443"/>
      <c r="AL102" s="441"/>
      <c r="AN102" s="441"/>
      <c r="AO102" s="443"/>
      <c r="AP102" s="441"/>
      <c r="AQ102" s="441"/>
      <c r="AR102" s="441"/>
      <c r="AS102" s="441"/>
      <c r="AT102" s="441"/>
      <c r="AU102" s="441"/>
      <c r="AV102" s="443"/>
      <c r="AW102" s="442"/>
      <c r="AY102" s="441"/>
      <c r="BC102" s="441"/>
      <c r="BD102" s="441"/>
      <c r="BE102" s="441"/>
      <c r="BF102" s="441"/>
      <c r="BG102" s="441"/>
      <c r="BH102" s="441"/>
      <c r="BI102" s="441"/>
      <c r="BJ102" s="441"/>
      <c r="BK102" s="441"/>
    </row>
    <row r="103" spans="1:63" x14ac:dyDescent="0.25">
      <c r="A103" s="443"/>
      <c r="B103" s="438"/>
      <c r="C103" s="441"/>
      <c r="D103" s="441"/>
      <c r="E103" s="441"/>
      <c r="I103" s="442"/>
      <c r="Q103" s="443"/>
      <c r="S103" s="443"/>
      <c r="T103" s="441"/>
      <c r="U103" s="444"/>
      <c r="V103" s="438"/>
      <c r="W103" s="443"/>
      <c r="X103" s="443"/>
      <c r="Y103" s="441"/>
      <c r="Z103" s="445"/>
      <c r="AA103" s="441"/>
      <c r="AB103" s="443"/>
      <c r="AC103" s="441"/>
      <c r="AD103" s="444"/>
      <c r="AG103" s="441"/>
      <c r="AH103" s="441"/>
      <c r="AI103" s="443"/>
      <c r="AL103" s="441"/>
      <c r="AN103" s="441"/>
      <c r="AO103" s="443"/>
      <c r="AP103" s="441"/>
      <c r="AQ103" s="441"/>
      <c r="AR103" s="441"/>
      <c r="AS103" s="441"/>
      <c r="AT103" s="441"/>
      <c r="AU103" s="441"/>
      <c r="AV103" s="443"/>
      <c r="AW103" s="442"/>
      <c r="AY103" s="441"/>
      <c r="BC103" s="441"/>
      <c r="BD103" s="441"/>
      <c r="BE103" s="441"/>
      <c r="BF103" s="441"/>
      <c r="BG103" s="441"/>
      <c r="BH103" s="441"/>
      <c r="BI103" s="441"/>
      <c r="BJ103" s="441"/>
      <c r="BK103" s="441"/>
    </row>
    <row r="104" spans="1:63" x14ac:dyDescent="0.25">
      <c r="A104" s="443"/>
      <c r="B104" s="438"/>
      <c r="C104" s="441"/>
      <c r="D104" s="441"/>
      <c r="E104" s="441"/>
      <c r="I104" s="442"/>
      <c r="Q104" s="443"/>
      <c r="S104" s="443"/>
      <c r="T104" s="441"/>
      <c r="U104" s="444"/>
      <c r="V104" s="438"/>
      <c r="W104" s="443"/>
      <c r="X104" s="443"/>
      <c r="Y104" s="441"/>
      <c r="Z104" s="445"/>
      <c r="AA104" s="441"/>
      <c r="AB104" s="443"/>
      <c r="AC104" s="441"/>
      <c r="AD104" s="444"/>
      <c r="AG104" s="441"/>
      <c r="AH104" s="441"/>
      <c r="AI104" s="443"/>
      <c r="AL104" s="441"/>
      <c r="AN104" s="441"/>
      <c r="AO104" s="443"/>
      <c r="AP104" s="441"/>
      <c r="AQ104" s="441"/>
      <c r="AR104" s="441"/>
      <c r="AS104" s="441"/>
      <c r="AT104" s="441"/>
      <c r="AU104" s="441"/>
      <c r="AV104" s="443"/>
      <c r="AW104" s="442"/>
      <c r="AY104" s="441"/>
      <c r="BC104" s="441"/>
      <c r="BD104" s="441"/>
      <c r="BE104" s="441"/>
      <c r="BF104" s="441"/>
      <c r="BG104" s="441"/>
      <c r="BH104" s="441"/>
      <c r="BI104" s="441"/>
      <c r="BJ104" s="441"/>
      <c r="BK104" s="441"/>
    </row>
    <row r="105" spans="1:63" x14ac:dyDescent="0.25">
      <c r="A105" s="443"/>
      <c r="B105" s="438"/>
      <c r="C105" s="441"/>
      <c r="D105" s="441"/>
      <c r="E105" s="441"/>
      <c r="I105" s="442"/>
      <c r="Q105" s="443"/>
      <c r="S105" s="443"/>
      <c r="T105" s="441"/>
      <c r="U105" s="444"/>
      <c r="V105" s="438"/>
      <c r="W105" s="443"/>
      <c r="X105" s="443"/>
      <c r="Y105" s="441"/>
      <c r="Z105" s="445"/>
      <c r="AA105" s="441"/>
      <c r="AB105" s="443"/>
      <c r="AC105" s="441"/>
      <c r="AD105" s="444"/>
      <c r="AG105" s="441"/>
      <c r="AH105" s="441"/>
      <c r="AI105" s="443"/>
      <c r="AL105" s="441"/>
      <c r="AN105" s="441"/>
      <c r="AO105" s="443"/>
      <c r="AP105" s="441"/>
      <c r="AQ105" s="441"/>
      <c r="AR105" s="441"/>
      <c r="AS105" s="441"/>
      <c r="AT105" s="441"/>
      <c r="AU105" s="441"/>
      <c r="AV105" s="443"/>
      <c r="AW105" s="442"/>
      <c r="AY105" s="441"/>
      <c r="BC105" s="441"/>
      <c r="BD105" s="441"/>
      <c r="BE105" s="441"/>
      <c r="BF105" s="441"/>
      <c r="BG105" s="441"/>
      <c r="BH105" s="441"/>
      <c r="BI105" s="441"/>
      <c r="BJ105" s="441"/>
      <c r="BK105" s="441"/>
    </row>
    <row r="106" spans="1:63" x14ac:dyDescent="0.25">
      <c r="A106" s="443"/>
      <c r="B106" s="438"/>
      <c r="C106" s="441"/>
      <c r="D106" s="441"/>
      <c r="E106" s="441"/>
      <c r="I106" s="442"/>
      <c r="Q106" s="443"/>
      <c r="S106" s="443"/>
      <c r="T106" s="441"/>
      <c r="U106" s="444"/>
      <c r="V106" s="438"/>
      <c r="W106" s="443"/>
      <c r="X106" s="443"/>
      <c r="Y106" s="441"/>
      <c r="Z106" s="445"/>
      <c r="AA106" s="441"/>
      <c r="AB106" s="443"/>
      <c r="AC106" s="441"/>
      <c r="AD106" s="444"/>
      <c r="AG106" s="441"/>
      <c r="AH106" s="441"/>
      <c r="AI106" s="443"/>
      <c r="AL106" s="441"/>
      <c r="AN106" s="441"/>
      <c r="AO106" s="443"/>
      <c r="AP106" s="441"/>
      <c r="AQ106" s="441"/>
      <c r="AR106" s="441"/>
      <c r="AS106" s="441"/>
      <c r="AT106" s="441"/>
      <c r="AU106" s="441"/>
      <c r="AV106" s="443"/>
      <c r="AW106" s="442"/>
      <c r="AY106" s="441"/>
      <c r="BC106" s="441"/>
      <c r="BD106" s="441"/>
      <c r="BE106" s="441"/>
      <c r="BF106" s="441"/>
      <c r="BG106" s="441"/>
      <c r="BH106" s="441"/>
      <c r="BI106" s="441"/>
      <c r="BJ106" s="441"/>
      <c r="BK106" s="441"/>
    </row>
    <row r="107" spans="1:63" x14ac:dyDescent="0.25">
      <c r="A107" s="443"/>
      <c r="B107" s="438"/>
      <c r="C107" s="441"/>
      <c r="D107" s="441"/>
      <c r="E107" s="441"/>
      <c r="I107" s="442"/>
      <c r="Q107" s="443"/>
      <c r="S107" s="443"/>
      <c r="T107" s="441"/>
      <c r="U107" s="444"/>
      <c r="V107" s="438"/>
      <c r="W107" s="443"/>
      <c r="X107" s="443"/>
      <c r="Y107" s="441"/>
      <c r="Z107" s="445"/>
      <c r="AA107" s="441"/>
      <c r="AB107" s="443"/>
      <c r="AC107" s="441"/>
      <c r="AD107" s="444"/>
      <c r="AG107" s="441"/>
      <c r="AH107" s="441"/>
      <c r="AI107" s="443"/>
      <c r="AL107" s="441"/>
      <c r="AN107" s="441"/>
      <c r="AO107" s="443"/>
      <c r="AP107" s="441"/>
      <c r="AQ107" s="441"/>
      <c r="AR107" s="441"/>
      <c r="AS107" s="441"/>
      <c r="AT107" s="441"/>
      <c r="AU107" s="441"/>
      <c r="AV107" s="443"/>
      <c r="AW107" s="442"/>
      <c r="AY107" s="441"/>
      <c r="BC107" s="441"/>
      <c r="BD107" s="441"/>
      <c r="BE107" s="441"/>
      <c r="BF107" s="441"/>
      <c r="BG107" s="441"/>
      <c r="BH107" s="441"/>
      <c r="BI107" s="441"/>
      <c r="BJ107" s="441"/>
      <c r="BK107" s="441"/>
    </row>
    <row r="108" spans="1:63" x14ac:dyDescent="0.25">
      <c r="A108" s="443"/>
      <c r="B108" s="438"/>
      <c r="C108" s="441"/>
      <c r="D108" s="441"/>
      <c r="E108" s="441"/>
      <c r="I108" s="442"/>
      <c r="Q108" s="443"/>
      <c r="S108" s="443"/>
      <c r="T108" s="441"/>
      <c r="U108" s="444"/>
      <c r="V108" s="438"/>
      <c r="W108" s="443"/>
      <c r="X108" s="443"/>
      <c r="Y108" s="441"/>
      <c r="Z108" s="445"/>
      <c r="AA108" s="441"/>
      <c r="AB108" s="443"/>
      <c r="AC108" s="441"/>
      <c r="AD108" s="444"/>
      <c r="AG108" s="441"/>
      <c r="AH108" s="441"/>
      <c r="AI108" s="443"/>
      <c r="AL108" s="441"/>
      <c r="AN108" s="441"/>
      <c r="AO108" s="443"/>
      <c r="AP108" s="441"/>
      <c r="AQ108" s="441"/>
      <c r="AR108" s="441"/>
      <c r="AS108" s="441"/>
      <c r="AT108" s="441"/>
      <c r="AU108" s="441"/>
      <c r="AV108" s="443"/>
      <c r="AW108" s="442"/>
      <c r="AY108" s="441"/>
      <c r="BC108" s="441"/>
      <c r="BD108" s="441"/>
      <c r="BE108" s="441"/>
      <c r="BF108" s="441"/>
      <c r="BG108" s="441"/>
      <c r="BH108" s="441"/>
      <c r="BI108" s="441"/>
      <c r="BJ108" s="441"/>
      <c r="BK108" s="441"/>
    </row>
    <row r="109" spans="1:63" x14ac:dyDescent="0.25">
      <c r="A109" s="443"/>
      <c r="B109" s="438"/>
      <c r="C109" s="441"/>
      <c r="D109" s="441"/>
      <c r="E109" s="441"/>
      <c r="I109" s="442"/>
      <c r="Q109" s="443"/>
      <c r="S109" s="443"/>
      <c r="T109" s="441"/>
      <c r="U109" s="444"/>
      <c r="V109" s="438"/>
      <c r="W109" s="443"/>
      <c r="X109" s="443"/>
      <c r="Y109" s="441"/>
      <c r="Z109" s="445"/>
      <c r="AA109" s="441"/>
      <c r="AB109" s="443"/>
      <c r="AC109" s="441"/>
      <c r="AD109" s="444"/>
      <c r="AG109" s="441"/>
      <c r="AH109" s="441"/>
      <c r="AI109" s="443"/>
      <c r="AL109" s="441"/>
      <c r="AN109" s="441"/>
      <c r="AO109" s="443"/>
      <c r="AP109" s="441"/>
      <c r="AQ109" s="441"/>
      <c r="AR109" s="441"/>
      <c r="AS109" s="441"/>
      <c r="AT109" s="441"/>
      <c r="AU109" s="441"/>
      <c r="AV109" s="443"/>
      <c r="AW109" s="442"/>
      <c r="AY109" s="441"/>
      <c r="BC109" s="441"/>
      <c r="BD109" s="441"/>
      <c r="BE109" s="441"/>
      <c r="BF109" s="441"/>
      <c r="BG109" s="441"/>
      <c r="BH109" s="441"/>
      <c r="BI109" s="441"/>
      <c r="BJ109" s="441"/>
      <c r="BK109" s="441"/>
    </row>
    <row r="110" spans="1:63" x14ac:dyDescent="0.25">
      <c r="A110" s="443"/>
      <c r="B110" s="438"/>
      <c r="C110" s="441"/>
      <c r="D110" s="441"/>
      <c r="E110" s="441"/>
      <c r="I110" s="442"/>
      <c r="Q110" s="443"/>
      <c r="S110" s="443"/>
      <c r="T110" s="441"/>
      <c r="U110" s="444"/>
      <c r="V110" s="438"/>
      <c r="W110" s="443"/>
      <c r="X110" s="443"/>
      <c r="Y110" s="441"/>
      <c r="Z110" s="445"/>
      <c r="AA110" s="441"/>
      <c r="AB110" s="443"/>
      <c r="AC110" s="441"/>
      <c r="AD110" s="444"/>
      <c r="AG110" s="441"/>
      <c r="AH110" s="441"/>
      <c r="AI110" s="443"/>
      <c r="AL110" s="441"/>
      <c r="AN110" s="441"/>
      <c r="AO110" s="443"/>
      <c r="AP110" s="441"/>
      <c r="AQ110" s="441"/>
      <c r="AR110" s="441"/>
      <c r="AS110" s="441"/>
      <c r="AT110" s="441"/>
      <c r="AU110" s="441"/>
      <c r="AV110" s="443"/>
      <c r="AW110" s="442"/>
      <c r="AY110" s="441"/>
      <c r="BC110" s="441"/>
      <c r="BD110" s="441"/>
      <c r="BE110" s="441"/>
      <c r="BF110" s="441"/>
      <c r="BG110" s="441"/>
      <c r="BH110" s="441"/>
      <c r="BI110" s="441"/>
      <c r="BJ110" s="441"/>
      <c r="BK110" s="441"/>
    </row>
    <row r="111" spans="1:63" x14ac:dyDescent="0.25">
      <c r="A111" s="443"/>
      <c r="B111" s="438"/>
      <c r="C111" s="441"/>
      <c r="D111" s="441"/>
      <c r="E111" s="441"/>
      <c r="I111" s="442"/>
      <c r="Q111" s="443"/>
      <c r="S111" s="443"/>
      <c r="T111" s="441"/>
      <c r="U111" s="444"/>
      <c r="V111" s="438"/>
      <c r="W111" s="443"/>
      <c r="X111" s="443"/>
      <c r="Y111" s="441"/>
      <c r="Z111" s="445"/>
      <c r="AA111" s="441"/>
      <c r="AB111" s="443"/>
      <c r="AC111" s="441"/>
      <c r="AD111" s="444"/>
      <c r="AG111" s="441"/>
      <c r="AH111" s="441"/>
      <c r="AI111" s="443"/>
      <c r="AL111" s="441"/>
      <c r="AN111" s="441"/>
      <c r="AO111" s="443"/>
      <c r="AP111" s="441"/>
      <c r="AQ111" s="441"/>
      <c r="AR111" s="441"/>
      <c r="AS111" s="441"/>
      <c r="AT111" s="441"/>
      <c r="AU111" s="441"/>
      <c r="AV111" s="443"/>
      <c r="AW111" s="442"/>
      <c r="AY111" s="441"/>
      <c r="BC111" s="441"/>
      <c r="BD111" s="441"/>
      <c r="BE111" s="441"/>
      <c r="BF111" s="441"/>
      <c r="BG111" s="441"/>
      <c r="BH111" s="441"/>
      <c r="BI111" s="441"/>
      <c r="BJ111" s="441"/>
      <c r="BK111" s="441"/>
    </row>
    <row r="112" spans="1:63" x14ac:dyDescent="0.25">
      <c r="A112" s="443"/>
      <c r="B112" s="438"/>
      <c r="C112" s="441"/>
      <c r="D112" s="441"/>
      <c r="E112" s="441"/>
      <c r="I112" s="442"/>
      <c r="Q112" s="443"/>
      <c r="S112" s="443"/>
      <c r="T112" s="441"/>
      <c r="U112" s="444"/>
      <c r="V112" s="438"/>
      <c r="W112" s="443"/>
      <c r="X112" s="443"/>
      <c r="Y112" s="441"/>
      <c r="Z112" s="445"/>
      <c r="AA112" s="441"/>
      <c r="AB112" s="443"/>
      <c r="AC112" s="441"/>
      <c r="AD112" s="444"/>
      <c r="AG112" s="441"/>
      <c r="AH112" s="441"/>
      <c r="AI112" s="443"/>
      <c r="AL112" s="441"/>
      <c r="AN112" s="441"/>
      <c r="AO112" s="443"/>
      <c r="AP112" s="441"/>
      <c r="AQ112" s="441"/>
      <c r="AR112" s="441"/>
      <c r="AS112" s="441"/>
      <c r="AT112" s="441"/>
      <c r="AU112" s="441"/>
      <c r="AV112" s="443"/>
      <c r="AW112" s="442"/>
      <c r="AY112" s="441"/>
      <c r="BC112" s="441"/>
      <c r="BD112" s="441"/>
      <c r="BE112" s="441"/>
      <c r="BF112" s="441"/>
      <c r="BG112" s="441"/>
      <c r="BH112" s="441"/>
      <c r="BI112" s="441"/>
      <c r="BJ112" s="441"/>
      <c r="BK112" s="441"/>
    </row>
    <row r="113" spans="1:63" x14ac:dyDescent="0.25">
      <c r="A113" s="443"/>
      <c r="B113" s="438"/>
      <c r="C113" s="441"/>
      <c r="D113" s="441"/>
      <c r="E113" s="441"/>
      <c r="I113" s="442"/>
      <c r="Q113" s="443"/>
      <c r="S113" s="443"/>
      <c r="T113" s="441"/>
      <c r="U113" s="444"/>
      <c r="V113" s="438"/>
      <c r="W113" s="443"/>
      <c r="X113" s="443"/>
      <c r="Y113" s="441"/>
      <c r="Z113" s="445"/>
      <c r="AA113" s="441"/>
      <c r="AB113" s="443"/>
      <c r="AC113" s="441"/>
      <c r="AD113" s="444"/>
      <c r="AG113" s="441"/>
      <c r="AH113" s="441"/>
      <c r="AI113" s="443"/>
      <c r="AL113" s="441"/>
      <c r="AN113" s="441"/>
      <c r="AO113" s="443"/>
      <c r="AP113" s="441"/>
      <c r="AQ113" s="441"/>
      <c r="AR113" s="441"/>
      <c r="AS113" s="441"/>
      <c r="AT113" s="441"/>
      <c r="AU113" s="441"/>
      <c r="AV113" s="443"/>
      <c r="AW113" s="442"/>
      <c r="AY113" s="441"/>
      <c r="BC113" s="441"/>
      <c r="BD113" s="441"/>
      <c r="BE113" s="441"/>
      <c r="BF113" s="441"/>
      <c r="BG113" s="441"/>
      <c r="BH113" s="441"/>
      <c r="BI113" s="441"/>
      <c r="BJ113" s="441"/>
      <c r="BK113" s="441"/>
    </row>
    <row r="114" spans="1:63" x14ac:dyDescent="0.25">
      <c r="A114" s="443"/>
      <c r="B114" s="438"/>
      <c r="C114" s="441"/>
      <c r="D114" s="441"/>
      <c r="E114" s="441"/>
      <c r="I114" s="442"/>
      <c r="Q114" s="443"/>
      <c r="S114" s="443"/>
      <c r="T114" s="441"/>
      <c r="U114" s="444"/>
      <c r="V114" s="438"/>
      <c r="W114" s="443"/>
      <c r="X114" s="443"/>
      <c r="Y114" s="441"/>
      <c r="Z114" s="445"/>
      <c r="AA114" s="441"/>
      <c r="AB114" s="443"/>
      <c r="AC114" s="441"/>
      <c r="AD114" s="444"/>
      <c r="AG114" s="441"/>
      <c r="AH114" s="441"/>
      <c r="AI114" s="443"/>
      <c r="AL114" s="441"/>
      <c r="AN114" s="441"/>
      <c r="AO114" s="443"/>
      <c r="AP114" s="441"/>
      <c r="AQ114" s="441"/>
      <c r="AR114" s="441"/>
      <c r="AS114" s="441"/>
      <c r="AT114" s="441"/>
      <c r="AU114" s="441"/>
      <c r="AV114" s="443"/>
      <c r="AW114" s="442"/>
      <c r="AY114" s="441"/>
      <c r="BC114" s="441"/>
      <c r="BD114" s="441"/>
      <c r="BE114" s="441"/>
      <c r="BF114" s="441"/>
      <c r="BG114" s="441"/>
      <c r="BH114" s="441"/>
      <c r="BI114" s="441"/>
      <c r="BJ114" s="441"/>
      <c r="BK114" s="441"/>
    </row>
    <row r="115" spans="1:63" x14ac:dyDescent="0.25">
      <c r="A115" s="443"/>
      <c r="B115" s="438"/>
      <c r="C115" s="441"/>
      <c r="D115" s="441"/>
      <c r="E115" s="441"/>
      <c r="I115" s="442"/>
      <c r="Q115" s="443"/>
      <c r="S115" s="443"/>
      <c r="T115" s="441"/>
      <c r="U115" s="444"/>
      <c r="V115" s="438"/>
      <c r="W115" s="443"/>
      <c r="X115" s="443"/>
      <c r="Y115" s="441"/>
      <c r="Z115" s="445"/>
      <c r="AA115" s="441"/>
      <c r="AB115" s="443"/>
      <c r="AC115" s="441"/>
      <c r="AD115" s="444"/>
      <c r="AG115" s="441"/>
      <c r="AH115" s="441"/>
      <c r="AI115" s="443"/>
      <c r="AL115" s="441"/>
      <c r="AN115" s="441"/>
      <c r="AO115" s="443"/>
      <c r="AP115" s="441"/>
      <c r="AQ115" s="441"/>
      <c r="AR115" s="441"/>
      <c r="AS115" s="441"/>
      <c r="AT115" s="441"/>
      <c r="AU115" s="441"/>
      <c r="AV115" s="443"/>
      <c r="AW115" s="442"/>
      <c r="AY115" s="441"/>
      <c r="BC115" s="441"/>
      <c r="BD115" s="441"/>
      <c r="BE115" s="441"/>
      <c r="BF115" s="441"/>
      <c r="BG115" s="441"/>
      <c r="BH115" s="441"/>
      <c r="BI115" s="441"/>
      <c r="BJ115" s="441"/>
      <c r="BK115" s="441"/>
    </row>
    <row r="116" spans="1:63" x14ac:dyDescent="0.25">
      <c r="A116" s="443"/>
      <c r="B116" s="438"/>
      <c r="C116" s="441"/>
      <c r="D116" s="441"/>
      <c r="E116" s="441"/>
      <c r="I116" s="442"/>
      <c r="Q116" s="443"/>
      <c r="S116" s="443"/>
      <c r="T116" s="441"/>
      <c r="U116" s="444"/>
      <c r="V116" s="438"/>
      <c r="W116" s="443"/>
      <c r="X116" s="443"/>
      <c r="Y116" s="441"/>
      <c r="Z116" s="445"/>
      <c r="AA116" s="441"/>
      <c r="AB116" s="443"/>
      <c r="AC116" s="441"/>
      <c r="AD116" s="444"/>
      <c r="AG116" s="441"/>
      <c r="AH116" s="441"/>
      <c r="AI116" s="443"/>
      <c r="AL116" s="441"/>
      <c r="AN116" s="441"/>
      <c r="AO116" s="443"/>
      <c r="AP116" s="441"/>
      <c r="AQ116" s="441"/>
      <c r="AR116" s="441"/>
      <c r="AS116" s="441"/>
      <c r="AT116" s="441"/>
      <c r="AU116" s="441"/>
      <c r="AV116" s="443"/>
      <c r="AW116" s="442"/>
      <c r="AY116" s="441"/>
      <c r="BC116" s="441"/>
      <c r="BD116" s="441"/>
      <c r="BE116" s="441"/>
      <c r="BF116" s="441"/>
      <c r="BG116" s="441"/>
      <c r="BH116" s="441"/>
      <c r="BI116" s="441"/>
      <c r="BJ116" s="441"/>
      <c r="BK116" s="441"/>
    </row>
    <row r="117" spans="1:63" x14ac:dyDescent="0.25">
      <c r="A117" s="443"/>
      <c r="B117" s="438"/>
      <c r="C117" s="441"/>
      <c r="D117" s="441"/>
      <c r="E117" s="441"/>
      <c r="I117" s="442"/>
      <c r="Q117" s="443"/>
      <c r="S117" s="443"/>
      <c r="T117" s="441"/>
      <c r="U117" s="444"/>
      <c r="V117" s="438"/>
      <c r="W117" s="443"/>
      <c r="X117" s="443"/>
      <c r="Y117" s="441"/>
      <c r="Z117" s="445"/>
      <c r="AA117" s="441"/>
      <c r="AB117" s="443"/>
      <c r="AC117" s="441"/>
      <c r="AD117" s="444"/>
      <c r="AG117" s="441"/>
      <c r="AH117" s="441"/>
      <c r="AI117" s="443"/>
      <c r="AL117" s="441"/>
      <c r="AN117" s="441"/>
      <c r="AO117" s="443"/>
      <c r="AP117" s="441"/>
      <c r="AQ117" s="441"/>
      <c r="AR117" s="441"/>
      <c r="AS117" s="441"/>
      <c r="AT117" s="441"/>
      <c r="AU117" s="441"/>
      <c r="AV117" s="443"/>
      <c r="AW117" s="442"/>
      <c r="AY117" s="441"/>
      <c r="BC117" s="441"/>
      <c r="BD117" s="441"/>
      <c r="BE117" s="441"/>
      <c r="BF117" s="441"/>
      <c r="BG117" s="441"/>
      <c r="BH117" s="441"/>
      <c r="BI117" s="441"/>
      <c r="BJ117" s="441"/>
      <c r="BK117" s="441"/>
    </row>
    <row r="118" spans="1:63" x14ac:dyDescent="0.25">
      <c r="A118" s="443"/>
      <c r="B118" s="438"/>
      <c r="C118" s="441"/>
      <c r="D118" s="441"/>
      <c r="E118" s="441"/>
      <c r="I118" s="442"/>
      <c r="Q118" s="443"/>
      <c r="S118" s="443"/>
      <c r="T118" s="441"/>
      <c r="U118" s="444"/>
      <c r="V118" s="438"/>
      <c r="W118" s="443"/>
      <c r="X118" s="443"/>
      <c r="Y118" s="441"/>
      <c r="Z118" s="445"/>
      <c r="AA118" s="441"/>
      <c r="AB118" s="443"/>
      <c r="AC118" s="441"/>
      <c r="AD118" s="444"/>
      <c r="AG118" s="441"/>
      <c r="AH118" s="441"/>
      <c r="AI118" s="443"/>
      <c r="AL118" s="441"/>
      <c r="AN118" s="441"/>
      <c r="AO118" s="443"/>
      <c r="AP118" s="441"/>
      <c r="AQ118" s="441"/>
      <c r="AR118" s="441"/>
      <c r="AS118" s="441"/>
      <c r="AT118" s="441"/>
      <c r="AU118" s="441"/>
      <c r="AV118" s="443"/>
      <c r="AW118" s="442"/>
      <c r="AY118" s="441"/>
      <c r="BC118" s="441"/>
      <c r="BD118" s="441"/>
      <c r="BE118" s="441"/>
      <c r="BF118" s="441"/>
      <c r="BG118" s="441"/>
      <c r="BH118" s="441"/>
      <c r="BI118" s="441"/>
      <c r="BJ118" s="441"/>
      <c r="BK118" s="441"/>
    </row>
    <row r="119" spans="1:63" x14ac:dyDescent="0.25">
      <c r="A119" s="443"/>
      <c r="B119" s="438"/>
      <c r="C119" s="441"/>
      <c r="D119" s="441"/>
      <c r="E119" s="441"/>
      <c r="I119" s="442"/>
      <c r="Q119" s="443"/>
      <c r="S119" s="443"/>
      <c r="T119" s="441"/>
      <c r="U119" s="444"/>
      <c r="V119" s="438"/>
      <c r="W119" s="443"/>
      <c r="X119" s="443"/>
      <c r="Y119" s="441"/>
      <c r="Z119" s="445"/>
      <c r="AA119" s="441"/>
      <c r="AB119" s="443"/>
      <c r="AC119" s="441"/>
      <c r="AD119" s="444"/>
      <c r="AG119" s="441"/>
      <c r="AH119" s="441"/>
      <c r="AI119" s="443"/>
      <c r="AL119" s="441"/>
      <c r="AN119" s="441"/>
      <c r="AO119" s="443"/>
      <c r="AP119" s="441"/>
      <c r="AQ119" s="441"/>
      <c r="AR119" s="441"/>
      <c r="AS119" s="441"/>
      <c r="AT119" s="441"/>
      <c r="AU119" s="441"/>
      <c r="AV119" s="443"/>
      <c r="AW119" s="442"/>
      <c r="AY119" s="441"/>
      <c r="BC119" s="441"/>
      <c r="BD119" s="441"/>
      <c r="BE119" s="441"/>
      <c r="BF119" s="441"/>
      <c r="BG119" s="441"/>
      <c r="BH119" s="441"/>
      <c r="BI119" s="441"/>
      <c r="BJ119" s="441"/>
      <c r="BK119" s="441"/>
    </row>
    <row r="120" spans="1:63" x14ac:dyDescent="0.25">
      <c r="A120" s="443"/>
      <c r="B120" s="438"/>
      <c r="C120" s="441"/>
      <c r="D120" s="441"/>
      <c r="E120" s="441"/>
      <c r="I120" s="442"/>
      <c r="Q120" s="443"/>
      <c r="S120" s="443"/>
      <c r="T120" s="441"/>
      <c r="U120" s="444"/>
      <c r="V120" s="438"/>
      <c r="W120" s="443"/>
      <c r="X120" s="443"/>
      <c r="Y120" s="441"/>
      <c r="Z120" s="445"/>
      <c r="AA120" s="441"/>
      <c r="AB120" s="443"/>
      <c r="AC120" s="441"/>
      <c r="AD120" s="444"/>
      <c r="AG120" s="441"/>
      <c r="AH120" s="441"/>
      <c r="AI120" s="443"/>
      <c r="AL120" s="441"/>
      <c r="AN120" s="441"/>
      <c r="AO120" s="443"/>
      <c r="AP120" s="441"/>
      <c r="AQ120" s="441"/>
      <c r="AR120" s="441"/>
      <c r="AS120" s="441"/>
      <c r="AT120" s="441"/>
      <c r="AU120" s="441"/>
      <c r="AV120" s="443"/>
      <c r="AW120" s="442"/>
      <c r="AY120" s="441"/>
      <c r="BC120" s="441"/>
      <c r="BD120" s="441"/>
      <c r="BE120" s="441"/>
      <c r="BF120" s="441"/>
      <c r="BG120" s="441"/>
      <c r="BH120" s="441"/>
      <c r="BI120" s="441"/>
      <c r="BJ120" s="441"/>
      <c r="BK120" s="441"/>
    </row>
    <row r="121" spans="1:63" x14ac:dyDescent="0.25">
      <c r="A121" s="443"/>
      <c r="B121" s="438"/>
      <c r="C121" s="441"/>
      <c r="D121" s="441"/>
      <c r="E121" s="441"/>
      <c r="I121" s="442"/>
      <c r="Q121" s="443"/>
      <c r="S121" s="443"/>
      <c r="T121" s="441"/>
      <c r="U121" s="444"/>
      <c r="V121" s="438"/>
      <c r="W121" s="443"/>
      <c r="X121" s="443"/>
      <c r="Y121" s="441"/>
      <c r="Z121" s="445"/>
      <c r="AA121" s="441"/>
      <c r="AB121" s="443"/>
      <c r="AC121" s="441"/>
      <c r="AD121" s="444"/>
      <c r="AG121" s="441"/>
      <c r="AH121" s="441"/>
      <c r="AI121" s="443"/>
      <c r="AL121" s="441"/>
      <c r="AN121" s="441"/>
      <c r="AO121" s="443"/>
      <c r="AP121" s="441"/>
      <c r="AQ121" s="441"/>
      <c r="AR121" s="441"/>
      <c r="AS121" s="441"/>
      <c r="AT121" s="441"/>
      <c r="AU121" s="441"/>
      <c r="AV121" s="443"/>
      <c r="AW121" s="442"/>
      <c r="AY121" s="441"/>
      <c r="BC121" s="441"/>
      <c r="BD121" s="441"/>
      <c r="BE121" s="441"/>
      <c r="BF121" s="441"/>
      <c r="BG121" s="441"/>
      <c r="BH121" s="441"/>
      <c r="BI121" s="441"/>
      <c r="BJ121" s="441"/>
      <c r="BK121" s="441"/>
    </row>
    <row r="122" spans="1:63" x14ac:dyDescent="0.25">
      <c r="A122" s="443"/>
      <c r="B122" s="438"/>
      <c r="C122" s="441"/>
      <c r="D122" s="441"/>
      <c r="E122" s="441"/>
      <c r="I122" s="442"/>
      <c r="Q122" s="443"/>
      <c r="S122" s="443"/>
      <c r="T122" s="441"/>
      <c r="U122" s="444"/>
      <c r="V122" s="438"/>
      <c r="W122" s="443"/>
      <c r="X122" s="443"/>
      <c r="Y122" s="441"/>
      <c r="Z122" s="445"/>
      <c r="AA122" s="441"/>
      <c r="AB122" s="443"/>
      <c r="AC122" s="441"/>
      <c r="AD122" s="444"/>
      <c r="AG122" s="441"/>
      <c r="AH122" s="441"/>
      <c r="AI122" s="443"/>
      <c r="AL122" s="441"/>
      <c r="AN122" s="441"/>
      <c r="AO122" s="443"/>
      <c r="AP122" s="441"/>
      <c r="AQ122" s="441"/>
      <c r="AR122" s="441"/>
      <c r="AS122" s="441"/>
      <c r="AT122" s="441"/>
      <c r="AU122" s="441"/>
      <c r="AV122" s="443"/>
      <c r="AW122" s="442"/>
      <c r="AY122" s="441"/>
      <c r="BC122" s="441"/>
      <c r="BD122" s="441"/>
      <c r="BE122" s="441"/>
      <c r="BF122" s="441"/>
      <c r="BG122" s="441"/>
      <c r="BH122" s="441"/>
      <c r="BI122" s="441"/>
      <c r="BJ122" s="441"/>
      <c r="BK122" s="441"/>
    </row>
    <row r="123" spans="1:63" x14ac:dyDescent="0.25">
      <c r="A123" s="443"/>
      <c r="B123" s="438"/>
      <c r="C123" s="441"/>
      <c r="D123" s="441"/>
      <c r="E123" s="441"/>
      <c r="I123" s="442"/>
      <c r="Q123" s="443"/>
      <c r="S123" s="443"/>
      <c r="T123" s="441"/>
      <c r="U123" s="444"/>
      <c r="V123" s="438"/>
      <c r="W123" s="443"/>
      <c r="X123" s="443"/>
      <c r="Y123" s="441"/>
      <c r="Z123" s="445"/>
      <c r="AA123" s="441"/>
      <c r="AB123" s="443"/>
      <c r="AC123" s="441"/>
      <c r="AD123" s="444"/>
      <c r="AG123" s="441"/>
      <c r="AH123" s="441"/>
      <c r="AI123" s="443"/>
      <c r="AL123" s="441"/>
      <c r="AN123" s="441"/>
      <c r="AO123" s="443"/>
      <c r="AP123" s="441"/>
      <c r="AQ123" s="441"/>
      <c r="AR123" s="441"/>
      <c r="AS123" s="441"/>
      <c r="AT123" s="441"/>
      <c r="AU123" s="441"/>
      <c r="AV123" s="443"/>
      <c r="AW123" s="442"/>
      <c r="AY123" s="441"/>
      <c r="BC123" s="441"/>
      <c r="BD123" s="441"/>
      <c r="BE123" s="441"/>
      <c r="BF123" s="441"/>
      <c r="BG123" s="441"/>
      <c r="BH123" s="441"/>
      <c r="BI123" s="441"/>
      <c r="BJ123" s="441"/>
      <c r="BK123" s="441"/>
    </row>
    <row r="124" spans="1:63" x14ac:dyDescent="0.25">
      <c r="A124" s="443"/>
      <c r="B124" s="438"/>
      <c r="C124" s="441"/>
      <c r="D124" s="441"/>
      <c r="E124" s="441"/>
      <c r="I124" s="442"/>
      <c r="Q124" s="443"/>
      <c r="S124" s="443"/>
      <c r="T124" s="441"/>
      <c r="U124" s="444"/>
      <c r="V124" s="438"/>
      <c r="W124" s="443"/>
      <c r="X124" s="443"/>
      <c r="Y124" s="441"/>
      <c r="Z124" s="445"/>
      <c r="AA124" s="441"/>
      <c r="AB124" s="443"/>
      <c r="AC124" s="441"/>
      <c r="AD124" s="444"/>
      <c r="AG124" s="441"/>
      <c r="AH124" s="441"/>
      <c r="AI124" s="443"/>
      <c r="AL124" s="441"/>
      <c r="AN124" s="441"/>
      <c r="AO124" s="443"/>
      <c r="AP124" s="441"/>
      <c r="AQ124" s="441"/>
      <c r="AR124" s="441"/>
      <c r="AS124" s="441"/>
      <c r="AT124" s="441"/>
      <c r="AU124" s="441"/>
      <c r="AV124" s="443"/>
      <c r="AW124" s="442"/>
      <c r="AY124" s="441"/>
      <c r="BC124" s="441"/>
      <c r="BD124" s="441"/>
      <c r="BE124" s="441"/>
      <c r="BF124" s="441"/>
      <c r="BG124" s="441"/>
      <c r="BH124" s="441"/>
      <c r="BI124" s="441"/>
      <c r="BJ124" s="441"/>
      <c r="BK124" s="441"/>
    </row>
    <row r="125" spans="1:63" x14ac:dyDescent="0.25">
      <c r="A125" s="443"/>
      <c r="B125" s="438"/>
      <c r="C125" s="441"/>
      <c r="D125" s="441"/>
      <c r="E125" s="441"/>
      <c r="I125" s="442"/>
      <c r="Q125" s="443"/>
      <c r="S125" s="443"/>
      <c r="T125" s="441"/>
      <c r="U125" s="444"/>
      <c r="V125" s="438"/>
      <c r="W125" s="443"/>
      <c r="X125" s="443"/>
      <c r="Y125" s="441"/>
      <c r="Z125" s="445"/>
      <c r="AA125" s="441"/>
      <c r="AB125" s="443"/>
      <c r="AC125" s="441"/>
      <c r="AD125" s="444"/>
      <c r="AG125" s="441"/>
      <c r="AH125" s="441"/>
      <c r="AI125" s="443"/>
      <c r="AL125" s="441"/>
      <c r="AN125" s="441"/>
      <c r="AO125" s="443"/>
      <c r="AP125" s="441"/>
      <c r="AQ125" s="441"/>
      <c r="AR125" s="441"/>
      <c r="AS125" s="441"/>
      <c r="AT125" s="441"/>
      <c r="AU125" s="441"/>
      <c r="AV125" s="443"/>
      <c r="AW125" s="442"/>
      <c r="AY125" s="441"/>
      <c r="BC125" s="441"/>
      <c r="BD125" s="441"/>
      <c r="BE125" s="441"/>
      <c r="BF125" s="441"/>
      <c r="BG125" s="441"/>
      <c r="BH125" s="441"/>
      <c r="BI125" s="441"/>
      <c r="BJ125" s="441"/>
      <c r="BK125" s="441"/>
    </row>
    <row r="126" spans="1:63" x14ac:dyDescent="0.25">
      <c r="A126" s="443"/>
      <c r="B126" s="438"/>
      <c r="C126" s="441"/>
      <c r="D126" s="441"/>
      <c r="E126" s="441"/>
      <c r="I126" s="442"/>
      <c r="Q126" s="443"/>
      <c r="S126" s="443"/>
      <c r="T126" s="441"/>
      <c r="U126" s="444"/>
      <c r="V126" s="438"/>
      <c r="W126" s="443"/>
      <c r="X126" s="443"/>
      <c r="Y126" s="441"/>
      <c r="Z126" s="445"/>
      <c r="AA126" s="441"/>
      <c r="AB126" s="443"/>
      <c r="AC126" s="441"/>
      <c r="AD126" s="444"/>
      <c r="AG126" s="441"/>
      <c r="AH126" s="441"/>
      <c r="AI126" s="443"/>
      <c r="AL126" s="441"/>
      <c r="AN126" s="441"/>
      <c r="AO126" s="443"/>
      <c r="AP126" s="441"/>
      <c r="AQ126" s="441"/>
      <c r="AR126" s="441"/>
      <c r="AS126" s="441"/>
      <c r="AT126" s="441"/>
      <c r="AU126" s="441"/>
      <c r="AV126" s="443"/>
      <c r="AW126" s="442"/>
      <c r="AY126" s="441"/>
      <c r="BC126" s="441"/>
      <c r="BD126" s="441"/>
      <c r="BE126" s="441"/>
      <c r="BF126" s="441"/>
      <c r="BG126" s="441"/>
      <c r="BH126" s="441"/>
      <c r="BI126" s="441"/>
      <c r="BJ126" s="441"/>
      <c r="BK126" s="441"/>
    </row>
    <row r="127" spans="1:63" x14ac:dyDescent="0.25">
      <c r="A127" s="443"/>
      <c r="B127" s="438"/>
      <c r="C127" s="441"/>
      <c r="D127" s="441"/>
      <c r="E127" s="441"/>
      <c r="I127" s="442"/>
      <c r="Q127" s="443"/>
      <c r="S127" s="443"/>
      <c r="T127" s="441"/>
      <c r="U127" s="444"/>
      <c r="V127" s="438"/>
      <c r="W127" s="443"/>
      <c r="X127" s="443"/>
      <c r="Y127" s="441"/>
      <c r="Z127" s="445"/>
      <c r="AA127" s="441"/>
      <c r="AB127" s="443"/>
      <c r="AC127" s="441"/>
      <c r="AD127" s="444"/>
      <c r="AG127" s="441"/>
      <c r="AH127" s="441"/>
      <c r="AI127" s="443"/>
      <c r="AL127" s="441"/>
      <c r="AN127" s="441"/>
      <c r="AO127" s="443"/>
      <c r="AP127" s="441"/>
      <c r="AQ127" s="441"/>
      <c r="AR127" s="441"/>
      <c r="AS127" s="441"/>
      <c r="AT127" s="441"/>
      <c r="AU127" s="441"/>
      <c r="AV127" s="443"/>
      <c r="AW127" s="442"/>
      <c r="AY127" s="441"/>
      <c r="BC127" s="441"/>
      <c r="BD127" s="441"/>
      <c r="BE127" s="441"/>
      <c r="BF127" s="441"/>
      <c r="BG127" s="441"/>
      <c r="BH127" s="441"/>
      <c r="BI127" s="441"/>
      <c r="BJ127" s="441"/>
      <c r="BK127" s="441"/>
    </row>
    <row r="128" spans="1:63" x14ac:dyDescent="0.25">
      <c r="A128" s="443"/>
      <c r="B128" s="438"/>
      <c r="C128" s="441"/>
      <c r="D128" s="441"/>
      <c r="E128" s="441"/>
      <c r="I128" s="442"/>
      <c r="Q128" s="443"/>
      <c r="S128" s="443"/>
      <c r="T128" s="441"/>
      <c r="U128" s="444"/>
      <c r="V128" s="438"/>
      <c r="W128" s="443"/>
      <c r="X128" s="443"/>
      <c r="Y128" s="441"/>
      <c r="Z128" s="445"/>
      <c r="AA128" s="441"/>
      <c r="AB128" s="443"/>
      <c r="AC128" s="441"/>
      <c r="AD128" s="444"/>
      <c r="AG128" s="441"/>
      <c r="AH128" s="441"/>
      <c r="AI128" s="443"/>
      <c r="AL128" s="441"/>
      <c r="AN128" s="441"/>
      <c r="AO128" s="443"/>
      <c r="AP128" s="441"/>
      <c r="AQ128" s="441"/>
      <c r="AR128" s="441"/>
      <c r="AS128" s="441"/>
      <c r="AT128" s="441"/>
      <c r="AU128" s="441"/>
      <c r="AV128" s="443"/>
      <c r="AW128" s="442"/>
      <c r="AY128" s="441"/>
      <c r="BC128" s="441"/>
      <c r="BD128" s="441"/>
      <c r="BE128" s="441"/>
      <c r="BF128" s="441"/>
      <c r="BG128" s="441"/>
      <c r="BH128" s="441"/>
      <c r="BI128" s="441"/>
      <c r="BJ128" s="441"/>
      <c r="BK128" s="441"/>
    </row>
    <row r="129" spans="1:63" x14ac:dyDescent="0.25">
      <c r="A129" s="443"/>
      <c r="B129" s="438"/>
      <c r="C129" s="441"/>
      <c r="D129" s="441"/>
      <c r="E129" s="441"/>
      <c r="I129" s="442"/>
      <c r="Q129" s="443"/>
      <c r="S129" s="443"/>
      <c r="T129" s="441"/>
      <c r="U129" s="444"/>
      <c r="V129" s="438"/>
      <c r="W129" s="443"/>
      <c r="X129" s="443"/>
      <c r="Y129" s="441"/>
      <c r="Z129" s="445"/>
      <c r="AA129" s="441"/>
      <c r="AB129" s="443"/>
      <c r="AC129" s="441"/>
      <c r="AD129" s="444"/>
      <c r="AG129" s="441"/>
      <c r="AH129" s="441"/>
      <c r="AI129" s="443"/>
      <c r="AL129" s="441"/>
      <c r="AN129" s="441"/>
      <c r="AO129" s="443"/>
      <c r="AP129" s="441"/>
      <c r="AQ129" s="441"/>
      <c r="AR129" s="441"/>
      <c r="AS129" s="441"/>
      <c r="AT129" s="441"/>
      <c r="AU129" s="441"/>
      <c r="AV129" s="443"/>
      <c r="AW129" s="442"/>
      <c r="AY129" s="441"/>
      <c r="BC129" s="441"/>
      <c r="BD129" s="441"/>
      <c r="BE129" s="441"/>
      <c r="BF129" s="441"/>
      <c r="BG129" s="441"/>
      <c r="BH129" s="441"/>
      <c r="BI129" s="441"/>
      <c r="BJ129" s="441"/>
      <c r="BK129" s="441"/>
    </row>
    <row r="130" spans="1:63" x14ac:dyDescent="0.25">
      <c r="A130" s="443"/>
      <c r="B130" s="438"/>
      <c r="C130" s="441"/>
      <c r="D130" s="441"/>
      <c r="E130" s="441"/>
      <c r="I130" s="442"/>
      <c r="Q130" s="443"/>
      <c r="S130" s="443"/>
      <c r="T130" s="441"/>
      <c r="U130" s="444"/>
      <c r="V130" s="438"/>
      <c r="W130" s="443"/>
      <c r="X130" s="443"/>
      <c r="Y130" s="441"/>
      <c r="Z130" s="445"/>
      <c r="AA130" s="441"/>
      <c r="AB130" s="443"/>
      <c r="AC130" s="441"/>
      <c r="AD130" s="444"/>
      <c r="AG130" s="441"/>
      <c r="AH130" s="441"/>
      <c r="AI130" s="443"/>
      <c r="AL130" s="441"/>
      <c r="AN130" s="441"/>
      <c r="AO130" s="443"/>
      <c r="AP130" s="441"/>
      <c r="AQ130" s="441"/>
      <c r="AR130" s="441"/>
      <c r="AS130" s="441"/>
      <c r="AT130" s="441"/>
      <c r="AU130" s="441"/>
      <c r="AV130" s="443"/>
      <c r="AW130" s="442"/>
      <c r="AY130" s="441"/>
      <c r="BC130" s="441"/>
      <c r="BD130" s="441"/>
      <c r="BE130" s="441"/>
      <c r="BF130" s="441"/>
      <c r="BG130" s="441"/>
      <c r="BH130" s="441"/>
      <c r="BI130" s="441"/>
      <c r="BJ130" s="441"/>
      <c r="BK130" s="441"/>
    </row>
    <row r="131" spans="1:63" x14ac:dyDescent="0.25">
      <c r="A131" s="443"/>
      <c r="B131" s="438"/>
      <c r="C131" s="441"/>
      <c r="D131" s="441"/>
      <c r="E131" s="441"/>
      <c r="I131" s="442"/>
      <c r="Q131" s="443"/>
      <c r="S131" s="443"/>
      <c r="T131" s="441"/>
      <c r="U131" s="444"/>
      <c r="V131" s="438"/>
      <c r="W131" s="443"/>
      <c r="X131" s="443"/>
      <c r="Y131" s="441"/>
      <c r="Z131" s="445"/>
      <c r="AA131" s="441"/>
      <c r="AB131" s="443"/>
      <c r="AC131" s="441"/>
      <c r="AD131" s="444"/>
      <c r="AG131" s="441"/>
      <c r="AH131" s="441"/>
      <c r="AI131" s="443"/>
      <c r="AL131" s="441"/>
      <c r="AN131" s="441"/>
      <c r="AO131" s="443"/>
      <c r="AP131" s="441"/>
      <c r="AQ131" s="441"/>
      <c r="AR131" s="441"/>
      <c r="AS131" s="441"/>
      <c r="AT131" s="441"/>
      <c r="AU131" s="441"/>
      <c r="AV131" s="443"/>
      <c r="AW131" s="442"/>
      <c r="AY131" s="441"/>
      <c r="BC131" s="441"/>
      <c r="BD131" s="441"/>
      <c r="BE131" s="441"/>
      <c r="BF131" s="441"/>
      <c r="BG131" s="441"/>
      <c r="BH131" s="441"/>
      <c r="BI131" s="441"/>
      <c r="BJ131" s="441"/>
      <c r="BK131" s="441"/>
    </row>
    <row r="132" spans="1:63" x14ac:dyDescent="0.25">
      <c r="A132" s="443"/>
      <c r="B132" s="438"/>
      <c r="C132" s="441"/>
      <c r="D132" s="441"/>
      <c r="E132" s="441"/>
      <c r="I132" s="442"/>
      <c r="Q132" s="443"/>
      <c r="S132" s="443"/>
      <c r="T132" s="441"/>
      <c r="U132" s="444"/>
      <c r="V132" s="438"/>
      <c r="W132" s="443"/>
      <c r="X132" s="443"/>
      <c r="Y132" s="441"/>
      <c r="Z132" s="445"/>
      <c r="AA132" s="441"/>
      <c r="AB132" s="443"/>
      <c r="AC132" s="441"/>
      <c r="AD132" s="444"/>
      <c r="AG132" s="441"/>
      <c r="AH132" s="441"/>
      <c r="AI132" s="443"/>
      <c r="AL132" s="441"/>
      <c r="AN132" s="441"/>
      <c r="AO132" s="443"/>
      <c r="AP132" s="441"/>
      <c r="AQ132" s="441"/>
      <c r="AR132" s="441"/>
      <c r="AS132" s="441"/>
      <c r="AT132" s="441"/>
      <c r="AU132" s="441"/>
      <c r="AV132" s="443"/>
      <c r="AW132" s="442"/>
      <c r="AY132" s="441"/>
      <c r="BC132" s="441"/>
      <c r="BD132" s="441"/>
      <c r="BE132" s="441"/>
      <c r="BF132" s="441"/>
      <c r="BG132" s="441"/>
      <c r="BH132" s="441"/>
      <c r="BI132" s="441"/>
      <c r="BJ132" s="441"/>
      <c r="BK132" s="441"/>
    </row>
    <row r="133" spans="1:63" x14ac:dyDescent="0.25">
      <c r="A133" s="443"/>
      <c r="B133" s="438"/>
      <c r="C133" s="441"/>
      <c r="D133" s="441"/>
      <c r="E133" s="441"/>
      <c r="I133" s="442"/>
      <c r="Q133" s="443"/>
      <c r="S133" s="443"/>
      <c r="T133" s="441"/>
      <c r="U133" s="444"/>
      <c r="V133" s="438"/>
      <c r="W133" s="443"/>
      <c r="X133" s="443"/>
      <c r="Y133" s="441"/>
      <c r="Z133" s="445"/>
      <c r="AA133" s="441"/>
      <c r="AB133" s="443"/>
      <c r="AC133" s="441"/>
      <c r="AD133" s="444"/>
      <c r="AG133" s="441"/>
      <c r="AH133" s="441"/>
      <c r="AI133" s="443"/>
      <c r="AL133" s="441"/>
      <c r="AN133" s="441"/>
      <c r="AO133" s="443"/>
      <c r="AP133" s="441"/>
      <c r="AQ133" s="441"/>
      <c r="AR133" s="441"/>
      <c r="AS133" s="441"/>
      <c r="AT133" s="441"/>
      <c r="AU133" s="441"/>
      <c r="AV133" s="443"/>
      <c r="AW133" s="442"/>
      <c r="AY133" s="441"/>
      <c r="BC133" s="441"/>
      <c r="BD133" s="441"/>
      <c r="BE133" s="441"/>
      <c r="BF133" s="441"/>
      <c r="BG133" s="441"/>
      <c r="BH133" s="441"/>
      <c r="BI133" s="441"/>
      <c r="BJ133" s="441"/>
      <c r="BK133" s="441"/>
    </row>
    <row r="134" spans="1:63" x14ac:dyDescent="0.25">
      <c r="A134" s="443"/>
      <c r="B134" s="438"/>
      <c r="C134" s="441"/>
      <c r="D134" s="441"/>
      <c r="E134" s="441"/>
      <c r="I134" s="442"/>
      <c r="Q134" s="443"/>
      <c r="S134" s="443"/>
      <c r="T134" s="441"/>
      <c r="U134" s="444"/>
      <c r="V134" s="438"/>
      <c r="W134" s="443"/>
      <c r="X134" s="443"/>
      <c r="Y134" s="441"/>
      <c r="Z134" s="445"/>
      <c r="AA134" s="441"/>
      <c r="AB134" s="443"/>
      <c r="AC134" s="441"/>
      <c r="AD134" s="444"/>
      <c r="AG134" s="441"/>
      <c r="AH134" s="441"/>
      <c r="AI134" s="443"/>
      <c r="AL134" s="441"/>
      <c r="AN134" s="441"/>
      <c r="AO134" s="443"/>
      <c r="AP134" s="441"/>
      <c r="AQ134" s="441"/>
      <c r="AR134" s="441"/>
      <c r="AS134" s="441"/>
      <c r="AT134" s="441"/>
      <c r="AU134" s="441"/>
      <c r="AV134" s="443"/>
      <c r="AW134" s="442"/>
      <c r="AY134" s="441"/>
      <c r="BC134" s="441"/>
      <c r="BD134" s="441"/>
      <c r="BE134" s="441"/>
      <c r="BF134" s="441"/>
      <c r="BG134" s="441"/>
      <c r="BH134" s="441"/>
      <c r="BI134" s="441"/>
      <c r="BJ134" s="441"/>
      <c r="BK134" s="441"/>
    </row>
    <row r="135" spans="1:63" x14ac:dyDescent="0.25">
      <c r="A135" s="443"/>
      <c r="B135" s="438"/>
      <c r="C135" s="441"/>
      <c r="D135" s="441"/>
      <c r="E135" s="441"/>
      <c r="I135" s="442"/>
      <c r="Q135" s="443"/>
      <c r="S135" s="443"/>
      <c r="T135" s="441"/>
      <c r="U135" s="444"/>
      <c r="V135" s="438"/>
      <c r="W135" s="443"/>
      <c r="X135" s="443"/>
      <c r="Y135" s="441"/>
      <c r="Z135" s="445"/>
      <c r="AA135" s="441"/>
      <c r="AB135" s="443"/>
      <c r="AC135" s="441"/>
      <c r="AD135" s="444"/>
      <c r="AG135" s="441"/>
      <c r="AH135" s="441"/>
      <c r="AI135" s="443"/>
      <c r="AL135" s="441"/>
      <c r="AN135" s="441"/>
      <c r="AO135" s="443"/>
      <c r="AP135" s="441"/>
      <c r="AQ135" s="441"/>
      <c r="AR135" s="441"/>
      <c r="AS135" s="441"/>
      <c r="AT135" s="441"/>
      <c r="AU135" s="441"/>
      <c r="AV135" s="443"/>
      <c r="AW135" s="442"/>
      <c r="AY135" s="441"/>
      <c r="BC135" s="441"/>
      <c r="BD135" s="441"/>
      <c r="BE135" s="441"/>
      <c r="BF135" s="441"/>
      <c r="BG135" s="441"/>
      <c r="BH135" s="441"/>
      <c r="BI135" s="441"/>
      <c r="BJ135" s="441"/>
      <c r="BK135" s="441"/>
    </row>
    <row r="136" spans="1:63" x14ac:dyDescent="0.25">
      <c r="A136" s="443"/>
      <c r="B136" s="438"/>
      <c r="C136" s="441"/>
      <c r="D136" s="441"/>
      <c r="E136" s="441"/>
      <c r="I136" s="442"/>
      <c r="Q136" s="443"/>
      <c r="S136" s="443"/>
      <c r="T136" s="441"/>
      <c r="U136" s="444"/>
      <c r="V136" s="438"/>
      <c r="W136" s="443"/>
      <c r="X136" s="443"/>
      <c r="Y136" s="441"/>
      <c r="Z136" s="445"/>
      <c r="AA136" s="441"/>
      <c r="AB136" s="443"/>
      <c r="AC136" s="441"/>
      <c r="AD136" s="444"/>
      <c r="AG136" s="441"/>
      <c r="AH136" s="441"/>
      <c r="AI136" s="443"/>
      <c r="AL136" s="441"/>
      <c r="AN136" s="441"/>
      <c r="AO136" s="443"/>
      <c r="AP136" s="441"/>
      <c r="AQ136" s="441"/>
      <c r="AR136" s="441"/>
      <c r="AS136" s="441"/>
      <c r="AT136" s="441"/>
      <c r="AU136" s="441"/>
      <c r="AV136" s="443"/>
      <c r="AW136" s="442"/>
      <c r="AY136" s="441"/>
      <c r="BC136" s="441"/>
      <c r="BD136" s="441"/>
      <c r="BE136" s="441"/>
      <c r="BF136" s="441"/>
      <c r="BG136" s="441"/>
      <c r="BH136" s="441"/>
      <c r="BI136" s="441"/>
      <c r="BJ136" s="441"/>
      <c r="BK136" s="441"/>
    </row>
    <row r="137" spans="1:63" x14ac:dyDescent="0.25">
      <c r="A137" s="443"/>
      <c r="B137" s="438"/>
      <c r="C137" s="441"/>
      <c r="D137" s="441"/>
      <c r="E137" s="441"/>
      <c r="I137" s="442"/>
      <c r="Q137" s="443"/>
      <c r="S137" s="443"/>
      <c r="T137" s="441"/>
      <c r="U137" s="444"/>
      <c r="V137" s="438"/>
      <c r="W137" s="443"/>
      <c r="X137" s="443"/>
      <c r="Y137" s="441"/>
      <c r="Z137" s="445"/>
      <c r="AA137" s="441"/>
      <c r="AB137" s="443"/>
      <c r="AC137" s="441"/>
      <c r="AD137" s="444"/>
      <c r="AG137" s="441"/>
      <c r="AH137" s="441"/>
      <c r="AI137" s="443"/>
      <c r="AL137" s="441"/>
      <c r="AN137" s="441"/>
      <c r="AO137" s="443"/>
      <c r="AP137" s="441"/>
      <c r="AQ137" s="441"/>
      <c r="AR137" s="441"/>
      <c r="AS137" s="441"/>
      <c r="AT137" s="441"/>
      <c r="AU137" s="441"/>
      <c r="AV137" s="443"/>
      <c r="AW137" s="442"/>
      <c r="AY137" s="441"/>
      <c r="BC137" s="441"/>
      <c r="BD137" s="441"/>
      <c r="BE137" s="441"/>
      <c r="BF137" s="441"/>
      <c r="BG137" s="441"/>
      <c r="BH137" s="441"/>
      <c r="BI137" s="441"/>
      <c r="BJ137" s="441"/>
      <c r="BK137" s="441"/>
    </row>
    <row r="138" spans="1:63" x14ac:dyDescent="0.25">
      <c r="A138" s="443"/>
      <c r="B138" s="438"/>
      <c r="C138" s="441"/>
      <c r="D138" s="441"/>
      <c r="E138" s="441"/>
      <c r="I138" s="442"/>
      <c r="Q138" s="443"/>
      <c r="S138" s="443"/>
      <c r="T138" s="441"/>
      <c r="U138" s="444"/>
      <c r="V138" s="438"/>
      <c r="W138" s="443"/>
      <c r="X138" s="443"/>
      <c r="Y138" s="441"/>
      <c r="Z138" s="445"/>
      <c r="AA138" s="441"/>
      <c r="AB138" s="443"/>
      <c r="AC138" s="441"/>
      <c r="AD138" s="444"/>
      <c r="AG138" s="441"/>
      <c r="AH138" s="441"/>
      <c r="AI138" s="443"/>
      <c r="AL138" s="441"/>
      <c r="AN138" s="441"/>
      <c r="AO138" s="443"/>
      <c r="AP138" s="441"/>
      <c r="AQ138" s="441"/>
      <c r="AR138" s="441"/>
      <c r="AS138" s="441"/>
      <c r="AT138" s="441"/>
      <c r="AU138" s="441"/>
      <c r="AV138" s="443"/>
      <c r="AW138" s="442"/>
      <c r="AY138" s="441"/>
      <c r="BC138" s="441"/>
      <c r="BD138" s="441"/>
      <c r="BE138" s="441"/>
      <c r="BF138" s="441"/>
      <c r="BG138" s="441"/>
      <c r="BH138" s="441"/>
      <c r="BI138" s="441"/>
      <c r="BJ138" s="441"/>
      <c r="BK138" s="441"/>
    </row>
    <row r="139" spans="1:63" x14ac:dyDescent="0.25">
      <c r="A139" s="443"/>
      <c r="B139" s="438"/>
      <c r="C139" s="441"/>
      <c r="D139" s="441"/>
      <c r="E139" s="441"/>
      <c r="I139" s="442"/>
      <c r="Q139" s="443"/>
      <c r="S139" s="443"/>
      <c r="T139" s="441"/>
      <c r="U139" s="444"/>
      <c r="V139" s="438"/>
      <c r="W139" s="443"/>
      <c r="X139" s="443"/>
      <c r="Y139" s="441"/>
      <c r="Z139" s="445"/>
      <c r="AA139" s="441"/>
      <c r="AB139" s="443"/>
      <c r="AC139" s="441"/>
      <c r="AD139" s="444"/>
      <c r="AG139" s="441"/>
      <c r="AH139" s="441"/>
      <c r="AI139" s="443"/>
      <c r="AL139" s="441"/>
      <c r="AN139" s="441"/>
      <c r="AO139" s="443"/>
      <c r="AP139" s="441"/>
      <c r="AQ139" s="441"/>
      <c r="AR139" s="441"/>
      <c r="AS139" s="441"/>
      <c r="AT139" s="441"/>
      <c r="AU139" s="441"/>
      <c r="AV139" s="443"/>
      <c r="AW139" s="442"/>
      <c r="AY139" s="441"/>
      <c r="BC139" s="441"/>
      <c r="BD139" s="441"/>
      <c r="BE139" s="441"/>
      <c r="BF139" s="441"/>
      <c r="BG139" s="441"/>
      <c r="BH139" s="441"/>
      <c r="BI139" s="441"/>
      <c r="BJ139" s="441"/>
      <c r="BK139" s="441"/>
    </row>
    <row r="140" spans="1:63" x14ac:dyDescent="0.25">
      <c r="A140" s="443"/>
      <c r="B140" s="438"/>
      <c r="C140" s="441"/>
      <c r="D140" s="441"/>
      <c r="E140" s="441"/>
      <c r="I140" s="442"/>
      <c r="Q140" s="443"/>
      <c r="S140" s="443"/>
      <c r="T140" s="441"/>
      <c r="U140" s="444"/>
      <c r="V140" s="438"/>
      <c r="W140" s="443"/>
      <c r="X140" s="443"/>
      <c r="Y140" s="441"/>
      <c r="Z140" s="445"/>
      <c r="AA140" s="441"/>
      <c r="AB140" s="443"/>
      <c r="AC140" s="441"/>
      <c r="AD140" s="444"/>
      <c r="AG140" s="441"/>
      <c r="AH140" s="441"/>
      <c r="AI140" s="443"/>
      <c r="AL140" s="441"/>
      <c r="AN140" s="441"/>
      <c r="AO140" s="443"/>
      <c r="AP140" s="441"/>
      <c r="AQ140" s="441"/>
      <c r="AR140" s="441"/>
      <c r="AS140" s="441"/>
      <c r="AT140" s="441"/>
      <c r="AU140" s="441"/>
      <c r="AV140" s="443"/>
      <c r="AW140" s="442"/>
      <c r="AY140" s="441"/>
      <c r="BC140" s="441"/>
      <c r="BD140" s="441"/>
      <c r="BE140" s="441"/>
      <c r="BF140" s="441"/>
      <c r="BG140" s="441"/>
      <c r="BH140" s="441"/>
      <c r="BI140" s="441"/>
      <c r="BJ140" s="441"/>
      <c r="BK140" s="441"/>
    </row>
    <row r="141" spans="1:63" x14ac:dyDescent="0.25">
      <c r="A141" s="443"/>
      <c r="B141" s="438"/>
      <c r="C141" s="441"/>
      <c r="D141" s="441"/>
      <c r="E141" s="441"/>
      <c r="I141" s="442"/>
      <c r="Q141" s="443"/>
      <c r="S141" s="443"/>
      <c r="T141" s="441"/>
      <c r="U141" s="444"/>
      <c r="V141" s="438"/>
      <c r="W141" s="443"/>
      <c r="X141" s="443"/>
      <c r="Y141" s="441"/>
      <c r="Z141" s="445"/>
      <c r="AA141" s="441"/>
      <c r="AB141" s="443"/>
      <c r="AC141" s="441"/>
      <c r="AD141" s="444"/>
      <c r="AG141" s="441"/>
      <c r="AH141" s="441"/>
      <c r="AI141" s="443"/>
      <c r="AL141" s="441"/>
      <c r="AN141" s="441"/>
      <c r="AO141" s="443"/>
      <c r="AP141" s="441"/>
      <c r="AQ141" s="441"/>
      <c r="AR141" s="441"/>
      <c r="AS141" s="441"/>
      <c r="AT141" s="441"/>
      <c r="AU141" s="441"/>
      <c r="AV141" s="443"/>
      <c r="AW141" s="442"/>
      <c r="AY141" s="441"/>
      <c r="BC141" s="441"/>
      <c r="BD141" s="441"/>
      <c r="BE141" s="441"/>
      <c r="BF141" s="441"/>
      <c r="BG141" s="441"/>
      <c r="BH141" s="441"/>
      <c r="BI141" s="441"/>
      <c r="BJ141" s="441"/>
      <c r="BK141" s="441"/>
    </row>
    <row r="142" spans="1:63" x14ac:dyDescent="0.25">
      <c r="A142" s="443"/>
      <c r="B142" s="438"/>
      <c r="C142" s="441"/>
      <c r="D142" s="441"/>
      <c r="E142" s="441"/>
      <c r="I142" s="442"/>
      <c r="Q142" s="443"/>
      <c r="S142" s="443"/>
      <c r="T142" s="441"/>
      <c r="U142" s="444"/>
      <c r="V142" s="438"/>
      <c r="W142" s="443"/>
      <c r="X142" s="443"/>
      <c r="Y142" s="441"/>
      <c r="Z142" s="445"/>
      <c r="AA142" s="441"/>
      <c r="AB142" s="443"/>
      <c r="AC142" s="441"/>
      <c r="AD142" s="444"/>
      <c r="AG142" s="441"/>
      <c r="AH142" s="441"/>
      <c r="AI142" s="443"/>
      <c r="AL142" s="441"/>
      <c r="AN142" s="441"/>
      <c r="AO142" s="443"/>
      <c r="AP142" s="441"/>
      <c r="AQ142" s="441"/>
      <c r="AR142" s="441"/>
      <c r="AS142" s="441"/>
      <c r="AT142" s="441"/>
      <c r="AU142" s="441"/>
      <c r="AV142" s="443"/>
      <c r="AW142" s="442"/>
      <c r="AY142" s="441"/>
      <c r="BC142" s="441"/>
      <c r="BD142" s="441"/>
      <c r="BE142" s="441"/>
      <c r="BF142" s="441"/>
      <c r="BG142" s="441"/>
      <c r="BH142" s="441"/>
      <c r="BI142" s="441"/>
      <c r="BJ142" s="441"/>
      <c r="BK142" s="441"/>
    </row>
    <row r="143" spans="1:63" x14ac:dyDescent="0.25">
      <c r="A143" s="443"/>
      <c r="B143" s="438"/>
      <c r="C143" s="441"/>
      <c r="D143" s="441"/>
      <c r="E143" s="441"/>
      <c r="I143" s="442"/>
      <c r="Q143" s="443"/>
      <c r="S143" s="443"/>
      <c r="T143" s="441"/>
      <c r="U143" s="444"/>
      <c r="V143" s="438"/>
      <c r="W143" s="443"/>
      <c r="X143" s="443"/>
      <c r="Y143" s="441"/>
      <c r="Z143" s="445"/>
      <c r="AA143" s="441"/>
      <c r="AB143" s="443"/>
      <c r="AC143" s="441"/>
      <c r="AD143" s="444"/>
      <c r="AG143" s="441"/>
      <c r="AH143" s="441"/>
      <c r="AI143" s="443"/>
      <c r="AL143" s="441"/>
      <c r="AN143" s="441"/>
      <c r="AO143" s="443"/>
      <c r="AP143" s="441"/>
      <c r="AQ143" s="441"/>
      <c r="AR143" s="441"/>
      <c r="AS143" s="441"/>
      <c r="AT143" s="441"/>
      <c r="AU143" s="441"/>
      <c r="AV143" s="443"/>
      <c r="AW143" s="442"/>
      <c r="AY143" s="441"/>
      <c r="BC143" s="441"/>
      <c r="BD143" s="441"/>
      <c r="BE143" s="441"/>
      <c r="BF143" s="441"/>
      <c r="BG143" s="441"/>
      <c r="BH143" s="441"/>
      <c r="BI143" s="441"/>
      <c r="BJ143" s="441"/>
      <c r="BK143" s="441"/>
    </row>
    <row r="144" spans="1:63" x14ac:dyDescent="0.25">
      <c r="A144" s="443"/>
      <c r="B144" s="438"/>
      <c r="C144" s="441"/>
      <c r="D144" s="441"/>
      <c r="E144" s="441"/>
      <c r="I144" s="442"/>
      <c r="Q144" s="443"/>
      <c r="S144" s="443"/>
      <c r="T144" s="441"/>
      <c r="U144" s="444"/>
      <c r="V144" s="438"/>
      <c r="W144" s="443"/>
      <c r="X144" s="443"/>
      <c r="Y144" s="441"/>
      <c r="Z144" s="445"/>
      <c r="AA144" s="441"/>
      <c r="AB144" s="443"/>
      <c r="AC144" s="441"/>
      <c r="AD144" s="444"/>
      <c r="AG144" s="441"/>
      <c r="AH144" s="441"/>
      <c r="AI144" s="443"/>
      <c r="AL144" s="441"/>
      <c r="AN144" s="441"/>
      <c r="AO144" s="443"/>
      <c r="AP144" s="441"/>
      <c r="AQ144" s="441"/>
      <c r="AR144" s="441"/>
      <c r="AS144" s="441"/>
      <c r="AT144" s="441"/>
      <c r="AU144" s="441"/>
      <c r="AV144" s="443"/>
      <c r="AW144" s="442"/>
      <c r="AY144" s="441"/>
      <c r="BC144" s="441"/>
      <c r="BD144" s="441"/>
      <c r="BE144" s="441"/>
      <c r="BF144" s="441"/>
      <c r="BG144" s="441"/>
      <c r="BH144" s="441"/>
      <c r="BI144" s="441"/>
      <c r="BJ144" s="441"/>
      <c r="BK144" s="441"/>
    </row>
    <row r="145" spans="1:63" x14ac:dyDescent="0.25">
      <c r="A145" s="443"/>
      <c r="B145" s="438"/>
      <c r="C145" s="441"/>
      <c r="D145" s="441"/>
      <c r="E145" s="441"/>
      <c r="I145" s="442"/>
      <c r="Q145" s="443"/>
      <c r="S145" s="443"/>
      <c r="T145" s="441"/>
      <c r="U145" s="444"/>
      <c r="V145" s="438"/>
      <c r="W145" s="443"/>
      <c r="X145" s="443"/>
      <c r="Y145" s="441"/>
      <c r="Z145" s="445"/>
      <c r="AA145" s="441"/>
      <c r="AB145" s="443"/>
      <c r="AC145" s="441"/>
      <c r="AD145" s="444"/>
      <c r="AG145" s="441"/>
      <c r="AH145" s="441"/>
      <c r="AI145" s="443"/>
      <c r="AL145" s="441"/>
      <c r="AN145" s="441"/>
      <c r="AO145" s="443"/>
      <c r="AP145" s="441"/>
      <c r="AQ145" s="441"/>
      <c r="AR145" s="441"/>
      <c r="AS145" s="441"/>
      <c r="AT145" s="441"/>
      <c r="AU145" s="441"/>
      <c r="AV145" s="443"/>
      <c r="AW145" s="442"/>
      <c r="AY145" s="441"/>
      <c r="BC145" s="441"/>
      <c r="BD145" s="441"/>
      <c r="BE145" s="441"/>
      <c r="BF145" s="441"/>
      <c r="BG145" s="441"/>
      <c r="BH145" s="441"/>
      <c r="BI145" s="441"/>
      <c r="BJ145" s="441"/>
      <c r="BK145" s="441"/>
    </row>
    <row r="146" spans="1:63" x14ac:dyDescent="0.25">
      <c r="A146" s="443"/>
      <c r="B146" s="438"/>
      <c r="C146" s="441"/>
      <c r="D146" s="441"/>
      <c r="E146" s="441"/>
      <c r="I146" s="442"/>
      <c r="Q146" s="443"/>
      <c r="S146" s="443"/>
      <c r="T146" s="441"/>
      <c r="U146" s="444"/>
      <c r="V146" s="438"/>
      <c r="W146" s="443"/>
      <c r="X146" s="443"/>
      <c r="Y146" s="441"/>
      <c r="Z146" s="445"/>
      <c r="AA146" s="441"/>
      <c r="AB146" s="443"/>
      <c r="AC146" s="441"/>
      <c r="AD146" s="444"/>
      <c r="AG146" s="441"/>
      <c r="AH146" s="441"/>
      <c r="AI146" s="443"/>
      <c r="AL146" s="441"/>
      <c r="AN146" s="441"/>
      <c r="AO146" s="443"/>
      <c r="AP146" s="441"/>
      <c r="AQ146" s="441"/>
      <c r="AR146" s="441"/>
      <c r="AS146" s="441"/>
      <c r="AT146" s="441"/>
      <c r="AU146" s="441"/>
      <c r="AV146" s="443"/>
      <c r="AW146" s="442"/>
      <c r="AY146" s="441"/>
      <c r="BC146" s="441"/>
      <c r="BD146" s="441"/>
      <c r="BE146" s="441"/>
      <c r="BF146" s="441"/>
      <c r="BG146" s="441"/>
      <c r="BH146" s="441"/>
      <c r="BI146" s="441"/>
      <c r="BJ146" s="441"/>
      <c r="BK146" s="441"/>
    </row>
    <row r="147" spans="1:63" x14ac:dyDescent="0.25">
      <c r="A147" s="443"/>
      <c r="B147" s="438"/>
      <c r="C147" s="441"/>
      <c r="D147" s="441"/>
      <c r="E147" s="441"/>
      <c r="I147" s="442"/>
      <c r="Q147" s="443"/>
      <c r="S147" s="443"/>
      <c r="T147" s="441"/>
      <c r="U147" s="444"/>
      <c r="V147" s="438"/>
      <c r="W147" s="443"/>
      <c r="X147" s="443"/>
      <c r="Y147" s="441"/>
      <c r="Z147" s="445"/>
      <c r="AA147" s="441"/>
      <c r="AB147" s="443"/>
      <c r="AC147" s="441"/>
      <c r="AD147" s="444"/>
      <c r="AG147" s="441"/>
      <c r="AH147" s="441"/>
      <c r="AI147" s="443"/>
      <c r="AL147" s="441"/>
      <c r="AN147" s="441"/>
      <c r="AO147" s="443"/>
      <c r="AP147" s="441"/>
      <c r="AQ147" s="441"/>
      <c r="AR147" s="441"/>
      <c r="AS147" s="441"/>
      <c r="AT147" s="441"/>
      <c r="AU147" s="441"/>
      <c r="AV147" s="443"/>
      <c r="AW147" s="442"/>
      <c r="AY147" s="441"/>
      <c r="BC147" s="441"/>
      <c r="BD147" s="441"/>
      <c r="BE147" s="441"/>
      <c r="BF147" s="441"/>
      <c r="BG147" s="441"/>
      <c r="BH147" s="441"/>
      <c r="BI147" s="441"/>
      <c r="BJ147" s="441"/>
      <c r="BK147" s="441"/>
    </row>
    <row r="148" spans="1:63" x14ac:dyDescent="0.25">
      <c r="A148" s="443"/>
      <c r="B148" s="438"/>
      <c r="C148" s="441"/>
      <c r="D148" s="441"/>
      <c r="E148" s="441"/>
      <c r="I148" s="442"/>
      <c r="Q148" s="443"/>
      <c r="S148" s="443"/>
      <c r="T148" s="441"/>
      <c r="U148" s="444"/>
      <c r="V148" s="438"/>
      <c r="W148" s="443"/>
      <c r="X148" s="443"/>
      <c r="Y148" s="441"/>
      <c r="Z148" s="445"/>
      <c r="AA148" s="441"/>
      <c r="AB148" s="443"/>
      <c r="AC148" s="441"/>
      <c r="AD148" s="444"/>
      <c r="AG148" s="441"/>
      <c r="AH148" s="441"/>
      <c r="AI148" s="443"/>
      <c r="AL148" s="441"/>
      <c r="AN148" s="441"/>
      <c r="AO148" s="443"/>
      <c r="AP148" s="441"/>
      <c r="AQ148" s="441"/>
      <c r="AR148" s="441"/>
      <c r="AS148" s="441"/>
      <c r="AT148" s="441"/>
      <c r="AU148" s="441"/>
      <c r="AV148" s="443"/>
      <c r="AW148" s="442"/>
      <c r="AY148" s="441"/>
      <c r="BC148" s="441"/>
      <c r="BD148" s="441"/>
      <c r="BE148" s="441"/>
      <c r="BF148" s="441"/>
      <c r="BG148" s="441"/>
      <c r="BH148" s="441"/>
      <c r="BI148" s="441"/>
      <c r="BJ148" s="441"/>
      <c r="BK148" s="441"/>
    </row>
    <row r="149" spans="1:63" x14ac:dyDescent="0.25">
      <c r="A149" s="443"/>
      <c r="B149" s="438"/>
      <c r="C149" s="441"/>
      <c r="D149" s="441"/>
      <c r="E149" s="441"/>
      <c r="I149" s="442"/>
      <c r="Q149" s="443"/>
      <c r="S149" s="443"/>
      <c r="T149" s="441"/>
      <c r="U149" s="444"/>
      <c r="V149" s="438"/>
      <c r="W149" s="443"/>
      <c r="X149" s="443"/>
      <c r="Y149" s="441"/>
      <c r="Z149" s="445"/>
      <c r="AA149" s="441"/>
      <c r="AB149" s="443"/>
      <c r="AC149" s="441"/>
      <c r="AD149" s="444"/>
      <c r="AG149" s="441"/>
      <c r="AH149" s="441"/>
      <c r="AI149" s="443"/>
      <c r="AL149" s="441"/>
      <c r="AN149" s="441"/>
      <c r="AO149" s="443"/>
      <c r="AP149" s="441"/>
      <c r="AQ149" s="441"/>
      <c r="AR149" s="441"/>
      <c r="AS149" s="441"/>
      <c r="AT149" s="441"/>
      <c r="AU149" s="441"/>
      <c r="AV149" s="443"/>
      <c r="AW149" s="442"/>
      <c r="AY149" s="441"/>
      <c r="BC149" s="441"/>
      <c r="BD149" s="441"/>
      <c r="BE149" s="441"/>
      <c r="BF149" s="441"/>
      <c r="BG149" s="441"/>
      <c r="BH149" s="441"/>
      <c r="BI149" s="441"/>
      <c r="BJ149" s="441"/>
      <c r="BK149" s="441"/>
    </row>
    <row r="150" spans="1:63" x14ac:dyDescent="0.25">
      <c r="A150" s="443"/>
      <c r="B150" s="438"/>
      <c r="C150" s="441"/>
      <c r="D150" s="441"/>
      <c r="E150" s="441"/>
      <c r="I150" s="442"/>
      <c r="Q150" s="443"/>
      <c r="S150" s="443"/>
      <c r="T150" s="441"/>
      <c r="U150" s="444"/>
      <c r="V150" s="438"/>
      <c r="W150" s="443"/>
      <c r="X150" s="443"/>
      <c r="Y150" s="441"/>
      <c r="Z150" s="445"/>
      <c r="AA150" s="441"/>
      <c r="AB150" s="443"/>
      <c r="AC150" s="441"/>
      <c r="AD150" s="444"/>
      <c r="AG150" s="441"/>
      <c r="AH150" s="441"/>
      <c r="AI150" s="443"/>
      <c r="AL150" s="441"/>
      <c r="AN150" s="441"/>
      <c r="AO150" s="443"/>
      <c r="AP150" s="441"/>
      <c r="AQ150" s="441"/>
      <c r="AR150" s="441"/>
      <c r="AS150" s="441"/>
      <c r="AT150" s="441"/>
      <c r="AU150" s="441"/>
      <c r="AV150" s="443"/>
      <c r="AW150" s="442"/>
      <c r="AY150" s="441"/>
      <c r="BC150" s="441"/>
      <c r="BD150" s="441"/>
      <c r="BE150" s="441"/>
      <c r="BF150" s="441"/>
      <c r="BG150" s="441"/>
      <c r="BH150" s="441"/>
      <c r="BI150" s="441"/>
      <c r="BJ150" s="441"/>
      <c r="BK150" s="441"/>
    </row>
    <row r="151" spans="1:63" x14ac:dyDescent="0.25">
      <c r="A151" s="443"/>
      <c r="B151" s="438"/>
      <c r="C151" s="441"/>
      <c r="D151" s="441"/>
      <c r="E151" s="441"/>
      <c r="I151" s="442"/>
      <c r="Q151" s="443"/>
      <c r="S151" s="443"/>
      <c r="T151" s="441"/>
      <c r="U151" s="444"/>
      <c r="V151" s="438"/>
      <c r="W151" s="443"/>
      <c r="X151" s="443"/>
      <c r="Y151" s="441"/>
      <c r="Z151" s="445"/>
      <c r="AA151" s="441"/>
      <c r="AB151" s="443"/>
      <c r="AC151" s="441"/>
      <c r="AD151" s="444"/>
      <c r="AG151" s="441"/>
      <c r="AH151" s="441"/>
      <c r="AI151" s="443"/>
      <c r="AL151" s="441"/>
      <c r="AN151" s="441"/>
      <c r="AO151" s="443"/>
      <c r="AP151" s="441"/>
      <c r="AQ151" s="441"/>
      <c r="AR151" s="441"/>
      <c r="AS151" s="441"/>
      <c r="AT151" s="441"/>
      <c r="AU151" s="441"/>
      <c r="AV151" s="443"/>
      <c r="AW151" s="442"/>
      <c r="AY151" s="441"/>
      <c r="BC151" s="441"/>
      <c r="BD151" s="441"/>
      <c r="BE151" s="441"/>
      <c r="BF151" s="441"/>
      <c r="BG151" s="441"/>
      <c r="BH151" s="441"/>
      <c r="BI151" s="441"/>
      <c r="BJ151" s="441"/>
      <c r="BK151" s="441"/>
    </row>
    <row r="152" spans="1:63" x14ac:dyDescent="0.25">
      <c r="A152" s="443"/>
      <c r="B152" s="438"/>
      <c r="C152" s="441"/>
      <c r="D152" s="441"/>
      <c r="E152" s="441"/>
      <c r="I152" s="442"/>
      <c r="Q152" s="443"/>
      <c r="S152" s="443"/>
      <c r="T152" s="441"/>
      <c r="U152" s="444"/>
      <c r="V152" s="438"/>
      <c r="W152" s="443"/>
      <c r="X152" s="443"/>
      <c r="Y152" s="441"/>
      <c r="Z152" s="445"/>
      <c r="AA152" s="441"/>
      <c r="AB152" s="443"/>
      <c r="AC152" s="441"/>
      <c r="AD152" s="444"/>
      <c r="AG152" s="441"/>
      <c r="AH152" s="441"/>
      <c r="AI152" s="443"/>
      <c r="AL152" s="441"/>
      <c r="AN152" s="441"/>
      <c r="AO152" s="443"/>
      <c r="AP152" s="441"/>
      <c r="AQ152" s="441"/>
      <c r="AR152" s="441"/>
      <c r="AS152" s="441"/>
      <c r="AT152" s="441"/>
      <c r="AU152" s="441"/>
      <c r="AV152" s="443"/>
      <c r="AW152" s="442"/>
      <c r="AY152" s="441"/>
      <c r="BC152" s="441"/>
      <c r="BD152" s="441"/>
      <c r="BE152" s="441"/>
      <c r="BF152" s="441"/>
      <c r="BG152" s="441"/>
      <c r="BH152" s="441"/>
      <c r="BI152" s="441"/>
      <c r="BJ152" s="441"/>
      <c r="BK152" s="441"/>
    </row>
    <row r="153" spans="1:63" x14ac:dyDescent="0.25">
      <c r="A153" s="443"/>
      <c r="B153" s="438"/>
      <c r="C153" s="441"/>
      <c r="D153" s="441"/>
      <c r="E153" s="441"/>
      <c r="I153" s="442"/>
      <c r="Q153" s="443"/>
      <c r="S153" s="443"/>
      <c r="T153" s="441"/>
      <c r="U153" s="444"/>
      <c r="V153" s="438"/>
      <c r="W153" s="443"/>
      <c r="X153" s="443"/>
      <c r="Y153" s="441"/>
      <c r="Z153" s="445"/>
      <c r="AA153" s="441"/>
      <c r="AB153" s="443"/>
      <c r="AC153" s="441"/>
      <c r="AD153" s="444"/>
      <c r="AG153" s="441"/>
      <c r="AH153" s="441"/>
      <c r="AI153" s="443"/>
      <c r="AL153" s="441"/>
      <c r="AN153" s="441"/>
      <c r="AO153" s="443"/>
      <c r="AP153" s="441"/>
      <c r="AQ153" s="441"/>
      <c r="AR153" s="441"/>
      <c r="AS153" s="441"/>
      <c r="AT153" s="441"/>
      <c r="AU153" s="441"/>
      <c r="AV153" s="443"/>
      <c r="AW153" s="442"/>
      <c r="AY153" s="441"/>
      <c r="BC153" s="441"/>
      <c r="BD153" s="441"/>
      <c r="BE153" s="441"/>
      <c r="BF153" s="441"/>
      <c r="BG153" s="441"/>
      <c r="BH153" s="441"/>
      <c r="BI153" s="441"/>
      <c r="BJ153" s="441"/>
      <c r="BK153" s="441"/>
    </row>
    <row r="154" spans="1:63" x14ac:dyDescent="0.25">
      <c r="A154" s="443"/>
      <c r="B154" s="438"/>
      <c r="C154" s="441"/>
      <c r="D154" s="441"/>
      <c r="E154" s="441"/>
      <c r="I154" s="442"/>
      <c r="Q154" s="443"/>
      <c r="S154" s="443"/>
      <c r="T154" s="441"/>
      <c r="U154" s="444"/>
      <c r="V154" s="438"/>
      <c r="W154" s="443"/>
      <c r="X154" s="443"/>
      <c r="Y154" s="441"/>
      <c r="Z154" s="445"/>
      <c r="AA154" s="441"/>
      <c r="AB154" s="443"/>
      <c r="AC154" s="441"/>
      <c r="AD154" s="444"/>
      <c r="AG154" s="441"/>
      <c r="AH154" s="441"/>
      <c r="AI154" s="443"/>
      <c r="AL154" s="441"/>
      <c r="AN154" s="441"/>
      <c r="AO154" s="443"/>
      <c r="AP154" s="441"/>
      <c r="AQ154" s="441"/>
      <c r="AR154" s="441"/>
      <c r="AS154" s="441"/>
      <c r="AT154" s="441"/>
      <c r="AU154" s="441"/>
      <c r="AV154" s="443"/>
      <c r="AW154" s="442"/>
      <c r="AY154" s="441"/>
      <c r="BC154" s="441"/>
      <c r="BD154" s="441"/>
      <c r="BE154" s="441"/>
      <c r="BF154" s="441"/>
      <c r="BG154" s="441"/>
      <c r="BH154" s="441"/>
      <c r="BI154" s="441"/>
      <c r="BJ154" s="441"/>
      <c r="BK154" s="441"/>
    </row>
    <row r="155" spans="1:63" x14ac:dyDescent="0.25">
      <c r="A155" s="443"/>
      <c r="B155" s="438"/>
      <c r="C155" s="441"/>
      <c r="D155" s="441"/>
      <c r="E155" s="441"/>
      <c r="I155" s="442"/>
      <c r="Q155" s="443"/>
      <c r="S155" s="443"/>
      <c r="T155" s="441"/>
      <c r="U155" s="444"/>
      <c r="V155" s="438"/>
      <c r="W155" s="443"/>
      <c r="X155" s="443"/>
      <c r="Y155" s="441"/>
      <c r="Z155" s="445"/>
      <c r="AA155" s="441"/>
      <c r="AB155" s="443"/>
      <c r="AC155" s="441"/>
      <c r="AD155" s="444"/>
      <c r="AG155" s="441"/>
      <c r="AH155" s="441"/>
      <c r="AI155" s="443"/>
      <c r="AL155" s="441"/>
      <c r="AN155" s="441"/>
      <c r="AO155" s="443"/>
      <c r="AP155" s="441"/>
      <c r="AQ155" s="441"/>
      <c r="AR155" s="441"/>
      <c r="AS155" s="441"/>
      <c r="AT155" s="441"/>
      <c r="AU155" s="441"/>
      <c r="AV155" s="443"/>
      <c r="AW155" s="442"/>
      <c r="AY155" s="441"/>
      <c r="BC155" s="441"/>
      <c r="BD155" s="441"/>
      <c r="BE155" s="441"/>
      <c r="BF155" s="441"/>
      <c r="BG155" s="441"/>
      <c r="BH155" s="441"/>
      <c r="BI155" s="441"/>
      <c r="BJ155" s="441"/>
      <c r="BK155" s="441"/>
    </row>
    <row r="156" spans="1:63" x14ac:dyDescent="0.25">
      <c r="A156" s="443"/>
      <c r="B156" s="438"/>
      <c r="C156" s="441"/>
      <c r="D156" s="441"/>
      <c r="E156" s="441"/>
      <c r="I156" s="442"/>
      <c r="Q156" s="443"/>
      <c r="S156" s="443"/>
      <c r="T156" s="441"/>
      <c r="U156" s="444"/>
      <c r="V156" s="438"/>
      <c r="W156" s="443"/>
      <c r="X156" s="443"/>
      <c r="Y156" s="441"/>
      <c r="Z156" s="445"/>
      <c r="AA156" s="441"/>
      <c r="AB156" s="443"/>
      <c r="AC156" s="441"/>
      <c r="AD156" s="444"/>
      <c r="AG156" s="441"/>
      <c r="AH156" s="441"/>
      <c r="AI156" s="443"/>
      <c r="AL156" s="441"/>
      <c r="AN156" s="441"/>
      <c r="AO156" s="443"/>
      <c r="AP156" s="441"/>
      <c r="AQ156" s="441"/>
      <c r="AR156" s="441"/>
      <c r="AS156" s="441"/>
      <c r="AT156" s="441"/>
      <c r="AU156" s="441"/>
      <c r="AV156" s="443"/>
      <c r="AW156" s="442"/>
      <c r="AY156" s="441"/>
      <c r="BC156" s="441"/>
      <c r="BD156" s="441"/>
      <c r="BE156" s="441"/>
      <c r="BF156" s="441"/>
      <c r="BG156" s="441"/>
      <c r="BH156" s="441"/>
      <c r="BI156" s="441"/>
      <c r="BJ156" s="441"/>
      <c r="BK156" s="441"/>
    </row>
    <row r="157" spans="1:63" x14ac:dyDescent="0.25">
      <c r="A157" s="443"/>
      <c r="B157" s="438"/>
      <c r="C157" s="441"/>
      <c r="D157" s="441"/>
      <c r="E157" s="441"/>
      <c r="I157" s="442"/>
      <c r="Q157" s="443"/>
      <c r="S157" s="443"/>
      <c r="T157" s="441"/>
      <c r="U157" s="444"/>
      <c r="V157" s="438"/>
      <c r="W157" s="443"/>
      <c r="X157" s="443"/>
      <c r="Y157" s="441"/>
      <c r="Z157" s="445"/>
      <c r="AA157" s="441"/>
      <c r="AB157" s="443"/>
      <c r="AC157" s="441"/>
      <c r="AD157" s="444"/>
      <c r="AG157" s="441"/>
      <c r="AH157" s="441"/>
      <c r="AI157" s="443"/>
      <c r="AL157" s="441"/>
      <c r="AN157" s="441"/>
      <c r="AO157" s="443"/>
      <c r="AP157" s="441"/>
      <c r="AQ157" s="441"/>
      <c r="AR157" s="441"/>
      <c r="AS157" s="441"/>
      <c r="AT157" s="441"/>
      <c r="AU157" s="441"/>
      <c r="AV157" s="443"/>
      <c r="AW157" s="442"/>
      <c r="AY157" s="441"/>
      <c r="BC157" s="441"/>
      <c r="BD157" s="441"/>
      <c r="BE157" s="441"/>
      <c r="BF157" s="441"/>
      <c r="BG157" s="441"/>
      <c r="BH157" s="441"/>
      <c r="BI157" s="441"/>
      <c r="BJ157" s="441"/>
      <c r="BK157" s="441"/>
    </row>
    <row r="158" spans="1:63" x14ac:dyDescent="0.25">
      <c r="A158" s="443"/>
      <c r="B158" s="438"/>
      <c r="C158" s="441"/>
      <c r="D158" s="441"/>
      <c r="E158" s="441"/>
      <c r="I158" s="442"/>
      <c r="Q158" s="443"/>
      <c r="S158" s="443"/>
      <c r="T158" s="441"/>
      <c r="U158" s="444"/>
      <c r="V158" s="438"/>
      <c r="W158" s="443"/>
      <c r="X158" s="443"/>
      <c r="Y158" s="441"/>
      <c r="Z158" s="445"/>
      <c r="AA158" s="441"/>
      <c r="AB158" s="443"/>
      <c r="AC158" s="441"/>
      <c r="AD158" s="444"/>
      <c r="AG158" s="441"/>
      <c r="AH158" s="441"/>
      <c r="AI158" s="443"/>
      <c r="AL158" s="441"/>
      <c r="AN158" s="441"/>
      <c r="AO158" s="443"/>
      <c r="AP158" s="441"/>
      <c r="AQ158" s="441"/>
      <c r="AR158" s="441"/>
      <c r="AS158" s="441"/>
      <c r="AT158" s="441"/>
      <c r="AU158" s="441"/>
      <c r="AV158" s="443"/>
      <c r="AW158" s="442"/>
      <c r="AY158" s="441"/>
      <c r="BC158" s="441"/>
      <c r="BD158" s="441"/>
      <c r="BE158" s="441"/>
      <c r="BF158" s="441"/>
      <c r="BG158" s="441"/>
      <c r="BH158" s="441"/>
      <c r="BI158" s="441"/>
      <c r="BJ158" s="441"/>
      <c r="BK158" s="441"/>
    </row>
    <row r="159" spans="1:63" x14ac:dyDescent="0.25">
      <c r="A159" s="443"/>
      <c r="B159" s="438"/>
      <c r="C159" s="441"/>
      <c r="D159" s="441"/>
      <c r="E159" s="441"/>
      <c r="I159" s="442"/>
      <c r="Q159" s="443"/>
      <c r="S159" s="443"/>
      <c r="T159" s="441"/>
      <c r="U159" s="444"/>
      <c r="V159" s="438"/>
      <c r="W159" s="443"/>
      <c r="X159" s="443"/>
      <c r="Y159" s="441"/>
      <c r="Z159" s="445"/>
      <c r="AA159" s="441"/>
      <c r="AB159" s="443"/>
      <c r="AC159" s="441"/>
      <c r="AD159" s="444"/>
      <c r="AG159" s="441"/>
      <c r="AH159" s="441"/>
      <c r="AI159" s="443"/>
      <c r="AL159" s="441"/>
      <c r="AN159" s="441"/>
      <c r="AO159" s="443"/>
      <c r="AP159" s="441"/>
      <c r="AQ159" s="441"/>
      <c r="AR159" s="441"/>
      <c r="AS159" s="441"/>
      <c r="AT159" s="441"/>
      <c r="AU159" s="441"/>
      <c r="AV159" s="443"/>
      <c r="AW159" s="442"/>
      <c r="AY159" s="441"/>
      <c r="BC159" s="441"/>
      <c r="BD159" s="441"/>
      <c r="BE159" s="441"/>
      <c r="BF159" s="441"/>
      <c r="BG159" s="441"/>
      <c r="BH159" s="441"/>
      <c r="BI159" s="441"/>
      <c r="BJ159" s="441"/>
      <c r="BK159" s="441"/>
    </row>
    <row r="160" spans="1:63" x14ac:dyDescent="0.25">
      <c r="A160" s="443"/>
      <c r="B160" s="438"/>
      <c r="C160" s="441"/>
      <c r="D160" s="441"/>
      <c r="E160" s="441"/>
      <c r="I160" s="442"/>
      <c r="Q160" s="443"/>
      <c r="S160" s="443"/>
      <c r="T160" s="441"/>
      <c r="U160" s="444"/>
      <c r="V160" s="438"/>
      <c r="W160" s="443"/>
      <c r="X160" s="443"/>
      <c r="Y160" s="441"/>
      <c r="Z160" s="445"/>
      <c r="AA160" s="441"/>
      <c r="AB160" s="443"/>
      <c r="AC160" s="441"/>
      <c r="AD160" s="444"/>
      <c r="AG160" s="441"/>
      <c r="AH160" s="441"/>
      <c r="AI160" s="443"/>
      <c r="AL160" s="441"/>
      <c r="AN160" s="441"/>
      <c r="AO160" s="443"/>
      <c r="AP160" s="441"/>
      <c r="AQ160" s="441"/>
      <c r="AR160" s="441"/>
      <c r="AS160" s="441"/>
      <c r="AT160" s="441"/>
      <c r="AU160" s="441"/>
      <c r="AV160" s="443"/>
      <c r="AW160" s="442"/>
      <c r="AY160" s="441"/>
      <c r="BC160" s="441"/>
      <c r="BD160" s="441"/>
      <c r="BE160" s="441"/>
      <c r="BF160" s="441"/>
      <c r="BG160" s="441"/>
      <c r="BH160" s="441"/>
      <c r="BI160" s="441"/>
      <c r="BJ160" s="441"/>
      <c r="BK160" s="441"/>
    </row>
    <row r="161" spans="1:63" x14ac:dyDescent="0.25">
      <c r="A161" s="443"/>
      <c r="B161" s="438"/>
      <c r="C161" s="441"/>
      <c r="D161" s="441"/>
      <c r="E161" s="441"/>
      <c r="I161" s="442"/>
      <c r="Q161" s="443"/>
      <c r="S161" s="443"/>
      <c r="T161" s="441"/>
      <c r="U161" s="444"/>
      <c r="V161" s="438"/>
      <c r="W161" s="443"/>
      <c r="X161" s="443"/>
      <c r="Y161" s="441"/>
      <c r="Z161" s="445"/>
      <c r="AA161" s="441"/>
      <c r="AB161" s="443"/>
      <c r="AC161" s="441"/>
      <c r="AD161" s="444"/>
      <c r="AG161" s="441"/>
      <c r="AH161" s="441"/>
      <c r="AI161" s="443"/>
      <c r="AL161" s="441"/>
      <c r="AN161" s="441"/>
      <c r="AO161" s="443"/>
      <c r="AP161" s="441"/>
      <c r="AQ161" s="441"/>
      <c r="AR161" s="441"/>
      <c r="AS161" s="441"/>
      <c r="AT161" s="441"/>
      <c r="AU161" s="441"/>
      <c r="AV161" s="443"/>
      <c r="AW161" s="442"/>
      <c r="AY161" s="441"/>
      <c r="BC161" s="441"/>
      <c r="BD161" s="441"/>
      <c r="BE161" s="441"/>
      <c r="BF161" s="441"/>
      <c r="BG161" s="441"/>
      <c r="BH161" s="441"/>
      <c r="BI161" s="441"/>
      <c r="BJ161" s="441"/>
      <c r="BK161" s="441"/>
    </row>
    <row r="162" spans="1:63" x14ac:dyDescent="0.25">
      <c r="A162" s="443"/>
      <c r="B162" s="438"/>
      <c r="C162" s="441"/>
      <c r="D162" s="441"/>
      <c r="E162" s="441"/>
      <c r="I162" s="442"/>
      <c r="Q162" s="443"/>
      <c r="S162" s="443"/>
      <c r="T162" s="441"/>
      <c r="U162" s="444"/>
      <c r="V162" s="438"/>
      <c r="W162" s="443"/>
      <c r="X162" s="443"/>
      <c r="Y162" s="441"/>
      <c r="Z162" s="445"/>
      <c r="AA162" s="441"/>
      <c r="AB162" s="443"/>
      <c r="AC162" s="441"/>
      <c r="AD162" s="444"/>
      <c r="AG162" s="441"/>
      <c r="AH162" s="441"/>
      <c r="AI162" s="443"/>
      <c r="AL162" s="441"/>
      <c r="AN162" s="441"/>
      <c r="AO162" s="443"/>
      <c r="AP162" s="441"/>
      <c r="AQ162" s="441"/>
      <c r="AR162" s="441"/>
      <c r="AS162" s="441"/>
      <c r="AT162" s="441"/>
      <c r="AU162" s="441"/>
      <c r="AV162" s="443"/>
      <c r="AW162" s="442"/>
      <c r="AY162" s="441"/>
      <c r="BC162" s="441"/>
      <c r="BD162" s="441"/>
      <c r="BE162" s="441"/>
      <c r="BF162" s="441"/>
      <c r="BG162" s="441"/>
      <c r="BH162" s="441"/>
      <c r="BI162" s="441"/>
      <c r="BJ162" s="441"/>
      <c r="BK162" s="441"/>
    </row>
    <row r="163" spans="1:63" x14ac:dyDescent="0.25">
      <c r="A163" s="443"/>
      <c r="B163" s="438"/>
      <c r="C163" s="441"/>
      <c r="D163" s="441"/>
      <c r="E163" s="441"/>
      <c r="I163" s="442"/>
      <c r="Q163" s="443"/>
      <c r="S163" s="443"/>
      <c r="T163" s="441"/>
      <c r="U163" s="444"/>
      <c r="V163" s="438"/>
      <c r="W163" s="443"/>
      <c r="X163" s="443"/>
      <c r="Y163" s="441"/>
      <c r="Z163" s="445"/>
      <c r="AA163" s="441"/>
      <c r="AB163" s="443"/>
      <c r="AC163" s="441"/>
      <c r="AD163" s="444"/>
      <c r="AG163" s="441"/>
      <c r="AH163" s="441"/>
      <c r="AI163" s="443"/>
      <c r="AL163" s="441"/>
      <c r="AN163" s="441"/>
      <c r="AO163" s="443"/>
      <c r="AP163" s="441"/>
      <c r="AQ163" s="441"/>
      <c r="AR163" s="441"/>
      <c r="AS163" s="441"/>
      <c r="AT163" s="441"/>
      <c r="AU163" s="441"/>
      <c r="AV163" s="443"/>
      <c r="AW163" s="442"/>
      <c r="AY163" s="441"/>
      <c r="BC163" s="441"/>
      <c r="BD163" s="441"/>
      <c r="BE163" s="441"/>
      <c r="BF163" s="441"/>
      <c r="BG163" s="441"/>
      <c r="BH163" s="441"/>
      <c r="BI163" s="441"/>
      <c r="BJ163" s="441"/>
      <c r="BK163" s="441"/>
    </row>
    <row r="164" spans="1:63" x14ac:dyDescent="0.25">
      <c r="A164" s="443"/>
      <c r="B164" s="438"/>
      <c r="C164" s="441"/>
      <c r="D164" s="441"/>
      <c r="E164" s="441"/>
      <c r="I164" s="442"/>
      <c r="Q164" s="443"/>
      <c r="S164" s="443"/>
      <c r="T164" s="441"/>
      <c r="U164" s="444"/>
      <c r="V164" s="438"/>
      <c r="W164" s="443"/>
      <c r="X164" s="443"/>
      <c r="Y164" s="441"/>
      <c r="Z164" s="445"/>
      <c r="AA164" s="441"/>
      <c r="AB164" s="443"/>
      <c r="AC164" s="441"/>
      <c r="AD164" s="444"/>
      <c r="AG164" s="441"/>
      <c r="AH164" s="441"/>
      <c r="AI164" s="443"/>
      <c r="AL164" s="441"/>
      <c r="AN164" s="441"/>
      <c r="AO164" s="443"/>
      <c r="AP164" s="441"/>
      <c r="AQ164" s="441"/>
      <c r="AR164" s="441"/>
      <c r="AS164" s="441"/>
      <c r="AT164" s="441"/>
      <c r="AU164" s="441"/>
      <c r="AV164" s="443"/>
      <c r="AW164" s="442"/>
      <c r="AY164" s="441"/>
      <c r="BC164" s="441"/>
      <c r="BD164" s="441"/>
      <c r="BE164" s="441"/>
      <c r="BF164" s="441"/>
      <c r="BG164" s="441"/>
      <c r="BH164" s="441"/>
      <c r="BI164" s="441"/>
      <c r="BJ164" s="441"/>
      <c r="BK164" s="441"/>
    </row>
    <row r="165" spans="1:63" x14ac:dyDescent="0.25">
      <c r="A165" s="443"/>
      <c r="B165" s="438"/>
      <c r="C165" s="441"/>
      <c r="D165" s="441"/>
      <c r="E165" s="441"/>
      <c r="I165" s="442"/>
      <c r="Q165" s="443"/>
      <c r="S165" s="443"/>
      <c r="T165" s="441"/>
      <c r="U165" s="444"/>
      <c r="V165" s="438"/>
      <c r="W165" s="443"/>
      <c r="X165" s="443"/>
      <c r="Y165" s="441"/>
      <c r="Z165" s="445"/>
      <c r="AA165" s="441"/>
      <c r="AB165" s="443"/>
      <c r="AC165" s="441"/>
      <c r="AD165" s="444"/>
      <c r="AG165" s="441"/>
      <c r="AH165" s="441"/>
      <c r="AI165" s="443"/>
      <c r="AL165" s="441"/>
      <c r="AN165" s="441"/>
      <c r="AO165" s="443"/>
      <c r="AP165" s="441"/>
      <c r="AQ165" s="441"/>
      <c r="AR165" s="441"/>
      <c r="AS165" s="441"/>
      <c r="AT165" s="441"/>
      <c r="AU165" s="441"/>
      <c r="AV165" s="443"/>
      <c r="AW165" s="442"/>
      <c r="AY165" s="441"/>
      <c r="BC165" s="441"/>
      <c r="BD165" s="441"/>
      <c r="BE165" s="441"/>
      <c r="BF165" s="441"/>
      <c r="BG165" s="441"/>
      <c r="BH165" s="441"/>
      <c r="BI165" s="441"/>
      <c r="BJ165" s="441"/>
      <c r="BK165" s="441"/>
    </row>
    <row r="166" spans="1:63" x14ac:dyDescent="0.25">
      <c r="A166" s="443"/>
      <c r="B166" s="438"/>
      <c r="C166" s="441"/>
      <c r="D166" s="441"/>
      <c r="E166" s="441"/>
      <c r="I166" s="442"/>
      <c r="Q166" s="443"/>
      <c r="S166" s="443"/>
      <c r="T166" s="441"/>
      <c r="U166" s="444"/>
      <c r="V166" s="438"/>
      <c r="W166" s="443"/>
      <c r="X166" s="443"/>
      <c r="Y166" s="441"/>
      <c r="Z166" s="445"/>
      <c r="AA166" s="441"/>
      <c r="AB166" s="443"/>
      <c r="AC166" s="441"/>
      <c r="AD166" s="444"/>
      <c r="AG166" s="441"/>
      <c r="AH166" s="441"/>
      <c r="AI166" s="443"/>
      <c r="AL166" s="441"/>
      <c r="AN166" s="441"/>
      <c r="AO166" s="443"/>
      <c r="AP166" s="441"/>
      <c r="AQ166" s="441"/>
      <c r="AR166" s="441"/>
      <c r="AS166" s="441"/>
      <c r="AT166" s="441"/>
      <c r="AU166" s="441"/>
      <c r="AV166" s="443"/>
      <c r="AW166" s="442"/>
      <c r="AY166" s="441"/>
      <c r="BC166" s="441"/>
      <c r="BD166" s="441"/>
      <c r="BE166" s="441"/>
      <c r="BF166" s="441"/>
      <c r="BG166" s="441"/>
      <c r="BH166" s="441"/>
      <c r="BI166" s="441"/>
      <c r="BJ166" s="441"/>
      <c r="BK166" s="441"/>
    </row>
    <row r="167" spans="1:63" x14ac:dyDescent="0.25">
      <c r="A167" s="443"/>
      <c r="B167" s="438"/>
      <c r="C167" s="441"/>
      <c r="D167" s="441"/>
      <c r="E167" s="441"/>
      <c r="I167" s="442"/>
      <c r="Q167" s="443"/>
      <c r="S167" s="443"/>
      <c r="T167" s="441"/>
      <c r="U167" s="444"/>
      <c r="V167" s="438"/>
      <c r="W167" s="443"/>
      <c r="X167" s="443"/>
      <c r="Y167" s="441"/>
      <c r="Z167" s="445"/>
      <c r="AA167" s="441"/>
      <c r="AB167" s="443"/>
      <c r="AC167" s="441"/>
      <c r="AD167" s="444"/>
      <c r="AG167" s="441"/>
      <c r="AH167" s="441"/>
      <c r="AI167" s="443"/>
      <c r="AL167" s="441"/>
      <c r="AN167" s="441"/>
      <c r="AO167" s="443"/>
      <c r="AP167" s="441"/>
      <c r="AQ167" s="441"/>
      <c r="AR167" s="441"/>
      <c r="AS167" s="441"/>
      <c r="AT167" s="441"/>
      <c r="AU167" s="441"/>
      <c r="AV167" s="443"/>
      <c r="AW167" s="442"/>
      <c r="AY167" s="441"/>
      <c r="BC167" s="441"/>
      <c r="BD167" s="441"/>
      <c r="BE167" s="441"/>
      <c r="BF167" s="441"/>
      <c r="BG167" s="441"/>
      <c r="BH167" s="441"/>
      <c r="BI167" s="441"/>
      <c r="BJ167" s="441"/>
      <c r="BK167" s="441"/>
    </row>
    <row r="168" spans="1:63" x14ac:dyDescent="0.25">
      <c r="A168" s="443"/>
      <c r="B168" s="438"/>
      <c r="C168" s="441"/>
      <c r="D168" s="441"/>
      <c r="E168" s="441"/>
      <c r="I168" s="442"/>
      <c r="Q168" s="443"/>
      <c r="S168" s="443"/>
      <c r="T168" s="441"/>
      <c r="U168" s="444"/>
      <c r="V168" s="438"/>
      <c r="W168" s="443"/>
      <c r="X168" s="443"/>
      <c r="Y168" s="441"/>
      <c r="Z168" s="445"/>
      <c r="AA168" s="441"/>
      <c r="AB168" s="443"/>
      <c r="AC168" s="441"/>
      <c r="AD168" s="444"/>
      <c r="AG168" s="441"/>
      <c r="AH168" s="441"/>
      <c r="AI168" s="443"/>
      <c r="AL168" s="441"/>
      <c r="AN168" s="441"/>
      <c r="AO168" s="443"/>
      <c r="AP168" s="441"/>
      <c r="AQ168" s="441"/>
      <c r="AR168" s="441"/>
      <c r="AS168" s="441"/>
      <c r="AT168" s="441"/>
      <c r="AU168" s="441"/>
      <c r="AV168" s="443"/>
      <c r="AW168" s="442"/>
      <c r="AY168" s="441"/>
      <c r="BC168" s="441"/>
      <c r="BD168" s="441"/>
      <c r="BE168" s="441"/>
      <c r="BF168" s="441"/>
      <c r="BG168" s="441"/>
      <c r="BH168" s="441"/>
      <c r="BI168" s="441"/>
      <c r="BJ168" s="441"/>
      <c r="BK168" s="441"/>
    </row>
    <row r="169" spans="1:63" x14ac:dyDescent="0.25">
      <c r="A169" s="443"/>
      <c r="B169" s="438"/>
      <c r="C169" s="441"/>
      <c r="D169" s="441"/>
      <c r="E169" s="441"/>
      <c r="I169" s="442"/>
      <c r="Q169" s="443"/>
      <c r="S169" s="443"/>
      <c r="T169" s="441"/>
      <c r="U169" s="444"/>
      <c r="V169" s="438"/>
      <c r="W169" s="443"/>
      <c r="X169" s="443"/>
      <c r="Y169" s="441"/>
      <c r="Z169" s="445"/>
      <c r="AA169" s="441"/>
      <c r="AB169" s="443"/>
      <c r="AC169" s="441"/>
      <c r="AD169" s="444"/>
      <c r="AG169" s="441"/>
      <c r="AH169" s="441"/>
      <c r="AI169" s="443"/>
      <c r="AL169" s="441"/>
      <c r="AN169" s="441"/>
      <c r="AO169" s="443"/>
      <c r="AP169" s="441"/>
      <c r="AQ169" s="441"/>
      <c r="AR169" s="441"/>
      <c r="AS169" s="441"/>
      <c r="AT169" s="441"/>
      <c r="AU169" s="441"/>
      <c r="AV169" s="443"/>
      <c r="AW169" s="442"/>
      <c r="AY169" s="441"/>
      <c r="BC169" s="441"/>
      <c r="BD169" s="441"/>
      <c r="BE169" s="441"/>
      <c r="BF169" s="441"/>
      <c r="BG169" s="441"/>
      <c r="BH169" s="441"/>
      <c r="BI169" s="441"/>
      <c r="BJ169" s="441"/>
      <c r="BK169" s="441"/>
    </row>
    <row r="170" spans="1:63" x14ac:dyDescent="0.25">
      <c r="A170" s="443"/>
      <c r="B170" s="438"/>
      <c r="C170" s="441"/>
      <c r="D170" s="441"/>
      <c r="E170" s="441"/>
      <c r="I170" s="442"/>
      <c r="Q170" s="443"/>
      <c r="S170" s="443"/>
      <c r="T170" s="441"/>
      <c r="U170" s="444"/>
      <c r="V170" s="438"/>
      <c r="W170" s="443"/>
      <c r="X170" s="443"/>
      <c r="Y170" s="441"/>
      <c r="Z170" s="445"/>
      <c r="AA170" s="441"/>
      <c r="AB170" s="443"/>
      <c r="AC170" s="441"/>
      <c r="AD170" s="444"/>
      <c r="AG170" s="441"/>
      <c r="AH170" s="441"/>
      <c r="AI170" s="443"/>
      <c r="AL170" s="441"/>
      <c r="AN170" s="441"/>
      <c r="AO170" s="443"/>
      <c r="AP170" s="441"/>
      <c r="AQ170" s="441"/>
      <c r="AR170" s="441"/>
      <c r="AS170" s="441"/>
      <c r="AT170" s="441"/>
      <c r="AU170" s="441"/>
      <c r="AV170" s="443"/>
      <c r="AW170" s="442"/>
      <c r="AY170" s="441"/>
      <c r="BC170" s="441"/>
      <c r="BD170" s="441"/>
      <c r="BE170" s="441"/>
      <c r="BF170" s="441"/>
      <c r="BG170" s="441"/>
      <c r="BH170" s="441"/>
      <c r="BI170" s="441"/>
      <c r="BJ170" s="441"/>
      <c r="BK170" s="441"/>
    </row>
    <row r="171" spans="1:63" x14ac:dyDescent="0.25">
      <c r="A171" s="443"/>
      <c r="B171" s="438"/>
      <c r="C171" s="441"/>
      <c r="D171" s="441"/>
      <c r="E171" s="441"/>
      <c r="I171" s="442"/>
      <c r="Q171" s="443"/>
      <c r="S171" s="443"/>
      <c r="T171" s="441"/>
      <c r="U171" s="444"/>
      <c r="V171" s="438"/>
      <c r="W171" s="443"/>
      <c r="X171" s="443"/>
      <c r="Y171" s="441"/>
      <c r="Z171" s="445"/>
      <c r="AA171" s="441"/>
      <c r="AB171" s="443"/>
      <c r="AC171" s="441"/>
      <c r="AD171" s="444"/>
      <c r="AG171" s="441"/>
      <c r="AH171" s="441"/>
      <c r="AI171" s="443"/>
      <c r="AL171" s="441"/>
      <c r="AN171" s="441"/>
      <c r="AO171" s="443"/>
      <c r="AP171" s="441"/>
      <c r="AQ171" s="441"/>
      <c r="AR171" s="441"/>
      <c r="AS171" s="441"/>
      <c r="AT171" s="441"/>
      <c r="AU171" s="441"/>
      <c r="AV171" s="443"/>
      <c r="AW171" s="442"/>
      <c r="AY171" s="441"/>
      <c r="BC171" s="441"/>
      <c r="BD171" s="441"/>
      <c r="BE171" s="441"/>
      <c r="BF171" s="441"/>
      <c r="BG171" s="441"/>
      <c r="BH171" s="441"/>
      <c r="BI171" s="441"/>
      <c r="BJ171" s="441"/>
      <c r="BK171" s="441"/>
    </row>
    <row r="172" spans="1:63" x14ac:dyDescent="0.25">
      <c r="A172" s="443"/>
      <c r="B172" s="438"/>
      <c r="C172" s="441"/>
      <c r="D172" s="441"/>
      <c r="E172" s="441"/>
      <c r="I172" s="442"/>
      <c r="Q172" s="443"/>
      <c r="S172" s="443"/>
      <c r="T172" s="441"/>
      <c r="U172" s="444"/>
      <c r="V172" s="438"/>
      <c r="W172" s="443"/>
      <c r="X172" s="443"/>
      <c r="Y172" s="441"/>
      <c r="Z172" s="445"/>
      <c r="AA172" s="441"/>
      <c r="AB172" s="443"/>
      <c r="AC172" s="441"/>
      <c r="AD172" s="444"/>
      <c r="AG172" s="441"/>
      <c r="AH172" s="441"/>
      <c r="AI172" s="443"/>
      <c r="AL172" s="441"/>
      <c r="AN172" s="441"/>
      <c r="AO172" s="443"/>
      <c r="AP172" s="441"/>
      <c r="AQ172" s="441"/>
      <c r="AR172" s="441"/>
      <c r="AS172" s="441"/>
      <c r="AT172" s="441"/>
      <c r="AU172" s="441"/>
      <c r="AV172" s="443"/>
      <c r="AW172" s="442"/>
      <c r="AY172" s="441"/>
      <c r="BC172" s="441"/>
      <c r="BD172" s="441"/>
      <c r="BE172" s="441"/>
      <c r="BF172" s="441"/>
      <c r="BG172" s="441"/>
      <c r="BH172" s="441"/>
      <c r="BI172" s="441"/>
      <c r="BJ172" s="441"/>
      <c r="BK172" s="441"/>
    </row>
    <row r="173" spans="1:63" x14ac:dyDescent="0.25">
      <c r="A173" s="443"/>
      <c r="B173" s="438"/>
      <c r="C173" s="441"/>
      <c r="D173" s="441"/>
      <c r="E173" s="441"/>
      <c r="I173" s="442"/>
      <c r="Q173" s="443"/>
      <c r="S173" s="443"/>
      <c r="T173" s="441"/>
      <c r="U173" s="444"/>
      <c r="V173" s="438"/>
      <c r="W173" s="443"/>
      <c r="X173" s="443"/>
      <c r="Y173" s="441"/>
      <c r="Z173" s="445"/>
      <c r="AA173" s="441"/>
      <c r="AB173" s="443"/>
      <c r="AC173" s="441"/>
      <c r="AD173" s="444"/>
      <c r="AG173" s="441"/>
      <c r="AH173" s="441"/>
      <c r="AI173" s="443"/>
      <c r="AL173" s="441"/>
      <c r="AN173" s="441"/>
      <c r="AO173" s="443"/>
      <c r="AP173" s="441"/>
      <c r="AQ173" s="441"/>
      <c r="AR173" s="441"/>
      <c r="AS173" s="441"/>
      <c r="AT173" s="441"/>
      <c r="AU173" s="441"/>
      <c r="AV173" s="443"/>
      <c r="AW173" s="442"/>
      <c r="AY173" s="441"/>
      <c r="BC173" s="441"/>
      <c r="BD173" s="441"/>
      <c r="BE173" s="441"/>
      <c r="BF173" s="441"/>
      <c r="BG173" s="441"/>
      <c r="BH173" s="441"/>
      <c r="BI173" s="441"/>
      <c r="BJ173" s="441"/>
      <c r="BK173" s="441"/>
    </row>
    <row r="174" spans="1:63" x14ac:dyDescent="0.25">
      <c r="A174" s="443"/>
      <c r="B174" s="438"/>
      <c r="C174" s="441"/>
      <c r="D174" s="441"/>
      <c r="E174" s="441"/>
      <c r="I174" s="442"/>
      <c r="Q174" s="443"/>
      <c r="S174" s="443"/>
      <c r="T174" s="441"/>
      <c r="U174" s="444"/>
      <c r="V174" s="438"/>
      <c r="W174" s="443"/>
      <c r="X174" s="443"/>
      <c r="Y174" s="441"/>
      <c r="Z174" s="445"/>
      <c r="AA174" s="441"/>
      <c r="AB174" s="443"/>
      <c r="AC174" s="441"/>
      <c r="AD174" s="444"/>
      <c r="AG174" s="441"/>
      <c r="AH174" s="441"/>
      <c r="AI174" s="443"/>
      <c r="AL174" s="441"/>
      <c r="AN174" s="441"/>
      <c r="AO174" s="443"/>
      <c r="AP174" s="441"/>
      <c r="AQ174" s="441"/>
      <c r="AR174" s="441"/>
      <c r="AS174" s="441"/>
      <c r="AT174" s="441"/>
      <c r="AU174" s="441"/>
      <c r="AV174" s="443"/>
      <c r="AW174" s="442"/>
      <c r="AY174" s="441"/>
      <c r="BC174" s="441"/>
      <c r="BD174" s="441"/>
      <c r="BE174" s="441"/>
      <c r="BF174" s="441"/>
      <c r="BG174" s="441"/>
      <c r="BH174" s="441"/>
      <c r="BI174" s="441"/>
      <c r="BJ174" s="441"/>
      <c r="BK174" s="441"/>
    </row>
    <row r="175" spans="1:63" x14ac:dyDescent="0.25">
      <c r="A175" s="443"/>
      <c r="B175" s="438"/>
      <c r="C175" s="441"/>
      <c r="D175" s="441"/>
      <c r="E175" s="441"/>
      <c r="I175" s="442"/>
      <c r="Q175" s="443"/>
      <c r="S175" s="443"/>
      <c r="T175" s="441"/>
      <c r="U175" s="444"/>
      <c r="V175" s="438"/>
      <c r="W175" s="443"/>
      <c r="X175" s="443"/>
      <c r="Y175" s="441"/>
      <c r="Z175" s="445"/>
      <c r="AA175" s="441"/>
      <c r="AB175" s="443"/>
      <c r="AC175" s="441"/>
      <c r="AD175" s="444"/>
      <c r="AG175" s="441"/>
      <c r="AH175" s="441"/>
      <c r="AI175" s="443"/>
      <c r="AL175" s="441"/>
      <c r="AN175" s="441"/>
      <c r="AO175" s="443"/>
      <c r="AP175" s="441"/>
      <c r="AQ175" s="441"/>
      <c r="AR175" s="441"/>
      <c r="AS175" s="441"/>
      <c r="AT175" s="441"/>
      <c r="AU175" s="441"/>
      <c r="AV175" s="443"/>
      <c r="AW175" s="442"/>
      <c r="AY175" s="441"/>
      <c r="BC175" s="441"/>
      <c r="BD175" s="441"/>
      <c r="BE175" s="441"/>
      <c r="BF175" s="441"/>
      <c r="BG175" s="441"/>
      <c r="BH175" s="441"/>
      <c r="BI175" s="441"/>
      <c r="BJ175" s="441"/>
      <c r="BK175" s="441"/>
    </row>
    <row r="176" spans="1:63" x14ac:dyDescent="0.25">
      <c r="A176" s="443"/>
      <c r="B176" s="438"/>
      <c r="C176" s="441"/>
      <c r="D176" s="441"/>
      <c r="E176" s="441"/>
      <c r="I176" s="442"/>
      <c r="Q176" s="443"/>
      <c r="S176" s="443"/>
      <c r="T176" s="441"/>
      <c r="U176" s="444"/>
      <c r="V176" s="438"/>
      <c r="W176" s="443"/>
      <c r="X176" s="443"/>
      <c r="Y176" s="441"/>
      <c r="Z176" s="445"/>
      <c r="AA176" s="441"/>
      <c r="AB176" s="443"/>
      <c r="AC176" s="441"/>
      <c r="AD176" s="444"/>
      <c r="AG176" s="441"/>
      <c r="AH176" s="441"/>
      <c r="AI176" s="443"/>
      <c r="AL176" s="441"/>
      <c r="AN176" s="441"/>
      <c r="AO176" s="443"/>
      <c r="AP176" s="441"/>
      <c r="AQ176" s="441"/>
      <c r="AR176" s="441"/>
      <c r="AS176" s="441"/>
      <c r="AT176" s="441"/>
      <c r="AU176" s="441"/>
      <c r="AV176" s="443"/>
      <c r="AW176" s="442"/>
      <c r="AY176" s="441"/>
      <c r="BC176" s="441"/>
      <c r="BD176" s="441"/>
      <c r="BE176" s="441"/>
      <c r="BF176" s="441"/>
      <c r="BG176" s="441"/>
      <c r="BH176" s="441"/>
      <c r="BI176" s="441"/>
      <c r="BJ176" s="441"/>
      <c r="BK176" s="441"/>
    </row>
    <row r="177" spans="1:63" x14ac:dyDescent="0.25">
      <c r="A177" s="443"/>
      <c r="B177" s="438"/>
      <c r="C177" s="441"/>
      <c r="D177" s="441"/>
      <c r="E177" s="441"/>
      <c r="I177" s="442"/>
      <c r="Q177" s="443"/>
      <c r="S177" s="443"/>
      <c r="T177" s="441"/>
      <c r="U177" s="444"/>
      <c r="V177" s="438"/>
      <c r="W177" s="443"/>
      <c r="X177" s="443"/>
      <c r="Y177" s="441"/>
      <c r="Z177" s="445"/>
      <c r="AA177" s="441"/>
      <c r="AB177" s="443"/>
      <c r="AC177" s="441"/>
      <c r="AD177" s="444"/>
      <c r="AG177" s="441"/>
      <c r="AH177" s="441"/>
      <c r="AI177" s="443"/>
      <c r="AL177" s="441"/>
      <c r="AN177" s="441"/>
      <c r="AO177" s="443"/>
      <c r="AP177" s="441"/>
      <c r="AQ177" s="441"/>
      <c r="AR177" s="441"/>
      <c r="AS177" s="441"/>
      <c r="AT177" s="441"/>
      <c r="AU177" s="441"/>
      <c r="AV177" s="443"/>
      <c r="AW177" s="442"/>
      <c r="AY177" s="441"/>
      <c r="BC177" s="441"/>
      <c r="BD177" s="441"/>
      <c r="BE177" s="441"/>
      <c r="BF177" s="441"/>
      <c r="BG177" s="441"/>
      <c r="BH177" s="441"/>
      <c r="BI177" s="441"/>
      <c r="BJ177" s="441"/>
      <c r="BK177" s="441"/>
    </row>
    <row r="178" spans="1:63" x14ac:dyDescent="0.25">
      <c r="A178" s="443"/>
      <c r="B178" s="438"/>
      <c r="C178" s="441"/>
      <c r="D178" s="441"/>
      <c r="E178" s="441"/>
      <c r="I178" s="442"/>
      <c r="Q178" s="443"/>
      <c r="S178" s="443"/>
      <c r="T178" s="441"/>
      <c r="U178" s="444"/>
      <c r="V178" s="438"/>
      <c r="W178" s="443"/>
      <c r="X178" s="443"/>
      <c r="Y178" s="441"/>
      <c r="Z178" s="445"/>
      <c r="AA178" s="441"/>
      <c r="AB178" s="443"/>
      <c r="AC178" s="441"/>
      <c r="AD178" s="444"/>
      <c r="AG178" s="441"/>
      <c r="AH178" s="441"/>
      <c r="AI178" s="443"/>
      <c r="AL178" s="441"/>
      <c r="AN178" s="441"/>
      <c r="AO178" s="443"/>
      <c r="AP178" s="441"/>
      <c r="AQ178" s="441"/>
      <c r="AR178" s="441"/>
      <c r="AS178" s="441"/>
      <c r="AT178" s="441"/>
      <c r="AU178" s="441"/>
      <c r="AV178" s="443"/>
      <c r="AW178" s="442"/>
      <c r="AY178" s="441"/>
      <c r="BC178" s="441"/>
      <c r="BD178" s="441"/>
      <c r="BE178" s="441"/>
      <c r="BF178" s="441"/>
      <c r="BG178" s="441"/>
      <c r="BH178" s="441"/>
      <c r="BI178" s="441"/>
      <c r="BJ178" s="441"/>
      <c r="BK178" s="441"/>
    </row>
    <row r="179" spans="1:63" x14ac:dyDescent="0.25">
      <c r="A179" s="443"/>
      <c r="B179" s="438"/>
      <c r="C179" s="441"/>
      <c r="D179" s="441"/>
      <c r="E179" s="441"/>
      <c r="I179" s="442"/>
      <c r="Q179" s="443"/>
      <c r="S179" s="443"/>
      <c r="T179" s="441"/>
      <c r="U179" s="444"/>
      <c r="V179" s="438"/>
      <c r="W179" s="443"/>
      <c r="X179" s="443"/>
      <c r="Y179" s="441"/>
      <c r="Z179" s="445"/>
      <c r="AA179" s="441"/>
      <c r="AB179" s="443"/>
      <c r="AC179" s="441"/>
      <c r="AD179" s="444"/>
      <c r="AG179" s="441"/>
      <c r="AH179" s="441"/>
      <c r="AI179" s="443"/>
      <c r="AL179" s="441"/>
      <c r="AN179" s="441"/>
      <c r="AO179" s="443"/>
      <c r="AP179" s="441"/>
      <c r="AQ179" s="441"/>
      <c r="AR179" s="441"/>
      <c r="AS179" s="441"/>
      <c r="AT179" s="441"/>
      <c r="AU179" s="441"/>
      <c r="AV179" s="443"/>
      <c r="AW179" s="442"/>
      <c r="AY179" s="441"/>
      <c r="BC179" s="441"/>
      <c r="BD179" s="441"/>
      <c r="BE179" s="441"/>
      <c r="BF179" s="441"/>
      <c r="BG179" s="441"/>
      <c r="BH179" s="441"/>
      <c r="BI179" s="441"/>
      <c r="BJ179" s="441"/>
      <c r="BK179" s="441"/>
    </row>
    <row r="180" spans="1:63" x14ac:dyDescent="0.25">
      <c r="A180" s="443"/>
      <c r="B180" s="438"/>
      <c r="C180" s="441"/>
      <c r="D180" s="441"/>
      <c r="E180" s="441"/>
      <c r="I180" s="442"/>
      <c r="Q180" s="443"/>
      <c r="S180" s="443"/>
      <c r="T180" s="441"/>
      <c r="U180" s="444"/>
      <c r="V180" s="438"/>
      <c r="W180" s="443"/>
      <c r="X180" s="443"/>
      <c r="Y180" s="441"/>
      <c r="Z180" s="445"/>
      <c r="AA180" s="441"/>
      <c r="AB180" s="443"/>
      <c r="AC180" s="441"/>
      <c r="AD180" s="444"/>
      <c r="AG180" s="441"/>
      <c r="AH180" s="441"/>
      <c r="AI180" s="443"/>
      <c r="AL180" s="441"/>
      <c r="AN180" s="441"/>
      <c r="AO180" s="443"/>
      <c r="AP180" s="441"/>
      <c r="AQ180" s="441"/>
      <c r="AR180" s="441"/>
      <c r="AS180" s="441"/>
      <c r="AT180" s="441"/>
      <c r="AU180" s="441"/>
      <c r="AV180" s="443"/>
      <c r="AW180" s="442"/>
      <c r="AY180" s="441"/>
      <c r="BC180" s="441"/>
      <c r="BD180" s="441"/>
      <c r="BE180" s="441"/>
      <c r="BF180" s="441"/>
      <c r="BG180" s="441"/>
      <c r="BH180" s="441"/>
      <c r="BI180" s="441"/>
      <c r="BJ180" s="441"/>
      <c r="BK180" s="441"/>
    </row>
    <row r="181" spans="1:63" x14ac:dyDescent="0.25">
      <c r="A181" s="443"/>
      <c r="B181" s="438"/>
      <c r="C181" s="441"/>
      <c r="D181" s="441"/>
      <c r="E181" s="441"/>
      <c r="I181" s="442"/>
      <c r="Q181" s="443"/>
      <c r="S181" s="443"/>
      <c r="T181" s="441"/>
      <c r="U181" s="444"/>
      <c r="V181" s="438"/>
      <c r="W181" s="443"/>
      <c r="X181" s="443"/>
      <c r="Y181" s="441"/>
      <c r="Z181" s="445"/>
      <c r="AA181" s="441"/>
      <c r="AB181" s="443"/>
      <c r="AC181" s="441"/>
      <c r="AD181" s="444"/>
      <c r="AG181" s="441"/>
      <c r="AH181" s="441"/>
      <c r="AI181" s="443"/>
      <c r="AL181" s="441"/>
      <c r="AN181" s="441"/>
      <c r="AO181" s="443"/>
      <c r="AP181" s="441"/>
      <c r="AQ181" s="441"/>
      <c r="AR181" s="441"/>
      <c r="AS181" s="441"/>
      <c r="AT181" s="441"/>
      <c r="AU181" s="441"/>
      <c r="AV181" s="443"/>
      <c r="AW181" s="442"/>
      <c r="AY181" s="441"/>
      <c r="BC181" s="441"/>
      <c r="BD181" s="441"/>
      <c r="BE181" s="441"/>
      <c r="BF181" s="441"/>
      <c r="BG181" s="441"/>
      <c r="BH181" s="441"/>
      <c r="BI181" s="441"/>
      <c r="BJ181" s="441"/>
      <c r="BK181" s="441"/>
    </row>
    <row r="182" spans="1:63" x14ac:dyDescent="0.25">
      <c r="A182" s="443"/>
      <c r="B182" s="438"/>
      <c r="C182" s="441"/>
      <c r="D182" s="441"/>
      <c r="E182" s="441"/>
      <c r="I182" s="442"/>
      <c r="Q182" s="443"/>
      <c r="S182" s="443"/>
      <c r="T182" s="441"/>
      <c r="U182" s="444"/>
      <c r="V182" s="438"/>
      <c r="W182" s="443"/>
      <c r="X182" s="443"/>
      <c r="Y182" s="441"/>
      <c r="Z182" s="445"/>
      <c r="AA182" s="441"/>
      <c r="AB182" s="443"/>
      <c r="AC182" s="441"/>
      <c r="AD182" s="444"/>
      <c r="AG182" s="441"/>
      <c r="AH182" s="441"/>
      <c r="AI182" s="443"/>
      <c r="AL182" s="441"/>
      <c r="AN182" s="441"/>
      <c r="AO182" s="443"/>
      <c r="AP182" s="441"/>
      <c r="AQ182" s="441"/>
      <c r="AR182" s="441"/>
      <c r="AS182" s="441"/>
      <c r="AT182" s="441"/>
      <c r="AU182" s="441"/>
      <c r="AV182" s="443"/>
      <c r="AW182" s="442"/>
      <c r="AY182" s="441"/>
      <c r="BC182" s="441"/>
      <c r="BD182" s="441"/>
      <c r="BE182" s="441"/>
      <c r="BF182" s="441"/>
      <c r="BG182" s="441"/>
      <c r="BH182" s="441"/>
      <c r="BI182" s="441"/>
      <c r="BJ182" s="441"/>
      <c r="BK182" s="441"/>
    </row>
    <row r="183" spans="1:63" x14ac:dyDescent="0.25">
      <c r="A183" s="443"/>
      <c r="B183" s="438"/>
      <c r="C183" s="441"/>
      <c r="D183" s="441"/>
      <c r="E183" s="441"/>
      <c r="I183" s="442"/>
      <c r="Q183" s="443"/>
      <c r="S183" s="443"/>
      <c r="T183" s="441"/>
      <c r="U183" s="444"/>
      <c r="V183" s="438"/>
      <c r="W183" s="443"/>
      <c r="X183" s="443"/>
      <c r="Y183" s="441"/>
      <c r="Z183" s="445"/>
      <c r="AA183" s="441"/>
      <c r="AB183" s="443"/>
      <c r="AC183" s="441"/>
      <c r="AD183" s="444"/>
      <c r="AG183" s="441"/>
      <c r="AH183" s="441"/>
      <c r="AI183" s="443"/>
      <c r="AL183" s="441"/>
      <c r="AN183" s="441"/>
      <c r="AO183" s="443"/>
      <c r="AP183" s="441"/>
      <c r="AQ183" s="441"/>
      <c r="AR183" s="441"/>
      <c r="AS183" s="441"/>
      <c r="AT183" s="441"/>
      <c r="AU183" s="441"/>
      <c r="AV183" s="443"/>
      <c r="AW183" s="442"/>
      <c r="AY183" s="441"/>
      <c r="BC183" s="441"/>
      <c r="BD183" s="441"/>
      <c r="BE183" s="441"/>
      <c r="BF183" s="441"/>
      <c r="BG183" s="441"/>
      <c r="BH183" s="441"/>
      <c r="BI183" s="441"/>
      <c r="BJ183" s="441"/>
      <c r="BK183" s="441"/>
    </row>
    <row r="184" spans="1:63" x14ac:dyDescent="0.25">
      <c r="A184" s="443"/>
      <c r="B184" s="438"/>
      <c r="C184" s="441"/>
      <c r="D184" s="441"/>
      <c r="E184" s="441"/>
      <c r="I184" s="442"/>
      <c r="Q184" s="443"/>
      <c r="S184" s="443"/>
      <c r="T184" s="441"/>
      <c r="U184" s="444"/>
      <c r="V184" s="438"/>
      <c r="W184" s="443"/>
      <c r="X184" s="443"/>
      <c r="Y184" s="441"/>
      <c r="Z184" s="445"/>
      <c r="AA184" s="441"/>
      <c r="AB184" s="443"/>
      <c r="AC184" s="441"/>
      <c r="AD184" s="444"/>
      <c r="AG184" s="441"/>
      <c r="AH184" s="441"/>
      <c r="AI184" s="443"/>
      <c r="AL184" s="441"/>
      <c r="AN184" s="441"/>
      <c r="AO184" s="443"/>
      <c r="AP184" s="441"/>
      <c r="AQ184" s="441"/>
      <c r="AR184" s="441"/>
      <c r="AS184" s="441"/>
      <c r="AT184" s="441"/>
      <c r="AU184" s="441"/>
      <c r="AV184" s="443"/>
      <c r="AW184" s="442"/>
      <c r="AY184" s="441"/>
      <c r="BC184" s="441"/>
      <c r="BD184" s="441"/>
      <c r="BE184" s="441"/>
      <c r="BF184" s="441"/>
      <c r="BG184" s="441"/>
      <c r="BH184" s="441"/>
      <c r="BI184" s="441"/>
      <c r="BJ184" s="441"/>
      <c r="BK184" s="441"/>
    </row>
    <row r="185" spans="1:63" x14ac:dyDescent="0.25">
      <c r="A185" s="443"/>
      <c r="B185" s="438"/>
      <c r="C185" s="441"/>
      <c r="D185" s="441"/>
      <c r="E185" s="441"/>
      <c r="I185" s="442"/>
      <c r="Q185" s="443"/>
      <c r="S185" s="443"/>
      <c r="T185" s="441"/>
      <c r="U185" s="444"/>
      <c r="V185" s="438"/>
      <c r="W185" s="443"/>
      <c r="X185" s="443"/>
      <c r="Y185" s="441"/>
      <c r="Z185" s="445"/>
      <c r="AA185" s="441"/>
      <c r="AB185" s="443"/>
      <c r="AC185" s="441"/>
      <c r="AD185" s="444"/>
      <c r="AG185" s="441"/>
      <c r="AH185" s="441"/>
      <c r="AI185" s="443"/>
      <c r="AL185" s="441"/>
      <c r="AN185" s="441"/>
      <c r="AO185" s="443"/>
      <c r="AP185" s="441"/>
      <c r="AQ185" s="441"/>
      <c r="AR185" s="441"/>
      <c r="AS185" s="441"/>
      <c r="AT185" s="441"/>
      <c r="AU185" s="441"/>
      <c r="AV185" s="443"/>
      <c r="AW185" s="442"/>
      <c r="AY185" s="441"/>
      <c r="BC185" s="441"/>
      <c r="BD185" s="441"/>
      <c r="BE185" s="441"/>
      <c r="BF185" s="441"/>
      <c r="BG185" s="441"/>
      <c r="BH185" s="441"/>
      <c r="BI185" s="441"/>
      <c r="BJ185" s="441"/>
      <c r="BK185" s="441"/>
    </row>
    <row r="186" spans="1:63" x14ac:dyDescent="0.25">
      <c r="A186" s="443"/>
      <c r="B186" s="438"/>
      <c r="C186" s="441"/>
      <c r="D186" s="441"/>
      <c r="E186" s="441"/>
      <c r="I186" s="442"/>
      <c r="Q186" s="443"/>
      <c r="S186" s="443"/>
      <c r="T186" s="441"/>
      <c r="U186" s="444"/>
      <c r="V186" s="438"/>
      <c r="W186" s="443"/>
      <c r="X186" s="443"/>
      <c r="Y186" s="441"/>
      <c r="Z186" s="445"/>
      <c r="AA186" s="441"/>
      <c r="AB186" s="443"/>
      <c r="AC186" s="441"/>
      <c r="AD186" s="444"/>
      <c r="AG186" s="441"/>
      <c r="AH186" s="441"/>
      <c r="AI186" s="443"/>
      <c r="AL186" s="441"/>
      <c r="AN186" s="441"/>
      <c r="AO186" s="443"/>
      <c r="AP186" s="441"/>
      <c r="AQ186" s="441"/>
      <c r="AR186" s="441"/>
      <c r="AS186" s="441"/>
      <c r="AT186" s="441"/>
      <c r="AU186" s="441"/>
      <c r="AV186" s="443"/>
      <c r="AW186" s="442"/>
      <c r="AY186" s="441"/>
      <c r="BC186" s="441"/>
      <c r="BD186" s="441"/>
      <c r="BE186" s="441"/>
      <c r="BF186" s="441"/>
      <c r="BG186" s="441"/>
      <c r="BH186" s="441"/>
      <c r="BI186" s="441"/>
      <c r="BJ186" s="441"/>
      <c r="BK186" s="441"/>
    </row>
    <row r="187" spans="1:63" x14ac:dyDescent="0.25">
      <c r="A187" s="443"/>
      <c r="B187" s="438"/>
      <c r="C187" s="441"/>
      <c r="D187" s="441"/>
      <c r="E187" s="441"/>
      <c r="I187" s="442"/>
      <c r="Q187" s="443"/>
      <c r="S187" s="443"/>
      <c r="T187" s="441"/>
      <c r="U187" s="444"/>
      <c r="V187" s="438"/>
      <c r="W187" s="443"/>
      <c r="X187" s="443"/>
      <c r="Y187" s="441"/>
      <c r="Z187" s="445"/>
      <c r="AA187" s="441"/>
      <c r="AB187" s="443"/>
      <c r="AC187" s="441"/>
      <c r="AD187" s="444"/>
      <c r="AG187" s="441"/>
      <c r="AH187" s="441"/>
      <c r="AI187" s="443"/>
      <c r="AL187" s="441"/>
      <c r="AN187" s="441"/>
      <c r="AO187" s="443"/>
      <c r="AP187" s="441"/>
      <c r="AQ187" s="441"/>
      <c r="AR187" s="441"/>
      <c r="AS187" s="441"/>
      <c r="AT187" s="441"/>
      <c r="AU187" s="441"/>
      <c r="AV187" s="443"/>
      <c r="AW187" s="442"/>
      <c r="AY187" s="441"/>
      <c r="BC187" s="441"/>
      <c r="BD187" s="441"/>
      <c r="BE187" s="441"/>
      <c r="BF187" s="441"/>
      <c r="BG187" s="441"/>
      <c r="BH187" s="441"/>
      <c r="BI187" s="441"/>
      <c r="BJ187" s="441"/>
      <c r="BK187" s="441"/>
    </row>
    <row r="188" spans="1:63" x14ac:dyDescent="0.25">
      <c r="A188" s="443"/>
      <c r="B188" s="438"/>
      <c r="C188" s="441"/>
      <c r="D188" s="441"/>
      <c r="E188" s="441"/>
      <c r="I188" s="442"/>
      <c r="Q188" s="443"/>
      <c r="S188" s="443"/>
      <c r="T188" s="441"/>
      <c r="U188" s="444"/>
      <c r="V188" s="438"/>
      <c r="W188" s="443"/>
      <c r="X188" s="443"/>
      <c r="Y188" s="441"/>
      <c r="Z188" s="445"/>
      <c r="AA188" s="441"/>
      <c r="AB188" s="443"/>
      <c r="AC188" s="441"/>
      <c r="AD188" s="444"/>
      <c r="AG188" s="441"/>
      <c r="AH188" s="441"/>
      <c r="AI188" s="443"/>
      <c r="AL188" s="441"/>
      <c r="AN188" s="441"/>
      <c r="AO188" s="443"/>
      <c r="AP188" s="441"/>
      <c r="AQ188" s="441"/>
      <c r="AR188" s="441"/>
      <c r="AS188" s="441"/>
      <c r="AT188" s="441"/>
      <c r="AU188" s="441"/>
      <c r="AV188" s="443"/>
      <c r="AW188" s="442"/>
      <c r="AY188" s="441"/>
      <c r="BC188" s="441"/>
      <c r="BD188" s="441"/>
      <c r="BE188" s="441"/>
      <c r="BF188" s="441"/>
      <c r="BG188" s="441"/>
      <c r="BH188" s="441"/>
      <c r="BI188" s="441"/>
      <c r="BJ188" s="441"/>
      <c r="BK188" s="441"/>
    </row>
    <row r="189" spans="1:63" x14ac:dyDescent="0.25">
      <c r="A189" s="443"/>
      <c r="B189" s="438"/>
      <c r="C189" s="441"/>
      <c r="D189" s="441"/>
      <c r="E189" s="441"/>
      <c r="I189" s="442"/>
      <c r="Q189" s="443"/>
      <c r="S189" s="443"/>
      <c r="T189" s="441"/>
      <c r="U189" s="444"/>
      <c r="V189" s="438"/>
      <c r="W189" s="443"/>
      <c r="X189" s="443"/>
      <c r="Y189" s="441"/>
      <c r="Z189" s="445"/>
      <c r="AA189" s="441"/>
      <c r="AB189" s="443"/>
      <c r="AC189" s="441"/>
      <c r="AD189" s="444"/>
      <c r="AG189" s="441"/>
      <c r="AH189" s="441"/>
      <c r="AI189" s="443"/>
      <c r="AL189" s="441"/>
      <c r="AN189" s="441"/>
      <c r="AO189" s="443"/>
      <c r="AP189" s="441"/>
      <c r="AQ189" s="441"/>
      <c r="AR189" s="441"/>
      <c r="AS189" s="441"/>
      <c r="AT189" s="441"/>
      <c r="AU189" s="441"/>
      <c r="AV189" s="443"/>
      <c r="AW189" s="442"/>
      <c r="AY189" s="441"/>
      <c r="BC189" s="441"/>
      <c r="BD189" s="441"/>
      <c r="BE189" s="441"/>
      <c r="BF189" s="441"/>
      <c r="BG189" s="441"/>
      <c r="BH189" s="441"/>
      <c r="BI189" s="441"/>
      <c r="BJ189" s="441"/>
      <c r="BK189" s="441"/>
    </row>
    <row r="190" spans="1:63" x14ac:dyDescent="0.25">
      <c r="A190" s="443"/>
      <c r="B190" s="438"/>
      <c r="C190" s="441"/>
      <c r="D190" s="441"/>
      <c r="E190" s="441"/>
      <c r="I190" s="442"/>
      <c r="Q190" s="443"/>
      <c r="S190" s="443"/>
      <c r="T190" s="441"/>
      <c r="U190" s="444"/>
      <c r="V190" s="438"/>
      <c r="W190" s="443"/>
      <c r="X190" s="443"/>
      <c r="Y190" s="441"/>
      <c r="Z190" s="445"/>
      <c r="AA190" s="441"/>
      <c r="AB190" s="443"/>
      <c r="AC190" s="441"/>
      <c r="AD190" s="444"/>
      <c r="AG190" s="441"/>
      <c r="AH190" s="441"/>
      <c r="AI190" s="443"/>
      <c r="AL190" s="441"/>
      <c r="AN190" s="441"/>
      <c r="AO190" s="443"/>
      <c r="AP190" s="441"/>
      <c r="AQ190" s="441"/>
      <c r="AR190" s="441"/>
      <c r="AS190" s="441"/>
      <c r="AT190" s="441"/>
      <c r="AU190" s="441"/>
      <c r="AV190" s="443"/>
      <c r="AW190" s="442"/>
      <c r="AY190" s="441"/>
      <c r="BC190" s="441"/>
      <c r="BD190" s="441"/>
      <c r="BE190" s="441"/>
      <c r="BF190" s="441"/>
      <c r="BG190" s="441"/>
      <c r="BH190" s="441"/>
      <c r="BI190" s="441"/>
      <c r="BJ190" s="441"/>
      <c r="BK190" s="441"/>
    </row>
    <row r="191" spans="1:63" x14ac:dyDescent="0.25">
      <c r="A191" s="443"/>
      <c r="B191" s="438"/>
      <c r="C191" s="441"/>
      <c r="D191" s="441"/>
      <c r="E191" s="441"/>
      <c r="I191" s="442"/>
      <c r="Q191" s="443"/>
      <c r="S191" s="443"/>
      <c r="T191" s="441"/>
      <c r="U191" s="444"/>
      <c r="V191" s="438"/>
      <c r="W191" s="443"/>
      <c r="X191" s="443"/>
      <c r="Y191" s="441"/>
      <c r="Z191" s="445"/>
      <c r="AA191" s="441"/>
      <c r="AB191" s="443"/>
      <c r="AC191" s="441"/>
      <c r="AD191" s="444"/>
      <c r="AG191" s="441"/>
      <c r="AH191" s="441"/>
      <c r="AI191" s="443"/>
      <c r="AL191" s="441"/>
      <c r="AN191" s="441"/>
      <c r="AO191" s="443"/>
      <c r="AP191" s="441"/>
      <c r="AQ191" s="441"/>
      <c r="AR191" s="441"/>
      <c r="AS191" s="441"/>
      <c r="AT191" s="441"/>
      <c r="AU191" s="441"/>
      <c r="AV191" s="443"/>
      <c r="AW191" s="442"/>
      <c r="AY191" s="441"/>
      <c r="BC191" s="441"/>
      <c r="BD191" s="441"/>
      <c r="BE191" s="441"/>
      <c r="BF191" s="441"/>
      <c r="BG191" s="441"/>
      <c r="BH191" s="441"/>
      <c r="BI191" s="441"/>
      <c r="BJ191" s="441"/>
      <c r="BK191" s="441"/>
    </row>
    <row r="192" spans="1:63" x14ac:dyDescent="0.25">
      <c r="A192" s="443"/>
      <c r="B192" s="438"/>
      <c r="C192" s="441"/>
      <c r="D192" s="441"/>
      <c r="E192" s="441"/>
      <c r="I192" s="442"/>
      <c r="Q192" s="443"/>
      <c r="S192" s="443"/>
      <c r="T192" s="441"/>
      <c r="U192" s="444"/>
      <c r="V192" s="438"/>
      <c r="W192" s="443"/>
      <c r="X192" s="443"/>
      <c r="Y192" s="441"/>
      <c r="Z192" s="445"/>
      <c r="AA192" s="441"/>
      <c r="AB192" s="443"/>
      <c r="AC192" s="441"/>
      <c r="AD192" s="444"/>
      <c r="AG192" s="441"/>
      <c r="AH192" s="441"/>
      <c r="AI192" s="443"/>
      <c r="AL192" s="441"/>
      <c r="AN192" s="441"/>
      <c r="AO192" s="443"/>
      <c r="AP192" s="441"/>
      <c r="AQ192" s="441"/>
      <c r="AR192" s="441"/>
      <c r="AS192" s="441"/>
      <c r="AT192" s="441"/>
      <c r="AU192" s="441"/>
      <c r="AV192" s="443"/>
      <c r="AW192" s="442"/>
      <c r="AY192" s="441"/>
      <c r="BC192" s="441"/>
      <c r="BD192" s="441"/>
      <c r="BE192" s="441"/>
      <c r="BF192" s="441"/>
      <c r="BG192" s="441"/>
      <c r="BH192" s="441"/>
      <c r="BI192" s="441"/>
      <c r="BJ192" s="441"/>
      <c r="BK192" s="441"/>
    </row>
    <row r="193" spans="1:63" x14ac:dyDescent="0.25">
      <c r="A193" s="443"/>
      <c r="B193" s="438"/>
      <c r="C193" s="441"/>
      <c r="D193" s="441"/>
      <c r="E193" s="441"/>
      <c r="I193" s="442"/>
      <c r="Q193" s="443"/>
      <c r="S193" s="443"/>
      <c r="T193" s="441"/>
      <c r="U193" s="444"/>
      <c r="V193" s="438"/>
      <c r="W193" s="443"/>
      <c r="X193" s="443"/>
      <c r="Y193" s="441"/>
      <c r="Z193" s="445"/>
      <c r="AA193" s="441"/>
      <c r="AB193" s="443"/>
      <c r="AC193" s="441"/>
      <c r="AD193" s="444"/>
      <c r="AG193" s="441"/>
      <c r="AH193" s="441"/>
      <c r="AI193" s="443"/>
      <c r="AL193" s="441"/>
      <c r="AN193" s="441"/>
      <c r="AO193" s="443"/>
      <c r="AP193" s="441"/>
      <c r="AQ193" s="441"/>
      <c r="AR193" s="441"/>
      <c r="AS193" s="441"/>
      <c r="AT193" s="441"/>
      <c r="AU193" s="441"/>
      <c r="AV193" s="443"/>
      <c r="AW193" s="442"/>
      <c r="AY193" s="441"/>
      <c r="BC193" s="441"/>
      <c r="BD193" s="441"/>
      <c r="BE193" s="441"/>
      <c r="BF193" s="441"/>
      <c r="BG193" s="441"/>
      <c r="BH193" s="441"/>
      <c r="BI193" s="441"/>
      <c r="BJ193" s="441"/>
      <c r="BK193" s="441"/>
    </row>
    <row r="194" spans="1:63" x14ac:dyDescent="0.25">
      <c r="A194" s="443"/>
      <c r="B194" s="438"/>
      <c r="C194" s="441"/>
      <c r="D194" s="441"/>
      <c r="E194" s="441"/>
      <c r="I194" s="442"/>
      <c r="Q194" s="443"/>
      <c r="S194" s="443"/>
      <c r="T194" s="441"/>
      <c r="U194" s="444"/>
      <c r="V194" s="438"/>
      <c r="W194" s="443"/>
      <c r="X194" s="443"/>
      <c r="Y194" s="441"/>
      <c r="Z194" s="445"/>
      <c r="AA194" s="441"/>
      <c r="AB194" s="443"/>
      <c r="AC194" s="441"/>
      <c r="AD194" s="444"/>
      <c r="AG194" s="441"/>
      <c r="AH194" s="441"/>
      <c r="AI194" s="443"/>
      <c r="AL194" s="441"/>
      <c r="AN194" s="441"/>
      <c r="AO194" s="443"/>
      <c r="AP194" s="441"/>
      <c r="AQ194" s="441"/>
      <c r="AR194" s="441"/>
      <c r="AS194" s="441"/>
      <c r="AT194" s="441"/>
      <c r="AU194" s="441"/>
      <c r="AV194" s="443"/>
      <c r="AW194" s="442"/>
      <c r="AY194" s="441"/>
      <c r="BC194" s="441"/>
      <c r="BD194" s="441"/>
      <c r="BE194" s="441"/>
      <c r="BF194" s="441"/>
      <c r="BG194" s="441"/>
      <c r="BH194" s="441"/>
      <c r="BI194" s="441"/>
      <c r="BJ194" s="441"/>
      <c r="BK194" s="441"/>
    </row>
    <row r="195" spans="1:63" x14ac:dyDescent="0.25">
      <c r="A195" s="443"/>
      <c r="B195" s="438"/>
      <c r="C195" s="441"/>
      <c r="D195" s="441"/>
      <c r="E195" s="441"/>
      <c r="I195" s="442"/>
      <c r="Q195" s="443"/>
      <c r="S195" s="443"/>
      <c r="T195" s="441"/>
      <c r="U195" s="444"/>
      <c r="V195" s="438"/>
      <c r="W195" s="443"/>
      <c r="X195" s="443"/>
      <c r="Y195" s="441"/>
      <c r="Z195" s="445"/>
      <c r="AA195" s="441"/>
      <c r="AB195" s="443"/>
      <c r="AC195" s="441"/>
      <c r="AD195" s="444"/>
      <c r="AG195" s="441"/>
      <c r="AH195" s="441"/>
      <c r="AI195" s="443"/>
      <c r="AL195" s="441"/>
      <c r="AN195" s="441"/>
      <c r="AO195" s="443"/>
      <c r="AP195" s="441"/>
      <c r="AQ195" s="441"/>
      <c r="AR195" s="441"/>
      <c r="AS195" s="441"/>
      <c r="AT195" s="441"/>
      <c r="AU195" s="441"/>
      <c r="AV195" s="443"/>
      <c r="AW195" s="442"/>
      <c r="AY195" s="441"/>
      <c r="BC195" s="441"/>
      <c r="BD195" s="441"/>
      <c r="BE195" s="441"/>
      <c r="BF195" s="441"/>
      <c r="BG195" s="441"/>
      <c r="BH195" s="441"/>
      <c r="BI195" s="441"/>
      <c r="BJ195" s="441"/>
      <c r="BK195" s="441"/>
    </row>
    <row r="196" spans="1:63" x14ac:dyDescent="0.25">
      <c r="A196" s="443"/>
      <c r="B196" s="438"/>
      <c r="C196" s="441"/>
      <c r="D196" s="441"/>
      <c r="E196" s="441"/>
      <c r="I196" s="442"/>
      <c r="Q196" s="443"/>
      <c r="S196" s="443"/>
      <c r="T196" s="441"/>
      <c r="U196" s="444"/>
      <c r="V196" s="438"/>
      <c r="W196" s="443"/>
      <c r="X196" s="443"/>
      <c r="Y196" s="441"/>
      <c r="Z196" s="445"/>
      <c r="AA196" s="441"/>
      <c r="AB196" s="443"/>
      <c r="AC196" s="441"/>
      <c r="AD196" s="444"/>
      <c r="AG196" s="441"/>
      <c r="AH196" s="441"/>
      <c r="AI196" s="443"/>
      <c r="AL196" s="441"/>
      <c r="AN196" s="441"/>
      <c r="AO196" s="443"/>
      <c r="AP196" s="441"/>
      <c r="AQ196" s="441"/>
      <c r="AR196" s="441"/>
      <c r="AS196" s="441"/>
      <c r="AT196" s="441"/>
      <c r="AU196" s="441"/>
      <c r="AV196" s="443"/>
      <c r="AW196" s="442"/>
      <c r="AY196" s="441"/>
      <c r="BC196" s="441"/>
      <c r="BD196" s="441"/>
      <c r="BE196" s="441"/>
      <c r="BF196" s="441"/>
      <c r="BG196" s="441"/>
      <c r="BH196" s="441"/>
      <c r="BI196" s="441"/>
      <c r="BJ196" s="441"/>
      <c r="BK196" s="441"/>
    </row>
    <row r="197" spans="1:63" x14ac:dyDescent="0.25">
      <c r="A197" s="443"/>
      <c r="B197" s="438"/>
      <c r="C197" s="441"/>
      <c r="D197" s="441"/>
      <c r="E197" s="441"/>
      <c r="I197" s="442"/>
      <c r="Q197" s="443"/>
      <c r="S197" s="443"/>
      <c r="T197" s="441"/>
      <c r="U197" s="444"/>
      <c r="V197" s="438"/>
      <c r="W197" s="443"/>
      <c r="X197" s="443"/>
      <c r="Y197" s="441"/>
      <c r="Z197" s="445"/>
      <c r="AA197" s="441"/>
      <c r="AB197" s="443"/>
      <c r="AC197" s="441"/>
      <c r="AD197" s="444"/>
      <c r="AG197" s="441"/>
      <c r="AH197" s="441"/>
      <c r="AI197" s="443"/>
      <c r="AL197" s="441"/>
      <c r="AN197" s="441"/>
      <c r="AO197" s="443"/>
      <c r="AP197" s="441"/>
      <c r="AQ197" s="441"/>
      <c r="AR197" s="441"/>
      <c r="AS197" s="441"/>
      <c r="AT197" s="441"/>
      <c r="AU197" s="441"/>
      <c r="AV197" s="443"/>
      <c r="AW197" s="442"/>
      <c r="AY197" s="441"/>
      <c r="BC197" s="441"/>
      <c r="BD197" s="441"/>
      <c r="BE197" s="441"/>
      <c r="BF197" s="441"/>
      <c r="BG197" s="441"/>
      <c r="BH197" s="441"/>
      <c r="BI197" s="441"/>
      <c r="BJ197" s="441"/>
      <c r="BK197" s="441"/>
    </row>
    <row r="198" spans="1:63" x14ac:dyDescent="0.25">
      <c r="A198" s="443"/>
      <c r="B198" s="438"/>
      <c r="C198" s="441"/>
      <c r="D198" s="441"/>
      <c r="E198" s="441"/>
      <c r="I198" s="442"/>
      <c r="Q198" s="443"/>
      <c r="S198" s="443"/>
      <c r="T198" s="441"/>
      <c r="U198" s="444"/>
      <c r="V198" s="438"/>
      <c r="W198" s="443"/>
      <c r="X198" s="443"/>
      <c r="Y198" s="441"/>
      <c r="Z198" s="445"/>
      <c r="AA198" s="441"/>
      <c r="AB198" s="443"/>
      <c r="AC198" s="441"/>
      <c r="AD198" s="444"/>
      <c r="AG198" s="441"/>
      <c r="AH198" s="441"/>
      <c r="AI198" s="443"/>
      <c r="AL198" s="441"/>
      <c r="AN198" s="441"/>
      <c r="AO198" s="443"/>
      <c r="AP198" s="441"/>
      <c r="AQ198" s="441"/>
      <c r="AR198" s="441"/>
      <c r="AS198" s="441"/>
      <c r="AT198" s="441"/>
      <c r="AU198" s="441"/>
      <c r="AV198" s="443"/>
      <c r="AW198" s="442"/>
      <c r="AY198" s="441"/>
      <c r="BC198" s="441"/>
      <c r="BD198" s="441"/>
      <c r="BE198" s="441"/>
      <c r="BF198" s="441"/>
      <c r="BG198" s="441"/>
      <c r="BH198" s="441"/>
      <c r="BI198" s="441"/>
      <c r="BJ198" s="441"/>
      <c r="BK198" s="441"/>
    </row>
    <row r="199" spans="1:63" x14ac:dyDescent="0.25">
      <c r="A199" s="443"/>
      <c r="B199" s="438"/>
      <c r="C199" s="441"/>
      <c r="D199" s="441"/>
      <c r="E199" s="441"/>
      <c r="I199" s="442"/>
      <c r="Q199" s="443"/>
      <c r="S199" s="443"/>
      <c r="T199" s="441"/>
      <c r="U199" s="444"/>
      <c r="V199" s="438"/>
      <c r="W199" s="443"/>
      <c r="X199" s="443"/>
      <c r="Y199" s="441"/>
      <c r="Z199" s="445"/>
      <c r="AA199" s="441"/>
      <c r="AB199" s="443"/>
      <c r="AC199" s="441"/>
      <c r="AD199" s="444"/>
      <c r="AG199" s="441"/>
      <c r="AH199" s="441"/>
      <c r="AI199" s="443"/>
      <c r="AL199" s="441"/>
      <c r="AN199" s="441"/>
      <c r="AO199" s="443"/>
      <c r="AP199" s="441"/>
      <c r="AQ199" s="441"/>
      <c r="AR199" s="441"/>
      <c r="AS199" s="441"/>
      <c r="AT199" s="441"/>
      <c r="AU199" s="441"/>
      <c r="AV199" s="443"/>
      <c r="AW199" s="442"/>
      <c r="AY199" s="441"/>
      <c r="BC199" s="441"/>
      <c r="BD199" s="441"/>
      <c r="BE199" s="441"/>
      <c r="BF199" s="441"/>
      <c r="BG199" s="441"/>
      <c r="BH199" s="441"/>
      <c r="BI199" s="441"/>
      <c r="BJ199" s="441"/>
      <c r="BK199" s="441"/>
    </row>
    <row r="200" spans="1:63" x14ac:dyDescent="0.25">
      <c r="A200" s="443"/>
      <c r="B200" s="438"/>
      <c r="C200" s="441"/>
      <c r="D200" s="441"/>
      <c r="E200" s="441"/>
      <c r="I200" s="442"/>
      <c r="Q200" s="443"/>
      <c r="S200" s="443"/>
      <c r="T200" s="441"/>
      <c r="U200" s="444"/>
      <c r="V200" s="438"/>
      <c r="W200" s="443"/>
      <c r="X200" s="443"/>
      <c r="Y200" s="441"/>
      <c r="Z200" s="445"/>
      <c r="AA200" s="441"/>
      <c r="AB200" s="443"/>
      <c r="AC200" s="441"/>
      <c r="AD200" s="444"/>
      <c r="AG200" s="441"/>
      <c r="AH200" s="441"/>
      <c r="AI200" s="443"/>
      <c r="AL200" s="441"/>
      <c r="AN200" s="441"/>
      <c r="AO200" s="443"/>
      <c r="AP200" s="441"/>
      <c r="AQ200" s="441"/>
      <c r="AR200" s="441"/>
      <c r="AS200" s="441"/>
      <c r="AT200" s="441"/>
      <c r="AU200" s="441"/>
      <c r="AV200" s="443"/>
      <c r="AW200" s="442"/>
      <c r="AY200" s="441"/>
      <c r="BC200" s="441"/>
      <c r="BD200" s="441"/>
      <c r="BE200" s="441"/>
      <c r="BF200" s="441"/>
      <c r="BG200" s="441"/>
      <c r="BH200" s="441"/>
      <c r="BI200" s="441"/>
      <c r="BJ200" s="441"/>
      <c r="BK200" s="441"/>
    </row>
    <row r="201" spans="1:63" x14ac:dyDescent="0.25">
      <c r="A201" s="443"/>
      <c r="B201" s="438"/>
      <c r="C201" s="441"/>
      <c r="D201" s="441"/>
      <c r="E201" s="441"/>
      <c r="I201" s="442"/>
      <c r="Q201" s="443"/>
      <c r="S201" s="443"/>
      <c r="T201" s="441"/>
      <c r="U201" s="444"/>
      <c r="V201" s="438"/>
      <c r="W201" s="443"/>
      <c r="X201" s="443"/>
      <c r="Y201" s="441"/>
      <c r="Z201" s="445"/>
      <c r="AA201" s="441"/>
      <c r="AB201" s="443"/>
      <c r="AC201" s="441"/>
      <c r="AD201" s="444"/>
      <c r="AG201" s="441"/>
      <c r="AH201" s="441"/>
      <c r="AI201" s="443"/>
      <c r="AL201" s="441"/>
      <c r="AN201" s="441"/>
      <c r="AO201" s="443"/>
      <c r="AP201" s="441"/>
      <c r="AQ201" s="441"/>
      <c r="AR201" s="441"/>
      <c r="AS201" s="441"/>
      <c r="AT201" s="441"/>
      <c r="AU201" s="441"/>
      <c r="AV201" s="443"/>
      <c r="AW201" s="442"/>
      <c r="AY201" s="441"/>
      <c r="BC201" s="441"/>
      <c r="BD201" s="441"/>
      <c r="BE201" s="441"/>
      <c r="BF201" s="441"/>
      <c r="BG201" s="441"/>
      <c r="BH201" s="441"/>
      <c r="BI201" s="441"/>
      <c r="BJ201" s="441"/>
      <c r="BK201" s="441"/>
    </row>
    <row r="202" spans="1:63" x14ac:dyDescent="0.25">
      <c r="A202" s="443"/>
      <c r="B202" s="438"/>
      <c r="C202" s="441"/>
      <c r="D202" s="441"/>
      <c r="E202" s="441"/>
      <c r="I202" s="442"/>
      <c r="Q202" s="443"/>
      <c r="S202" s="443"/>
      <c r="T202" s="441"/>
      <c r="U202" s="444"/>
      <c r="V202" s="438"/>
      <c r="W202" s="443"/>
      <c r="X202" s="443"/>
      <c r="Y202" s="441"/>
      <c r="Z202" s="445"/>
      <c r="AA202" s="441"/>
      <c r="AB202" s="443"/>
      <c r="AC202" s="441"/>
      <c r="AD202" s="444"/>
      <c r="AG202" s="441"/>
      <c r="AH202" s="441"/>
      <c r="AI202" s="443"/>
      <c r="AL202" s="441"/>
      <c r="AN202" s="441"/>
      <c r="AO202" s="443"/>
      <c r="AP202" s="441"/>
      <c r="AQ202" s="441"/>
      <c r="AR202" s="441"/>
      <c r="AS202" s="441"/>
      <c r="AT202" s="441"/>
      <c r="AU202" s="441"/>
      <c r="AV202" s="443"/>
      <c r="AW202" s="442"/>
      <c r="AY202" s="441"/>
      <c r="BC202" s="441"/>
      <c r="BD202" s="441"/>
      <c r="BE202" s="441"/>
      <c r="BF202" s="441"/>
      <c r="BG202" s="441"/>
      <c r="BH202" s="441"/>
      <c r="BI202" s="441"/>
      <c r="BJ202" s="441"/>
      <c r="BK202" s="441"/>
    </row>
    <row r="203" spans="1:63" x14ac:dyDescent="0.25">
      <c r="A203" s="443"/>
      <c r="B203" s="438"/>
      <c r="C203" s="441"/>
      <c r="D203" s="441"/>
      <c r="E203" s="441"/>
      <c r="I203" s="442"/>
      <c r="Q203" s="443"/>
      <c r="S203" s="443"/>
      <c r="T203" s="441"/>
      <c r="U203" s="444"/>
      <c r="V203" s="438"/>
      <c r="W203" s="443"/>
      <c r="X203" s="443"/>
      <c r="Y203" s="441"/>
      <c r="Z203" s="445"/>
      <c r="AA203" s="441"/>
      <c r="AB203" s="443"/>
      <c r="AC203" s="441"/>
      <c r="AD203" s="444"/>
      <c r="AG203" s="441"/>
      <c r="AH203" s="441"/>
      <c r="AI203" s="443"/>
      <c r="AL203" s="441"/>
      <c r="AN203" s="441"/>
      <c r="AO203" s="443"/>
      <c r="AP203" s="441"/>
      <c r="AQ203" s="441"/>
      <c r="AR203" s="441"/>
      <c r="AS203" s="441"/>
      <c r="AT203" s="441"/>
      <c r="AU203" s="441"/>
      <c r="AV203" s="443"/>
      <c r="AW203" s="442"/>
      <c r="AY203" s="441"/>
      <c r="BC203" s="441"/>
      <c r="BD203" s="441"/>
      <c r="BE203" s="441"/>
      <c r="BF203" s="441"/>
      <c r="BG203" s="441"/>
      <c r="BH203" s="441"/>
      <c r="BI203" s="441"/>
      <c r="BJ203" s="441"/>
      <c r="BK203" s="441"/>
    </row>
    <row r="204" spans="1:63" x14ac:dyDescent="0.25">
      <c r="A204" s="443"/>
      <c r="B204" s="438"/>
      <c r="C204" s="441"/>
      <c r="D204" s="441"/>
      <c r="E204" s="441"/>
      <c r="I204" s="442"/>
      <c r="Q204" s="443"/>
      <c r="S204" s="443"/>
      <c r="T204" s="441"/>
      <c r="U204" s="444"/>
      <c r="V204" s="438"/>
      <c r="W204" s="443"/>
      <c r="X204" s="443"/>
      <c r="Y204" s="441"/>
      <c r="Z204" s="445"/>
      <c r="AA204" s="441"/>
      <c r="AB204" s="443"/>
      <c r="AC204" s="441"/>
      <c r="AD204" s="444"/>
      <c r="AG204" s="441"/>
      <c r="AH204" s="441"/>
      <c r="AI204" s="443"/>
      <c r="AL204" s="441"/>
      <c r="AN204" s="441"/>
      <c r="AO204" s="443"/>
      <c r="AP204" s="441"/>
      <c r="AQ204" s="441"/>
      <c r="AR204" s="441"/>
      <c r="AS204" s="441"/>
      <c r="AT204" s="441"/>
      <c r="AU204" s="441"/>
      <c r="AV204" s="443"/>
      <c r="AW204" s="442"/>
      <c r="AY204" s="441"/>
      <c r="BC204" s="441"/>
      <c r="BD204" s="441"/>
      <c r="BE204" s="441"/>
      <c r="BF204" s="441"/>
      <c r="BG204" s="441"/>
      <c r="BH204" s="441"/>
      <c r="BI204" s="441"/>
      <c r="BJ204" s="441"/>
      <c r="BK204" s="441"/>
    </row>
    <row r="205" spans="1:63" x14ac:dyDescent="0.25">
      <c r="A205" s="443"/>
      <c r="B205" s="438"/>
      <c r="C205" s="441"/>
      <c r="D205" s="441"/>
      <c r="E205" s="441"/>
      <c r="I205" s="442"/>
      <c r="Q205" s="443"/>
      <c r="S205" s="443"/>
      <c r="T205" s="441"/>
      <c r="U205" s="444"/>
      <c r="V205" s="438"/>
      <c r="W205" s="443"/>
      <c r="X205" s="443"/>
      <c r="Y205" s="441"/>
      <c r="Z205" s="445"/>
      <c r="AA205" s="441"/>
      <c r="AB205" s="443"/>
      <c r="AC205" s="441"/>
      <c r="AD205" s="444"/>
      <c r="AG205" s="441"/>
      <c r="AH205" s="441"/>
      <c r="AI205" s="443"/>
      <c r="AL205" s="441"/>
      <c r="AN205" s="441"/>
      <c r="AO205" s="443"/>
      <c r="AP205" s="441"/>
      <c r="AQ205" s="441"/>
      <c r="AR205" s="441"/>
      <c r="AS205" s="441"/>
      <c r="AT205" s="441"/>
      <c r="AU205" s="441"/>
      <c r="AV205" s="443"/>
      <c r="AW205" s="442"/>
      <c r="AY205" s="441"/>
      <c r="BC205" s="441"/>
      <c r="BD205" s="441"/>
      <c r="BE205" s="441"/>
      <c r="BF205" s="441"/>
      <c r="BG205" s="441"/>
      <c r="BH205" s="441"/>
      <c r="BI205" s="441"/>
      <c r="BJ205" s="441"/>
      <c r="BK205" s="441"/>
    </row>
    <row r="206" spans="1:63" x14ac:dyDescent="0.25">
      <c r="A206" s="443"/>
      <c r="B206" s="438"/>
      <c r="C206" s="441"/>
      <c r="D206" s="441"/>
      <c r="E206" s="441"/>
      <c r="I206" s="442"/>
      <c r="Q206" s="443"/>
      <c r="S206" s="443"/>
      <c r="T206" s="441"/>
      <c r="U206" s="444"/>
      <c r="V206" s="438"/>
      <c r="W206" s="443"/>
      <c r="X206" s="443"/>
      <c r="Y206" s="441"/>
      <c r="Z206" s="445"/>
      <c r="AA206" s="441"/>
      <c r="AB206" s="443"/>
      <c r="AC206" s="441"/>
      <c r="AD206" s="444"/>
      <c r="AG206" s="441"/>
      <c r="AH206" s="441"/>
      <c r="AI206" s="443"/>
      <c r="AL206" s="441"/>
      <c r="AN206" s="441"/>
      <c r="AO206" s="443"/>
      <c r="AP206" s="441"/>
      <c r="AQ206" s="441"/>
      <c r="AR206" s="441"/>
      <c r="AS206" s="441"/>
      <c r="AT206" s="441"/>
      <c r="AU206" s="441"/>
      <c r="AV206" s="443"/>
      <c r="AW206" s="442"/>
      <c r="AY206" s="441"/>
      <c r="BC206" s="441"/>
      <c r="BD206" s="441"/>
      <c r="BE206" s="441"/>
      <c r="BF206" s="441"/>
      <c r="BG206" s="441"/>
      <c r="BH206" s="441"/>
      <c r="BI206" s="441"/>
      <c r="BJ206" s="441"/>
      <c r="BK206" s="441"/>
    </row>
    <row r="207" spans="1:63" x14ac:dyDescent="0.25">
      <c r="A207" s="443"/>
      <c r="B207" s="438"/>
      <c r="C207" s="441"/>
      <c r="D207" s="441"/>
      <c r="E207" s="441"/>
      <c r="I207" s="442"/>
      <c r="Q207" s="443"/>
      <c r="S207" s="443"/>
      <c r="T207" s="441"/>
      <c r="U207" s="444"/>
      <c r="V207" s="438"/>
      <c r="W207" s="443"/>
      <c r="X207" s="443"/>
      <c r="Y207" s="441"/>
      <c r="Z207" s="445"/>
      <c r="AA207" s="441"/>
      <c r="AB207" s="443"/>
      <c r="AC207" s="441"/>
      <c r="AD207" s="444"/>
      <c r="AG207" s="441"/>
      <c r="AH207" s="441"/>
      <c r="AI207" s="443"/>
      <c r="AL207" s="441"/>
      <c r="AN207" s="441"/>
      <c r="AO207" s="443"/>
      <c r="AP207" s="441"/>
      <c r="AQ207" s="441"/>
      <c r="AR207" s="441"/>
      <c r="AS207" s="441"/>
      <c r="AT207" s="441"/>
      <c r="AU207" s="441"/>
      <c r="AV207" s="443"/>
      <c r="AW207" s="442"/>
      <c r="AY207" s="441"/>
      <c r="BC207" s="441"/>
      <c r="BD207" s="441"/>
      <c r="BE207" s="441"/>
      <c r="BF207" s="441"/>
      <c r="BG207" s="441"/>
      <c r="BH207" s="441"/>
      <c r="BI207" s="441"/>
      <c r="BJ207" s="441"/>
      <c r="BK207" s="441"/>
    </row>
    <row r="208" spans="1:63" x14ac:dyDescent="0.25">
      <c r="A208" s="443"/>
      <c r="B208" s="438"/>
      <c r="C208" s="441"/>
      <c r="D208" s="441"/>
      <c r="E208" s="441"/>
      <c r="I208" s="442"/>
      <c r="Q208" s="443"/>
      <c r="S208" s="443"/>
      <c r="T208" s="441"/>
      <c r="U208" s="444"/>
      <c r="V208" s="438"/>
      <c r="W208" s="443"/>
      <c r="X208" s="443"/>
      <c r="Y208" s="441"/>
      <c r="Z208" s="445"/>
      <c r="AA208" s="441"/>
      <c r="AB208" s="443"/>
      <c r="AC208" s="441"/>
      <c r="AD208" s="444"/>
      <c r="AG208" s="441"/>
      <c r="AH208" s="441"/>
      <c r="AI208" s="443"/>
      <c r="AL208" s="441"/>
      <c r="AN208" s="441"/>
      <c r="AO208" s="443"/>
      <c r="AP208" s="441"/>
      <c r="AQ208" s="441"/>
      <c r="AR208" s="441"/>
      <c r="AS208" s="441"/>
      <c r="AT208" s="441"/>
      <c r="AU208" s="441"/>
      <c r="AV208" s="443"/>
      <c r="AW208" s="442"/>
      <c r="AY208" s="441"/>
      <c r="BC208" s="441"/>
      <c r="BD208" s="441"/>
      <c r="BE208" s="441"/>
      <c r="BF208" s="441"/>
      <c r="BG208" s="441"/>
      <c r="BH208" s="441"/>
      <c r="BI208" s="441"/>
      <c r="BJ208" s="441"/>
      <c r="BK208" s="441"/>
    </row>
    <row r="209" spans="1:63" x14ac:dyDescent="0.25">
      <c r="A209" s="443"/>
      <c r="B209" s="438"/>
      <c r="C209" s="441"/>
      <c r="D209" s="441"/>
      <c r="E209" s="441"/>
      <c r="I209" s="442"/>
      <c r="Q209" s="443"/>
      <c r="S209" s="443"/>
      <c r="T209" s="441"/>
      <c r="U209" s="444"/>
      <c r="V209" s="438"/>
      <c r="W209" s="443"/>
      <c r="X209" s="443"/>
      <c r="Y209" s="441"/>
      <c r="Z209" s="445"/>
      <c r="AA209" s="441"/>
      <c r="AB209" s="443"/>
      <c r="AC209" s="441"/>
      <c r="AD209" s="444"/>
      <c r="AG209" s="441"/>
      <c r="AH209" s="441"/>
      <c r="AI209" s="443"/>
      <c r="AL209" s="441"/>
      <c r="AN209" s="441"/>
      <c r="AO209" s="443"/>
      <c r="AP209" s="441"/>
      <c r="AQ209" s="441"/>
      <c r="AR209" s="441"/>
      <c r="AS209" s="441"/>
      <c r="AT209" s="441"/>
      <c r="AU209" s="441"/>
      <c r="AV209" s="443"/>
      <c r="AW209" s="442"/>
      <c r="AY209" s="441"/>
      <c r="BC209" s="441"/>
      <c r="BD209" s="441"/>
      <c r="BE209" s="441"/>
      <c r="BF209" s="441"/>
      <c r="BG209" s="441"/>
      <c r="BH209" s="441"/>
      <c r="BI209" s="441"/>
      <c r="BJ209" s="441"/>
      <c r="BK209" s="441"/>
    </row>
    <row r="210" spans="1:63" x14ac:dyDescent="0.25">
      <c r="A210" s="443"/>
      <c r="B210" s="438"/>
      <c r="C210" s="441"/>
      <c r="D210" s="441"/>
      <c r="E210" s="441"/>
      <c r="I210" s="442"/>
      <c r="Q210" s="443"/>
      <c r="S210" s="443"/>
      <c r="T210" s="441"/>
      <c r="U210" s="444"/>
      <c r="V210" s="438"/>
      <c r="W210" s="443"/>
      <c r="X210" s="443"/>
      <c r="Y210" s="441"/>
      <c r="Z210" s="445"/>
      <c r="AA210" s="441"/>
      <c r="AB210" s="443"/>
      <c r="AC210" s="441"/>
      <c r="AD210" s="444"/>
      <c r="AG210" s="441"/>
      <c r="AH210" s="441"/>
      <c r="AI210" s="443"/>
      <c r="AL210" s="441"/>
      <c r="AN210" s="441"/>
      <c r="AO210" s="443"/>
      <c r="AP210" s="441"/>
      <c r="AQ210" s="441"/>
      <c r="AR210" s="441"/>
      <c r="AS210" s="441"/>
      <c r="AT210" s="441"/>
      <c r="AU210" s="441"/>
      <c r="AV210" s="443"/>
      <c r="AW210" s="442"/>
      <c r="AY210" s="441"/>
      <c r="BC210" s="441"/>
      <c r="BD210" s="441"/>
      <c r="BE210" s="441"/>
      <c r="BF210" s="441"/>
      <c r="BG210" s="441"/>
      <c r="BH210" s="441"/>
      <c r="BI210" s="441"/>
      <c r="BJ210" s="441"/>
      <c r="BK210" s="441"/>
    </row>
    <row r="211" spans="1:63" x14ac:dyDescent="0.25">
      <c r="A211" s="443"/>
      <c r="B211" s="438"/>
      <c r="C211" s="441"/>
      <c r="D211" s="441"/>
      <c r="E211" s="441"/>
      <c r="I211" s="442"/>
      <c r="Q211" s="443"/>
      <c r="S211" s="443"/>
      <c r="T211" s="441"/>
      <c r="U211" s="444"/>
      <c r="V211" s="438"/>
      <c r="W211" s="443"/>
      <c r="X211" s="443"/>
      <c r="Y211" s="441"/>
      <c r="Z211" s="445"/>
      <c r="AA211" s="441"/>
      <c r="AB211" s="443"/>
      <c r="AC211" s="441"/>
      <c r="AD211" s="444"/>
      <c r="AG211" s="441"/>
      <c r="AH211" s="441"/>
      <c r="AI211" s="443"/>
      <c r="AL211" s="441"/>
      <c r="AN211" s="441"/>
      <c r="AO211" s="443"/>
      <c r="AP211" s="441"/>
      <c r="AQ211" s="441"/>
      <c r="AR211" s="441"/>
      <c r="AS211" s="441"/>
      <c r="AT211" s="441"/>
      <c r="AU211" s="441"/>
      <c r="AV211" s="443"/>
      <c r="AW211" s="442"/>
      <c r="AY211" s="441"/>
      <c r="BC211" s="441"/>
      <c r="BD211" s="441"/>
      <c r="BE211" s="441"/>
      <c r="BF211" s="441"/>
      <c r="BG211" s="441"/>
      <c r="BH211" s="441"/>
      <c r="BI211" s="441"/>
      <c r="BJ211" s="441"/>
      <c r="BK211" s="441"/>
    </row>
    <row r="212" spans="1:63" x14ac:dyDescent="0.25">
      <c r="A212" s="443"/>
      <c r="B212" s="438"/>
      <c r="C212" s="441"/>
      <c r="D212" s="441"/>
      <c r="E212" s="441"/>
      <c r="I212" s="442"/>
      <c r="Q212" s="443"/>
      <c r="S212" s="443"/>
      <c r="T212" s="441"/>
      <c r="U212" s="444"/>
      <c r="V212" s="438"/>
      <c r="W212" s="443"/>
      <c r="X212" s="443"/>
      <c r="Y212" s="441"/>
      <c r="Z212" s="445"/>
      <c r="AA212" s="441"/>
      <c r="AB212" s="443"/>
      <c r="AC212" s="441"/>
      <c r="AD212" s="444"/>
      <c r="AG212" s="441"/>
      <c r="AH212" s="441"/>
      <c r="AI212" s="443"/>
      <c r="AL212" s="441"/>
      <c r="AN212" s="441"/>
      <c r="AO212" s="443"/>
      <c r="AP212" s="441"/>
      <c r="AQ212" s="441"/>
      <c r="AR212" s="441"/>
      <c r="AS212" s="441"/>
      <c r="AT212" s="441"/>
      <c r="AU212" s="441"/>
      <c r="AV212" s="443"/>
      <c r="AW212" s="442"/>
      <c r="AY212" s="441"/>
      <c r="BC212" s="441"/>
      <c r="BD212" s="441"/>
      <c r="BE212" s="441"/>
      <c r="BF212" s="441"/>
      <c r="BG212" s="441"/>
      <c r="BH212" s="441"/>
      <c r="BI212" s="441"/>
      <c r="BJ212" s="441"/>
      <c r="BK212" s="441"/>
    </row>
    <row r="213" spans="1:63" x14ac:dyDescent="0.25">
      <c r="A213" s="443"/>
      <c r="B213" s="438"/>
      <c r="C213" s="441"/>
      <c r="D213" s="441"/>
      <c r="E213" s="441"/>
      <c r="I213" s="442"/>
      <c r="Q213" s="443"/>
      <c r="S213" s="443"/>
      <c r="T213" s="441"/>
      <c r="U213" s="444"/>
      <c r="V213" s="438"/>
      <c r="W213" s="443"/>
      <c r="X213" s="443"/>
      <c r="Y213" s="441"/>
      <c r="Z213" s="445"/>
      <c r="AA213" s="441"/>
      <c r="AB213" s="443"/>
      <c r="AC213" s="441"/>
      <c r="AD213" s="444"/>
      <c r="AG213" s="441"/>
      <c r="AH213" s="441"/>
      <c r="AI213" s="443"/>
      <c r="AL213" s="441"/>
      <c r="AN213" s="441"/>
      <c r="AO213" s="443"/>
      <c r="AP213" s="441"/>
      <c r="AQ213" s="441"/>
      <c r="AR213" s="441"/>
      <c r="AS213" s="441"/>
      <c r="AT213" s="441"/>
      <c r="AU213" s="441"/>
      <c r="AV213" s="443"/>
      <c r="AW213" s="442"/>
      <c r="AY213" s="441"/>
      <c r="BC213" s="441"/>
      <c r="BD213" s="441"/>
      <c r="BE213" s="441"/>
      <c r="BF213" s="441"/>
      <c r="BG213" s="441"/>
      <c r="BH213" s="441"/>
      <c r="BI213" s="441"/>
      <c r="BJ213" s="441"/>
      <c r="BK213" s="441"/>
    </row>
    <row r="214" spans="1:63" x14ac:dyDescent="0.25">
      <c r="A214" s="443"/>
      <c r="B214" s="438"/>
      <c r="C214" s="441"/>
      <c r="D214" s="441"/>
      <c r="E214" s="441"/>
      <c r="I214" s="442"/>
      <c r="Q214" s="443"/>
      <c r="S214" s="443"/>
      <c r="T214" s="441"/>
      <c r="U214" s="444"/>
      <c r="V214" s="438"/>
      <c r="W214" s="443"/>
      <c r="X214" s="443"/>
      <c r="Y214" s="441"/>
      <c r="Z214" s="445"/>
      <c r="AA214" s="441"/>
      <c r="AB214" s="443"/>
      <c r="AC214" s="441"/>
      <c r="AD214" s="444"/>
      <c r="AG214" s="441"/>
      <c r="AH214" s="441"/>
      <c r="AI214" s="443"/>
      <c r="AL214" s="441"/>
      <c r="AN214" s="441"/>
      <c r="AO214" s="443"/>
      <c r="AP214" s="441"/>
      <c r="AQ214" s="441"/>
      <c r="AR214" s="441"/>
      <c r="AS214" s="441"/>
      <c r="AT214" s="441"/>
      <c r="AU214" s="441"/>
      <c r="AV214" s="443"/>
      <c r="AW214" s="442"/>
      <c r="AY214" s="441"/>
      <c r="BC214" s="441"/>
      <c r="BD214" s="441"/>
      <c r="BE214" s="441"/>
      <c r="BF214" s="441"/>
      <c r="BG214" s="441"/>
      <c r="BH214" s="441"/>
      <c r="BI214" s="441"/>
      <c r="BJ214" s="441"/>
      <c r="BK214" s="441"/>
    </row>
    <row r="215" spans="1:63" x14ac:dyDescent="0.25">
      <c r="A215" s="443"/>
      <c r="B215" s="438"/>
      <c r="C215" s="441"/>
      <c r="D215" s="441"/>
      <c r="E215" s="441"/>
      <c r="I215" s="442"/>
      <c r="Q215" s="443"/>
      <c r="S215" s="443"/>
      <c r="T215" s="441"/>
      <c r="U215" s="444"/>
      <c r="V215" s="438"/>
      <c r="W215" s="443"/>
      <c r="X215" s="443"/>
      <c r="Y215" s="441"/>
      <c r="Z215" s="445"/>
      <c r="AA215" s="441"/>
      <c r="AB215" s="443"/>
      <c r="AC215" s="441"/>
      <c r="AD215" s="444"/>
      <c r="AG215" s="441"/>
      <c r="AH215" s="441"/>
      <c r="AI215" s="443"/>
      <c r="AL215" s="441"/>
      <c r="AN215" s="441"/>
      <c r="AO215" s="443"/>
      <c r="AP215" s="441"/>
      <c r="AQ215" s="441"/>
      <c r="AR215" s="441"/>
      <c r="AS215" s="441"/>
      <c r="AT215" s="441"/>
      <c r="AU215" s="441"/>
      <c r="AV215" s="443"/>
      <c r="AW215" s="442"/>
      <c r="AY215" s="441"/>
      <c r="BC215" s="441"/>
      <c r="BD215" s="441"/>
      <c r="BE215" s="441"/>
      <c r="BF215" s="441"/>
      <c r="BG215" s="441"/>
      <c r="BH215" s="441"/>
      <c r="BI215" s="441"/>
      <c r="BJ215" s="441"/>
      <c r="BK215" s="441"/>
    </row>
    <row r="216" spans="1:63" x14ac:dyDescent="0.25">
      <c r="A216" s="443"/>
      <c r="B216" s="438"/>
      <c r="C216" s="441"/>
      <c r="D216" s="441"/>
      <c r="E216" s="441"/>
      <c r="I216" s="442"/>
      <c r="Q216" s="443"/>
      <c r="S216" s="443"/>
      <c r="T216" s="441"/>
      <c r="U216" s="444"/>
      <c r="V216" s="438"/>
      <c r="W216" s="443"/>
      <c r="X216" s="443"/>
      <c r="Y216" s="441"/>
      <c r="Z216" s="445"/>
      <c r="AA216" s="441"/>
      <c r="AB216" s="443"/>
      <c r="AC216" s="441"/>
      <c r="AD216" s="444"/>
      <c r="AG216" s="441"/>
      <c r="AH216" s="441"/>
      <c r="AI216" s="443"/>
      <c r="AL216" s="441"/>
      <c r="AN216" s="441"/>
      <c r="AO216" s="443"/>
      <c r="AP216" s="441"/>
      <c r="AQ216" s="441"/>
      <c r="AR216" s="441"/>
      <c r="AS216" s="441"/>
      <c r="AT216" s="441"/>
      <c r="AU216" s="441"/>
      <c r="AV216" s="443"/>
      <c r="AW216" s="442"/>
      <c r="AY216" s="441"/>
      <c r="BC216" s="441"/>
      <c r="BD216" s="441"/>
      <c r="BE216" s="441"/>
      <c r="BF216" s="441"/>
      <c r="BG216" s="441"/>
      <c r="BH216" s="441"/>
      <c r="BI216" s="441"/>
      <c r="BJ216" s="441"/>
      <c r="BK216" s="441"/>
    </row>
    <row r="217" spans="1:63" x14ac:dyDescent="0.25">
      <c r="A217" s="443"/>
      <c r="B217" s="438"/>
      <c r="C217" s="441"/>
      <c r="D217" s="441"/>
      <c r="E217" s="441"/>
      <c r="I217" s="442"/>
      <c r="Q217" s="443"/>
      <c r="S217" s="443"/>
      <c r="T217" s="441"/>
      <c r="U217" s="444"/>
      <c r="V217" s="438"/>
      <c r="W217" s="443"/>
      <c r="X217" s="443"/>
      <c r="Y217" s="441"/>
      <c r="Z217" s="445"/>
      <c r="AA217" s="441"/>
      <c r="AB217" s="443"/>
      <c r="AC217" s="441"/>
      <c r="AD217" s="444"/>
      <c r="AG217" s="441"/>
      <c r="AH217" s="441"/>
      <c r="AI217" s="443"/>
      <c r="AL217" s="441"/>
      <c r="AN217" s="441"/>
      <c r="AO217" s="443"/>
      <c r="AP217" s="441"/>
      <c r="AQ217" s="441"/>
      <c r="AR217" s="441"/>
      <c r="AS217" s="441"/>
      <c r="AT217" s="441"/>
      <c r="AU217" s="441"/>
      <c r="AV217" s="443"/>
      <c r="AW217" s="442"/>
      <c r="AY217" s="441"/>
      <c r="BC217" s="441"/>
      <c r="BD217" s="441"/>
      <c r="BE217" s="441"/>
      <c r="BF217" s="441"/>
      <c r="BG217" s="441"/>
      <c r="BH217" s="441"/>
      <c r="BI217" s="441"/>
      <c r="BJ217" s="441"/>
      <c r="BK217" s="441"/>
    </row>
    <row r="218" spans="1:63" x14ac:dyDescent="0.25">
      <c r="A218" s="443"/>
      <c r="B218" s="438"/>
      <c r="C218" s="441"/>
      <c r="D218" s="441"/>
      <c r="E218" s="441"/>
      <c r="I218" s="442"/>
      <c r="Q218" s="443"/>
      <c r="S218" s="443"/>
      <c r="T218" s="441"/>
      <c r="U218" s="444"/>
      <c r="V218" s="438"/>
      <c r="W218" s="443"/>
      <c r="X218" s="443"/>
      <c r="Y218" s="441"/>
      <c r="Z218" s="445"/>
      <c r="AA218" s="441"/>
      <c r="AB218" s="443"/>
      <c r="AC218" s="441"/>
      <c r="AD218" s="444"/>
      <c r="AG218" s="441"/>
      <c r="AH218" s="441"/>
      <c r="AI218" s="443"/>
      <c r="AL218" s="441"/>
      <c r="AN218" s="441"/>
      <c r="AO218" s="443"/>
      <c r="AP218" s="441"/>
      <c r="AQ218" s="441"/>
      <c r="AR218" s="441"/>
      <c r="AS218" s="441"/>
      <c r="AT218" s="441"/>
      <c r="AU218" s="441"/>
      <c r="AV218" s="443"/>
      <c r="AW218" s="442"/>
      <c r="AY218" s="441"/>
      <c r="BC218" s="441"/>
      <c r="BD218" s="441"/>
      <c r="BE218" s="441"/>
      <c r="BF218" s="441"/>
      <c r="BG218" s="441"/>
      <c r="BH218" s="441"/>
      <c r="BI218" s="441"/>
      <c r="BJ218" s="441"/>
      <c r="BK218" s="441"/>
    </row>
    <row r="219" spans="1:63" x14ac:dyDescent="0.25">
      <c r="A219" s="443"/>
      <c r="B219" s="438"/>
      <c r="C219" s="441"/>
      <c r="D219" s="441"/>
      <c r="E219" s="441"/>
      <c r="I219" s="442"/>
      <c r="Q219" s="443"/>
      <c r="S219" s="443"/>
      <c r="T219" s="441"/>
      <c r="U219" s="444"/>
      <c r="V219" s="438"/>
      <c r="W219" s="443"/>
      <c r="X219" s="443"/>
      <c r="Y219" s="441"/>
      <c r="Z219" s="445"/>
      <c r="AA219" s="441"/>
      <c r="AB219" s="443"/>
      <c r="AC219" s="441"/>
      <c r="AD219" s="444"/>
      <c r="AG219" s="441"/>
      <c r="AH219" s="441"/>
      <c r="AI219" s="443"/>
      <c r="AL219" s="441"/>
      <c r="AN219" s="441"/>
      <c r="AO219" s="443"/>
      <c r="AP219" s="441"/>
      <c r="AQ219" s="441"/>
      <c r="AR219" s="441"/>
      <c r="AS219" s="441"/>
      <c r="AT219" s="441"/>
      <c r="AU219" s="441"/>
      <c r="AV219" s="443"/>
      <c r="AW219" s="442"/>
      <c r="AY219" s="441"/>
      <c r="BC219" s="441"/>
      <c r="BD219" s="441"/>
      <c r="BE219" s="441"/>
      <c r="BF219" s="441"/>
      <c r="BG219" s="441"/>
      <c r="BH219" s="441"/>
      <c r="BI219" s="441"/>
      <c r="BJ219" s="441"/>
      <c r="BK219" s="441"/>
    </row>
    <row r="220" spans="1:63" x14ac:dyDescent="0.25">
      <c r="A220" s="443"/>
      <c r="B220" s="438"/>
      <c r="C220" s="441"/>
      <c r="D220" s="441"/>
      <c r="E220" s="441"/>
      <c r="I220" s="442"/>
      <c r="Q220" s="443"/>
      <c r="S220" s="443"/>
      <c r="T220" s="441"/>
      <c r="U220" s="444"/>
      <c r="V220" s="438"/>
      <c r="W220" s="443"/>
      <c r="X220" s="443"/>
      <c r="Y220" s="441"/>
      <c r="Z220" s="445"/>
      <c r="AA220" s="441"/>
      <c r="AB220" s="443"/>
      <c r="AC220" s="441"/>
      <c r="AD220" s="444"/>
      <c r="AG220" s="441"/>
      <c r="AH220" s="441"/>
      <c r="AI220" s="443"/>
      <c r="AL220" s="441"/>
      <c r="AN220" s="441"/>
      <c r="AO220" s="443"/>
      <c r="AP220" s="441"/>
      <c r="AQ220" s="441"/>
      <c r="AR220" s="441"/>
      <c r="AS220" s="441"/>
      <c r="AT220" s="441"/>
      <c r="AU220" s="441"/>
      <c r="AV220" s="443"/>
      <c r="AW220" s="442"/>
      <c r="AY220" s="441"/>
      <c r="BC220" s="441"/>
      <c r="BD220" s="441"/>
      <c r="BE220" s="441"/>
      <c r="BF220" s="441"/>
      <c r="BG220" s="441"/>
      <c r="BH220" s="441"/>
      <c r="BI220" s="441"/>
      <c r="BJ220" s="441"/>
      <c r="BK220" s="441"/>
    </row>
    <row r="221" spans="1:63" x14ac:dyDescent="0.25">
      <c r="A221" s="443"/>
      <c r="B221" s="438"/>
      <c r="C221" s="441"/>
      <c r="D221" s="441"/>
      <c r="E221" s="441"/>
      <c r="I221" s="442"/>
      <c r="Q221" s="443"/>
      <c r="S221" s="443"/>
      <c r="T221" s="441"/>
      <c r="U221" s="444"/>
      <c r="V221" s="438"/>
      <c r="W221" s="443"/>
      <c r="X221" s="443"/>
      <c r="Y221" s="441"/>
      <c r="Z221" s="445"/>
      <c r="AA221" s="441"/>
      <c r="AB221" s="443"/>
      <c r="AC221" s="441"/>
      <c r="AD221" s="444"/>
      <c r="AG221" s="441"/>
      <c r="AH221" s="441"/>
      <c r="AI221" s="443"/>
      <c r="AL221" s="441"/>
      <c r="AN221" s="441"/>
      <c r="AO221" s="443"/>
      <c r="AP221" s="441"/>
      <c r="AQ221" s="441"/>
      <c r="AR221" s="441"/>
      <c r="AS221" s="441"/>
      <c r="AT221" s="441"/>
      <c r="AU221" s="441"/>
      <c r="AV221" s="443"/>
      <c r="AW221" s="442"/>
      <c r="AY221" s="441"/>
      <c r="BC221" s="441"/>
      <c r="BD221" s="441"/>
      <c r="BE221" s="441"/>
      <c r="BF221" s="441"/>
      <c r="BG221" s="441"/>
      <c r="BH221" s="441"/>
      <c r="BI221" s="441"/>
      <c r="BJ221" s="441"/>
      <c r="BK221" s="441"/>
    </row>
    <row r="222" spans="1:63" x14ac:dyDescent="0.25">
      <c r="A222" s="443"/>
      <c r="B222" s="438"/>
      <c r="C222" s="441"/>
      <c r="D222" s="441"/>
      <c r="E222" s="441"/>
      <c r="I222" s="442"/>
      <c r="Q222" s="443"/>
      <c r="S222" s="443"/>
      <c r="T222" s="441"/>
      <c r="U222" s="444"/>
      <c r="V222" s="438"/>
      <c r="W222" s="443"/>
      <c r="X222" s="443"/>
      <c r="Y222" s="441"/>
      <c r="Z222" s="445"/>
      <c r="AA222" s="441"/>
      <c r="AB222" s="443"/>
      <c r="AC222" s="441"/>
      <c r="AD222" s="444"/>
      <c r="AG222" s="441"/>
      <c r="AH222" s="441"/>
      <c r="AI222" s="443"/>
      <c r="AL222" s="441"/>
      <c r="AN222" s="441"/>
      <c r="AO222" s="443"/>
      <c r="AP222" s="441"/>
      <c r="AQ222" s="441"/>
      <c r="AR222" s="441"/>
      <c r="AS222" s="441"/>
      <c r="AT222" s="441"/>
      <c r="AU222" s="441"/>
      <c r="AV222" s="443"/>
      <c r="AW222" s="442"/>
      <c r="AY222" s="441"/>
      <c r="BC222" s="441"/>
      <c r="BD222" s="441"/>
      <c r="BE222" s="441"/>
      <c r="BF222" s="441"/>
      <c r="BG222" s="441"/>
      <c r="BH222" s="441"/>
      <c r="BI222" s="441"/>
      <c r="BJ222" s="441"/>
      <c r="BK222" s="441"/>
    </row>
    <row r="223" spans="1:63" x14ac:dyDescent="0.25">
      <c r="A223" s="443"/>
      <c r="B223" s="438"/>
      <c r="C223" s="441"/>
      <c r="D223" s="441"/>
      <c r="E223" s="441"/>
      <c r="I223" s="442"/>
      <c r="Q223" s="443"/>
      <c r="S223" s="443"/>
      <c r="T223" s="441"/>
      <c r="U223" s="444"/>
      <c r="V223" s="438"/>
      <c r="W223" s="443"/>
      <c r="X223" s="443"/>
      <c r="Y223" s="441"/>
      <c r="Z223" s="445"/>
      <c r="AA223" s="441"/>
      <c r="AB223" s="443"/>
      <c r="AC223" s="441"/>
      <c r="AD223" s="444"/>
      <c r="AG223" s="441"/>
      <c r="AH223" s="441"/>
      <c r="AI223" s="443"/>
      <c r="AL223" s="441"/>
      <c r="AN223" s="441"/>
      <c r="AO223" s="443"/>
      <c r="AP223" s="441"/>
      <c r="AQ223" s="441"/>
      <c r="AR223" s="441"/>
      <c r="AS223" s="441"/>
      <c r="AT223" s="441"/>
      <c r="AU223" s="441"/>
      <c r="AV223" s="443"/>
      <c r="AW223" s="442"/>
      <c r="AY223" s="441"/>
      <c r="BC223" s="441"/>
      <c r="BD223" s="441"/>
      <c r="BE223" s="441"/>
      <c r="BF223" s="441"/>
      <c r="BG223" s="441"/>
      <c r="BH223" s="441"/>
      <c r="BI223" s="441"/>
      <c r="BJ223" s="441"/>
      <c r="BK223" s="441"/>
    </row>
    <row r="224" spans="1:63" x14ac:dyDescent="0.25">
      <c r="A224" s="443"/>
      <c r="B224" s="438"/>
      <c r="C224" s="441"/>
      <c r="D224" s="441"/>
      <c r="E224" s="441"/>
      <c r="I224" s="442"/>
      <c r="Q224" s="443"/>
      <c r="S224" s="443"/>
      <c r="T224" s="441"/>
      <c r="U224" s="444"/>
      <c r="V224" s="438"/>
      <c r="W224" s="443"/>
      <c r="X224" s="443"/>
      <c r="Y224" s="441"/>
      <c r="Z224" s="445"/>
      <c r="AA224" s="441"/>
      <c r="AB224" s="443"/>
      <c r="AC224" s="441"/>
      <c r="AD224" s="444"/>
      <c r="AG224" s="441"/>
      <c r="AH224" s="441"/>
      <c r="AI224" s="443"/>
      <c r="AL224" s="441"/>
      <c r="AN224" s="441"/>
      <c r="AO224" s="443"/>
      <c r="AP224" s="441"/>
      <c r="AQ224" s="441"/>
      <c r="AR224" s="441"/>
      <c r="AS224" s="441"/>
      <c r="AT224" s="441"/>
      <c r="AU224" s="441"/>
      <c r="AV224" s="443"/>
      <c r="AW224" s="442"/>
      <c r="AY224" s="441"/>
      <c r="BC224" s="441"/>
      <c r="BD224" s="441"/>
      <c r="BE224" s="441"/>
      <c r="BF224" s="441"/>
      <c r="BG224" s="441"/>
      <c r="BH224" s="441"/>
      <c r="BI224" s="441"/>
      <c r="BJ224" s="441"/>
      <c r="BK224" s="441"/>
    </row>
    <row r="225" spans="1:63" x14ac:dyDescent="0.25">
      <c r="A225" s="443"/>
      <c r="B225" s="438"/>
      <c r="C225" s="441"/>
      <c r="D225" s="441"/>
      <c r="E225" s="441"/>
      <c r="I225" s="442"/>
      <c r="Q225" s="443"/>
      <c r="S225" s="443"/>
      <c r="T225" s="441"/>
      <c r="U225" s="444"/>
      <c r="V225" s="438"/>
      <c r="W225" s="443"/>
      <c r="X225" s="443"/>
      <c r="Y225" s="441"/>
      <c r="Z225" s="445"/>
      <c r="AA225" s="441"/>
      <c r="AB225" s="443"/>
      <c r="AC225" s="441"/>
      <c r="AD225" s="444"/>
      <c r="AG225" s="441"/>
      <c r="AH225" s="441"/>
      <c r="AI225" s="443"/>
      <c r="AL225" s="441"/>
      <c r="AN225" s="441"/>
      <c r="AO225" s="443"/>
      <c r="AP225" s="441"/>
      <c r="AQ225" s="441"/>
      <c r="AR225" s="441"/>
      <c r="AS225" s="441"/>
      <c r="AT225" s="441"/>
      <c r="AU225" s="441"/>
      <c r="AV225" s="443"/>
      <c r="AW225" s="442"/>
      <c r="AY225" s="441"/>
      <c r="BC225" s="441"/>
      <c r="BD225" s="441"/>
      <c r="BE225" s="441"/>
      <c r="BF225" s="441"/>
      <c r="BG225" s="441"/>
      <c r="BH225" s="441"/>
      <c r="BI225" s="441"/>
      <c r="BJ225" s="441"/>
      <c r="BK225" s="441"/>
    </row>
    <row r="226" spans="1:63" x14ac:dyDescent="0.25">
      <c r="A226" s="443"/>
      <c r="B226" s="438"/>
      <c r="C226" s="441"/>
      <c r="D226" s="441"/>
      <c r="E226" s="441"/>
      <c r="I226" s="442"/>
      <c r="Q226" s="443"/>
      <c r="S226" s="443"/>
      <c r="T226" s="441"/>
      <c r="U226" s="444"/>
      <c r="V226" s="438"/>
      <c r="W226" s="443"/>
      <c r="X226" s="443"/>
      <c r="Y226" s="441"/>
      <c r="Z226" s="445"/>
      <c r="AA226" s="441"/>
      <c r="AB226" s="443"/>
      <c r="AC226" s="441"/>
      <c r="AD226" s="444"/>
      <c r="AG226" s="441"/>
      <c r="AH226" s="441"/>
      <c r="AI226" s="443"/>
      <c r="AL226" s="441"/>
      <c r="AN226" s="441"/>
      <c r="AO226" s="443"/>
      <c r="AP226" s="441"/>
      <c r="AQ226" s="441"/>
      <c r="AR226" s="441"/>
      <c r="AS226" s="441"/>
      <c r="AT226" s="441"/>
      <c r="AU226" s="441"/>
      <c r="AV226" s="443"/>
      <c r="AW226" s="442"/>
      <c r="AY226" s="441"/>
      <c r="BC226" s="441"/>
      <c r="BD226" s="441"/>
      <c r="BE226" s="441"/>
      <c r="BF226" s="441"/>
      <c r="BG226" s="441"/>
      <c r="BH226" s="441"/>
      <c r="BI226" s="441"/>
      <c r="BJ226" s="441"/>
      <c r="BK226" s="441"/>
    </row>
    <row r="227" spans="1:63" x14ac:dyDescent="0.25">
      <c r="A227" s="443"/>
      <c r="B227" s="438"/>
      <c r="C227" s="441"/>
      <c r="D227" s="441"/>
      <c r="E227" s="441"/>
      <c r="I227" s="442"/>
      <c r="Q227" s="443"/>
      <c r="S227" s="443"/>
      <c r="T227" s="441"/>
      <c r="U227" s="444"/>
      <c r="V227" s="438"/>
      <c r="W227" s="443"/>
      <c r="X227" s="443"/>
      <c r="Y227" s="441"/>
      <c r="Z227" s="445"/>
      <c r="AA227" s="441"/>
      <c r="AB227" s="443"/>
      <c r="AC227" s="441"/>
      <c r="AD227" s="444"/>
      <c r="AG227" s="441"/>
      <c r="AH227" s="441"/>
      <c r="AI227" s="443"/>
      <c r="AL227" s="441"/>
      <c r="AN227" s="441"/>
      <c r="AO227" s="443"/>
      <c r="AP227" s="441"/>
      <c r="AQ227" s="441"/>
      <c r="AR227" s="441"/>
      <c r="AS227" s="441"/>
      <c r="AT227" s="441"/>
      <c r="AU227" s="441"/>
      <c r="AV227" s="443"/>
      <c r="AW227" s="442"/>
      <c r="AY227" s="441"/>
      <c r="BC227" s="441"/>
      <c r="BD227" s="441"/>
      <c r="BE227" s="441"/>
      <c r="BF227" s="441"/>
      <c r="BG227" s="441"/>
      <c r="BH227" s="441"/>
      <c r="BI227" s="441"/>
      <c r="BJ227" s="441"/>
      <c r="BK227" s="441"/>
    </row>
    <row r="228" spans="1:63" x14ac:dyDescent="0.25">
      <c r="A228" s="443"/>
      <c r="B228" s="438"/>
      <c r="C228" s="441"/>
      <c r="D228" s="441"/>
      <c r="E228" s="441"/>
      <c r="I228" s="442"/>
      <c r="Q228" s="443"/>
      <c r="S228" s="443"/>
      <c r="T228" s="441"/>
      <c r="U228" s="444"/>
      <c r="V228" s="438"/>
      <c r="W228" s="443"/>
      <c r="X228" s="443"/>
      <c r="Y228" s="441"/>
      <c r="Z228" s="445"/>
      <c r="AA228" s="441"/>
      <c r="AB228" s="443"/>
      <c r="AC228" s="441"/>
      <c r="AD228" s="444"/>
      <c r="AG228" s="441"/>
      <c r="AH228" s="441"/>
      <c r="AI228" s="443"/>
      <c r="AL228" s="441"/>
      <c r="AN228" s="441"/>
      <c r="AO228" s="443"/>
      <c r="AP228" s="441"/>
      <c r="AQ228" s="441"/>
      <c r="AR228" s="441"/>
      <c r="AS228" s="441"/>
      <c r="AT228" s="441"/>
      <c r="AU228" s="441"/>
      <c r="AV228" s="443"/>
      <c r="AW228" s="442"/>
      <c r="AY228" s="441"/>
      <c r="BC228" s="441"/>
      <c r="BD228" s="441"/>
      <c r="BE228" s="441"/>
      <c r="BF228" s="441"/>
      <c r="BG228" s="441"/>
      <c r="BH228" s="441"/>
      <c r="BI228" s="441"/>
      <c r="BJ228" s="441"/>
      <c r="BK228" s="441"/>
    </row>
    <row r="229" spans="1:63" x14ac:dyDescent="0.25">
      <c r="A229" s="443"/>
      <c r="B229" s="438"/>
      <c r="C229" s="441"/>
      <c r="D229" s="441"/>
      <c r="E229" s="441"/>
      <c r="I229" s="442"/>
      <c r="Q229" s="443"/>
      <c r="S229" s="443"/>
      <c r="T229" s="441"/>
      <c r="U229" s="444"/>
      <c r="V229" s="438"/>
      <c r="W229" s="443"/>
      <c r="X229" s="443"/>
      <c r="Y229" s="441"/>
      <c r="Z229" s="445"/>
      <c r="AA229" s="441"/>
      <c r="AB229" s="443"/>
      <c r="AC229" s="441"/>
      <c r="AD229" s="444"/>
      <c r="AG229" s="441"/>
      <c r="AH229" s="441"/>
      <c r="AI229" s="443"/>
      <c r="AL229" s="441"/>
      <c r="AN229" s="441"/>
      <c r="AO229" s="443"/>
      <c r="AP229" s="441"/>
      <c r="AQ229" s="441"/>
      <c r="AR229" s="441"/>
      <c r="AS229" s="441"/>
      <c r="AT229" s="441"/>
      <c r="AU229" s="441"/>
      <c r="AV229" s="443"/>
      <c r="AW229" s="442"/>
      <c r="AY229" s="441"/>
      <c r="BC229" s="441"/>
      <c r="BD229" s="441"/>
      <c r="BE229" s="441"/>
      <c r="BF229" s="441"/>
      <c r="BG229" s="441"/>
      <c r="BH229" s="441"/>
      <c r="BI229" s="441"/>
      <c r="BJ229" s="441"/>
      <c r="BK229" s="441"/>
    </row>
    <row r="230" spans="1:63" x14ac:dyDescent="0.25">
      <c r="A230" s="443"/>
      <c r="B230" s="438"/>
      <c r="C230" s="441"/>
      <c r="D230" s="441"/>
      <c r="E230" s="441"/>
      <c r="I230" s="442"/>
      <c r="Q230" s="443"/>
      <c r="S230" s="443"/>
      <c r="T230" s="441"/>
      <c r="U230" s="444"/>
      <c r="V230" s="438"/>
      <c r="W230" s="443"/>
      <c r="X230" s="443"/>
      <c r="Y230" s="441"/>
      <c r="Z230" s="445"/>
      <c r="AA230" s="441"/>
      <c r="AB230" s="443"/>
      <c r="AC230" s="441"/>
      <c r="AD230" s="444"/>
      <c r="AG230" s="441"/>
      <c r="AH230" s="441"/>
      <c r="AI230" s="443"/>
      <c r="AL230" s="441"/>
      <c r="AN230" s="441"/>
      <c r="AO230" s="443"/>
      <c r="AP230" s="441"/>
      <c r="AQ230" s="441"/>
      <c r="AR230" s="441"/>
      <c r="AS230" s="441"/>
      <c r="AT230" s="441"/>
      <c r="AU230" s="441"/>
      <c r="AV230" s="443"/>
      <c r="AW230" s="442"/>
      <c r="AY230" s="441"/>
      <c r="BC230" s="441"/>
      <c r="BD230" s="441"/>
      <c r="BE230" s="441"/>
      <c r="BF230" s="441"/>
      <c r="BG230" s="441"/>
      <c r="BH230" s="441"/>
      <c r="BI230" s="441"/>
      <c r="BJ230" s="441"/>
      <c r="BK230" s="441"/>
    </row>
    <row r="231" spans="1:63" x14ac:dyDescent="0.25">
      <c r="A231" s="443"/>
      <c r="B231" s="438"/>
      <c r="C231" s="441"/>
      <c r="D231" s="441"/>
      <c r="E231" s="441"/>
      <c r="I231" s="442"/>
      <c r="Q231" s="443"/>
      <c r="S231" s="443"/>
      <c r="T231" s="441"/>
      <c r="U231" s="444"/>
      <c r="V231" s="438"/>
      <c r="W231" s="443"/>
      <c r="X231" s="443"/>
      <c r="Y231" s="441"/>
      <c r="Z231" s="445"/>
      <c r="AA231" s="441"/>
      <c r="AB231" s="443"/>
      <c r="AC231" s="441"/>
      <c r="AD231" s="444"/>
      <c r="AG231" s="441"/>
      <c r="AH231" s="441"/>
      <c r="AI231" s="443"/>
      <c r="AL231" s="441"/>
      <c r="AN231" s="441"/>
      <c r="AO231" s="443"/>
      <c r="AP231" s="441"/>
      <c r="AQ231" s="441"/>
      <c r="AR231" s="441"/>
      <c r="AS231" s="441"/>
      <c r="AT231" s="441"/>
      <c r="AU231" s="441"/>
      <c r="AV231" s="443"/>
      <c r="AW231" s="442"/>
      <c r="AY231" s="441"/>
      <c r="BC231" s="441"/>
      <c r="BD231" s="441"/>
      <c r="BE231" s="441"/>
      <c r="BF231" s="441"/>
      <c r="BG231" s="441"/>
      <c r="BH231" s="441"/>
      <c r="BI231" s="441"/>
      <c r="BJ231" s="441"/>
      <c r="BK231" s="441"/>
    </row>
    <row r="232" spans="1:63" x14ac:dyDescent="0.25">
      <c r="A232" s="443"/>
      <c r="B232" s="438"/>
      <c r="C232" s="441"/>
      <c r="D232" s="441"/>
      <c r="E232" s="441"/>
      <c r="I232" s="442"/>
      <c r="Q232" s="443"/>
      <c r="S232" s="443"/>
      <c r="T232" s="441"/>
      <c r="U232" s="444"/>
      <c r="V232" s="438"/>
      <c r="W232" s="443"/>
      <c r="X232" s="443"/>
      <c r="Y232" s="441"/>
      <c r="Z232" s="445"/>
      <c r="AA232" s="441"/>
      <c r="AB232" s="443"/>
      <c r="AC232" s="441"/>
      <c r="AD232" s="444"/>
      <c r="AG232" s="441"/>
      <c r="AH232" s="441"/>
      <c r="AI232" s="443"/>
      <c r="AL232" s="441"/>
      <c r="AN232" s="441"/>
      <c r="AO232" s="443"/>
      <c r="AP232" s="441"/>
      <c r="AQ232" s="441"/>
      <c r="AR232" s="441"/>
      <c r="AS232" s="441"/>
      <c r="AT232" s="441"/>
      <c r="AU232" s="441"/>
      <c r="AV232" s="443"/>
      <c r="AW232" s="442"/>
      <c r="AY232" s="441"/>
      <c r="BC232" s="441"/>
      <c r="BD232" s="441"/>
      <c r="BE232" s="441"/>
      <c r="BF232" s="441"/>
      <c r="BG232" s="441"/>
      <c r="BH232" s="441"/>
      <c r="BI232" s="441"/>
      <c r="BJ232" s="441"/>
      <c r="BK232" s="441"/>
    </row>
    <row r="233" spans="1:63" x14ac:dyDescent="0.25">
      <c r="A233" s="443"/>
      <c r="B233" s="438"/>
      <c r="C233" s="441"/>
      <c r="D233" s="441"/>
      <c r="E233" s="441"/>
      <c r="I233" s="442"/>
      <c r="Q233" s="443"/>
      <c r="S233" s="443"/>
      <c r="T233" s="441"/>
      <c r="U233" s="444"/>
      <c r="V233" s="438"/>
      <c r="W233" s="443"/>
      <c r="X233" s="443"/>
      <c r="Y233" s="441"/>
      <c r="Z233" s="445"/>
      <c r="AA233" s="441"/>
      <c r="AB233" s="443"/>
      <c r="AC233" s="441"/>
      <c r="AD233" s="444"/>
      <c r="AG233" s="441"/>
      <c r="AH233" s="441"/>
      <c r="AI233" s="443"/>
      <c r="AL233" s="441"/>
      <c r="AN233" s="441"/>
      <c r="AO233" s="443"/>
      <c r="AP233" s="441"/>
      <c r="AQ233" s="441"/>
      <c r="AR233" s="441"/>
      <c r="AS233" s="441"/>
      <c r="AT233" s="441"/>
      <c r="AU233" s="441"/>
      <c r="AV233" s="443"/>
      <c r="AW233" s="442"/>
      <c r="AY233" s="441"/>
      <c r="BC233" s="441"/>
      <c r="BD233" s="441"/>
      <c r="BE233" s="441"/>
      <c r="BF233" s="441"/>
      <c r="BG233" s="441"/>
      <c r="BH233" s="441"/>
      <c r="BI233" s="441"/>
      <c r="BJ233" s="441"/>
      <c r="BK233" s="441"/>
    </row>
    <row r="234" spans="1:63" x14ac:dyDescent="0.25">
      <c r="A234" s="443"/>
      <c r="B234" s="438"/>
      <c r="C234" s="441"/>
      <c r="D234" s="441"/>
      <c r="E234" s="441"/>
      <c r="I234" s="442"/>
      <c r="Q234" s="443"/>
      <c r="S234" s="443"/>
      <c r="T234" s="441"/>
      <c r="U234" s="444"/>
      <c r="V234" s="438"/>
      <c r="W234" s="443"/>
      <c r="X234" s="443"/>
      <c r="Y234" s="441"/>
      <c r="Z234" s="445"/>
      <c r="AA234" s="441"/>
      <c r="AB234" s="443"/>
      <c r="AC234" s="441"/>
      <c r="AD234" s="444"/>
      <c r="AG234" s="441"/>
      <c r="AH234" s="441"/>
      <c r="AI234" s="443"/>
      <c r="AL234" s="441"/>
      <c r="AN234" s="441"/>
      <c r="AO234" s="443"/>
      <c r="AP234" s="441"/>
      <c r="AQ234" s="441"/>
      <c r="AR234" s="441"/>
      <c r="AS234" s="441"/>
      <c r="AT234" s="441"/>
      <c r="AU234" s="441"/>
      <c r="AV234" s="443"/>
      <c r="AW234" s="442"/>
      <c r="AY234" s="441"/>
      <c r="BC234" s="441"/>
      <c r="BD234" s="441"/>
      <c r="BE234" s="441"/>
      <c r="BF234" s="441"/>
      <c r="BG234" s="441"/>
      <c r="BH234" s="441"/>
      <c r="BI234" s="441"/>
      <c r="BJ234" s="441"/>
      <c r="BK234" s="441"/>
    </row>
    <row r="235" spans="1:63" x14ac:dyDescent="0.25">
      <c r="A235" s="443"/>
      <c r="B235" s="438"/>
      <c r="C235" s="441"/>
      <c r="D235" s="441"/>
      <c r="E235" s="441"/>
      <c r="I235" s="442"/>
      <c r="Q235" s="443"/>
      <c r="S235" s="443"/>
      <c r="T235" s="441"/>
      <c r="U235" s="444"/>
      <c r="V235" s="438"/>
      <c r="W235" s="443"/>
      <c r="X235" s="443"/>
      <c r="Y235" s="441"/>
      <c r="Z235" s="445"/>
      <c r="AA235" s="441"/>
      <c r="AB235" s="443"/>
      <c r="AC235" s="441"/>
      <c r="AD235" s="444"/>
      <c r="AG235" s="441"/>
      <c r="AH235" s="441"/>
      <c r="AI235" s="443"/>
      <c r="AL235" s="441"/>
      <c r="AN235" s="441"/>
      <c r="AO235" s="443"/>
      <c r="AP235" s="441"/>
      <c r="AQ235" s="441"/>
      <c r="AR235" s="441"/>
      <c r="AS235" s="441"/>
      <c r="AT235" s="441"/>
      <c r="AU235" s="441"/>
      <c r="AV235" s="443"/>
      <c r="AW235" s="442"/>
      <c r="AY235" s="441"/>
      <c r="BC235" s="441"/>
      <c r="BD235" s="441"/>
      <c r="BE235" s="441"/>
      <c r="BF235" s="441"/>
      <c r="BG235" s="441"/>
      <c r="BH235" s="441"/>
      <c r="BI235" s="441"/>
      <c r="BJ235" s="441"/>
      <c r="BK235" s="441"/>
    </row>
    <row r="236" spans="1:63" x14ac:dyDescent="0.25">
      <c r="A236" s="443"/>
      <c r="B236" s="438"/>
      <c r="C236" s="441"/>
      <c r="D236" s="441"/>
      <c r="E236" s="441"/>
      <c r="I236" s="442"/>
      <c r="Q236" s="443"/>
      <c r="S236" s="443"/>
      <c r="T236" s="441"/>
      <c r="U236" s="444"/>
      <c r="V236" s="438"/>
      <c r="W236" s="443"/>
      <c r="X236" s="443"/>
      <c r="Y236" s="441"/>
      <c r="Z236" s="445"/>
      <c r="AA236" s="441"/>
      <c r="AB236" s="443"/>
      <c r="AC236" s="441"/>
      <c r="AD236" s="444"/>
      <c r="AG236" s="441"/>
      <c r="AH236" s="441"/>
      <c r="AI236" s="443"/>
      <c r="AL236" s="441"/>
      <c r="AN236" s="441"/>
      <c r="AO236" s="443"/>
      <c r="AP236" s="441"/>
      <c r="AQ236" s="441"/>
      <c r="AR236" s="441"/>
      <c r="AS236" s="441"/>
      <c r="AT236" s="441"/>
      <c r="AU236" s="441"/>
      <c r="AV236" s="443"/>
      <c r="AW236" s="442"/>
      <c r="AY236" s="441"/>
      <c r="BC236" s="441"/>
      <c r="BD236" s="441"/>
      <c r="BE236" s="441"/>
      <c r="BF236" s="441"/>
      <c r="BG236" s="441"/>
      <c r="BH236" s="441"/>
      <c r="BI236" s="441"/>
      <c r="BJ236" s="441"/>
      <c r="BK236" s="441"/>
    </row>
    <row r="237" spans="1:63" x14ac:dyDescent="0.25">
      <c r="A237" s="443"/>
      <c r="B237" s="438"/>
      <c r="C237" s="441"/>
      <c r="D237" s="441"/>
      <c r="E237" s="441"/>
      <c r="I237" s="442"/>
      <c r="Q237" s="443"/>
      <c r="S237" s="443"/>
      <c r="T237" s="441"/>
      <c r="U237" s="444"/>
      <c r="V237" s="438"/>
      <c r="W237" s="443"/>
      <c r="X237" s="443"/>
      <c r="Y237" s="441"/>
      <c r="Z237" s="445"/>
      <c r="AA237" s="441"/>
      <c r="AB237" s="443"/>
      <c r="AC237" s="441"/>
      <c r="AD237" s="444"/>
      <c r="AG237" s="441"/>
      <c r="AH237" s="441"/>
      <c r="AI237" s="443"/>
      <c r="AL237" s="441"/>
      <c r="AN237" s="441"/>
      <c r="AO237" s="443"/>
      <c r="AP237" s="441"/>
      <c r="AQ237" s="441"/>
      <c r="AR237" s="441"/>
      <c r="AS237" s="441"/>
      <c r="AT237" s="441"/>
      <c r="AU237" s="441"/>
      <c r="AV237" s="443"/>
      <c r="AW237" s="442"/>
      <c r="AY237" s="441"/>
      <c r="BC237" s="441"/>
      <c r="BD237" s="441"/>
      <c r="BE237" s="441"/>
      <c r="BF237" s="441"/>
      <c r="BG237" s="441"/>
      <c r="BH237" s="441"/>
      <c r="BI237" s="441"/>
      <c r="BJ237" s="441"/>
      <c r="BK237" s="441"/>
    </row>
    <row r="238" spans="1:63" x14ac:dyDescent="0.25">
      <c r="A238" s="443"/>
      <c r="B238" s="438"/>
      <c r="C238" s="441"/>
      <c r="D238" s="441"/>
      <c r="E238" s="441"/>
      <c r="I238" s="442"/>
      <c r="Q238" s="443"/>
      <c r="S238" s="443"/>
      <c r="T238" s="441"/>
      <c r="U238" s="444"/>
      <c r="V238" s="438"/>
      <c r="W238" s="443"/>
      <c r="X238" s="443"/>
      <c r="Y238" s="441"/>
      <c r="Z238" s="445"/>
      <c r="AA238" s="441"/>
      <c r="AB238" s="443"/>
      <c r="AC238" s="441"/>
      <c r="AD238" s="444"/>
      <c r="AG238" s="441"/>
      <c r="AH238" s="441"/>
      <c r="AI238" s="443"/>
      <c r="AL238" s="441"/>
      <c r="AN238" s="441"/>
      <c r="AO238" s="443"/>
      <c r="AP238" s="441"/>
      <c r="AQ238" s="441"/>
      <c r="AR238" s="441"/>
      <c r="AS238" s="441"/>
      <c r="AT238" s="441"/>
      <c r="AU238" s="441"/>
      <c r="AV238" s="443"/>
      <c r="AW238" s="442"/>
      <c r="AY238" s="441"/>
      <c r="BC238" s="441"/>
      <c r="BD238" s="441"/>
      <c r="BE238" s="441"/>
      <c r="BF238" s="441"/>
      <c r="BG238" s="441"/>
      <c r="BH238" s="441"/>
      <c r="BI238" s="441"/>
      <c r="BJ238" s="441"/>
      <c r="BK238" s="441"/>
    </row>
    <row r="239" spans="1:63" x14ac:dyDescent="0.25">
      <c r="A239" s="443"/>
      <c r="B239" s="438"/>
      <c r="C239" s="441"/>
      <c r="D239" s="441"/>
      <c r="E239" s="441"/>
      <c r="I239" s="442"/>
      <c r="Q239" s="443"/>
      <c r="S239" s="443"/>
      <c r="T239" s="441"/>
      <c r="U239" s="444"/>
      <c r="V239" s="438"/>
      <c r="W239" s="443"/>
      <c r="X239" s="443"/>
      <c r="Y239" s="441"/>
      <c r="Z239" s="445"/>
      <c r="AA239" s="441"/>
      <c r="AB239" s="443"/>
      <c r="AC239" s="441"/>
      <c r="AD239" s="444"/>
      <c r="AG239" s="441"/>
      <c r="AH239" s="441"/>
      <c r="AI239" s="443"/>
      <c r="AL239" s="441"/>
      <c r="AN239" s="441"/>
      <c r="AO239" s="443"/>
      <c r="AP239" s="441"/>
      <c r="AQ239" s="441"/>
      <c r="AR239" s="441"/>
      <c r="AS239" s="441"/>
      <c r="AT239" s="441"/>
      <c r="AU239" s="441"/>
      <c r="AV239" s="443"/>
      <c r="AW239" s="442"/>
      <c r="AY239" s="441"/>
      <c r="BC239" s="441"/>
      <c r="BD239" s="441"/>
      <c r="BE239" s="441"/>
      <c r="BF239" s="441"/>
      <c r="BG239" s="441"/>
      <c r="BH239" s="441"/>
      <c r="BI239" s="441"/>
      <c r="BJ239" s="441"/>
      <c r="BK239" s="441"/>
    </row>
    <row r="240" spans="1:63" x14ac:dyDescent="0.25">
      <c r="A240" s="443"/>
      <c r="B240" s="438"/>
      <c r="C240" s="441"/>
      <c r="D240" s="441"/>
      <c r="E240" s="441"/>
      <c r="I240" s="442"/>
      <c r="Q240" s="443"/>
      <c r="S240" s="443"/>
      <c r="T240" s="441"/>
      <c r="U240" s="444"/>
      <c r="V240" s="438"/>
      <c r="W240" s="443"/>
      <c r="X240" s="443"/>
      <c r="Y240" s="441"/>
      <c r="Z240" s="445"/>
      <c r="AA240" s="441"/>
      <c r="AB240" s="443"/>
      <c r="AC240" s="441"/>
      <c r="AD240" s="444"/>
      <c r="AG240" s="441"/>
      <c r="AH240" s="441"/>
      <c r="AI240" s="443"/>
      <c r="AL240" s="441"/>
      <c r="AN240" s="441"/>
      <c r="AO240" s="443"/>
      <c r="AP240" s="441"/>
      <c r="AQ240" s="441"/>
      <c r="AR240" s="441"/>
      <c r="AS240" s="441"/>
      <c r="AT240" s="441"/>
      <c r="AU240" s="441"/>
      <c r="AV240" s="443"/>
      <c r="AW240" s="442"/>
      <c r="AY240" s="441"/>
      <c r="BC240" s="441"/>
      <c r="BD240" s="441"/>
      <c r="BE240" s="441"/>
      <c r="BF240" s="441"/>
      <c r="BG240" s="441"/>
      <c r="BH240" s="441"/>
      <c r="BI240" s="441"/>
      <c r="BJ240" s="441"/>
      <c r="BK240" s="441"/>
    </row>
    <row r="241" spans="1:63" x14ac:dyDescent="0.25">
      <c r="A241" s="443"/>
      <c r="B241" s="438"/>
      <c r="C241" s="441"/>
      <c r="D241" s="441"/>
      <c r="E241" s="441"/>
      <c r="I241" s="442"/>
      <c r="Q241" s="443"/>
      <c r="S241" s="443"/>
      <c r="T241" s="441"/>
      <c r="U241" s="444"/>
      <c r="V241" s="438"/>
      <c r="W241" s="443"/>
      <c r="X241" s="443"/>
      <c r="Y241" s="441"/>
      <c r="Z241" s="445"/>
      <c r="AA241" s="441"/>
      <c r="AB241" s="443"/>
      <c r="AC241" s="441"/>
      <c r="AD241" s="444"/>
      <c r="AG241" s="441"/>
      <c r="AH241" s="441"/>
      <c r="AI241" s="443"/>
      <c r="AL241" s="441"/>
      <c r="AN241" s="441"/>
      <c r="AO241" s="443"/>
      <c r="AP241" s="441"/>
      <c r="AQ241" s="441"/>
      <c r="AR241" s="441"/>
      <c r="AS241" s="441"/>
      <c r="AT241" s="441"/>
      <c r="AU241" s="441"/>
      <c r="AV241" s="443"/>
      <c r="AW241" s="442"/>
      <c r="AY241" s="441"/>
      <c r="BC241" s="441"/>
      <c r="BD241" s="441"/>
      <c r="BE241" s="441"/>
      <c r="BF241" s="441"/>
      <c r="BG241" s="441"/>
      <c r="BH241" s="441"/>
      <c r="BI241" s="441"/>
      <c r="BJ241" s="441"/>
      <c r="BK241" s="441"/>
    </row>
    <row r="242" spans="1:63" x14ac:dyDescent="0.25">
      <c r="A242" s="443"/>
      <c r="B242" s="438"/>
      <c r="C242" s="441"/>
      <c r="D242" s="441"/>
      <c r="E242" s="441"/>
      <c r="I242" s="442"/>
      <c r="Q242" s="443"/>
      <c r="S242" s="443"/>
      <c r="T242" s="441"/>
      <c r="U242" s="444"/>
      <c r="V242" s="438"/>
      <c r="W242" s="443"/>
      <c r="X242" s="443"/>
      <c r="Y242" s="441"/>
      <c r="Z242" s="445"/>
      <c r="AA242" s="441"/>
      <c r="AB242" s="443"/>
      <c r="AC242" s="441"/>
      <c r="AD242" s="444"/>
      <c r="AG242" s="441"/>
      <c r="AH242" s="441"/>
      <c r="AI242" s="443"/>
      <c r="AL242" s="441"/>
      <c r="AN242" s="441"/>
      <c r="AO242" s="443"/>
      <c r="AP242" s="441"/>
      <c r="AQ242" s="441"/>
      <c r="AR242" s="441"/>
      <c r="AS242" s="441"/>
      <c r="AT242" s="441"/>
      <c r="AU242" s="441"/>
      <c r="AV242" s="443"/>
      <c r="AW242" s="442"/>
      <c r="AY242" s="441"/>
      <c r="BC242" s="441"/>
      <c r="BD242" s="441"/>
      <c r="BE242" s="441"/>
      <c r="BF242" s="441"/>
      <c r="BG242" s="441"/>
      <c r="BH242" s="441"/>
      <c r="BI242" s="441"/>
      <c r="BJ242" s="441"/>
      <c r="BK242" s="441"/>
    </row>
    <row r="243" spans="1:63" x14ac:dyDescent="0.25">
      <c r="A243" s="443"/>
      <c r="B243" s="438"/>
      <c r="C243" s="441"/>
      <c r="D243" s="441"/>
      <c r="E243" s="441"/>
      <c r="I243" s="442"/>
      <c r="Q243" s="443"/>
      <c r="S243" s="443"/>
      <c r="T243" s="441"/>
      <c r="U243" s="444"/>
      <c r="V243" s="438"/>
      <c r="W243" s="443"/>
      <c r="X243" s="443"/>
      <c r="Y243" s="441"/>
      <c r="Z243" s="445"/>
      <c r="AA243" s="441"/>
      <c r="AB243" s="443"/>
      <c r="AC243" s="441"/>
      <c r="AD243" s="444"/>
      <c r="AG243" s="441"/>
      <c r="AH243" s="441"/>
      <c r="AI243" s="443"/>
      <c r="AL243" s="441"/>
      <c r="AN243" s="441"/>
      <c r="AO243" s="443"/>
      <c r="AP243" s="441"/>
      <c r="AQ243" s="441"/>
      <c r="AR243" s="441"/>
      <c r="AS243" s="441"/>
      <c r="AT243" s="441"/>
      <c r="AU243" s="441"/>
      <c r="AV243" s="443"/>
      <c r="AW243" s="442"/>
      <c r="AY243" s="441"/>
      <c r="BC243" s="441"/>
      <c r="BD243" s="441"/>
      <c r="BE243" s="441"/>
      <c r="BF243" s="441"/>
      <c r="BG243" s="441"/>
      <c r="BH243" s="441"/>
      <c r="BI243" s="441"/>
      <c r="BJ243" s="441"/>
      <c r="BK243" s="441"/>
    </row>
    <row r="244" spans="1:63" x14ac:dyDescent="0.25">
      <c r="A244" s="443"/>
      <c r="B244" s="438"/>
      <c r="C244" s="441"/>
      <c r="D244" s="441"/>
      <c r="E244" s="441"/>
      <c r="I244" s="442"/>
      <c r="Q244" s="443"/>
      <c r="S244" s="443"/>
      <c r="T244" s="441"/>
      <c r="U244" s="444"/>
      <c r="V244" s="438"/>
      <c r="W244" s="443"/>
      <c r="X244" s="443"/>
      <c r="Y244" s="441"/>
      <c r="Z244" s="445"/>
      <c r="AA244" s="441"/>
      <c r="AB244" s="443"/>
      <c r="AC244" s="441"/>
      <c r="AD244" s="444"/>
      <c r="AG244" s="441"/>
      <c r="AH244" s="441"/>
      <c r="AI244" s="443"/>
      <c r="AL244" s="441"/>
      <c r="AN244" s="441"/>
      <c r="AO244" s="443"/>
      <c r="AP244" s="441"/>
      <c r="AQ244" s="441"/>
      <c r="AR244" s="441"/>
      <c r="AS244" s="441"/>
      <c r="AT244" s="441"/>
      <c r="AU244" s="441"/>
      <c r="AV244" s="443"/>
      <c r="AW244" s="442"/>
      <c r="AY244" s="441"/>
      <c r="BC244" s="441"/>
      <c r="BD244" s="441"/>
      <c r="BE244" s="441"/>
      <c r="BF244" s="441"/>
      <c r="BG244" s="441"/>
      <c r="BH244" s="441"/>
      <c r="BI244" s="441"/>
      <c r="BJ244" s="441"/>
      <c r="BK244" s="441"/>
    </row>
    <row r="245" spans="1:63" x14ac:dyDescent="0.25">
      <c r="A245" s="443"/>
      <c r="B245" s="438"/>
      <c r="C245" s="441"/>
      <c r="D245" s="441"/>
      <c r="E245" s="441"/>
      <c r="I245" s="442"/>
      <c r="Q245" s="443"/>
      <c r="S245" s="443"/>
      <c r="T245" s="441"/>
      <c r="U245" s="444"/>
      <c r="V245" s="438"/>
      <c r="W245" s="443"/>
      <c r="X245" s="443"/>
      <c r="Y245" s="441"/>
      <c r="Z245" s="445"/>
      <c r="AA245" s="441"/>
      <c r="AB245" s="443"/>
      <c r="AC245" s="441"/>
      <c r="AD245" s="444"/>
      <c r="AG245" s="441"/>
      <c r="AH245" s="441"/>
      <c r="AI245" s="443"/>
      <c r="AL245" s="441"/>
      <c r="AN245" s="441"/>
      <c r="AO245" s="443"/>
      <c r="AP245" s="441"/>
      <c r="AQ245" s="441"/>
      <c r="AR245" s="441"/>
      <c r="AS245" s="441"/>
      <c r="AT245" s="441"/>
      <c r="AU245" s="441"/>
      <c r="AV245" s="443"/>
      <c r="AW245" s="442"/>
      <c r="AY245" s="441"/>
      <c r="BC245" s="441"/>
      <c r="BD245" s="441"/>
      <c r="BE245" s="441"/>
      <c r="BF245" s="441"/>
      <c r="BG245" s="441"/>
      <c r="BH245" s="441"/>
      <c r="BI245" s="441"/>
      <c r="BJ245" s="441"/>
      <c r="BK245" s="441"/>
    </row>
    <row r="246" spans="1:63" x14ac:dyDescent="0.25">
      <c r="A246" s="443"/>
      <c r="B246" s="438"/>
      <c r="C246" s="441"/>
      <c r="D246" s="441"/>
      <c r="E246" s="441"/>
      <c r="I246" s="442"/>
      <c r="Q246" s="443"/>
      <c r="S246" s="443"/>
      <c r="T246" s="441"/>
      <c r="U246" s="444"/>
      <c r="V246" s="438"/>
      <c r="W246" s="443"/>
      <c r="X246" s="443"/>
      <c r="Y246" s="441"/>
      <c r="Z246" s="445"/>
      <c r="AA246" s="441"/>
      <c r="AB246" s="443"/>
      <c r="AC246" s="441"/>
      <c r="AD246" s="444"/>
      <c r="AG246" s="441"/>
      <c r="AH246" s="441"/>
      <c r="AI246" s="443"/>
      <c r="AL246" s="441"/>
      <c r="AN246" s="441"/>
      <c r="AO246" s="443"/>
      <c r="AP246" s="441"/>
      <c r="AQ246" s="441"/>
      <c r="AR246" s="441"/>
      <c r="AS246" s="441"/>
      <c r="AT246" s="441"/>
      <c r="AU246" s="441"/>
      <c r="AV246" s="443"/>
      <c r="AW246" s="442"/>
      <c r="AY246" s="441"/>
      <c r="BC246" s="441"/>
      <c r="BD246" s="441"/>
      <c r="BE246" s="441"/>
      <c r="BF246" s="441"/>
      <c r="BG246" s="441"/>
      <c r="BH246" s="441"/>
      <c r="BI246" s="441"/>
      <c r="BJ246" s="441"/>
      <c r="BK246" s="441"/>
    </row>
    <row r="247" spans="1:63" x14ac:dyDescent="0.25">
      <c r="A247" s="443"/>
      <c r="B247" s="438"/>
      <c r="C247" s="441"/>
      <c r="D247" s="441"/>
      <c r="E247" s="441"/>
      <c r="I247" s="442"/>
      <c r="Q247" s="443"/>
      <c r="S247" s="443"/>
      <c r="T247" s="441"/>
      <c r="U247" s="444"/>
      <c r="V247" s="438"/>
      <c r="W247" s="443"/>
      <c r="X247" s="443"/>
      <c r="Y247" s="441"/>
      <c r="Z247" s="445"/>
      <c r="AA247" s="441"/>
      <c r="AB247" s="443"/>
      <c r="AC247" s="441"/>
      <c r="AD247" s="444"/>
      <c r="AG247" s="441"/>
      <c r="AH247" s="441"/>
      <c r="AI247" s="443"/>
      <c r="AL247" s="441"/>
      <c r="AN247" s="441"/>
      <c r="AO247" s="443"/>
      <c r="AP247" s="441"/>
      <c r="AQ247" s="441"/>
      <c r="AR247" s="441"/>
      <c r="AS247" s="441"/>
      <c r="AT247" s="441"/>
      <c r="AU247" s="441"/>
      <c r="AV247" s="443"/>
      <c r="AW247" s="442"/>
      <c r="AY247" s="441"/>
      <c r="BC247" s="441"/>
      <c r="BD247" s="441"/>
      <c r="BE247" s="441"/>
      <c r="BF247" s="441"/>
      <c r="BG247" s="441"/>
      <c r="BH247" s="441"/>
      <c r="BI247" s="441"/>
      <c r="BJ247" s="441"/>
      <c r="BK247" s="441"/>
    </row>
    <row r="248" spans="1:63" x14ac:dyDescent="0.25">
      <c r="A248" s="443"/>
      <c r="B248" s="438"/>
      <c r="C248" s="441"/>
      <c r="D248" s="441"/>
      <c r="E248" s="441"/>
      <c r="I248" s="442"/>
      <c r="Q248" s="443"/>
      <c r="S248" s="443"/>
      <c r="T248" s="441"/>
      <c r="U248" s="444"/>
      <c r="V248" s="438"/>
      <c r="W248" s="443"/>
      <c r="X248" s="443"/>
      <c r="Y248" s="441"/>
      <c r="Z248" s="445"/>
      <c r="AA248" s="441"/>
      <c r="AB248" s="443"/>
      <c r="AC248" s="441"/>
      <c r="AD248" s="444"/>
      <c r="AG248" s="441"/>
      <c r="AH248" s="441"/>
      <c r="AI248" s="443"/>
      <c r="AL248" s="441"/>
      <c r="AN248" s="441"/>
      <c r="AO248" s="443"/>
      <c r="AP248" s="441"/>
      <c r="AQ248" s="441"/>
      <c r="AR248" s="441"/>
      <c r="AS248" s="441"/>
      <c r="AT248" s="441"/>
      <c r="AU248" s="441"/>
      <c r="AV248" s="443"/>
      <c r="AW248" s="442"/>
      <c r="AY248" s="441"/>
      <c r="BC248" s="441"/>
      <c r="BD248" s="441"/>
      <c r="BE248" s="441"/>
      <c r="BF248" s="441"/>
      <c r="BG248" s="441"/>
      <c r="BH248" s="441"/>
      <c r="BI248" s="441"/>
      <c r="BJ248" s="441"/>
      <c r="BK248" s="441"/>
    </row>
    <row r="249" spans="1:63" x14ac:dyDescent="0.25">
      <c r="A249" s="443"/>
      <c r="B249" s="438"/>
      <c r="C249" s="441"/>
      <c r="D249" s="441"/>
      <c r="E249" s="441"/>
      <c r="I249" s="442"/>
      <c r="Q249" s="443"/>
      <c r="S249" s="443"/>
      <c r="T249" s="441"/>
      <c r="U249" s="444"/>
      <c r="V249" s="438"/>
      <c r="W249" s="443"/>
      <c r="X249" s="443"/>
      <c r="Y249" s="441"/>
      <c r="Z249" s="445"/>
      <c r="AA249" s="441"/>
      <c r="AB249" s="443"/>
      <c r="AC249" s="441"/>
      <c r="AD249" s="444"/>
      <c r="AG249" s="441"/>
      <c r="AH249" s="441"/>
      <c r="AI249" s="443"/>
      <c r="AL249" s="441"/>
      <c r="AN249" s="441"/>
      <c r="AO249" s="443"/>
      <c r="AP249" s="441"/>
      <c r="AQ249" s="441"/>
      <c r="AR249" s="441"/>
      <c r="AS249" s="441"/>
      <c r="AT249" s="441"/>
      <c r="AU249" s="441"/>
      <c r="AV249" s="443"/>
      <c r="AW249" s="442"/>
      <c r="AY249" s="441"/>
      <c r="BC249" s="441"/>
      <c r="BD249" s="441"/>
      <c r="BE249" s="441"/>
      <c r="BF249" s="441"/>
      <c r="BG249" s="441"/>
      <c r="BH249" s="441"/>
      <c r="BI249" s="441"/>
      <c r="BJ249" s="441"/>
      <c r="BK249" s="441"/>
    </row>
    <row r="250" spans="1:63" x14ac:dyDescent="0.25">
      <c r="A250" s="443"/>
      <c r="B250" s="438"/>
      <c r="C250" s="441"/>
      <c r="D250" s="441"/>
      <c r="E250" s="441"/>
      <c r="I250" s="442"/>
      <c r="Q250" s="443"/>
      <c r="S250" s="443"/>
      <c r="T250" s="441"/>
      <c r="U250" s="444"/>
      <c r="V250" s="438"/>
      <c r="W250" s="443"/>
      <c r="X250" s="443"/>
      <c r="Y250" s="441"/>
      <c r="Z250" s="445"/>
      <c r="AA250" s="441"/>
      <c r="AB250" s="443"/>
      <c r="AC250" s="441"/>
      <c r="AD250" s="444"/>
      <c r="AG250" s="441"/>
      <c r="AH250" s="441"/>
      <c r="AI250" s="443"/>
      <c r="AL250" s="441"/>
      <c r="AN250" s="441"/>
      <c r="AO250" s="443"/>
      <c r="AP250" s="441"/>
      <c r="AQ250" s="441"/>
      <c r="AR250" s="441"/>
      <c r="AS250" s="441"/>
      <c r="AT250" s="441"/>
      <c r="AU250" s="441"/>
      <c r="AV250" s="443"/>
      <c r="AW250" s="442"/>
      <c r="AY250" s="441"/>
      <c r="BC250" s="441"/>
      <c r="BD250" s="441"/>
      <c r="BE250" s="441"/>
      <c r="BF250" s="441"/>
      <c r="BG250" s="441"/>
      <c r="BH250" s="441"/>
      <c r="BI250" s="441"/>
      <c r="BJ250" s="441"/>
      <c r="BK250" s="441"/>
    </row>
    <row r="251" spans="1:63" x14ac:dyDescent="0.25">
      <c r="A251" s="443"/>
      <c r="B251" s="438"/>
      <c r="C251" s="441"/>
      <c r="D251" s="441"/>
      <c r="E251" s="441"/>
      <c r="I251" s="442"/>
      <c r="Q251" s="443"/>
      <c r="S251" s="443"/>
      <c r="T251" s="441"/>
      <c r="U251" s="444"/>
      <c r="V251" s="438"/>
      <c r="W251" s="443"/>
      <c r="X251" s="443"/>
      <c r="Y251" s="441"/>
      <c r="Z251" s="445"/>
      <c r="AA251" s="441"/>
      <c r="AB251" s="443"/>
      <c r="AC251" s="441"/>
      <c r="AD251" s="444"/>
      <c r="AG251" s="441"/>
      <c r="AH251" s="441"/>
      <c r="AI251" s="443"/>
      <c r="AL251" s="441"/>
      <c r="AN251" s="441"/>
      <c r="AO251" s="443"/>
      <c r="AP251" s="441"/>
      <c r="AQ251" s="441"/>
      <c r="AR251" s="441"/>
      <c r="AS251" s="441"/>
      <c r="AT251" s="441"/>
      <c r="AU251" s="441"/>
      <c r="AV251" s="443"/>
      <c r="AW251" s="442"/>
      <c r="AY251" s="441"/>
      <c r="BC251" s="441"/>
      <c r="BD251" s="441"/>
      <c r="BE251" s="441"/>
      <c r="BF251" s="441"/>
      <c r="BG251" s="441"/>
      <c r="BH251" s="441"/>
      <c r="BI251" s="441"/>
      <c r="BJ251" s="441"/>
      <c r="BK251" s="441"/>
    </row>
    <row r="252" spans="1:63" x14ac:dyDescent="0.25">
      <c r="A252" s="443"/>
      <c r="B252" s="438"/>
      <c r="C252" s="441"/>
      <c r="D252" s="441"/>
      <c r="E252" s="441"/>
      <c r="I252" s="442"/>
      <c r="Q252" s="443"/>
      <c r="S252" s="443"/>
      <c r="T252" s="441"/>
      <c r="U252" s="444"/>
      <c r="V252" s="438"/>
      <c r="W252" s="443"/>
      <c r="X252" s="443"/>
      <c r="Y252" s="441"/>
      <c r="Z252" s="445"/>
      <c r="AA252" s="441"/>
      <c r="AB252" s="443"/>
      <c r="AC252" s="441"/>
      <c r="AD252" s="444"/>
      <c r="AG252" s="441"/>
      <c r="AH252" s="441"/>
      <c r="AI252" s="443"/>
      <c r="AL252" s="441"/>
      <c r="AN252" s="441"/>
      <c r="AO252" s="443"/>
      <c r="AP252" s="441"/>
      <c r="AQ252" s="441"/>
      <c r="AR252" s="441"/>
      <c r="AS252" s="441"/>
      <c r="AT252" s="441"/>
      <c r="AU252" s="441"/>
      <c r="AV252" s="443"/>
      <c r="AW252" s="442"/>
      <c r="AY252" s="441"/>
      <c r="BC252" s="441"/>
      <c r="BD252" s="441"/>
      <c r="BE252" s="441"/>
      <c r="BF252" s="441"/>
      <c r="BG252" s="441"/>
      <c r="BH252" s="441"/>
      <c r="BI252" s="441"/>
      <c r="BJ252" s="441"/>
      <c r="BK252" s="441"/>
    </row>
    <row r="253" spans="1:63" x14ac:dyDescent="0.25">
      <c r="A253" s="443"/>
      <c r="B253" s="438"/>
      <c r="C253" s="441"/>
      <c r="D253" s="441"/>
      <c r="E253" s="441"/>
      <c r="I253" s="442"/>
      <c r="Q253" s="443"/>
      <c r="S253" s="443"/>
      <c r="T253" s="441"/>
      <c r="U253" s="444"/>
      <c r="V253" s="438"/>
      <c r="W253" s="443"/>
      <c r="X253" s="443"/>
      <c r="Y253" s="441"/>
      <c r="Z253" s="445"/>
      <c r="AA253" s="441"/>
      <c r="AB253" s="443"/>
      <c r="AC253" s="441"/>
      <c r="AD253" s="444"/>
      <c r="AG253" s="441"/>
      <c r="AH253" s="441"/>
      <c r="AI253" s="443"/>
      <c r="AL253" s="441"/>
      <c r="AN253" s="441"/>
      <c r="AO253" s="443"/>
      <c r="AP253" s="441"/>
      <c r="AQ253" s="441"/>
      <c r="AR253" s="441"/>
      <c r="AS253" s="441"/>
      <c r="AT253" s="441"/>
      <c r="AU253" s="441"/>
      <c r="AV253" s="443"/>
      <c r="AW253" s="442"/>
      <c r="AY253" s="441"/>
      <c r="BC253" s="441"/>
      <c r="BD253" s="441"/>
      <c r="BE253" s="441"/>
      <c r="BF253" s="441"/>
      <c r="BG253" s="441"/>
      <c r="BH253" s="441"/>
      <c r="BI253" s="441"/>
      <c r="BJ253" s="441"/>
      <c r="BK253" s="441"/>
    </row>
    <row r="254" spans="1:63" x14ac:dyDescent="0.25">
      <c r="A254" s="443"/>
      <c r="B254" s="438"/>
      <c r="C254" s="441"/>
      <c r="D254" s="441"/>
      <c r="E254" s="441"/>
      <c r="I254" s="442"/>
      <c r="Q254" s="443"/>
      <c r="S254" s="443"/>
      <c r="T254" s="441"/>
      <c r="U254" s="444"/>
      <c r="V254" s="438"/>
      <c r="W254" s="443"/>
      <c r="X254" s="443"/>
      <c r="Y254" s="441"/>
      <c r="Z254" s="445"/>
      <c r="AA254" s="441"/>
      <c r="AB254" s="443"/>
      <c r="AC254" s="441"/>
      <c r="AD254" s="444"/>
      <c r="AG254" s="441"/>
      <c r="AH254" s="441"/>
      <c r="AI254" s="443"/>
      <c r="AL254" s="441"/>
      <c r="AN254" s="441"/>
      <c r="AO254" s="443"/>
      <c r="AP254" s="441"/>
      <c r="AQ254" s="441"/>
      <c r="AR254" s="441"/>
      <c r="AS254" s="441"/>
      <c r="AT254" s="441"/>
      <c r="AU254" s="441"/>
      <c r="AV254" s="443"/>
      <c r="AW254" s="442"/>
      <c r="AY254" s="441"/>
      <c r="BC254" s="441"/>
      <c r="BD254" s="441"/>
      <c r="BE254" s="441"/>
      <c r="BF254" s="441"/>
      <c r="BG254" s="441"/>
      <c r="BH254" s="441"/>
      <c r="BI254" s="441"/>
      <c r="BJ254" s="441"/>
      <c r="BK254" s="441"/>
    </row>
    <row r="255" spans="1:63" x14ac:dyDescent="0.25">
      <c r="A255" s="443"/>
      <c r="B255" s="438"/>
      <c r="C255" s="441"/>
      <c r="D255" s="441"/>
      <c r="E255" s="441"/>
      <c r="I255" s="442"/>
      <c r="Q255" s="443"/>
      <c r="S255" s="443"/>
      <c r="T255" s="441"/>
      <c r="U255" s="444"/>
      <c r="V255" s="438"/>
      <c r="W255" s="443"/>
      <c r="X255" s="443"/>
      <c r="Y255" s="441"/>
      <c r="Z255" s="445"/>
      <c r="AA255" s="441"/>
      <c r="AB255" s="443"/>
      <c r="AC255" s="441"/>
      <c r="AD255" s="444"/>
      <c r="AG255" s="441"/>
      <c r="AH255" s="441"/>
      <c r="AI255" s="443"/>
      <c r="AL255" s="441"/>
      <c r="AN255" s="441"/>
      <c r="AO255" s="443"/>
      <c r="AP255" s="441"/>
      <c r="AQ255" s="441"/>
      <c r="AR255" s="441"/>
      <c r="AS255" s="441"/>
      <c r="AT255" s="441"/>
      <c r="AU255" s="441"/>
      <c r="AV255" s="443"/>
      <c r="AW255" s="442"/>
      <c r="AY255" s="441"/>
      <c r="BC255" s="441"/>
      <c r="BD255" s="441"/>
      <c r="BE255" s="441"/>
      <c r="BF255" s="441"/>
      <c r="BG255" s="441"/>
      <c r="BH255" s="441"/>
      <c r="BI255" s="441"/>
      <c r="BJ255" s="441"/>
      <c r="BK255" s="441"/>
    </row>
    <row r="256" spans="1:63" x14ac:dyDescent="0.25">
      <c r="A256" s="443"/>
      <c r="B256" s="438"/>
      <c r="C256" s="441"/>
      <c r="D256" s="441"/>
      <c r="E256" s="441"/>
      <c r="I256" s="442"/>
      <c r="Q256" s="443"/>
      <c r="S256" s="443"/>
      <c r="T256" s="441"/>
      <c r="U256" s="444"/>
      <c r="V256" s="438"/>
      <c r="W256" s="443"/>
      <c r="X256" s="443"/>
      <c r="Y256" s="441"/>
      <c r="Z256" s="445"/>
      <c r="AA256" s="441"/>
      <c r="AB256" s="443"/>
      <c r="AC256" s="441"/>
      <c r="AD256" s="444"/>
      <c r="AG256" s="441"/>
      <c r="AH256" s="441"/>
      <c r="AI256" s="443"/>
      <c r="AL256" s="441"/>
      <c r="AN256" s="441"/>
      <c r="AO256" s="443"/>
      <c r="AP256" s="441"/>
      <c r="AQ256" s="441"/>
      <c r="AR256" s="441"/>
      <c r="AS256" s="441"/>
      <c r="AT256" s="441"/>
      <c r="AU256" s="441"/>
      <c r="AV256" s="443"/>
      <c r="AW256" s="442"/>
      <c r="AY256" s="441"/>
      <c r="BC256" s="441"/>
      <c r="BD256" s="441"/>
      <c r="BE256" s="441"/>
      <c r="BF256" s="441"/>
      <c r="BG256" s="441"/>
      <c r="BH256" s="441"/>
      <c r="BI256" s="441"/>
      <c r="BJ256" s="441"/>
      <c r="BK256" s="441"/>
    </row>
    <row r="257" spans="1:63" x14ac:dyDescent="0.25">
      <c r="A257" s="443"/>
      <c r="B257" s="438"/>
      <c r="C257" s="441"/>
      <c r="D257" s="441"/>
      <c r="E257" s="441"/>
      <c r="I257" s="442"/>
      <c r="Q257" s="443"/>
      <c r="S257" s="443"/>
      <c r="T257" s="441"/>
      <c r="U257" s="444"/>
      <c r="V257" s="438"/>
      <c r="W257" s="443"/>
      <c r="X257" s="443"/>
      <c r="Y257" s="441"/>
      <c r="Z257" s="445"/>
      <c r="AA257" s="441"/>
      <c r="AB257" s="443"/>
      <c r="AC257" s="441"/>
      <c r="AD257" s="444"/>
      <c r="AG257" s="441"/>
      <c r="AH257" s="441"/>
      <c r="AI257" s="443"/>
      <c r="AL257" s="441"/>
      <c r="AN257" s="441"/>
      <c r="AO257" s="443"/>
      <c r="AP257" s="441"/>
      <c r="AQ257" s="441"/>
      <c r="AR257" s="441"/>
      <c r="AS257" s="441"/>
      <c r="AT257" s="441"/>
      <c r="AU257" s="441"/>
      <c r="AV257" s="443"/>
      <c r="AW257" s="442"/>
      <c r="AY257" s="441"/>
      <c r="BC257" s="441"/>
      <c r="BD257" s="441"/>
      <c r="BE257" s="441"/>
      <c r="BF257" s="441"/>
      <c r="BG257" s="441"/>
      <c r="BH257" s="441"/>
      <c r="BI257" s="441"/>
      <c r="BJ257" s="441"/>
      <c r="BK257" s="441"/>
    </row>
    <row r="258" spans="1:63" x14ac:dyDescent="0.25">
      <c r="A258" s="443"/>
      <c r="B258" s="438"/>
      <c r="C258" s="441"/>
      <c r="D258" s="441"/>
      <c r="E258" s="441"/>
      <c r="I258" s="442"/>
      <c r="Q258" s="443"/>
      <c r="S258" s="443"/>
      <c r="T258" s="441"/>
      <c r="U258" s="444"/>
      <c r="V258" s="438"/>
      <c r="W258" s="443"/>
      <c r="X258" s="443"/>
      <c r="Y258" s="441"/>
      <c r="Z258" s="445"/>
      <c r="AA258" s="441"/>
      <c r="AB258" s="443"/>
      <c r="AC258" s="441"/>
      <c r="AD258" s="444"/>
      <c r="AG258" s="441"/>
      <c r="AH258" s="441"/>
      <c r="AI258" s="443"/>
      <c r="AL258" s="441"/>
      <c r="AN258" s="441"/>
      <c r="AO258" s="443"/>
      <c r="AP258" s="441"/>
      <c r="AQ258" s="441"/>
      <c r="AR258" s="441"/>
      <c r="AS258" s="441"/>
      <c r="AT258" s="441"/>
      <c r="AU258" s="441"/>
      <c r="AV258" s="443"/>
      <c r="AW258" s="442"/>
      <c r="AY258" s="441"/>
      <c r="BC258" s="441"/>
      <c r="BD258" s="441"/>
      <c r="BE258" s="441"/>
      <c r="BF258" s="441"/>
      <c r="BG258" s="441"/>
      <c r="BH258" s="441"/>
      <c r="BI258" s="441"/>
      <c r="BJ258" s="441"/>
      <c r="BK258" s="441"/>
    </row>
    <row r="259" spans="1:63" x14ac:dyDescent="0.25">
      <c r="A259" s="443"/>
      <c r="B259" s="438"/>
      <c r="C259" s="441"/>
      <c r="D259" s="441"/>
      <c r="E259" s="441"/>
      <c r="I259" s="442"/>
      <c r="Q259" s="443"/>
      <c r="S259" s="443"/>
      <c r="T259" s="441"/>
      <c r="U259" s="444"/>
      <c r="V259" s="438"/>
      <c r="W259" s="443"/>
      <c r="X259" s="443"/>
      <c r="Y259" s="441"/>
      <c r="Z259" s="445"/>
      <c r="AA259" s="441"/>
      <c r="AB259" s="443"/>
      <c r="AC259" s="441"/>
      <c r="AD259" s="444"/>
      <c r="AG259" s="441"/>
      <c r="AH259" s="441"/>
      <c r="AI259" s="443"/>
      <c r="AL259" s="441"/>
      <c r="AN259" s="441"/>
      <c r="AO259" s="443"/>
      <c r="AP259" s="441"/>
      <c r="AQ259" s="441"/>
      <c r="AR259" s="441"/>
      <c r="AS259" s="441"/>
      <c r="AT259" s="441"/>
      <c r="AU259" s="441"/>
      <c r="AV259" s="443"/>
      <c r="AW259" s="442"/>
      <c r="AY259" s="441"/>
      <c r="BC259" s="441"/>
      <c r="BD259" s="441"/>
      <c r="BE259" s="441"/>
      <c r="BF259" s="441"/>
      <c r="BG259" s="441"/>
      <c r="BH259" s="441"/>
      <c r="BI259" s="441"/>
      <c r="BJ259" s="441"/>
      <c r="BK259" s="441"/>
    </row>
    <row r="260" spans="1:63" x14ac:dyDescent="0.25">
      <c r="A260" s="443"/>
      <c r="B260" s="438"/>
      <c r="C260" s="441"/>
      <c r="D260" s="441"/>
      <c r="E260" s="441"/>
      <c r="I260" s="442"/>
      <c r="Q260" s="443"/>
      <c r="S260" s="443"/>
      <c r="T260" s="441"/>
      <c r="U260" s="444"/>
      <c r="V260" s="438"/>
      <c r="W260" s="443"/>
      <c r="X260" s="443"/>
      <c r="Y260" s="441"/>
      <c r="Z260" s="445"/>
      <c r="AA260" s="441"/>
      <c r="AB260" s="443"/>
      <c r="AC260" s="441"/>
      <c r="AD260" s="444"/>
      <c r="AG260" s="441"/>
      <c r="AH260" s="441"/>
      <c r="AI260" s="443"/>
      <c r="AL260" s="441"/>
      <c r="AN260" s="441"/>
      <c r="AO260" s="443"/>
      <c r="AP260" s="441"/>
      <c r="AQ260" s="441"/>
      <c r="AR260" s="441"/>
      <c r="AS260" s="441"/>
      <c r="AT260" s="441"/>
      <c r="AU260" s="441"/>
      <c r="AV260" s="443"/>
      <c r="AW260" s="442"/>
      <c r="AY260" s="441"/>
      <c r="BC260" s="441"/>
      <c r="BD260" s="441"/>
      <c r="BE260" s="441"/>
      <c r="BF260" s="441"/>
      <c r="BG260" s="441"/>
      <c r="BH260" s="441"/>
      <c r="BI260" s="441"/>
      <c r="BJ260" s="441"/>
      <c r="BK260" s="441"/>
    </row>
    <row r="261" spans="1:63" x14ac:dyDescent="0.25">
      <c r="A261" s="443"/>
      <c r="B261" s="438"/>
      <c r="C261" s="441"/>
      <c r="D261" s="441"/>
      <c r="E261" s="441"/>
      <c r="I261" s="442"/>
      <c r="Q261" s="443"/>
      <c r="S261" s="443"/>
      <c r="T261" s="441"/>
      <c r="U261" s="444"/>
      <c r="V261" s="438"/>
      <c r="W261" s="443"/>
      <c r="X261" s="443"/>
      <c r="Y261" s="441"/>
      <c r="Z261" s="445"/>
      <c r="AA261" s="441"/>
      <c r="AB261" s="443"/>
      <c r="AC261" s="441"/>
      <c r="AD261" s="444"/>
      <c r="AG261" s="441"/>
      <c r="AH261" s="441"/>
      <c r="AI261" s="443"/>
      <c r="AL261" s="441"/>
      <c r="AN261" s="441"/>
      <c r="AO261" s="443"/>
      <c r="AP261" s="441"/>
      <c r="AQ261" s="441"/>
      <c r="AR261" s="441"/>
      <c r="AS261" s="441"/>
      <c r="AT261" s="441"/>
      <c r="AU261" s="441"/>
      <c r="AV261" s="443"/>
      <c r="AW261" s="442"/>
      <c r="AY261" s="441"/>
      <c r="BC261" s="441"/>
      <c r="BD261" s="441"/>
      <c r="BE261" s="441"/>
      <c r="BF261" s="441"/>
      <c r="BG261" s="441"/>
      <c r="BH261" s="441"/>
      <c r="BI261" s="441"/>
      <c r="BJ261" s="441"/>
      <c r="BK261" s="441"/>
    </row>
    <row r="262" spans="1:63" x14ac:dyDescent="0.25">
      <c r="A262" s="443"/>
      <c r="B262" s="438"/>
      <c r="C262" s="441"/>
      <c r="D262" s="441"/>
      <c r="E262" s="441"/>
      <c r="I262" s="442"/>
      <c r="Q262" s="443"/>
      <c r="S262" s="443"/>
      <c r="T262" s="441"/>
      <c r="U262" s="444"/>
      <c r="V262" s="438"/>
      <c r="W262" s="443"/>
      <c r="X262" s="443"/>
      <c r="Y262" s="441"/>
      <c r="Z262" s="445"/>
      <c r="AA262" s="441"/>
      <c r="AB262" s="443"/>
      <c r="AC262" s="441"/>
      <c r="AD262" s="444"/>
      <c r="AG262" s="441"/>
      <c r="AH262" s="441"/>
      <c r="AI262" s="443"/>
      <c r="AL262" s="441"/>
      <c r="AN262" s="441"/>
      <c r="AO262" s="443"/>
      <c r="AP262" s="441"/>
      <c r="AQ262" s="441"/>
      <c r="AR262" s="441"/>
      <c r="AS262" s="441"/>
      <c r="AT262" s="441"/>
      <c r="AU262" s="441"/>
      <c r="AV262" s="443"/>
      <c r="AW262" s="442"/>
      <c r="AY262" s="441"/>
      <c r="BC262" s="441"/>
      <c r="BD262" s="441"/>
      <c r="BE262" s="441"/>
      <c r="BF262" s="441"/>
      <c r="BG262" s="441"/>
      <c r="BH262" s="441"/>
      <c r="BI262" s="441"/>
      <c r="BJ262" s="441"/>
      <c r="BK262" s="441"/>
    </row>
    <row r="263" spans="1:63" x14ac:dyDescent="0.25">
      <c r="A263" s="443"/>
      <c r="B263" s="438"/>
      <c r="C263" s="441"/>
      <c r="D263" s="441"/>
      <c r="E263" s="441"/>
      <c r="I263" s="442"/>
      <c r="Q263" s="443"/>
      <c r="S263" s="443"/>
      <c r="T263" s="441"/>
      <c r="U263" s="444"/>
      <c r="V263" s="438"/>
      <c r="W263" s="443"/>
      <c r="X263" s="443"/>
      <c r="Y263" s="441"/>
      <c r="Z263" s="445"/>
      <c r="AA263" s="441"/>
      <c r="AB263" s="443"/>
      <c r="AC263" s="441"/>
      <c r="AD263" s="444"/>
      <c r="AG263" s="441"/>
      <c r="AH263" s="441"/>
      <c r="AI263" s="443"/>
      <c r="AL263" s="441"/>
      <c r="AN263" s="441"/>
      <c r="AO263" s="443"/>
      <c r="AP263" s="441"/>
      <c r="AQ263" s="441"/>
      <c r="AR263" s="441"/>
      <c r="AS263" s="441"/>
      <c r="AT263" s="441"/>
      <c r="AU263" s="441"/>
      <c r="AV263" s="443"/>
      <c r="AW263" s="442"/>
      <c r="AY263" s="441"/>
      <c r="BC263" s="441"/>
      <c r="BD263" s="441"/>
      <c r="BE263" s="441"/>
      <c r="BF263" s="441"/>
      <c r="BG263" s="441"/>
      <c r="BH263" s="441"/>
      <c r="BI263" s="441"/>
      <c r="BJ263" s="441"/>
      <c r="BK263" s="441"/>
    </row>
    <row r="264" spans="1:63" x14ac:dyDescent="0.25">
      <c r="A264" s="443"/>
      <c r="B264" s="438"/>
      <c r="C264" s="441"/>
      <c r="D264" s="441"/>
      <c r="E264" s="441"/>
      <c r="I264" s="442"/>
      <c r="Q264" s="443"/>
      <c r="S264" s="443"/>
      <c r="T264" s="441"/>
      <c r="U264" s="444"/>
      <c r="V264" s="438"/>
      <c r="W264" s="443"/>
      <c r="X264" s="443"/>
      <c r="Y264" s="441"/>
      <c r="Z264" s="445"/>
      <c r="AA264" s="441"/>
      <c r="AB264" s="443"/>
      <c r="AC264" s="441"/>
      <c r="AD264" s="444"/>
      <c r="AG264" s="441"/>
      <c r="AH264" s="441"/>
      <c r="AI264" s="443"/>
      <c r="AL264" s="441"/>
      <c r="AN264" s="441"/>
      <c r="AO264" s="443"/>
      <c r="AP264" s="441"/>
      <c r="AQ264" s="441"/>
      <c r="AR264" s="441"/>
      <c r="AS264" s="441"/>
      <c r="AT264" s="441"/>
      <c r="AU264" s="441"/>
      <c r="AV264" s="443"/>
      <c r="AW264" s="442"/>
      <c r="AY264" s="441"/>
      <c r="BC264" s="441"/>
      <c r="BD264" s="441"/>
      <c r="BE264" s="441"/>
      <c r="BF264" s="441"/>
      <c r="BG264" s="441"/>
      <c r="BH264" s="441"/>
      <c r="BI264" s="441"/>
      <c r="BJ264" s="441"/>
      <c r="BK264" s="441"/>
    </row>
    <row r="265" spans="1:63" x14ac:dyDescent="0.25">
      <c r="A265" s="443"/>
      <c r="B265" s="438"/>
      <c r="C265" s="441"/>
      <c r="D265" s="441"/>
      <c r="E265" s="441"/>
      <c r="I265" s="442"/>
      <c r="Q265" s="443"/>
      <c r="S265" s="443"/>
      <c r="T265" s="441"/>
      <c r="U265" s="444"/>
      <c r="V265" s="438"/>
      <c r="W265" s="443"/>
      <c r="X265" s="443"/>
      <c r="Y265" s="441"/>
      <c r="Z265" s="445"/>
      <c r="AA265" s="441"/>
      <c r="AB265" s="443"/>
      <c r="AC265" s="441"/>
      <c r="AD265" s="444"/>
      <c r="AG265" s="441"/>
      <c r="AH265" s="441"/>
      <c r="AI265" s="443"/>
      <c r="AL265" s="441"/>
      <c r="AN265" s="441"/>
      <c r="AO265" s="443"/>
      <c r="AP265" s="441"/>
      <c r="AQ265" s="441"/>
      <c r="AR265" s="441"/>
      <c r="AS265" s="441"/>
      <c r="AT265" s="441"/>
      <c r="AU265" s="441"/>
      <c r="AV265" s="443"/>
      <c r="AW265" s="442"/>
      <c r="AY265" s="441"/>
      <c r="BC265" s="441"/>
      <c r="BD265" s="441"/>
      <c r="BE265" s="441"/>
      <c r="BF265" s="441"/>
      <c r="BG265" s="441"/>
      <c r="BH265" s="441"/>
      <c r="BI265" s="441"/>
      <c r="BJ265" s="441"/>
      <c r="BK265" s="441"/>
    </row>
    <row r="266" spans="1:63" x14ac:dyDescent="0.25">
      <c r="A266" s="443"/>
      <c r="B266" s="438"/>
      <c r="C266" s="441"/>
      <c r="D266" s="441"/>
      <c r="E266" s="441"/>
      <c r="I266" s="442"/>
      <c r="Q266" s="443"/>
      <c r="S266" s="443"/>
      <c r="T266" s="441"/>
      <c r="U266" s="444"/>
      <c r="V266" s="438"/>
      <c r="W266" s="443"/>
      <c r="X266" s="443"/>
      <c r="Y266" s="441"/>
      <c r="Z266" s="445"/>
      <c r="AA266" s="441"/>
      <c r="AB266" s="443"/>
      <c r="AC266" s="441"/>
      <c r="AD266" s="444"/>
      <c r="AG266" s="441"/>
      <c r="AH266" s="441"/>
      <c r="AI266" s="443"/>
      <c r="AL266" s="441"/>
      <c r="AN266" s="441"/>
      <c r="AO266" s="443"/>
      <c r="AP266" s="441"/>
      <c r="AQ266" s="441"/>
      <c r="AR266" s="441"/>
      <c r="AS266" s="441"/>
      <c r="AT266" s="441"/>
      <c r="AU266" s="441"/>
      <c r="AV266" s="443"/>
      <c r="AW266" s="442"/>
      <c r="AY266" s="441"/>
      <c r="BC266" s="441"/>
      <c r="BD266" s="441"/>
      <c r="BE266" s="441"/>
      <c r="BF266" s="441"/>
      <c r="BG266" s="441"/>
      <c r="BH266" s="441"/>
      <c r="BI266" s="441"/>
      <c r="BJ266" s="441"/>
      <c r="BK266" s="441"/>
    </row>
    <row r="267" spans="1:63" x14ac:dyDescent="0.25">
      <c r="A267" s="443"/>
      <c r="B267" s="438"/>
      <c r="C267" s="441"/>
      <c r="D267" s="441"/>
      <c r="E267" s="441"/>
      <c r="I267" s="442"/>
      <c r="Q267" s="443"/>
      <c r="S267" s="443"/>
      <c r="T267" s="441"/>
      <c r="U267" s="444"/>
      <c r="V267" s="438"/>
      <c r="W267" s="443"/>
      <c r="X267" s="443"/>
      <c r="Y267" s="441"/>
      <c r="Z267" s="445"/>
      <c r="AA267" s="441"/>
      <c r="AB267" s="443"/>
      <c r="AC267" s="441"/>
      <c r="AD267" s="444"/>
      <c r="AG267" s="441"/>
      <c r="AH267" s="441"/>
      <c r="AI267" s="443"/>
      <c r="AL267" s="441"/>
      <c r="AN267" s="441"/>
      <c r="AO267" s="443"/>
      <c r="AP267" s="441"/>
      <c r="AQ267" s="441"/>
      <c r="AR267" s="441"/>
      <c r="AS267" s="441"/>
      <c r="AT267" s="441"/>
      <c r="AU267" s="441"/>
      <c r="AV267" s="443"/>
      <c r="AW267" s="442"/>
      <c r="AY267" s="441"/>
      <c r="BC267" s="441"/>
      <c r="BD267" s="441"/>
      <c r="BE267" s="441"/>
      <c r="BF267" s="441"/>
      <c r="BG267" s="441"/>
      <c r="BH267" s="441"/>
      <c r="BI267" s="441"/>
      <c r="BJ267" s="441"/>
      <c r="BK267" s="441"/>
    </row>
    <row r="268" spans="1:63" x14ac:dyDescent="0.25">
      <c r="A268" s="443"/>
      <c r="B268" s="438"/>
      <c r="C268" s="441"/>
      <c r="D268" s="441"/>
      <c r="E268" s="441"/>
      <c r="I268" s="442"/>
      <c r="Q268" s="443"/>
      <c r="S268" s="443"/>
      <c r="T268" s="441"/>
      <c r="U268" s="444"/>
      <c r="V268" s="438"/>
      <c r="W268" s="443"/>
      <c r="X268" s="443"/>
      <c r="Y268" s="441"/>
      <c r="Z268" s="445"/>
      <c r="AA268" s="441"/>
      <c r="AB268" s="443"/>
      <c r="AC268" s="441"/>
      <c r="AD268" s="444"/>
      <c r="AG268" s="441"/>
      <c r="AH268" s="441"/>
      <c r="AI268" s="443"/>
      <c r="AL268" s="441"/>
      <c r="AN268" s="441"/>
      <c r="AO268" s="443"/>
      <c r="AP268" s="441"/>
      <c r="AQ268" s="441"/>
      <c r="AR268" s="441"/>
      <c r="AS268" s="441"/>
      <c r="AT268" s="441"/>
      <c r="AU268" s="441"/>
      <c r="AV268" s="443"/>
      <c r="AW268" s="442"/>
      <c r="AY268" s="441"/>
      <c r="BC268" s="441"/>
      <c r="BD268" s="441"/>
      <c r="BE268" s="441"/>
      <c r="BF268" s="441"/>
      <c r="BG268" s="441"/>
      <c r="BH268" s="441"/>
      <c r="BI268" s="441"/>
      <c r="BJ268" s="441"/>
      <c r="BK268" s="441"/>
    </row>
    <row r="269" spans="1:63" x14ac:dyDescent="0.25">
      <c r="A269" s="443"/>
      <c r="B269" s="438"/>
      <c r="C269" s="441"/>
      <c r="D269" s="441"/>
      <c r="E269" s="441"/>
      <c r="I269" s="442"/>
      <c r="Q269" s="443"/>
      <c r="S269" s="443"/>
      <c r="T269" s="441"/>
      <c r="U269" s="444"/>
      <c r="V269" s="438"/>
      <c r="W269" s="443"/>
      <c r="X269" s="443"/>
      <c r="Y269" s="441"/>
      <c r="Z269" s="445"/>
      <c r="AA269" s="441"/>
      <c r="AB269" s="443"/>
      <c r="AC269" s="441"/>
      <c r="AD269" s="444"/>
      <c r="AG269" s="441"/>
      <c r="AH269" s="441"/>
      <c r="AI269" s="443"/>
      <c r="AL269" s="441"/>
      <c r="AN269" s="441"/>
      <c r="AO269" s="443"/>
      <c r="AP269" s="441"/>
      <c r="AQ269" s="441"/>
      <c r="AR269" s="441"/>
      <c r="AS269" s="441"/>
      <c r="AT269" s="441"/>
      <c r="AU269" s="441"/>
      <c r="AV269" s="443"/>
      <c r="AW269" s="442"/>
      <c r="AY269" s="441"/>
      <c r="BC269" s="441"/>
      <c r="BD269" s="441"/>
      <c r="BE269" s="441"/>
      <c r="BF269" s="441"/>
      <c r="BG269" s="441"/>
      <c r="BH269" s="441"/>
      <c r="BI269" s="441"/>
      <c r="BJ269" s="441"/>
      <c r="BK269" s="441"/>
    </row>
    <row r="270" spans="1:63" x14ac:dyDescent="0.25">
      <c r="A270" s="443"/>
      <c r="B270" s="438"/>
      <c r="C270" s="441"/>
      <c r="D270" s="441"/>
      <c r="E270" s="441"/>
      <c r="I270" s="442"/>
      <c r="Q270" s="443"/>
      <c r="S270" s="443"/>
      <c r="T270" s="441"/>
      <c r="U270" s="444"/>
      <c r="V270" s="438"/>
      <c r="W270" s="443"/>
      <c r="X270" s="443"/>
      <c r="Y270" s="441"/>
      <c r="Z270" s="445"/>
      <c r="AA270" s="441"/>
      <c r="AB270" s="443"/>
      <c r="AC270" s="441"/>
      <c r="AD270" s="444"/>
      <c r="AG270" s="441"/>
      <c r="AH270" s="441"/>
      <c r="AI270" s="443"/>
      <c r="AL270" s="441"/>
      <c r="AN270" s="441"/>
      <c r="AO270" s="443"/>
      <c r="AP270" s="441"/>
      <c r="AQ270" s="441"/>
      <c r="AR270" s="441"/>
      <c r="AS270" s="441"/>
      <c r="AT270" s="441"/>
      <c r="AU270" s="441"/>
      <c r="AV270" s="443"/>
      <c r="AW270" s="442"/>
      <c r="AY270" s="441"/>
      <c r="BC270" s="441"/>
      <c r="BD270" s="441"/>
      <c r="BE270" s="441"/>
      <c r="BF270" s="441"/>
      <c r="BG270" s="441"/>
      <c r="BH270" s="441"/>
      <c r="BI270" s="441"/>
      <c r="BJ270" s="441"/>
      <c r="BK270" s="441"/>
    </row>
    <row r="271" spans="1:63" x14ac:dyDescent="0.25">
      <c r="A271" s="443"/>
      <c r="B271" s="438"/>
      <c r="C271" s="441"/>
      <c r="D271" s="441"/>
      <c r="E271" s="441"/>
      <c r="I271" s="442"/>
      <c r="Q271" s="443"/>
      <c r="S271" s="443"/>
      <c r="T271" s="441"/>
      <c r="U271" s="444"/>
      <c r="V271" s="438"/>
      <c r="W271" s="443"/>
      <c r="X271" s="443"/>
      <c r="Y271" s="441"/>
      <c r="Z271" s="445"/>
      <c r="AA271" s="441"/>
      <c r="AB271" s="443"/>
      <c r="AC271" s="441"/>
      <c r="AD271" s="444"/>
      <c r="AG271" s="441"/>
      <c r="AH271" s="441"/>
      <c r="AI271" s="443"/>
      <c r="AL271" s="441"/>
      <c r="AN271" s="441"/>
      <c r="AO271" s="443"/>
      <c r="AP271" s="441"/>
      <c r="AQ271" s="441"/>
      <c r="AR271" s="441"/>
      <c r="AS271" s="441"/>
      <c r="AT271" s="441"/>
      <c r="AU271" s="441"/>
      <c r="AV271" s="443"/>
      <c r="AW271" s="442"/>
      <c r="AY271" s="441"/>
      <c r="BC271" s="441"/>
      <c r="BD271" s="441"/>
      <c r="BE271" s="441"/>
      <c r="BF271" s="441"/>
      <c r="BG271" s="441"/>
      <c r="BH271" s="441"/>
      <c r="BI271" s="441"/>
      <c r="BJ271" s="441"/>
      <c r="BK271" s="441"/>
    </row>
    <row r="272" spans="1:63" x14ac:dyDescent="0.25">
      <c r="A272" s="443"/>
      <c r="B272" s="438"/>
      <c r="C272" s="441"/>
      <c r="D272" s="441"/>
      <c r="E272" s="441"/>
      <c r="I272" s="442"/>
      <c r="Q272" s="443"/>
      <c r="S272" s="443"/>
      <c r="T272" s="441"/>
      <c r="U272" s="444"/>
      <c r="V272" s="438"/>
      <c r="W272" s="443"/>
      <c r="X272" s="443"/>
      <c r="Y272" s="441"/>
      <c r="Z272" s="445"/>
      <c r="AA272" s="441"/>
      <c r="AB272" s="443"/>
      <c r="AC272" s="441"/>
      <c r="AD272" s="444"/>
      <c r="AG272" s="441"/>
      <c r="AH272" s="441"/>
      <c r="AI272" s="443"/>
      <c r="AL272" s="441"/>
      <c r="AN272" s="441"/>
      <c r="AO272" s="443"/>
      <c r="AP272" s="441"/>
      <c r="AQ272" s="441"/>
      <c r="AR272" s="441"/>
      <c r="AS272" s="441"/>
      <c r="AT272" s="441"/>
      <c r="AU272" s="441"/>
      <c r="AV272" s="443"/>
      <c r="AW272" s="442"/>
      <c r="AY272" s="441"/>
      <c r="BC272" s="441"/>
      <c r="BD272" s="441"/>
      <c r="BE272" s="441"/>
      <c r="BF272" s="441"/>
      <c r="BG272" s="441"/>
      <c r="BH272" s="441"/>
      <c r="BI272" s="441"/>
      <c r="BJ272" s="441"/>
      <c r="BK272" s="441"/>
    </row>
    <row r="273" spans="1:63" x14ac:dyDescent="0.25">
      <c r="A273" s="443"/>
      <c r="B273" s="438"/>
      <c r="C273" s="441"/>
      <c r="D273" s="441"/>
      <c r="E273" s="441"/>
      <c r="I273" s="442"/>
      <c r="Q273" s="443"/>
      <c r="S273" s="443"/>
      <c r="T273" s="441"/>
      <c r="U273" s="444"/>
      <c r="V273" s="438"/>
      <c r="W273" s="443"/>
      <c r="X273" s="443"/>
      <c r="Y273" s="441"/>
      <c r="Z273" s="445"/>
      <c r="AA273" s="441"/>
      <c r="AB273" s="443"/>
      <c r="AC273" s="441"/>
      <c r="AD273" s="444"/>
      <c r="AG273" s="441"/>
      <c r="AH273" s="441"/>
      <c r="AI273" s="443"/>
      <c r="AL273" s="441"/>
      <c r="AN273" s="441"/>
      <c r="AO273" s="443"/>
      <c r="AP273" s="441"/>
      <c r="AQ273" s="441"/>
      <c r="AR273" s="441"/>
      <c r="AS273" s="441"/>
      <c r="AT273" s="441"/>
      <c r="AU273" s="441"/>
      <c r="AV273" s="443"/>
      <c r="AW273" s="442"/>
      <c r="AY273" s="441"/>
      <c r="BC273" s="441"/>
      <c r="BD273" s="441"/>
      <c r="BE273" s="441"/>
      <c r="BF273" s="441"/>
      <c r="BG273" s="441"/>
      <c r="BH273" s="441"/>
      <c r="BI273" s="441"/>
      <c r="BJ273" s="441"/>
      <c r="BK273" s="441"/>
    </row>
    <row r="274" spans="1:63" x14ac:dyDescent="0.25">
      <c r="A274" s="443"/>
      <c r="B274" s="438"/>
      <c r="C274" s="441"/>
      <c r="D274" s="441"/>
      <c r="E274" s="441"/>
      <c r="I274" s="442"/>
      <c r="Q274" s="443"/>
      <c r="S274" s="443"/>
      <c r="T274" s="441"/>
      <c r="U274" s="444"/>
      <c r="V274" s="438"/>
      <c r="W274" s="443"/>
      <c r="X274" s="443"/>
      <c r="Y274" s="441"/>
      <c r="Z274" s="445"/>
      <c r="AA274" s="441"/>
      <c r="AB274" s="443"/>
      <c r="AC274" s="441"/>
      <c r="AD274" s="444"/>
      <c r="AG274" s="441"/>
      <c r="AH274" s="441"/>
      <c r="AI274" s="443"/>
      <c r="AL274" s="441"/>
      <c r="AN274" s="441"/>
      <c r="AO274" s="443"/>
      <c r="AP274" s="441"/>
      <c r="AQ274" s="441"/>
      <c r="AR274" s="441"/>
      <c r="AS274" s="441"/>
      <c r="AT274" s="441"/>
      <c r="AU274" s="441"/>
      <c r="AV274" s="443"/>
      <c r="AW274" s="442"/>
      <c r="AY274" s="441"/>
      <c r="BC274" s="441"/>
      <c r="BD274" s="441"/>
      <c r="BE274" s="441"/>
      <c r="BF274" s="441"/>
      <c r="BG274" s="441"/>
      <c r="BH274" s="441"/>
      <c r="BI274" s="441"/>
      <c r="BJ274" s="441"/>
      <c r="BK274" s="441"/>
    </row>
    <row r="275" spans="1:63" x14ac:dyDescent="0.25">
      <c r="A275" s="443"/>
      <c r="B275" s="438"/>
      <c r="C275" s="441"/>
      <c r="D275" s="441"/>
      <c r="E275" s="441"/>
      <c r="I275" s="442"/>
      <c r="Q275" s="443"/>
      <c r="S275" s="443"/>
      <c r="T275" s="441"/>
      <c r="U275" s="444"/>
      <c r="V275" s="438"/>
      <c r="W275" s="443"/>
      <c r="X275" s="443"/>
      <c r="Y275" s="441"/>
      <c r="Z275" s="445"/>
      <c r="AA275" s="441"/>
      <c r="AB275" s="443"/>
      <c r="AC275" s="441"/>
      <c r="AD275" s="444"/>
      <c r="AG275" s="441"/>
      <c r="AH275" s="441"/>
      <c r="AI275" s="443"/>
      <c r="AL275" s="441"/>
      <c r="AN275" s="441"/>
      <c r="AO275" s="443"/>
      <c r="AP275" s="441"/>
      <c r="AQ275" s="441"/>
      <c r="AR275" s="441"/>
      <c r="AS275" s="441"/>
      <c r="AT275" s="441"/>
      <c r="AU275" s="441"/>
      <c r="AV275" s="443"/>
      <c r="AW275" s="442"/>
      <c r="AY275" s="441"/>
      <c r="BC275" s="441"/>
      <c r="BD275" s="441"/>
      <c r="BE275" s="441"/>
      <c r="BF275" s="441"/>
      <c r="BG275" s="441"/>
      <c r="BH275" s="441"/>
      <c r="BI275" s="441"/>
      <c r="BJ275" s="441"/>
      <c r="BK275" s="441"/>
    </row>
    <row r="276" spans="1:63" x14ac:dyDescent="0.25">
      <c r="A276" s="443"/>
      <c r="B276" s="438"/>
      <c r="C276" s="441"/>
      <c r="D276" s="441"/>
      <c r="E276" s="441"/>
      <c r="I276" s="442"/>
      <c r="Q276" s="443"/>
      <c r="S276" s="443"/>
      <c r="T276" s="441"/>
      <c r="U276" s="444"/>
      <c r="V276" s="438"/>
      <c r="W276" s="443"/>
      <c r="X276" s="443"/>
      <c r="Y276" s="441"/>
      <c r="Z276" s="445"/>
      <c r="AA276" s="441"/>
      <c r="AB276" s="443"/>
      <c r="AC276" s="441"/>
      <c r="AD276" s="444"/>
      <c r="AG276" s="441"/>
      <c r="AH276" s="441"/>
      <c r="AI276" s="443"/>
      <c r="AL276" s="441"/>
      <c r="AN276" s="441"/>
      <c r="AO276" s="443"/>
      <c r="AP276" s="441"/>
      <c r="AQ276" s="441"/>
      <c r="AR276" s="441"/>
      <c r="AS276" s="441"/>
      <c r="AT276" s="441"/>
      <c r="AU276" s="441"/>
      <c r="AV276" s="443"/>
      <c r="AW276" s="442"/>
      <c r="AY276" s="441"/>
      <c r="BC276" s="441"/>
      <c r="BD276" s="441"/>
      <c r="BE276" s="441"/>
      <c r="BF276" s="441"/>
      <c r="BG276" s="441"/>
      <c r="BH276" s="441"/>
      <c r="BI276" s="441"/>
      <c r="BJ276" s="441"/>
      <c r="BK276" s="441"/>
    </row>
    <row r="277" spans="1:63" x14ac:dyDescent="0.25">
      <c r="A277" s="443"/>
      <c r="B277" s="438"/>
      <c r="C277" s="441"/>
      <c r="D277" s="441"/>
      <c r="E277" s="441"/>
      <c r="I277" s="442"/>
      <c r="Q277" s="443"/>
      <c r="S277" s="443"/>
      <c r="T277" s="441"/>
      <c r="U277" s="444"/>
      <c r="V277" s="438"/>
      <c r="W277" s="443"/>
      <c r="X277" s="443"/>
      <c r="Y277" s="441"/>
      <c r="Z277" s="445"/>
      <c r="AA277" s="441"/>
      <c r="AB277" s="443"/>
      <c r="AC277" s="441"/>
      <c r="AD277" s="444"/>
      <c r="AG277" s="441"/>
      <c r="AH277" s="441"/>
      <c r="AI277" s="443"/>
      <c r="AL277" s="441"/>
      <c r="AN277" s="441"/>
      <c r="AO277" s="443"/>
      <c r="AP277" s="441"/>
      <c r="AQ277" s="441"/>
      <c r="AR277" s="441"/>
      <c r="AS277" s="441"/>
      <c r="AT277" s="441"/>
      <c r="AU277" s="441"/>
      <c r="AV277" s="443"/>
      <c r="AW277" s="442"/>
      <c r="AY277" s="441"/>
      <c r="BC277" s="441"/>
      <c r="BD277" s="441"/>
      <c r="BE277" s="441"/>
      <c r="BF277" s="441"/>
      <c r="BG277" s="441"/>
      <c r="BH277" s="441"/>
      <c r="BI277" s="441"/>
      <c r="BJ277" s="441"/>
      <c r="BK277" s="441"/>
    </row>
    <row r="278" spans="1:63" x14ac:dyDescent="0.25">
      <c r="A278" s="443"/>
      <c r="B278" s="438"/>
      <c r="C278" s="441"/>
      <c r="D278" s="441"/>
      <c r="E278" s="441"/>
      <c r="I278" s="442"/>
      <c r="Q278" s="443"/>
      <c r="S278" s="443"/>
      <c r="T278" s="441"/>
      <c r="U278" s="444"/>
      <c r="V278" s="438"/>
      <c r="W278" s="443"/>
      <c r="X278" s="443"/>
      <c r="Y278" s="441"/>
      <c r="Z278" s="445"/>
      <c r="AA278" s="441"/>
      <c r="AB278" s="443"/>
      <c r="AC278" s="441"/>
      <c r="AD278" s="444"/>
      <c r="AG278" s="441"/>
      <c r="AH278" s="441"/>
      <c r="AI278" s="443"/>
      <c r="AL278" s="441"/>
      <c r="AN278" s="441"/>
      <c r="AO278" s="443"/>
      <c r="AP278" s="441"/>
      <c r="AQ278" s="441"/>
      <c r="AR278" s="441"/>
      <c r="AS278" s="441"/>
      <c r="AT278" s="441"/>
      <c r="AU278" s="441"/>
      <c r="AV278" s="443"/>
      <c r="AW278" s="442"/>
      <c r="AY278" s="441"/>
      <c r="BC278" s="441"/>
      <c r="BD278" s="441"/>
      <c r="BE278" s="441"/>
      <c r="BF278" s="441"/>
      <c r="BG278" s="441"/>
      <c r="BH278" s="441"/>
      <c r="BI278" s="441"/>
      <c r="BJ278" s="441"/>
      <c r="BK278" s="441"/>
    </row>
    <row r="279" spans="1:63" x14ac:dyDescent="0.25">
      <c r="A279" s="443"/>
      <c r="B279" s="438"/>
      <c r="C279" s="441"/>
      <c r="D279" s="441"/>
      <c r="E279" s="441"/>
      <c r="I279" s="442"/>
      <c r="Q279" s="443"/>
      <c r="S279" s="443"/>
      <c r="T279" s="441"/>
      <c r="U279" s="444"/>
      <c r="V279" s="438"/>
      <c r="W279" s="443"/>
      <c r="X279" s="443"/>
      <c r="Y279" s="441"/>
      <c r="Z279" s="445"/>
      <c r="AA279" s="441"/>
      <c r="AB279" s="443"/>
      <c r="AC279" s="441"/>
      <c r="AD279" s="444"/>
      <c r="AG279" s="441"/>
      <c r="AH279" s="441"/>
      <c r="AI279" s="443"/>
      <c r="AL279" s="441"/>
      <c r="AN279" s="441"/>
      <c r="AO279" s="443"/>
      <c r="AP279" s="441"/>
      <c r="AQ279" s="441"/>
      <c r="AR279" s="441"/>
      <c r="AS279" s="441"/>
      <c r="AT279" s="441"/>
      <c r="AU279" s="441"/>
      <c r="AV279" s="443"/>
      <c r="AW279" s="442"/>
      <c r="AY279" s="441"/>
      <c r="BC279" s="441"/>
      <c r="BD279" s="441"/>
      <c r="BE279" s="441"/>
      <c r="BF279" s="441"/>
      <c r="BG279" s="441"/>
      <c r="BH279" s="441"/>
      <c r="BI279" s="441"/>
      <c r="BJ279" s="441"/>
      <c r="BK279" s="441"/>
    </row>
    <row r="280" spans="1:63" x14ac:dyDescent="0.25">
      <c r="A280" s="443"/>
      <c r="B280" s="438"/>
      <c r="C280" s="441"/>
      <c r="D280" s="441"/>
      <c r="E280" s="441"/>
      <c r="I280" s="442"/>
      <c r="Q280" s="443"/>
      <c r="S280" s="443"/>
      <c r="T280" s="441"/>
      <c r="U280" s="444"/>
      <c r="V280" s="438"/>
      <c r="W280" s="443"/>
      <c r="X280" s="443"/>
      <c r="Y280" s="441"/>
      <c r="Z280" s="445"/>
      <c r="AA280" s="441"/>
      <c r="AB280" s="443"/>
      <c r="AC280" s="441"/>
      <c r="AD280" s="444"/>
      <c r="AG280" s="441"/>
      <c r="AH280" s="441"/>
      <c r="AI280" s="443"/>
      <c r="AL280" s="441"/>
      <c r="AN280" s="441"/>
      <c r="AO280" s="443"/>
      <c r="AP280" s="441"/>
      <c r="AQ280" s="441"/>
      <c r="AR280" s="441"/>
      <c r="AS280" s="441"/>
      <c r="AT280" s="441"/>
      <c r="AU280" s="441"/>
      <c r="AV280" s="443"/>
      <c r="AW280" s="442"/>
      <c r="AY280" s="441"/>
      <c r="BC280" s="441"/>
      <c r="BD280" s="441"/>
      <c r="BE280" s="441"/>
      <c r="BF280" s="441"/>
      <c r="BG280" s="441"/>
      <c r="BH280" s="441"/>
      <c r="BI280" s="441"/>
      <c r="BJ280" s="441"/>
      <c r="BK280" s="441"/>
    </row>
    <row r="281" spans="1:63" x14ac:dyDescent="0.25">
      <c r="A281" s="443"/>
      <c r="B281" s="438"/>
      <c r="C281" s="441"/>
      <c r="D281" s="441"/>
      <c r="E281" s="441"/>
      <c r="I281" s="442"/>
      <c r="Q281" s="443"/>
      <c r="S281" s="443"/>
      <c r="T281" s="441"/>
      <c r="U281" s="444"/>
      <c r="V281" s="438"/>
      <c r="W281" s="443"/>
      <c r="X281" s="443"/>
      <c r="Y281" s="441"/>
      <c r="Z281" s="445"/>
      <c r="AA281" s="441"/>
      <c r="AB281" s="443"/>
      <c r="AC281" s="441"/>
      <c r="AD281" s="444"/>
      <c r="AG281" s="441"/>
      <c r="AH281" s="441"/>
      <c r="AI281" s="443"/>
      <c r="AL281" s="441"/>
      <c r="AN281" s="441"/>
      <c r="AO281" s="443"/>
      <c r="AP281" s="441"/>
      <c r="AQ281" s="441"/>
      <c r="AR281" s="441"/>
      <c r="AS281" s="441"/>
      <c r="AT281" s="441"/>
      <c r="AU281" s="441"/>
      <c r="AV281" s="443"/>
      <c r="AW281" s="442"/>
      <c r="AY281" s="441"/>
      <c r="BC281" s="441"/>
      <c r="BD281" s="441"/>
      <c r="BE281" s="441"/>
      <c r="BF281" s="441"/>
      <c r="BG281" s="441"/>
      <c r="BH281" s="441"/>
      <c r="BI281" s="441"/>
      <c r="BJ281" s="441"/>
      <c r="BK281" s="441"/>
    </row>
    <row r="282" spans="1:63" x14ac:dyDescent="0.25">
      <c r="A282" s="443"/>
      <c r="B282" s="438"/>
      <c r="C282" s="441"/>
      <c r="D282" s="441"/>
      <c r="E282" s="441"/>
      <c r="I282" s="442"/>
      <c r="Q282" s="443"/>
      <c r="S282" s="443"/>
      <c r="T282" s="441"/>
      <c r="U282" s="444"/>
      <c r="V282" s="438"/>
      <c r="W282" s="443"/>
      <c r="X282" s="443"/>
      <c r="Y282" s="441"/>
      <c r="Z282" s="445"/>
      <c r="AA282" s="441"/>
      <c r="AB282" s="443"/>
      <c r="AC282" s="441"/>
      <c r="AD282" s="444"/>
      <c r="AG282" s="441"/>
      <c r="AH282" s="441"/>
      <c r="AI282" s="443"/>
      <c r="AL282" s="441"/>
      <c r="AN282" s="441"/>
      <c r="AO282" s="443"/>
      <c r="AP282" s="441"/>
      <c r="AQ282" s="441"/>
      <c r="AR282" s="441"/>
      <c r="AS282" s="441"/>
      <c r="AT282" s="441"/>
      <c r="AU282" s="441"/>
      <c r="AV282" s="443"/>
      <c r="AW282" s="442"/>
      <c r="AY282" s="441"/>
      <c r="BC282" s="441"/>
      <c r="BD282" s="441"/>
      <c r="BE282" s="441"/>
      <c r="BF282" s="441"/>
      <c r="BG282" s="441"/>
      <c r="BH282" s="441"/>
      <c r="BI282" s="441"/>
      <c r="BJ282" s="441"/>
      <c r="BK282" s="441"/>
    </row>
    <row r="283" spans="1:63" x14ac:dyDescent="0.25">
      <c r="A283" s="443"/>
      <c r="B283" s="438"/>
      <c r="C283" s="441"/>
      <c r="D283" s="441"/>
      <c r="E283" s="441"/>
      <c r="I283" s="442"/>
      <c r="Q283" s="443"/>
      <c r="S283" s="443"/>
      <c r="T283" s="441"/>
      <c r="U283" s="444"/>
      <c r="V283" s="438"/>
      <c r="W283" s="443"/>
      <c r="X283" s="443"/>
      <c r="Y283" s="441"/>
      <c r="Z283" s="445"/>
      <c r="AA283" s="441"/>
      <c r="AB283" s="443"/>
      <c r="AC283" s="441"/>
      <c r="AD283" s="444"/>
      <c r="AG283" s="441"/>
      <c r="AH283" s="441"/>
      <c r="AI283" s="443"/>
      <c r="AL283" s="441"/>
      <c r="AN283" s="441"/>
      <c r="AO283" s="443"/>
      <c r="AP283" s="441"/>
      <c r="AQ283" s="441"/>
      <c r="AR283" s="441"/>
      <c r="AS283" s="441"/>
      <c r="AT283" s="441"/>
      <c r="AU283" s="441"/>
      <c r="AV283" s="443"/>
      <c r="AW283" s="442"/>
      <c r="AY283" s="441"/>
      <c r="BC283" s="441"/>
      <c r="BD283" s="441"/>
      <c r="BE283" s="441"/>
      <c r="BF283" s="441"/>
      <c r="BG283" s="441"/>
      <c r="BH283" s="441"/>
      <c r="BI283" s="441"/>
      <c r="BJ283" s="441"/>
      <c r="BK283" s="441"/>
    </row>
    <row r="284" spans="1:63" x14ac:dyDescent="0.25">
      <c r="A284" s="443"/>
      <c r="B284" s="438"/>
      <c r="C284" s="441"/>
      <c r="D284" s="441"/>
      <c r="E284" s="441"/>
      <c r="I284" s="442"/>
      <c r="Q284" s="443"/>
      <c r="S284" s="443"/>
      <c r="T284" s="441"/>
      <c r="U284" s="444"/>
      <c r="V284" s="438"/>
      <c r="W284" s="443"/>
      <c r="X284" s="443"/>
      <c r="Y284" s="441"/>
      <c r="Z284" s="445"/>
      <c r="AA284" s="441"/>
      <c r="AB284" s="443"/>
      <c r="AC284" s="441"/>
      <c r="AD284" s="444"/>
      <c r="AG284" s="441"/>
      <c r="AH284" s="441"/>
      <c r="AI284" s="443"/>
      <c r="AL284" s="441"/>
      <c r="AN284" s="441"/>
      <c r="AO284" s="443"/>
      <c r="AP284" s="441"/>
      <c r="AQ284" s="441"/>
      <c r="AR284" s="441"/>
      <c r="AS284" s="441"/>
      <c r="AT284" s="441"/>
      <c r="AU284" s="441"/>
      <c r="AV284" s="443"/>
      <c r="AW284" s="442"/>
      <c r="AY284" s="441"/>
      <c r="BC284" s="441"/>
      <c r="BD284" s="441"/>
      <c r="BE284" s="441"/>
      <c r="BF284" s="441"/>
      <c r="BG284" s="441"/>
      <c r="BH284" s="441"/>
      <c r="BI284" s="441"/>
      <c r="BJ284" s="441"/>
      <c r="BK284" s="441"/>
    </row>
    <row r="285" spans="1:63" x14ac:dyDescent="0.25">
      <c r="A285" s="443"/>
      <c r="B285" s="438"/>
      <c r="C285" s="441"/>
      <c r="D285" s="441"/>
      <c r="E285" s="441"/>
      <c r="I285" s="442"/>
      <c r="Q285" s="443"/>
      <c r="S285" s="443"/>
      <c r="T285" s="441"/>
      <c r="U285" s="444"/>
      <c r="V285" s="438"/>
      <c r="W285" s="443"/>
      <c r="X285" s="443"/>
      <c r="Y285" s="441"/>
      <c r="Z285" s="445"/>
      <c r="AA285" s="441"/>
      <c r="AB285" s="443"/>
      <c r="AC285" s="441"/>
      <c r="AD285" s="444"/>
      <c r="AG285" s="441"/>
      <c r="AH285" s="441"/>
      <c r="AI285" s="443"/>
      <c r="AL285" s="441"/>
      <c r="AN285" s="441"/>
      <c r="AO285" s="443"/>
      <c r="AP285" s="441"/>
      <c r="AQ285" s="441"/>
      <c r="AR285" s="441"/>
      <c r="AS285" s="441"/>
      <c r="AT285" s="441"/>
      <c r="AU285" s="441"/>
      <c r="AV285" s="443"/>
      <c r="AW285" s="442"/>
      <c r="AY285" s="441"/>
      <c r="BC285" s="441"/>
      <c r="BD285" s="441"/>
      <c r="BE285" s="441"/>
      <c r="BF285" s="441"/>
      <c r="BG285" s="441"/>
      <c r="BH285" s="441"/>
      <c r="BI285" s="441"/>
      <c r="BJ285" s="441"/>
      <c r="BK285" s="441"/>
    </row>
    <row r="286" spans="1:63" x14ac:dyDescent="0.25">
      <c r="A286" s="443"/>
      <c r="B286" s="438"/>
      <c r="C286" s="441"/>
      <c r="D286" s="441"/>
      <c r="E286" s="441"/>
      <c r="I286" s="442"/>
      <c r="Q286" s="443"/>
      <c r="S286" s="443"/>
      <c r="T286" s="441"/>
      <c r="U286" s="444"/>
      <c r="V286" s="438"/>
      <c r="W286" s="443"/>
      <c r="X286" s="443"/>
      <c r="Y286" s="441"/>
      <c r="Z286" s="445"/>
      <c r="AA286" s="441"/>
      <c r="AB286" s="443"/>
      <c r="AC286" s="441"/>
      <c r="AD286" s="444"/>
      <c r="AG286" s="441"/>
      <c r="AH286" s="441"/>
      <c r="AI286" s="443"/>
      <c r="AL286" s="441"/>
      <c r="AN286" s="441"/>
      <c r="AO286" s="443"/>
      <c r="AP286" s="441"/>
      <c r="AQ286" s="441"/>
      <c r="AR286" s="441"/>
      <c r="AS286" s="441"/>
      <c r="AT286" s="441"/>
      <c r="AU286" s="441"/>
      <c r="AV286" s="443"/>
      <c r="AW286" s="442"/>
      <c r="AY286" s="441"/>
      <c r="BC286" s="441"/>
      <c r="BD286" s="441"/>
      <c r="BE286" s="441"/>
      <c r="BF286" s="441"/>
      <c r="BG286" s="441"/>
      <c r="BH286" s="441"/>
      <c r="BI286" s="441"/>
      <c r="BJ286" s="441"/>
      <c r="BK286" s="441"/>
    </row>
    <row r="287" spans="1:63" x14ac:dyDescent="0.25">
      <c r="A287" s="443"/>
      <c r="B287" s="438"/>
      <c r="C287" s="441"/>
      <c r="D287" s="441"/>
      <c r="E287" s="441"/>
      <c r="I287" s="442"/>
      <c r="Q287" s="443"/>
      <c r="S287" s="443"/>
      <c r="T287" s="441"/>
      <c r="U287" s="444"/>
      <c r="V287" s="438"/>
      <c r="W287" s="443"/>
      <c r="X287" s="443"/>
      <c r="Y287" s="441"/>
      <c r="Z287" s="445"/>
      <c r="AA287" s="441"/>
      <c r="AB287" s="443"/>
      <c r="AC287" s="441"/>
      <c r="AD287" s="444"/>
      <c r="AG287" s="441"/>
      <c r="AH287" s="441"/>
      <c r="AI287" s="443"/>
      <c r="AL287" s="441"/>
      <c r="AN287" s="441"/>
      <c r="AO287" s="443"/>
      <c r="AP287" s="441"/>
      <c r="AQ287" s="441"/>
      <c r="AR287" s="441"/>
      <c r="AS287" s="441"/>
      <c r="AT287" s="441"/>
      <c r="AU287" s="441"/>
      <c r="AV287" s="443"/>
      <c r="AW287" s="442"/>
      <c r="AY287" s="441"/>
      <c r="BC287" s="441"/>
      <c r="BD287" s="441"/>
      <c r="BE287" s="441"/>
      <c r="BF287" s="441"/>
      <c r="BG287" s="441"/>
      <c r="BH287" s="441"/>
      <c r="BI287" s="441"/>
      <c r="BJ287" s="441"/>
      <c r="BK287" s="441"/>
    </row>
    <row r="288" spans="1:63" x14ac:dyDescent="0.25">
      <c r="A288" s="443"/>
      <c r="B288" s="438"/>
      <c r="C288" s="441"/>
      <c r="D288" s="441"/>
      <c r="E288" s="441"/>
      <c r="I288" s="442"/>
      <c r="Q288" s="443"/>
      <c r="S288" s="443"/>
      <c r="T288" s="441"/>
      <c r="U288" s="444"/>
      <c r="V288" s="438"/>
      <c r="W288" s="443"/>
      <c r="X288" s="443"/>
      <c r="Y288" s="441"/>
      <c r="Z288" s="445"/>
      <c r="AA288" s="441"/>
      <c r="AB288" s="443"/>
      <c r="AC288" s="441"/>
      <c r="AD288" s="444"/>
      <c r="AG288" s="441"/>
      <c r="AH288" s="441"/>
      <c r="AI288" s="443"/>
      <c r="AL288" s="441"/>
      <c r="AN288" s="441"/>
      <c r="AO288" s="443"/>
      <c r="AP288" s="441"/>
      <c r="AQ288" s="441"/>
      <c r="AR288" s="441"/>
      <c r="AS288" s="441"/>
      <c r="AT288" s="441"/>
      <c r="AU288" s="441"/>
      <c r="AV288" s="443"/>
      <c r="AW288" s="442"/>
      <c r="AY288" s="441"/>
      <c r="BC288" s="441"/>
      <c r="BD288" s="441"/>
      <c r="BE288" s="441"/>
      <c r="BF288" s="441"/>
      <c r="BG288" s="441"/>
      <c r="BH288" s="441"/>
      <c r="BI288" s="441"/>
      <c r="BJ288" s="441"/>
      <c r="BK288" s="441"/>
    </row>
    <row r="289" spans="1:63" x14ac:dyDescent="0.25">
      <c r="A289" s="443"/>
      <c r="B289" s="438"/>
      <c r="C289" s="441"/>
      <c r="D289" s="441"/>
      <c r="E289" s="441"/>
      <c r="I289" s="442"/>
      <c r="Q289" s="443"/>
      <c r="S289" s="443"/>
      <c r="T289" s="441"/>
      <c r="U289" s="444"/>
      <c r="V289" s="438"/>
      <c r="W289" s="443"/>
      <c r="X289" s="443"/>
      <c r="Y289" s="441"/>
      <c r="Z289" s="445"/>
      <c r="AA289" s="441"/>
      <c r="AB289" s="443"/>
      <c r="AC289" s="441"/>
      <c r="AD289" s="444"/>
      <c r="AG289" s="441"/>
      <c r="AH289" s="441"/>
      <c r="AI289" s="443"/>
      <c r="AL289" s="441"/>
      <c r="AN289" s="441"/>
      <c r="AO289" s="443"/>
      <c r="AP289" s="441"/>
      <c r="AQ289" s="441"/>
      <c r="AR289" s="441"/>
      <c r="AS289" s="441"/>
      <c r="AT289" s="441"/>
      <c r="AU289" s="441"/>
      <c r="AV289" s="443"/>
      <c r="AW289" s="442"/>
      <c r="AY289" s="441"/>
      <c r="BC289" s="441"/>
      <c r="BD289" s="441"/>
      <c r="BE289" s="441"/>
      <c r="BF289" s="441"/>
      <c r="BG289" s="441"/>
      <c r="BH289" s="441"/>
      <c r="BI289" s="441"/>
      <c r="BJ289" s="441"/>
      <c r="BK289" s="441"/>
    </row>
    <row r="290" spans="1:63" x14ac:dyDescent="0.25">
      <c r="A290" s="443"/>
      <c r="B290" s="438"/>
      <c r="C290" s="441"/>
      <c r="D290" s="441"/>
      <c r="E290" s="441"/>
      <c r="I290" s="442"/>
      <c r="Q290" s="443"/>
      <c r="S290" s="443"/>
      <c r="T290" s="441"/>
      <c r="U290" s="444"/>
      <c r="V290" s="438"/>
      <c r="W290" s="443"/>
      <c r="X290" s="443"/>
      <c r="Y290" s="441"/>
      <c r="Z290" s="445"/>
      <c r="AA290" s="441"/>
      <c r="AB290" s="443"/>
      <c r="AC290" s="441"/>
      <c r="AD290" s="444"/>
      <c r="AG290" s="441"/>
      <c r="AH290" s="441"/>
      <c r="AI290" s="443"/>
      <c r="AL290" s="441"/>
      <c r="AN290" s="441"/>
      <c r="AO290" s="443"/>
      <c r="AP290" s="441"/>
      <c r="AQ290" s="441"/>
      <c r="AR290" s="441"/>
      <c r="AS290" s="441"/>
      <c r="AT290" s="441"/>
      <c r="AU290" s="441"/>
      <c r="AV290" s="443"/>
      <c r="AW290" s="442"/>
      <c r="AY290" s="441"/>
      <c r="BC290" s="441"/>
      <c r="BD290" s="441"/>
      <c r="BE290" s="441"/>
      <c r="BF290" s="441"/>
      <c r="BG290" s="441"/>
      <c r="BH290" s="441"/>
      <c r="BI290" s="441"/>
      <c r="BJ290" s="441"/>
      <c r="BK290" s="441"/>
    </row>
    <row r="291" spans="1:63" x14ac:dyDescent="0.25">
      <c r="A291" s="443"/>
      <c r="B291" s="438"/>
      <c r="C291" s="441"/>
      <c r="D291" s="441"/>
      <c r="E291" s="441"/>
      <c r="I291" s="442"/>
      <c r="Q291" s="443"/>
      <c r="S291" s="443"/>
      <c r="T291" s="441"/>
      <c r="U291" s="444"/>
      <c r="V291" s="438"/>
      <c r="W291" s="443"/>
      <c r="X291" s="443"/>
      <c r="Y291" s="441"/>
      <c r="Z291" s="445"/>
      <c r="AA291" s="441"/>
      <c r="AB291" s="443"/>
      <c r="AC291" s="441"/>
      <c r="AD291" s="444"/>
      <c r="AG291" s="441"/>
      <c r="AH291" s="441"/>
      <c r="AI291" s="443"/>
      <c r="AL291" s="441"/>
      <c r="AN291" s="441"/>
      <c r="AO291" s="443"/>
      <c r="AP291" s="441"/>
      <c r="AQ291" s="441"/>
      <c r="AR291" s="441"/>
      <c r="AS291" s="441"/>
      <c r="AT291" s="441"/>
      <c r="AU291" s="441"/>
      <c r="AV291" s="443"/>
      <c r="AW291" s="442"/>
      <c r="AY291" s="441"/>
      <c r="BC291" s="441"/>
      <c r="BD291" s="441"/>
      <c r="BE291" s="441"/>
      <c r="BF291" s="441"/>
      <c r="BG291" s="441"/>
      <c r="BH291" s="441"/>
      <c r="BI291" s="441"/>
      <c r="BJ291" s="441"/>
      <c r="BK291" s="441"/>
    </row>
    <row r="292" spans="1:63" x14ac:dyDescent="0.25">
      <c r="A292" s="443"/>
      <c r="B292" s="438"/>
      <c r="C292" s="441"/>
      <c r="D292" s="441"/>
      <c r="E292" s="441"/>
      <c r="I292" s="442"/>
      <c r="Q292" s="443"/>
      <c r="S292" s="443"/>
      <c r="T292" s="441"/>
      <c r="U292" s="444"/>
      <c r="V292" s="438"/>
      <c r="W292" s="443"/>
      <c r="X292" s="443"/>
      <c r="Y292" s="441"/>
      <c r="Z292" s="445"/>
      <c r="AA292" s="441"/>
      <c r="AB292" s="443"/>
      <c r="AC292" s="441"/>
      <c r="AD292" s="444"/>
      <c r="AG292" s="441"/>
      <c r="AH292" s="441"/>
      <c r="AI292" s="443"/>
      <c r="AL292" s="441"/>
      <c r="AN292" s="441"/>
      <c r="AO292" s="443"/>
      <c r="AP292" s="441"/>
      <c r="AQ292" s="441"/>
      <c r="AR292" s="441"/>
      <c r="AS292" s="441"/>
      <c r="AT292" s="441"/>
      <c r="AU292" s="441"/>
      <c r="AV292" s="443"/>
      <c r="AW292" s="442"/>
      <c r="AY292" s="441"/>
      <c r="BC292" s="441"/>
      <c r="BD292" s="441"/>
      <c r="BE292" s="441"/>
      <c r="BF292" s="441"/>
      <c r="BG292" s="441"/>
      <c r="BH292" s="441"/>
      <c r="BI292" s="441"/>
      <c r="BJ292" s="441"/>
      <c r="BK292" s="441"/>
    </row>
    <row r="293" spans="1:63" x14ac:dyDescent="0.25">
      <c r="A293" s="443"/>
      <c r="B293" s="438"/>
      <c r="C293" s="441"/>
      <c r="D293" s="441"/>
      <c r="E293" s="441"/>
      <c r="I293" s="442"/>
      <c r="Q293" s="443"/>
      <c r="S293" s="443"/>
      <c r="T293" s="441"/>
      <c r="U293" s="444"/>
      <c r="V293" s="438"/>
      <c r="W293" s="443"/>
      <c r="X293" s="443"/>
      <c r="Y293" s="441"/>
      <c r="Z293" s="445"/>
      <c r="AA293" s="441"/>
      <c r="AB293" s="443"/>
      <c r="AC293" s="441"/>
      <c r="AD293" s="444"/>
      <c r="AG293" s="441"/>
      <c r="AH293" s="441"/>
      <c r="AI293" s="443"/>
      <c r="AL293" s="441"/>
      <c r="AN293" s="441"/>
      <c r="AO293" s="443"/>
      <c r="AP293" s="441"/>
      <c r="AQ293" s="441"/>
      <c r="AR293" s="441"/>
      <c r="AS293" s="441"/>
      <c r="AT293" s="441"/>
      <c r="AU293" s="441"/>
      <c r="AV293" s="443"/>
      <c r="AW293" s="442"/>
      <c r="AY293" s="441"/>
      <c r="BC293" s="441"/>
      <c r="BD293" s="441"/>
      <c r="BE293" s="441"/>
      <c r="BF293" s="441"/>
      <c r="BG293" s="441"/>
      <c r="BH293" s="441"/>
      <c r="BI293" s="441"/>
      <c r="BJ293" s="441"/>
      <c r="BK293" s="441"/>
    </row>
    <row r="294" spans="1:63" x14ac:dyDescent="0.25">
      <c r="A294" s="443"/>
      <c r="B294" s="438"/>
      <c r="C294" s="441"/>
      <c r="D294" s="441"/>
      <c r="E294" s="441"/>
      <c r="I294" s="442"/>
      <c r="Q294" s="443"/>
      <c r="S294" s="443"/>
      <c r="T294" s="441"/>
      <c r="U294" s="444"/>
      <c r="V294" s="438"/>
      <c r="W294" s="443"/>
      <c r="X294" s="443"/>
      <c r="Y294" s="441"/>
      <c r="Z294" s="445"/>
      <c r="AA294" s="441"/>
      <c r="AB294" s="443"/>
      <c r="AC294" s="441"/>
      <c r="AD294" s="444"/>
      <c r="AG294" s="441"/>
      <c r="AH294" s="441"/>
      <c r="AI294" s="443"/>
      <c r="AL294" s="441"/>
      <c r="AN294" s="441"/>
      <c r="AO294" s="443"/>
      <c r="AP294" s="441"/>
      <c r="AQ294" s="441"/>
      <c r="AR294" s="441"/>
      <c r="AS294" s="441"/>
      <c r="AT294" s="441"/>
      <c r="AU294" s="441"/>
      <c r="AV294" s="443"/>
      <c r="AW294" s="442"/>
      <c r="AY294" s="441"/>
      <c r="BC294" s="441"/>
      <c r="BD294" s="441"/>
      <c r="BE294" s="441"/>
      <c r="BF294" s="441"/>
      <c r="BG294" s="441"/>
      <c r="BH294" s="441"/>
      <c r="BI294" s="441"/>
      <c r="BJ294" s="441"/>
      <c r="BK294" s="441"/>
    </row>
    <row r="295" spans="1:63" x14ac:dyDescent="0.25">
      <c r="A295" s="443"/>
      <c r="B295" s="438"/>
      <c r="C295" s="441"/>
      <c r="D295" s="441"/>
      <c r="E295" s="441"/>
      <c r="I295" s="442"/>
      <c r="Q295" s="443"/>
      <c r="S295" s="443"/>
      <c r="T295" s="441"/>
      <c r="U295" s="444"/>
      <c r="V295" s="438"/>
      <c r="W295" s="443"/>
      <c r="X295" s="443"/>
      <c r="Y295" s="441"/>
      <c r="Z295" s="445"/>
      <c r="AA295" s="441"/>
      <c r="AB295" s="443"/>
      <c r="AC295" s="441"/>
      <c r="AD295" s="444"/>
      <c r="AG295" s="441"/>
      <c r="AH295" s="441"/>
      <c r="AI295" s="443"/>
      <c r="AL295" s="441"/>
      <c r="AN295" s="441"/>
      <c r="AO295" s="443"/>
      <c r="AP295" s="441"/>
      <c r="AQ295" s="441"/>
      <c r="AR295" s="441"/>
      <c r="AS295" s="441"/>
      <c r="AT295" s="441"/>
      <c r="AU295" s="441"/>
      <c r="AV295" s="443"/>
      <c r="AW295" s="442"/>
      <c r="AY295" s="441"/>
      <c r="BC295" s="441"/>
      <c r="BD295" s="441"/>
      <c r="BE295" s="441"/>
      <c r="BF295" s="441"/>
      <c r="BG295" s="441"/>
      <c r="BH295" s="441"/>
      <c r="BI295" s="441"/>
      <c r="BJ295" s="441"/>
      <c r="BK295" s="441"/>
    </row>
    <row r="296" spans="1:63" x14ac:dyDescent="0.25">
      <c r="A296" s="443"/>
      <c r="B296" s="438"/>
      <c r="C296" s="441"/>
      <c r="D296" s="441"/>
      <c r="E296" s="441"/>
      <c r="I296" s="442"/>
      <c r="Q296" s="443"/>
      <c r="S296" s="443"/>
      <c r="T296" s="441"/>
      <c r="U296" s="444"/>
      <c r="V296" s="438"/>
      <c r="W296" s="443"/>
      <c r="X296" s="443"/>
      <c r="Y296" s="441"/>
      <c r="Z296" s="445"/>
      <c r="AA296" s="441"/>
      <c r="AB296" s="443"/>
      <c r="AC296" s="441"/>
      <c r="AD296" s="444"/>
      <c r="AG296" s="441"/>
      <c r="AH296" s="441"/>
      <c r="AI296" s="443"/>
      <c r="AL296" s="441"/>
      <c r="AN296" s="441"/>
      <c r="AO296" s="443"/>
      <c r="AP296" s="441"/>
      <c r="AQ296" s="441"/>
      <c r="AR296" s="441"/>
      <c r="AS296" s="441"/>
      <c r="AT296" s="441"/>
      <c r="AU296" s="441"/>
      <c r="AV296" s="443"/>
      <c r="AW296" s="442"/>
      <c r="AY296" s="441"/>
      <c r="BC296" s="441"/>
      <c r="BD296" s="441"/>
      <c r="BE296" s="441"/>
      <c r="BF296" s="441"/>
      <c r="BG296" s="441"/>
      <c r="BH296" s="441"/>
      <c r="BI296" s="441"/>
      <c r="BJ296" s="441"/>
      <c r="BK296" s="441"/>
    </row>
    <row r="297" spans="1:63" x14ac:dyDescent="0.25">
      <c r="A297" s="443"/>
      <c r="B297" s="438"/>
      <c r="C297" s="441"/>
      <c r="D297" s="441"/>
      <c r="E297" s="441"/>
      <c r="I297" s="442"/>
      <c r="Q297" s="443"/>
      <c r="S297" s="443"/>
      <c r="T297" s="441"/>
      <c r="U297" s="444"/>
      <c r="V297" s="438"/>
      <c r="W297" s="443"/>
      <c r="X297" s="443"/>
      <c r="Y297" s="441"/>
      <c r="Z297" s="445"/>
      <c r="AA297" s="441"/>
      <c r="AB297" s="443"/>
      <c r="AC297" s="441"/>
      <c r="AD297" s="444"/>
      <c r="AG297" s="441"/>
      <c r="AH297" s="441"/>
      <c r="AI297" s="443"/>
      <c r="AL297" s="441"/>
      <c r="AN297" s="441"/>
      <c r="AO297" s="443"/>
      <c r="AP297" s="441"/>
      <c r="AQ297" s="441"/>
      <c r="AR297" s="441"/>
      <c r="AS297" s="441"/>
      <c r="AT297" s="441"/>
      <c r="AU297" s="441"/>
      <c r="AV297" s="443"/>
      <c r="AW297" s="442"/>
      <c r="AY297" s="441"/>
      <c r="BC297" s="441"/>
      <c r="BD297" s="441"/>
      <c r="BE297" s="441"/>
      <c r="BF297" s="441"/>
      <c r="BG297" s="441"/>
      <c r="BH297" s="441"/>
      <c r="BI297" s="441"/>
      <c r="BJ297" s="441"/>
      <c r="BK297" s="441"/>
    </row>
    <row r="298" spans="1:63" x14ac:dyDescent="0.25">
      <c r="A298" s="443"/>
      <c r="B298" s="438"/>
      <c r="C298" s="441"/>
      <c r="D298" s="441"/>
      <c r="E298" s="441"/>
      <c r="I298" s="442"/>
      <c r="Q298" s="443"/>
      <c r="S298" s="443"/>
      <c r="T298" s="441"/>
      <c r="U298" s="444"/>
      <c r="V298" s="438"/>
      <c r="W298" s="443"/>
      <c r="X298" s="443"/>
      <c r="Y298" s="441"/>
      <c r="Z298" s="445"/>
      <c r="AA298" s="441"/>
      <c r="AB298" s="443"/>
      <c r="AC298" s="441"/>
      <c r="AD298" s="444"/>
      <c r="AG298" s="441"/>
      <c r="AH298" s="441"/>
      <c r="AI298" s="443"/>
      <c r="AL298" s="441"/>
      <c r="AN298" s="441"/>
      <c r="AO298" s="443"/>
      <c r="AP298" s="441"/>
      <c r="AQ298" s="441"/>
      <c r="AR298" s="441"/>
      <c r="AS298" s="441"/>
      <c r="AT298" s="441"/>
      <c r="AU298" s="441"/>
      <c r="AV298" s="443"/>
      <c r="AW298" s="442"/>
      <c r="AY298" s="441"/>
      <c r="BC298" s="441"/>
      <c r="BD298" s="441"/>
      <c r="BE298" s="441"/>
      <c r="BF298" s="441"/>
      <c r="BG298" s="441"/>
      <c r="BH298" s="441"/>
      <c r="BI298" s="441"/>
      <c r="BJ298" s="441"/>
      <c r="BK298" s="441"/>
    </row>
    <row r="299" spans="1:63" x14ac:dyDescent="0.25">
      <c r="A299" s="443"/>
      <c r="B299" s="438"/>
      <c r="C299" s="441"/>
      <c r="D299" s="441"/>
      <c r="E299" s="441"/>
      <c r="I299" s="442"/>
      <c r="Q299" s="443"/>
      <c r="S299" s="443"/>
      <c r="T299" s="441"/>
      <c r="U299" s="444"/>
      <c r="V299" s="438"/>
      <c r="W299" s="443"/>
      <c r="X299" s="443"/>
      <c r="Y299" s="441"/>
      <c r="Z299" s="445"/>
      <c r="AA299" s="441"/>
      <c r="AB299" s="443"/>
      <c r="AC299" s="441"/>
      <c r="AD299" s="444"/>
      <c r="AG299" s="441"/>
      <c r="AH299" s="441"/>
      <c r="AI299" s="443"/>
      <c r="AL299" s="441"/>
      <c r="AN299" s="441"/>
      <c r="AO299" s="443"/>
      <c r="AP299" s="441"/>
      <c r="AQ299" s="441"/>
      <c r="AR299" s="441"/>
      <c r="AS299" s="441"/>
      <c r="AT299" s="441"/>
      <c r="AU299" s="441"/>
      <c r="AV299" s="443"/>
      <c r="AW299" s="442"/>
      <c r="AY299" s="441"/>
      <c r="BC299" s="441"/>
      <c r="BD299" s="441"/>
      <c r="BE299" s="441"/>
      <c r="BF299" s="441"/>
      <c r="BG299" s="441"/>
      <c r="BH299" s="441"/>
      <c r="BI299" s="441"/>
      <c r="BJ299" s="441"/>
      <c r="BK299" s="441"/>
    </row>
    <row r="300" spans="1:63" x14ac:dyDescent="0.25">
      <c r="A300" s="443"/>
      <c r="B300" s="438"/>
      <c r="C300" s="441"/>
      <c r="D300" s="441"/>
      <c r="E300" s="441"/>
      <c r="I300" s="442"/>
      <c r="Q300" s="443"/>
      <c r="S300" s="443"/>
      <c r="T300" s="441"/>
      <c r="U300" s="444"/>
      <c r="V300" s="438"/>
      <c r="W300" s="443"/>
      <c r="X300" s="443"/>
      <c r="Y300" s="441"/>
      <c r="Z300" s="445"/>
      <c r="AA300" s="441"/>
      <c r="AB300" s="443"/>
      <c r="AC300" s="441"/>
      <c r="AD300" s="444"/>
      <c r="AG300" s="441"/>
      <c r="AH300" s="441"/>
      <c r="AI300" s="443"/>
      <c r="AL300" s="441"/>
      <c r="AN300" s="441"/>
      <c r="AO300" s="443"/>
      <c r="AP300" s="441"/>
      <c r="AQ300" s="441"/>
      <c r="AR300" s="441"/>
      <c r="AS300" s="441"/>
      <c r="AT300" s="441"/>
      <c r="AU300" s="441"/>
      <c r="AV300" s="443"/>
      <c r="AW300" s="442"/>
      <c r="AY300" s="441"/>
      <c r="BC300" s="441"/>
      <c r="BD300" s="441"/>
      <c r="BE300" s="441"/>
      <c r="BF300" s="441"/>
      <c r="BG300" s="441"/>
      <c r="BH300" s="441"/>
      <c r="BI300" s="441"/>
      <c r="BJ300" s="441"/>
      <c r="BK300" s="441"/>
    </row>
    <row r="301" spans="1:63" x14ac:dyDescent="0.25">
      <c r="A301" s="443"/>
      <c r="B301" s="438"/>
      <c r="C301" s="441"/>
      <c r="D301" s="441"/>
      <c r="E301" s="441"/>
      <c r="I301" s="442"/>
      <c r="Q301" s="443"/>
      <c r="S301" s="443"/>
      <c r="T301" s="441"/>
      <c r="U301" s="444"/>
      <c r="V301" s="438"/>
      <c r="W301" s="443"/>
      <c r="X301" s="443"/>
      <c r="Y301" s="441"/>
      <c r="Z301" s="445"/>
      <c r="AA301" s="441"/>
      <c r="AB301" s="443"/>
      <c r="AC301" s="441"/>
      <c r="AD301" s="444"/>
      <c r="AG301" s="441"/>
      <c r="AH301" s="441"/>
      <c r="AI301" s="443"/>
      <c r="AL301" s="441"/>
      <c r="AN301" s="441"/>
      <c r="AO301" s="443"/>
      <c r="AP301" s="441"/>
      <c r="AQ301" s="441"/>
      <c r="AR301" s="441"/>
      <c r="AS301" s="441"/>
      <c r="AT301" s="441"/>
      <c r="AU301" s="441"/>
      <c r="AV301" s="443"/>
      <c r="AW301" s="442"/>
      <c r="AY301" s="441"/>
      <c r="BC301" s="441"/>
      <c r="BD301" s="441"/>
      <c r="BE301" s="441"/>
      <c r="BF301" s="441"/>
      <c r="BG301" s="441"/>
      <c r="BH301" s="441"/>
      <c r="BI301" s="441"/>
      <c r="BJ301" s="441"/>
      <c r="BK301" s="441"/>
    </row>
    <row r="302" spans="1:63" x14ac:dyDescent="0.25">
      <c r="A302" s="443"/>
      <c r="B302" s="438"/>
      <c r="C302" s="441"/>
      <c r="D302" s="441"/>
      <c r="E302" s="441"/>
      <c r="I302" s="442"/>
      <c r="Q302" s="443"/>
      <c r="S302" s="443"/>
      <c r="T302" s="441"/>
      <c r="U302" s="444"/>
      <c r="V302" s="438"/>
      <c r="W302" s="443"/>
      <c r="X302" s="443"/>
      <c r="Y302" s="441"/>
      <c r="Z302" s="445"/>
      <c r="AA302" s="441"/>
      <c r="AB302" s="443"/>
      <c r="AC302" s="441"/>
      <c r="AD302" s="444"/>
      <c r="AG302" s="441"/>
      <c r="AH302" s="441"/>
      <c r="AI302" s="443"/>
      <c r="AL302" s="441"/>
      <c r="AN302" s="441"/>
      <c r="AO302" s="443"/>
      <c r="AP302" s="441"/>
      <c r="AQ302" s="441"/>
      <c r="AR302" s="441"/>
      <c r="AS302" s="441"/>
      <c r="AT302" s="441"/>
      <c r="AU302" s="441"/>
      <c r="AV302" s="443"/>
      <c r="AW302" s="442"/>
      <c r="AY302" s="441"/>
      <c r="BC302" s="441"/>
      <c r="BD302" s="441"/>
      <c r="BE302" s="441"/>
      <c r="BF302" s="441"/>
      <c r="BG302" s="441"/>
      <c r="BH302" s="441"/>
      <c r="BI302" s="441"/>
      <c r="BJ302" s="441"/>
      <c r="BK302" s="441"/>
    </row>
    <row r="303" spans="1:63" x14ac:dyDescent="0.25">
      <c r="A303" s="443"/>
      <c r="B303" s="438"/>
      <c r="C303" s="441"/>
      <c r="D303" s="441"/>
      <c r="E303" s="441"/>
      <c r="I303" s="442"/>
      <c r="Q303" s="443"/>
      <c r="S303" s="443"/>
      <c r="T303" s="441"/>
      <c r="U303" s="444"/>
      <c r="V303" s="438"/>
      <c r="W303" s="443"/>
      <c r="X303" s="443"/>
      <c r="Y303" s="441"/>
      <c r="Z303" s="445"/>
      <c r="AA303" s="441"/>
      <c r="AB303" s="443"/>
      <c r="AC303" s="441"/>
      <c r="AD303" s="444"/>
      <c r="AG303" s="441"/>
      <c r="AH303" s="441"/>
      <c r="AI303" s="443"/>
      <c r="AL303" s="441"/>
      <c r="AN303" s="441"/>
      <c r="AO303" s="443"/>
      <c r="AP303" s="441"/>
      <c r="AQ303" s="441"/>
      <c r="AR303" s="441"/>
      <c r="AS303" s="441"/>
      <c r="AT303" s="441"/>
      <c r="AU303" s="441"/>
      <c r="AV303" s="443"/>
      <c r="AW303" s="442"/>
      <c r="AY303" s="441"/>
      <c r="BC303" s="441"/>
      <c r="BD303" s="441"/>
      <c r="BE303" s="441"/>
      <c r="BF303" s="441"/>
      <c r="BG303" s="441"/>
      <c r="BH303" s="441"/>
      <c r="BI303" s="441"/>
      <c r="BJ303" s="441"/>
      <c r="BK303" s="441"/>
    </row>
    <row r="304" spans="1:63" x14ac:dyDescent="0.25">
      <c r="A304" s="443"/>
      <c r="B304" s="438"/>
      <c r="C304" s="441"/>
      <c r="D304" s="441"/>
      <c r="E304" s="441"/>
      <c r="I304" s="442"/>
      <c r="Q304" s="443"/>
      <c r="S304" s="443"/>
      <c r="T304" s="441"/>
      <c r="U304" s="444"/>
      <c r="V304" s="438"/>
      <c r="W304" s="443"/>
      <c r="X304" s="443"/>
      <c r="Y304" s="441"/>
      <c r="Z304" s="445"/>
      <c r="AA304" s="441"/>
      <c r="AB304" s="443"/>
      <c r="AC304" s="441"/>
      <c r="AD304" s="444"/>
      <c r="AG304" s="441"/>
      <c r="AH304" s="441"/>
      <c r="AI304" s="443"/>
      <c r="AL304" s="441"/>
      <c r="AN304" s="441"/>
      <c r="AO304" s="443"/>
      <c r="AP304" s="441"/>
      <c r="AQ304" s="441"/>
      <c r="AR304" s="441"/>
      <c r="AS304" s="441"/>
      <c r="AT304" s="441"/>
      <c r="AU304" s="441"/>
      <c r="AV304" s="443"/>
      <c r="AW304" s="442"/>
      <c r="AY304" s="441"/>
      <c r="BC304" s="441"/>
      <c r="BD304" s="441"/>
      <c r="BE304" s="441"/>
      <c r="BF304" s="441"/>
      <c r="BG304" s="441"/>
      <c r="BH304" s="441"/>
      <c r="BI304" s="441"/>
      <c r="BJ304" s="441"/>
      <c r="BK304" s="441"/>
    </row>
    <row r="305" spans="1:63" x14ac:dyDescent="0.25">
      <c r="A305" s="443"/>
      <c r="B305" s="438"/>
      <c r="C305" s="441"/>
      <c r="D305" s="441"/>
      <c r="E305" s="441"/>
      <c r="I305" s="442"/>
      <c r="Q305" s="443"/>
      <c r="S305" s="443"/>
      <c r="T305" s="441"/>
      <c r="U305" s="444"/>
      <c r="V305" s="438"/>
      <c r="W305" s="443"/>
      <c r="X305" s="443"/>
      <c r="Y305" s="441"/>
      <c r="Z305" s="445"/>
      <c r="AA305" s="441"/>
      <c r="AB305" s="443"/>
      <c r="AC305" s="441"/>
      <c r="AD305" s="444"/>
      <c r="AG305" s="441"/>
      <c r="AH305" s="441"/>
      <c r="AI305" s="443"/>
      <c r="AL305" s="441"/>
      <c r="AN305" s="441"/>
      <c r="AO305" s="443"/>
      <c r="AP305" s="441"/>
      <c r="AQ305" s="441"/>
      <c r="AR305" s="441"/>
      <c r="AS305" s="441"/>
      <c r="AT305" s="441"/>
      <c r="AU305" s="441"/>
      <c r="AV305" s="443"/>
      <c r="AW305" s="442"/>
      <c r="AY305" s="441"/>
      <c r="BC305" s="441"/>
      <c r="BD305" s="441"/>
      <c r="BE305" s="441"/>
      <c r="BF305" s="441"/>
      <c r="BG305" s="441"/>
      <c r="BH305" s="441"/>
      <c r="BI305" s="441"/>
      <c r="BJ305" s="441"/>
      <c r="BK305" s="441"/>
    </row>
    <row r="306" spans="1:63" x14ac:dyDescent="0.25">
      <c r="A306" s="443"/>
      <c r="B306" s="438"/>
      <c r="C306" s="441"/>
      <c r="D306" s="441"/>
      <c r="E306" s="441"/>
      <c r="I306" s="442"/>
      <c r="Q306" s="443"/>
      <c r="S306" s="443"/>
      <c r="T306" s="441"/>
      <c r="U306" s="444"/>
      <c r="V306" s="438"/>
      <c r="W306" s="443"/>
      <c r="X306" s="443"/>
      <c r="Y306" s="441"/>
      <c r="Z306" s="445"/>
      <c r="AA306" s="441"/>
      <c r="AB306" s="443"/>
      <c r="AC306" s="441"/>
      <c r="AD306" s="444"/>
      <c r="AG306" s="441"/>
      <c r="AH306" s="441"/>
      <c r="AI306" s="443"/>
      <c r="AL306" s="441"/>
      <c r="AN306" s="441"/>
      <c r="AO306" s="443"/>
      <c r="AP306" s="441"/>
      <c r="AQ306" s="441"/>
      <c r="AR306" s="441"/>
      <c r="AS306" s="441"/>
      <c r="AT306" s="441"/>
      <c r="AU306" s="441"/>
      <c r="AV306" s="443"/>
      <c r="AW306" s="442"/>
      <c r="AY306" s="441"/>
      <c r="BC306" s="441"/>
      <c r="BD306" s="441"/>
      <c r="BE306" s="441"/>
      <c r="BF306" s="441"/>
      <c r="BG306" s="441"/>
      <c r="BH306" s="441"/>
      <c r="BI306" s="441"/>
      <c r="BJ306" s="441"/>
      <c r="BK306" s="441"/>
    </row>
    <row r="307" spans="1:63" x14ac:dyDescent="0.25">
      <c r="A307" s="443"/>
      <c r="B307" s="438"/>
      <c r="C307" s="441"/>
      <c r="D307" s="441"/>
      <c r="E307" s="441"/>
      <c r="I307" s="442"/>
      <c r="Q307" s="443"/>
      <c r="S307" s="443"/>
      <c r="T307" s="441"/>
      <c r="U307" s="444"/>
      <c r="V307" s="438"/>
      <c r="W307" s="443"/>
      <c r="X307" s="443"/>
      <c r="Y307" s="441"/>
      <c r="Z307" s="445"/>
      <c r="AA307" s="441"/>
      <c r="AB307" s="443"/>
      <c r="AC307" s="441"/>
      <c r="AD307" s="444"/>
      <c r="AG307" s="441"/>
      <c r="AH307" s="441"/>
      <c r="AI307" s="443"/>
      <c r="AL307" s="441"/>
      <c r="AN307" s="441"/>
      <c r="AO307" s="443"/>
      <c r="AP307" s="441"/>
      <c r="AQ307" s="441"/>
      <c r="AR307" s="441"/>
      <c r="AS307" s="441"/>
      <c r="AT307" s="441"/>
      <c r="AU307" s="441"/>
      <c r="AV307" s="443"/>
      <c r="AW307" s="442"/>
      <c r="AY307" s="441"/>
      <c r="BC307" s="441"/>
      <c r="BD307" s="441"/>
      <c r="BE307" s="441"/>
      <c r="BF307" s="441"/>
      <c r="BG307" s="441"/>
      <c r="BH307" s="441"/>
      <c r="BI307" s="441"/>
      <c r="BJ307" s="441"/>
      <c r="BK307" s="441"/>
    </row>
    <row r="308" spans="1:63" x14ac:dyDescent="0.25">
      <c r="A308" s="443"/>
      <c r="B308" s="438"/>
      <c r="C308" s="441"/>
      <c r="D308" s="441"/>
      <c r="E308" s="441"/>
      <c r="I308" s="442"/>
      <c r="Q308" s="443"/>
      <c r="S308" s="443"/>
      <c r="T308" s="441"/>
      <c r="U308" s="444"/>
      <c r="V308" s="438"/>
      <c r="W308" s="443"/>
      <c r="X308" s="443"/>
      <c r="Y308" s="441"/>
      <c r="Z308" s="445"/>
      <c r="AA308" s="441"/>
      <c r="AB308" s="443"/>
      <c r="AC308" s="441"/>
      <c r="AD308" s="444"/>
      <c r="AG308" s="441"/>
      <c r="AH308" s="441"/>
      <c r="AI308" s="443"/>
      <c r="AL308" s="441"/>
      <c r="AN308" s="441"/>
      <c r="AO308" s="443"/>
      <c r="AP308" s="441"/>
      <c r="AQ308" s="441"/>
      <c r="AR308" s="441"/>
      <c r="AS308" s="441"/>
      <c r="AT308" s="441"/>
      <c r="AU308" s="441"/>
      <c r="AV308" s="443"/>
      <c r="AW308" s="442"/>
      <c r="AY308" s="441"/>
      <c r="BC308" s="441"/>
      <c r="BD308" s="441"/>
      <c r="BE308" s="441"/>
      <c r="BF308" s="441"/>
      <c r="BG308" s="441"/>
      <c r="BH308" s="441"/>
      <c r="BI308" s="441"/>
      <c r="BJ308" s="441"/>
      <c r="BK308" s="441"/>
    </row>
    <row r="309" spans="1:63" x14ac:dyDescent="0.25">
      <c r="A309" s="443"/>
      <c r="B309" s="438"/>
      <c r="C309" s="441"/>
      <c r="D309" s="441"/>
      <c r="E309" s="441"/>
      <c r="I309" s="442"/>
      <c r="Q309" s="443"/>
      <c r="S309" s="443"/>
      <c r="T309" s="441"/>
      <c r="U309" s="444"/>
      <c r="V309" s="438"/>
      <c r="W309" s="443"/>
      <c r="X309" s="443"/>
      <c r="Y309" s="441"/>
      <c r="Z309" s="445"/>
      <c r="AA309" s="441"/>
      <c r="AB309" s="443"/>
      <c r="AC309" s="441"/>
      <c r="AD309" s="444"/>
      <c r="AG309" s="441"/>
      <c r="AH309" s="441"/>
      <c r="AI309" s="443"/>
      <c r="AL309" s="441"/>
      <c r="AN309" s="441"/>
      <c r="AO309" s="443"/>
      <c r="AP309" s="441"/>
      <c r="AQ309" s="441"/>
      <c r="AR309" s="441"/>
      <c r="AS309" s="441"/>
      <c r="AT309" s="441"/>
      <c r="AU309" s="441"/>
      <c r="AV309" s="443"/>
      <c r="AW309" s="442"/>
      <c r="AY309" s="441"/>
      <c r="BC309" s="441"/>
      <c r="BD309" s="441"/>
      <c r="BE309" s="441"/>
      <c r="BF309" s="441"/>
      <c r="BG309" s="441"/>
      <c r="BH309" s="441"/>
      <c r="BI309" s="441"/>
      <c r="BJ309" s="441"/>
      <c r="BK309" s="441"/>
    </row>
    <row r="310" spans="1:63" x14ac:dyDescent="0.25">
      <c r="A310" s="443"/>
      <c r="B310" s="438"/>
      <c r="C310" s="441"/>
      <c r="D310" s="441"/>
      <c r="E310" s="441"/>
      <c r="I310" s="442"/>
      <c r="Q310" s="443"/>
      <c r="S310" s="443"/>
      <c r="T310" s="441"/>
      <c r="U310" s="444"/>
      <c r="V310" s="438"/>
      <c r="W310" s="443"/>
      <c r="X310" s="443"/>
      <c r="Y310" s="441"/>
      <c r="Z310" s="445"/>
      <c r="AA310" s="441"/>
      <c r="AB310" s="443"/>
      <c r="AC310" s="441"/>
      <c r="AD310" s="444"/>
      <c r="AG310" s="441"/>
      <c r="AH310" s="441"/>
      <c r="AI310" s="443"/>
      <c r="AL310" s="441"/>
      <c r="AN310" s="441"/>
      <c r="AO310" s="443"/>
      <c r="AP310" s="441"/>
      <c r="AQ310" s="441"/>
      <c r="AR310" s="441"/>
      <c r="AS310" s="441"/>
      <c r="AT310" s="441"/>
      <c r="AU310" s="441"/>
      <c r="AV310" s="443"/>
      <c r="AW310" s="442"/>
      <c r="AY310" s="441"/>
      <c r="BC310" s="441"/>
      <c r="BD310" s="441"/>
      <c r="BE310" s="441"/>
      <c r="BF310" s="441"/>
      <c r="BG310" s="441"/>
      <c r="BH310" s="441"/>
      <c r="BI310" s="441"/>
      <c r="BJ310" s="441"/>
      <c r="BK310" s="441"/>
    </row>
    <row r="311" spans="1:63" x14ac:dyDescent="0.25">
      <c r="A311" s="443"/>
      <c r="B311" s="438"/>
      <c r="C311" s="441"/>
      <c r="D311" s="441"/>
      <c r="E311" s="441"/>
      <c r="I311" s="442"/>
      <c r="Q311" s="443"/>
      <c r="S311" s="443"/>
      <c r="T311" s="441"/>
      <c r="U311" s="444"/>
      <c r="V311" s="438"/>
      <c r="W311" s="443"/>
      <c r="X311" s="443"/>
      <c r="Y311" s="441"/>
      <c r="Z311" s="445"/>
      <c r="AA311" s="441"/>
      <c r="AB311" s="443"/>
      <c r="AC311" s="441"/>
      <c r="AD311" s="444"/>
      <c r="AG311" s="441"/>
      <c r="AH311" s="441"/>
      <c r="AI311" s="443"/>
      <c r="AL311" s="441"/>
      <c r="AN311" s="441"/>
      <c r="AO311" s="443"/>
      <c r="AP311" s="441"/>
      <c r="AQ311" s="441"/>
      <c r="AR311" s="441"/>
      <c r="AS311" s="441"/>
      <c r="AT311" s="441"/>
      <c r="AU311" s="441"/>
      <c r="AV311" s="443"/>
      <c r="AW311" s="442"/>
      <c r="AY311" s="441"/>
      <c r="BC311" s="441"/>
      <c r="BD311" s="441"/>
      <c r="BE311" s="441"/>
      <c r="BF311" s="441"/>
      <c r="BG311" s="441"/>
      <c r="BH311" s="441"/>
      <c r="BI311" s="441"/>
      <c r="BJ311" s="441"/>
      <c r="BK311" s="441"/>
    </row>
    <row r="312" spans="1:63" x14ac:dyDescent="0.25">
      <c r="A312" s="443"/>
      <c r="B312" s="438"/>
      <c r="C312" s="441"/>
      <c r="D312" s="441"/>
      <c r="E312" s="441"/>
      <c r="I312" s="442"/>
      <c r="Q312" s="443"/>
      <c r="S312" s="443"/>
      <c r="T312" s="441"/>
      <c r="U312" s="444"/>
      <c r="V312" s="438"/>
      <c r="W312" s="443"/>
      <c r="X312" s="443"/>
      <c r="Y312" s="441"/>
      <c r="Z312" s="445"/>
      <c r="AA312" s="441"/>
      <c r="AB312" s="443"/>
      <c r="AC312" s="441"/>
      <c r="AD312" s="444"/>
      <c r="AG312" s="441"/>
      <c r="AH312" s="441"/>
      <c r="AI312" s="443"/>
      <c r="AL312" s="441"/>
      <c r="AN312" s="441"/>
      <c r="AO312" s="443"/>
      <c r="AP312" s="441"/>
      <c r="AQ312" s="441"/>
      <c r="AR312" s="441"/>
      <c r="AS312" s="441"/>
      <c r="AT312" s="441"/>
      <c r="AU312" s="441"/>
      <c r="AV312" s="443"/>
      <c r="AW312" s="442"/>
      <c r="AY312" s="441"/>
      <c r="BC312" s="441"/>
      <c r="BD312" s="441"/>
      <c r="BE312" s="441"/>
      <c r="BF312" s="441"/>
      <c r="BG312" s="441"/>
      <c r="BH312" s="441"/>
      <c r="BI312" s="441"/>
      <c r="BJ312" s="441"/>
      <c r="BK312" s="441"/>
    </row>
    <row r="313" spans="1:63" x14ac:dyDescent="0.25">
      <c r="A313" s="443"/>
      <c r="B313" s="438"/>
      <c r="C313" s="441"/>
      <c r="D313" s="441"/>
      <c r="E313" s="441"/>
      <c r="I313" s="442"/>
      <c r="Q313" s="443"/>
      <c r="S313" s="443"/>
      <c r="T313" s="441"/>
      <c r="U313" s="444"/>
      <c r="V313" s="438"/>
      <c r="W313" s="443"/>
      <c r="X313" s="443"/>
      <c r="Y313" s="441"/>
      <c r="Z313" s="445"/>
      <c r="AA313" s="441"/>
      <c r="AB313" s="443"/>
      <c r="AC313" s="441"/>
      <c r="AD313" s="444"/>
      <c r="AG313" s="441"/>
      <c r="AH313" s="441"/>
      <c r="AI313" s="443"/>
      <c r="AL313" s="441"/>
      <c r="AN313" s="441"/>
      <c r="AO313" s="443"/>
      <c r="AP313" s="441"/>
      <c r="AQ313" s="441"/>
      <c r="AR313" s="441"/>
      <c r="AS313" s="441"/>
      <c r="AT313" s="441"/>
      <c r="AU313" s="441"/>
      <c r="AV313" s="443"/>
      <c r="AW313" s="442"/>
      <c r="AY313" s="441"/>
      <c r="BC313" s="441"/>
      <c r="BD313" s="441"/>
      <c r="BE313" s="441"/>
      <c r="BF313" s="441"/>
      <c r="BG313" s="441"/>
      <c r="BH313" s="441"/>
      <c r="BI313" s="441"/>
      <c r="BJ313" s="441"/>
      <c r="BK313" s="441"/>
    </row>
    <row r="314" spans="1:63" x14ac:dyDescent="0.25">
      <c r="A314" s="443"/>
      <c r="B314" s="438"/>
      <c r="C314" s="441"/>
      <c r="D314" s="441"/>
      <c r="E314" s="441"/>
      <c r="I314" s="442"/>
      <c r="Q314" s="443"/>
      <c r="S314" s="443"/>
      <c r="T314" s="441"/>
      <c r="U314" s="444"/>
      <c r="V314" s="438"/>
      <c r="W314" s="443"/>
      <c r="X314" s="443"/>
      <c r="Y314" s="441"/>
      <c r="Z314" s="445"/>
      <c r="AA314" s="441"/>
      <c r="AB314" s="443"/>
      <c r="AC314" s="441"/>
      <c r="AD314" s="444"/>
      <c r="AG314" s="441"/>
      <c r="AH314" s="441"/>
      <c r="AI314" s="443"/>
      <c r="AL314" s="441"/>
      <c r="AN314" s="441"/>
      <c r="AO314" s="443"/>
      <c r="AP314" s="441"/>
      <c r="AQ314" s="441"/>
      <c r="AR314" s="441"/>
      <c r="AS314" s="441"/>
      <c r="AT314" s="441"/>
      <c r="AU314" s="441"/>
      <c r="AV314" s="443"/>
      <c r="AW314" s="442"/>
      <c r="AY314" s="441"/>
      <c r="BC314" s="441"/>
      <c r="BD314" s="441"/>
      <c r="BE314" s="441"/>
      <c r="BF314" s="441"/>
      <c r="BG314" s="441"/>
      <c r="BH314" s="441"/>
      <c r="BI314" s="441"/>
      <c r="BJ314" s="441"/>
      <c r="BK314" s="441"/>
    </row>
    <row r="315" spans="1:63" x14ac:dyDescent="0.25">
      <c r="A315" s="443"/>
      <c r="B315" s="438"/>
      <c r="C315" s="441"/>
      <c r="D315" s="441"/>
      <c r="E315" s="441"/>
      <c r="I315" s="442"/>
      <c r="Q315" s="443"/>
      <c r="S315" s="443"/>
      <c r="T315" s="441"/>
      <c r="U315" s="444"/>
      <c r="V315" s="438"/>
      <c r="W315" s="443"/>
      <c r="X315" s="443"/>
      <c r="Y315" s="441"/>
      <c r="Z315" s="445"/>
      <c r="AA315" s="441"/>
      <c r="AB315" s="443"/>
      <c r="AC315" s="441"/>
      <c r="AD315" s="444"/>
      <c r="AG315" s="441"/>
      <c r="AH315" s="441"/>
      <c r="AI315" s="443"/>
      <c r="AL315" s="441"/>
      <c r="AN315" s="441"/>
      <c r="AO315" s="443"/>
      <c r="AP315" s="441"/>
      <c r="AQ315" s="441"/>
      <c r="AR315" s="441"/>
      <c r="AS315" s="441"/>
      <c r="AT315" s="441"/>
      <c r="AU315" s="441"/>
      <c r="AV315" s="443"/>
      <c r="AW315" s="442"/>
      <c r="AY315" s="441"/>
      <c r="BC315" s="441"/>
      <c r="BD315" s="441"/>
      <c r="BE315" s="441"/>
      <c r="BF315" s="441"/>
      <c r="BG315" s="441"/>
      <c r="BH315" s="441"/>
      <c r="BI315" s="441"/>
      <c r="BJ315" s="441"/>
      <c r="BK315" s="441"/>
    </row>
    <row r="316" spans="1:63" x14ac:dyDescent="0.25">
      <c r="A316" s="443"/>
      <c r="B316" s="438"/>
      <c r="C316" s="441"/>
      <c r="D316" s="441"/>
      <c r="E316" s="441"/>
      <c r="I316" s="442"/>
      <c r="Q316" s="443"/>
      <c r="S316" s="443"/>
      <c r="T316" s="441"/>
      <c r="U316" s="444"/>
      <c r="V316" s="438"/>
      <c r="W316" s="443"/>
      <c r="X316" s="443"/>
      <c r="Y316" s="441"/>
      <c r="Z316" s="445"/>
      <c r="AA316" s="441"/>
      <c r="AB316" s="443"/>
      <c r="AC316" s="441"/>
      <c r="AD316" s="444"/>
      <c r="AG316" s="441"/>
      <c r="AH316" s="441"/>
      <c r="AI316" s="443"/>
      <c r="AL316" s="441"/>
      <c r="AN316" s="441"/>
      <c r="AO316" s="443"/>
      <c r="AP316" s="441"/>
      <c r="AQ316" s="441"/>
      <c r="AR316" s="441"/>
      <c r="AS316" s="441"/>
      <c r="AT316" s="441"/>
      <c r="AU316" s="441"/>
      <c r="AV316" s="443"/>
      <c r="AW316" s="442"/>
      <c r="AY316" s="441"/>
      <c r="BC316" s="441"/>
      <c r="BD316" s="441"/>
      <c r="BE316" s="441"/>
      <c r="BF316" s="441"/>
      <c r="BG316" s="441"/>
      <c r="BH316" s="441"/>
      <c r="BI316" s="441"/>
      <c r="BJ316" s="441"/>
      <c r="BK316" s="441"/>
    </row>
    <row r="317" spans="1:63" x14ac:dyDescent="0.25">
      <c r="A317" s="443"/>
      <c r="B317" s="438"/>
      <c r="C317" s="441"/>
      <c r="D317" s="441"/>
      <c r="E317" s="441"/>
      <c r="I317" s="442"/>
      <c r="Q317" s="443"/>
      <c r="S317" s="443"/>
      <c r="T317" s="441"/>
      <c r="U317" s="444"/>
      <c r="V317" s="438"/>
      <c r="W317" s="443"/>
      <c r="X317" s="443"/>
      <c r="Y317" s="441"/>
      <c r="Z317" s="445"/>
      <c r="AA317" s="441"/>
      <c r="AB317" s="443"/>
      <c r="AC317" s="441"/>
      <c r="AD317" s="444"/>
      <c r="AG317" s="441"/>
      <c r="AH317" s="441"/>
      <c r="AI317" s="443"/>
      <c r="AL317" s="441"/>
      <c r="AN317" s="441"/>
      <c r="AO317" s="443"/>
      <c r="AP317" s="441"/>
      <c r="AQ317" s="441"/>
      <c r="AR317" s="441"/>
      <c r="AS317" s="441"/>
      <c r="AT317" s="441"/>
      <c r="AU317" s="441"/>
      <c r="AV317" s="443"/>
      <c r="AW317" s="442"/>
      <c r="AY317" s="441"/>
      <c r="BC317" s="441"/>
      <c r="BD317" s="441"/>
      <c r="BE317" s="441"/>
      <c r="BF317" s="441"/>
      <c r="BG317" s="441"/>
      <c r="BH317" s="441"/>
      <c r="BI317" s="441"/>
      <c r="BJ317" s="441"/>
      <c r="BK317" s="441"/>
    </row>
    <row r="318" spans="1:63" x14ac:dyDescent="0.25">
      <c r="A318" s="443"/>
      <c r="B318" s="438"/>
      <c r="C318" s="441"/>
      <c r="D318" s="441"/>
      <c r="E318" s="441"/>
      <c r="I318" s="442"/>
      <c r="Q318" s="443"/>
      <c r="S318" s="443"/>
      <c r="T318" s="441"/>
      <c r="U318" s="444"/>
      <c r="V318" s="438"/>
      <c r="W318" s="443"/>
      <c r="X318" s="443"/>
      <c r="Y318" s="441"/>
      <c r="Z318" s="445"/>
      <c r="AA318" s="441"/>
      <c r="AB318" s="443"/>
      <c r="AC318" s="441"/>
      <c r="AD318" s="444"/>
      <c r="AG318" s="441"/>
      <c r="AH318" s="441"/>
      <c r="AI318" s="443"/>
      <c r="AL318" s="441"/>
      <c r="AN318" s="441"/>
      <c r="AO318" s="443"/>
      <c r="AP318" s="441"/>
      <c r="AQ318" s="441"/>
      <c r="AR318" s="441"/>
      <c r="AS318" s="441"/>
      <c r="AT318" s="441"/>
      <c r="AU318" s="441"/>
      <c r="AV318" s="443"/>
      <c r="AW318" s="442"/>
      <c r="AY318" s="441"/>
      <c r="BC318" s="441"/>
      <c r="BD318" s="441"/>
      <c r="BE318" s="441"/>
      <c r="BF318" s="441"/>
      <c r="BG318" s="441"/>
      <c r="BH318" s="441"/>
      <c r="BI318" s="441"/>
      <c r="BJ318" s="441"/>
      <c r="BK318" s="441"/>
    </row>
    <row r="319" spans="1:63" x14ac:dyDescent="0.25">
      <c r="A319" s="443"/>
      <c r="B319" s="438"/>
      <c r="C319" s="441"/>
      <c r="D319" s="441"/>
      <c r="E319" s="441"/>
      <c r="I319" s="442"/>
      <c r="Q319" s="443"/>
      <c r="S319" s="443"/>
      <c r="T319" s="441"/>
      <c r="U319" s="444"/>
      <c r="V319" s="438"/>
      <c r="W319" s="443"/>
      <c r="X319" s="443"/>
      <c r="Y319" s="441"/>
      <c r="Z319" s="445"/>
      <c r="AA319" s="441"/>
      <c r="AB319" s="443"/>
      <c r="AC319" s="441"/>
      <c r="AD319" s="444"/>
      <c r="AG319" s="441"/>
      <c r="AH319" s="441"/>
      <c r="AI319" s="443"/>
      <c r="AL319" s="441"/>
      <c r="AN319" s="441"/>
      <c r="AO319" s="443"/>
      <c r="AP319" s="441"/>
      <c r="AQ319" s="441"/>
      <c r="AR319" s="441"/>
      <c r="AS319" s="441"/>
      <c r="AT319" s="441"/>
      <c r="AU319" s="441"/>
      <c r="AV319" s="443"/>
      <c r="AW319" s="442"/>
      <c r="AY319" s="441"/>
      <c r="BC319" s="441"/>
      <c r="BD319" s="441"/>
      <c r="BE319" s="441"/>
      <c r="BF319" s="441"/>
      <c r="BG319" s="441"/>
      <c r="BH319" s="441"/>
      <c r="BI319" s="441"/>
      <c r="BJ319" s="441"/>
      <c r="BK319" s="441"/>
    </row>
    <row r="320" spans="1:63" x14ac:dyDescent="0.25">
      <c r="A320" s="443"/>
      <c r="B320" s="438"/>
      <c r="C320" s="441"/>
      <c r="D320" s="441"/>
      <c r="E320" s="441"/>
      <c r="I320" s="442"/>
      <c r="Q320" s="443"/>
      <c r="S320" s="443"/>
      <c r="T320" s="441"/>
      <c r="U320" s="444"/>
      <c r="V320" s="438"/>
      <c r="W320" s="443"/>
      <c r="X320" s="443"/>
      <c r="Y320" s="441"/>
      <c r="Z320" s="445"/>
      <c r="AA320" s="441"/>
      <c r="AB320" s="443"/>
      <c r="AC320" s="441"/>
      <c r="AD320" s="444"/>
      <c r="AG320" s="441"/>
      <c r="AH320" s="441"/>
      <c r="AI320" s="443"/>
      <c r="AL320" s="441"/>
      <c r="AN320" s="441"/>
      <c r="AO320" s="443"/>
      <c r="AP320" s="441"/>
      <c r="AQ320" s="441"/>
      <c r="AR320" s="441"/>
      <c r="AS320" s="441"/>
      <c r="AT320" s="441"/>
      <c r="AU320" s="441"/>
      <c r="AV320" s="443"/>
      <c r="AW320" s="442"/>
      <c r="AY320" s="441"/>
      <c r="BC320" s="441"/>
      <c r="BD320" s="441"/>
      <c r="BE320" s="441"/>
      <c r="BF320" s="441"/>
      <c r="BG320" s="441"/>
      <c r="BH320" s="441"/>
      <c r="BI320" s="441"/>
      <c r="BJ320" s="441"/>
      <c r="BK320" s="441"/>
    </row>
    <row r="321" spans="1:63" x14ac:dyDescent="0.25">
      <c r="A321" s="443"/>
      <c r="B321" s="438"/>
      <c r="C321" s="441"/>
      <c r="D321" s="441"/>
      <c r="E321" s="441"/>
      <c r="I321" s="442"/>
      <c r="Q321" s="443"/>
      <c r="S321" s="443"/>
      <c r="T321" s="441"/>
      <c r="U321" s="444"/>
      <c r="V321" s="438"/>
      <c r="W321" s="443"/>
      <c r="X321" s="443"/>
      <c r="Y321" s="441"/>
      <c r="Z321" s="445"/>
      <c r="AA321" s="441"/>
      <c r="AB321" s="443"/>
      <c r="AC321" s="441"/>
      <c r="AD321" s="444"/>
      <c r="AG321" s="441"/>
      <c r="AH321" s="441"/>
      <c r="AI321" s="443"/>
      <c r="AL321" s="441"/>
      <c r="AN321" s="441"/>
      <c r="AO321" s="443"/>
      <c r="AP321" s="441"/>
      <c r="AQ321" s="441"/>
      <c r="AR321" s="441"/>
      <c r="AS321" s="441"/>
      <c r="AT321" s="441"/>
      <c r="AU321" s="441"/>
      <c r="AV321" s="443"/>
      <c r="AW321" s="442"/>
      <c r="AY321" s="441"/>
      <c r="BC321" s="441"/>
      <c r="BD321" s="441"/>
      <c r="BE321" s="441"/>
      <c r="BF321" s="441"/>
      <c r="BG321" s="441"/>
      <c r="BH321" s="441"/>
      <c r="BI321" s="441"/>
      <c r="BJ321" s="441"/>
      <c r="BK321" s="441"/>
    </row>
    <row r="322" spans="1:63" x14ac:dyDescent="0.25">
      <c r="A322" s="443"/>
      <c r="B322" s="438"/>
      <c r="C322" s="441"/>
      <c r="D322" s="441"/>
      <c r="E322" s="441"/>
      <c r="I322" s="442"/>
      <c r="Q322" s="443"/>
      <c r="S322" s="443"/>
      <c r="T322" s="441"/>
      <c r="U322" s="444"/>
      <c r="V322" s="438"/>
      <c r="W322" s="443"/>
      <c r="X322" s="443"/>
      <c r="Y322" s="441"/>
      <c r="Z322" s="445"/>
      <c r="AA322" s="441"/>
      <c r="AB322" s="443"/>
      <c r="AC322" s="441"/>
      <c r="AD322" s="444"/>
      <c r="AG322" s="441"/>
      <c r="AH322" s="441"/>
      <c r="AI322" s="443"/>
      <c r="AL322" s="441"/>
      <c r="AN322" s="441"/>
      <c r="AO322" s="443"/>
      <c r="AP322" s="441"/>
      <c r="AQ322" s="441"/>
      <c r="AR322" s="441"/>
      <c r="AS322" s="441"/>
      <c r="AT322" s="441"/>
      <c r="AU322" s="441"/>
      <c r="AV322" s="443"/>
      <c r="AW322" s="442"/>
      <c r="AY322" s="441"/>
      <c r="BC322" s="441"/>
      <c r="BD322" s="441"/>
      <c r="BE322" s="441"/>
      <c r="BF322" s="441"/>
      <c r="BG322" s="441"/>
      <c r="BH322" s="441"/>
      <c r="BI322" s="441"/>
      <c r="BJ322" s="441"/>
      <c r="BK322" s="441"/>
    </row>
    <row r="323" spans="1:63" x14ac:dyDescent="0.25">
      <c r="A323" s="443"/>
      <c r="B323" s="438"/>
      <c r="C323" s="441"/>
      <c r="D323" s="441"/>
      <c r="E323" s="441"/>
      <c r="I323" s="442"/>
      <c r="Q323" s="443"/>
      <c r="S323" s="443"/>
      <c r="T323" s="441"/>
      <c r="U323" s="444"/>
      <c r="V323" s="438"/>
      <c r="W323" s="443"/>
      <c r="X323" s="443"/>
      <c r="Y323" s="441"/>
      <c r="Z323" s="445"/>
      <c r="AA323" s="441"/>
      <c r="AB323" s="443"/>
      <c r="AC323" s="441"/>
      <c r="AD323" s="444"/>
      <c r="AG323" s="441"/>
      <c r="AH323" s="441"/>
      <c r="AI323" s="443"/>
      <c r="AL323" s="441"/>
      <c r="AN323" s="441"/>
      <c r="AO323" s="443"/>
      <c r="AP323" s="441"/>
      <c r="AQ323" s="441"/>
      <c r="AR323" s="441"/>
      <c r="AS323" s="441"/>
      <c r="AT323" s="441"/>
      <c r="AU323" s="441"/>
      <c r="AV323" s="443"/>
      <c r="AW323" s="442"/>
      <c r="AY323" s="441"/>
      <c r="BC323" s="441"/>
      <c r="BD323" s="441"/>
      <c r="BE323" s="441"/>
      <c r="BF323" s="441"/>
      <c r="BG323" s="441"/>
      <c r="BH323" s="441"/>
      <c r="BI323" s="441"/>
      <c r="BJ323" s="441"/>
      <c r="BK323" s="441"/>
    </row>
    <row r="324" spans="1:63" x14ac:dyDescent="0.25">
      <c r="A324" s="443"/>
      <c r="B324" s="438"/>
      <c r="C324" s="441"/>
      <c r="D324" s="441"/>
      <c r="E324" s="441"/>
      <c r="I324" s="442"/>
      <c r="Q324" s="443"/>
      <c r="S324" s="443"/>
      <c r="T324" s="441"/>
      <c r="U324" s="444"/>
      <c r="V324" s="438"/>
      <c r="W324" s="443"/>
      <c r="X324" s="443"/>
      <c r="Y324" s="441"/>
      <c r="Z324" s="445"/>
      <c r="AA324" s="441"/>
      <c r="AB324" s="443"/>
      <c r="AC324" s="441"/>
      <c r="AD324" s="444"/>
      <c r="AG324" s="441"/>
      <c r="AH324" s="441"/>
      <c r="AI324" s="443"/>
      <c r="AL324" s="441"/>
      <c r="AN324" s="441"/>
      <c r="AO324" s="443"/>
      <c r="AP324" s="441"/>
      <c r="AQ324" s="441"/>
      <c r="AR324" s="441"/>
      <c r="AS324" s="441"/>
      <c r="AT324" s="441"/>
      <c r="AU324" s="441"/>
      <c r="AV324" s="443"/>
      <c r="AW324" s="442"/>
      <c r="AY324" s="441"/>
      <c r="BC324" s="441"/>
      <c r="BD324" s="441"/>
      <c r="BE324" s="441"/>
      <c r="BF324" s="441"/>
      <c r="BG324" s="441"/>
      <c r="BH324" s="441"/>
      <c r="BI324" s="441"/>
      <c r="BJ324" s="441"/>
      <c r="BK324" s="441"/>
    </row>
    <row r="325" spans="1:63" x14ac:dyDescent="0.25">
      <c r="A325" s="443"/>
      <c r="B325" s="438"/>
      <c r="C325" s="441"/>
      <c r="D325" s="441"/>
      <c r="E325" s="441"/>
      <c r="I325" s="442"/>
      <c r="Q325" s="443"/>
      <c r="S325" s="443"/>
      <c r="T325" s="441"/>
      <c r="U325" s="444"/>
      <c r="V325" s="438"/>
      <c r="W325" s="443"/>
      <c r="X325" s="443"/>
      <c r="Y325" s="441"/>
      <c r="Z325" s="445"/>
      <c r="AA325" s="441"/>
      <c r="AB325" s="443"/>
      <c r="AC325" s="441"/>
      <c r="AD325" s="444"/>
      <c r="AG325" s="441"/>
      <c r="AH325" s="441"/>
      <c r="AI325" s="443"/>
      <c r="AL325" s="441"/>
      <c r="AN325" s="441"/>
      <c r="AO325" s="443"/>
      <c r="AP325" s="441"/>
      <c r="AQ325" s="441"/>
      <c r="AR325" s="441"/>
      <c r="AS325" s="441"/>
      <c r="AT325" s="441"/>
      <c r="AU325" s="441"/>
      <c r="AV325" s="443"/>
      <c r="AW325" s="442"/>
      <c r="AY325" s="441"/>
      <c r="BC325" s="441"/>
      <c r="BD325" s="441"/>
      <c r="BE325" s="441"/>
      <c r="BF325" s="441"/>
      <c r="BG325" s="441"/>
      <c r="BH325" s="441"/>
      <c r="BI325" s="441"/>
      <c r="BJ325" s="441"/>
      <c r="BK325" s="441"/>
    </row>
    <row r="326" spans="1:63" x14ac:dyDescent="0.25">
      <c r="A326" s="443"/>
      <c r="B326" s="438"/>
      <c r="C326" s="441"/>
      <c r="D326" s="441"/>
      <c r="E326" s="441"/>
      <c r="I326" s="442"/>
      <c r="Q326" s="443"/>
      <c r="S326" s="443"/>
      <c r="T326" s="441"/>
      <c r="U326" s="444"/>
      <c r="V326" s="438"/>
      <c r="W326" s="443"/>
      <c r="X326" s="443"/>
      <c r="Y326" s="441"/>
      <c r="Z326" s="445"/>
      <c r="AA326" s="441"/>
      <c r="AB326" s="443"/>
      <c r="AC326" s="441"/>
      <c r="AD326" s="444"/>
      <c r="AG326" s="441"/>
      <c r="AH326" s="441"/>
      <c r="AI326" s="443"/>
      <c r="AL326" s="441"/>
      <c r="AN326" s="441"/>
      <c r="AO326" s="443"/>
      <c r="AP326" s="441"/>
      <c r="AQ326" s="441"/>
      <c r="AR326" s="441"/>
      <c r="AS326" s="441"/>
      <c r="AT326" s="441"/>
      <c r="AU326" s="441"/>
      <c r="AV326" s="443"/>
      <c r="AW326" s="442"/>
      <c r="AY326" s="441"/>
      <c r="BC326" s="441"/>
      <c r="BD326" s="441"/>
      <c r="BE326" s="441"/>
      <c r="BF326" s="441"/>
      <c r="BG326" s="441"/>
      <c r="BH326" s="441"/>
      <c r="BI326" s="441"/>
      <c r="BJ326" s="441"/>
      <c r="BK326" s="441"/>
    </row>
    <row r="327" spans="1:63" x14ac:dyDescent="0.25">
      <c r="A327" s="443"/>
      <c r="B327" s="438"/>
      <c r="C327" s="441"/>
      <c r="D327" s="441"/>
      <c r="E327" s="441"/>
      <c r="I327" s="442"/>
      <c r="Q327" s="443"/>
      <c r="S327" s="443"/>
      <c r="T327" s="441"/>
      <c r="U327" s="444"/>
      <c r="V327" s="438"/>
      <c r="W327" s="443"/>
      <c r="X327" s="443"/>
      <c r="Y327" s="441"/>
      <c r="Z327" s="445"/>
      <c r="AA327" s="441"/>
      <c r="AB327" s="443"/>
      <c r="AC327" s="441"/>
      <c r="AD327" s="444"/>
      <c r="AG327" s="441"/>
      <c r="AH327" s="441"/>
      <c r="AI327" s="443"/>
      <c r="AL327" s="441"/>
      <c r="AN327" s="441"/>
      <c r="AO327" s="443"/>
      <c r="AP327" s="441"/>
      <c r="AQ327" s="441"/>
      <c r="AR327" s="441"/>
      <c r="AS327" s="441"/>
      <c r="AT327" s="441"/>
      <c r="AU327" s="441"/>
      <c r="AV327" s="443"/>
      <c r="AW327" s="442"/>
      <c r="AY327" s="441"/>
      <c r="BC327" s="441"/>
      <c r="BD327" s="441"/>
      <c r="BE327" s="441"/>
      <c r="BF327" s="441"/>
      <c r="BG327" s="441"/>
      <c r="BH327" s="441"/>
      <c r="BI327" s="441"/>
      <c r="BJ327" s="441"/>
      <c r="BK327" s="441"/>
    </row>
    <row r="328" spans="1:63" x14ac:dyDescent="0.25">
      <c r="A328" s="443"/>
      <c r="B328" s="438"/>
      <c r="C328" s="441"/>
      <c r="D328" s="441"/>
      <c r="E328" s="441"/>
      <c r="I328" s="442"/>
      <c r="Q328" s="443"/>
      <c r="S328" s="443"/>
      <c r="T328" s="441"/>
      <c r="U328" s="444"/>
      <c r="V328" s="438"/>
      <c r="W328" s="443"/>
      <c r="X328" s="443"/>
      <c r="Y328" s="441"/>
      <c r="Z328" s="445"/>
      <c r="AA328" s="441"/>
      <c r="AB328" s="443"/>
      <c r="AC328" s="441"/>
      <c r="AD328" s="444"/>
      <c r="AG328" s="441"/>
      <c r="AH328" s="441"/>
      <c r="AI328" s="443"/>
      <c r="AL328" s="441"/>
      <c r="AN328" s="441"/>
      <c r="AO328" s="443"/>
      <c r="AP328" s="441"/>
      <c r="AQ328" s="441"/>
      <c r="AR328" s="441"/>
      <c r="AS328" s="441"/>
      <c r="AT328" s="441"/>
      <c r="AU328" s="441"/>
      <c r="AV328" s="443"/>
      <c r="AW328" s="442"/>
      <c r="AY328" s="441"/>
      <c r="BC328" s="441"/>
      <c r="BD328" s="441"/>
      <c r="BE328" s="441"/>
      <c r="BF328" s="441"/>
      <c r="BG328" s="441"/>
      <c r="BH328" s="441"/>
      <c r="BI328" s="441"/>
      <c r="BJ328" s="441"/>
      <c r="BK328" s="441"/>
    </row>
    <row r="329" spans="1:63" x14ac:dyDescent="0.25">
      <c r="A329" s="443"/>
      <c r="B329" s="438"/>
      <c r="C329" s="441"/>
      <c r="D329" s="441"/>
      <c r="E329" s="441"/>
      <c r="I329" s="442"/>
      <c r="Q329" s="443"/>
      <c r="S329" s="443"/>
      <c r="T329" s="441"/>
      <c r="U329" s="444"/>
      <c r="V329" s="438"/>
      <c r="W329" s="443"/>
      <c r="X329" s="443"/>
      <c r="Y329" s="441"/>
      <c r="Z329" s="445"/>
      <c r="AA329" s="441"/>
      <c r="AB329" s="443"/>
      <c r="AC329" s="441"/>
      <c r="AD329" s="444"/>
      <c r="AG329" s="441"/>
      <c r="AH329" s="441"/>
      <c r="AI329" s="443"/>
      <c r="AL329" s="441"/>
      <c r="AN329" s="441"/>
      <c r="AO329" s="443"/>
      <c r="AP329" s="441"/>
      <c r="AQ329" s="441"/>
      <c r="AR329" s="441"/>
      <c r="AS329" s="441"/>
      <c r="AT329" s="441"/>
      <c r="AU329" s="441"/>
      <c r="AV329" s="443"/>
      <c r="AW329" s="442"/>
      <c r="AY329" s="441"/>
      <c r="BC329" s="441"/>
      <c r="BD329" s="441"/>
      <c r="BE329" s="441"/>
      <c r="BF329" s="441"/>
      <c r="BG329" s="441"/>
      <c r="BH329" s="441"/>
      <c r="BI329" s="441"/>
      <c r="BJ329" s="441"/>
      <c r="BK329" s="441"/>
    </row>
    <row r="330" spans="1:63" x14ac:dyDescent="0.25">
      <c r="A330" s="443"/>
      <c r="B330" s="438"/>
      <c r="C330" s="441"/>
      <c r="D330" s="441"/>
      <c r="E330" s="441"/>
      <c r="I330" s="442"/>
      <c r="Q330" s="443"/>
      <c r="S330" s="443"/>
      <c r="T330" s="441"/>
      <c r="U330" s="444"/>
      <c r="V330" s="438"/>
      <c r="W330" s="443"/>
      <c r="X330" s="443"/>
      <c r="Y330" s="441"/>
      <c r="Z330" s="445"/>
      <c r="AA330" s="441"/>
      <c r="AB330" s="443"/>
      <c r="AC330" s="441"/>
      <c r="AD330" s="444"/>
      <c r="AG330" s="441"/>
      <c r="AH330" s="441"/>
      <c r="AI330" s="443"/>
      <c r="AL330" s="441"/>
      <c r="AN330" s="441"/>
      <c r="AO330" s="443"/>
      <c r="AP330" s="441"/>
      <c r="AQ330" s="441"/>
      <c r="AR330" s="441"/>
      <c r="AS330" s="441"/>
      <c r="AT330" s="441"/>
      <c r="AU330" s="441"/>
      <c r="AV330" s="443"/>
      <c r="AW330" s="442"/>
      <c r="AY330" s="441"/>
      <c r="BC330" s="441"/>
      <c r="BD330" s="441"/>
      <c r="BE330" s="441"/>
      <c r="BF330" s="441"/>
      <c r="BG330" s="441"/>
      <c r="BH330" s="441"/>
      <c r="BI330" s="441"/>
      <c r="BJ330" s="441"/>
      <c r="BK330" s="441"/>
    </row>
    <row r="331" spans="1:63" x14ac:dyDescent="0.25">
      <c r="A331" s="443"/>
      <c r="B331" s="438"/>
      <c r="C331" s="441"/>
      <c r="D331" s="441"/>
      <c r="E331" s="441"/>
      <c r="I331" s="442"/>
      <c r="Q331" s="443"/>
      <c r="S331" s="443"/>
      <c r="T331" s="441"/>
      <c r="U331" s="444"/>
      <c r="V331" s="438"/>
      <c r="W331" s="443"/>
      <c r="X331" s="443"/>
      <c r="Y331" s="441"/>
      <c r="Z331" s="445"/>
      <c r="AA331" s="441"/>
      <c r="AB331" s="443"/>
      <c r="AC331" s="441"/>
      <c r="AD331" s="444"/>
      <c r="AG331" s="441"/>
      <c r="AH331" s="441"/>
      <c r="AI331" s="443"/>
      <c r="AL331" s="441"/>
      <c r="AN331" s="441"/>
      <c r="AO331" s="443"/>
      <c r="AP331" s="441"/>
      <c r="AQ331" s="441"/>
      <c r="AR331" s="441"/>
      <c r="AS331" s="441"/>
      <c r="AT331" s="441"/>
      <c r="AU331" s="441"/>
      <c r="AV331" s="443"/>
      <c r="AW331" s="442"/>
      <c r="AY331" s="441"/>
      <c r="BC331" s="441"/>
      <c r="BD331" s="441"/>
      <c r="BE331" s="441"/>
      <c r="BF331" s="441"/>
      <c r="BG331" s="441"/>
      <c r="BH331" s="441"/>
      <c r="BI331" s="441"/>
      <c r="BJ331" s="441"/>
      <c r="BK331" s="441"/>
    </row>
    <row r="332" spans="1:63" x14ac:dyDescent="0.25">
      <c r="A332" s="443"/>
      <c r="B332" s="438"/>
      <c r="C332" s="441"/>
      <c r="D332" s="441"/>
      <c r="E332" s="441"/>
      <c r="I332" s="442"/>
      <c r="Q332" s="443"/>
      <c r="S332" s="443"/>
      <c r="T332" s="441"/>
      <c r="U332" s="444"/>
      <c r="V332" s="438"/>
      <c r="W332" s="443"/>
      <c r="X332" s="443"/>
      <c r="Y332" s="441"/>
      <c r="Z332" s="445"/>
      <c r="AA332" s="441"/>
      <c r="AB332" s="443"/>
      <c r="AC332" s="441"/>
      <c r="AD332" s="444"/>
      <c r="AG332" s="441"/>
      <c r="AH332" s="441"/>
      <c r="AI332" s="443"/>
      <c r="AL332" s="441"/>
      <c r="AN332" s="441"/>
      <c r="AO332" s="443"/>
      <c r="AP332" s="441"/>
      <c r="AQ332" s="441"/>
      <c r="AR332" s="441"/>
      <c r="AS332" s="441"/>
      <c r="AT332" s="441"/>
      <c r="AU332" s="441"/>
      <c r="AV332" s="443"/>
      <c r="AW332" s="442"/>
      <c r="AY332" s="441"/>
      <c r="BC332" s="441"/>
      <c r="BD332" s="441"/>
      <c r="BE332" s="441"/>
      <c r="BF332" s="441"/>
      <c r="BG332" s="441"/>
      <c r="BH332" s="441"/>
      <c r="BI332" s="441"/>
      <c r="BJ332" s="441"/>
      <c r="BK332" s="441"/>
    </row>
    <row r="333" spans="1:63" x14ac:dyDescent="0.25">
      <c r="A333" s="443"/>
      <c r="B333" s="438"/>
      <c r="C333" s="441"/>
      <c r="D333" s="441"/>
      <c r="E333" s="441"/>
      <c r="I333" s="442"/>
      <c r="Q333" s="443"/>
      <c r="S333" s="443"/>
      <c r="T333" s="441"/>
      <c r="U333" s="444"/>
      <c r="V333" s="438"/>
      <c r="W333" s="443"/>
      <c r="X333" s="443"/>
      <c r="Y333" s="441"/>
      <c r="Z333" s="445"/>
      <c r="AA333" s="441"/>
      <c r="AB333" s="443"/>
      <c r="AC333" s="441"/>
      <c r="AD333" s="444"/>
      <c r="AG333" s="441"/>
      <c r="AH333" s="441"/>
      <c r="AI333" s="443"/>
      <c r="AL333" s="441"/>
      <c r="AN333" s="441"/>
      <c r="AO333" s="443"/>
      <c r="AP333" s="441"/>
      <c r="AQ333" s="441"/>
      <c r="AR333" s="441"/>
      <c r="AS333" s="441"/>
      <c r="AT333" s="441"/>
      <c r="AU333" s="441"/>
      <c r="AV333" s="443"/>
      <c r="AW333" s="442"/>
      <c r="AY333" s="441"/>
      <c r="BC333" s="441"/>
      <c r="BD333" s="441"/>
      <c r="BE333" s="441"/>
      <c r="BF333" s="441"/>
      <c r="BG333" s="441"/>
      <c r="BH333" s="441"/>
      <c r="BI333" s="441"/>
      <c r="BJ333" s="441"/>
      <c r="BK333" s="441"/>
    </row>
    <row r="334" spans="1:63" x14ac:dyDescent="0.25">
      <c r="A334" s="443"/>
      <c r="B334" s="438"/>
      <c r="C334" s="441"/>
      <c r="D334" s="441"/>
      <c r="E334" s="441"/>
      <c r="I334" s="442"/>
      <c r="Q334" s="443"/>
      <c r="S334" s="443"/>
      <c r="T334" s="441"/>
      <c r="U334" s="444"/>
      <c r="V334" s="438"/>
      <c r="W334" s="443"/>
      <c r="X334" s="443"/>
      <c r="Y334" s="441"/>
      <c r="Z334" s="445"/>
      <c r="AA334" s="441"/>
      <c r="AB334" s="443"/>
      <c r="AC334" s="441"/>
      <c r="AD334" s="444"/>
      <c r="AG334" s="441"/>
      <c r="AH334" s="441"/>
      <c r="AI334" s="443"/>
      <c r="AL334" s="441"/>
      <c r="AN334" s="441"/>
      <c r="AO334" s="443"/>
      <c r="AP334" s="441"/>
      <c r="AQ334" s="441"/>
      <c r="AR334" s="441"/>
      <c r="AS334" s="441"/>
      <c r="AT334" s="441"/>
      <c r="AU334" s="441"/>
      <c r="AV334" s="443"/>
      <c r="AW334" s="442"/>
      <c r="AY334" s="441"/>
      <c r="BC334" s="441"/>
      <c r="BD334" s="441"/>
      <c r="BE334" s="441"/>
      <c r="BF334" s="441"/>
      <c r="BG334" s="441"/>
      <c r="BH334" s="441"/>
      <c r="BI334" s="441"/>
      <c r="BJ334" s="441"/>
      <c r="BK334" s="441"/>
    </row>
    <row r="335" spans="1:63" x14ac:dyDescent="0.25">
      <c r="A335" s="443"/>
      <c r="B335" s="438"/>
      <c r="C335" s="441"/>
      <c r="D335" s="441"/>
      <c r="E335" s="441"/>
      <c r="I335" s="442"/>
      <c r="Q335" s="443"/>
      <c r="S335" s="443"/>
      <c r="T335" s="441"/>
      <c r="U335" s="444"/>
      <c r="V335" s="438"/>
      <c r="W335" s="443"/>
      <c r="X335" s="443"/>
      <c r="Y335" s="441"/>
      <c r="Z335" s="445"/>
      <c r="AA335" s="441"/>
      <c r="AB335" s="443"/>
      <c r="AC335" s="441"/>
      <c r="AD335" s="444"/>
      <c r="AG335" s="441"/>
      <c r="AH335" s="441"/>
      <c r="AI335" s="443"/>
      <c r="AL335" s="441"/>
      <c r="AN335" s="441"/>
      <c r="AO335" s="443"/>
      <c r="AP335" s="441"/>
      <c r="AQ335" s="441"/>
      <c r="AR335" s="441"/>
      <c r="AS335" s="441"/>
      <c r="AT335" s="441"/>
      <c r="AU335" s="441"/>
      <c r="AV335" s="443"/>
      <c r="AW335" s="442"/>
      <c r="AY335" s="441"/>
      <c r="BC335" s="441"/>
      <c r="BD335" s="441"/>
      <c r="BE335" s="441"/>
      <c r="BF335" s="441"/>
      <c r="BG335" s="441"/>
      <c r="BH335" s="441"/>
      <c r="BI335" s="441"/>
      <c r="BJ335" s="441"/>
      <c r="BK335" s="441"/>
    </row>
    <row r="336" spans="1:63" x14ac:dyDescent="0.25">
      <c r="A336" s="443"/>
      <c r="B336" s="438"/>
      <c r="C336" s="441"/>
      <c r="D336" s="441"/>
      <c r="E336" s="441"/>
      <c r="I336" s="442"/>
      <c r="Q336" s="443"/>
      <c r="S336" s="443"/>
      <c r="T336" s="441"/>
      <c r="U336" s="444"/>
      <c r="V336" s="438"/>
      <c r="W336" s="443"/>
      <c r="X336" s="443"/>
      <c r="Y336" s="441"/>
      <c r="Z336" s="445"/>
      <c r="AA336" s="441"/>
      <c r="AB336" s="443"/>
      <c r="AC336" s="441"/>
      <c r="AD336" s="444"/>
      <c r="AG336" s="441"/>
      <c r="AH336" s="441"/>
      <c r="AI336" s="443"/>
      <c r="AL336" s="441"/>
      <c r="AN336" s="441"/>
      <c r="AO336" s="443"/>
      <c r="AP336" s="441"/>
      <c r="AQ336" s="441"/>
      <c r="AR336" s="441"/>
      <c r="AS336" s="441"/>
      <c r="AT336" s="441"/>
      <c r="AU336" s="441"/>
      <c r="AV336" s="443"/>
      <c r="AW336" s="442"/>
      <c r="AY336" s="441"/>
      <c r="BC336" s="441"/>
      <c r="BD336" s="441"/>
      <c r="BE336" s="441"/>
      <c r="BF336" s="441"/>
      <c r="BG336" s="441"/>
      <c r="BH336" s="441"/>
      <c r="BI336" s="441"/>
      <c r="BJ336" s="441"/>
      <c r="BK336" s="441"/>
    </row>
    <row r="337" spans="1:63" x14ac:dyDescent="0.25">
      <c r="A337" s="443"/>
      <c r="B337" s="438"/>
      <c r="C337" s="441"/>
      <c r="D337" s="441"/>
      <c r="E337" s="441"/>
      <c r="I337" s="442"/>
      <c r="Q337" s="443"/>
      <c r="S337" s="443"/>
      <c r="T337" s="441"/>
      <c r="U337" s="444"/>
      <c r="V337" s="438"/>
      <c r="W337" s="443"/>
      <c r="X337" s="443"/>
      <c r="Y337" s="441"/>
      <c r="Z337" s="445"/>
      <c r="AA337" s="441"/>
      <c r="AB337" s="443"/>
      <c r="AC337" s="441"/>
      <c r="AD337" s="444"/>
      <c r="AG337" s="441"/>
      <c r="AH337" s="441"/>
      <c r="AI337" s="443"/>
      <c r="AL337" s="441"/>
      <c r="AN337" s="441"/>
      <c r="AO337" s="443"/>
      <c r="AP337" s="441"/>
      <c r="AQ337" s="441"/>
      <c r="AR337" s="441"/>
      <c r="AS337" s="441"/>
      <c r="AT337" s="441"/>
      <c r="AU337" s="441"/>
      <c r="AV337" s="443"/>
      <c r="AW337" s="442"/>
      <c r="AY337" s="441"/>
      <c r="BC337" s="441"/>
      <c r="BD337" s="441"/>
      <c r="BE337" s="441"/>
      <c r="BF337" s="441"/>
      <c r="BG337" s="441"/>
      <c r="BH337" s="441"/>
      <c r="BI337" s="441"/>
      <c r="BJ337" s="441"/>
      <c r="BK337" s="441"/>
    </row>
    <row r="338" spans="1:63" x14ac:dyDescent="0.25">
      <c r="A338" s="443"/>
      <c r="B338" s="438"/>
      <c r="C338" s="441"/>
      <c r="D338" s="441"/>
      <c r="E338" s="441"/>
      <c r="I338" s="442"/>
      <c r="Q338" s="443"/>
      <c r="S338" s="443"/>
      <c r="T338" s="441"/>
      <c r="U338" s="444"/>
      <c r="V338" s="438"/>
      <c r="W338" s="443"/>
      <c r="X338" s="443"/>
      <c r="Y338" s="441"/>
      <c r="Z338" s="445"/>
      <c r="AA338" s="441"/>
      <c r="AB338" s="443"/>
      <c r="AC338" s="441"/>
      <c r="AD338" s="444"/>
      <c r="AG338" s="441"/>
      <c r="AH338" s="441"/>
      <c r="AI338" s="443"/>
      <c r="AL338" s="441"/>
      <c r="AN338" s="441"/>
      <c r="AO338" s="443"/>
      <c r="AP338" s="441"/>
      <c r="AQ338" s="441"/>
      <c r="AR338" s="441"/>
      <c r="AS338" s="441"/>
      <c r="AT338" s="441"/>
      <c r="AU338" s="441"/>
      <c r="AV338" s="443"/>
      <c r="AW338" s="442"/>
      <c r="AY338" s="441"/>
      <c r="BC338" s="441"/>
      <c r="BD338" s="441"/>
      <c r="BE338" s="441"/>
      <c r="BF338" s="441"/>
      <c r="BG338" s="441"/>
      <c r="BH338" s="441"/>
      <c r="BI338" s="441"/>
      <c r="BJ338" s="441"/>
      <c r="BK338" s="441"/>
    </row>
    <row r="339" spans="1:63" x14ac:dyDescent="0.25">
      <c r="A339" s="443"/>
      <c r="B339" s="438"/>
      <c r="C339" s="441"/>
      <c r="D339" s="441"/>
      <c r="E339" s="441"/>
      <c r="I339" s="442"/>
      <c r="Q339" s="443"/>
      <c r="S339" s="443"/>
      <c r="T339" s="441"/>
      <c r="U339" s="444"/>
      <c r="V339" s="438"/>
      <c r="W339" s="443"/>
      <c r="X339" s="443"/>
      <c r="Y339" s="441"/>
      <c r="Z339" s="445"/>
      <c r="AA339" s="441"/>
      <c r="AB339" s="443"/>
      <c r="AC339" s="441"/>
      <c r="AD339" s="444"/>
      <c r="AG339" s="441"/>
      <c r="AH339" s="441"/>
      <c r="AI339" s="443"/>
      <c r="AL339" s="441"/>
      <c r="AN339" s="441"/>
      <c r="AO339" s="443"/>
      <c r="AP339" s="441"/>
      <c r="AQ339" s="441"/>
      <c r="AR339" s="441"/>
      <c r="AS339" s="441"/>
      <c r="AT339" s="441"/>
      <c r="AU339" s="441"/>
      <c r="AV339" s="443"/>
      <c r="AW339" s="442"/>
      <c r="AY339" s="441"/>
      <c r="BC339" s="441"/>
      <c r="BD339" s="441"/>
      <c r="BE339" s="441"/>
      <c r="BF339" s="441"/>
      <c r="BG339" s="441"/>
      <c r="BH339" s="441"/>
      <c r="BI339" s="441"/>
      <c r="BJ339" s="441"/>
      <c r="BK339" s="441"/>
    </row>
    <row r="340" spans="1:63" x14ac:dyDescent="0.25">
      <c r="A340" s="443"/>
      <c r="B340" s="438"/>
      <c r="C340" s="441"/>
      <c r="D340" s="441"/>
      <c r="E340" s="441"/>
      <c r="I340" s="442"/>
      <c r="Q340" s="443"/>
      <c r="S340" s="443"/>
      <c r="T340" s="441"/>
      <c r="U340" s="444"/>
      <c r="V340" s="438"/>
      <c r="W340" s="443"/>
      <c r="X340" s="443"/>
      <c r="Y340" s="441"/>
      <c r="Z340" s="445"/>
      <c r="AA340" s="441"/>
      <c r="AB340" s="443"/>
      <c r="AC340" s="441"/>
      <c r="AD340" s="444"/>
      <c r="AG340" s="441"/>
      <c r="AH340" s="441"/>
      <c r="AI340" s="443"/>
      <c r="AL340" s="441"/>
      <c r="AN340" s="441"/>
      <c r="AO340" s="443"/>
      <c r="AP340" s="441"/>
      <c r="AQ340" s="441"/>
      <c r="AR340" s="441"/>
      <c r="AS340" s="441"/>
      <c r="AT340" s="441"/>
      <c r="AU340" s="441"/>
      <c r="AV340" s="443"/>
      <c r="AW340" s="442"/>
      <c r="AY340" s="441"/>
      <c r="BC340" s="441"/>
      <c r="BD340" s="441"/>
      <c r="BE340" s="441"/>
      <c r="BF340" s="441"/>
      <c r="BG340" s="441"/>
      <c r="BH340" s="441"/>
      <c r="BI340" s="441"/>
      <c r="BJ340" s="441"/>
      <c r="BK340" s="441"/>
    </row>
    <row r="341" spans="1:63" x14ac:dyDescent="0.25">
      <c r="A341" s="443"/>
      <c r="B341" s="438"/>
      <c r="C341" s="441"/>
      <c r="D341" s="441"/>
      <c r="E341" s="441"/>
      <c r="I341" s="442"/>
      <c r="Q341" s="443"/>
      <c r="S341" s="443"/>
      <c r="T341" s="441"/>
      <c r="U341" s="444"/>
      <c r="V341" s="438"/>
      <c r="W341" s="443"/>
      <c r="X341" s="443"/>
      <c r="Y341" s="441"/>
      <c r="Z341" s="445"/>
      <c r="AA341" s="441"/>
      <c r="AB341" s="443"/>
      <c r="AC341" s="441"/>
      <c r="AD341" s="444"/>
      <c r="AG341" s="441"/>
      <c r="AH341" s="441"/>
      <c r="AI341" s="443"/>
      <c r="AL341" s="441"/>
      <c r="AN341" s="441"/>
      <c r="AO341" s="443"/>
      <c r="AP341" s="441"/>
      <c r="AQ341" s="441"/>
      <c r="AR341" s="441"/>
      <c r="AS341" s="441"/>
      <c r="AT341" s="441"/>
      <c r="AU341" s="441"/>
      <c r="AV341" s="443"/>
      <c r="AW341" s="442"/>
      <c r="AY341" s="441"/>
      <c r="BC341" s="441"/>
      <c r="BD341" s="441"/>
      <c r="BE341" s="441"/>
      <c r="BF341" s="441"/>
      <c r="BG341" s="441"/>
      <c r="BH341" s="441"/>
      <c r="BI341" s="441"/>
      <c r="BJ341" s="441"/>
      <c r="BK341" s="441"/>
    </row>
    <row r="342" spans="1:63" x14ac:dyDescent="0.25">
      <c r="A342" s="443"/>
      <c r="B342" s="438"/>
      <c r="C342" s="441"/>
      <c r="D342" s="441"/>
      <c r="E342" s="441"/>
      <c r="I342" s="442"/>
      <c r="Q342" s="443"/>
      <c r="S342" s="443"/>
      <c r="T342" s="441"/>
      <c r="U342" s="444"/>
      <c r="V342" s="438"/>
      <c r="W342" s="443"/>
      <c r="X342" s="443"/>
      <c r="Y342" s="441"/>
      <c r="Z342" s="445"/>
      <c r="AA342" s="441"/>
      <c r="AB342" s="443"/>
      <c r="AC342" s="441"/>
      <c r="AD342" s="444"/>
      <c r="AG342" s="441"/>
      <c r="AH342" s="441"/>
      <c r="AI342" s="443"/>
      <c r="AL342" s="441"/>
      <c r="AN342" s="441"/>
      <c r="AO342" s="443"/>
      <c r="AP342" s="441"/>
      <c r="AQ342" s="441"/>
      <c r="AR342" s="441"/>
      <c r="AS342" s="441"/>
      <c r="AT342" s="441"/>
      <c r="AU342" s="441"/>
      <c r="AV342" s="443"/>
      <c r="AW342" s="442"/>
      <c r="AY342" s="441"/>
      <c r="BC342" s="441"/>
      <c r="BD342" s="441"/>
      <c r="BE342" s="441"/>
      <c r="BF342" s="441"/>
      <c r="BG342" s="441"/>
      <c r="BH342" s="441"/>
      <c r="BI342" s="441"/>
      <c r="BJ342" s="441"/>
      <c r="BK342" s="441"/>
    </row>
    <row r="343" spans="1:63" x14ac:dyDescent="0.25">
      <c r="A343" s="443"/>
      <c r="B343" s="438"/>
      <c r="C343" s="441"/>
      <c r="D343" s="441"/>
      <c r="E343" s="441"/>
      <c r="I343" s="442"/>
      <c r="Q343" s="443"/>
      <c r="S343" s="443"/>
      <c r="T343" s="441"/>
      <c r="U343" s="444"/>
      <c r="V343" s="438"/>
      <c r="W343" s="443"/>
      <c r="X343" s="443"/>
      <c r="Y343" s="441"/>
      <c r="Z343" s="445"/>
      <c r="AA343" s="441"/>
      <c r="AB343" s="443"/>
      <c r="AC343" s="441"/>
      <c r="AD343" s="444"/>
      <c r="AG343" s="441"/>
      <c r="AH343" s="441"/>
      <c r="AI343" s="443"/>
      <c r="AL343" s="441"/>
      <c r="AN343" s="441"/>
      <c r="AO343" s="443"/>
      <c r="AP343" s="441"/>
      <c r="AQ343" s="441"/>
      <c r="AR343" s="441"/>
      <c r="AS343" s="441"/>
      <c r="AT343" s="441"/>
      <c r="AU343" s="441"/>
      <c r="AV343" s="443"/>
      <c r="AW343" s="442"/>
      <c r="AY343" s="441"/>
      <c r="BC343" s="441"/>
      <c r="BD343" s="441"/>
      <c r="BE343" s="441"/>
      <c r="BF343" s="441"/>
      <c r="BG343" s="441"/>
      <c r="BH343" s="441"/>
      <c r="BI343" s="441"/>
      <c r="BJ343" s="441"/>
      <c r="BK343" s="441"/>
    </row>
    <row r="344" spans="1:63" x14ac:dyDescent="0.25">
      <c r="A344" s="443"/>
      <c r="B344" s="438"/>
      <c r="C344" s="441"/>
      <c r="D344" s="441"/>
      <c r="E344" s="441"/>
      <c r="I344" s="442"/>
      <c r="Q344" s="443"/>
      <c r="S344" s="443"/>
      <c r="T344" s="441"/>
      <c r="U344" s="444"/>
      <c r="V344" s="438"/>
      <c r="W344" s="443"/>
      <c r="X344" s="443"/>
      <c r="Y344" s="441"/>
      <c r="Z344" s="445"/>
      <c r="AA344" s="441"/>
      <c r="AB344" s="443"/>
      <c r="AC344" s="441"/>
      <c r="AD344" s="444"/>
      <c r="AG344" s="441"/>
      <c r="AH344" s="441"/>
      <c r="AI344" s="443"/>
      <c r="AL344" s="441"/>
      <c r="AN344" s="441"/>
      <c r="AO344" s="443"/>
      <c r="AP344" s="441"/>
      <c r="AQ344" s="441"/>
      <c r="AR344" s="441"/>
      <c r="AS344" s="441"/>
      <c r="AT344" s="441"/>
      <c r="AU344" s="441"/>
      <c r="AV344" s="443"/>
      <c r="AW344" s="442"/>
      <c r="AY344" s="441"/>
      <c r="BC344" s="441"/>
      <c r="BD344" s="441"/>
      <c r="BE344" s="441"/>
      <c r="BF344" s="441"/>
      <c r="BG344" s="441"/>
      <c r="BH344" s="441"/>
      <c r="BI344" s="441"/>
      <c r="BJ344" s="441"/>
      <c r="BK344" s="441"/>
    </row>
    <row r="345" spans="1:63" x14ac:dyDescent="0.25">
      <c r="A345" s="443"/>
      <c r="B345" s="438"/>
      <c r="C345" s="441"/>
      <c r="D345" s="441"/>
      <c r="E345" s="441"/>
      <c r="I345" s="442"/>
      <c r="Q345" s="443"/>
      <c r="S345" s="443"/>
      <c r="T345" s="441"/>
      <c r="U345" s="444"/>
      <c r="V345" s="438"/>
      <c r="W345" s="443"/>
      <c r="X345" s="443"/>
      <c r="Y345" s="441"/>
      <c r="Z345" s="445"/>
      <c r="AA345" s="441"/>
      <c r="AB345" s="443"/>
      <c r="AC345" s="441"/>
      <c r="AD345" s="444"/>
      <c r="AG345" s="441"/>
      <c r="AH345" s="441"/>
      <c r="AI345" s="443"/>
      <c r="AL345" s="441"/>
      <c r="AN345" s="441"/>
      <c r="AO345" s="443"/>
      <c r="AP345" s="441"/>
      <c r="AQ345" s="441"/>
      <c r="AR345" s="441"/>
      <c r="AS345" s="441"/>
      <c r="AT345" s="441"/>
      <c r="AU345" s="441"/>
      <c r="AV345" s="443"/>
      <c r="AW345" s="442"/>
      <c r="AY345" s="441"/>
      <c r="BC345" s="441"/>
      <c r="BD345" s="441"/>
      <c r="BE345" s="441"/>
      <c r="BF345" s="441"/>
      <c r="BG345" s="441"/>
      <c r="BH345" s="441"/>
      <c r="BI345" s="441"/>
      <c r="BJ345" s="441"/>
      <c r="BK345" s="441"/>
    </row>
    <row r="346" spans="1:63" x14ac:dyDescent="0.25">
      <c r="A346" s="443"/>
      <c r="B346" s="438"/>
      <c r="C346" s="441"/>
      <c r="D346" s="441"/>
      <c r="E346" s="441"/>
      <c r="I346" s="442"/>
      <c r="Q346" s="443"/>
      <c r="S346" s="443"/>
      <c r="T346" s="441"/>
      <c r="U346" s="444"/>
      <c r="V346" s="438"/>
      <c r="W346" s="443"/>
      <c r="X346" s="443"/>
      <c r="Y346" s="441"/>
      <c r="Z346" s="445"/>
      <c r="AA346" s="441"/>
      <c r="AB346" s="443"/>
      <c r="AC346" s="441"/>
      <c r="AD346" s="444"/>
      <c r="AG346" s="441"/>
      <c r="AH346" s="441"/>
      <c r="AI346" s="443"/>
      <c r="AL346" s="441"/>
      <c r="AN346" s="441"/>
      <c r="AO346" s="443"/>
      <c r="AP346" s="441"/>
      <c r="AQ346" s="441"/>
      <c r="AR346" s="441"/>
      <c r="AS346" s="441"/>
      <c r="AT346" s="441"/>
      <c r="AU346" s="441"/>
      <c r="AV346" s="443"/>
      <c r="AW346" s="442"/>
      <c r="AY346" s="441"/>
      <c r="BC346" s="441"/>
      <c r="BD346" s="441"/>
      <c r="BE346" s="441"/>
      <c r="BF346" s="441"/>
      <c r="BG346" s="441"/>
      <c r="BH346" s="441"/>
      <c r="BI346" s="441"/>
      <c r="BJ346" s="441"/>
      <c r="BK346" s="441"/>
    </row>
    <row r="347" spans="1:63" x14ac:dyDescent="0.25">
      <c r="A347" s="443"/>
      <c r="B347" s="438"/>
      <c r="C347" s="441"/>
      <c r="D347" s="441"/>
      <c r="E347" s="441"/>
      <c r="I347" s="442"/>
      <c r="Q347" s="443"/>
      <c r="S347" s="443"/>
      <c r="T347" s="441"/>
      <c r="U347" s="444"/>
      <c r="V347" s="438"/>
      <c r="W347" s="443"/>
      <c r="X347" s="443"/>
      <c r="Y347" s="441"/>
      <c r="Z347" s="445"/>
      <c r="AA347" s="441"/>
      <c r="AB347" s="443"/>
      <c r="AC347" s="441"/>
      <c r="AD347" s="444"/>
      <c r="AG347" s="441"/>
      <c r="AH347" s="441"/>
      <c r="AI347" s="443"/>
      <c r="AL347" s="441"/>
      <c r="AN347" s="441"/>
      <c r="AO347" s="443"/>
      <c r="AP347" s="441"/>
      <c r="AQ347" s="441"/>
      <c r="AR347" s="441"/>
      <c r="AS347" s="441"/>
      <c r="AT347" s="441"/>
      <c r="AU347" s="441"/>
      <c r="AV347" s="443"/>
      <c r="AW347" s="442"/>
      <c r="AY347" s="441"/>
      <c r="BC347" s="441"/>
      <c r="BD347" s="441"/>
      <c r="BE347" s="441"/>
      <c r="BF347" s="441"/>
      <c r="BG347" s="441"/>
      <c r="BH347" s="441"/>
      <c r="BI347" s="441"/>
      <c r="BJ347" s="441"/>
      <c r="BK347" s="441"/>
    </row>
    <row r="348" spans="1:63" x14ac:dyDescent="0.25">
      <c r="A348" s="443"/>
      <c r="B348" s="438"/>
      <c r="C348" s="441"/>
      <c r="D348" s="441"/>
      <c r="E348" s="441"/>
      <c r="I348" s="442"/>
      <c r="Q348" s="443"/>
      <c r="S348" s="443"/>
      <c r="T348" s="441"/>
      <c r="U348" s="444"/>
      <c r="V348" s="438"/>
      <c r="W348" s="443"/>
      <c r="X348" s="443"/>
      <c r="Y348" s="441"/>
      <c r="Z348" s="445"/>
      <c r="AA348" s="441"/>
      <c r="AB348" s="443"/>
      <c r="AC348" s="441"/>
      <c r="AD348" s="444"/>
      <c r="AG348" s="441"/>
      <c r="AH348" s="441"/>
      <c r="AI348" s="443"/>
      <c r="AL348" s="441"/>
      <c r="AN348" s="441"/>
      <c r="AO348" s="443"/>
      <c r="AP348" s="441"/>
      <c r="AQ348" s="441"/>
      <c r="AR348" s="441"/>
      <c r="AS348" s="441"/>
      <c r="AT348" s="441"/>
      <c r="AU348" s="441"/>
      <c r="AV348" s="443"/>
      <c r="AW348" s="442"/>
      <c r="AY348" s="441"/>
      <c r="BC348" s="441"/>
      <c r="BD348" s="441"/>
      <c r="BE348" s="441"/>
      <c r="BF348" s="441"/>
      <c r="BG348" s="441"/>
      <c r="BH348" s="441"/>
      <c r="BI348" s="441"/>
      <c r="BJ348" s="441"/>
      <c r="BK348" s="441"/>
    </row>
    <row r="349" spans="1:63" x14ac:dyDescent="0.25">
      <c r="A349" s="443"/>
      <c r="B349" s="438"/>
      <c r="C349" s="441"/>
      <c r="D349" s="441"/>
      <c r="E349" s="441"/>
      <c r="I349" s="442"/>
      <c r="Q349" s="443"/>
      <c r="S349" s="443"/>
      <c r="T349" s="441"/>
      <c r="U349" s="444"/>
      <c r="V349" s="438"/>
      <c r="W349" s="443"/>
      <c r="X349" s="443"/>
      <c r="Y349" s="441"/>
      <c r="Z349" s="445"/>
      <c r="AA349" s="441"/>
      <c r="AB349" s="443"/>
      <c r="AC349" s="441"/>
      <c r="AD349" s="444"/>
      <c r="AG349" s="441"/>
      <c r="AH349" s="441"/>
      <c r="AI349" s="443"/>
      <c r="AL349" s="441"/>
      <c r="AN349" s="441"/>
      <c r="AO349" s="443"/>
      <c r="AP349" s="441"/>
      <c r="AQ349" s="441"/>
      <c r="AR349" s="441"/>
      <c r="AS349" s="441"/>
      <c r="AT349" s="441"/>
      <c r="AU349" s="441"/>
      <c r="AV349" s="443"/>
      <c r="AW349" s="442"/>
      <c r="AY349" s="441"/>
      <c r="BC349" s="441"/>
      <c r="BD349" s="441"/>
      <c r="BE349" s="441"/>
      <c r="BF349" s="441"/>
      <c r="BG349" s="441"/>
      <c r="BH349" s="441"/>
      <c r="BI349" s="441"/>
      <c r="BJ349" s="441"/>
      <c r="BK349" s="441"/>
    </row>
    <row r="350" spans="1:63" x14ac:dyDescent="0.25">
      <c r="A350" s="443"/>
      <c r="B350" s="438"/>
      <c r="C350" s="441"/>
      <c r="D350" s="441"/>
      <c r="E350" s="441"/>
      <c r="I350" s="442"/>
      <c r="Q350" s="443"/>
      <c r="S350" s="443"/>
      <c r="T350" s="441"/>
      <c r="U350" s="444"/>
      <c r="V350" s="438"/>
      <c r="W350" s="443"/>
      <c r="X350" s="443"/>
      <c r="Y350" s="441"/>
      <c r="Z350" s="445"/>
      <c r="AA350" s="441"/>
      <c r="AB350" s="443"/>
      <c r="AC350" s="441"/>
      <c r="AD350" s="444"/>
      <c r="AG350" s="441"/>
      <c r="AH350" s="441"/>
      <c r="AI350" s="443"/>
      <c r="AL350" s="441"/>
      <c r="AN350" s="441"/>
      <c r="AO350" s="443"/>
      <c r="AP350" s="441"/>
      <c r="AQ350" s="441"/>
      <c r="AR350" s="441"/>
      <c r="AS350" s="441"/>
      <c r="AT350" s="441"/>
      <c r="AU350" s="441"/>
      <c r="AV350" s="443"/>
      <c r="AW350" s="442"/>
      <c r="AY350" s="441"/>
      <c r="BC350" s="441"/>
      <c r="BD350" s="441"/>
      <c r="BE350" s="441"/>
      <c r="BF350" s="441"/>
      <c r="BG350" s="441"/>
      <c r="BH350" s="441"/>
      <c r="BI350" s="441"/>
      <c r="BJ350" s="441"/>
      <c r="BK350" s="441"/>
    </row>
    <row r="351" spans="1:63" x14ac:dyDescent="0.25">
      <c r="A351" s="443"/>
      <c r="B351" s="438"/>
      <c r="C351" s="441"/>
      <c r="D351" s="441"/>
      <c r="E351" s="441"/>
      <c r="I351" s="442"/>
      <c r="Q351" s="443"/>
      <c r="S351" s="443"/>
      <c r="T351" s="441"/>
      <c r="U351" s="444"/>
      <c r="V351" s="438"/>
      <c r="W351" s="443"/>
      <c r="X351" s="443"/>
      <c r="Y351" s="441"/>
      <c r="Z351" s="445"/>
      <c r="AA351" s="441"/>
      <c r="AB351" s="443"/>
      <c r="AC351" s="441"/>
      <c r="AD351" s="444"/>
      <c r="AG351" s="441"/>
      <c r="AH351" s="441"/>
      <c r="AI351" s="443"/>
      <c r="AL351" s="441"/>
      <c r="AN351" s="441"/>
      <c r="AO351" s="443"/>
      <c r="AP351" s="441"/>
      <c r="AQ351" s="441"/>
      <c r="AR351" s="441"/>
      <c r="AS351" s="441"/>
      <c r="AT351" s="441"/>
      <c r="AU351" s="441"/>
      <c r="AV351" s="443"/>
      <c r="AW351" s="442"/>
      <c r="AY351" s="441"/>
      <c r="BC351" s="441"/>
      <c r="BD351" s="441"/>
      <c r="BE351" s="441"/>
      <c r="BF351" s="441"/>
      <c r="BG351" s="441"/>
      <c r="BH351" s="441"/>
      <c r="BI351" s="441"/>
      <c r="BJ351" s="441"/>
      <c r="BK351" s="441"/>
    </row>
    <row r="352" spans="1:63" x14ac:dyDescent="0.25">
      <c r="A352" s="443"/>
      <c r="B352" s="438"/>
      <c r="C352" s="441"/>
      <c r="D352" s="441"/>
      <c r="E352" s="441"/>
      <c r="I352" s="442"/>
      <c r="Q352" s="443"/>
      <c r="S352" s="443"/>
      <c r="T352" s="441"/>
      <c r="U352" s="444"/>
      <c r="V352" s="438"/>
      <c r="W352" s="443"/>
      <c r="X352" s="443"/>
      <c r="Y352" s="441"/>
      <c r="Z352" s="445"/>
      <c r="AA352" s="441"/>
      <c r="AB352" s="443"/>
      <c r="AC352" s="441"/>
      <c r="AD352" s="444"/>
      <c r="AG352" s="441"/>
      <c r="AH352" s="441"/>
      <c r="AI352" s="443"/>
      <c r="AL352" s="441"/>
      <c r="AN352" s="441"/>
      <c r="AO352" s="443"/>
      <c r="AP352" s="441"/>
      <c r="AQ352" s="441"/>
      <c r="AR352" s="441"/>
      <c r="AS352" s="441"/>
      <c r="AT352" s="441"/>
      <c r="AU352" s="441"/>
      <c r="AV352" s="443"/>
      <c r="AW352" s="442"/>
      <c r="AY352" s="441"/>
      <c r="BC352" s="441"/>
      <c r="BD352" s="441"/>
      <c r="BE352" s="441"/>
      <c r="BF352" s="441"/>
      <c r="BG352" s="441"/>
      <c r="BH352" s="441"/>
      <c r="BI352" s="441"/>
      <c r="BJ352" s="441"/>
      <c r="BK352" s="441"/>
    </row>
    <row r="353" spans="1:63" x14ac:dyDescent="0.25">
      <c r="A353" s="443"/>
      <c r="B353" s="438"/>
      <c r="C353" s="441"/>
      <c r="D353" s="441"/>
      <c r="E353" s="441"/>
      <c r="I353" s="442"/>
      <c r="Q353" s="443"/>
      <c r="S353" s="443"/>
      <c r="T353" s="441"/>
      <c r="U353" s="444"/>
      <c r="V353" s="438"/>
      <c r="W353" s="443"/>
      <c r="X353" s="443"/>
      <c r="Y353" s="441"/>
      <c r="Z353" s="445"/>
      <c r="AA353" s="441"/>
      <c r="AB353" s="443"/>
      <c r="AC353" s="441"/>
      <c r="AD353" s="444"/>
      <c r="AG353" s="441"/>
      <c r="AH353" s="441"/>
      <c r="AI353" s="443"/>
      <c r="AL353" s="441"/>
      <c r="AN353" s="441"/>
      <c r="AO353" s="443"/>
      <c r="AP353" s="441"/>
      <c r="AQ353" s="441"/>
      <c r="AR353" s="441"/>
      <c r="AS353" s="441"/>
      <c r="AT353" s="441"/>
      <c r="AU353" s="441"/>
      <c r="AV353" s="443"/>
      <c r="AW353" s="442"/>
      <c r="AY353" s="441"/>
      <c r="BC353" s="441"/>
      <c r="BD353" s="441"/>
      <c r="BE353" s="441"/>
      <c r="BF353" s="441"/>
      <c r="BG353" s="441"/>
      <c r="BH353" s="441"/>
      <c r="BI353" s="441"/>
      <c r="BJ353" s="441"/>
      <c r="BK353" s="441"/>
    </row>
    <row r="354" spans="1:63" x14ac:dyDescent="0.25">
      <c r="A354" s="443"/>
      <c r="B354" s="438"/>
      <c r="C354" s="441"/>
      <c r="D354" s="441"/>
      <c r="E354" s="441"/>
      <c r="I354" s="442"/>
      <c r="Q354" s="443"/>
      <c r="S354" s="443"/>
      <c r="T354" s="441"/>
      <c r="U354" s="444"/>
      <c r="V354" s="438"/>
      <c r="W354" s="443"/>
      <c r="X354" s="443"/>
      <c r="Y354" s="441"/>
      <c r="Z354" s="445"/>
      <c r="AA354" s="441"/>
      <c r="AB354" s="443"/>
      <c r="AC354" s="441"/>
      <c r="AD354" s="444"/>
      <c r="AG354" s="441"/>
      <c r="AH354" s="441"/>
      <c r="AI354" s="443"/>
      <c r="AL354" s="441"/>
      <c r="AN354" s="441"/>
      <c r="AO354" s="443"/>
      <c r="AP354" s="441"/>
      <c r="AQ354" s="441"/>
      <c r="AR354" s="441"/>
      <c r="AS354" s="441"/>
      <c r="AT354" s="441"/>
      <c r="AU354" s="441"/>
      <c r="AV354" s="443"/>
      <c r="AW354" s="442"/>
      <c r="AY354" s="441"/>
      <c r="BC354" s="441"/>
      <c r="BD354" s="441"/>
      <c r="BE354" s="441"/>
      <c r="BF354" s="441"/>
      <c r="BG354" s="441"/>
      <c r="BH354" s="441"/>
      <c r="BI354" s="441"/>
      <c r="BJ354" s="441"/>
      <c r="BK354" s="441"/>
    </row>
    <row r="355" spans="1:63" x14ac:dyDescent="0.25">
      <c r="A355" s="443"/>
      <c r="B355" s="438"/>
      <c r="C355" s="441"/>
      <c r="D355" s="441"/>
      <c r="E355" s="441"/>
      <c r="I355" s="442"/>
      <c r="Q355" s="443"/>
      <c r="S355" s="443"/>
      <c r="T355" s="441"/>
      <c r="U355" s="444"/>
      <c r="V355" s="438"/>
      <c r="W355" s="443"/>
      <c r="X355" s="443"/>
      <c r="Y355" s="441"/>
      <c r="Z355" s="445"/>
      <c r="AA355" s="441"/>
      <c r="AB355" s="443"/>
      <c r="AC355" s="441"/>
      <c r="AD355" s="444"/>
      <c r="AG355" s="441"/>
      <c r="AH355" s="441"/>
      <c r="AI355" s="443"/>
      <c r="AL355" s="441"/>
      <c r="AN355" s="441"/>
      <c r="AO355" s="443"/>
      <c r="AP355" s="441"/>
      <c r="AQ355" s="441"/>
      <c r="AR355" s="441"/>
      <c r="AS355" s="441"/>
      <c r="AT355" s="441"/>
      <c r="AU355" s="441"/>
      <c r="AV355" s="443"/>
      <c r="AW355" s="442"/>
      <c r="AY355" s="441"/>
      <c r="BC355" s="441"/>
      <c r="BD355" s="441"/>
      <c r="BE355" s="441"/>
      <c r="BF355" s="441"/>
      <c r="BG355" s="441"/>
      <c r="BH355" s="441"/>
      <c r="BI355" s="441"/>
      <c r="BJ355" s="441"/>
      <c r="BK355" s="441"/>
    </row>
    <row r="356" spans="1:63" x14ac:dyDescent="0.25">
      <c r="A356" s="443"/>
      <c r="B356" s="438"/>
      <c r="C356" s="441"/>
      <c r="D356" s="441"/>
      <c r="E356" s="441"/>
      <c r="I356" s="442"/>
      <c r="Q356" s="443"/>
      <c r="S356" s="443"/>
      <c r="T356" s="441"/>
      <c r="U356" s="444"/>
      <c r="V356" s="438"/>
      <c r="W356" s="443"/>
      <c r="X356" s="443"/>
      <c r="Y356" s="441"/>
      <c r="Z356" s="445"/>
      <c r="AA356" s="441"/>
      <c r="AB356" s="443"/>
      <c r="AC356" s="441"/>
      <c r="AD356" s="444"/>
      <c r="AG356" s="441"/>
      <c r="AH356" s="441"/>
      <c r="AI356" s="443"/>
      <c r="AL356" s="441"/>
      <c r="AN356" s="441"/>
      <c r="AO356" s="443"/>
      <c r="AP356" s="441"/>
      <c r="AQ356" s="441"/>
      <c r="AR356" s="441"/>
      <c r="AS356" s="441"/>
      <c r="AT356" s="441"/>
      <c r="AU356" s="441"/>
      <c r="AV356" s="443"/>
      <c r="AW356" s="442"/>
      <c r="AY356" s="441"/>
      <c r="BC356" s="441"/>
      <c r="BD356" s="441"/>
      <c r="BE356" s="441"/>
      <c r="BF356" s="441"/>
      <c r="BG356" s="441"/>
      <c r="BH356" s="441"/>
      <c r="BI356" s="441"/>
      <c r="BJ356" s="441"/>
      <c r="BK356" s="441"/>
    </row>
    <row r="357" spans="1:63" x14ac:dyDescent="0.25">
      <c r="A357" s="443"/>
      <c r="B357" s="438"/>
      <c r="C357" s="441"/>
      <c r="D357" s="441"/>
      <c r="E357" s="441"/>
      <c r="I357" s="442"/>
      <c r="Q357" s="443"/>
      <c r="S357" s="443"/>
      <c r="T357" s="441"/>
      <c r="U357" s="444"/>
      <c r="V357" s="438"/>
      <c r="W357" s="443"/>
      <c r="X357" s="443"/>
      <c r="Y357" s="441"/>
      <c r="Z357" s="445"/>
      <c r="AA357" s="441"/>
      <c r="AB357" s="443"/>
      <c r="AC357" s="441"/>
      <c r="AD357" s="444"/>
      <c r="AG357" s="441"/>
      <c r="AH357" s="441"/>
      <c r="AI357" s="443"/>
      <c r="AL357" s="441"/>
      <c r="AN357" s="441"/>
      <c r="AO357" s="443"/>
      <c r="AP357" s="441"/>
      <c r="AQ357" s="441"/>
      <c r="AR357" s="441"/>
      <c r="AS357" s="441"/>
      <c r="AT357" s="441"/>
      <c r="AU357" s="441"/>
      <c r="AV357" s="443"/>
      <c r="AW357" s="442"/>
      <c r="AY357" s="441"/>
      <c r="BC357" s="441"/>
      <c r="BD357" s="441"/>
      <c r="BE357" s="441"/>
      <c r="BF357" s="441"/>
      <c r="BG357" s="441"/>
      <c r="BH357" s="441"/>
      <c r="BI357" s="441"/>
      <c r="BJ357" s="441"/>
      <c r="BK357" s="441"/>
    </row>
    <row r="358" spans="1:63" x14ac:dyDescent="0.25">
      <c r="A358" s="443"/>
      <c r="B358" s="438"/>
      <c r="C358" s="441"/>
      <c r="D358" s="441"/>
      <c r="E358" s="441"/>
      <c r="I358" s="442"/>
      <c r="Q358" s="443"/>
      <c r="S358" s="443"/>
      <c r="T358" s="441"/>
      <c r="U358" s="444"/>
      <c r="V358" s="438"/>
      <c r="W358" s="443"/>
      <c r="X358" s="443"/>
      <c r="Y358" s="441"/>
      <c r="Z358" s="445"/>
      <c r="AA358" s="441"/>
      <c r="AB358" s="443"/>
      <c r="AC358" s="441"/>
      <c r="AD358" s="444"/>
      <c r="AG358" s="441"/>
      <c r="AH358" s="441"/>
      <c r="AI358" s="443"/>
      <c r="AL358" s="441"/>
      <c r="AN358" s="441"/>
      <c r="AO358" s="443"/>
      <c r="AP358" s="441"/>
      <c r="AQ358" s="441"/>
      <c r="AR358" s="441"/>
      <c r="AS358" s="441"/>
      <c r="AT358" s="441"/>
      <c r="AU358" s="441"/>
      <c r="AV358" s="443"/>
      <c r="AW358" s="442"/>
      <c r="AY358" s="441"/>
      <c r="BC358" s="441"/>
      <c r="BD358" s="441"/>
      <c r="BE358" s="441"/>
      <c r="BF358" s="441"/>
      <c r="BG358" s="441"/>
      <c r="BH358" s="441"/>
      <c r="BI358" s="441"/>
      <c r="BJ358" s="441"/>
      <c r="BK358" s="441"/>
    </row>
    <row r="359" spans="1:63" x14ac:dyDescent="0.25">
      <c r="A359" s="443"/>
      <c r="B359" s="438"/>
      <c r="C359" s="441"/>
      <c r="D359" s="441"/>
      <c r="E359" s="441"/>
      <c r="I359" s="442"/>
      <c r="Q359" s="443"/>
      <c r="S359" s="443"/>
      <c r="T359" s="441"/>
      <c r="U359" s="444"/>
      <c r="V359" s="438"/>
      <c r="W359" s="443"/>
      <c r="X359" s="443"/>
      <c r="Y359" s="441"/>
      <c r="Z359" s="445"/>
      <c r="AA359" s="441"/>
      <c r="AB359" s="443"/>
      <c r="AC359" s="441"/>
      <c r="AD359" s="444"/>
      <c r="AG359" s="441"/>
      <c r="AH359" s="441"/>
      <c r="AI359" s="443"/>
      <c r="AL359" s="441"/>
      <c r="AN359" s="441"/>
      <c r="AO359" s="443"/>
      <c r="AP359" s="441"/>
      <c r="AQ359" s="441"/>
      <c r="AR359" s="441"/>
      <c r="AS359" s="441"/>
      <c r="AT359" s="441"/>
      <c r="AU359" s="441"/>
      <c r="AV359" s="443"/>
      <c r="AW359" s="442"/>
      <c r="AY359" s="441"/>
      <c r="BC359" s="441"/>
      <c r="BD359" s="441"/>
      <c r="BE359" s="441"/>
      <c r="BF359" s="441"/>
      <c r="BG359" s="441"/>
      <c r="BH359" s="441"/>
      <c r="BI359" s="441"/>
      <c r="BJ359" s="441"/>
      <c r="BK359" s="441"/>
    </row>
    <row r="360" spans="1:63" x14ac:dyDescent="0.25">
      <c r="A360" s="443"/>
      <c r="B360" s="438"/>
      <c r="C360" s="441"/>
      <c r="D360" s="441"/>
      <c r="E360" s="441"/>
      <c r="I360" s="442"/>
      <c r="Q360" s="443"/>
      <c r="S360" s="443"/>
      <c r="T360" s="441"/>
      <c r="U360" s="444"/>
      <c r="V360" s="438"/>
      <c r="W360" s="443"/>
      <c r="X360" s="443"/>
      <c r="Y360" s="441"/>
      <c r="Z360" s="445"/>
      <c r="AA360" s="441"/>
      <c r="AB360" s="443"/>
      <c r="AC360" s="441"/>
      <c r="AD360" s="444"/>
      <c r="AG360" s="441"/>
      <c r="AH360" s="441"/>
      <c r="AI360" s="443"/>
      <c r="AL360" s="441"/>
      <c r="AN360" s="441"/>
      <c r="AO360" s="443"/>
      <c r="AP360" s="441"/>
      <c r="AQ360" s="441"/>
      <c r="AR360" s="441"/>
      <c r="AS360" s="441"/>
      <c r="AT360" s="441"/>
      <c r="AU360" s="441"/>
      <c r="AV360" s="443"/>
      <c r="AW360" s="442"/>
      <c r="AY360" s="441"/>
      <c r="BC360" s="441"/>
      <c r="BD360" s="441"/>
      <c r="BE360" s="441"/>
      <c r="BF360" s="441"/>
      <c r="BG360" s="441"/>
      <c r="BH360" s="441"/>
      <c r="BI360" s="441"/>
      <c r="BJ360" s="441"/>
      <c r="BK360" s="441"/>
    </row>
    <row r="361" spans="1:63" x14ac:dyDescent="0.25">
      <c r="A361" s="443"/>
      <c r="B361" s="438"/>
      <c r="C361" s="441"/>
      <c r="D361" s="441"/>
      <c r="E361" s="441"/>
      <c r="I361" s="442"/>
      <c r="Q361" s="443"/>
      <c r="S361" s="443"/>
      <c r="T361" s="441"/>
      <c r="U361" s="444"/>
      <c r="V361" s="438"/>
      <c r="W361" s="443"/>
      <c r="X361" s="443"/>
      <c r="Y361" s="441"/>
      <c r="Z361" s="445"/>
      <c r="AA361" s="441"/>
      <c r="AB361" s="443"/>
      <c r="AC361" s="441"/>
      <c r="AD361" s="444"/>
      <c r="AG361" s="441"/>
      <c r="AH361" s="441"/>
      <c r="AI361" s="443"/>
      <c r="AL361" s="441"/>
      <c r="AN361" s="441"/>
      <c r="AO361" s="443"/>
      <c r="AP361" s="441"/>
      <c r="AQ361" s="441"/>
      <c r="AR361" s="441"/>
      <c r="AS361" s="441"/>
      <c r="AT361" s="441"/>
      <c r="AU361" s="441"/>
      <c r="AV361" s="443"/>
      <c r="AW361" s="442"/>
      <c r="AY361" s="441"/>
      <c r="BC361" s="441"/>
      <c r="BD361" s="441"/>
      <c r="BE361" s="441"/>
      <c r="BF361" s="441"/>
      <c r="BG361" s="441"/>
      <c r="BH361" s="441"/>
      <c r="BI361" s="441"/>
      <c r="BJ361" s="441"/>
      <c r="BK361" s="441"/>
    </row>
    <row r="362" spans="1:63" x14ac:dyDescent="0.25">
      <c r="A362" s="443"/>
      <c r="B362" s="438"/>
      <c r="C362" s="441"/>
      <c r="D362" s="441"/>
      <c r="E362" s="441"/>
      <c r="I362" s="442"/>
      <c r="Q362" s="443"/>
      <c r="S362" s="443"/>
      <c r="T362" s="441"/>
      <c r="U362" s="444"/>
      <c r="V362" s="438"/>
      <c r="W362" s="443"/>
      <c r="X362" s="443"/>
      <c r="Y362" s="441"/>
      <c r="Z362" s="445"/>
      <c r="AA362" s="441"/>
      <c r="AB362" s="443"/>
      <c r="AC362" s="441"/>
      <c r="AD362" s="444"/>
      <c r="AG362" s="441"/>
      <c r="AH362" s="441"/>
      <c r="AI362" s="443"/>
      <c r="AL362" s="441"/>
      <c r="AN362" s="441"/>
      <c r="AO362" s="443"/>
      <c r="AP362" s="441"/>
      <c r="AQ362" s="441"/>
      <c r="AR362" s="441"/>
      <c r="AS362" s="441"/>
      <c r="AT362" s="441"/>
      <c r="AU362" s="441"/>
      <c r="AV362" s="443"/>
      <c r="AW362" s="442"/>
      <c r="AY362" s="441"/>
      <c r="BC362" s="441"/>
      <c r="BD362" s="441"/>
      <c r="BE362" s="441"/>
      <c r="BF362" s="441"/>
      <c r="BG362" s="441"/>
      <c r="BH362" s="441"/>
      <c r="BI362" s="441"/>
      <c r="BJ362" s="441"/>
      <c r="BK362" s="441"/>
    </row>
    <row r="363" spans="1:63" x14ac:dyDescent="0.25">
      <c r="A363" s="443"/>
      <c r="B363" s="438"/>
      <c r="C363" s="441"/>
      <c r="D363" s="441"/>
      <c r="E363" s="441"/>
      <c r="I363" s="442"/>
      <c r="Q363" s="443"/>
      <c r="S363" s="443"/>
      <c r="T363" s="441"/>
      <c r="U363" s="444"/>
      <c r="V363" s="438"/>
      <c r="W363" s="443"/>
      <c r="X363" s="443"/>
      <c r="Y363" s="441"/>
      <c r="Z363" s="445"/>
      <c r="AA363" s="441"/>
      <c r="AB363" s="443"/>
      <c r="AC363" s="441"/>
      <c r="AD363" s="444"/>
      <c r="AG363" s="441"/>
      <c r="AH363" s="441"/>
      <c r="AI363" s="443"/>
      <c r="AL363" s="441"/>
      <c r="AN363" s="441"/>
      <c r="AO363" s="443"/>
      <c r="AP363" s="441"/>
      <c r="AQ363" s="441"/>
      <c r="AR363" s="441"/>
      <c r="AS363" s="441"/>
      <c r="AT363" s="441"/>
      <c r="AU363" s="441"/>
      <c r="AV363" s="443"/>
      <c r="AW363" s="442"/>
      <c r="AY363" s="441"/>
      <c r="BC363" s="441"/>
      <c r="BD363" s="441"/>
      <c r="BE363" s="441"/>
      <c r="BF363" s="441"/>
      <c r="BG363" s="441"/>
      <c r="BH363" s="441"/>
      <c r="BI363" s="441"/>
      <c r="BJ363" s="441"/>
      <c r="BK363" s="441"/>
    </row>
    <row r="364" spans="1:63" x14ac:dyDescent="0.25">
      <c r="A364" s="443"/>
      <c r="B364" s="438"/>
      <c r="C364" s="441"/>
      <c r="D364" s="441"/>
      <c r="E364" s="441"/>
      <c r="I364" s="442"/>
      <c r="Q364" s="443"/>
      <c r="S364" s="443"/>
      <c r="T364" s="441"/>
      <c r="U364" s="444"/>
      <c r="V364" s="438"/>
      <c r="W364" s="443"/>
      <c r="X364" s="443"/>
      <c r="Y364" s="441"/>
      <c r="Z364" s="445"/>
      <c r="AA364" s="441"/>
      <c r="AB364" s="443"/>
      <c r="AC364" s="441"/>
      <c r="AD364" s="444"/>
      <c r="AG364" s="441"/>
      <c r="AH364" s="441"/>
      <c r="AI364" s="443"/>
      <c r="AL364" s="441"/>
      <c r="AN364" s="441"/>
      <c r="AO364" s="443"/>
      <c r="AP364" s="441"/>
      <c r="AQ364" s="441"/>
      <c r="AR364" s="441"/>
      <c r="AS364" s="441"/>
      <c r="AT364" s="441"/>
      <c r="AU364" s="441"/>
      <c r="AV364" s="443"/>
      <c r="AW364" s="442"/>
      <c r="AY364" s="441"/>
      <c r="BC364" s="441"/>
      <c r="BD364" s="441"/>
      <c r="BE364" s="441"/>
      <c r="BF364" s="441"/>
      <c r="BG364" s="441"/>
      <c r="BH364" s="441"/>
      <c r="BI364" s="441"/>
      <c r="BJ364" s="441"/>
      <c r="BK364" s="441"/>
    </row>
    <row r="365" spans="1:63" x14ac:dyDescent="0.25">
      <c r="A365" s="443"/>
      <c r="B365" s="438"/>
      <c r="C365" s="441"/>
      <c r="D365" s="441"/>
      <c r="E365" s="441"/>
      <c r="I365" s="442"/>
      <c r="Q365" s="443"/>
      <c r="S365" s="443"/>
      <c r="T365" s="441"/>
      <c r="U365" s="444"/>
      <c r="V365" s="438"/>
      <c r="W365" s="443"/>
      <c r="X365" s="443"/>
      <c r="Y365" s="441"/>
      <c r="Z365" s="445"/>
      <c r="AA365" s="441"/>
      <c r="AB365" s="443"/>
      <c r="AC365" s="441"/>
      <c r="AD365" s="444"/>
      <c r="AG365" s="441"/>
      <c r="AH365" s="441"/>
      <c r="AI365" s="443"/>
      <c r="AL365" s="441"/>
      <c r="AN365" s="441"/>
      <c r="AO365" s="443"/>
      <c r="AP365" s="441"/>
      <c r="AQ365" s="441"/>
      <c r="AR365" s="441"/>
      <c r="AS365" s="441"/>
      <c r="AT365" s="441"/>
      <c r="AU365" s="441"/>
      <c r="AV365" s="443"/>
      <c r="AW365" s="442"/>
      <c r="AY365" s="441"/>
      <c r="BC365" s="441"/>
      <c r="BD365" s="441"/>
      <c r="BE365" s="441"/>
      <c r="BF365" s="441"/>
      <c r="BG365" s="441"/>
      <c r="BH365" s="441"/>
      <c r="BI365" s="441"/>
      <c r="BJ365" s="441"/>
      <c r="BK365" s="441"/>
    </row>
    <row r="366" spans="1:63" x14ac:dyDescent="0.25">
      <c r="A366" s="443"/>
      <c r="B366" s="438"/>
      <c r="C366" s="441"/>
      <c r="D366" s="441"/>
      <c r="E366" s="441"/>
      <c r="I366" s="442"/>
      <c r="Q366" s="443"/>
      <c r="S366" s="443"/>
      <c r="T366" s="441"/>
      <c r="U366" s="444"/>
      <c r="V366" s="438"/>
      <c r="W366" s="443"/>
      <c r="X366" s="443"/>
      <c r="Y366" s="441"/>
      <c r="Z366" s="445"/>
      <c r="AA366" s="441"/>
      <c r="AB366" s="443"/>
      <c r="AC366" s="441"/>
      <c r="AD366" s="444"/>
      <c r="AG366" s="441"/>
      <c r="AH366" s="441"/>
      <c r="AI366" s="443"/>
      <c r="AL366" s="441"/>
      <c r="AN366" s="441"/>
      <c r="AO366" s="443"/>
      <c r="AP366" s="441"/>
      <c r="AQ366" s="441"/>
      <c r="AR366" s="441"/>
      <c r="AS366" s="441"/>
      <c r="AT366" s="441"/>
      <c r="AU366" s="441"/>
      <c r="AV366" s="443"/>
      <c r="AW366" s="442"/>
      <c r="AY366" s="441"/>
      <c r="BC366" s="441"/>
      <c r="BD366" s="441"/>
      <c r="BE366" s="441"/>
      <c r="BF366" s="441"/>
      <c r="BG366" s="441"/>
      <c r="BH366" s="441"/>
      <c r="BI366" s="441"/>
      <c r="BJ366" s="441"/>
      <c r="BK366" s="441"/>
    </row>
    <row r="367" spans="1:63" x14ac:dyDescent="0.25">
      <c r="A367" s="443"/>
      <c r="B367" s="438"/>
      <c r="C367" s="441"/>
      <c r="D367" s="441"/>
      <c r="E367" s="441"/>
      <c r="I367" s="442"/>
      <c r="Q367" s="443"/>
      <c r="S367" s="443"/>
      <c r="T367" s="441"/>
      <c r="U367" s="444"/>
      <c r="V367" s="438"/>
      <c r="W367" s="443"/>
      <c r="X367" s="443"/>
      <c r="Y367" s="441"/>
      <c r="Z367" s="445"/>
      <c r="AA367" s="441"/>
      <c r="AB367" s="443"/>
      <c r="AC367" s="441"/>
      <c r="AD367" s="444"/>
      <c r="AG367" s="441"/>
      <c r="AH367" s="441"/>
      <c r="AI367" s="443"/>
      <c r="AL367" s="441"/>
      <c r="AN367" s="441"/>
      <c r="AO367" s="443"/>
      <c r="AP367" s="441"/>
      <c r="AQ367" s="441"/>
      <c r="AR367" s="441"/>
      <c r="AS367" s="441"/>
      <c r="AT367" s="441"/>
      <c r="AU367" s="441"/>
      <c r="AV367" s="443"/>
      <c r="AW367" s="442"/>
      <c r="AY367" s="441"/>
      <c r="BC367" s="441"/>
      <c r="BD367" s="441"/>
      <c r="BE367" s="441"/>
      <c r="BF367" s="441"/>
      <c r="BG367" s="441"/>
      <c r="BH367" s="441"/>
      <c r="BI367" s="441"/>
      <c r="BJ367" s="441"/>
      <c r="BK367" s="441"/>
    </row>
    <row r="368" spans="1:63" x14ac:dyDescent="0.25">
      <c r="A368" s="443"/>
      <c r="B368" s="438"/>
      <c r="C368" s="441"/>
      <c r="D368" s="441"/>
      <c r="E368" s="441"/>
      <c r="I368" s="442"/>
      <c r="Q368" s="443"/>
      <c r="S368" s="443"/>
      <c r="T368" s="441"/>
      <c r="U368" s="444"/>
      <c r="V368" s="438"/>
      <c r="W368" s="443"/>
      <c r="X368" s="443"/>
      <c r="Y368" s="441"/>
      <c r="Z368" s="445"/>
      <c r="AA368" s="441"/>
      <c r="AB368" s="443"/>
      <c r="AC368" s="441"/>
      <c r="AD368" s="444"/>
      <c r="AG368" s="441"/>
      <c r="AH368" s="441"/>
      <c r="AI368" s="443"/>
      <c r="AL368" s="441"/>
      <c r="AN368" s="441"/>
      <c r="AO368" s="443"/>
      <c r="AP368" s="441"/>
      <c r="AQ368" s="441"/>
      <c r="AR368" s="441"/>
      <c r="AS368" s="441"/>
      <c r="AT368" s="441"/>
      <c r="AU368" s="441"/>
      <c r="AV368" s="443"/>
      <c r="AW368" s="442"/>
      <c r="AY368" s="441"/>
      <c r="BC368" s="441"/>
      <c r="BD368" s="441"/>
      <c r="BE368" s="441"/>
      <c r="BF368" s="441"/>
      <c r="BG368" s="441"/>
      <c r="BH368" s="441"/>
      <c r="BI368" s="441"/>
      <c r="BJ368" s="441"/>
      <c r="BK368" s="441"/>
    </row>
    <row r="369" spans="1:63" x14ac:dyDescent="0.25">
      <c r="A369" s="443"/>
      <c r="B369" s="438"/>
      <c r="C369" s="441"/>
      <c r="D369" s="441"/>
      <c r="E369" s="441"/>
      <c r="I369" s="442"/>
      <c r="Q369" s="443"/>
      <c r="S369" s="443"/>
      <c r="T369" s="441"/>
      <c r="U369" s="444"/>
      <c r="V369" s="438"/>
      <c r="W369" s="443"/>
      <c r="X369" s="443"/>
      <c r="Y369" s="441"/>
      <c r="Z369" s="445"/>
      <c r="AA369" s="441"/>
      <c r="AB369" s="443"/>
      <c r="AC369" s="441"/>
      <c r="AD369" s="444"/>
      <c r="AG369" s="441"/>
      <c r="AH369" s="441"/>
      <c r="AI369" s="443"/>
      <c r="AL369" s="441"/>
      <c r="AN369" s="441"/>
      <c r="AO369" s="443"/>
      <c r="AP369" s="441"/>
      <c r="AQ369" s="441"/>
      <c r="AR369" s="441"/>
      <c r="AS369" s="441"/>
      <c r="AT369" s="441"/>
      <c r="AU369" s="441"/>
      <c r="AV369" s="443"/>
      <c r="AW369" s="442"/>
      <c r="AY369" s="441"/>
      <c r="BC369" s="441"/>
      <c r="BD369" s="441"/>
      <c r="BE369" s="441"/>
      <c r="BF369" s="441"/>
      <c r="BG369" s="441"/>
      <c r="BH369" s="441"/>
      <c r="BI369" s="441"/>
      <c r="BJ369" s="441"/>
      <c r="BK369" s="441"/>
    </row>
    <row r="370" spans="1:63" x14ac:dyDescent="0.25">
      <c r="A370" s="443"/>
      <c r="B370" s="438"/>
      <c r="C370" s="441"/>
      <c r="D370" s="441"/>
      <c r="E370" s="441"/>
      <c r="I370" s="442"/>
      <c r="Q370" s="443"/>
      <c r="S370" s="443"/>
      <c r="T370" s="441"/>
      <c r="U370" s="444"/>
      <c r="V370" s="438"/>
      <c r="W370" s="443"/>
      <c r="X370" s="443"/>
      <c r="Y370" s="441"/>
      <c r="Z370" s="445"/>
      <c r="AA370" s="441"/>
      <c r="AB370" s="443"/>
      <c r="AC370" s="441"/>
      <c r="AD370" s="444"/>
      <c r="AG370" s="441"/>
      <c r="AH370" s="441"/>
      <c r="AI370" s="443"/>
      <c r="AL370" s="441"/>
      <c r="AN370" s="441"/>
      <c r="AO370" s="443"/>
      <c r="AP370" s="441"/>
      <c r="AQ370" s="441"/>
      <c r="AR370" s="441"/>
      <c r="AS370" s="441"/>
      <c r="AT370" s="441"/>
      <c r="AU370" s="441"/>
      <c r="AV370" s="443"/>
      <c r="AW370" s="442"/>
      <c r="AY370" s="441"/>
      <c r="BC370" s="441"/>
      <c r="BD370" s="441"/>
      <c r="BE370" s="441"/>
      <c r="BF370" s="441"/>
      <c r="BG370" s="441"/>
      <c r="BH370" s="441"/>
      <c r="BI370" s="441"/>
      <c r="BJ370" s="441"/>
      <c r="BK370" s="441"/>
    </row>
    <row r="371" spans="1:63" x14ac:dyDescent="0.25">
      <c r="A371" s="443"/>
      <c r="B371" s="438"/>
      <c r="C371" s="441"/>
      <c r="D371" s="441"/>
      <c r="E371" s="441"/>
      <c r="I371" s="442"/>
      <c r="Q371" s="443"/>
      <c r="S371" s="443"/>
      <c r="T371" s="441"/>
      <c r="U371" s="444"/>
      <c r="V371" s="438"/>
      <c r="W371" s="443"/>
      <c r="X371" s="443"/>
      <c r="Y371" s="441"/>
      <c r="Z371" s="445"/>
      <c r="AA371" s="441"/>
      <c r="AB371" s="443"/>
      <c r="AC371" s="441"/>
      <c r="AD371" s="444"/>
      <c r="AG371" s="441"/>
      <c r="AH371" s="441"/>
      <c r="AI371" s="443"/>
      <c r="AL371" s="441"/>
      <c r="AN371" s="441"/>
      <c r="AO371" s="443"/>
      <c r="AP371" s="441"/>
      <c r="AQ371" s="441"/>
      <c r="AR371" s="441"/>
      <c r="AS371" s="441"/>
      <c r="AT371" s="441"/>
      <c r="AU371" s="441"/>
      <c r="AV371" s="443"/>
      <c r="AW371" s="442"/>
      <c r="AY371" s="441"/>
      <c r="BC371" s="441"/>
      <c r="BD371" s="441"/>
      <c r="BE371" s="441"/>
      <c r="BF371" s="441"/>
      <c r="BG371" s="441"/>
      <c r="BH371" s="441"/>
      <c r="BI371" s="441"/>
      <c r="BJ371" s="441"/>
      <c r="BK371" s="441"/>
    </row>
    <row r="372" spans="1:63" x14ac:dyDescent="0.25">
      <c r="A372" s="443"/>
      <c r="B372" s="438"/>
      <c r="C372" s="441"/>
      <c r="D372" s="441"/>
      <c r="E372" s="441"/>
      <c r="I372" s="442"/>
      <c r="Q372" s="443"/>
      <c r="S372" s="443"/>
      <c r="T372" s="441"/>
      <c r="U372" s="444"/>
      <c r="V372" s="438"/>
      <c r="W372" s="443"/>
      <c r="X372" s="443"/>
      <c r="Y372" s="441"/>
      <c r="Z372" s="445"/>
      <c r="AA372" s="441"/>
      <c r="AB372" s="443"/>
      <c r="AC372" s="441"/>
      <c r="AD372" s="444"/>
      <c r="AG372" s="441"/>
      <c r="AH372" s="441"/>
      <c r="AI372" s="443"/>
      <c r="AL372" s="441"/>
      <c r="AN372" s="441"/>
      <c r="AO372" s="443"/>
      <c r="AP372" s="441"/>
      <c r="AQ372" s="441"/>
      <c r="AR372" s="441"/>
      <c r="AS372" s="441"/>
      <c r="AT372" s="441"/>
      <c r="AU372" s="441"/>
      <c r="AV372" s="443"/>
      <c r="AW372" s="442"/>
      <c r="AY372" s="441"/>
      <c r="BC372" s="441"/>
      <c r="BD372" s="441"/>
      <c r="BE372" s="441"/>
      <c r="BF372" s="441"/>
      <c r="BG372" s="441"/>
      <c r="BH372" s="441"/>
      <c r="BI372" s="441"/>
      <c r="BJ372" s="441"/>
      <c r="BK372" s="441"/>
    </row>
    <row r="373" spans="1:63" x14ac:dyDescent="0.25">
      <c r="A373" s="443"/>
      <c r="B373" s="438"/>
      <c r="C373" s="441"/>
      <c r="D373" s="441"/>
      <c r="E373" s="441"/>
      <c r="I373" s="442"/>
      <c r="Q373" s="443"/>
      <c r="S373" s="443"/>
      <c r="T373" s="441"/>
      <c r="U373" s="444"/>
      <c r="V373" s="438"/>
      <c r="W373" s="443"/>
      <c r="X373" s="443"/>
      <c r="Y373" s="441"/>
      <c r="Z373" s="445"/>
      <c r="AA373" s="441"/>
      <c r="AB373" s="443"/>
      <c r="AC373" s="441"/>
      <c r="AD373" s="444"/>
      <c r="AG373" s="441"/>
      <c r="AH373" s="441"/>
      <c r="AI373" s="443"/>
      <c r="AL373" s="441"/>
      <c r="AN373" s="441"/>
      <c r="AO373" s="443"/>
      <c r="AP373" s="441"/>
      <c r="AQ373" s="441"/>
      <c r="AR373" s="441"/>
      <c r="AS373" s="441"/>
      <c r="AT373" s="441"/>
      <c r="AU373" s="441"/>
      <c r="AV373" s="443"/>
      <c r="AW373" s="442"/>
      <c r="AY373" s="441"/>
      <c r="BC373" s="441"/>
      <c r="BD373" s="441"/>
      <c r="BE373" s="441"/>
      <c r="BF373" s="441"/>
      <c r="BG373" s="441"/>
      <c r="BH373" s="441"/>
      <c r="BI373" s="441"/>
      <c r="BJ373" s="441"/>
      <c r="BK373" s="441"/>
    </row>
    <row r="374" spans="1:63" x14ac:dyDescent="0.25">
      <c r="A374" s="443"/>
      <c r="B374" s="438"/>
      <c r="C374" s="441"/>
      <c r="D374" s="441"/>
      <c r="E374" s="441"/>
      <c r="I374" s="442"/>
      <c r="Q374" s="443"/>
      <c r="S374" s="443"/>
      <c r="T374" s="441"/>
      <c r="U374" s="444"/>
      <c r="V374" s="438"/>
      <c r="W374" s="443"/>
      <c r="X374" s="443"/>
      <c r="Y374" s="441"/>
      <c r="Z374" s="445"/>
      <c r="AA374" s="441"/>
      <c r="AB374" s="443"/>
      <c r="AC374" s="441"/>
      <c r="AD374" s="444"/>
      <c r="AG374" s="441"/>
      <c r="AH374" s="441"/>
      <c r="AI374" s="443"/>
      <c r="AL374" s="441"/>
      <c r="AN374" s="441"/>
      <c r="AO374" s="443"/>
      <c r="AP374" s="441"/>
      <c r="AQ374" s="441"/>
      <c r="AR374" s="441"/>
      <c r="AS374" s="441"/>
      <c r="AT374" s="441"/>
      <c r="AU374" s="441"/>
      <c r="AV374" s="443"/>
      <c r="AW374" s="442"/>
      <c r="AY374" s="441"/>
      <c r="BC374" s="441"/>
      <c r="BD374" s="441"/>
      <c r="BE374" s="441"/>
      <c r="BF374" s="441"/>
      <c r="BG374" s="441"/>
      <c r="BH374" s="441"/>
      <c r="BI374" s="441"/>
      <c r="BJ374" s="441"/>
      <c r="BK374" s="441"/>
    </row>
    <row r="375" spans="1:63" x14ac:dyDescent="0.25">
      <c r="A375" s="443"/>
      <c r="B375" s="438"/>
      <c r="C375" s="441"/>
      <c r="D375" s="441"/>
      <c r="E375" s="441"/>
      <c r="I375" s="442"/>
      <c r="Q375" s="443"/>
      <c r="S375" s="443"/>
      <c r="T375" s="441"/>
      <c r="U375" s="444"/>
      <c r="V375" s="438"/>
      <c r="W375" s="443"/>
      <c r="X375" s="443"/>
      <c r="Y375" s="441"/>
      <c r="Z375" s="445"/>
      <c r="AA375" s="441"/>
      <c r="AB375" s="443"/>
      <c r="AC375" s="441"/>
      <c r="AD375" s="444"/>
      <c r="AG375" s="441"/>
      <c r="AH375" s="441"/>
      <c r="AI375" s="443"/>
      <c r="AL375" s="441"/>
      <c r="AN375" s="441"/>
      <c r="AO375" s="443"/>
      <c r="AP375" s="441"/>
      <c r="AQ375" s="441"/>
      <c r="AR375" s="441"/>
      <c r="AS375" s="441"/>
      <c r="AT375" s="441"/>
      <c r="AU375" s="441"/>
      <c r="AV375" s="443"/>
      <c r="AW375" s="442"/>
      <c r="AY375" s="441"/>
      <c r="BC375" s="441"/>
      <c r="BD375" s="441"/>
      <c r="BE375" s="441"/>
      <c r="BF375" s="441"/>
      <c r="BG375" s="441"/>
      <c r="BH375" s="441"/>
      <c r="BI375" s="441"/>
      <c r="BJ375" s="441"/>
      <c r="BK375" s="441"/>
    </row>
    <row r="376" spans="1:63" x14ac:dyDescent="0.25">
      <c r="A376" s="443"/>
      <c r="B376" s="438"/>
      <c r="C376" s="441"/>
      <c r="D376" s="441"/>
      <c r="E376" s="441"/>
      <c r="I376" s="442"/>
      <c r="Q376" s="443"/>
      <c r="S376" s="443"/>
      <c r="T376" s="441"/>
      <c r="U376" s="444"/>
      <c r="V376" s="438"/>
      <c r="W376" s="443"/>
      <c r="X376" s="443"/>
      <c r="Y376" s="441"/>
      <c r="Z376" s="445"/>
      <c r="AA376" s="441"/>
      <c r="AB376" s="443"/>
      <c r="AC376" s="441"/>
      <c r="AD376" s="444"/>
      <c r="AG376" s="441"/>
      <c r="AH376" s="441"/>
      <c r="AI376" s="443"/>
      <c r="AL376" s="441"/>
      <c r="AN376" s="441"/>
      <c r="AO376" s="443"/>
      <c r="AP376" s="441"/>
      <c r="AQ376" s="441"/>
      <c r="AR376" s="441"/>
      <c r="AS376" s="441"/>
      <c r="AT376" s="441"/>
      <c r="AU376" s="441"/>
      <c r="AV376" s="443"/>
      <c r="AW376" s="442"/>
      <c r="AY376" s="441"/>
      <c r="BC376" s="441"/>
      <c r="BD376" s="441"/>
      <c r="BE376" s="441"/>
      <c r="BF376" s="441"/>
      <c r="BG376" s="441"/>
      <c r="BH376" s="441"/>
      <c r="BI376" s="441"/>
      <c r="BJ376" s="441"/>
      <c r="BK376" s="441"/>
    </row>
    <row r="377" spans="1:63" x14ac:dyDescent="0.25">
      <c r="A377" s="443"/>
      <c r="B377" s="438"/>
      <c r="C377" s="441"/>
      <c r="D377" s="441"/>
      <c r="E377" s="441"/>
      <c r="I377" s="442"/>
      <c r="Q377" s="443"/>
      <c r="S377" s="443"/>
      <c r="T377" s="441"/>
      <c r="U377" s="444"/>
      <c r="V377" s="438"/>
      <c r="W377" s="443"/>
      <c r="X377" s="443"/>
      <c r="Y377" s="441"/>
      <c r="Z377" s="445"/>
      <c r="AA377" s="441"/>
      <c r="AB377" s="443"/>
      <c r="AC377" s="441"/>
      <c r="AD377" s="444"/>
      <c r="AG377" s="441"/>
      <c r="AH377" s="441"/>
      <c r="AI377" s="443"/>
      <c r="AL377" s="441"/>
      <c r="AN377" s="441"/>
      <c r="AO377" s="443"/>
      <c r="AP377" s="441"/>
      <c r="AQ377" s="441"/>
      <c r="AR377" s="441"/>
      <c r="AS377" s="441"/>
      <c r="AT377" s="441"/>
      <c r="AU377" s="441"/>
      <c r="AV377" s="443"/>
      <c r="AW377" s="442"/>
      <c r="AY377" s="441"/>
      <c r="BC377" s="441"/>
      <c r="BD377" s="441"/>
      <c r="BE377" s="441"/>
      <c r="BF377" s="441"/>
      <c r="BG377" s="441"/>
      <c r="BH377" s="441"/>
      <c r="BI377" s="441"/>
      <c r="BJ377" s="441"/>
      <c r="BK377" s="441"/>
    </row>
    <row r="378" spans="1:63" x14ac:dyDescent="0.25">
      <c r="A378" s="443"/>
      <c r="B378" s="438"/>
      <c r="C378" s="441"/>
      <c r="D378" s="441"/>
      <c r="E378" s="441"/>
      <c r="I378" s="442"/>
      <c r="Q378" s="443"/>
      <c r="S378" s="443"/>
      <c r="T378" s="441"/>
      <c r="U378" s="444"/>
      <c r="V378" s="438"/>
      <c r="W378" s="443"/>
      <c r="X378" s="443"/>
      <c r="Y378" s="441"/>
      <c r="Z378" s="445"/>
      <c r="AA378" s="441"/>
      <c r="AB378" s="443"/>
      <c r="AC378" s="441"/>
      <c r="AD378" s="444"/>
      <c r="AG378" s="441"/>
      <c r="AH378" s="441"/>
      <c r="AI378" s="443"/>
      <c r="AL378" s="441"/>
      <c r="AN378" s="441"/>
      <c r="AO378" s="443"/>
      <c r="AP378" s="441"/>
      <c r="AQ378" s="441"/>
      <c r="AR378" s="441"/>
      <c r="AS378" s="441"/>
      <c r="AT378" s="441"/>
      <c r="AU378" s="441"/>
      <c r="AV378" s="443"/>
      <c r="AW378" s="442"/>
      <c r="AY378" s="441"/>
      <c r="BC378" s="441"/>
      <c r="BD378" s="441"/>
      <c r="BE378" s="441"/>
      <c r="BF378" s="441"/>
      <c r="BG378" s="441"/>
      <c r="BH378" s="441"/>
      <c r="BI378" s="441"/>
      <c r="BJ378" s="441"/>
      <c r="BK378" s="441"/>
    </row>
    <row r="379" spans="1:63" x14ac:dyDescent="0.25">
      <c r="A379" s="443"/>
      <c r="B379" s="438"/>
      <c r="C379" s="441"/>
      <c r="D379" s="441"/>
      <c r="E379" s="441"/>
      <c r="I379" s="442"/>
      <c r="Q379" s="443"/>
      <c r="S379" s="443"/>
      <c r="T379" s="441"/>
      <c r="U379" s="444"/>
      <c r="V379" s="438"/>
      <c r="W379" s="443"/>
      <c r="X379" s="443"/>
      <c r="Y379" s="441"/>
      <c r="Z379" s="445"/>
      <c r="AA379" s="441"/>
      <c r="AB379" s="443"/>
      <c r="AC379" s="441"/>
      <c r="AD379" s="444"/>
      <c r="AG379" s="441"/>
      <c r="AH379" s="441"/>
      <c r="AI379" s="443"/>
      <c r="AL379" s="441"/>
      <c r="AN379" s="441"/>
      <c r="AO379" s="443"/>
      <c r="AP379" s="441"/>
      <c r="AQ379" s="441"/>
      <c r="AR379" s="441"/>
      <c r="AS379" s="441"/>
      <c r="AT379" s="441"/>
      <c r="AU379" s="441"/>
      <c r="AV379" s="443"/>
      <c r="AW379" s="442"/>
      <c r="AY379" s="441"/>
      <c r="BC379" s="441"/>
      <c r="BD379" s="441"/>
      <c r="BE379" s="441"/>
      <c r="BF379" s="441"/>
      <c r="BG379" s="441"/>
      <c r="BH379" s="441"/>
      <c r="BI379" s="441"/>
      <c r="BJ379" s="441"/>
      <c r="BK379" s="441"/>
    </row>
    <row r="380" spans="1:63" x14ac:dyDescent="0.25">
      <c r="A380" s="443"/>
      <c r="B380" s="438"/>
      <c r="C380" s="441"/>
      <c r="D380" s="441"/>
      <c r="E380" s="441"/>
      <c r="I380" s="442"/>
      <c r="Q380" s="443"/>
      <c r="S380" s="443"/>
      <c r="T380" s="441"/>
      <c r="U380" s="444"/>
      <c r="V380" s="438"/>
      <c r="W380" s="443"/>
      <c r="X380" s="443"/>
      <c r="Y380" s="441"/>
      <c r="Z380" s="445"/>
      <c r="AA380" s="441"/>
      <c r="AB380" s="443"/>
      <c r="AC380" s="441"/>
      <c r="AD380" s="444"/>
      <c r="AG380" s="441"/>
      <c r="AH380" s="441"/>
      <c r="AI380" s="443"/>
      <c r="AL380" s="441"/>
      <c r="AN380" s="441"/>
      <c r="AO380" s="443"/>
      <c r="AP380" s="441"/>
      <c r="AQ380" s="441"/>
      <c r="AR380" s="441"/>
      <c r="AS380" s="441"/>
      <c r="AT380" s="441"/>
      <c r="AU380" s="441"/>
      <c r="AV380" s="443"/>
      <c r="AW380" s="442"/>
      <c r="AY380" s="441"/>
      <c r="BC380" s="441"/>
      <c r="BD380" s="441"/>
      <c r="BE380" s="441"/>
      <c r="BF380" s="441"/>
      <c r="BG380" s="441"/>
      <c r="BH380" s="441"/>
      <c r="BI380" s="441"/>
      <c r="BJ380" s="441"/>
      <c r="BK380" s="441"/>
    </row>
    <row r="381" spans="1:63" x14ac:dyDescent="0.25">
      <c r="A381" s="443"/>
      <c r="B381" s="438"/>
      <c r="C381" s="441"/>
      <c r="D381" s="441"/>
      <c r="E381" s="441"/>
      <c r="I381" s="442"/>
      <c r="Q381" s="443"/>
      <c r="S381" s="443"/>
      <c r="T381" s="441"/>
      <c r="U381" s="444"/>
      <c r="V381" s="438"/>
      <c r="W381" s="443"/>
      <c r="X381" s="443"/>
      <c r="Y381" s="441"/>
      <c r="Z381" s="445"/>
      <c r="AA381" s="441"/>
      <c r="AB381" s="443"/>
      <c r="AC381" s="441"/>
      <c r="AD381" s="444"/>
      <c r="AG381" s="441"/>
      <c r="AH381" s="441"/>
      <c r="AI381" s="443"/>
      <c r="AL381" s="441"/>
      <c r="AN381" s="441"/>
      <c r="AO381" s="443"/>
      <c r="AP381" s="441"/>
      <c r="AQ381" s="441"/>
      <c r="AR381" s="441"/>
      <c r="AS381" s="441"/>
      <c r="AT381" s="441"/>
      <c r="AU381" s="441"/>
      <c r="AV381" s="443"/>
      <c r="AW381" s="442"/>
      <c r="AY381" s="441"/>
      <c r="BC381" s="441"/>
      <c r="BD381" s="441"/>
      <c r="BE381" s="441"/>
      <c r="BF381" s="441"/>
      <c r="BG381" s="441"/>
      <c r="BH381" s="441"/>
      <c r="BI381" s="441"/>
      <c r="BJ381" s="441"/>
      <c r="BK381" s="441"/>
    </row>
    <row r="382" spans="1:63" x14ac:dyDescent="0.25">
      <c r="A382" s="443"/>
      <c r="B382" s="438"/>
      <c r="C382" s="441"/>
      <c r="D382" s="441"/>
      <c r="E382" s="441"/>
      <c r="I382" s="442"/>
      <c r="Q382" s="443"/>
      <c r="S382" s="443"/>
      <c r="T382" s="441"/>
      <c r="U382" s="444"/>
      <c r="V382" s="438"/>
      <c r="W382" s="443"/>
      <c r="X382" s="443"/>
      <c r="Y382" s="441"/>
      <c r="Z382" s="445"/>
      <c r="AA382" s="441"/>
      <c r="AB382" s="443"/>
      <c r="AC382" s="441"/>
      <c r="AD382" s="444"/>
      <c r="AG382" s="441"/>
      <c r="AH382" s="441"/>
      <c r="AI382" s="443"/>
      <c r="AL382" s="441"/>
      <c r="AN382" s="441"/>
      <c r="AO382" s="443"/>
      <c r="AP382" s="441"/>
      <c r="AQ382" s="441"/>
      <c r="AR382" s="441"/>
      <c r="AS382" s="441"/>
      <c r="AT382" s="441"/>
      <c r="AU382" s="441"/>
      <c r="AV382" s="443"/>
      <c r="AW382" s="442"/>
      <c r="AY382" s="441"/>
      <c r="BC382" s="441"/>
      <c r="BD382" s="441"/>
      <c r="BE382" s="441"/>
      <c r="BF382" s="441"/>
      <c r="BG382" s="441"/>
      <c r="BH382" s="441"/>
      <c r="BI382" s="441"/>
      <c r="BJ382" s="441"/>
      <c r="BK382" s="441"/>
    </row>
    <row r="383" spans="1:63" x14ac:dyDescent="0.25">
      <c r="A383" s="443"/>
      <c r="B383" s="438"/>
      <c r="C383" s="441"/>
      <c r="D383" s="441"/>
      <c r="E383" s="441"/>
      <c r="I383" s="442"/>
      <c r="Q383" s="443"/>
      <c r="S383" s="443"/>
      <c r="T383" s="441"/>
      <c r="U383" s="444"/>
      <c r="V383" s="438"/>
      <c r="W383" s="443"/>
      <c r="X383" s="443"/>
      <c r="Y383" s="441"/>
      <c r="Z383" s="445"/>
      <c r="AA383" s="441"/>
      <c r="AB383" s="443"/>
      <c r="AC383" s="441"/>
      <c r="AD383" s="444"/>
      <c r="AG383" s="441"/>
      <c r="AH383" s="441"/>
      <c r="AI383" s="443"/>
      <c r="AL383" s="441"/>
      <c r="AN383" s="441"/>
      <c r="AO383" s="443"/>
      <c r="AP383" s="441"/>
      <c r="AQ383" s="441"/>
      <c r="AR383" s="441"/>
      <c r="AS383" s="441"/>
      <c r="AT383" s="441"/>
      <c r="AU383" s="441"/>
      <c r="AV383" s="443"/>
      <c r="AW383" s="442"/>
      <c r="AY383" s="441"/>
      <c r="BC383" s="441"/>
      <c r="BD383" s="441"/>
      <c r="BE383" s="441"/>
      <c r="BF383" s="441"/>
      <c r="BG383" s="441"/>
      <c r="BH383" s="441"/>
      <c r="BI383" s="441"/>
      <c r="BJ383" s="441"/>
      <c r="BK383" s="441"/>
    </row>
    <row r="384" spans="1:63" x14ac:dyDescent="0.25">
      <c r="A384" s="443"/>
      <c r="B384" s="438"/>
      <c r="C384" s="441"/>
      <c r="D384" s="441"/>
      <c r="E384" s="441"/>
      <c r="I384" s="442"/>
      <c r="Q384" s="443"/>
      <c r="S384" s="443"/>
      <c r="T384" s="441"/>
      <c r="U384" s="444"/>
      <c r="V384" s="438"/>
      <c r="W384" s="443"/>
      <c r="X384" s="443"/>
      <c r="Y384" s="441"/>
      <c r="Z384" s="445"/>
      <c r="AA384" s="441"/>
      <c r="AB384" s="443"/>
      <c r="AC384" s="441"/>
      <c r="AD384" s="444"/>
      <c r="AG384" s="441"/>
      <c r="AH384" s="441"/>
      <c r="AI384" s="443"/>
      <c r="AL384" s="441"/>
      <c r="AN384" s="441"/>
      <c r="AO384" s="443"/>
      <c r="AP384" s="441"/>
      <c r="AQ384" s="441"/>
      <c r="AR384" s="441"/>
      <c r="AS384" s="441"/>
      <c r="AT384" s="441"/>
      <c r="AU384" s="441"/>
      <c r="AV384" s="443"/>
      <c r="AW384" s="442"/>
      <c r="AY384" s="441"/>
      <c r="BC384" s="441"/>
      <c r="BD384" s="441"/>
      <c r="BE384" s="441"/>
      <c r="BF384" s="441"/>
      <c r="BG384" s="441"/>
      <c r="BH384" s="441"/>
      <c r="BI384" s="441"/>
      <c r="BJ384" s="441"/>
      <c r="BK384" s="441"/>
    </row>
    <row r="385" spans="1:63" x14ac:dyDescent="0.25">
      <c r="A385" s="443"/>
      <c r="B385" s="438"/>
      <c r="C385" s="441"/>
      <c r="D385" s="441"/>
      <c r="E385" s="441"/>
      <c r="I385" s="442"/>
      <c r="Q385" s="443"/>
      <c r="S385" s="443"/>
      <c r="T385" s="441"/>
      <c r="U385" s="444"/>
      <c r="V385" s="438"/>
      <c r="W385" s="443"/>
      <c r="X385" s="443"/>
      <c r="Y385" s="441"/>
      <c r="Z385" s="445"/>
      <c r="AA385" s="441"/>
      <c r="AB385" s="443"/>
      <c r="AC385" s="441"/>
      <c r="AD385" s="444"/>
      <c r="AG385" s="441"/>
      <c r="AH385" s="441"/>
      <c r="AI385" s="443"/>
      <c r="AL385" s="441"/>
      <c r="AN385" s="441"/>
      <c r="AO385" s="443"/>
      <c r="AP385" s="441"/>
      <c r="AQ385" s="441"/>
      <c r="AR385" s="441"/>
      <c r="AS385" s="441"/>
      <c r="AT385" s="441"/>
      <c r="AU385" s="441"/>
      <c r="AV385" s="443"/>
      <c r="AW385" s="442"/>
      <c r="AY385" s="441"/>
      <c r="BC385" s="441"/>
      <c r="BD385" s="441"/>
      <c r="BE385" s="441"/>
      <c r="BF385" s="441"/>
      <c r="BG385" s="441"/>
      <c r="BH385" s="441"/>
      <c r="BI385" s="441"/>
      <c r="BJ385" s="441"/>
      <c r="BK385" s="441"/>
    </row>
    <row r="386" spans="1:63" x14ac:dyDescent="0.25">
      <c r="A386" s="443"/>
      <c r="B386" s="438"/>
      <c r="C386" s="441"/>
      <c r="D386" s="441"/>
      <c r="E386" s="441"/>
      <c r="I386" s="442"/>
      <c r="Q386" s="443"/>
      <c r="S386" s="443"/>
      <c r="T386" s="441"/>
      <c r="U386" s="444"/>
      <c r="V386" s="438"/>
      <c r="W386" s="443"/>
      <c r="X386" s="443"/>
      <c r="Y386" s="441"/>
      <c r="Z386" s="445"/>
      <c r="AA386" s="441"/>
      <c r="AB386" s="443"/>
      <c r="AC386" s="441"/>
      <c r="AD386" s="444"/>
      <c r="AG386" s="441"/>
      <c r="AH386" s="441"/>
      <c r="AI386" s="443"/>
      <c r="AL386" s="441"/>
      <c r="AN386" s="441"/>
      <c r="AO386" s="443"/>
      <c r="AP386" s="441"/>
      <c r="AQ386" s="441"/>
      <c r="AR386" s="441"/>
      <c r="AS386" s="441"/>
      <c r="AT386" s="441"/>
      <c r="AU386" s="441"/>
      <c r="AV386" s="443"/>
      <c r="AW386" s="442"/>
      <c r="AY386" s="441"/>
      <c r="BC386" s="441"/>
      <c r="BD386" s="441"/>
      <c r="BE386" s="441"/>
      <c r="BF386" s="441"/>
      <c r="BG386" s="441"/>
      <c r="BH386" s="441"/>
      <c r="BI386" s="441"/>
      <c r="BJ386" s="441"/>
      <c r="BK386" s="441"/>
    </row>
    <row r="387" spans="1:63" x14ac:dyDescent="0.25">
      <c r="A387" s="443"/>
      <c r="B387" s="438"/>
      <c r="C387" s="441"/>
      <c r="D387" s="441"/>
      <c r="E387" s="441"/>
      <c r="I387" s="442"/>
      <c r="Q387" s="443"/>
      <c r="S387" s="443"/>
      <c r="T387" s="441"/>
      <c r="U387" s="444"/>
      <c r="V387" s="438"/>
      <c r="W387" s="443"/>
      <c r="X387" s="443"/>
      <c r="Y387" s="441"/>
      <c r="Z387" s="445"/>
      <c r="AA387" s="441"/>
      <c r="AB387" s="443"/>
      <c r="AC387" s="441"/>
      <c r="AD387" s="444"/>
      <c r="AG387" s="441"/>
      <c r="AH387" s="441"/>
      <c r="AI387" s="443"/>
      <c r="AL387" s="441"/>
      <c r="AN387" s="441"/>
      <c r="AO387" s="443"/>
      <c r="AP387" s="441"/>
      <c r="AQ387" s="441"/>
      <c r="AR387" s="441"/>
      <c r="AS387" s="441"/>
      <c r="AT387" s="441"/>
      <c r="AU387" s="441"/>
      <c r="AV387" s="443"/>
      <c r="AW387" s="442"/>
      <c r="AY387" s="441"/>
      <c r="BC387" s="441"/>
      <c r="BD387" s="441"/>
      <c r="BE387" s="441"/>
      <c r="BF387" s="441"/>
      <c r="BG387" s="441"/>
      <c r="BH387" s="441"/>
      <c r="BI387" s="441"/>
      <c r="BJ387" s="441"/>
      <c r="BK387" s="441"/>
    </row>
    <row r="388" spans="1:63" x14ac:dyDescent="0.25">
      <c r="A388" s="443"/>
      <c r="B388" s="438"/>
      <c r="C388" s="441"/>
      <c r="D388" s="441"/>
      <c r="E388" s="441"/>
      <c r="I388" s="442"/>
      <c r="Q388" s="443"/>
      <c r="S388" s="443"/>
      <c r="T388" s="441"/>
      <c r="U388" s="444"/>
      <c r="V388" s="438"/>
      <c r="W388" s="443"/>
      <c r="X388" s="443"/>
      <c r="Y388" s="441"/>
      <c r="Z388" s="445"/>
      <c r="AA388" s="441"/>
      <c r="AB388" s="443"/>
      <c r="AC388" s="441"/>
      <c r="AD388" s="444"/>
      <c r="AG388" s="441"/>
      <c r="AH388" s="441"/>
      <c r="AI388" s="443"/>
      <c r="AL388" s="441"/>
      <c r="AN388" s="441"/>
      <c r="AO388" s="443"/>
      <c r="AP388" s="441"/>
      <c r="AQ388" s="441"/>
      <c r="AR388" s="441"/>
      <c r="AS388" s="441"/>
      <c r="AT388" s="441"/>
      <c r="AU388" s="441"/>
      <c r="AV388" s="443"/>
      <c r="AW388" s="442"/>
      <c r="AY388" s="441"/>
      <c r="BC388" s="441"/>
      <c r="BD388" s="441"/>
      <c r="BE388" s="441"/>
      <c r="BF388" s="441"/>
      <c r="BG388" s="441"/>
      <c r="BH388" s="441"/>
      <c r="BI388" s="441"/>
      <c r="BJ388" s="441"/>
      <c r="BK388" s="441"/>
    </row>
    <row r="389" spans="1:63" x14ac:dyDescent="0.25">
      <c r="A389" s="443"/>
      <c r="B389" s="438"/>
      <c r="C389" s="441"/>
      <c r="D389" s="441"/>
      <c r="E389" s="441"/>
      <c r="I389" s="442"/>
      <c r="Q389" s="443"/>
      <c r="S389" s="443"/>
      <c r="T389" s="441"/>
      <c r="U389" s="444"/>
      <c r="V389" s="438"/>
      <c r="W389" s="443"/>
      <c r="X389" s="443"/>
      <c r="Y389" s="441"/>
      <c r="Z389" s="445"/>
      <c r="AA389" s="441"/>
      <c r="AB389" s="443"/>
      <c r="AC389" s="441"/>
      <c r="AD389" s="444"/>
      <c r="AG389" s="441"/>
      <c r="AH389" s="441"/>
      <c r="AI389" s="443"/>
      <c r="AL389" s="441"/>
      <c r="AN389" s="441"/>
      <c r="AO389" s="443"/>
      <c r="AP389" s="441"/>
      <c r="AQ389" s="441"/>
      <c r="AR389" s="441"/>
      <c r="AS389" s="441"/>
      <c r="AT389" s="441"/>
      <c r="AU389" s="441"/>
      <c r="AV389" s="443"/>
      <c r="AW389" s="442"/>
      <c r="AY389" s="441"/>
      <c r="BC389" s="441"/>
      <c r="BD389" s="441"/>
      <c r="BE389" s="441"/>
      <c r="BF389" s="441"/>
      <c r="BG389" s="441"/>
      <c r="BH389" s="441"/>
      <c r="BI389" s="441"/>
      <c r="BJ389" s="441"/>
      <c r="BK389" s="441"/>
    </row>
    <row r="390" spans="1:63" x14ac:dyDescent="0.25">
      <c r="A390" s="443"/>
      <c r="B390" s="438"/>
      <c r="C390" s="441"/>
      <c r="D390" s="441"/>
      <c r="E390" s="441"/>
      <c r="I390" s="442"/>
      <c r="Q390" s="443"/>
      <c r="S390" s="443"/>
      <c r="T390" s="441"/>
      <c r="U390" s="444"/>
      <c r="V390" s="438"/>
      <c r="W390" s="443"/>
      <c r="X390" s="443"/>
      <c r="Y390" s="441"/>
      <c r="Z390" s="445"/>
      <c r="AA390" s="441"/>
      <c r="AB390" s="443"/>
      <c r="AC390" s="441"/>
      <c r="AD390" s="444"/>
      <c r="AG390" s="441"/>
      <c r="AH390" s="441"/>
      <c r="AI390" s="443"/>
      <c r="AL390" s="441"/>
      <c r="AN390" s="441"/>
      <c r="AO390" s="443"/>
      <c r="AP390" s="441"/>
      <c r="AQ390" s="441"/>
      <c r="AR390" s="441"/>
      <c r="AS390" s="441"/>
      <c r="AT390" s="441"/>
      <c r="AU390" s="441"/>
      <c r="AV390" s="443"/>
      <c r="AW390" s="442"/>
      <c r="AY390" s="441"/>
      <c r="BC390" s="441"/>
      <c r="BD390" s="441"/>
      <c r="BE390" s="441"/>
      <c r="BF390" s="441"/>
      <c r="BG390" s="441"/>
      <c r="BH390" s="441"/>
      <c r="BI390" s="441"/>
      <c r="BJ390" s="441"/>
      <c r="BK390" s="441"/>
    </row>
    <row r="391" spans="1:63" x14ac:dyDescent="0.25">
      <c r="A391" s="443"/>
      <c r="B391" s="438"/>
      <c r="C391" s="441"/>
      <c r="D391" s="441"/>
      <c r="E391" s="441"/>
      <c r="I391" s="442"/>
      <c r="Q391" s="443"/>
      <c r="S391" s="443"/>
      <c r="T391" s="441"/>
      <c r="U391" s="444"/>
      <c r="V391" s="438"/>
      <c r="W391" s="443"/>
      <c r="X391" s="443"/>
      <c r="Y391" s="441"/>
      <c r="Z391" s="445"/>
      <c r="AA391" s="441"/>
      <c r="AB391" s="443"/>
      <c r="AC391" s="441"/>
      <c r="AD391" s="444"/>
      <c r="AG391" s="441"/>
      <c r="AH391" s="441"/>
      <c r="AI391" s="443"/>
      <c r="AL391" s="441"/>
      <c r="AN391" s="441"/>
      <c r="AO391" s="443"/>
      <c r="AP391" s="441"/>
      <c r="AQ391" s="441"/>
      <c r="AR391" s="441"/>
      <c r="AS391" s="441"/>
      <c r="AT391" s="441"/>
      <c r="AU391" s="441"/>
      <c r="AV391" s="443"/>
      <c r="AW391" s="442"/>
      <c r="AY391" s="441"/>
      <c r="BC391" s="441"/>
      <c r="BD391" s="441"/>
      <c r="BE391" s="441"/>
      <c r="BF391" s="441"/>
      <c r="BG391" s="441"/>
      <c r="BH391" s="441"/>
      <c r="BI391" s="441"/>
      <c r="BJ391" s="441"/>
      <c r="BK391" s="441"/>
    </row>
    <row r="392" spans="1:63" x14ac:dyDescent="0.25">
      <c r="A392" s="443"/>
      <c r="B392" s="438"/>
      <c r="C392" s="441"/>
      <c r="D392" s="441"/>
      <c r="E392" s="441"/>
      <c r="I392" s="442"/>
      <c r="Q392" s="443"/>
      <c r="S392" s="443"/>
      <c r="T392" s="441"/>
      <c r="U392" s="444"/>
      <c r="V392" s="438"/>
      <c r="W392" s="443"/>
      <c r="X392" s="443"/>
      <c r="Y392" s="441"/>
      <c r="Z392" s="445"/>
      <c r="AA392" s="441"/>
      <c r="AB392" s="443"/>
      <c r="AC392" s="441"/>
      <c r="AD392" s="444"/>
      <c r="AG392" s="441"/>
      <c r="AH392" s="441"/>
      <c r="AI392" s="443"/>
      <c r="AL392" s="441"/>
      <c r="AN392" s="441"/>
      <c r="AO392" s="443"/>
      <c r="AP392" s="441"/>
      <c r="AQ392" s="441"/>
      <c r="AR392" s="441"/>
      <c r="AS392" s="441"/>
      <c r="AT392" s="441"/>
      <c r="AU392" s="441"/>
      <c r="AV392" s="443"/>
      <c r="AW392" s="442"/>
      <c r="AY392" s="441"/>
      <c r="BC392" s="441"/>
      <c r="BD392" s="441"/>
      <c r="BE392" s="441"/>
      <c r="BF392" s="441"/>
      <c r="BG392" s="441"/>
      <c r="BH392" s="441"/>
      <c r="BI392" s="441"/>
      <c r="BJ392" s="441"/>
      <c r="BK392" s="441"/>
    </row>
    <row r="393" spans="1:63" x14ac:dyDescent="0.25">
      <c r="A393" s="443"/>
      <c r="B393" s="438"/>
      <c r="C393" s="441"/>
      <c r="D393" s="441"/>
      <c r="E393" s="441"/>
      <c r="I393" s="442"/>
      <c r="Q393" s="443"/>
      <c r="S393" s="443"/>
      <c r="T393" s="441"/>
      <c r="U393" s="444"/>
      <c r="V393" s="438"/>
      <c r="W393" s="443"/>
      <c r="X393" s="443"/>
      <c r="Y393" s="441"/>
      <c r="Z393" s="445"/>
      <c r="AA393" s="441"/>
      <c r="AB393" s="443"/>
      <c r="AC393" s="441"/>
      <c r="AD393" s="444"/>
      <c r="AG393" s="441"/>
      <c r="AH393" s="441"/>
      <c r="AI393" s="443"/>
      <c r="AL393" s="441"/>
      <c r="AN393" s="441"/>
      <c r="AO393" s="443"/>
      <c r="AP393" s="441"/>
      <c r="AQ393" s="441"/>
      <c r="AR393" s="441"/>
      <c r="AS393" s="441"/>
      <c r="AT393" s="441"/>
      <c r="AU393" s="441"/>
      <c r="AV393" s="443"/>
      <c r="AW393" s="442"/>
      <c r="AY393" s="441"/>
      <c r="BC393" s="441"/>
      <c r="BD393" s="441"/>
      <c r="BE393" s="441"/>
      <c r="BF393" s="441"/>
      <c r="BG393" s="441"/>
      <c r="BH393" s="441"/>
      <c r="BI393" s="441"/>
      <c r="BJ393" s="441"/>
      <c r="BK393" s="441"/>
    </row>
    <row r="394" spans="1:63" x14ac:dyDescent="0.25">
      <c r="A394" s="443"/>
      <c r="B394" s="438"/>
      <c r="C394" s="441"/>
      <c r="D394" s="441"/>
      <c r="E394" s="441"/>
      <c r="I394" s="442"/>
      <c r="Q394" s="443"/>
      <c r="S394" s="443"/>
      <c r="T394" s="441"/>
      <c r="U394" s="444"/>
      <c r="V394" s="438"/>
      <c r="W394" s="443"/>
      <c r="X394" s="443"/>
      <c r="Y394" s="441"/>
      <c r="Z394" s="445"/>
      <c r="AA394" s="441"/>
      <c r="AB394" s="443"/>
      <c r="AC394" s="441"/>
      <c r="AD394" s="444"/>
      <c r="AG394" s="441"/>
      <c r="AH394" s="441"/>
      <c r="AI394" s="443"/>
      <c r="AL394" s="441"/>
      <c r="AN394" s="441"/>
      <c r="AO394" s="443"/>
      <c r="AP394" s="441"/>
      <c r="AQ394" s="441"/>
      <c r="AR394" s="441"/>
      <c r="AS394" s="441"/>
      <c r="AT394" s="441"/>
      <c r="AU394" s="441"/>
      <c r="AV394" s="443"/>
      <c r="AW394" s="442"/>
      <c r="AY394" s="441"/>
      <c r="BC394" s="441"/>
      <c r="BD394" s="441"/>
      <c r="BE394" s="441"/>
      <c r="BF394" s="441"/>
      <c r="BG394" s="441"/>
      <c r="BH394" s="441"/>
      <c r="BI394" s="441"/>
      <c r="BJ394" s="441"/>
      <c r="BK394" s="441"/>
    </row>
    <row r="395" spans="1:63" x14ac:dyDescent="0.25">
      <c r="A395" s="443"/>
      <c r="B395" s="438"/>
      <c r="C395" s="441"/>
      <c r="D395" s="441"/>
      <c r="E395" s="441"/>
      <c r="I395" s="442"/>
      <c r="Q395" s="443"/>
      <c r="S395" s="443"/>
      <c r="T395" s="441"/>
      <c r="U395" s="444"/>
      <c r="V395" s="438"/>
      <c r="W395" s="443"/>
      <c r="X395" s="443"/>
      <c r="Y395" s="441"/>
      <c r="Z395" s="445"/>
      <c r="AA395" s="441"/>
      <c r="AB395" s="443"/>
      <c r="AC395" s="441"/>
      <c r="AD395" s="444"/>
      <c r="AG395" s="441"/>
      <c r="AH395" s="441"/>
      <c r="AI395" s="443"/>
      <c r="AL395" s="441"/>
      <c r="AN395" s="441"/>
      <c r="AO395" s="443"/>
      <c r="AP395" s="441"/>
      <c r="AQ395" s="441"/>
      <c r="AR395" s="441"/>
      <c r="AS395" s="441"/>
      <c r="AT395" s="441"/>
      <c r="AU395" s="441"/>
      <c r="AV395" s="443"/>
      <c r="AW395" s="442"/>
      <c r="AY395" s="441"/>
      <c r="BC395" s="441"/>
      <c r="BD395" s="441"/>
      <c r="BE395" s="441"/>
      <c r="BF395" s="441"/>
      <c r="BG395" s="441"/>
      <c r="BH395" s="441"/>
      <c r="BI395" s="441"/>
      <c r="BJ395" s="441"/>
      <c r="BK395" s="441"/>
    </row>
    <row r="396" spans="1:63" x14ac:dyDescent="0.25">
      <c r="A396" s="443"/>
      <c r="B396" s="438"/>
      <c r="C396" s="441"/>
      <c r="D396" s="441"/>
      <c r="E396" s="441"/>
      <c r="I396" s="442"/>
      <c r="Q396" s="443"/>
      <c r="S396" s="443"/>
      <c r="T396" s="441"/>
      <c r="U396" s="444"/>
      <c r="V396" s="438"/>
      <c r="W396" s="443"/>
      <c r="X396" s="443"/>
      <c r="Y396" s="441"/>
      <c r="Z396" s="445"/>
      <c r="AA396" s="441"/>
      <c r="AB396" s="443"/>
      <c r="AC396" s="441"/>
      <c r="AD396" s="444"/>
      <c r="AG396" s="441"/>
      <c r="AH396" s="441"/>
      <c r="AI396" s="443"/>
      <c r="AL396" s="441"/>
      <c r="AN396" s="441"/>
      <c r="AO396" s="443"/>
      <c r="AP396" s="441"/>
      <c r="AQ396" s="441"/>
      <c r="AR396" s="441"/>
      <c r="AS396" s="441"/>
      <c r="AT396" s="441"/>
      <c r="AU396" s="441"/>
      <c r="AV396" s="443"/>
      <c r="AW396" s="442"/>
      <c r="AY396" s="441"/>
      <c r="BC396" s="441"/>
      <c r="BD396" s="441"/>
      <c r="BE396" s="441"/>
      <c r="BF396" s="441"/>
      <c r="BG396" s="441"/>
      <c r="BH396" s="441"/>
      <c r="BI396" s="441"/>
      <c r="BJ396" s="441"/>
      <c r="BK396" s="441"/>
    </row>
    <row r="397" spans="1:63" x14ac:dyDescent="0.25">
      <c r="A397" s="443"/>
      <c r="B397" s="438"/>
      <c r="C397" s="441"/>
      <c r="D397" s="441"/>
      <c r="E397" s="441"/>
      <c r="I397" s="442"/>
      <c r="Q397" s="443"/>
      <c r="S397" s="443"/>
      <c r="T397" s="441"/>
      <c r="U397" s="444"/>
      <c r="V397" s="438"/>
      <c r="W397" s="443"/>
      <c r="X397" s="443"/>
      <c r="Y397" s="441"/>
      <c r="Z397" s="445"/>
      <c r="AA397" s="441"/>
      <c r="AB397" s="443"/>
      <c r="AC397" s="441"/>
      <c r="AD397" s="444"/>
      <c r="AG397" s="441"/>
      <c r="AH397" s="441"/>
      <c r="AI397" s="443"/>
      <c r="AL397" s="441"/>
      <c r="AN397" s="441"/>
      <c r="AO397" s="443"/>
      <c r="AP397" s="441"/>
      <c r="AQ397" s="441"/>
      <c r="AR397" s="441"/>
      <c r="AS397" s="441"/>
      <c r="AT397" s="441"/>
      <c r="AU397" s="441"/>
      <c r="AV397" s="443"/>
      <c r="AW397" s="442"/>
      <c r="AY397" s="441"/>
      <c r="BC397" s="441"/>
      <c r="BD397" s="441"/>
      <c r="BE397" s="441"/>
      <c r="BF397" s="441"/>
      <c r="BG397" s="441"/>
      <c r="BH397" s="441"/>
      <c r="BI397" s="441"/>
      <c r="BJ397" s="441"/>
      <c r="BK397" s="441"/>
    </row>
    <row r="398" spans="1:63" x14ac:dyDescent="0.25">
      <c r="A398" s="443"/>
      <c r="B398" s="438"/>
      <c r="C398" s="441"/>
      <c r="D398" s="441"/>
      <c r="E398" s="441"/>
      <c r="I398" s="442"/>
      <c r="Q398" s="443"/>
      <c r="S398" s="443"/>
      <c r="T398" s="441"/>
      <c r="U398" s="444"/>
      <c r="V398" s="438"/>
      <c r="W398" s="443"/>
      <c r="X398" s="443"/>
      <c r="Y398" s="441"/>
      <c r="Z398" s="445"/>
      <c r="AA398" s="441"/>
      <c r="AB398" s="443"/>
      <c r="AC398" s="441"/>
      <c r="AD398" s="444"/>
      <c r="AG398" s="441"/>
      <c r="AH398" s="441"/>
      <c r="AI398" s="443"/>
      <c r="AL398" s="441"/>
      <c r="AN398" s="441"/>
      <c r="AO398" s="443"/>
      <c r="AP398" s="441"/>
      <c r="AQ398" s="441"/>
      <c r="AR398" s="441"/>
      <c r="AS398" s="441"/>
      <c r="AT398" s="441"/>
      <c r="AU398" s="441"/>
      <c r="AV398" s="443"/>
      <c r="AW398" s="442"/>
      <c r="AY398" s="441"/>
      <c r="BC398" s="441"/>
      <c r="BD398" s="441"/>
      <c r="BE398" s="441"/>
      <c r="BF398" s="441"/>
      <c r="BG398" s="441"/>
      <c r="BH398" s="441"/>
      <c r="BI398" s="441"/>
      <c r="BJ398" s="441"/>
      <c r="BK398" s="441"/>
    </row>
    <row r="399" spans="1:63" x14ac:dyDescent="0.25">
      <c r="A399" s="443"/>
      <c r="B399" s="438"/>
      <c r="C399" s="441"/>
      <c r="D399" s="441"/>
      <c r="E399" s="441"/>
      <c r="I399" s="442"/>
      <c r="Q399" s="443"/>
      <c r="S399" s="443"/>
      <c r="T399" s="441"/>
      <c r="U399" s="444"/>
      <c r="V399" s="438"/>
      <c r="W399" s="443"/>
      <c r="X399" s="443"/>
      <c r="Y399" s="441"/>
      <c r="Z399" s="445"/>
      <c r="AA399" s="441"/>
      <c r="AB399" s="443"/>
      <c r="AC399" s="441"/>
      <c r="AD399" s="444"/>
      <c r="AG399" s="441"/>
      <c r="AH399" s="441"/>
      <c r="AI399" s="443"/>
      <c r="AL399" s="441"/>
      <c r="AN399" s="441"/>
      <c r="AO399" s="443"/>
      <c r="AP399" s="441"/>
      <c r="AQ399" s="441"/>
      <c r="AR399" s="441"/>
      <c r="AS399" s="441"/>
      <c r="AT399" s="441"/>
      <c r="AU399" s="441"/>
      <c r="AV399" s="443"/>
      <c r="AW399" s="442"/>
      <c r="AY399" s="441"/>
      <c r="BC399" s="441"/>
      <c r="BD399" s="441"/>
      <c r="BE399" s="441"/>
      <c r="BF399" s="441"/>
      <c r="BG399" s="441"/>
      <c r="BH399" s="441"/>
      <c r="BI399" s="441"/>
      <c r="BJ399" s="441"/>
      <c r="BK399" s="441"/>
    </row>
    <row r="400" spans="1:63" x14ac:dyDescent="0.25">
      <c r="A400" s="443"/>
      <c r="B400" s="438"/>
      <c r="C400" s="441"/>
      <c r="D400" s="441"/>
      <c r="E400" s="441"/>
      <c r="I400" s="442"/>
      <c r="Q400" s="443"/>
      <c r="S400" s="443"/>
      <c r="T400" s="441"/>
      <c r="U400" s="444"/>
      <c r="V400" s="438"/>
      <c r="W400" s="443"/>
      <c r="X400" s="443"/>
      <c r="Y400" s="441"/>
      <c r="Z400" s="445"/>
      <c r="AA400" s="441"/>
      <c r="AB400" s="443"/>
      <c r="AC400" s="441"/>
      <c r="AD400" s="444"/>
      <c r="AG400" s="441"/>
      <c r="AH400" s="441"/>
      <c r="AI400" s="443"/>
      <c r="AL400" s="441"/>
      <c r="AN400" s="441"/>
      <c r="AO400" s="443"/>
      <c r="AP400" s="441"/>
      <c r="AQ400" s="441"/>
      <c r="AR400" s="441"/>
      <c r="AS400" s="441"/>
      <c r="AT400" s="441"/>
      <c r="AU400" s="441"/>
      <c r="AV400" s="443"/>
      <c r="AW400" s="442"/>
      <c r="AY400" s="441"/>
      <c r="BC400" s="441"/>
      <c r="BD400" s="441"/>
      <c r="BE400" s="441"/>
      <c r="BF400" s="441"/>
      <c r="BG400" s="441"/>
      <c r="BH400" s="441"/>
      <c r="BI400" s="441"/>
      <c r="BJ400" s="441"/>
      <c r="BK400" s="441"/>
    </row>
    <row r="401" spans="1:63" x14ac:dyDescent="0.25">
      <c r="A401" s="443"/>
      <c r="B401" s="438"/>
      <c r="C401" s="441"/>
      <c r="D401" s="441"/>
      <c r="E401" s="441"/>
      <c r="I401" s="442"/>
      <c r="Q401" s="443"/>
      <c r="S401" s="443"/>
      <c r="T401" s="441"/>
      <c r="U401" s="444"/>
      <c r="V401" s="438"/>
      <c r="W401" s="443"/>
      <c r="X401" s="443"/>
      <c r="Y401" s="441"/>
      <c r="Z401" s="445"/>
      <c r="AA401" s="441"/>
      <c r="AB401" s="443"/>
      <c r="AC401" s="441"/>
      <c r="AD401" s="444"/>
      <c r="AG401" s="441"/>
      <c r="AH401" s="441"/>
      <c r="AI401" s="443"/>
      <c r="AL401" s="441"/>
      <c r="AN401" s="441"/>
      <c r="AO401" s="443"/>
      <c r="AP401" s="441"/>
      <c r="AQ401" s="441"/>
      <c r="AR401" s="441"/>
      <c r="AS401" s="441"/>
      <c r="AT401" s="441"/>
      <c r="AU401" s="441"/>
      <c r="AV401" s="443"/>
      <c r="AW401" s="442"/>
      <c r="AY401" s="441"/>
      <c r="BC401" s="441"/>
      <c r="BD401" s="441"/>
      <c r="BE401" s="441"/>
      <c r="BF401" s="441"/>
      <c r="BG401" s="441"/>
      <c r="BH401" s="441"/>
      <c r="BI401" s="441"/>
      <c r="BJ401" s="441"/>
      <c r="BK401" s="441"/>
    </row>
    <row r="402" spans="1:63" x14ac:dyDescent="0.25">
      <c r="A402" s="443"/>
      <c r="B402" s="438"/>
      <c r="C402" s="441"/>
      <c r="D402" s="441"/>
      <c r="E402" s="441"/>
      <c r="I402" s="442"/>
      <c r="Q402" s="443"/>
      <c r="S402" s="443"/>
      <c r="T402" s="441"/>
      <c r="U402" s="444"/>
      <c r="V402" s="438"/>
      <c r="W402" s="443"/>
      <c r="X402" s="443"/>
      <c r="Y402" s="441"/>
      <c r="Z402" s="445"/>
      <c r="AA402" s="441"/>
      <c r="AB402" s="443"/>
      <c r="AC402" s="441"/>
      <c r="AD402" s="444"/>
      <c r="AG402" s="441"/>
      <c r="AH402" s="441"/>
      <c r="AI402" s="443"/>
      <c r="AL402" s="441"/>
      <c r="AN402" s="441"/>
      <c r="AO402" s="443"/>
      <c r="AP402" s="441"/>
      <c r="AQ402" s="441"/>
      <c r="AR402" s="441"/>
      <c r="AS402" s="441"/>
      <c r="AT402" s="441"/>
      <c r="AU402" s="441"/>
      <c r="AV402" s="443"/>
      <c r="AW402" s="442"/>
      <c r="AY402" s="441"/>
      <c r="BC402" s="441"/>
      <c r="BD402" s="441"/>
      <c r="BE402" s="441"/>
      <c r="BF402" s="441"/>
      <c r="BG402" s="441"/>
      <c r="BH402" s="441"/>
      <c r="BI402" s="441"/>
      <c r="BJ402" s="441"/>
      <c r="BK402" s="441"/>
    </row>
    <row r="403" spans="1:63" x14ac:dyDescent="0.25">
      <c r="A403" s="443"/>
      <c r="B403" s="438"/>
      <c r="C403" s="441"/>
      <c r="D403" s="441"/>
      <c r="E403" s="441"/>
      <c r="I403" s="442"/>
      <c r="Q403" s="443"/>
      <c r="S403" s="443"/>
      <c r="T403" s="441"/>
      <c r="U403" s="444"/>
      <c r="V403" s="438"/>
      <c r="W403" s="443"/>
      <c r="X403" s="443"/>
      <c r="Y403" s="441"/>
      <c r="Z403" s="445"/>
      <c r="AA403" s="441"/>
      <c r="AB403" s="443"/>
      <c r="AC403" s="441"/>
      <c r="AD403" s="444"/>
      <c r="AG403" s="441"/>
      <c r="AH403" s="441"/>
      <c r="AI403" s="443"/>
      <c r="AL403" s="441"/>
      <c r="AN403" s="441"/>
      <c r="AO403" s="443"/>
      <c r="AP403" s="441"/>
      <c r="AQ403" s="441"/>
      <c r="AR403" s="441"/>
      <c r="AS403" s="441"/>
      <c r="AT403" s="441"/>
      <c r="AU403" s="441"/>
      <c r="AV403" s="443"/>
      <c r="AW403" s="442"/>
      <c r="AY403" s="441"/>
      <c r="BC403" s="441"/>
      <c r="BD403" s="441"/>
      <c r="BE403" s="441"/>
      <c r="BF403" s="441"/>
      <c r="BG403" s="441"/>
      <c r="BH403" s="441"/>
      <c r="BI403" s="441"/>
      <c r="BJ403" s="441"/>
      <c r="BK403" s="441"/>
    </row>
    <row r="404" spans="1:63" x14ac:dyDescent="0.25">
      <c r="A404" s="443"/>
      <c r="B404" s="438"/>
      <c r="C404" s="441"/>
      <c r="D404" s="441"/>
      <c r="E404" s="441"/>
      <c r="I404" s="442"/>
      <c r="Q404" s="443"/>
      <c r="S404" s="443"/>
      <c r="T404" s="441"/>
      <c r="U404" s="444"/>
      <c r="V404" s="438"/>
      <c r="W404" s="443"/>
      <c r="X404" s="443"/>
      <c r="Y404" s="441"/>
      <c r="Z404" s="445"/>
      <c r="AA404" s="441"/>
      <c r="AB404" s="443"/>
      <c r="AC404" s="441"/>
      <c r="AD404" s="444"/>
      <c r="AG404" s="441"/>
      <c r="AH404" s="441"/>
      <c r="AI404" s="443"/>
      <c r="AL404" s="441"/>
      <c r="AN404" s="441"/>
      <c r="AO404" s="443"/>
      <c r="AP404" s="441"/>
      <c r="AQ404" s="441"/>
      <c r="AR404" s="441"/>
      <c r="AS404" s="441"/>
      <c r="AT404" s="441"/>
      <c r="AU404" s="441"/>
      <c r="AV404" s="443"/>
      <c r="AW404" s="442"/>
      <c r="AY404" s="441"/>
      <c r="BC404" s="441"/>
      <c r="BD404" s="441"/>
      <c r="BE404" s="441"/>
      <c r="BF404" s="441"/>
      <c r="BG404" s="441"/>
      <c r="BH404" s="441"/>
      <c r="BI404" s="441"/>
      <c r="BJ404" s="441"/>
      <c r="BK404" s="441"/>
    </row>
    <row r="405" spans="1:63" x14ac:dyDescent="0.25">
      <c r="A405" s="443"/>
      <c r="B405" s="438"/>
      <c r="C405" s="441"/>
      <c r="D405" s="441"/>
      <c r="E405" s="441"/>
      <c r="I405" s="442"/>
      <c r="Q405" s="443"/>
      <c r="S405" s="443"/>
      <c r="T405" s="441"/>
      <c r="U405" s="444"/>
      <c r="V405" s="438"/>
      <c r="W405" s="443"/>
      <c r="X405" s="443"/>
      <c r="Y405" s="441"/>
      <c r="Z405" s="445"/>
      <c r="AA405" s="441"/>
      <c r="AB405" s="443"/>
      <c r="AC405" s="441"/>
      <c r="AD405" s="444"/>
      <c r="AG405" s="441"/>
      <c r="AH405" s="441"/>
      <c r="AI405" s="443"/>
      <c r="AL405" s="441"/>
      <c r="AN405" s="441"/>
      <c r="AO405" s="443"/>
      <c r="AP405" s="441"/>
      <c r="AQ405" s="441"/>
      <c r="AR405" s="441"/>
      <c r="AS405" s="441"/>
      <c r="AT405" s="441"/>
      <c r="AU405" s="441"/>
      <c r="AV405" s="443"/>
      <c r="AW405" s="442"/>
      <c r="AY405" s="441"/>
      <c r="BC405" s="441"/>
      <c r="BD405" s="441"/>
      <c r="BE405" s="441"/>
      <c r="BF405" s="441"/>
      <c r="BG405" s="441"/>
      <c r="BH405" s="441"/>
      <c r="BI405" s="441"/>
      <c r="BJ405" s="441"/>
      <c r="BK405" s="441"/>
    </row>
    <row r="406" spans="1:63" x14ac:dyDescent="0.25">
      <c r="A406" s="443"/>
      <c r="B406" s="438"/>
      <c r="C406" s="441"/>
      <c r="D406" s="441"/>
      <c r="E406" s="441"/>
      <c r="I406" s="442"/>
      <c r="Q406" s="443"/>
      <c r="S406" s="443"/>
      <c r="T406" s="441"/>
      <c r="U406" s="444"/>
      <c r="V406" s="438"/>
      <c r="W406" s="443"/>
      <c r="X406" s="443"/>
      <c r="Y406" s="441"/>
      <c r="Z406" s="445"/>
      <c r="AA406" s="441"/>
      <c r="AB406" s="443"/>
      <c r="AC406" s="441"/>
      <c r="AD406" s="444"/>
      <c r="AG406" s="441"/>
      <c r="AH406" s="441"/>
      <c r="AI406" s="443"/>
      <c r="AL406" s="441"/>
      <c r="AN406" s="441"/>
      <c r="AO406" s="443"/>
      <c r="AP406" s="441"/>
      <c r="AQ406" s="441"/>
      <c r="AR406" s="441"/>
      <c r="AS406" s="441"/>
      <c r="AT406" s="441"/>
      <c r="AU406" s="441"/>
      <c r="AV406" s="443"/>
      <c r="AW406" s="442"/>
      <c r="AY406" s="441"/>
      <c r="BC406" s="441"/>
      <c r="BD406" s="441"/>
      <c r="BE406" s="441"/>
      <c r="BF406" s="441"/>
      <c r="BG406" s="441"/>
      <c r="BH406" s="441"/>
      <c r="BI406" s="441"/>
      <c r="BJ406" s="441"/>
      <c r="BK406" s="441"/>
    </row>
    <row r="407" spans="1:63" x14ac:dyDescent="0.25">
      <c r="A407" s="443"/>
      <c r="B407" s="438"/>
      <c r="C407" s="441"/>
      <c r="D407" s="441"/>
      <c r="E407" s="441"/>
      <c r="I407" s="442"/>
      <c r="Q407" s="443"/>
      <c r="S407" s="443"/>
      <c r="T407" s="441"/>
      <c r="U407" s="444"/>
      <c r="V407" s="438"/>
      <c r="W407" s="443"/>
      <c r="X407" s="443"/>
      <c r="Y407" s="441"/>
      <c r="Z407" s="445"/>
      <c r="AA407" s="441"/>
      <c r="AB407" s="443"/>
      <c r="AC407" s="441"/>
      <c r="AD407" s="444"/>
      <c r="AG407" s="441"/>
      <c r="AH407" s="441"/>
      <c r="AI407" s="443"/>
      <c r="AL407" s="441"/>
      <c r="AN407" s="441"/>
      <c r="AO407" s="443"/>
      <c r="AP407" s="441"/>
      <c r="AQ407" s="441"/>
      <c r="AR407" s="441"/>
      <c r="AS407" s="441"/>
      <c r="AT407" s="441"/>
      <c r="AU407" s="441"/>
      <c r="AV407" s="443"/>
      <c r="AW407" s="442"/>
      <c r="AY407" s="441"/>
      <c r="BC407" s="441"/>
      <c r="BD407" s="441"/>
      <c r="BE407" s="441"/>
      <c r="BF407" s="441"/>
      <c r="BG407" s="441"/>
      <c r="BH407" s="441"/>
      <c r="BI407" s="441"/>
      <c r="BJ407" s="441"/>
      <c r="BK407" s="441"/>
    </row>
    <row r="408" spans="1:63" x14ac:dyDescent="0.25">
      <c r="A408" s="443"/>
      <c r="B408" s="438"/>
      <c r="C408" s="441"/>
      <c r="D408" s="441"/>
      <c r="E408" s="441"/>
      <c r="I408" s="442"/>
      <c r="Q408" s="443"/>
      <c r="S408" s="443"/>
      <c r="T408" s="441"/>
      <c r="U408" s="444"/>
      <c r="V408" s="438"/>
      <c r="W408" s="443"/>
      <c r="X408" s="443"/>
      <c r="Y408" s="441"/>
      <c r="Z408" s="445"/>
      <c r="AA408" s="441"/>
      <c r="AB408" s="443"/>
      <c r="AC408" s="441"/>
      <c r="AD408" s="444"/>
      <c r="AG408" s="441"/>
      <c r="AH408" s="441"/>
      <c r="AI408" s="443"/>
      <c r="AL408" s="441"/>
      <c r="AN408" s="441"/>
      <c r="AO408" s="443"/>
      <c r="AP408" s="441"/>
      <c r="AQ408" s="441"/>
      <c r="AR408" s="441"/>
      <c r="AS408" s="441"/>
      <c r="AT408" s="441"/>
      <c r="AU408" s="441"/>
      <c r="AV408" s="443"/>
      <c r="AW408" s="442"/>
      <c r="AY408" s="441"/>
      <c r="BC408" s="441"/>
      <c r="BD408" s="441"/>
      <c r="BE408" s="441"/>
      <c r="BF408" s="441"/>
      <c r="BG408" s="441"/>
      <c r="BH408" s="441"/>
      <c r="BI408" s="441"/>
      <c r="BJ408" s="441"/>
      <c r="BK408" s="441"/>
    </row>
    <row r="409" spans="1:63" x14ac:dyDescent="0.25">
      <c r="A409" s="443"/>
      <c r="B409" s="438"/>
      <c r="C409" s="441"/>
      <c r="D409" s="441"/>
      <c r="E409" s="441"/>
      <c r="I409" s="442"/>
      <c r="Q409" s="443"/>
      <c r="S409" s="443"/>
      <c r="T409" s="441"/>
      <c r="U409" s="444"/>
      <c r="V409" s="438"/>
      <c r="W409" s="443"/>
      <c r="X409" s="443"/>
      <c r="Y409" s="441"/>
      <c r="Z409" s="445"/>
      <c r="AA409" s="441"/>
      <c r="AB409" s="443"/>
      <c r="AC409" s="441"/>
      <c r="AD409" s="444"/>
      <c r="AG409" s="441"/>
      <c r="AH409" s="441"/>
      <c r="AI409" s="443"/>
      <c r="AL409" s="441"/>
      <c r="AN409" s="441"/>
      <c r="AO409" s="443"/>
      <c r="AP409" s="441"/>
      <c r="AQ409" s="441"/>
      <c r="AR409" s="441"/>
      <c r="AS409" s="441"/>
      <c r="AT409" s="441"/>
      <c r="AU409" s="441"/>
      <c r="AV409" s="443"/>
      <c r="AW409" s="442"/>
      <c r="AY409" s="441"/>
      <c r="BC409" s="441"/>
      <c r="BD409" s="441"/>
      <c r="BE409" s="441"/>
      <c r="BF409" s="441"/>
      <c r="BG409" s="441"/>
      <c r="BH409" s="441"/>
      <c r="BI409" s="441"/>
      <c r="BJ409" s="441"/>
      <c r="BK409" s="441"/>
    </row>
    <row r="410" spans="1:63" x14ac:dyDescent="0.25">
      <c r="A410" s="443"/>
      <c r="B410" s="438"/>
      <c r="C410" s="441"/>
      <c r="D410" s="441"/>
      <c r="E410" s="441"/>
      <c r="I410" s="442"/>
      <c r="Q410" s="443"/>
      <c r="S410" s="443"/>
      <c r="T410" s="441"/>
      <c r="U410" s="444"/>
      <c r="V410" s="438"/>
      <c r="W410" s="443"/>
      <c r="X410" s="443"/>
      <c r="Y410" s="441"/>
      <c r="Z410" s="445"/>
      <c r="AA410" s="441"/>
      <c r="AB410" s="443"/>
      <c r="AC410" s="441"/>
      <c r="AD410" s="444"/>
      <c r="AG410" s="441"/>
      <c r="AH410" s="441"/>
      <c r="AI410" s="443"/>
      <c r="AL410" s="441"/>
      <c r="AN410" s="441"/>
      <c r="AO410" s="443"/>
      <c r="AP410" s="441"/>
      <c r="AQ410" s="441"/>
      <c r="AR410" s="441"/>
      <c r="AS410" s="441"/>
      <c r="AT410" s="441"/>
      <c r="AU410" s="441"/>
      <c r="AV410" s="443"/>
      <c r="AW410" s="442"/>
      <c r="AY410" s="441"/>
      <c r="BC410" s="441"/>
      <c r="BD410" s="441"/>
      <c r="BE410" s="441"/>
      <c r="BF410" s="441"/>
      <c r="BG410" s="441"/>
      <c r="BH410" s="441"/>
      <c r="BI410" s="441"/>
      <c r="BJ410" s="441"/>
      <c r="BK410" s="441"/>
    </row>
    <row r="411" spans="1:63" x14ac:dyDescent="0.25">
      <c r="A411" s="443"/>
      <c r="B411" s="438"/>
      <c r="C411" s="441"/>
      <c r="D411" s="441"/>
      <c r="E411" s="441"/>
      <c r="I411" s="442"/>
      <c r="Q411" s="443"/>
      <c r="S411" s="443"/>
      <c r="T411" s="441"/>
      <c r="U411" s="444"/>
      <c r="V411" s="438"/>
      <c r="W411" s="443"/>
      <c r="X411" s="443"/>
      <c r="Y411" s="441"/>
      <c r="Z411" s="445"/>
      <c r="AA411" s="441"/>
      <c r="AB411" s="443"/>
      <c r="AC411" s="441"/>
      <c r="AD411" s="444"/>
      <c r="AG411" s="441"/>
      <c r="AH411" s="441"/>
      <c r="AI411" s="443"/>
      <c r="AL411" s="441"/>
      <c r="AN411" s="441"/>
      <c r="AO411" s="443"/>
      <c r="AP411" s="441"/>
      <c r="AQ411" s="441"/>
      <c r="AR411" s="441"/>
      <c r="AS411" s="441"/>
      <c r="AT411" s="441"/>
      <c r="AU411" s="441"/>
      <c r="AV411" s="443"/>
      <c r="AW411" s="442"/>
      <c r="AY411" s="441"/>
      <c r="BC411" s="441"/>
      <c r="BD411" s="441"/>
      <c r="BE411" s="441"/>
      <c r="BF411" s="441"/>
      <c r="BG411" s="441"/>
      <c r="BH411" s="441"/>
      <c r="BI411" s="441"/>
      <c r="BJ411" s="441"/>
      <c r="BK411" s="441"/>
    </row>
    <row r="412" spans="1:63" x14ac:dyDescent="0.25">
      <c r="A412" s="443"/>
      <c r="B412" s="438"/>
      <c r="C412" s="441"/>
      <c r="D412" s="441"/>
      <c r="E412" s="441"/>
      <c r="I412" s="442"/>
      <c r="Q412" s="443"/>
      <c r="S412" s="443"/>
      <c r="T412" s="441"/>
      <c r="U412" s="444"/>
      <c r="V412" s="438"/>
      <c r="W412" s="443"/>
      <c r="X412" s="443"/>
      <c r="Y412" s="441"/>
      <c r="Z412" s="445"/>
      <c r="AA412" s="441"/>
      <c r="AB412" s="443"/>
      <c r="AC412" s="441"/>
      <c r="AD412" s="444"/>
      <c r="AG412" s="441"/>
      <c r="AH412" s="441"/>
      <c r="AI412" s="443"/>
      <c r="AL412" s="441"/>
      <c r="AN412" s="441"/>
      <c r="AO412" s="443"/>
      <c r="AP412" s="441"/>
      <c r="AQ412" s="441"/>
      <c r="AR412" s="441"/>
      <c r="AS412" s="441"/>
      <c r="AT412" s="441"/>
      <c r="AU412" s="441"/>
      <c r="AV412" s="443"/>
      <c r="AW412" s="442"/>
      <c r="AY412" s="441"/>
      <c r="BC412" s="441"/>
      <c r="BD412" s="441"/>
      <c r="BE412" s="441"/>
      <c r="BF412" s="441"/>
      <c r="BG412" s="441"/>
      <c r="BH412" s="441"/>
      <c r="BI412" s="441"/>
      <c r="BJ412" s="441"/>
      <c r="BK412" s="441"/>
    </row>
    <row r="413" spans="1:63" x14ac:dyDescent="0.25">
      <c r="A413" s="443"/>
      <c r="B413" s="438"/>
      <c r="C413" s="441"/>
      <c r="D413" s="441"/>
      <c r="E413" s="441"/>
      <c r="I413" s="442"/>
      <c r="Q413" s="443"/>
      <c r="S413" s="443"/>
      <c r="T413" s="441"/>
      <c r="U413" s="444"/>
      <c r="V413" s="438"/>
      <c r="W413" s="443"/>
      <c r="X413" s="443"/>
      <c r="Y413" s="441"/>
      <c r="Z413" s="445"/>
      <c r="AA413" s="441"/>
      <c r="AB413" s="443"/>
      <c r="AC413" s="441"/>
      <c r="AD413" s="444"/>
      <c r="AG413" s="441"/>
      <c r="AH413" s="441"/>
      <c r="AI413" s="443"/>
      <c r="AL413" s="441"/>
      <c r="AN413" s="441"/>
      <c r="AO413" s="443"/>
      <c r="AP413" s="441"/>
      <c r="AQ413" s="441"/>
      <c r="AR413" s="441"/>
      <c r="AS413" s="441"/>
      <c r="AT413" s="441"/>
      <c r="AU413" s="441"/>
      <c r="AV413" s="443"/>
      <c r="AW413" s="442"/>
      <c r="AY413" s="441"/>
      <c r="BC413" s="441"/>
      <c r="BD413" s="441"/>
      <c r="BE413" s="441"/>
      <c r="BF413" s="441"/>
      <c r="BG413" s="441"/>
      <c r="BH413" s="441"/>
      <c r="BI413" s="441"/>
      <c r="BJ413" s="441"/>
      <c r="BK413" s="441"/>
    </row>
    <row r="414" spans="1:63" x14ac:dyDescent="0.25">
      <c r="A414" s="443"/>
      <c r="B414" s="438"/>
      <c r="C414" s="441"/>
      <c r="D414" s="441"/>
      <c r="E414" s="441"/>
      <c r="I414" s="442"/>
      <c r="Q414" s="443"/>
      <c r="S414" s="443"/>
      <c r="T414" s="441"/>
      <c r="U414" s="444"/>
      <c r="V414" s="438"/>
      <c r="W414" s="443"/>
      <c r="X414" s="443"/>
      <c r="Y414" s="441"/>
      <c r="Z414" s="445"/>
      <c r="AA414" s="441"/>
      <c r="AB414" s="443"/>
      <c r="AC414" s="441"/>
      <c r="AD414" s="444"/>
      <c r="AG414" s="441"/>
      <c r="AH414" s="441"/>
      <c r="AI414" s="443"/>
      <c r="AL414" s="441"/>
      <c r="AN414" s="441"/>
      <c r="AO414" s="443"/>
      <c r="AP414" s="441"/>
      <c r="AQ414" s="441"/>
      <c r="AR414" s="441"/>
      <c r="AS414" s="441"/>
      <c r="AT414" s="441"/>
      <c r="AU414" s="441"/>
      <c r="AV414" s="443"/>
      <c r="AW414" s="442"/>
      <c r="AY414" s="441"/>
      <c r="BC414" s="441"/>
      <c r="BD414" s="441"/>
      <c r="BE414" s="441"/>
      <c r="BF414" s="441"/>
      <c r="BG414" s="441"/>
      <c r="BH414" s="441"/>
      <c r="BI414" s="441"/>
      <c r="BJ414" s="441"/>
      <c r="BK414" s="441"/>
    </row>
    <row r="415" spans="1:63" x14ac:dyDescent="0.25">
      <c r="A415" s="443"/>
      <c r="B415" s="438"/>
      <c r="C415" s="441"/>
      <c r="D415" s="441"/>
      <c r="E415" s="441"/>
      <c r="I415" s="442"/>
      <c r="Q415" s="443"/>
      <c r="S415" s="443"/>
      <c r="T415" s="441"/>
      <c r="U415" s="444"/>
      <c r="V415" s="438"/>
      <c r="W415" s="443"/>
      <c r="X415" s="443"/>
      <c r="Y415" s="441"/>
      <c r="Z415" s="445"/>
      <c r="AA415" s="441"/>
      <c r="AB415" s="443"/>
      <c r="AC415" s="441"/>
      <c r="AD415" s="444"/>
      <c r="AG415" s="441"/>
      <c r="AH415" s="441"/>
      <c r="AI415" s="443"/>
      <c r="AL415" s="441"/>
      <c r="AN415" s="441"/>
      <c r="AO415" s="443"/>
      <c r="AP415" s="441"/>
      <c r="AQ415" s="441"/>
      <c r="AR415" s="441"/>
      <c r="AS415" s="441"/>
      <c r="AT415" s="441"/>
      <c r="AU415" s="441"/>
      <c r="AV415" s="443"/>
      <c r="AW415" s="442"/>
      <c r="AY415" s="441"/>
      <c r="BC415" s="441"/>
      <c r="BD415" s="441"/>
      <c r="BE415" s="441"/>
      <c r="BF415" s="441"/>
      <c r="BG415" s="441"/>
      <c r="BH415" s="441"/>
      <c r="BI415" s="441"/>
      <c r="BJ415" s="441"/>
      <c r="BK415" s="441"/>
    </row>
    <row r="416" spans="1:63" x14ac:dyDescent="0.25">
      <c r="A416" s="443"/>
      <c r="B416" s="438"/>
      <c r="C416" s="441"/>
      <c r="D416" s="441"/>
      <c r="E416" s="441"/>
      <c r="I416" s="442"/>
      <c r="Q416" s="443"/>
      <c r="S416" s="443"/>
      <c r="T416" s="441"/>
      <c r="U416" s="444"/>
      <c r="V416" s="438"/>
      <c r="W416" s="443"/>
      <c r="X416" s="443"/>
      <c r="Y416" s="441"/>
      <c r="Z416" s="445"/>
      <c r="AA416" s="441"/>
      <c r="AB416" s="443"/>
      <c r="AC416" s="441"/>
      <c r="AD416" s="444"/>
      <c r="AG416" s="441"/>
      <c r="AH416" s="441"/>
      <c r="AI416" s="443"/>
      <c r="AL416" s="441"/>
      <c r="AN416" s="441"/>
      <c r="AO416" s="443"/>
      <c r="AP416" s="441"/>
      <c r="AQ416" s="441"/>
      <c r="AR416" s="441"/>
      <c r="AS416" s="441"/>
      <c r="AT416" s="441"/>
      <c r="AU416" s="441"/>
      <c r="AV416" s="443"/>
      <c r="AW416" s="442"/>
      <c r="AY416" s="441"/>
      <c r="BC416" s="441"/>
      <c r="BD416" s="441"/>
      <c r="BE416" s="441"/>
      <c r="BF416" s="441"/>
      <c r="BG416" s="441"/>
      <c r="BH416" s="441"/>
      <c r="BI416" s="441"/>
      <c r="BJ416" s="441"/>
      <c r="BK416" s="441"/>
    </row>
    <row r="417" spans="1:63" x14ac:dyDescent="0.25">
      <c r="A417" s="443"/>
      <c r="B417" s="438"/>
      <c r="C417" s="441"/>
      <c r="D417" s="441"/>
      <c r="E417" s="441"/>
      <c r="I417" s="442"/>
      <c r="Q417" s="443"/>
      <c r="S417" s="443"/>
      <c r="T417" s="441"/>
      <c r="U417" s="444"/>
      <c r="V417" s="438"/>
      <c r="W417" s="443"/>
      <c r="X417" s="443"/>
      <c r="Y417" s="441"/>
      <c r="Z417" s="445"/>
      <c r="AA417" s="441"/>
      <c r="AB417" s="443"/>
      <c r="AC417" s="441"/>
      <c r="AD417" s="444"/>
      <c r="AG417" s="441"/>
      <c r="AH417" s="441"/>
      <c r="AI417" s="443"/>
      <c r="AL417" s="441"/>
      <c r="AN417" s="441"/>
      <c r="AO417" s="443"/>
      <c r="AP417" s="441"/>
      <c r="AQ417" s="441"/>
      <c r="AR417" s="441"/>
      <c r="AS417" s="441"/>
      <c r="AT417" s="441"/>
      <c r="AU417" s="441"/>
      <c r="AV417" s="443"/>
      <c r="AW417" s="442"/>
      <c r="AY417" s="441"/>
      <c r="BC417" s="441"/>
      <c r="BD417" s="441"/>
      <c r="BE417" s="441"/>
      <c r="BF417" s="441"/>
      <c r="BG417" s="441"/>
      <c r="BH417" s="441"/>
      <c r="BI417" s="441"/>
      <c r="BJ417" s="441"/>
      <c r="BK417" s="441"/>
    </row>
    <row r="418" spans="1:63" x14ac:dyDescent="0.25">
      <c r="A418" s="443"/>
      <c r="B418" s="438"/>
      <c r="C418" s="441"/>
      <c r="D418" s="441"/>
      <c r="E418" s="441"/>
      <c r="I418" s="442"/>
      <c r="Q418" s="443"/>
      <c r="S418" s="443"/>
      <c r="T418" s="441"/>
      <c r="U418" s="444"/>
      <c r="V418" s="438"/>
      <c r="W418" s="443"/>
      <c r="X418" s="443"/>
      <c r="Y418" s="441"/>
      <c r="Z418" s="445"/>
      <c r="AA418" s="441"/>
      <c r="AB418" s="443"/>
      <c r="AC418" s="441"/>
      <c r="AD418" s="444"/>
      <c r="AG418" s="441"/>
      <c r="AH418" s="441"/>
      <c r="AI418" s="443"/>
      <c r="AL418" s="441"/>
      <c r="AN418" s="441"/>
      <c r="AO418" s="443"/>
      <c r="AP418" s="441"/>
      <c r="AQ418" s="441"/>
      <c r="AR418" s="441"/>
      <c r="AS418" s="441"/>
      <c r="AT418" s="441"/>
      <c r="AU418" s="441"/>
      <c r="AV418" s="443"/>
      <c r="AW418" s="442"/>
      <c r="AY418" s="441"/>
      <c r="BC418" s="441"/>
      <c r="BD418" s="441"/>
      <c r="BE418" s="441"/>
      <c r="BF418" s="441"/>
      <c r="BG418" s="441"/>
      <c r="BH418" s="441"/>
      <c r="BI418" s="441"/>
      <c r="BJ418" s="441"/>
      <c r="BK418" s="441"/>
    </row>
    <row r="419" spans="1:63" x14ac:dyDescent="0.25">
      <c r="A419" s="443"/>
      <c r="B419" s="438"/>
      <c r="C419" s="441"/>
      <c r="D419" s="441"/>
      <c r="E419" s="441"/>
      <c r="I419" s="442"/>
      <c r="Q419" s="443"/>
      <c r="S419" s="443"/>
      <c r="T419" s="441"/>
      <c r="U419" s="444"/>
      <c r="V419" s="438"/>
      <c r="W419" s="443"/>
      <c r="X419" s="443"/>
      <c r="Y419" s="441"/>
      <c r="Z419" s="445"/>
      <c r="AA419" s="441"/>
      <c r="AB419" s="443"/>
      <c r="AC419" s="441"/>
      <c r="AD419" s="444"/>
      <c r="AG419" s="441"/>
      <c r="AH419" s="441"/>
      <c r="AI419" s="443"/>
      <c r="AL419" s="441"/>
      <c r="AN419" s="441"/>
      <c r="AO419" s="443"/>
      <c r="AP419" s="441"/>
      <c r="AQ419" s="441"/>
      <c r="AR419" s="441"/>
      <c r="AS419" s="441"/>
      <c r="AT419" s="441"/>
      <c r="AU419" s="441"/>
      <c r="AV419" s="443"/>
      <c r="AW419" s="442"/>
      <c r="AY419" s="441"/>
      <c r="BC419" s="441"/>
      <c r="BD419" s="441"/>
      <c r="BE419" s="441"/>
      <c r="BF419" s="441"/>
      <c r="BG419" s="441"/>
      <c r="BH419" s="441"/>
      <c r="BI419" s="441"/>
      <c r="BJ419" s="441"/>
      <c r="BK419" s="441"/>
    </row>
    <row r="420" spans="1:63" x14ac:dyDescent="0.25">
      <c r="A420" s="443"/>
      <c r="B420" s="438"/>
      <c r="C420" s="441"/>
      <c r="D420" s="441"/>
      <c r="E420" s="441"/>
      <c r="I420" s="442"/>
      <c r="Q420" s="443"/>
      <c r="S420" s="443"/>
      <c r="T420" s="441"/>
      <c r="U420" s="444"/>
      <c r="V420" s="438"/>
      <c r="W420" s="443"/>
      <c r="X420" s="443"/>
      <c r="Y420" s="441"/>
      <c r="Z420" s="445"/>
      <c r="AA420" s="441"/>
      <c r="AB420" s="443"/>
      <c r="AC420" s="441"/>
      <c r="AD420" s="444"/>
      <c r="AG420" s="441"/>
      <c r="AH420" s="441"/>
      <c r="AI420" s="443"/>
      <c r="AL420" s="441"/>
      <c r="AN420" s="441"/>
      <c r="AO420" s="443"/>
      <c r="AP420" s="441"/>
      <c r="AQ420" s="441"/>
      <c r="AR420" s="441"/>
      <c r="AS420" s="441"/>
      <c r="AT420" s="441"/>
      <c r="AU420" s="441"/>
      <c r="AV420" s="443"/>
      <c r="AW420" s="442"/>
      <c r="AY420" s="441"/>
      <c r="BC420" s="441"/>
      <c r="BD420" s="441"/>
      <c r="BE420" s="441"/>
      <c r="BF420" s="441"/>
      <c r="BG420" s="441"/>
      <c r="BH420" s="441"/>
      <c r="BI420" s="441"/>
      <c r="BJ420" s="441"/>
      <c r="BK420" s="441"/>
    </row>
    <row r="421" spans="1:63" x14ac:dyDescent="0.25">
      <c r="A421" s="443"/>
      <c r="B421" s="438"/>
      <c r="C421" s="441"/>
      <c r="D421" s="441"/>
      <c r="E421" s="441"/>
      <c r="I421" s="442"/>
      <c r="Q421" s="443"/>
      <c r="S421" s="443"/>
      <c r="T421" s="441"/>
      <c r="U421" s="444"/>
      <c r="V421" s="438"/>
      <c r="W421" s="443"/>
      <c r="X421" s="443"/>
      <c r="Y421" s="441"/>
      <c r="Z421" s="445"/>
      <c r="AA421" s="441"/>
      <c r="AB421" s="443"/>
      <c r="AC421" s="441"/>
      <c r="AD421" s="444"/>
      <c r="AG421" s="441"/>
      <c r="AH421" s="441"/>
      <c r="AI421" s="443"/>
      <c r="AL421" s="441"/>
      <c r="AN421" s="441"/>
      <c r="AO421" s="443"/>
      <c r="AP421" s="441"/>
      <c r="AQ421" s="441"/>
      <c r="AR421" s="441"/>
      <c r="AS421" s="441"/>
      <c r="AT421" s="441"/>
      <c r="AU421" s="441"/>
      <c r="AV421" s="443"/>
      <c r="AW421" s="442"/>
      <c r="AY421" s="441"/>
      <c r="BC421" s="441"/>
      <c r="BD421" s="441"/>
      <c r="BE421" s="441"/>
      <c r="BF421" s="441"/>
      <c r="BG421" s="441"/>
      <c r="BH421" s="441"/>
      <c r="BI421" s="441"/>
      <c r="BJ421" s="441"/>
      <c r="BK421" s="441"/>
    </row>
    <row r="422" spans="1:63" x14ac:dyDescent="0.25">
      <c r="A422" s="443"/>
      <c r="B422" s="438"/>
      <c r="C422" s="441"/>
      <c r="D422" s="441"/>
      <c r="E422" s="441"/>
      <c r="I422" s="442"/>
      <c r="Q422" s="443"/>
      <c r="S422" s="443"/>
      <c r="T422" s="441"/>
      <c r="U422" s="444"/>
      <c r="V422" s="438"/>
      <c r="W422" s="443"/>
      <c r="X422" s="443"/>
      <c r="Y422" s="441"/>
      <c r="Z422" s="445"/>
      <c r="AA422" s="441"/>
      <c r="AB422" s="443"/>
      <c r="AC422" s="441"/>
      <c r="AD422" s="444"/>
      <c r="AG422" s="441"/>
      <c r="AH422" s="441"/>
      <c r="AI422" s="443"/>
      <c r="AL422" s="441"/>
      <c r="AN422" s="441"/>
      <c r="AO422" s="443"/>
      <c r="AP422" s="441"/>
      <c r="AQ422" s="441"/>
      <c r="AR422" s="441"/>
      <c r="AS422" s="441"/>
      <c r="AT422" s="441"/>
      <c r="AU422" s="441"/>
      <c r="AV422" s="443"/>
      <c r="AW422" s="442"/>
      <c r="AY422" s="441"/>
      <c r="BC422" s="441"/>
      <c r="BD422" s="441"/>
      <c r="BE422" s="441"/>
      <c r="BF422" s="441"/>
      <c r="BG422" s="441"/>
      <c r="BH422" s="441"/>
      <c r="BI422" s="441"/>
      <c r="BJ422" s="441"/>
      <c r="BK422" s="441"/>
    </row>
    <row r="423" spans="1:63" x14ac:dyDescent="0.25">
      <c r="A423" s="443"/>
      <c r="B423" s="438"/>
      <c r="C423" s="441"/>
      <c r="D423" s="441"/>
      <c r="E423" s="441"/>
      <c r="I423" s="442"/>
      <c r="Q423" s="443"/>
      <c r="S423" s="443"/>
      <c r="T423" s="441"/>
      <c r="U423" s="444"/>
      <c r="V423" s="438"/>
      <c r="W423" s="443"/>
      <c r="X423" s="443"/>
      <c r="Y423" s="441"/>
      <c r="Z423" s="445"/>
      <c r="AA423" s="441"/>
      <c r="AB423" s="443"/>
      <c r="AC423" s="441"/>
      <c r="AD423" s="444"/>
      <c r="AG423" s="441"/>
      <c r="AH423" s="441"/>
      <c r="AI423" s="443"/>
      <c r="AL423" s="441"/>
      <c r="AN423" s="441"/>
      <c r="AO423" s="443"/>
      <c r="AP423" s="441"/>
      <c r="AQ423" s="441"/>
      <c r="AR423" s="441"/>
      <c r="AS423" s="441"/>
      <c r="AT423" s="441"/>
      <c r="AU423" s="441"/>
      <c r="AV423" s="443"/>
      <c r="AW423" s="442"/>
      <c r="AY423" s="441"/>
      <c r="BC423" s="441"/>
      <c r="BD423" s="441"/>
      <c r="BE423" s="441"/>
      <c r="BF423" s="441"/>
      <c r="BG423" s="441"/>
      <c r="BH423" s="441"/>
      <c r="BI423" s="441"/>
      <c r="BJ423" s="441"/>
      <c r="BK423" s="441"/>
    </row>
    <row r="424" spans="1:63" x14ac:dyDescent="0.25">
      <c r="A424" s="443"/>
      <c r="B424" s="438"/>
      <c r="C424" s="441"/>
      <c r="D424" s="441"/>
      <c r="E424" s="441"/>
      <c r="I424" s="442"/>
      <c r="Q424" s="443"/>
      <c r="S424" s="443"/>
      <c r="T424" s="441"/>
      <c r="U424" s="444"/>
      <c r="V424" s="438"/>
      <c r="W424" s="443"/>
      <c r="X424" s="443"/>
      <c r="Y424" s="441"/>
      <c r="Z424" s="445"/>
      <c r="AA424" s="441"/>
      <c r="AB424" s="443"/>
      <c r="AC424" s="441"/>
      <c r="AD424" s="444"/>
      <c r="AG424" s="441"/>
      <c r="AH424" s="441"/>
      <c r="AI424" s="443"/>
      <c r="AL424" s="441"/>
      <c r="AN424" s="441"/>
      <c r="AO424" s="443"/>
      <c r="AP424" s="441"/>
      <c r="AQ424" s="441"/>
      <c r="AR424" s="441"/>
      <c r="AS424" s="441"/>
      <c r="AT424" s="441"/>
      <c r="AU424" s="441"/>
      <c r="AV424" s="443"/>
      <c r="AW424" s="442"/>
      <c r="AY424" s="441"/>
      <c r="BC424" s="441"/>
      <c r="BD424" s="441"/>
      <c r="BE424" s="441"/>
      <c r="BF424" s="441"/>
      <c r="BG424" s="441"/>
      <c r="BH424" s="441"/>
      <c r="BI424" s="441"/>
      <c r="BJ424" s="441"/>
      <c r="BK424" s="441"/>
    </row>
    <row r="425" spans="1:63" x14ac:dyDescent="0.25">
      <c r="A425" s="443"/>
      <c r="B425" s="438"/>
      <c r="C425" s="441"/>
      <c r="D425" s="441"/>
      <c r="E425" s="441"/>
      <c r="I425" s="442"/>
      <c r="Q425" s="443"/>
      <c r="S425" s="443"/>
      <c r="T425" s="441"/>
      <c r="U425" s="444"/>
      <c r="V425" s="438"/>
      <c r="W425" s="443"/>
      <c r="X425" s="443"/>
      <c r="Y425" s="441"/>
      <c r="Z425" s="445"/>
      <c r="AA425" s="441"/>
      <c r="AB425" s="443"/>
      <c r="AC425" s="441"/>
      <c r="AD425" s="444"/>
      <c r="AG425" s="441"/>
      <c r="AH425" s="441"/>
      <c r="AI425" s="443"/>
      <c r="AL425" s="441"/>
      <c r="AN425" s="441"/>
      <c r="AO425" s="443"/>
      <c r="AP425" s="441"/>
      <c r="AQ425" s="441"/>
      <c r="AR425" s="441"/>
      <c r="AS425" s="441"/>
      <c r="AT425" s="441"/>
      <c r="AU425" s="441"/>
      <c r="AV425" s="443"/>
      <c r="AW425" s="442"/>
      <c r="AY425" s="441"/>
      <c r="BC425" s="441"/>
      <c r="BD425" s="441"/>
      <c r="BE425" s="441"/>
      <c r="BF425" s="441"/>
      <c r="BG425" s="441"/>
      <c r="BH425" s="441"/>
      <c r="BI425" s="441"/>
      <c r="BJ425" s="441"/>
      <c r="BK425" s="441"/>
    </row>
    <row r="426" spans="1:63" x14ac:dyDescent="0.25">
      <c r="A426" s="443"/>
      <c r="B426" s="438"/>
      <c r="C426" s="441"/>
      <c r="D426" s="441"/>
      <c r="E426" s="441"/>
      <c r="I426" s="442"/>
      <c r="Q426" s="443"/>
      <c r="S426" s="443"/>
      <c r="T426" s="441"/>
      <c r="U426" s="444"/>
      <c r="V426" s="438"/>
      <c r="W426" s="443"/>
      <c r="X426" s="443"/>
      <c r="Y426" s="441"/>
      <c r="Z426" s="445"/>
      <c r="AA426" s="441"/>
      <c r="AB426" s="443"/>
      <c r="AC426" s="441"/>
      <c r="AD426" s="444"/>
      <c r="AG426" s="441"/>
      <c r="AH426" s="441"/>
      <c r="AI426" s="443"/>
      <c r="AL426" s="441"/>
      <c r="AN426" s="441"/>
      <c r="AO426" s="443"/>
      <c r="AP426" s="441"/>
      <c r="AQ426" s="441"/>
      <c r="AR426" s="441"/>
      <c r="AS426" s="441"/>
      <c r="AT426" s="441"/>
      <c r="AU426" s="441"/>
      <c r="AV426" s="443"/>
      <c r="AW426" s="442"/>
      <c r="AY426" s="441"/>
      <c r="BC426" s="441"/>
      <c r="BD426" s="441"/>
      <c r="BE426" s="441"/>
      <c r="BF426" s="441"/>
      <c r="BG426" s="441"/>
      <c r="BH426" s="441"/>
      <c r="BI426" s="441"/>
      <c r="BJ426" s="441"/>
      <c r="BK426" s="441"/>
    </row>
    <row r="427" spans="1:63" x14ac:dyDescent="0.25">
      <c r="A427" s="443"/>
      <c r="B427" s="438"/>
      <c r="C427" s="441"/>
      <c r="D427" s="441"/>
      <c r="E427" s="441"/>
      <c r="I427" s="442"/>
      <c r="Q427" s="443"/>
      <c r="S427" s="443"/>
      <c r="T427" s="441"/>
      <c r="U427" s="444"/>
      <c r="V427" s="438"/>
      <c r="W427" s="443"/>
      <c r="X427" s="443"/>
      <c r="Y427" s="441"/>
      <c r="Z427" s="445"/>
      <c r="AA427" s="441"/>
      <c r="AB427" s="443"/>
      <c r="AC427" s="441"/>
      <c r="AD427" s="444"/>
      <c r="AG427" s="441"/>
      <c r="AH427" s="441"/>
      <c r="AI427" s="443"/>
      <c r="AL427" s="441"/>
      <c r="AN427" s="441"/>
      <c r="AO427" s="443"/>
      <c r="AP427" s="441"/>
      <c r="AQ427" s="441"/>
      <c r="AR427" s="441"/>
      <c r="AS427" s="441"/>
      <c r="AT427" s="441"/>
      <c r="AU427" s="441"/>
      <c r="AV427" s="443"/>
      <c r="AW427" s="442"/>
      <c r="AY427" s="441"/>
      <c r="BC427" s="441"/>
      <c r="BD427" s="441"/>
      <c r="BE427" s="441"/>
      <c r="BF427" s="441"/>
      <c r="BG427" s="441"/>
      <c r="BH427" s="441"/>
      <c r="BI427" s="441"/>
      <c r="BJ427" s="441"/>
      <c r="BK427" s="441"/>
    </row>
    <row r="428" spans="1:63" x14ac:dyDescent="0.25">
      <c r="A428" s="443"/>
      <c r="B428" s="438"/>
      <c r="C428" s="441"/>
      <c r="D428" s="441"/>
      <c r="E428" s="441"/>
      <c r="I428" s="442"/>
      <c r="Q428" s="443"/>
      <c r="S428" s="443"/>
      <c r="T428" s="441"/>
      <c r="U428" s="444"/>
      <c r="V428" s="438"/>
      <c r="W428" s="443"/>
      <c r="X428" s="443"/>
      <c r="Y428" s="441"/>
      <c r="Z428" s="445"/>
      <c r="AA428" s="441"/>
      <c r="AB428" s="443"/>
      <c r="AC428" s="441"/>
      <c r="AD428" s="444"/>
      <c r="AG428" s="441"/>
      <c r="AH428" s="441"/>
      <c r="AI428" s="443"/>
      <c r="AL428" s="441"/>
      <c r="AN428" s="441"/>
      <c r="AO428" s="443"/>
      <c r="AP428" s="441"/>
      <c r="AQ428" s="441"/>
      <c r="AR428" s="441"/>
      <c r="AS428" s="441"/>
      <c r="AT428" s="441"/>
      <c r="AU428" s="441"/>
      <c r="AV428" s="443"/>
      <c r="AW428" s="442"/>
      <c r="AY428" s="441"/>
      <c r="BC428" s="441"/>
      <c r="BD428" s="441"/>
      <c r="BE428" s="441"/>
      <c r="BF428" s="441"/>
      <c r="BG428" s="441"/>
      <c r="BH428" s="441"/>
      <c r="BI428" s="441"/>
      <c r="BJ428" s="441"/>
      <c r="BK428" s="441"/>
    </row>
    <row r="429" spans="1:63" x14ac:dyDescent="0.25">
      <c r="A429" s="443"/>
      <c r="B429" s="438"/>
      <c r="C429" s="441"/>
      <c r="D429" s="441"/>
      <c r="E429" s="441"/>
      <c r="I429" s="442"/>
      <c r="Q429" s="443"/>
      <c r="S429" s="443"/>
      <c r="T429" s="441"/>
      <c r="U429" s="444"/>
      <c r="V429" s="438"/>
      <c r="W429" s="443"/>
      <c r="X429" s="443"/>
      <c r="Y429" s="441"/>
      <c r="Z429" s="445"/>
      <c r="AA429" s="441"/>
      <c r="AB429" s="443"/>
      <c r="AC429" s="441"/>
      <c r="AD429" s="444"/>
      <c r="AG429" s="441"/>
      <c r="AH429" s="441"/>
      <c r="AI429" s="443"/>
      <c r="AL429" s="441"/>
      <c r="AN429" s="441"/>
      <c r="AO429" s="443"/>
      <c r="AP429" s="441"/>
      <c r="AQ429" s="441"/>
      <c r="AR429" s="441"/>
      <c r="AS429" s="441"/>
      <c r="AT429" s="441"/>
      <c r="AU429" s="441"/>
      <c r="AV429" s="443"/>
      <c r="AW429" s="442"/>
      <c r="AY429" s="441"/>
      <c r="BC429" s="441"/>
      <c r="BD429" s="441"/>
      <c r="BE429" s="441"/>
      <c r="BF429" s="441"/>
      <c r="BG429" s="441"/>
      <c r="BH429" s="441"/>
      <c r="BI429" s="441"/>
      <c r="BJ429" s="441"/>
      <c r="BK429" s="441"/>
    </row>
    <row r="430" spans="1:63" x14ac:dyDescent="0.25">
      <c r="A430" s="443"/>
      <c r="B430" s="438"/>
      <c r="C430" s="441"/>
      <c r="D430" s="441"/>
      <c r="E430" s="441"/>
      <c r="I430" s="442"/>
      <c r="Q430" s="443"/>
      <c r="S430" s="443"/>
      <c r="T430" s="441"/>
      <c r="U430" s="444"/>
      <c r="V430" s="438"/>
      <c r="W430" s="443"/>
      <c r="X430" s="443"/>
      <c r="Y430" s="441"/>
      <c r="Z430" s="445"/>
      <c r="AA430" s="441"/>
      <c r="AB430" s="443"/>
      <c r="AC430" s="441"/>
      <c r="AD430" s="444"/>
      <c r="AG430" s="441"/>
      <c r="AH430" s="441"/>
      <c r="AI430" s="443"/>
      <c r="AL430" s="441"/>
      <c r="AN430" s="441"/>
      <c r="AO430" s="443"/>
      <c r="AP430" s="441"/>
      <c r="AQ430" s="441"/>
      <c r="AR430" s="441"/>
      <c r="AS430" s="441"/>
      <c r="AT430" s="441"/>
      <c r="AU430" s="441"/>
      <c r="AV430" s="443"/>
      <c r="AW430" s="442"/>
      <c r="AY430" s="441"/>
      <c r="BC430" s="441"/>
      <c r="BD430" s="441"/>
      <c r="BE430" s="441"/>
      <c r="BF430" s="441"/>
      <c r="BG430" s="441"/>
      <c r="BH430" s="441"/>
      <c r="BI430" s="441"/>
      <c r="BJ430" s="441"/>
      <c r="BK430" s="441"/>
    </row>
    <row r="431" spans="1:63" x14ac:dyDescent="0.25">
      <c r="A431" s="443"/>
      <c r="B431" s="438"/>
      <c r="C431" s="441"/>
      <c r="D431" s="441"/>
      <c r="E431" s="441"/>
      <c r="I431" s="442"/>
      <c r="Q431" s="443"/>
      <c r="S431" s="443"/>
      <c r="T431" s="441"/>
      <c r="U431" s="444"/>
      <c r="V431" s="438"/>
      <c r="W431" s="443"/>
      <c r="X431" s="443"/>
      <c r="Y431" s="441"/>
      <c r="Z431" s="445"/>
      <c r="AA431" s="441"/>
      <c r="AB431" s="443"/>
      <c r="AC431" s="441"/>
      <c r="AD431" s="444"/>
      <c r="AG431" s="441"/>
      <c r="AH431" s="441"/>
      <c r="AI431" s="443"/>
      <c r="AL431" s="441"/>
      <c r="AN431" s="441"/>
      <c r="AO431" s="443"/>
      <c r="AP431" s="441"/>
      <c r="AQ431" s="441"/>
      <c r="AR431" s="441"/>
      <c r="AS431" s="441"/>
      <c r="AT431" s="441"/>
      <c r="AU431" s="441"/>
      <c r="AV431" s="443"/>
      <c r="AW431" s="442"/>
      <c r="AY431" s="441"/>
      <c r="BC431" s="441"/>
      <c r="BD431" s="441"/>
      <c r="BE431" s="441"/>
      <c r="BF431" s="441"/>
      <c r="BG431" s="441"/>
      <c r="BH431" s="441"/>
      <c r="BI431" s="441"/>
      <c r="BJ431" s="441"/>
      <c r="BK431" s="441"/>
    </row>
    <row r="432" spans="1:63" x14ac:dyDescent="0.25">
      <c r="A432" s="443"/>
      <c r="B432" s="438"/>
      <c r="C432" s="441"/>
      <c r="D432" s="441"/>
      <c r="E432" s="441"/>
      <c r="I432" s="442"/>
      <c r="Q432" s="443"/>
      <c r="S432" s="443"/>
      <c r="T432" s="441"/>
      <c r="U432" s="444"/>
      <c r="V432" s="438"/>
      <c r="W432" s="443"/>
      <c r="X432" s="443"/>
      <c r="Y432" s="441"/>
      <c r="Z432" s="445"/>
      <c r="AA432" s="441"/>
      <c r="AB432" s="443"/>
      <c r="AC432" s="441"/>
      <c r="AD432" s="444"/>
      <c r="AG432" s="441"/>
      <c r="AH432" s="441"/>
      <c r="AI432" s="443"/>
      <c r="AL432" s="441"/>
      <c r="AN432" s="441"/>
      <c r="AO432" s="443"/>
      <c r="AP432" s="441"/>
      <c r="AQ432" s="441"/>
      <c r="AR432" s="441"/>
      <c r="AS432" s="441"/>
      <c r="AT432" s="441"/>
      <c r="AU432" s="441"/>
      <c r="AV432" s="443"/>
      <c r="AW432" s="442"/>
      <c r="AY432" s="441"/>
      <c r="BC432" s="441"/>
      <c r="BD432" s="441"/>
      <c r="BE432" s="441"/>
      <c r="BF432" s="441"/>
      <c r="BG432" s="441"/>
      <c r="BH432" s="441"/>
      <c r="BI432" s="441"/>
      <c r="BJ432" s="441"/>
      <c r="BK432" s="441"/>
    </row>
    <row r="433" spans="1:63" x14ac:dyDescent="0.25">
      <c r="A433" s="443"/>
      <c r="B433" s="438"/>
      <c r="C433" s="441"/>
      <c r="D433" s="441"/>
      <c r="E433" s="441"/>
      <c r="I433" s="442"/>
      <c r="Q433" s="443"/>
      <c r="S433" s="443"/>
      <c r="T433" s="441"/>
      <c r="U433" s="444"/>
      <c r="V433" s="438"/>
      <c r="W433" s="443"/>
      <c r="X433" s="443"/>
      <c r="Y433" s="441"/>
      <c r="Z433" s="445"/>
      <c r="AA433" s="441"/>
      <c r="AB433" s="443"/>
      <c r="AC433" s="441"/>
      <c r="AD433" s="444"/>
      <c r="AG433" s="441"/>
      <c r="AH433" s="441"/>
      <c r="AI433" s="443"/>
      <c r="AL433" s="441"/>
      <c r="AN433" s="441"/>
      <c r="AO433" s="443"/>
      <c r="AP433" s="441"/>
      <c r="AQ433" s="441"/>
      <c r="AR433" s="441"/>
      <c r="AS433" s="441"/>
      <c r="AT433" s="441"/>
      <c r="AU433" s="441"/>
      <c r="AV433" s="443"/>
      <c r="AW433" s="442"/>
      <c r="AY433" s="441"/>
      <c r="BC433" s="441"/>
      <c r="BD433" s="441"/>
      <c r="BE433" s="441"/>
      <c r="BF433" s="441"/>
      <c r="BG433" s="441"/>
      <c r="BH433" s="441"/>
      <c r="BI433" s="441"/>
      <c r="BJ433" s="441"/>
      <c r="BK433" s="441"/>
    </row>
    <row r="434" spans="1:63" x14ac:dyDescent="0.25">
      <c r="A434" s="443"/>
      <c r="B434" s="438"/>
      <c r="C434" s="441"/>
      <c r="D434" s="441"/>
      <c r="E434" s="441"/>
      <c r="I434" s="442"/>
      <c r="Q434" s="443"/>
      <c r="S434" s="443"/>
      <c r="T434" s="441"/>
      <c r="U434" s="444"/>
      <c r="V434" s="438"/>
      <c r="W434" s="443"/>
      <c r="X434" s="443"/>
      <c r="Y434" s="441"/>
      <c r="Z434" s="445"/>
      <c r="AA434" s="441"/>
      <c r="AB434" s="443"/>
      <c r="AC434" s="441"/>
      <c r="AD434" s="444"/>
      <c r="AG434" s="441"/>
      <c r="AH434" s="441"/>
      <c r="AI434" s="443"/>
      <c r="AL434" s="441"/>
      <c r="AN434" s="441"/>
      <c r="AO434" s="443"/>
      <c r="AP434" s="441"/>
      <c r="AQ434" s="441"/>
      <c r="AR434" s="441"/>
      <c r="AS434" s="441"/>
      <c r="AT434" s="441"/>
      <c r="AU434" s="441"/>
      <c r="AV434" s="443"/>
      <c r="AW434" s="442"/>
      <c r="AY434" s="441"/>
      <c r="BC434" s="441"/>
      <c r="BD434" s="441"/>
      <c r="BE434" s="441"/>
      <c r="BF434" s="441"/>
      <c r="BG434" s="441"/>
      <c r="BH434" s="441"/>
      <c r="BI434" s="441"/>
      <c r="BJ434" s="441"/>
      <c r="BK434" s="441"/>
    </row>
    <row r="435" spans="1:63" x14ac:dyDescent="0.25">
      <c r="A435" s="443"/>
      <c r="B435" s="438"/>
      <c r="C435" s="441"/>
      <c r="D435" s="441"/>
      <c r="E435" s="441"/>
      <c r="I435" s="442"/>
      <c r="Q435" s="443"/>
      <c r="S435" s="443"/>
      <c r="T435" s="441"/>
      <c r="U435" s="444"/>
      <c r="V435" s="438"/>
      <c r="W435" s="443"/>
      <c r="X435" s="443"/>
      <c r="Y435" s="441"/>
      <c r="Z435" s="445"/>
      <c r="AA435" s="441"/>
      <c r="AB435" s="443"/>
      <c r="AC435" s="441"/>
      <c r="AD435" s="444"/>
      <c r="AG435" s="441"/>
      <c r="AH435" s="441"/>
      <c r="AI435" s="443"/>
      <c r="AL435" s="441"/>
      <c r="AN435" s="441"/>
      <c r="AO435" s="443"/>
      <c r="AP435" s="441"/>
      <c r="AQ435" s="441"/>
      <c r="AR435" s="441"/>
      <c r="AS435" s="441"/>
      <c r="AT435" s="441"/>
      <c r="AU435" s="441"/>
      <c r="AV435" s="443"/>
      <c r="AW435" s="442"/>
      <c r="AY435" s="441"/>
      <c r="BC435" s="441"/>
      <c r="BD435" s="441"/>
      <c r="BE435" s="441"/>
      <c r="BF435" s="441"/>
      <c r="BG435" s="441"/>
      <c r="BH435" s="441"/>
      <c r="BI435" s="441"/>
      <c r="BJ435" s="441"/>
      <c r="BK435" s="441"/>
    </row>
    <row r="436" spans="1:63" x14ac:dyDescent="0.25">
      <c r="A436" s="443"/>
      <c r="B436" s="438"/>
      <c r="C436" s="441"/>
      <c r="D436" s="441"/>
      <c r="E436" s="441"/>
      <c r="I436" s="442"/>
      <c r="Q436" s="443"/>
      <c r="S436" s="443"/>
      <c r="T436" s="441"/>
      <c r="U436" s="444"/>
      <c r="V436" s="438"/>
      <c r="W436" s="443"/>
      <c r="X436" s="443"/>
      <c r="Y436" s="441"/>
      <c r="Z436" s="445"/>
      <c r="AA436" s="441"/>
      <c r="AB436" s="443"/>
      <c r="AC436" s="441"/>
      <c r="AD436" s="444"/>
      <c r="AG436" s="441"/>
      <c r="AH436" s="441"/>
      <c r="AI436" s="443"/>
      <c r="AL436" s="441"/>
      <c r="AN436" s="441"/>
      <c r="AO436" s="443"/>
      <c r="AP436" s="441"/>
      <c r="AQ436" s="441"/>
      <c r="AR436" s="441"/>
      <c r="AS436" s="441"/>
      <c r="AT436" s="441"/>
      <c r="AU436" s="441"/>
      <c r="AV436" s="443"/>
      <c r="AW436" s="442"/>
      <c r="AY436" s="441"/>
      <c r="BC436" s="441"/>
      <c r="BD436" s="441"/>
      <c r="BE436" s="441"/>
      <c r="BF436" s="441"/>
      <c r="BG436" s="441"/>
      <c r="BH436" s="441"/>
      <c r="BI436" s="441"/>
      <c r="BJ436" s="441"/>
      <c r="BK436" s="441"/>
    </row>
    <row r="437" spans="1:63" x14ac:dyDescent="0.25">
      <c r="A437" s="443"/>
      <c r="B437" s="438"/>
      <c r="C437" s="441"/>
      <c r="D437" s="441"/>
      <c r="E437" s="441"/>
      <c r="I437" s="442"/>
      <c r="Q437" s="443"/>
      <c r="S437" s="443"/>
      <c r="T437" s="441"/>
      <c r="U437" s="444"/>
      <c r="V437" s="438"/>
      <c r="W437" s="443"/>
      <c r="X437" s="443"/>
      <c r="Y437" s="441"/>
      <c r="Z437" s="445"/>
      <c r="AA437" s="441"/>
      <c r="AB437" s="443"/>
      <c r="AC437" s="441"/>
      <c r="AD437" s="444"/>
      <c r="AG437" s="441"/>
      <c r="AH437" s="441"/>
      <c r="AI437" s="443"/>
      <c r="AL437" s="441"/>
      <c r="AN437" s="441"/>
      <c r="AO437" s="443"/>
      <c r="AP437" s="441"/>
      <c r="AQ437" s="441"/>
      <c r="AR437" s="441"/>
      <c r="AS437" s="441"/>
      <c r="AT437" s="441"/>
      <c r="AU437" s="441"/>
      <c r="AV437" s="443"/>
      <c r="AW437" s="442"/>
      <c r="AY437" s="441"/>
      <c r="BC437" s="441"/>
      <c r="BD437" s="441"/>
      <c r="BE437" s="441"/>
      <c r="BF437" s="441"/>
      <c r="BG437" s="441"/>
      <c r="BH437" s="441"/>
      <c r="BI437" s="441"/>
      <c r="BJ437" s="441"/>
      <c r="BK437" s="441"/>
    </row>
    <row r="438" spans="1:63" x14ac:dyDescent="0.25">
      <c r="A438" s="443"/>
      <c r="B438" s="438"/>
      <c r="C438" s="441"/>
      <c r="D438" s="441"/>
      <c r="E438" s="441"/>
      <c r="I438" s="442"/>
      <c r="Q438" s="443"/>
      <c r="S438" s="443"/>
      <c r="T438" s="441"/>
      <c r="U438" s="444"/>
      <c r="V438" s="438"/>
      <c r="W438" s="443"/>
      <c r="X438" s="443"/>
      <c r="Y438" s="441"/>
      <c r="Z438" s="445"/>
      <c r="AA438" s="441"/>
      <c r="AB438" s="443"/>
      <c r="AC438" s="441"/>
      <c r="AD438" s="444"/>
      <c r="AG438" s="441"/>
      <c r="AH438" s="441"/>
      <c r="AI438" s="443"/>
      <c r="AL438" s="441"/>
      <c r="AN438" s="441"/>
      <c r="AO438" s="443"/>
      <c r="AP438" s="441"/>
      <c r="AQ438" s="441"/>
      <c r="AR438" s="441"/>
      <c r="AS438" s="441"/>
      <c r="AT438" s="441"/>
      <c r="AU438" s="441"/>
      <c r="AV438" s="443"/>
      <c r="AW438" s="442"/>
      <c r="AY438" s="441"/>
      <c r="BC438" s="441"/>
      <c r="BD438" s="441"/>
      <c r="BE438" s="441"/>
      <c r="BF438" s="441"/>
      <c r="BG438" s="441"/>
      <c r="BH438" s="441"/>
      <c r="BI438" s="441"/>
      <c r="BJ438" s="441"/>
      <c r="BK438" s="441"/>
    </row>
    <row r="439" spans="1:63" x14ac:dyDescent="0.25">
      <c r="A439" s="443"/>
      <c r="B439" s="438"/>
      <c r="C439" s="441"/>
      <c r="D439" s="441"/>
      <c r="E439" s="441"/>
      <c r="I439" s="442"/>
      <c r="Q439" s="443"/>
      <c r="S439" s="443"/>
      <c r="T439" s="441"/>
      <c r="U439" s="444"/>
      <c r="V439" s="438"/>
      <c r="W439" s="443"/>
      <c r="X439" s="443"/>
      <c r="Y439" s="441"/>
      <c r="Z439" s="445"/>
      <c r="AA439" s="441"/>
      <c r="AB439" s="443"/>
      <c r="AC439" s="441"/>
      <c r="AD439" s="444"/>
      <c r="AG439" s="441"/>
      <c r="AH439" s="441"/>
      <c r="AI439" s="443"/>
      <c r="AL439" s="441"/>
      <c r="AN439" s="441"/>
      <c r="AO439" s="443"/>
      <c r="AP439" s="441"/>
      <c r="AQ439" s="441"/>
      <c r="AR439" s="441"/>
      <c r="AS439" s="441"/>
      <c r="AT439" s="441"/>
      <c r="AU439" s="441"/>
      <c r="AV439" s="443"/>
      <c r="AW439" s="442"/>
      <c r="AY439" s="441"/>
      <c r="BC439" s="441"/>
      <c r="BD439" s="441"/>
      <c r="BE439" s="441"/>
      <c r="BF439" s="441"/>
      <c r="BG439" s="441"/>
      <c r="BH439" s="441"/>
      <c r="BI439" s="441"/>
      <c r="BJ439" s="441"/>
      <c r="BK439" s="441"/>
    </row>
    <row r="440" spans="1:63" x14ac:dyDescent="0.25">
      <c r="A440" s="443"/>
      <c r="B440" s="438"/>
      <c r="C440" s="441"/>
      <c r="D440" s="441"/>
      <c r="E440" s="441"/>
      <c r="I440" s="442"/>
      <c r="Q440" s="443"/>
      <c r="S440" s="443"/>
      <c r="T440" s="441"/>
      <c r="U440" s="444"/>
      <c r="V440" s="438"/>
      <c r="W440" s="443"/>
      <c r="X440" s="443"/>
      <c r="Y440" s="441"/>
      <c r="Z440" s="445"/>
      <c r="AA440" s="441"/>
      <c r="AB440" s="443"/>
      <c r="AC440" s="441"/>
      <c r="AD440" s="444"/>
      <c r="AG440" s="441"/>
      <c r="AH440" s="441"/>
      <c r="AI440" s="443"/>
      <c r="AL440" s="441"/>
      <c r="AN440" s="441"/>
      <c r="AO440" s="443"/>
      <c r="AP440" s="441"/>
      <c r="AQ440" s="441"/>
      <c r="AR440" s="441"/>
      <c r="AS440" s="441"/>
      <c r="AT440" s="441"/>
      <c r="AU440" s="441"/>
      <c r="AV440" s="443"/>
      <c r="AW440" s="442"/>
      <c r="AY440" s="441"/>
      <c r="BC440" s="441"/>
      <c r="BD440" s="441"/>
      <c r="BE440" s="441"/>
      <c r="BF440" s="441"/>
      <c r="BG440" s="441"/>
      <c r="BH440" s="441"/>
      <c r="BI440" s="441"/>
      <c r="BJ440" s="441"/>
      <c r="BK440" s="441"/>
    </row>
    <row r="441" spans="1:63" x14ac:dyDescent="0.25">
      <c r="A441" s="443"/>
      <c r="B441" s="438"/>
      <c r="C441" s="441"/>
      <c r="D441" s="441"/>
      <c r="E441" s="441"/>
      <c r="I441" s="442"/>
      <c r="Q441" s="443"/>
      <c r="S441" s="443"/>
      <c r="T441" s="441"/>
      <c r="U441" s="444"/>
      <c r="V441" s="438"/>
      <c r="W441" s="443"/>
      <c r="X441" s="443"/>
      <c r="Y441" s="441"/>
      <c r="Z441" s="445"/>
      <c r="AA441" s="441"/>
      <c r="AB441" s="443"/>
      <c r="AC441" s="441"/>
      <c r="AD441" s="444"/>
      <c r="AG441" s="441"/>
      <c r="AH441" s="441"/>
      <c r="AI441" s="443"/>
      <c r="AL441" s="441"/>
      <c r="AN441" s="441"/>
      <c r="AO441" s="443"/>
      <c r="AP441" s="441"/>
      <c r="AQ441" s="441"/>
      <c r="AR441" s="441"/>
      <c r="AS441" s="441"/>
      <c r="AT441" s="441"/>
      <c r="AU441" s="441"/>
      <c r="AV441" s="443"/>
      <c r="AW441" s="442"/>
      <c r="AY441" s="441"/>
      <c r="BC441" s="441"/>
      <c r="BD441" s="441"/>
      <c r="BE441" s="441"/>
      <c r="BF441" s="441"/>
      <c r="BG441" s="441"/>
      <c r="BH441" s="441"/>
      <c r="BI441" s="441"/>
      <c r="BJ441" s="441"/>
      <c r="BK441" s="441"/>
    </row>
    <row r="442" spans="1:63" x14ac:dyDescent="0.25">
      <c r="A442" s="443"/>
      <c r="B442" s="438"/>
      <c r="C442" s="441"/>
      <c r="D442" s="441"/>
      <c r="E442" s="441"/>
      <c r="I442" s="442"/>
      <c r="Q442" s="443"/>
      <c r="S442" s="443"/>
      <c r="T442" s="441"/>
      <c r="U442" s="444"/>
      <c r="V442" s="438"/>
      <c r="W442" s="443"/>
      <c r="X442" s="443"/>
      <c r="Y442" s="441"/>
      <c r="Z442" s="445"/>
      <c r="AA442" s="441"/>
      <c r="AB442" s="443"/>
      <c r="AC442" s="441"/>
      <c r="AD442" s="444"/>
      <c r="AG442" s="441"/>
      <c r="AH442" s="441"/>
      <c r="AI442" s="443"/>
      <c r="AL442" s="441"/>
      <c r="AN442" s="441"/>
      <c r="AO442" s="443"/>
      <c r="AP442" s="441"/>
      <c r="AQ442" s="441"/>
      <c r="AR442" s="441"/>
      <c r="AS442" s="441"/>
      <c r="AT442" s="441"/>
      <c r="AU442" s="441"/>
      <c r="AV442" s="443"/>
      <c r="AW442" s="442"/>
      <c r="AY442" s="441"/>
      <c r="BC442" s="441"/>
      <c r="BD442" s="441"/>
      <c r="BE442" s="441"/>
      <c r="BF442" s="441"/>
      <c r="BG442" s="441"/>
      <c r="BH442" s="441"/>
      <c r="BI442" s="441"/>
      <c r="BJ442" s="441"/>
      <c r="BK442" s="441"/>
    </row>
    <row r="443" spans="1:63" x14ac:dyDescent="0.25">
      <c r="A443" s="443"/>
      <c r="B443" s="438"/>
      <c r="C443" s="441"/>
      <c r="D443" s="441"/>
      <c r="E443" s="441"/>
      <c r="I443" s="442"/>
      <c r="Q443" s="443"/>
      <c r="S443" s="443"/>
      <c r="T443" s="441"/>
      <c r="U443" s="444"/>
      <c r="V443" s="438"/>
      <c r="W443" s="443"/>
      <c r="X443" s="443"/>
      <c r="Y443" s="441"/>
      <c r="Z443" s="445"/>
      <c r="AA443" s="441"/>
      <c r="AB443" s="443"/>
      <c r="AC443" s="441"/>
      <c r="AD443" s="444"/>
      <c r="AG443" s="441"/>
      <c r="AH443" s="441"/>
      <c r="AI443" s="443"/>
      <c r="AL443" s="441"/>
      <c r="AN443" s="441"/>
      <c r="AO443" s="443"/>
      <c r="AP443" s="441"/>
      <c r="AQ443" s="441"/>
      <c r="AR443" s="441"/>
      <c r="AS443" s="441"/>
      <c r="AT443" s="441"/>
      <c r="AU443" s="441"/>
      <c r="AV443" s="443"/>
      <c r="AW443" s="442"/>
      <c r="AY443" s="441"/>
      <c r="BC443" s="441"/>
      <c r="BD443" s="441"/>
      <c r="BE443" s="441"/>
      <c r="BF443" s="441"/>
      <c r="BG443" s="441"/>
      <c r="BH443" s="441"/>
      <c r="BI443" s="441"/>
      <c r="BJ443" s="441"/>
      <c r="BK443" s="441"/>
    </row>
    <row r="444" spans="1:63" x14ac:dyDescent="0.25">
      <c r="A444" s="443"/>
      <c r="B444" s="438"/>
      <c r="C444" s="441"/>
      <c r="D444" s="441"/>
      <c r="E444" s="441"/>
      <c r="I444" s="442"/>
      <c r="Q444" s="443"/>
      <c r="S444" s="443"/>
      <c r="T444" s="441"/>
      <c r="U444" s="444"/>
      <c r="V444" s="438"/>
      <c r="W444" s="443"/>
      <c r="X444" s="443"/>
      <c r="Y444" s="441"/>
      <c r="Z444" s="445"/>
      <c r="AA444" s="441"/>
      <c r="AB444" s="443"/>
      <c r="AC444" s="441"/>
      <c r="AD444" s="444"/>
      <c r="AG444" s="441"/>
      <c r="AH444" s="441"/>
      <c r="AI444" s="443"/>
      <c r="AL444" s="441"/>
      <c r="AN444" s="441"/>
      <c r="AO444" s="443"/>
      <c r="AP444" s="441"/>
      <c r="AQ444" s="441"/>
      <c r="AR444" s="441"/>
      <c r="AS444" s="441"/>
      <c r="AT444" s="441"/>
      <c r="AU444" s="441"/>
      <c r="AV444" s="443"/>
      <c r="AW444" s="442"/>
      <c r="AY444" s="441"/>
      <c r="BC444" s="441"/>
      <c r="BD444" s="441"/>
      <c r="BE444" s="441"/>
      <c r="BF444" s="441"/>
      <c r="BG444" s="441"/>
      <c r="BH444" s="441"/>
      <c r="BI444" s="441"/>
      <c r="BJ444" s="441"/>
      <c r="BK444" s="441"/>
    </row>
    <row r="445" spans="1:63" x14ac:dyDescent="0.25">
      <c r="A445" s="443"/>
      <c r="B445" s="438"/>
      <c r="C445" s="441"/>
      <c r="D445" s="441"/>
      <c r="E445" s="441"/>
      <c r="I445" s="442"/>
      <c r="Q445" s="443"/>
      <c r="S445" s="443"/>
      <c r="T445" s="441"/>
      <c r="U445" s="444"/>
      <c r="V445" s="438"/>
      <c r="W445" s="443"/>
      <c r="X445" s="443"/>
      <c r="Y445" s="441"/>
      <c r="Z445" s="445"/>
      <c r="AA445" s="441"/>
      <c r="AB445" s="443"/>
      <c r="AC445" s="441"/>
      <c r="AD445" s="444"/>
      <c r="AG445" s="441"/>
      <c r="AH445" s="441"/>
      <c r="AI445" s="443"/>
      <c r="AL445" s="441"/>
      <c r="AN445" s="441"/>
      <c r="AO445" s="443"/>
      <c r="AP445" s="441"/>
      <c r="AQ445" s="441"/>
      <c r="AR445" s="441"/>
      <c r="AS445" s="441"/>
      <c r="AT445" s="441"/>
      <c r="AU445" s="441"/>
      <c r="AV445" s="443"/>
      <c r="AW445" s="442"/>
      <c r="AY445" s="441"/>
      <c r="BC445" s="441"/>
      <c r="BD445" s="441"/>
      <c r="BE445" s="441"/>
      <c r="BF445" s="441"/>
      <c r="BG445" s="441"/>
      <c r="BH445" s="441"/>
      <c r="BI445" s="441"/>
      <c r="BJ445" s="441"/>
      <c r="BK445" s="441"/>
    </row>
    <row r="446" spans="1:63" x14ac:dyDescent="0.25">
      <c r="A446" s="443"/>
      <c r="B446" s="438"/>
      <c r="C446" s="441"/>
      <c r="D446" s="441"/>
      <c r="E446" s="441"/>
      <c r="I446" s="442"/>
      <c r="Q446" s="443"/>
      <c r="S446" s="443"/>
      <c r="T446" s="441"/>
      <c r="U446" s="444"/>
      <c r="V446" s="438"/>
      <c r="W446" s="443"/>
      <c r="X446" s="443"/>
      <c r="Y446" s="441"/>
      <c r="Z446" s="445"/>
      <c r="AA446" s="441"/>
      <c r="AB446" s="443"/>
      <c r="AC446" s="441"/>
      <c r="AD446" s="444"/>
      <c r="AG446" s="441"/>
      <c r="AH446" s="441"/>
      <c r="AI446" s="443"/>
      <c r="AL446" s="441"/>
      <c r="AN446" s="441"/>
      <c r="AO446" s="443"/>
      <c r="AP446" s="441"/>
      <c r="AQ446" s="441"/>
      <c r="AR446" s="441"/>
      <c r="AS446" s="441"/>
      <c r="AT446" s="441"/>
      <c r="AU446" s="441"/>
      <c r="AV446" s="443"/>
      <c r="AW446" s="442"/>
      <c r="AY446" s="441"/>
      <c r="BC446" s="441"/>
      <c r="BD446" s="441"/>
      <c r="BE446" s="441"/>
      <c r="BF446" s="441"/>
      <c r="BG446" s="441"/>
      <c r="BH446" s="441"/>
      <c r="BI446" s="441"/>
      <c r="BJ446" s="441"/>
      <c r="BK446" s="441"/>
    </row>
    <row r="447" spans="1:63" x14ac:dyDescent="0.25">
      <c r="A447" s="443"/>
      <c r="B447" s="438"/>
      <c r="C447" s="441"/>
      <c r="D447" s="441"/>
      <c r="E447" s="441"/>
      <c r="I447" s="442"/>
      <c r="Q447" s="443"/>
      <c r="S447" s="443"/>
      <c r="T447" s="441"/>
      <c r="U447" s="444"/>
      <c r="V447" s="438"/>
      <c r="W447" s="443"/>
      <c r="X447" s="443"/>
      <c r="Y447" s="441"/>
      <c r="Z447" s="445"/>
      <c r="AA447" s="441"/>
      <c r="AB447" s="443"/>
      <c r="AC447" s="441"/>
      <c r="AD447" s="444"/>
      <c r="AG447" s="441"/>
      <c r="AH447" s="441"/>
      <c r="AI447" s="443"/>
      <c r="AL447" s="441"/>
      <c r="AN447" s="441"/>
      <c r="AO447" s="443"/>
      <c r="AP447" s="441"/>
      <c r="AQ447" s="441"/>
      <c r="AR447" s="441"/>
      <c r="AS447" s="441"/>
      <c r="AT447" s="441"/>
      <c r="AU447" s="441"/>
      <c r="AV447" s="443"/>
      <c r="AW447" s="442"/>
      <c r="AY447" s="441"/>
      <c r="BC447" s="441"/>
      <c r="BD447" s="441"/>
      <c r="BE447" s="441"/>
      <c r="BF447" s="441"/>
      <c r="BG447" s="441"/>
      <c r="BH447" s="441"/>
      <c r="BI447" s="441"/>
      <c r="BJ447" s="441"/>
      <c r="BK447" s="441"/>
    </row>
    <row r="448" spans="1:63" x14ac:dyDescent="0.25">
      <c r="A448" s="443"/>
      <c r="B448" s="438"/>
      <c r="C448" s="441"/>
      <c r="D448" s="441"/>
      <c r="E448" s="441"/>
      <c r="I448" s="442"/>
      <c r="Q448" s="443"/>
      <c r="S448" s="443"/>
      <c r="T448" s="441"/>
      <c r="U448" s="444"/>
      <c r="V448" s="438"/>
      <c r="W448" s="443"/>
      <c r="X448" s="443"/>
      <c r="Y448" s="441"/>
      <c r="Z448" s="445"/>
      <c r="AA448" s="441"/>
      <c r="AB448" s="443"/>
      <c r="AC448" s="441"/>
      <c r="AD448" s="444"/>
      <c r="AG448" s="441"/>
      <c r="AH448" s="441"/>
      <c r="AI448" s="443"/>
      <c r="AL448" s="441"/>
      <c r="AN448" s="441"/>
      <c r="AO448" s="443"/>
      <c r="AP448" s="441"/>
      <c r="AQ448" s="441"/>
      <c r="AR448" s="441"/>
      <c r="AS448" s="441"/>
      <c r="AT448" s="441"/>
      <c r="AU448" s="441"/>
      <c r="AV448" s="443"/>
      <c r="AW448" s="442"/>
      <c r="AY448" s="441"/>
      <c r="BC448" s="441"/>
      <c r="BD448" s="441"/>
      <c r="BE448" s="441"/>
      <c r="BF448" s="441"/>
      <c r="BG448" s="441"/>
      <c r="BH448" s="441"/>
      <c r="BI448" s="441"/>
      <c r="BJ448" s="441"/>
      <c r="BK448" s="441"/>
    </row>
    <row r="449" spans="1:63" x14ac:dyDescent="0.25">
      <c r="A449" s="443"/>
      <c r="B449" s="438"/>
      <c r="C449" s="441"/>
      <c r="D449" s="441"/>
      <c r="E449" s="441"/>
      <c r="I449" s="442"/>
      <c r="Q449" s="443"/>
      <c r="S449" s="443"/>
      <c r="T449" s="441"/>
      <c r="U449" s="444"/>
      <c r="V449" s="438"/>
      <c r="W449" s="443"/>
      <c r="X449" s="443"/>
      <c r="Y449" s="441"/>
      <c r="Z449" s="445"/>
      <c r="AA449" s="441"/>
      <c r="AB449" s="443"/>
      <c r="AC449" s="441"/>
      <c r="AD449" s="444"/>
      <c r="AG449" s="441"/>
      <c r="AH449" s="441"/>
      <c r="AI449" s="443"/>
      <c r="AL449" s="441"/>
      <c r="AN449" s="441"/>
      <c r="AO449" s="443"/>
      <c r="AP449" s="441"/>
      <c r="AQ449" s="441"/>
      <c r="AR449" s="441"/>
      <c r="AS449" s="441"/>
      <c r="AT449" s="441"/>
      <c r="AU449" s="441"/>
      <c r="AV449" s="443"/>
      <c r="AW449" s="442"/>
      <c r="AY449" s="441"/>
      <c r="BC449" s="441"/>
      <c r="BD449" s="441"/>
      <c r="BE449" s="441"/>
      <c r="BF449" s="441"/>
      <c r="BG449" s="441"/>
      <c r="BH449" s="441"/>
      <c r="BI449" s="441"/>
      <c r="BJ449" s="441"/>
      <c r="BK449" s="441"/>
    </row>
    <row r="450" spans="1:63" x14ac:dyDescent="0.25">
      <c r="A450" s="443"/>
      <c r="B450" s="438"/>
      <c r="C450" s="441"/>
      <c r="D450" s="441"/>
      <c r="E450" s="441"/>
      <c r="I450" s="442"/>
      <c r="Q450" s="443"/>
      <c r="S450" s="443"/>
      <c r="T450" s="441"/>
      <c r="U450" s="444"/>
      <c r="V450" s="438"/>
      <c r="W450" s="443"/>
      <c r="X450" s="443"/>
      <c r="Y450" s="441"/>
      <c r="Z450" s="445"/>
      <c r="AA450" s="441"/>
      <c r="AB450" s="443"/>
      <c r="AC450" s="441"/>
      <c r="AD450" s="444"/>
      <c r="AG450" s="441"/>
      <c r="AH450" s="441"/>
      <c r="AI450" s="443"/>
      <c r="AL450" s="441"/>
      <c r="AN450" s="441"/>
      <c r="AO450" s="443"/>
      <c r="AP450" s="441"/>
      <c r="AQ450" s="441"/>
      <c r="AR450" s="441"/>
      <c r="AS450" s="441"/>
      <c r="AT450" s="441"/>
      <c r="AU450" s="441"/>
      <c r="AV450" s="443"/>
      <c r="AW450" s="442"/>
      <c r="AY450" s="441"/>
      <c r="BC450" s="441"/>
      <c r="BD450" s="441"/>
      <c r="BE450" s="441"/>
      <c r="BF450" s="441"/>
      <c r="BG450" s="441"/>
      <c r="BH450" s="441"/>
      <c r="BI450" s="441"/>
      <c r="BJ450" s="441"/>
      <c r="BK450" s="441"/>
    </row>
    <row r="451" spans="1:63" x14ac:dyDescent="0.25">
      <c r="A451" s="443"/>
      <c r="B451" s="438"/>
      <c r="C451" s="441"/>
      <c r="D451" s="441"/>
      <c r="E451" s="441"/>
      <c r="I451" s="442"/>
      <c r="Q451" s="443"/>
      <c r="S451" s="443"/>
      <c r="T451" s="441"/>
      <c r="U451" s="444"/>
      <c r="V451" s="438"/>
      <c r="W451" s="443"/>
      <c r="X451" s="443"/>
      <c r="Y451" s="441"/>
      <c r="Z451" s="445"/>
      <c r="AA451" s="441"/>
      <c r="AB451" s="443"/>
      <c r="AC451" s="441"/>
      <c r="AD451" s="444"/>
      <c r="AG451" s="441"/>
      <c r="AH451" s="441"/>
      <c r="AI451" s="443"/>
      <c r="AL451" s="441"/>
      <c r="AN451" s="441"/>
      <c r="AO451" s="443"/>
      <c r="AP451" s="441"/>
      <c r="AQ451" s="441"/>
      <c r="AR451" s="441"/>
      <c r="AS451" s="441"/>
      <c r="AT451" s="441"/>
      <c r="AU451" s="441"/>
      <c r="AV451" s="443"/>
      <c r="AW451" s="442"/>
      <c r="AY451" s="441"/>
      <c r="BC451" s="441"/>
      <c r="BD451" s="441"/>
      <c r="BE451" s="441"/>
      <c r="BF451" s="441"/>
      <c r="BG451" s="441"/>
      <c r="BH451" s="441"/>
      <c r="BI451" s="441"/>
      <c r="BJ451" s="441"/>
      <c r="BK451" s="441"/>
    </row>
    <row r="452" spans="1:63" x14ac:dyDescent="0.25">
      <c r="A452" s="443"/>
      <c r="B452" s="438"/>
      <c r="C452" s="441"/>
      <c r="D452" s="441"/>
      <c r="E452" s="441"/>
      <c r="I452" s="442"/>
      <c r="Q452" s="443"/>
      <c r="S452" s="443"/>
      <c r="T452" s="441"/>
      <c r="U452" s="444"/>
      <c r="V452" s="438"/>
      <c r="W452" s="443"/>
      <c r="X452" s="443"/>
      <c r="Y452" s="441"/>
      <c r="Z452" s="445"/>
      <c r="AA452" s="441"/>
      <c r="AB452" s="443"/>
      <c r="AC452" s="441"/>
      <c r="AD452" s="444"/>
      <c r="AG452" s="441"/>
      <c r="AH452" s="441"/>
      <c r="AI452" s="443"/>
      <c r="AL452" s="441"/>
      <c r="AN452" s="441"/>
      <c r="AO452" s="443"/>
      <c r="AP452" s="441"/>
      <c r="AQ452" s="441"/>
      <c r="AR452" s="441"/>
      <c r="AS452" s="441"/>
      <c r="AT452" s="441"/>
      <c r="AU452" s="441"/>
      <c r="AV452" s="443"/>
      <c r="AW452" s="442"/>
      <c r="AY452" s="441"/>
      <c r="BC452" s="441"/>
      <c r="BD452" s="441"/>
      <c r="BE452" s="441"/>
      <c r="BF452" s="441"/>
      <c r="BG452" s="441"/>
      <c r="BH452" s="441"/>
      <c r="BI452" s="441"/>
      <c r="BJ452" s="441"/>
      <c r="BK452" s="441"/>
    </row>
    <row r="453" spans="1:63" x14ac:dyDescent="0.25">
      <c r="A453" s="443"/>
      <c r="B453" s="438"/>
      <c r="C453" s="441"/>
      <c r="D453" s="441"/>
      <c r="E453" s="441"/>
      <c r="I453" s="442"/>
      <c r="Q453" s="443"/>
      <c r="S453" s="443"/>
      <c r="T453" s="441"/>
      <c r="U453" s="444"/>
      <c r="V453" s="438"/>
      <c r="W453" s="443"/>
      <c r="X453" s="443"/>
      <c r="Y453" s="441"/>
      <c r="Z453" s="445"/>
      <c r="AA453" s="441"/>
      <c r="AB453" s="443"/>
      <c r="AC453" s="441"/>
      <c r="AD453" s="444"/>
      <c r="AG453" s="441"/>
      <c r="AH453" s="441"/>
      <c r="AI453" s="443"/>
      <c r="AL453" s="441"/>
      <c r="AN453" s="441"/>
      <c r="AO453" s="443"/>
      <c r="AP453" s="441"/>
      <c r="AQ453" s="441"/>
      <c r="AR453" s="441"/>
      <c r="AS453" s="441"/>
      <c r="AT453" s="441"/>
      <c r="AU453" s="441"/>
      <c r="AV453" s="443"/>
      <c r="AW453" s="442"/>
      <c r="AY453" s="441"/>
      <c r="BC453" s="441"/>
      <c r="BD453" s="441"/>
      <c r="BE453" s="441"/>
      <c r="BF453" s="441"/>
      <c r="BG453" s="441"/>
      <c r="BH453" s="441"/>
      <c r="BI453" s="441"/>
      <c r="BJ453" s="441"/>
      <c r="BK453" s="441"/>
    </row>
    <row r="454" spans="1:63" x14ac:dyDescent="0.25">
      <c r="A454" s="443"/>
      <c r="B454" s="438"/>
      <c r="C454" s="441"/>
      <c r="D454" s="441"/>
      <c r="E454" s="441"/>
      <c r="I454" s="442"/>
      <c r="Q454" s="443"/>
      <c r="S454" s="443"/>
      <c r="T454" s="441"/>
      <c r="U454" s="444"/>
      <c r="V454" s="438"/>
      <c r="W454" s="443"/>
      <c r="X454" s="443"/>
      <c r="Y454" s="441"/>
      <c r="Z454" s="445"/>
      <c r="AA454" s="441"/>
      <c r="AB454" s="443"/>
      <c r="AC454" s="441"/>
      <c r="AD454" s="444"/>
      <c r="AG454" s="441"/>
      <c r="AH454" s="441"/>
      <c r="AI454" s="443"/>
      <c r="AL454" s="441"/>
      <c r="AN454" s="441"/>
      <c r="AO454" s="443"/>
      <c r="AP454" s="441"/>
      <c r="AQ454" s="441"/>
      <c r="AR454" s="441"/>
      <c r="AS454" s="441"/>
      <c r="AT454" s="441"/>
      <c r="AU454" s="441"/>
      <c r="AV454" s="443"/>
      <c r="AW454" s="442"/>
      <c r="AY454" s="441"/>
      <c r="BC454" s="441"/>
      <c r="BD454" s="441"/>
      <c r="BE454" s="441"/>
      <c r="BF454" s="441"/>
      <c r="BG454" s="441"/>
      <c r="BH454" s="441"/>
      <c r="BI454" s="441"/>
      <c r="BJ454" s="441"/>
      <c r="BK454" s="441"/>
    </row>
    <row r="455" spans="1:63" x14ac:dyDescent="0.25">
      <c r="A455" s="443"/>
      <c r="B455" s="438"/>
      <c r="C455" s="441"/>
      <c r="D455" s="441"/>
      <c r="E455" s="441"/>
      <c r="I455" s="442"/>
      <c r="Q455" s="443"/>
      <c r="S455" s="443"/>
      <c r="T455" s="441"/>
      <c r="U455" s="444"/>
      <c r="V455" s="438"/>
      <c r="W455" s="443"/>
      <c r="X455" s="443"/>
      <c r="Y455" s="441"/>
      <c r="Z455" s="445"/>
      <c r="AA455" s="441"/>
      <c r="AB455" s="443"/>
      <c r="AC455" s="441"/>
      <c r="AD455" s="444"/>
      <c r="AG455" s="441"/>
      <c r="AH455" s="441"/>
      <c r="AI455" s="443"/>
      <c r="AL455" s="441"/>
      <c r="AN455" s="441"/>
      <c r="AO455" s="443"/>
      <c r="AP455" s="441"/>
      <c r="AQ455" s="441"/>
      <c r="AR455" s="441"/>
      <c r="AS455" s="441"/>
      <c r="AT455" s="441"/>
      <c r="AU455" s="441"/>
      <c r="AV455" s="443"/>
      <c r="AW455" s="442"/>
      <c r="AY455" s="441"/>
      <c r="BC455" s="441"/>
      <c r="BD455" s="441"/>
      <c r="BE455" s="441"/>
      <c r="BF455" s="441"/>
      <c r="BG455" s="441"/>
      <c r="BH455" s="441"/>
      <c r="BI455" s="441"/>
      <c r="BJ455" s="441"/>
      <c r="BK455" s="441"/>
    </row>
    <row r="456" spans="1:63" x14ac:dyDescent="0.25">
      <c r="A456" s="443"/>
      <c r="B456" s="438"/>
      <c r="C456" s="441"/>
      <c r="D456" s="441"/>
      <c r="E456" s="441"/>
      <c r="I456" s="442"/>
      <c r="Q456" s="443"/>
      <c r="S456" s="443"/>
      <c r="T456" s="441"/>
      <c r="U456" s="444"/>
      <c r="V456" s="438"/>
      <c r="W456" s="443"/>
      <c r="X456" s="443"/>
      <c r="Y456" s="441"/>
      <c r="Z456" s="445"/>
      <c r="AA456" s="441"/>
      <c r="AB456" s="443"/>
      <c r="AC456" s="441"/>
      <c r="AD456" s="444"/>
      <c r="AG456" s="441"/>
      <c r="AH456" s="441"/>
      <c r="AI456" s="443"/>
      <c r="AL456" s="441"/>
      <c r="AN456" s="441"/>
      <c r="AO456" s="443"/>
      <c r="AP456" s="441"/>
      <c r="AQ456" s="441"/>
      <c r="AR456" s="441"/>
      <c r="AS456" s="441"/>
      <c r="AT456" s="441"/>
      <c r="AU456" s="441"/>
      <c r="AV456" s="443"/>
      <c r="AW456" s="442"/>
      <c r="AY456" s="441"/>
      <c r="BC456" s="441"/>
      <c r="BD456" s="441"/>
      <c r="BE456" s="441"/>
      <c r="BF456" s="441"/>
      <c r="BG456" s="441"/>
      <c r="BH456" s="441"/>
      <c r="BI456" s="441"/>
      <c r="BJ456" s="441"/>
      <c r="BK456" s="441"/>
    </row>
    <row r="457" spans="1:63" x14ac:dyDescent="0.25">
      <c r="A457" s="443"/>
      <c r="B457" s="438"/>
      <c r="C457" s="441"/>
      <c r="D457" s="441"/>
      <c r="E457" s="441"/>
      <c r="I457" s="442"/>
      <c r="Q457" s="443"/>
      <c r="S457" s="443"/>
      <c r="T457" s="441"/>
      <c r="U457" s="444"/>
      <c r="V457" s="438"/>
      <c r="W457" s="443"/>
      <c r="X457" s="443"/>
      <c r="Y457" s="441"/>
      <c r="Z457" s="445"/>
      <c r="AA457" s="441"/>
      <c r="AB457" s="443"/>
      <c r="AC457" s="441"/>
      <c r="AD457" s="444"/>
      <c r="AG457" s="441"/>
      <c r="AH457" s="441"/>
      <c r="AI457" s="443"/>
      <c r="AL457" s="441"/>
      <c r="AN457" s="441"/>
      <c r="AO457" s="443"/>
      <c r="AP457" s="441"/>
      <c r="AQ457" s="441"/>
      <c r="AR457" s="441"/>
      <c r="AS457" s="441"/>
      <c r="AT457" s="441"/>
      <c r="AU457" s="441"/>
      <c r="AV457" s="443"/>
      <c r="AW457" s="442"/>
      <c r="AY457" s="441"/>
      <c r="BC457" s="441"/>
      <c r="BD457" s="441"/>
      <c r="BE457" s="441"/>
      <c r="BF457" s="441"/>
      <c r="BG457" s="441"/>
      <c r="BH457" s="441"/>
      <c r="BI457" s="441"/>
      <c r="BJ457" s="441"/>
      <c r="BK457" s="441"/>
    </row>
    <row r="458" spans="1:63" x14ac:dyDescent="0.25">
      <c r="A458" s="443"/>
      <c r="B458" s="438"/>
      <c r="C458" s="441"/>
      <c r="D458" s="441"/>
      <c r="E458" s="441"/>
      <c r="I458" s="442"/>
      <c r="Q458" s="443"/>
      <c r="S458" s="443"/>
      <c r="T458" s="441"/>
      <c r="U458" s="444"/>
      <c r="V458" s="438"/>
      <c r="W458" s="443"/>
      <c r="X458" s="443"/>
      <c r="Y458" s="441"/>
      <c r="Z458" s="445"/>
      <c r="AA458" s="441"/>
      <c r="AB458" s="443"/>
      <c r="AC458" s="441"/>
      <c r="AD458" s="444"/>
      <c r="AG458" s="441"/>
      <c r="AH458" s="441"/>
      <c r="AI458" s="443"/>
      <c r="AL458" s="441"/>
      <c r="AN458" s="441"/>
      <c r="AO458" s="443"/>
      <c r="AP458" s="441"/>
      <c r="AQ458" s="441"/>
      <c r="AR458" s="441"/>
      <c r="AS458" s="441"/>
      <c r="AT458" s="441"/>
      <c r="AU458" s="441"/>
      <c r="AV458" s="443"/>
      <c r="AW458" s="442"/>
      <c r="AY458" s="441"/>
      <c r="BC458" s="441"/>
      <c r="BD458" s="441"/>
      <c r="BE458" s="441"/>
      <c r="BF458" s="441"/>
      <c r="BG458" s="441"/>
      <c r="BH458" s="441"/>
      <c r="BI458" s="441"/>
      <c r="BJ458" s="441"/>
      <c r="BK458" s="441"/>
    </row>
    <row r="459" spans="1:63" x14ac:dyDescent="0.25">
      <c r="A459" s="443"/>
      <c r="B459" s="438"/>
      <c r="C459" s="441"/>
      <c r="D459" s="441"/>
      <c r="E459" s="441"/>
      <c r="I459" s="442"/>
      <c r="Q459" s="443"/>
      <c r="S459" s="443"/>
      <c r="T459" s="441"/>
      <c r="U459" s="444"/>
      <c r="V459" s="438"/>
      <c r="W459" s="443"/>
      <c r="X459" s="443"/>
      <c r="Y459" s="441"/>
      <c r="Z459" s="445"/>
      <c r="AA459" s="441"/>
      <c r="AB459" s="443"/>
      <c r="AC459" s="441"/>
      <c r="AD459" s="444"/>
      <c r="AG459" s="441"/>
      <c r="AH459" s="441"/>
      <c r="AI459" s="443"/>
      <c r="AL459" s="441"/>
      <c r="AN459" s="441"/>
      <c r="AO459" s="443"/>
      <c r="AP459" s="441"/>
      <c r="AQ459" s="441"/>
      <c r="AR459" s="441"/>
      <c r="AS459" s="441"/>
      <c r="AT459" s="441"/>
      <c r="AU459" s="441"/>
      <c r="AV459" s="443"/>
      <c r="AW459" s="442"/>
      <c r="AY459" s="441"/>
      <c r="BC459" s="441"/>
      <c r="BD459" s="441"/>
      <c r="BE459" s="441"/>
      <c r="BF459" s="441"/>
      <c r="BG459" s="441"/>
      <c r="BH459" s="441"/>
      <c r="BI459" s="441"/>
      <c r="BJ459" s="441"/>
      <c r="BK459" s="441"/>
    </row>
    <row r="460" spans="1:63" x14ac:dyDescent="0.25">
      <c r="A460" s="443"/>
      <c r="B460" s="438"/>
      <c r="C460" s="441"/>
      <c r="D460" s="441"/>
      <c r="E460" s="441"/>
      <c r="I460" s="442"/>
      <c r="Q460" s="443"/>
      <c r="S460" s="443"/>
      <c r="T460" s="441"/>
      <c r="U460" s="444"/>
      <c r="V460" s="438"/>
      <c r="W460" s="443"/>
      <c r="X460" s="443"/>
      <c r="Y460" s="441"/>
      <c r="Z460" s="445"/>
      <c r="AA460" s="441"/>
      <c r="AB460" s="443"/>
      <c r="AC460" s="441"/>
      <c r="AD460" s="444"/>
      <c r="AG460" s="441"/>
      <c r="AH460" s="441"/>
      <c r="AI460" s="443"/>
      <c r="AL460" s="441"/>
      <c r="AN460" s="441"/>
      <c r="AO460" s="443"/>
      <c r="AP460" s="441"/>
      <c r="AQ460" s="441"/>
      <c r="AR460" s="441"/>
      <c r="AS460" s="441"/>
      <c r="AT460" s="441"/>
      <c r="AU460" s="441"/>
      <c r="AV460" s="443"/>
      <c r="AW460" s="442"/>
      <c r="AY460" s="441"/>
      <c r="BC460" s="441"/>
      <c r="BD460" s="441"/>
      <c r="BE460" s="441"/>
      <c r="BF460" s="441"/>
      <c r="BG460" s="441"/>
      <c r="BH460" s="441"/>
      <c r="BI460" s="441"/>
      <c r="BJ460" s="441"/>
      <c r="BK460" s="441"/>
    </row>
    <row r="461" spans="1:63" x14ac:dyDescent="0.25">
      <c r="A461" s="443"/>
      <c r="B461" s="438"/>
      <c r="C461" s="441"/>
      <c r="D461" s="441"/>
      <c r="E461" s="441"/>
      <c r="I461" s="442"/>
      <c r="Q461" s="443"/>
      <c r="S461" s="443"/>
      <c r="T461" s="441"/>
      <c r="U461" s="444"/>
      <c r="V461" s="438"/>
      <c r="W461" s="443"/>
      <c r="X461" s="443"/>
      <c r="Y461" s="441"/>
      <c r="Z461" s="445"/>
      <c r="AA461" s="441"/>
      <c r="AB461" s="443"/>
      <c r="AC461" s="441"/>
      <c r="AD461" s="444"/>
      <c r="AG461" s="441"/>
      <c r="AH461" s="441"/>
      <c r="AI461" s="443"/>
      <c r="AL461" s="441"/>
      <c r="AN461" s="441"/>
      <c r="AO461" s="443"/>
      <c r="AP461" s="441"/>
      <c r="AQ461" s="441"/>
      <c r="AR461" s="441"/>
      <c r="AS461" s="441"/>
      <c r="AT461" s="441"/>
      <c r="AU461" s="441"/>
      <c r="AV461" s="443"/>
      <c r="AW461" s="442"/>
      <c r="AY461" s="441"/>
      <c r="BC461" s="441"/>
      <c r="BD461" s="441"/>
      <c r="BE461" s="441"/>
      <c r="BF461" s="441"/>
      <c r="BG461" s="441"/>
      <c r="BH461" s="441"/>
      <c r="BI461" s="441"/>
      <c r="BJ461" s="441"/>
      <c r="BK461" s="441"/>
    </row>
    <row r="462" spans="1:63" x14ac:dyDescent="0.25">
      <c r="A462" s="443"/>
      <c r="B462" s="438"/>
      <c r="C462" s="441"/>
      <c r="D462" s="441"/>
      <c r="E462" s="441"/>
      <c r="I462" s="442"/>
      <c r="Q462" s="443"/>
      <c r="S462" s="443"/>
      <c r="T462" s="441"/>
      <c r="U462" s="444"/>
      <c r="V462" s="438"/>
      <c r="W462" s="443"/>
      <c r="X462" s="443"/>
      <c r="Y462" s="441"/>
      <c r="Z462" s="445"/>
      <c r="AA462" s="441"/>
      <c r="AB462" s="443"/>
      <c r="AC462" s="441"/>
      <c r="AD462" s="444"/>
      <c r="AG462" s="441"/>
      <c r="AH462" s="441"/>
      <c r="AI462" s="443"/>
      <c r="AL462" s="441"/>
      <c r="AN462" s="441"/>
      <c r="AO462" s="443"/>
      <c r="AP462" s="441"/>
      <c r="AQ462" s="441"/>
      <c r="AR462" s="441"/>
      <c r="AS462" s="441"/>
      <c r="AT462" s="441"/>
      <c r="AU462" s="441"/>
      <c r="AV462" s="443"/>
      <c r="AW462" s="442"/>
      <c r="AY462" s="441"/>
      <c r="BC462" s="441"/>
      <c r="BD462" s="441"/>
      <c r="BE462" s="441"/>
      <c r="BF462" s="441"/>
      <c r="BG462" s="441"/>
      <c r="BH462" s="441"/>
      <c r="BI462" s="441"/>
      <c r="BJ462" s="441"/>
      <c r="BK462" s="441"/>
    </row>
    <row r="463" spans="1:63" x14ac:dyDescent="0.25">
      <c r="A463" s="443"/>
      <c r="B463" s="438"/>
      <c r="C463" s="441"/>
      <c r="D463" s="441"/>
      <c r="E463" s="441"/>
      <c r="I463" s="442"/>
      <c r="Q463" s="443"/>
      <c r="S463" s="443"/>
      <c r="T463" s="441"/>
      <c r="U463" s="444"/>
      <c r="V463" s="438"/>
      <c r="W463" s="443"/>
      <c r="X463" s="443"/>
      <c r="Y463" s="441"/>
      <c r="Z463" s="445"/>
      <c r="AA463" s="441"/>
      <c r="AB463" s="443"/>
      <c r="AC463" s="441"/>
      <c r="AD463" s="444"/>
      <c r="AG463" s="441"/>
      <c r="AH463" s="441"/>
      <c r="AI463" s="443"/>
      <c r="AL463" s="441"/>
      <c r="AN463" s="441"/>
      <c r="AO463" s="443"/>
      <c r="AP463" s="441"/>
      <c r="AQ463" s="441"/>
      <c r="AR463" s="441"/>
      <c r="AS463" s="441"/>
      <c r="AT463" s="441"/>
      <c r="AU463" s="441"/>
      <c r="AV463" s="443"/>
      <c r="AW463" s="442"/>
      <c r="AY463" s="441"/>
      <c r="BC463" s="441"/>
      <c r="BD463" s="441"/>
      <c r="BE463" s="441"/>
      <c r="BF463" s="441"/>
      <c r="BG463" s="441"/>
      <c r="BH463" s="441"/>
      <c r="BI463" s="441"/>
      <c r="BJ463" s="441"/>
      <c r="BK463" s="441"/>
    </row>
    <row r="464" spans="1:63" x14ac:dyDescent="0.25">
      <c r="A464" s="443"/>
      <c r="B464" s="438"/>
      <c r="C464" s="441"/>
      <c r="D464" s="441"/>
      <c r="E464" s="441"/>
      <c r="I464" s="442"/>
      <c r="Q464" s="443"/>
      <c r="S464" s="443"/>
      <c r="T464" s="441"/>
      <c r="U464" s="444"/>
      <c r="V464" s="438"/>
      <c r="W464" s="443"/>
      <c r="X464" s="443"/>
      <c r="Y464" s="441"/>
      <c r="Z464" s="445"/>
      <c r="AA464" s="441"/>
      <c r="AB464" s="443"/>
      <c r="AC464" s="441"/>
      <c r="AD464" s="444"/>
      <c r="AG464" s="441"/>
      <c r="AH464" s="441"/>
      <c r="AI464" s="443"/>
      <c r="AL464" s="441"/>
      <c r="AN464" s="441"/>
      <c r="AO464" s="443"/>
      <c r="AP464" s="441"/>
      <c r="AQ464" s="441"/>
      <c r="AR464" s="441"/>
      <c r="AS464" s="441"/>
      <c r="AT464" s="441"/>
      <c r="AU464" s="441"/>
      <c r="AV464" s="443"/>
      <c r="AW464" s="442"/>
      <c r="AY464" s="441"/>
      <c r="BC464" s="441"/>
      <c r="BD464" s="441"/>
      <c r="BE464" s="441"/>
      <c r="BF464" s="441"/>
      <c r="BG464" s="441"/>
      <c r="BH464" s="441"/>
      <c r="BI464" s="441"/>
      <c r="BJ464" s="441"/>
      <c r="BK464" s="441"/>
    </row>
    <row r="465" spans="1:63" x14ac:dyDescent="0.25">
      <c r="A465" s="443"/>
      <c r="B465" s="438"/>
      <c r="C465" s="441"/>
      <c r="D465" s="441"/>
      <c r="E465" s="441"/>
      <c r="I465" s="442"/>
      <c r="Q465" s="443"/>
      <c r="S465" s="443"/>
      <c r="T465" s="441"/>
      <c r="U465" s="444"/>
      <c r="V465" s="438"/>
      <c r="W465" s="443"/>
      <c r="X465" s="443"/>
      <c r="Y465" s="441"/>
      <c r="Z465" s="445"/>
      <c r="AA465" s="441"/>
      <c r="AB465" s="443"/>
      <c r="AC465" s="441"/>
      <c r="AD465" s="444"/>
      <c r="AG465" s="441"/>
      <c r="AH465" s="441"/>
      <c r="AI465" s="443"/>
      <c r="AL465" s="441"/>
      <c r="AN465" s="441"/>
      <c r="AO465" s="443"/>
      <c r="AP465" s="441"/>
      <c r="AQ465" s="441"/>
      <c r="AR465" s="441"/>
      <c r="AS465" s="441"/>
      <c r="AT465" s="441"/>
      <c r="AU465" s="441"/>
      <c r="AV465" s="443"/>
      <c r="AW465" s="442"/>
      <c r="AY465" s="441"/>
      <c r="BC465" s="441"/>
      <c r="BD465" s="441"/>
      <c r="BE465" s="441"/>
      <c r="BF465" s="441"/>
      <c r="BG465" s="441"/>
      <c r="BH465" s="441"/>
      <c r="BI465" s="441"/>
      <c r="BJ465" s="441"/>
      <c r="BK465" s="441"/>
    </row>
    <row r="466" spans="1:63" x14ac:dyDescent="0.25">
      <c r="A466" s="443"/>
      <c r="B466" s="438"/>
      <c r="C466" s="441"/>
      <c r="D466" s="441"/>
      <c r="E466" s="441"/>
      <c r="I466" s="442"/>
      <c r="Q466" s="443"/>
      <c r="S466" s="443"/>
      <c r="T466" s="441"/>
      <c r="U466" s="444"/>
      <c r="V466" s="438"/>
      <c r="W466" s="443"/>
      <c r="X466" s="443"/>
      <c r="Y466" s="441"/>
      <c r="Z466" s="445"/>
      <c r="AA466" s="441"/>
      <c r="AB466" s="443"/>
      <c r="AC466" s="441"/>
      <c r="AD466" s="444"/>
      <c r="AG466" s="441"/>
      <c r="AH466" s="441"/>
      <c r="AI466" s="443"/>
      <c r="AL466" s="441"/>
      <c r="AN466" s="441"/>
      <c r="AO466" s="443"/>
      <c r="AP466" s="441"/>
      <c r="AQ466" s="441"/>
      <c r="AR466" s="441"/>
      <c r="AS466" s="441"/>
      <c r="AT466" s="441"/>
      <c r="AU466" s="441"/>
      <c r="AV466" s="443"/>
      <c r="AW466" s="442"/>
      <c r="AY466" s="441"/>
      <c r="BC466" s="441"/>
      <c r="BD466" s="441"/>
      <c r="BE466" s="441"/>
      <c r="BF466" s="441"/>
      <c r="BG466" s="441"/>
      <c r="BH466" s="441"/>
      <c r="BI466" s="441"/>
      <c r="BJ466" s="441"/>
      <c r="BK466" s="441"/>
    </row>
    <row r="467" spans="1:63" x14ac:dyDescent="0.25">
      <c r="A467" s="443"/>
      <c r="B467" s="438"/>
      <c r="C467" s="441"/>
      <c r="D467" s="441"/>
      <c r="E467" s="441"/>
      <c r="I467" s="442"/>
      <c r="Q467" s="443"/>
      <c r="S467" s="443"/>
      <c r="T467" s="441"/>
      <c r="U467" s="444"/>
      <c r="V467" s="438"/>
      <c r="W467" s="443"/>
      <c r="X467" s="443"/>
      <c r="Y467" s="441"/>
      <c r="Z467" s="445"/>
      <c r="AA467" s="441"/>
      <c r="AB467" s="443"/>
      <c r="AC467" s="441"/>
      <c r="AD467" s="444"/>
      <c r="AG467" s="441"/>
      <c r="AH467" s="441"/>
      <c r="AI467" s="443"/>
      <c r="AL467" s="441"/>
      <c r="AN467" s="441"/>
      <c r="AO467" s="443"/>
      <c r="AP467" s="441"/>
      <c r="AQ467" s="441"/>
      <c r="AR467" s="441"/>
      <c r="AS467" s="441"/>
      <c r="AT467" s="441"/>
      <c r="AU467" s="441"/>
      <c r="AV467" s="443"/>
      <c r="AW467" s="442"/>
      <c r="AY467" s="441"/>
      <c r="BC467" s="441"/>
      <c r="BD467" s="441"/>
      <c r="BE467" s="441"/>
      <c r="BF467" s="441"/>
      <c r="BG467" s="441"/>
      <c r="BH467" s="441"/>
      <c r="BI467" s="441"/>
      <c r="BJ467" s="441"/>
      <c r="BK467" s="441"/>
    </row>
    <row r="468" spans="1:63" x14ac:dyDescent="0.25">
      <c r="A468" s="443"/>
      <c r="B468" s="438"/>
      <c r="C468" s="441"/>
      <c r="D468" s="441"/>
      <c r="E468" s="441"/>
      <c r="I468" s="442"/>
      <c r="Q468" s="443"/>
      <c r="S468" s="443"/>
      <c r="T468" s="441"/>
      <c r="U468" s="444"/>
      <c r="V468" s="438"/>
      <c r="W468" s="443"/>
      <c r="X468" s="443"/>
      <c r="Y468" s="441"/>
      <c r="Z468" s="445"/>
      <c r="AA468" s="441"/>
      <c r="AB468" s="443"/>
      <c r="AC468" s="441"/>
      <c r="AD468" s="444"/>
      <c r="AG468" s="441"/>
      <c r="AH468" s="441"/>
      <c r="AI468" s="443"/>
      <c r="AL468" s="441"/>
      <c r="AN468" s="441"/>
      <c r="AO468" s="443"/>
      <c r="AP468" s="441"/>
      <c r="AQ468" s="441"/>
      <c r="AR468" s="441"/>
      <c r="AS468" s="441"/>
      <c r="AT468" s="441"/>
      <c r="AU468" s="441"/>
      <c r="AV468" s="443"/>
      <c r="AW468" s="442"/>
      <c r="AY468" s="441"/>
      <c r="BC468" s="441"/>
      <c r="BD468" s="441"/>
      <c r="BE468" s="441"/>
      <c r="BF468" s="441"/>
      <c r="BG468" s="441"/>
      <c r="BH468" s="441"/>
      <c r="BI468" s="441"/>
      <c r="BJ468" s="441"/>
      <c r="BK468" s="441"/>
    </row>
    <row r="469" spans="1:63" x14ac:dyDescent="0.25">
      <c r="A469" s="443"/>
      <c r="B469" s="438"/>
      <c r="C469" s="441"/>
      <c r="D469" s="441"/>
      <c r="E469" s="441"/>
      <c r="I469" s="442"/>
      <c r="Q469" s="443"/>
      <c r="S469" s="443"/>
      <c r="T469" s="441"/>
      <c r="U469" s="444"/>
      <c r="V469" s="438"/>
      <c r="W469" s="443"/>
      <c r="X469" s="443"/>
      <c r="Y469" s="441"/>
      <c r="Z469" s="445"/>
      <c r="AA469" s="441"/>
      <c r="AB469" s="443"/>
      <c r="AC469" s="441"/>
      <c r="AD469" s="444"/>
      <c r="AG469" s="441"/>
      <c r="AH469" s="441"/>
      <c r="AI469" s="443"/>
      <c r="AL469" s="441"/>
      <c r="AN469" s="441"/>
      <c r="AO469" s="443"/>
      <c r="AP469" s="441"/>
      <c r="AQ469" s="441"/>
      <c r="AR469" s="441"/>
      <c r="AS469" s="441"/>
      <c r="AT469" s="441"/>
      <c r="AU469" s="441"/>
      <c r="AV469" s="443"/>
      <c r="AW469" s="442"/>
      <c r="AY469" s="441"/>
      <c r="BC469" s="441"/>
      <c r="BD469" s="441"/>
      <c r="BE469" s="441"/>
      <c r="BF469" s="441"/>
      <c r="BG469" s="441"/>
      <c r="BH469" s="441"/>
      <c r="BI469" s="441"/>
      <c r="BJ469" s="441"/>
      <c r="BK469" s="441"/>
    </row>
    <row r="470" spans="1:63" x14ac:dyDescent="0.25">
      <c r="A470" s="443"/>
      <c r="B470" s="438"/>
      <c r="C470" s="441"/>
      <c r="D470" s="441"/>
      <c r="E470" s="441"/>
      <c r="I470" s="442"/>
      <c r="Q470" s="443"/>
      <c r="S470" s="443"/>
      <c r="T470" s="441"/>
      <c r="U470" s="444"/>
      <c r="V470" s="438"/>
      <c r="W470" s="443"/>
      <c r="X470" s="443"/>
      <c r="Y470" s="441"/>
      <c r="Z470" s="445"/>
      <c r="AA470" s="441"/>
      <c r="AB470" s="443"/>
      <c r="AC470" s="441"/>
      <c r="AD470" s="444"/>
      <c r="AG470" s="441"/>
      <c r="AH470" s="441"/>
      <c r="AI470" s="443"/>
      <c r="AL470" s="441"/>
      <c r="AN470" s="441"/>
      <c r="AO470" s="443"/>
      <c r="AP470" s="441"/>
      <c r="AQ470" s="441"/>
      <c r="AR470" s="441"/>
      <c r="AS470" s="441"/>
      <c r="AT470" s="441"/>
      <c r="AU470" s="441"/>
      <c r="AV470" s="443"/>
      <c r="AW470" s="442"/>
      <c r="AY470" s="441"/>
      <c r="BC470" s="441"/>
      <c r="BD470" s="441"/>
      <c r="BE470" s="441"/>
      <c r="BF470" s="441"/>
      <c r="BG470" s="441"/>
      <c r="BH470" s="441"/>
      <c r="BI470" s="441"/>
      <c r="BJ470" s="441"/>
      <c r="BK470" s="441"/>
    </row>
    <row r="471" spans="1:63" x14ac:dyDescent="0.25">
      <c r="A471" s="443"/>
      <c r="B471" s="438"/>
      <c r="C471" s="441"/>
      <c r="D471" s="441"/>
      <c r="E471" s="441"/>
      <c r="I471" s="442"/>
      <c r="Q471" s="443"/>
      <c r="S471" s="443"/>
      <c r="T471" s="441"/>
      <c r="U471" s="444"/>
      <c r="V471" s="438"/>
      <c r="W471" s="443"/>
      <c r="X471" s="443"/>
      <c r="Y471" s="441"/>
      <c r="Z471" s="445"/>
      <c r="AA471" s="441"/>
      <c r="AB471" s="443"/>
      <c r="AC471" s="441"/>
      <c r="AD471" s="444"/>
      <c r="AG471" s="441"/>
      <c r="AH471" s="441"/>
      <c r="AI471" s="443"/>
      <c r="AL471" s="441"/>
      <c r="AN471" s="441"/>
      <c r="AO471" s="443"/>
      <c r="AP471" s="441"/>
      <c r="AQ471" s="441"/>
      <c r="AR471" s="441"/>
      <c r="AS471" s="441"/>
      <c r="AT471" s="441"/>
      <c r="AU471" s="441"/>
      <c r="AV471" s="443"/>
      <c r="AW471" s="442"/>
      <c r="AY471" s="441"/>
      <c r="BC471" s="441"/>
      <c r="BD471" s="441"/>
      <c r="BE471" s="441"/>
      <c r="BF471" s="441"/>
      <c r="BG471" s="441"/>
      <c r="BH471" s="441"/>
      <c r="BI471" s="441"/>
      <c r="BJ471" s="441"/>
      <c r="BK471" s="441"/>
    </row>
    <row r="472" spans="1:63" x14ac:dyDescent="0.25">
      <c r="A472" s="443"/>
      <c r="B472" s="438"/>
      <c r="C472" s="441"/>
      <c r="D472" s="441"/>
      <c r="E472" s="441"/>
      <c r="I472" s="442"/>
      <c r="Q472" s="443"/>
      <c r="S472" s="443"/>
      <c r="T472" s="441"/>
      <c r="U472" s="444"/>
      <c r="V472" s="438"/>
      <c r="W472" s="443"/>
      <c r="X472" s="443"/>
      <c r="Y472" s="441"/>
      <c r="Z472" s="445"/>
      <c r="AA472" s="441"/>
      <c r="AB472" s="443"/>
      <c r="AC472" s="441"/>
      <c r="AD472" s="444"/>
      <c r="AG472" s="441"/>
      <c r="AH472" s="441"/>
      <c r="AI472" s="443"/>
      <c r="AL472" s="441"/>
      <c r="AN472" s="441"/>
      <c r="AO472" s="443"/>
      <c r="AP472" s="441"/>
      <c r="AQ472" s="441"/>
      <c r="AR472" s="441"/>
      <c r="AS472" s="441"/>
      <c r="AT472" s="441"/>
      <c r="AU472" s="441"/>
      <c r="AV472" s="443"/>
      <c r="AW472" s="442"/>
      <c r="AY472" s="441"/>
      <c r="BC472" s="441"/>
      <c r="BD472" s="441"/>
      <c r="BE472" s="441"/>
      <c r="BF472" s="441"/>
      <c r="BG472" s="441"/>
      <c r="BH472" s="441"/>
      <c r="BI472" s="441"/>
      <c r="BJ472" s="441"/>
      <c r="BK472" s="441"/>
    </row>
    <row r="473" spans="1:63" x14ac:dyDescent="0.25">
      <c r="A473" s="443"/>
      <c r="B473" s="438"/>
      <c r="C473" s="441"/>
      <c r="D473" s="441"/>
      <c r="E473" s="441"/>
      <c r="I473" s="442"/>
      <c r="Q473" s="443"/>
      <c r="S473" s="443"/>
      <c r="T473" s="441"/>
      <c r="U473" s="444"/>
      <c r="V473" s="438"/>
      <c r="W473" s="443"/>
      <c r="X473" s="443"/>
      <c r="Y473" s="441"/>
      <c r="Z473" s="445"/>
      <c r="AA473" s="441"/>
      <c r="AB473" s="443"/>
      <c r="AC473" s="441"/>
      <c r="AD473" s="444"/>
      <c r="AG473" s="441"/>
      <c r="AH473" s="441"/>
      <c r="AI473" s="443"/>
      <c r="AL473" s="441"/>
      <c r="AN473" s="441"/>
      <c r="AO473" s="443"/>
      <c r="AP473" s="441"/>
      <c r="AQ473" s="441"/>
      <c r="AR473" s="441"/>
      <c r="AS473" s="441"/>
      <c r="AT473" s="441"/>
      <c r="AU473" s="441"/>
      <c r="AV473" s="443"/>
      <c r="AW473" s="442"/>
      <c r="AY473" s="441"/>
      <c r="BC473" s="441"/>
      <c r="BD473" s="441"/>
      <c r="BE473" s="441"/>
      <c r="BF473" s="441"/>
      <c r="BG473" s="441"/>
      <c r="BH473" s="441"/>
      <c r="BI473" s="441"/>
      <c r="BJ473" s="441"/>
      <c r="BK473" s="441"/>
    </row>
    <row r="474" spans="1:63" x14ac:dyDescent="0.25">
      <c r="A474" s="443"/>
      <c r="B474" s="438"/>
      <c r="C474" s="441"/>
      <c r="D474" s="441"/>
      <c r="E474" s="441"/>
      <c r="I474" s="442"/>
      <c r="Q474" s="443"/>
      <c r="S474" s="443"/>
      <c r="T474" s="441"/>
      <c r="U474" s="444"/>
      <c r="V474" s="438"/>
      <c r="W474" s="443"/>
      <c r="X474" s="443"/>
      <c r="Y474" s="441"/>
      <c r="Z474" s="445"/>
      <c r="AA474" s="441"/>
      <c r="AB474" s="443"/>
      <c r="AC474" s="441"/>
      <c r="AD474" s="444"/>
      <c r="AG474" s="441"/>
      <c r="AH474" s="441"/>
      <c r="AI474" s="443"/>
      <c r="AL474" s="441"/>
      <c r="AN474" s="441"/>
      <c r="AO474" s="443"/>
      <c r="AP474" s="441"/>
      <c r="AQ474" s="441"/>
      <c r="AR474" s="441"/>
      <c r="AS474" s="441"/>
      <c r="AT474" s="441"/>
      <c r="AU474" s="441"/>
      <c r="AV474" s="443"/>
      <c r="AW474" s="442"/>
      <c r="AY474" s="441"/>
      <c r="BC474" s="441"/>
      <c r="BD474" s="441"/>
      <c r="BE474" s="441"/>
      <c r="BF474" s="441"/>
      <c r="BG474" s="441"/>
      <c r="BH474" s="441"/>
      <c r="BI474" s="441"/>
      <c r="BJ474" s="441"/>
      <c r="BK474" s="441"/>
    </row>
    <row r="475" spans="1:63" x14ac:dyDescent="0.25">
      <c r="A475" s="443"/>
      <c r="B475" s="438"/>
      <c r="C475" s="441"/>
      <c r="D475" s="441"/>
      <c r="E475" s="441"/>
      <c r="I475" s="442"/>
      <c r="Q475" s="443"/>
      <c r="S475" s="443"/>
      <c r="T475" s="441"/>
      <c r="U475" s="444"/>
      <c r="V475" s="438"/>
      <c r="W475" s="443"/>
      <c r="X475" s="443"/>
      <c r="Y475" s="441"/>
      <c r="Z475" s="445"/>
      <c r="AA475" s="441"/>
      <c r="AB475" s="443"/>
      <c r="AC475" s="441"/>
      <c r="AD475" s="444"/>
      <c r="AG475" s="441"/>
      <c r="AH475" s="441"/>
      <c r="AI475" s="443"/>
      <c r="AL475" s="441"/>
      <c r="AN475" s="441"/>
      <c r="AO475" s="443"/>
      <c r="AP475" s="441"/>
      <c r="AQ475" s="441"/>
      <c r="AR475" s="441"/>
      <c r="AS475" s="441"/>
      <c r="AT475" s="441"/>
      <c r="AU475" s="441"/>
      <c r="AV475" s="443"/>
      <c r="AW475" s="442"/>
      <c r="AY475" s="441"/>
      <c r="BC475" s="441"/>
      <c r="BD475" s="441"/>
      <c r="BE475" s="441"/>
      <c r="BF475" s="441"/>
      <c r="BG475" s="441"/>
      <c r="BH475" s="441"/>
      <c r="BI475" s="441"/>
      <c r="BJ475" s="441"/>
      <c r="BK475" s="441"/>
    </row>
    <row r="476" spans="1:63" x14ac:dyDescent="0.25">
      <c r="A476" s="443"/>
      <c r="B476" s="438"/>
      <c r="C476" s="441"/>
      <c r="D476" s="441"/>
      <c r="E476" s="441"/>
      <c r="I476" s="442"/>
      <c r="Q476" s="443"/>
      <c r="S476" s="443"/>
      <c r="T476" s="441"/>
      <c r="U476" s="444"/>
      <c r="V476" s="438"/>
      <c r="W476" s="443"/>
      <c r="X476" s="443"/>
      <c r="Y476" s="441"/>
      <c r="Z476" s="445"/>
      <c r="AA476" s="441"/>
      <c r="AB476" s="443"/>
      <c r="AC476" s="441"/>
      <c r="AD476" s="444"/>
      <c r="AG476" s="441"/>
      <c r="AH476" s="441"/>
      <c r="AI476" s="443"/>
      <c r="AL476" s="441"/>
      <c r="AN476" s="441"/>
      <c r="AO476" s="443"/>
      <c r="AP476" s="441"/>
      <c r="AQ476" s="441"/>
      <c r="AR476" s="441"/>
      <c r="AS476" s="441"/>
      <c r="AT476" s="441"/>
      <c r="AU476" s="441"/>
      <c r="AV476" s="443"/>
      <c r="AW476" s="442"/>
      <c r="AY476" s="441"/>
      <c r="BC476" s="441"/>
      <c r="BD476" s="441"/>
      <c r="BE476" s="441"/>
      <c r="BF476" s="441"/>
      <c r="BG476" s="441"/>
      <c r="BH476" s="441"/>
      <c r="BI476" s="441"/>
      <c r="BJ476" s="441"/>
      <c r="BK476" s="441"/>
    </row>
    <row r="477" spans="1:63" x14ac:dyDescent="0.25">
      <c r="A477" s="443"/>
      <c r="B477" s="438"/>
      <c r="C477" s="441"/>
      <c r="D477" s="441"/>
      <c r="E477" s="441"/>
      <c r="I477" s="442"/>
      <c r="Q477" s="443"/>
      <c r="S477" s="443"/>
      <c r="T477" s="441"/>
      <c r="U477" s="444"/>
      <c r="V477" s="438"/>
      <c r="W477" s="443"/>
      <c r="X477" s="443"/>
      <c r="Y477" s="441"/>
      <c r="Z477" s="445"/>
      <c r="AA477" s="441"/>
      <c r="AB477" s="443"/>
      <c r="AC477" s="441"/>
      <c r="AD477" s="444"/>
      <c r="AG477" s="441"/>
      <c r="AH477" s="441"/>
      <c r="AI477" s="443"/>
      <c r="AL477" s="441"/>
      <c r="AN477" s="441"/>
      <c r="AO477" s="443"/>
      <c r="AP477" s="441"/>
      <c r="AQ477" s="441"/>
      <c r="AR477" s="441"/>
      <c r="AS477" s="441"/>
      <c r="AT477" s="441"/>
      <c r="AU477" s="441"/>
      <c r="AV477" s="443"/>
      <c r="AW477" s="442"/>
      <c r="AY477" s="441"/>
      <c r="BC477" s="441"/>
      <c r="BD477" s="441"/>
      <c r="BE477" s="441"/>
      <c r="BF477" s="441"/>
      <c r="BG477" s="441"/>
      <c r="BH477" s="441"/>
      <c r="BI477" s="441"/>
      <c r="BJ477" s="441"/>
      <c r="BK477" s="441"/>
    </row>
    <row r="478" spans="1:63" x14ac:dyDescent="0.25">
      <c r="A478" s="443"/>
      <c r="B478" s="438"/>
      <c r="C478" s="441"/>
      <c r="D478" s="441"/>
      <c r="E478" s="441"/>
      <c r="I478" s="442"/>
      <c r="Q478" s="443"/>
      <c r="S478" s="443"/>
      <c r="T478" s="441"/>
      <c r="U478" s="444"/>
      <c r="V478" s="438"/>
      <c r="W478" s="443"/>
      <c r="X478" s="443"/>
      <c r="Y478" s="441"/>
      <c r="Z478" s="445"/>
      <c r="AA478" s="441"/>
      <c r="AB478" s="443"/>
      <c r="AC478" s="441"/>
      <c r="AD478" s="444"/>
      <c r="AG478" s="441"/>
      <c r="AH478" s="441"/>
      <c r="AI478" s="443"/>
      <c r="AL478" s="441"/>
      <c r="AN478" s="441"/>
      <c r="AO478" s="443"/>
      <c r="AP478" s="441"/>
      <c r="AQ478" s="441"/>
      <c r="AR478" s="441"/>
      <c r="AS478" s="441"/>
      <c r="AT478" s="441"/>
      <c r="AU478" s="441"/>
      <c r="AV478" s="443"/>
      <c r="AW478" s="442"/>
      <c r="AY478" s="441"/>
      <c r="BC478" s="441"/>
      <c r="BD478" s="441"/>
      <c r="BE478" s="441"/>
      <c r="BF478" s="441"/>
      <c r="BG478" s="441"/>
      <c r="BH478" s="441"/>
      <c r="BI478" s="441"/>
      <c r="BJ478" s="441"/>
      <c r="BK478" s="441"/>
    </row>
    <row r="479" spans="1:63" x14ac:dyDescent="0.25">
      <c r="A479" s="443"/>
      <c r="B479" s="438"/>
      <c r="C479" s="441"/>
      <c r="D479" s="441"/>
      <c r="E479" s="441"/>
      <c r="I479" s="442"/>
      <c r="Q479" s="443"/>
      <c r="S479" s="443"/>
      <c r="T479" s="441"/>
      <c r="U479" s="444"/>
      <c r="V479" s="438"/>
      <c r="W479" s="443"/>
      <c r="X479" s="443"/>
      <c r="Y479" s="441"/>
      <c r="Z479" s="445"/>
      <c r="AA479" s="441"/>
      <c r="AB479" s="443"/>
      <c r="AC479" s="441"/>
      <c r="AD479" s="444"/>
      <c r="AG479" s="441"/>
      <c r="AH479" s="441"/>
      <c r="AI479" s="443"/>
      <c r="AL479" s="441"/>
      <c r="AN479" s="441"/>
      <c r="AO479" s="443"/>
      <c r="AP479" s="441"/>
      <c r="AQ479" s="441"/>
      <c r="AR479" s="441"/>
      <c r="AS479" s="441"/>
      <c r="AT479" s="441"/>
      <c r="AU479" s="441"/>
      <c r="AV479" s="443"/>
      <c r="AW479" s="442"/>
      <c r="AY479" s="441"/>
      <c r="BC479" s="441"/>
      <c r="BD479" s="441"/>
      <c r="BE479" s="441"/>
      <c r="BF479" s="441"/>
      <c r="BG479" s="441"/>
      <c r="BH479" s="441"/>
      <c r="BI479" s="441"/>
      <c r="BJ479" s="441"/>
      <c r="BK479" s="441"/>
    </row>
    <row r="480" spans="1:63" x14ac:dyDescent="0.25">
      <c r="A480" s="443"/>
      <c r="B480" s="438"/>
      <c r="C480" s="441"/>
      <c r="D480" s="441"/>
      <c r="E480" s="441"/>
      <c r="I480" s="442"/>
      <c r="Q480" s="443"/>
      <c r="S480" s="443"/>
      <c r="T480" s="441"/>
      <c r="U480" s="444"/>
      <c r="V480" s="438"/>
      <c r="W480" s="443"/>
      <c r="X480" s="443"/>
      <c r="Y480" s="441"/>
      <c r="Z480" s="445"/>
      <c r="AA480" s="441"/>
      <c r="AB480" s="443"/>
      <c r="AC480" s="441"/>
      <c r="AD480" s="444"/>
      <c r="AG480" s="441"/>
      <c r="AH480" s="441"/>
      <c r="AI480" s="443"/>
      <c r="AL480" s="441"/>
      <c r="AN480" s="441"/>
      <c r="AO480" s="443"/>
      <c r="AP480" s="441"/>
      <c r="AQ480" s="441"/>
      <c r="AR480" s="441"/>
      <c r="AS480" s="441"/>
      <c r="AT480" s="441"/>
      <c r="AU480" s="441"/>
      <c r="AV480" s="443"/>
      <c r="AW480" s="442"/>
      <c r="AY480" s="441"/>
      <c r="BC480" s="441"/>
      <c r="BD480" s="441"/>
      <c r="BE480" s="441"/>
      <c r="BF480" s="441"/>
      <c r="BG480" s="441"/>
      <c r="BH480" s="441"/>
      <c r="BI480" s="441"/>
      <c r="BJ480" s="441"/>
      <c r="BK480" s="441"/>
    </row>
    <row r="481" spans="1:63" x14ac:dyDescent="0.25">
      <c r="A481" s="443"/>
      <c r="B481" s="438"/>
      <c r="C481" s="441"/>
      <c r="D481" s="441"/>
      <c r="E481" s="441"/>
      <c r="I481" s="442"/>
      <c r="Q481" s="443"/>
      <c r="S481" s="443"/>
      <c r="T481" s="441"/>
      <c r="U481" s="444"/>
      <c r="V481" s="438"/>
      <c r="W481" s="443"/>
      <c r="X481" s="443"/>
      <c r="Y481" s="441"/>
      <c r="Z481" s="445"/>
      <c r="AA481" s="441"/>
      <c r="AB481" s="443"/>
      <c r="AC481" s="441"/>
      <c r="AD481" s="444"/>
      <c r="AG481" s="441"/>
      <c r="AH481" s="441"/>
      <c r="AI481" s="443"/>
      <c r="AL481" s="441"/>
      <c r="AN481" s="441"/>
      <c r="AO481" s="443"/>
      <c r="AP481" s="441"/>
      <c r="AQ481" s="441"/>
      <c r="AR481" s="441"/>
      <c r="AS481" s="441"/>
      <c r="AT481" s="441"/>
      <c r="AU481" s="441"/>
      <c r="AV481" s="443"/>
      <c r="AW481" s="442"/>
      <c r="AY481" s="441"/>
      <c r="BC481" s="441"/>
      <c r="BD481" s="441"/>
      <c r="BE481" s="441"/>
      <c r="BF481" s="441"/>
      <c r="BG481" s="441"/>
      <c r="BH481" s="441"/>
      <c r="BI481" s="441"/>
      <c r="BJ481" s="441"/>
      <c r="BK481" s="441"/>
    </row>
    <row r="482" spans="1:63" x14ac:dyDescent="0.25">
      <c r="A482" s="443"/>
      <c r="B482" s="438"/>
      <c r="C482" s="441"/>
      <c r="D482" s="441"/>
      <c r="E482" s="441"/>
      <c r="I482" s="442"/>
      <c r="Q482" s="443"/>
      <c r="S482" s="443"/>
      <c r="T482" s="441"/>
      <c r="U482" s="444"/>
      <c r="V482" s="438"/>
      <c r="W482" s="443"/>
      <c r="X482" s="443"/>
      <c r="Y482" s="441"/>
      <c r="Z482" s="445"/>
      <c r="AA482" s="441"/>
      <c r="AB482" s="443"/>
      <c r="AC482" s="441"/>
      <c r="AD482" s="444"/>
      <c r="AG482" s="441"/>
      <c r="AH482" s="441"/>
      <c r="AI482" s="443"/>
      <c r="AL482" s="441"/>
      <c r="AN482" s="441"/>
      <c r="AO482" s="443"/>
      <c r="AP482" s="441"/>
      <c r="AQ482" s="441"/>
      <c r="AR482" s="441"/>
      <c r="AS482" s="441"/>
      <c r="AT482" s="441"/>
      <c r="AU482" s="441"/>
      <c r="AV482" s="443"/>
      <c r="AW482" s="442"/>
      <c r="AY482" s="441"/>
      <c r="BC482" s="441"/>
      <c r="BD482" s="441"/>
      <c r="BE482" s="441"/>
      <c r="BF482" s="441"/>
      <c r="BG482" s="441"/>
      <c r="BH482" s="441"/>
      <c r="BI482" s="441"/>
      <c r="BJ482" s="441"/>
      <c r="BK482" s="441"/>
    </row>
    <row r="483" spans="1:63" x14ac:dyDescent="0.25">
      <c r="A483" s="443"/>
      <c r="B483" s="438"/>
      <c r="C483" s="441"/>
      <c r="D483" s="441"/>
      <c r="E483" s="441"/>
      <c r="I483" s="442"/>
      <c r="Q483" s="443"/>
      <c r="S483" s="443"/>
      <c r="T483" s="441"/>
      <c r="U483" s="444"/>
      <c r="V483" s="438"/>
      <c r="W483" s="443"/>
      <c r="X483" s="443"/>
      <c r="Y483" s="441"/>
      <c r="Z483" s="445"/>
      <c r="AA483" s="441"/>
      <c r="AB483" s="443"/>
      <c r="AC483" s="441"/>
      <c r="AD483" s="444"/>
      <c r="AG483" s="441"/>
      <c r="AH483" s="441"/>
      <c r="AI483" s="443"/>
      <c r="AL483" s="441"/>
      <c r="AN483" s="441"/>
      <c r="AO483" s="443"/>
      <c r="AP483" s="441"/>
      <c r="AQ483" s="441"/>
      <c r="AR483" s="441"/>
      <c r="AS483" s="441"/>
      <c r="AT483" s="441"/>
      <c r="AU483" s="441"/>
      <c r="AV483" s="443"/>
      <c r="AW483" s="442"/>
      <c r="AY483" s="441"/>
      <c r="BC483" s="441"/>
      <c r="BD483" s="441"/>
      <c r="BE483" s="441"/>
      <c r="BF483" s="441"/>
      <c r="BG483" s="441"/>
      <c r="BH483" s="441"/>
      <c r="BI483" s="441"/>
      <c r="BJ483" s="441"/>
      <c r="BK483" s="441"/>
    </row>
    <row r="484" spans="1:63" x14ac:dyDescent="0.25">
      <c r="A484" s="443"/>
      <c r="B484" s="438"/>
      <c r="C484" s="441"/>
      <c r="D484" s="441"/>
      <c r="E484" s="441"/>
      <c r="I484" s="442"/>
      <c r="Q484" s="443"/>
      <c r="S484" s="443"/>
      <c r="T484" s="441"/>
      <c r="U484" s="444"/>
      <c r="V484" s="438"/>
      <c r="W484" s="443"/>
      <c r="X484" s="443"/>
      <c r="Y484" s="441"/>
      <c r="Z484" s="445"/>
      <c r="AA484" s="441"/>
      <c r="AB484" s="443"/>
      <c r="AC484" s="441"/>
      <c r="AD484" s="444"/>
      <c r="AG484" s="441"/>
      <c r="AH484" s="441"/>
      <c r="AI484" s="443"/>
      <c r="AL484" s="441"/>
      <c r="AN484" s="441"/>
      <c r="AO484" s="443"/>
      <c r="AP484" s="441"/>
      <c r="AQ484" s="441"/>
      <c r="AR484" s="441"/>
      <c r="AS484" s="441"/>
      <c r="AT484" s="441"/>
      <c r="AU484" s="441"/>
      <c r="AV484" s="443"/>
      <c r="AW484" s="442"/>
      <c r="AY484" s="441"/>
      <c r="BC484" s="441"/>
      <c r="BD484" s="441"/>
      <c r="BE484" s="441"/>
      <c r="BF484" s="441"/>
      <c r="BG484" s="441"/>
      <c r="BH484" s="441"/>
      <c r="BI484" s="441"/>
      <c r="BJ484" s="441"/>
      <c r="BK484" s="441"/>
    </row>
    <row r="485" spans="1:63" x14ac:dyDescent="0.25">
      <c r="A485" s="443"/>
      <c r="B485" s="438"/>
      <c r="C485" s="441"/>
      <c r="D485" s="441"/>
      <c r="E485" s="441"/>
      <c r="I485" s="442"/>
      <c r="Q485" s="443"/>
      <c r="S485" s="443"/>
      <c r="T485" s="441"/>
      <c r="U485" s="444"/>
      <c r="V485" s="438"/>
      <c r="W485" s="443"/>
      <c r="X485" s="443"/>
      <c r="Y485" s="441"/>
      <c r="Z485" s="445"/>
      <c r="AA485" s="441"/>
      <c r="AB485" s="443"/>
      <c r="AC485" s="441"/>
      <c r="AD485" s="444"/>
      <c r="AG485" s="441"/>
      <c r="AH485" s="441"/>
      <c r="AI485" s="443"/>
      <c r="AL485" s="441"/>
      <c r="AN485" s="441"/>
      <c r="AO485" s="443"/>
      <c r="AP485" s="441"/>
      <c r="AQ485" s="441"/>
      <c r="AR485" s="441"/>
      <c r="AS485" s="441"/>
      <c r="AT485" s="441"/>
      <c r="AU485" s="441"/>
      <c r="AV485" s="443"/>
      <c r="AW485" s="442"/>
      <c r="AY485" s="441"/>
      <c r="BC485" s="441"/>
      <c r="BD485" s="441"/>
      <c r="BE485" s="441"/>
      <c r="BF485" s="441"/>
      <c r="BG485" s="441"/>
      <c r="BH485" s="441"/>
      <c r="BI485" s="441"/>
      <c r="BJ485" s="441"/>
      <c r="BK485" s="441"/>
    </row>
    <row r="486" spans="1:63" x14ac:dyDescent="0.25">
      <c r="A486" s="443"/>
      <c r="B486" s="438"/>
      <c r="C486" s="441"/>
      <c r="D486" s="441"/>
      <c r="E486" s="441"/>
      <c r="I486" s="442"/>
      <c r="Q486" s="443"/>
      <c r="S486" s="443"/>
      <c r="T486" s="441"/>
      <c r="U486" s="444"/>
      <c r="V486" s="438"/>
      <c r="W486" s="443"/>
      <c r="X486" s="443"/>
      <c r="Y486" s="441"/>
      <c r="Z486" s="445"/>
      <c r="AA486" s="441"/>
      <c r="AB486" s="443"/>
      <c r="AC486" s="441"/>
      <c r="AD486" s="444"/>
      <c r="AG486" s="441"/>
      <c r="AH486" s="441"/>
      <c r="AI486" s="443"/>
      <c r="AL486" s="441"/>
      <c r="AN486" s="441"/>
      <c r="AO486" s="443"/>
      <c r="AP486" s="441"/>
      <c r="AQ486" s="441"/>
      <c r="AR486" s="441"/>
      <c r="AS486" s="441"/>
      <c r="AT486" s="441"/>
      <c r="AU486" s="441"/>
      <c r="AV486" s="443"/>
      <c r="AW486" s="442"/>
      <c r="AY486" s="441"/>
      <c r="BC486" s="441"/>
      <c r="BD486" s="441"/>
      <c r="BE486" s="441"/>
      <c r="BF486" s="441"/>
      <c r="BG486" s="441"/>
      <c r="BH486" s="441"/>
      <c r="BI486" s="441"/>
      <c r="BJ486" s="441"/>
      <c r="BK486" s="441"/>
    </row>
    <row r="487" spans="1:63" x14ac:dyDescent="0.25">
      <c r="A487" s="443"/>
      <c r="B487" s="438"/>
      <c r="C487" s="441"/>
      <c r="D487" s="441"/>
      <c r="E487" s="441"/>
      <c r="I487" s="442"/>
      <c r="Q487" s="443"/>
      <c r="S487" s="443"/>
      <c r="T487" s="441"/>
      <c r="U487" s="444"/>
      <c r="V487" s="438"/>
      <c r="W487" s="443"/>
      <c r="X487" s="443"/>
      <c r="Y487" s="441"/>
      <c r="Z487" s="445"/>
      <c r="AA487" s="441"/>
      <c r="AB487" s="443"/>
      <c r="AC487" s="441"/>
      <c r="AD487" s="444"/>
      <c r="AG487" s="441"/>
      <c r="AH487" s="441"/>
      <c r="AI487" s="443"/>
      <c r="AL487" s="441"/>
      <c r="AN487" s="441"/>
      <c r="AO487" s="443"/>
      <c r="AP487" s="441"/>
      <c r="AQ487" s="441"/>
      <c r="AR487" s="441"/>
      <c r="AS487" s="441"/>
      <c r="AT487" s="441"/>
      <c r="AU487" s="441"/>
      <c r="AV487" s="443"/>
      <c r="AW487" s="442"/>
      <c r="AY487" s="441"/>
      <c r="BC487" s="441"/>
      <c r="BD487" s="441"/>
      <c r="BE487" s="441"/>
      <c r="BF487" s="441"/>
      <c r="BG487" s="441"/>
      <c r="BH487" s="441"/>
      <c r="BI487" s="441"/>
      <c r="BJ487" s="441"/>
      <c r="BK487" s="441"/>
    </row>
    <row r="488" spans="1:63" x14ac:dyDescent="0.25">
      <c r="A488" s="443"/>
      <c r="B488" s="438"/>
      <c r="C488" s="441"/>
      <c r="D488" s="441"/>
      <c r="E488" s="441"/>
      <c r="I488" s="442"/>
      <c r="Q488" s="443"/>
      <c r="S488" s="443"/>
      <c r="T488" s="441"/>
      <c r="U488" s="444"/>
      <c r="V488" s="438"/>
      <c r="W488" s="443"/>
      <c r="X488" s="443"/>
      <c r="Y488" s="441"/>
      <c r="Z488" s="445"/>
      <c r="AA488" s="441"/>
      <c r="AB488" s="443"/>
      <c r="AC488" s="441"/>
      <c r="AD488" s="444"/>
      <c r="AG488" s="441"/>
      <c r="AH488" s="441"/>
      <c r="AI488" s="443"/>
      <c r="AL488" s="441"/>
      <c r="AN488" s="441"/>
      <c r="AO488" s="443"/>
      <c r="AP488" s="441"/>
      <c r="AQ488" s="441"/>
      <c r="AR488" s="441"/>
      <c r="AS488" s="441"/>
      <c r="AT488" s="441"/>
      <c r="AU488" s="441"/>
      <c r="AV488" s="443"/>
      <c r="AW488" s="442"/>
      <c r="AY488" s="441"/>
      <c r="BC488" s="441"/>
      <c r="BD488" s="441"/>
      <c r="BE488" s="441"/>
      <c r="BF488" s="441"/>
      <c r="BG488" s="441"/>
      <c r="BH488" s="441"/>
      <c r="BI488" s="441"/>
      <c r="BJ488" s="441"/>
      <c r="BK488" s="441"/>
    </row>
    <row r="489" spans="1:63" x14ac:dyDescent="0.25">
      <c r="A489" s="443"/>
      <c r="B489" s="438"/>
      <c r="C489" s="441"/>
      <c r="D489" s="441"/>
      <c r="E489" s="441"/>
      <c r="I489" s="442"/>
      <c r="Q489" s="443"/>
      <c r="S489" s="443"/>
      <c r="T489" s="441"/>
      <c r="U489" s="444"/>
      <c r="V489" s="438"/>
      <c r="W489" s="443"/>
      <c r="X489" s="443"/>
      <c r="Y489" s="441"/>
      <c r="Z489" s="445"/>
      <c r="AA489" s="441"/>
      <c r="AB489" s="443"/>
      <c r="AC489" s="441"/>
      <c r="AD489" s="444"/>
      <c r="AG489" s="441"/>
      <c r="AH489" s="441"/>
      <c r="AI489" s="443"/>
      <c r="AL489" s="441"/>
      <c r="AN489" s="441"/>
      <c r="AO489" s="443"/>
      <c r="AP489" s="441"/>
      <c r="AQ489" s="441"/>
      <c r="AR489" s="441"/>
      <c r="AS489" s="441"/>
      <c r="AT489" s="441"/>
      <c r="AU489" s="441"/>
      <c r="AV489" s="443"/>
      <c r="AW489" s="442"/>
      <c r="AY489" s="441"/>
      <c r="BC489" s="441"/>
      <c r="BD489" s="441"/>
      <c r="BE489" s="441"/>
      <c r="BF489" s="441"/>
      <c r="BG489" s="441"/>
      <c r="BH489" s="441"/>
      <c r="BI489" s="441"/>
      <c r="BJ489" s="441"/>
      <c r="BK489" s="441"/>
    </row>
    <row r="490" spans="1:63" x14ac:dyDescent="0.25">
      <c r="A490" s="443"/>
      <c r="B490" s="438"/>
      <c r="C490" s="441"/>
      <c r="D490" s="441"/>
      <c r="E490" s="441"/>
      <c r="I490" s="442"/>
      <c r="Q490" s="443"/>
      <c r="S490" s="443"/>
      <c r="T490" s="441"/>
      <c r="U490" s="444"/>
      <c r="V490" s="438"/>
      <c r="W490" s="443"/>
      <c r="X490" s="443"/>
      <c r="Y490" s="441"/>
      <c r="Z490" s="445"/>
      <c r="AA490" s="441"/>
      <c r="AB490" s="443"/>
      <c r="AC490" s="441"/>
      <c r="AD490" s="444"/>
      <c r="AG490" s="441"/>
      <c r="AH490" s="441"/>
      <c r="AI490" s="443"/>
      <c r="AL490" s="441"/>
      <c r="AN490" s="441"/>
      <c r="AO490" s="443"/>
      <c r="AP490" s="441"/>
      <c r="AQ490" s="441"/>
      <c r="AR490" s="441"/>
      <c r="AS490" s="441"/>
      <c r="AT490" s="441"/>
      <c r="AU490" s="441"/>
      <c r="AV490" s="443"/>
      <c r="AW490" s="442"/>
      <c r="AY490" s="441"/>
      <c r="BC490" s="441"/>
      <c r="BD490" s="441"/>
      <c r="BE490" s="441"/>
      <c r="BF490" s="441"/>
      <c r="BG490" s="441"/>
      <c r="BH490" s="441"/>
      <c r="BI490" s="441"/>
      <c r="BJ490" s="441"/>
      <c r="BK490" s="441"/>
    </row>
    <row r="491" spans="1:63" x14ac:dyDescent="0.25">
      <c r="A491" s="443"/>
      <c r="B491" s="438"/>
      <c r="C491" s="441"/>
      <c r="D491" s="441"/>
      <c r="E491" s="441"/>
      <c r="I491" s="442"/>
      <c r="Q491" s="443"/>
      <c r="S491" s="443"/>
      <c r="T491" s="441"/>
      <c r="U491" s="444"/>
      <c r="V491" s="438"/>
      <c r="W491" s="443"/>
      <c r="X491" s="443"/>
      <c r="Y491" s="441"/>
      <c r="Z491" s="445"/>
      <c r="AA491" s="441"/>
      <c r="AB491" s="443"/>
      <c r="AC491" s="441"/>
      <c r="AD491" s="444"/>
      <c r="AG491" s="441"/>
      <c r="AH491" s="441"/>
      <c r="AI491" s="443"/>
      <c r="AL491" s="441"/>
      <c r="AN491" s="441"/>
      <c r="AO491" s="443"/>
      <c r="AP491" s="441"/>
      <c r="AQ491" s="441"/>
      <c r="AR491" s="441"/>
      <c r="AS491" s="441"/>
      <c r="AT491" s="441"/>
      <c r="AU491" s="441"/>
      <c r="AV491" s="443"/>
      <c r="AW491" s="442"/>
      <c r="AY491" s="441"/>
      <c r="BC491" s="441"/>
      <c r="BD491" s="441"/>
      <c r="BE491" s="441"/>
      <c r="BF491" s="441"/>
      <c r="BG491" s="441"/>
      <c r="BH491" s="441"/>
      <c r="BI491" s="441"/>
      <c r="BJ491" s="441"/>
      <c r="BK491" s="441"/>
    </row>
    <row r="492" spans="1:63" x14ac:dyDescent="0.25">
      <c r="A492" s="443"/>
      <c r="B492" s="438"/>
      <c r="C492" s="441"/>
      <c r="D492" s="441"/>
      <c r="E492" s="441"/>
      <c r="I492" s="442"/>
      <c r="Q492" s="443"/>
      <c r="S492" s="443"/>
      <c r="T492" s="441"/>
      <c r="U492" s="444"/>
      <c r="V492" s="438"/>
      <c r="W492" s="443"/>
      <c r="X492" s="443"/>
      <c r="Y492" s="441"/>
      <c r="Z492" s="445"/>
      <c r="AA492" s="441"/>
      <c r="AB492" s="443"/>
      <c r="AC492" s="441"/>
      <c r="AD492" s="444"/>
      <c r="AG492" s="441"/>
      <c r="AH492" s="441"/>
      <c r="AI492" s="443"/>
      <c r="AL492" s="441"/>
      <c r="AN492" s="441"/>
      <c r="AO492" s="443"/>
      <c r="AP492" s="441"/>
      <c r="AQ492" s="441"/>
      <c r="AR492" s="441"/>
      <c r="AS492" s="441"/>
      <c r="AT492" s="441"/>
      <c r="AU492" s="441"/>
      <c r="AV492" s="443"/>
      <c r="AW492" s="442"/>
      <c r="AY492" s="441"/>
      <c r="BC492" s="441"/>
      <c r="BD492" s="441"/>
      <c r="BE492" s="441"/>
      <c r="BF492" s="441"/>
      <c r="BG492" s="441"/>
      <c r="BH492" s="441"/>
      <c r="BI492" s="441"/>
      <c r="BJ492" s="441"/>
      <c r="BK492" s="441"/>
    </row>
    <row r="493" spans="1:63" x14ac:dyDescent="0.25">
      <c r="A493" s="443"/>
      <c r="B493" s="438"/>
      <c r="C493" s="441"/>
      <c r="D493" s="441"/>
      <c r="E493" s="441"/>
      <c r="I493" s="442"/>
      <c r="Q493" s="443"/>
      <c r="S493" s="443"/>
      <c r="T493" s="441"/>
      <c r="U493" s="444"/>
      <c r="V493" s="438"/>
      <c r="W493" s="443"/>
      <c r="X493" s="443"/>
      <c r="Y493" s="441"/>
      <c r="Z493" s="445"/>
      <c r="AA493" s="441"/>
      <c r="AB493" s="443"/>
      <c r="AC493" s="441"/>
      <c r="AD493" s="444"/>
      <c r="AG493" s="441"/>
      <c r="AH493" s="441"/>
      <c r="AI493" s="443"/>
      <c r="AL493" s="441"/>
      <c r="AN493" s="441"/>
      <c r="AO493" s="443"/>
      <c r="AP493" s="441"/>
      <c r="AQ493" s="441"/>
      <c r="AR493" s="441"/>
      <c r="AS493" s="441"/>
      <c r="AT493" s="441"/>
      <c r="AU493" s="441"/>
      <c r="AV493" s="443"/>
      <c r="AW493" s="442"/>
      <c r="AY493" s="441"/>
      <c r="BC493" s="441"/>
      <c r="BD493" s="441"/>
      <c r="BE493" s="441"/>
      <c r="BF493" s="441"/>
      <c r="BG493" s="441"/>
      <c r="BH493" s="441"/>
      <c r="BI493" s="441"/>
      <c r="BJ493" s="441"/>
      <c r="BK493" s="441"/>
    </row>
    <row r="494" spans="1:63" x14ac:dyDescent="0.25">
      <c r="A494" s="443"/>
      <c r="B494" s="438"/>
      <c r="C494" s="441"/>
      <c r="D494" s="441"/>
      <c r="E494" s="441"/>
      <c r="I494" s="442"/>
      <c r="Q494" s="443"/>
      <c r="S494" s="443"/>
      <c r="T494" s="441"/>
      <c r="U494" s="444"/>
      <c r="V494" s="438"/>
      <c r="W494" s="443"/>
      <c r="X494" s="443"/>
      <c r="Y494" s="441"/>
      <c r="Z494" s="445"/>
      <c r="AA494" s="441"/>
      <c r="AB494" s="443"/>
      <c r="AC494" s="441"/>
      <c r="AD494" s="444"/>
      <c r="AG494" s="441"/>
      <c r="AH494" s="441"/>
      <c r="AI494" s="443"/>
      <c r="AL494" s="441"/>
      <c r="AN494" s="441"/>
      <c r="AO494" s="443"/>
      <c r="AP494" s="441"/>
      <c r="AQ494" s="441"/>
      <c r="AR494" s="441"/>
      <c r="AS494" s="441"/>
      <c r="AT494" s="441"/>
      <c r="AU494" s="441"/>
      <c r="AV494" s="443"/>
      <c r="AW494" s="442"/>
      <c r="AY494" s="441"/>
      <c r="BC494" s="441"/>
      <c r="BD494" s="441"/>
      <c r="BE494" s="441"/>
      <c r="BF494" s="441"/>
      <c r="BG494" s="441"/>
      <c r="BH494" s="441"/>
      <c r="BI494" s="441"/>
      <c r="BJ494" s="441"/>
      <c r="BK494" s="441"/>
    </row>
    <row r="495" spans="1:63" x14ac:dyDescent="0.25">
      <c r="A495" s="443"/>
      <c r="B495" s="438"/>
      <c r="C495" s="441"/>
      <c r="D495" s="441"/>
      <c r="E495" s="441"/>
      <c r="I495" s="442"/>
      <c r="Q495" s="443"/>
      <c r="S495" s="443"/>
      <c r="T495" s="441"/>
      <c r="U495" s="444"/>
      <c r="V495" s="438"/>
      <c r="W495" s="443"/>
      <c r="X495" s="443"/>
      <c r="Y495" s="441"/>
      <c r="Z495" s="445"/>
      <c r="AA495" s="441"/>
      <c r="AB495" s="443"/>
      <c r="AC495" s="441"/>
      <c r="AD495" s="444"/>
      <c r="AG495" s="441"/>
      <c r="AH495" s="441"/>
      <c r="AI495" s="443"/>
      <c r="AL495" s="441"/>
      <c r="AN495" s="441"/>
      <c r="AO495" s="443"/>
      <c r="AP495" s="441"/>
      <c r="AQ495" s="441"/>
      <c r="AR495" s="441"/>
      <c r="AS495" s="441"/>
      <c r="AT495" s="441"/>
      <c r="AU495" s="441"/>
      <c r="AV495" s="443"/>
      <c r="AW495" s="442"/>
      <c r="AY495" s="441"/>
      <c r="BC495" s="441"/>
      <c r="BD495" s="441"/>
      <c r="BE495" s="441"/>
      <c r="BF495" s="441"/>
      <c r="BG495" s="441"/>
      <c r="BH495" s="441"/>
      <c r="BI495" s="441"/>
      <c r="BJ495" s="441"/>
      <c r="BK495" s="441"/>
    </row>
    <row r="496" spans="1:63" x14ac:dyDescent="0.25">
      <c r="A496" s="443"/>
      <c r="B496" s="438"/>
      <c r="C496" s="441"/>
      <c r="D496" s="441"/>
      <c r="E496" s="441"/>
      <c r="I496" s="442"/>
      <c r="Q496" s="443"/>
      <c r="S496" s="443"/>
      <c r="T496" s="441"/>
      <c r="U496" s="444"/>
      <c r="V496" s="438"/>
      <c r="W496" s="443"/>
      <c r="X496" s="443"/>
      <c r="Y496" s="441"/>
      <c r="Z496" s="445"/>
      <c r="AA496" s="441"/>
      <c r="AB496" s="443"/>
      <c r="AC496" s="441"/>
      <c r="AD496" s="444"/>
      <c r="AG496" s="441"/>
      <c r="AH496" s="441"/>
      <c r="AI496" s="443"/>
      <c r="AL496" s="441"/>
      <c r="AN496" s="441"/>
      <c r="AO496" s="443"/>
      <c r="AP496" s="441"/>
      <c r="AQ496" s="441"/>
      <c r="AR496" s="441"/>
      <c r="AS496" s="441"/>
      <c r="AT496" s="441"/>
      <c r="AU496" s="441"/>
      <c r="AV496" s="443"/>
      <c r="AW496" s="442"/>
      <c r="AY496" s="441"/>
      <c r="BC496" s="441"/>
      <c r="BD496" s="441"/>
      <c r="BE496" s="441"/>
      <c r="BF496" s="441"/>
      <c r="BG496" s="441"/>
      <c r="BH496" s="441"/>
      <c r="BI496" s="441"/>
      <c r="BJ496" s="441"/>
      <c r="BK496" s="441"/>
    </row>
    <row r="497" spans="1:63" x14ac:dyDescent="0.25">
      <c r="A497" s="443"/>
      <c r="B497" s="438"/>
      <c r="C497" s="441"/>
      <c r="D497" s="441"/>
      <c r="E497" s="441"/>
      <c r="I497" s="442"/>
      <c r="Q497" s="443"/>
      <c r="S497" s="443"/>
      <c r="T497" s="441"/>
      <c r="U497" s="444"/>
      <c r="V497" s="438"/>
      <c r="W497" s="443"/>
      <c r="X497" s="443"/>
      <c r="Y497" s="441"/>
      <c r="Z497" s="445"/>
      <c r="AA497" s="441"/>
      <c r="AB497" s="443"/>
      <c r="AC497" s="441"/>
      <c r="AD497" s="444"/>
      <c r="AG497" s="441"/>
      <c r="AH497" s="441"/>
      <c r="AI497" s="443"/>
      <c r="AL497" s="441"/>
      <c r="AN497" s="441"/>
      <c r="AO497" s="443"/>
      <c r="AP497" s="441"/>
      <c r="AQ497" s="441"/>
      <c r="AR497" s="441"/>
      <c r="AS497" s="441"/>
      <c r="AT497" s="441"/>
      <c r="AU497" s="441"/>
      <c r="AV497" s="443"/>
      <c r="AW497" s="442"/>
      <c r="AY497" s="441"/>
      <c r="BC497" s="441"/>
      <c r="BD497" s="441"/>
      <c r="BE497" s="441"/>
      <c r="BF497" s="441"/>
      <c r="BG497" s="441"/>
      <c r="BH497" s="441"/>
      <c r="BI497" s="441"/>
      <c r="BJ497" s="441"/>
      <c r="BK497" s="441"/>
    </row>
    <row r="498" spans="1:63" x14ac:dyDescent="0.25">
      <c r="A498" s="443"/>
      <c r="B498" s="438"/>
      <c r="C498" s="441"/>
      <c r="D498" s="441"/>
      <c r="E498" s="441"/>
      <c r="I498" s="442"/>
      <c r="Q498" s="443"/>
      <c r="S498" s="443"/>
      <c r="T498" s="441"/>
      <c r="U498" s="444"/>
      <c r="V498" s="438"/>
      <c r="W498" s="443"/>
      <c r="X498" s="443"/>
      <c r="Y498" s="441"/>
      <c r="Z498" s="445"/>
      <c r="AA498" s="441"/>
      <c r="AB498" s="443"/>
      <c r="AC498" s="441"/>
      <c r="AD498" s="444"/>
      <c r="AG498" s="441"/>
      <c r="AH498" s="441"/>
      <c r="AI498" s="443"/>
      <c r="AL498" s="441"/>
      <c r="AN498" s="441"/>
      <c r="AO498" s="443"/>
      <c r="AP498" s="441"/>
      <c r="AQ498" s="441"/>
      <c r="AR498" s="441"/>
      <c r="AS498" s="441"/>
      <c r="AT498" s="441"/>
      <c r="AU498" s="441"/>
      <c r="AV498" s="443"/>
      <c r="AW498" s="442"/>
      <c r="AY498" s="441"/>
      <c r="BC498" s="441"/>
      <c r="BD498" s="441"/>
      <c r="BE498" s="441"/>
      <c r="BF498" s="441"/>
      <c r="BG498" s="441"/>
      <c r="BH498" s="441"/>
      <c r="BI498" s="441"/>
      <c r="BJ498" s="441"/>
      <c r="BK498" s="441"/>
    </row>
    <row r="499" spans="1:63" x14ac:dyDescent="0.25">
      <c r="A499" s="443"/>
      <c r="B499" s="438"/>
      <c r="C499" s="441"/>
      <c r="D499" s="441"/>
      <c r="E499" s="441"/>
      <c r="I499" s="442"/>
      <c r="Q499" s="443"/>
      <c r="S499" s="443"/>
      <c r="T499" s="441"/>
      <c r="U499" s="444"/>
      <c r="V499" s="438"/>
      <c r="W499" s="443"/>
      <c r="X499" s="443"/>
      <c r="Y499" s="441"/>
      <c r="Z499" s="445"/>
      <c r="AA499" s="441"/>
      <c r="AB499" s="443"/>
      <c r="AC499" s="441"/>
      <c r="AD499" s="444"/>
      <c r="AG499" s="441"/>
      <c r="AH499" s="441"/>
      <c r="AI499" s="443"/>
      <c r="AL499" s="441"/>
      <c r="AN499" s="441"/>
      <c r="AO499" s="443"/>
      <c r="AP499" s="441"/>
      <c r="AQ499" s="441"/>
      <c r="AR499" s="441"/>
      <c r="AS499" s="441"/>
      <c r="AT499" s="441"/>
      <c r="AU499" s="441"/>
      <c r="AV499" s="443"/>
      <c r="AW499" s="442"/>
      <c r="AY499" s="441"/>
      <c r="BC499" s="441"/>
      <c r="BD499" s="441"/>
      <c r="BE499" s="441"/>
      <c r="BF499" s="441"/>
      <c r="BG499" s="441"/>
      <c r="BH499" s="441"/>
      <c r="BI499" s="441"/>
      <c r="BJ499" s="441"/>
      <c r="BK499" s="441"/>
    </row>
    <row r="500" spans="1:63" x14ac:dyDescent="0.25">
      <c r="A500" s="443"/>
      <c r="B500" s="438"/>
      <c r="C500" s="441"/>
      <c r="D500" s="441"/>
      <c r="E500" s="441"/>
      <c r="I500" s="442"/>
      <c r="Q500" s="443"/>
      <c r="S500" s="443"/>
      <c r="T500" s="441"/>
      <c r="U500" s="444"/>
      <c r="V500" s="438"/>
      <c r="W500" s="443"/>
      <c r="X500" s="443"/>
      <c r="Y500" s="441"/>
      <c r="Z500" s="445"/>
      <c r="AA500" s="441"/>
      <c r="AB500" s="443"/>
      <c r="AC500" s="441"/>
      <c r="AD500" s="444"/>
      <c r="AG500" s="441"/>
      <c r="AH500" s="441"/>
      <c r="AI500" s="443"/>
      <c r="AL500" s="441"/>
      <c r="AN500" s="441"/>
      <c r="AO500" s="443"/>
      <c r="AP500" s="441"/>
      <c r="AQ500" s="441"/>
      <c r="AR500" s="441"/>
      <c r="AS500" s="441"/>
      <c r="AT500" s="441"/>
      <c r="AU500" s="441"/>
      <c r="AV500" s="443"/>
      <c r="AW500" s="442"/>
      <c r="AY500" s="441"/>
      <c r="BC500" s="441"/>
      <c r="BD500" s="441"/>
      <c r="BE500" s="441"/>
      <c r="BF500" s="441"/>
      <c r="BG500" s="441"/>
      <c r="BH500" s="441"/>
      <c r="BI500" s="441"/>
      <c r="BJ500" s="441"/>
      <c r="BK500" s="441"/>
    </row>
    <row r="501" spans="1:63" x14ac:dyDescent="0.25">
      <c r="A501" s="443"/>
      <c r="B501" s="438"/>
      <c r="C501" s="441"/>
      <c r="D501" s="441"/>
      <c r="E501" s="441"/>
      <c r="I501" s="442"/>
      <c r="Q501" s="443"/>
      <c r="S501" s="443"/>
      <c r="T501" s="441"/>
      <c r="U501" s="444"/>
      <c r="V501" s="438"/>
      <c r="W501" s="443"/>
      <c r="X501" s="443"/>
      <c r="Y501" s="441"/>
      <c r="Z501" s="445"/>
      <c r="AA501" s="441"/>
      <c r="AB501" s="443"/>
      <c r="AC501" s="441"/>
      <c r="AD501" s="444"/>
      <c r="AG501" s="441"/>
      <c r="AH501" s="441"/>
      <c r="AI501" s="443"/>
      <c r="AL501" s="441"/>
      <c r="AN501" s="441"/>
      <c r="AO501" s="443"/>
      <c r="AP501" s="441"/>
      <c r="AQ501" s="441"/>
      <c r="AR501" s="441"/>
      <c r="AS501" s="441"/>
      <c r="AT501" s="441"/>
      <c r="AU501" s="441"/>
      <c r="AV501" s="443"/>
      <c r="AW501" s="442"/>
      <c r="AY501" s="441"/>
      <c r="BC501" s="441"/>
      <c r="BD501" s="441"/>
      <c r="BE501" s="441"/>
      <c r="BF501" s="441"/>
      <c r="BG501" s="441"/>
      <c r="BH501" s="441"/>
      <c r="BI501" s="441"/>
      <c r="BJ501" s="441"/>
      <c r="BK501" s="441"/>
    </row>
    <row r="502" spans="1:63" x14ac:dyDescent="0.25">
      <c r="A502" s="443"/>
      <c r="B502" s="438"/>
      <c r="C502" s="441"/>
      <c r="D502" s="441"/>
      <c r="E502" s="441"/>
      <c r="I502" s="442"/>
      <c r="Q502" s="443"/>
      <c r="S502" s="443"/>
      <c r="T502" s="441"/>
      <c r="U502" s="444"/>
      <c r="V502" s="438"/>
      <c r="W502" s="443"/>
      <c r="X502" s="443"/>
      <c r="Y502" s="441"/>
      <c r="Z502" s="445"/>
      <c r="AA502" s="441"/>
      <c r="AB502" s="443"/>
      <c r="AC502" s="441"/>
      <c r="AD502" s="444"/>
      <c r="AG502" s="441"/>
      <c r="AH502" s="441"/>
      <c r="AI502" s="443"/>
      <c r="AL502" s="441"/>
      <c r="AN502" s="441"/>
      <c r="AO502" s="443"/>
      <c r="AP502" s="441"/>
      <c r="AQ502" s="441"/>
      <c r="AR502" s="441"/>
      <c r="AS502" s="441"/>
      <c r="AT502" s="441"/>
      <c r="AU502" s="441"/>
      <c r="AV502" s="443"/>
      <c r="AW502" s="442"/>
      <c r="AY502" s="441"/>
      <c r="BC502" s="441"/>
      <c r="BD502" s="441"/>
      <c r="BE502" s="441"/>
      <c r="BF502" s="441"/>
      <c r="BG502" s="441"/>
      <c r="BH502" s="441"/>
      <c r="BI502" s="441"/>
      <c r="BJ502" s="441"/>
      <c r="BK502" s="441"/>
    </row>
    <row r="503" spans="1:63" x14ac:dyDescent="0.25">
      <c r="A503" s="443"/>
      <c r="B503" s="438"/>
      <c r="C503" s="441"/>
      <c r="D503" s="441"/>
      <c r="E503" s="441"/>
      <c r="I503" s="442"/>
      <c r="Q503" s="443"/>
      <c r="S503" s="443"/>
      <c r="T503" s="441"/>
      <c r="U503" s="444"/>
      <c r="V503" s="438"/>
      <c r="W503" s="443"/>
      <c r="X503" s="443"/>
      <c r="Y503" s="441"/>
      <c r="Z503" s="445"/>
      <c r="AA503" s="441"/>
      <c r="AB503" s="443"/>
      <c r="AC503" s="441"/>
      <c r="AD503" s="444"/>
      <c r="AG503" s="441"/>
      <c r="AH503" s="441"/>
      <c r="AI503" s="443"/>
      <c r="AL503" s="441"/>
      <c r="AN503" s="441"/>
      <c r="AO503" s="443"/>
      <c r="AP503" s="441"/>
      <c r="AQ503" s="441"/>
      <c r="AR503" s="441"/>
      <c r="AS503" s="441"/>
      <c r="AT503" s="441"/>
      <c r="AU503" s="441"/>
      <c r="AV503" s="443"/>
      <c r="AW503" s="442"/>
      <c r="AY503" s="441"/>
      <c r="BC503" s="441"/>
      <c r="BD503" s="441"/>
      <c r="BE503" s="441"/>
      <c r="BF503" s="441"/>
      <c r="BG503" s="441"/>
      <c r="BH503" s="441"/>
      <c r="BI503" s="441"/>
      <c r="BJ503" s="441"/>
      <c r="BK503" s="441"/>
    </row>
    <row r="504" spans="1:63" x14ac:dyDescent="0.25">
      <c r="A504" s="443"/>
      <c r="B504" s="438"/>
      <c r="C504" s="441"/>
      <c r="D504" s="441"/>
      <c r="E504" s="441"/>
      <c r="I504" s="442"/>
      <c r="Q504" s="443"/>
      <c r="S504" s="443"/>
      <c r="T504" s="441"/>
      <c r="U504" s="444"/>
      <c r="V504" s="438"/>
      <c r="W504" s="443"/>
      <c r="X504" s="443"/>
      <c r="Y504" s="441"/>
      <c r="Z504" s="445"/>
      <c r="AA504" s="441"/>
      <c r="AB504" s="443"/>
      <c r="AC504" s="441"/>
      <c r="AD504" s="444"/>
      <c r="AG504" s="441"/>
      <c r="AH504" s="441"/>
      <c r="AI504" s="443"/>
      <c r="AL504" s="441"/>
      <c r="AN504" s="441"/>
      <c r="AO504" s="443"/>
      <c r="AP504" s="441"/>
      <c r="AQ504" s="441"/>
      <c r="AR504" s="441"/>
      <c r="AS504" s="441"/>
      <c r="AT504" s="441"/>
      <c r="AU504" s="441"/>
      <c r="AV504" s="443"/>
      <c r="AW504" s="442"/>
      <c r="AY504" s="441"/>
      <c r="BC504" s="441"/>
      <c r="BD504" s="441"/>
      <c r="BE504" s="441"/>
      <c r="BF504" s="441"/>
      <c r="BG504" s="441"/>
      <c r="BH504" s="441"/>
      <c r="BI504" s="441"/>
      <c r="BJ504" s="441"/>
      <c r="BK504" s="441"/>
    </row>
    <row r="505" spans="1:63" x14ac:dyDescent="0.25">
      <c r="A505" s="443"/>
      <c r="B505" s="438"/>
      <c r="C505" s="441"/>
      <c r="D505" s="441"/>
      <c r="E505" s="441"/>
      <c r="I505" s="442"/>
      <c r="Q505" s="443"/>
      <c r="S505" s="443"/>
      <c r="T505" s="441"/>
      <c r="U505" s="444"/>
      <c r="V505" s="438"/>
      <c r="W505" s="443"/>
      <c r="X505" s="443"/>
      <c r="Y505" s="441"/>
      <c r="Z505" s="445"/>
      <c r="AA505" s="441"/>
      <c r="AB505" s="443"/>
      <c r="AC505" s="441"/>
      <c r="AD505" s="444"/>
      <c r="AG505" s="441"/>
      <c r="AH505" s="441"/>
      <c r="AI505" s="443"/>
      <c r="AL505" s="441"/>
      <c r="AN505" s="441"/>
      <c r="AO505" s="443"/>
      <c r="AP505" s="441"/>
      <c r="AQ505" s="441"/>
      <c r="AR505" s="441"/>
      <c r="AS505" s="441"/>
      <c r="AT505" s="441"/>
      <c r="AU505" s="441"/>
      <c r="AV505" s="443"/>
      <c r="AW505" s="442"/>
      <c r="AY505" s="441"/>
      <c r="BC505" s="441"/>
      <c r="BD505" s="441"/>
      <c r="BE505" s="441"/>
      <c r="BF505" s="441"/>
      <c r="BG505" s="441"/>
      <c r="BH505" s="441"/>
      <c r="BI505" s="441"/>
      <c r="BJ505" s="441"/>
      <c r="BK505" s="441"/>
    </row>
    <row r="506" spans="1:63" x14ac:dyDescent="0.25">
      <c r="A506" s="443"/>
      <c r="B506" s="438"/>
      <c r="C506" s="441"/>
      <c r="D506" s="441"/>
      <c r="E506" s="441"/>
      <c r="I506" s="442"/>
      <c r="Q506" s="443"/>
      <c r="S506" s="443"/>
      <c r="T506" s="441"/>
      <c r="U506" s="444"/>
      <c r="V506" s="438"/>
      <c r="W506" s="443"/>
      <c r="X506" s="443"/>
      <c r="Y506" s="441"/>
      <c r="Z506" s="445"/>
      <c r="AA506" s="441"/>
      <c r="AB506" s="443"/>
      <c r="AC506" s="441"/>
      <c r="AD506" s="444"/>
      <c r="AG506" s="441"/>
      <c r="AH506" s="441"/>
      <c r="AI506" s="443"/>
      <c r="AL506" s="441"/>
      <c r="AN506" s="441"/>
      <c r="AO506" s="443"/>
      <c r="AP506" s="441"/>
      <c r="AQ506" s="441"/>
      <c r="AR506" s="441"/>
      <c r="AS506" s="441"/>
      <c r="AT506" s="441"/>
      <c r="AU506" s="441"/>
      <c r="AV506" s="443"/>
      <c r="AW506" s="442"/>
      <c r="AY506" s="441"/>
      <c r="BC506" s="441"/>
      <c r="BD506" s="441"/>
      <c r="BE506" s="441"/>
      <c r="BF506" s="441"/>
      <c r="BG506" s="441"/>
      <c r="BH506" s="441"/>
      <c r="BI506" s="441"/>
      <c r="BJ506" s="441"/>
      <c r="BK506" s="441"/>
    </row>
    <row r="507" spans="1:63" x14ac:dyDescent="0.25">
      <c r="A507" s="443"/>
      <c r="B507" s="438"/>
      <c r="C507" s="441"/>
      <c r="D507" s="441"/>
      <c r="E507" s="441"/>
      <c r="I507" s="442"/>
      <c r="Q507" s="443"/>
      <c r="S507" s="443"/>
      <c r="T507" s="441"/>
      <c r="U507" s="444"/>
      <c r="V507" s="438"/>
      <c r="W507" s="443"/>
      <c r="X507" s="443"/>
      <c r="Y507" s="441"/>
      <c r="Z507" s="445"/>
      <c r="AA507" s="441"/>
      <c r="AB507" s="443"/>
      <c r="AC507" s="441"/>
      <c r="AD507" s="444"/>
      <c r="AG507" s="441"/>
      <c r="AH507" s="441"/>
      <c r="AI507" s="443"/>
      <c r="AL507" s="441"/>
      <c r="AN507" s="441"/>
      <c r="AO507" s="443"/>
      <c r="AP507" s="441"/>
      <c r="AQ507" s="441"/>
      <c r="AR507" s="441"/>
      <c r="AS507" s="441"/>
      <c r="AT507" s="441"/>
      <c r="AU507" s="441"/>
      <c r="AV507" s="443"/>
      <c r="AW507" s="442"/>
      <c r="AY507" s="441"/>
      <c r="BC507" s="441"/>
      <c r="BD507" s="441"/>
      <c r="BE507" s="441"/>
      <c r="BF507" s="441"/>
      <c r="BG507" s="441"/>
      <c r="BH507" s="441"/>
      <c r="BI507" s="441"/>
      <c r="BJ507" s="441"/>
      <c r="BK507" s="441"/>
    </row>
    <row r="508" spans="1:63" x14ac:dyDescent="0.25">
      <c r="A508" s="443"/>
      <c r="B508" s="438"/>
      <c r="C508" s="441"/>
      <c r="D508" s="441"/>
      <c r="E508" s="441"/>
      <c r="I508" s="442"/>
      <c r="Q508" s="443"/>
      <c r="S508" s="443"/>
      <c r="T508" s="441"/>
      <c r="U508" s="444"/>
      <c r="V508" s="438"/>
      <c r="W508" s="443"/>
      <c r="X508" s="443"/>
      <c r="Y508" s="441"/>
      <c r="Z508" s="445"/>
      <c r="AA508" s="441"/>
      <c r="AB508" s="443"/>
      <c r="AC508" s="441"/>
      <c r="AD508" s="444"/>
      <c r="AG508" s="441"/>
      <c r="AH508" s="441"/>
      <c r="AI508" s="443"/>
      <c r="AL508" s="441"/>
      <c r="AN508" s="441"/>
      <c r="AO508" s="443"/>
      <c r="AP508" s="441"/>
      <c r="AQ508" s="441"/>
      <c r="AR508" s="441"/>
      <c r="AS508" s="441"/>
      <c r="AT508" s="441"/>
      <c r="AU508" s="441"/>
      <c r="AV508" s="443"/>
      <c r="AW508" s="442"/>
      <c r="AY508" s="441"/>
      <c r="BC508" s="441"/>
      <c r="BD508" s="441"/>
      <c r="BE508" s="441"/>
      <c r="BF508" s="441"/>
      <c r="BG508" s="441"/>
      <c r="BH508" s="441"/>
      <c r="BI508" s="441"/>
      <c r="BJ508" s="441"/>
      <c r="BK508" s="441"/>
    </row>
    <row r="509" spans="1:63" x14ac:dyDescent="0.25">
      <c r="A509" s="443"/>
      <c r="B509" s="438"/>
      <c r="C509" s="441"/>
      <c r="D509" s="441"/>
      <c r="E509" s="441"/>
      <c r="I509" s="442"/>
      <c r="Q509" s="443"/>
      <c r="S509" s="443"/>
      <c r="T509" s="441"/>
      <c r="U509" s="444"/>
      <c r="V509" s="438"/>
      <c r="W509" s="443"/>
      <c r="X509" s="443"/>
      <c r="Y509" s="441"/>
      <c r="Z509" s="445"/>
      <c r="AA509" s="441"/>
      <c r="AB509" s="443"/>
      <c r="AC509" s="441"/>
      <c r="AD509" s="444"/>
      <c r="AG509" s="441"/>
      <c r="AH509" s="441"/>
      <c r="AI509" s="443"/>
      <c r="AL509" s="441"/>
      <c r="AN509" s="441"/>
      <c r="AO509" s="443"/>
      <c r="AP509" s="441"/>
      <c r="AQ509" s="441"/>
      <c r="AR509" s="441"/>
      <c r="AS509" s="441"/>
      <c r="AT509" s="441"/>
      <c r="AU509" s="441"/>
      <c r="AV509" s="443"/>
      <c r="AW509" s="442"/>
      <c r="AY509" s="441"/>
      <c r="BC509" s="441"/>
      <c r="BD509" s="441"/>
      <c r="BE509" s="441"/>
      <c r="BF509" s="441"/>
      <c r="BG509" s="441"/>
      <c r="BH509" s="441"/>
      <c r="BI509" s="441"/>
      <c r="BJ509" s="441"/>
      <c r="BK509" s="441"/>
    </row>
    <row r="510" spans="1:63" x14ac:dyDescent="0.25">
      <c r="A510" s="443"/>
      <c r="B510" s="438"/>
      <c r="C510" s="441"/>
      <c r="D510" s="441"/>
      <c r="E510" s="441"/>
      <c r="I510" s="442"/>
      <c r="Q510" s="443"/>
      <c r="S510" s="443"/>
      <c r="T510" s="441"/>
      <c r="U510" s="444"/>
      <c r="V510" s="438"/>
      <c r="W510" s="443"/>
      <c r="X510" s="443"/>
      <c r="Y510" s="441"/>
      <c r="Z510" s="445"/>
      <c r="AA510" s="441"/>
      <c r="AB510" s="443"/>
      <c r="AC510" s="441"/>
      <c r="AD510" s="444"/>
      <c r="AG510" s="441"/>
      <c r="AH510" s="441"/>
      <c r="AI510" s="443"/>
      <c r="AL510" s="441"/>
      <c r="AN510" s="441"/>
      <c r="AO510" s="443"/>
      <c r="AP510" s="441"/>
      <c r="AQ510" s="441"/>
      <c r="AR510" s="441"/>
      <c r="AS510" s="441"/>
      <c r="AT510" s="441"/>
      <c r="AU510" s="441"/>
      <c r="AV510" s="443"/>
      <c r="AW510" s="442"/>
      <c r="AY510" s="441"/>
      <c r="BC510" s="441"/>
      <c r="BD510" s="441"/>
      <c r="BE510" s="441"/>
      <c r="BF510" s="441"/>
      <c r="BG510" s="441"/>
      <c r="BH510" s="441"/>
      <c r="BI510" s="441"/>
      <c r="BJ510" s="441"/>
      <c r="BK510" s="441"/>
    </row>
    <row r="511" spans="1:63" x14ac:dyDescent="0.25">
      <c r="A511" s="443"/>
      <c r="B511" s="438"/>
      <c r="C511" s="441"/>
      <c r="D511" s="441"/>
      <c r="E511" s="441"/>
      <c r="I511" s="442"/>
      <c r="Q511" s="443"/>
      <c r="S511" s="443"/>
      <c r="T511" s="441"/>
      <c r="U511" s="444"/>
      <c r="V511" s="438"/>
      <c r="W511" s="443"/>
      <c r="X511" s="443"/>
      <c r="Y511" s="441"/>
      <c r="Z511" s="445"/>
      <c r="AA511" s="441"/>
      <c r="AB511" s="443"/>
      <c r="AC511" s="441"/>
      <c r="AD511" s="444"/>
      <c r="AG511" s="441"/>
      <c r="AH511" s="441"/>
      <c r="AI511" s="443"/>
      <c r="AL511" s="441"/>
      <c r="AN511" s="441"/>
      <c r="AO511" s="443"/>
      <c r="AP511" s="441"/>
      <c r="AQ511" s="441"/>
      <c r="AR511" s="441"/>
      <c r="AS511" s="441"/>
      <c r="AT511" s="441"/>
      <c r="AU511" s="441"/>
      <c r="AV511" s="443"/>
      <c r="AW511" s="442"/>
      <c r="AY511" s="441"/>
      <c r="BC511" s="441"/>
      <c r="BD511" s="441"/>
      <c r="BE511" s="441"/>
      <c r="BF511" s="441"/>
      <c r="BG511" s="441"/>
      <c r="BH511" s="441"/>
      <c r="BI511" s="441"/>
      <c r="BJ511" s="441"/>
      <c r="BK511" s="441"/>
    </row>
    <row r="512" spans="1:63" x14ac:dyDescent="0.25">
      <c r="A512" s="443"/>
      <c r="B512" s="438"/>
      <c r="C512" s="441"/>
      <c r="D512" s="441"/>
      <c r="E512" s="441"/>
      <c r="I512" s="442"/>
      <c r="Q512" s="443"/>
      <c r="S512" s="443"/>
      <c r="T512" s="441"/>
      <c r="U512" s="444"/>
      <c r="V512" s="438"/>
      <c r="W512" s="443"/>
      <c r="X512" s="443"/>
      <c r="Y512" s="441"/>
      <c r="Z512" s="445"/>
      <c r="AA512" s="441"/>
      <c r="AB512" s="443"/>
      <c r="AC512" s="441"/>
      <c r="AD512" s="444"/>
      <c r="AG512" s="441"/>
      <c r="AH512" s="441"/>
      <c r="AI512" s="443"/>
      <c r="AL512" s="441"/>
      <c r="AN512" s="441"/>
      <c r="AO512" s="443"/>
      <c r="AP512" s="441"/>
      <c r="AQ512" s="441"/>
      <c r="AR512" s="441"/>
      <c r="AS512" s="441"/>
      <c r="AT512" s="441"/>
      <c r="AU512" s="441"/>
      <c r="AV512" s="443"/>
      <c r="AW512" s="442"/>
      <c r="AY512" s="441"/>
      <c r="BC512" s="441"/>
      <c r="BD512" s="441"/>
      <c r="BE512" s="441"/>
      <c r="BF512" s="441"/>
      <c r="BG512" s="441"/>
      <c r="BH512" s="441"/>
      <c r="BI512" s="441"/>
      <c r="BJ512" s="441"/>
      <c r="BK512" s="441"/>
    </row>
    <row r="513" spans="1:63" x14ac:dyDescent="0.25">
      <c r="A513" s="443"/>
      <c r="B513" s="438"/>
      <c r="C513" s="441"/>
      <c r="D513" s="441"/>
      <c r="E513" s="441"/>
      <c r="I513" s="442"/>
      <c r="Q513" s="443"/>
      <c r="S513" s="443"/>
      <c r="T513" s="441"/>
      <c r="U513" s="444"/>
      <c r="V513" s="438"/>
      <c r="W513" s="443"/>
      <c r="X513" s="443"/>
      <c r="Y513" s="441"/>
      <c r="Z513" s="445"/>
      <c r="AA513" s="441"/>
      <c r="AB513" s="443"/>
      <c r="AC513" s="441"/>
      <c r="AD513" s="444"/>
      <c r="AG513" s="441"/>
      <c r="AH513" s="441"/>
      <c r="AI513" s="443"/>
      <c r="AL513" s="441"/>
      <c r="AN513" s="441"/>
      <c r="AO513" s="443"/>
      <c r="AP513" s="441"/>
      <c r="AQ513" s="441"/>
      <c r="AR513" s="441"/>
      <c r="AS513" s="441"/>
      <c r="AT513" s="441"/>
      <c r="AU513" s="441"/>
      <c r="AV513" s="443"/>
      <c r="AW513" s="442"/>
      <c r="AY513" s="441"/>
      <c r="BC513" s="441"/>
      <c r="BD513" s="441"/>
      <c r="BE513" s="441"/>
      <c r="BF513" s="441"/>
      <c r="BG513" s="441"/>
      <c r="BH513" s="441"/>
      <c r="BI513" s="441"/>
      <c r="BJ513" s="441"/>
      <c r="BK513" s="441"/>
    </row>
    <row r="514" spans="1:63" x14ac:dyDescent="0.25">
      <c r="A514" s="443"/>
      <c r="B514" s="438"/>
      <c r="C514" s="441"/>
      <c r="D514" s="441"/>
      <c r="E514" s="441"/>
      <c r="I514" s="442"/>
      <c r="Q514" s="443"/>
      <c r="S514" s="443"/>
      <c r="T514" s="441"/>
      <c r="U514" s="444"/>
      <c r="V514" s="438"/>
      <c r="W514" s="443"/>
      <c r="X514" s="443"/>
      <c r="Y514" s="441"/>
      <c r="Z514" s="445"/>
      <c r="AA514" s="441"/>
      <c r="AB514" s="443"/>
      <c r="AC514" s="441"/>
      <c r="AD514" s="444"/>
      <c r="AG514" s="441"/>
      <c r="AH514" s="441"/>
      <c r="AI514" s="443"/>
      <c r="AL514" s="441"/>
      <c r="AN514" s="441"/>
      <c r="AO514" s="443"/>
      <c r="AP514" s="441"/>
      <c r="AQ514" s="441"/>
      <c r="AR514" s="441"/>
      <c r="AS514" s="441"/>
      <c r="AT514" s="441"/>
      <c r="AU514" s="441"/>
      <c r="AV514" s="443"/>
      <c r="AW514" s="442"/>
      <c r="AY514" s="441"/>
      <c r="BC514" s="441"/>
      <c r="BD514" s="441"/>
      <c r="BE514" s="441"/>
      <c r="BF514" s="441"/>
      <c r="BG514" s="441"/>
      <c r="BH514" s="441"/>
      <c r="BI514" s="441"/>
      <c r="BJ514" s="441"/>
      <c r="BK514" s="441"/>
    </row>
    <row r="515" spans="1:63" x14ac:dyDescent="0.25">
      <c r="A515" s="443"/>
      <c r="B515" s="438"/>
      <c r="C515" s="441"/>
      <c r="D515" s="441"/>
      <c r="E515" s="441"/>
      <c r="I515" s="442"/>
      <c r="Q515" s="443"/>
      <c r="S515" s="443"/>
      <c r="T515" s="441"/>
      <c r="U515" s="444"/>
      <c r="V515" s="438"/>
      <c r="W515" s="443"/>
      <c r="X515" s="443"/>
      <c r="Y515" s="441"/>
      <c r="Z515" s="445"/>
      <c r="AA515" s="441"/>
      <c r="AB515" s="443"/>
      <c r="AC515" s="441"/>
      <c r="AD515" s="444"/>
      <c r="AG515" s="441"/>
      <c r="AH515" s="441"/>
      <c r="AI515" s="443"/>
      <c r="AL515" s="441"/>
      <c r="AN515" s="441"/>
      <c r="AO515" s="443"/>
      <c r="AP515" s="441"/>
      <c r="AQ515" s="441"/>
      <c r="AR515" s="441"/>
      <c r="AS515" s="441"/>
      <c r="AT515" s="441"/>
      <c r="AU515" s="441"/>
      <c r="AV515" s="443"/>
      <c r="AW515" s="442"/>
      <c r="AY515" s="441"/>
      <c r="BC515" s="441"/>
      <c r="BD515" s="441"/>
      <c r="BE515" s="441"/>
      <c r="BF515" s="441"/>
      <c r="BG515" s="441"/>
      <c r="BH515" s="441"/>
      <c r="BI515" s="441"/>
      <c r="BJ515" s="441"/>
      <c r="BK515" s="441"/>
    </row>
    <row r="516" spans="1:63" x14ac:dyDescent="0.25">
      <c r="A516" s="443"/>
      <c r="B516" s="438"/>
      <c r="C516" s="441"/>
      <c r="D516" s="441"/>
      <c r="E516" s="441"/>
      <c r="I516" s="442"/>
      <c r="Q516" s="443"/>
      <c r="S516" s="443"/>
      <c r="T516" s="441"/>
      <c r="U516" s="444"/>
      <c r="V516" s="438"/>
      <c r="W516" s="443"/>
      <c r="X516" s="443"/>
      <c r="Y516" s="441"/>
      <c r="Z516" s="445"/>
      <c r="AA516" s="441"/>
      <c r="AB516" s="443"/>
      <c r="AC516" s="441"/>
      <c r="AD516" s="444"/>
      <c r="AG516" s="441"/>
      <c r="AH516" s="441"/>
      <c r="AI516" s="443"/>
      <c r="AL516" s="441"/>
      <c r="AN516" s="441"/>
      <c r="AO516" s="443"/>
      <c r="AP516" s="441"/>
      <c r="AQ516" s="441"/>
      <c r="AR516" s="441"/>
      <c r="AS516" s="441"/>
      <c r="AT516" s="441"/>
      <c r="AU516" s="441"/>
      <c r="AV516" s="443"/>
      <c r="AW516" s="442"/>
      <c r="AY516" s="441"/>
      <c r="BC516" s="441"/>
      <c r="BD516" s="441"/>
      <c r="BE516" s="441"/>
      <c r="BF516" s="441"/>
      <c r="BG516" s="441"/>
      <c r="BH516" s="441"/>
      <c r="BI516" s="441"/>
      <c r="BJ516" s="441"/>
      <c r="BK516" s="441"/>
    </row>
    <row r="517" spans="1:63" x14ac:dyDescent="0.25">
      <c r="A517" s="443"/>
      <c r="B517" s="438"/>
      <c r="C517" s="441"/>
      <c r="D517" s="441"/>
      <c r="E517" s="441"/>
      <c r="I517" s="442"/>
      <c r="Q517" s="443"/>
      <c r="S517" s="443"/>
      <c r="T517" s="441"/>
      <c r="U517" s="444"/>
      <c r="V517" s="438"/>
      <c r="W517" s="443"/>
      <c r="X517" s="443"/>
      <c r="Y517" s="441"/>
      <c r="Z517" s="445"/>
      <c r="AA517" s="441"/>
      <c r="AB517" s="443"/>
      <c r="AC517" s="441"/>
      <c r="AD517" s="444"/>
      <c r="AG517" s="441"/>
      <c r="AH517" s="441"/>
      <c r="AI517" s="443"/>
      <c r="AL517" s="441"/>
      <c r="AN517" s="441"/>
      <c r="AO517" s="443"/>
      <c r="AP517" s="441"/>
      <c r="AQ517" s="441"/>
      <c r="AR517" s="441"/>
      <c r="AS517" s="441"/>
      <c r="AT517" s="441"/>
      <c r="AU517" s="441"/>
      <c r="AV517" s="443"/>
      <c r="AW517" s="442"/>
      <c r="AY517" s="441"/>
      <c r="BC517" s="441"/>
      <c r="BD517" s="441"/>
      <c r="BE517" s="441"/>
      <c r="BF517" s="441"/>
      <c r="BG517" s="441"/>
      <c r="BH517" s="441"/>
      <c r="BI517" s="441"/>
      <c r="BJ517" s="441"/>
      <c r="BK517" s="441"/>
    </row>
    <row r="518" spans="1:63" x14ac:dyDescent="0.25">
      <c r="A518" s="443"/>
      <c r="B518" s="438"/>
      <c r="C518" s="441"/>
      <c r="D518" s="441"/>
      <c r="E518" s="441"/>
      <c r="I518" s="442"/>
      <c r="Q518" s="443"/>
      <c r="S518" s="443"/>
      <c r="T518" s="441"/>
      <c r="U518" s="444"/>
      <c r="V518" s="438"/>
      <c r="W518" s="443"/>
      <c r="X518" s="443"/>
      <c r="Y518" s="441"/>
      <c r="Z518" s="445"/>
      <c r="AA518" s="441"/>
      <c r="AB518" s="443"/>
      <c r="AC518" s="441"/>
      <c r="AD518" s="444"/>
      <c r="AG518" s="441"/>
      <c r="AH518" s="441"/>
      <c r="AI518" s="443"/>
      <c r="AL518" s="441"/>
      <c r="AN518" s="441"/>
      <c r="AO518" s="443"/>
      <c r="AP518" s="441"/>
      <c r="AQ518" s="441"/>
      <c r="AR518" s="441"/>
      <c r="AS518" s="441"/>
      <c r="AT518" s="441"/>
      <c r="AU518" s="441"/>
      <c r="AV518" s="443"/>
      <c r="AW518" s="442"/>
      <c r="AY518" s="441"/>
      <c r="BC518" s="441"/>
      <c r="BD518" s="441"/>
      <c r="BE518" s="441"/>
      <c r="BF518" s="441"/>
      <c r="BG518" s="441"/>
      <c r="BH518" s="441"/>
      <c r="BI518" s="441"/>
      <c r="BJ518" s="441"/>
      <c r="BK518" s="441"/>
    </row>
    <row r="519" spans="1:63" x14ac:dyDescent="0.25">
      <c r="A519" s="443"/>
      <c r="B519" s="438"/>
      <c r="C519" s="441"/>
      <c r="D519" s="441"/>
      <c r="E519" s="441"/>
      <c r="I519" s="442"/>
      <c r="Q519" s="443"/>
      <c r="S519" s="443"/>
      <c r="T519" s="441"/>
      <c r="U519" s="444"/>
      <c r="V519" s="438"/>
      <c r="W519" s="443"/>
      <c r="X519" s="443"/>
      <c r="Y519" s="441"/>
      <c r="Z519" s="445"/>
      <c r="AA519" s="441"/>
      <c r="AB519" s="443"/>
      <c r="AC519" s="441"/>
      <c r="AD519" s="444"/>
      <c r="AG519" s="441"/>
      <c r="AH519" s="441"/>
      <c r="AI519" s="443"/>
      <c r="AL519" s="441"/>
      <c r="AN519" s="441"/>
      <c r="AO519" s="443"/>
      <c r="AP519" s="441"/>
      <c r="AQ519" s="441"/>
      <c r="AR519" s="441"/>
      <c r="AS519" s="441"/>
      <c r="AT519" s="441"/>
      <c r="AU519" s="441"/>
      <c r="AV519" s="443"/>
      <c r="AW519" s="442"/>
      <c r="AY519" s="441"/>
      <c r="BC519" s="441"/>
      <c r="BD519" s="441"/>
      <c r="BE519" s="441"/>
      <c r="BF519" s="441"/>
      <c r="BG519" s="441"/>
      <c r="BH519" s="441"/>
      <c r="BI519" s="441"/>
      <c r="BJ519" s="441"/>
      <c r="BK519" s="441"/>
    </row>
    <row r="520" spans="1:63" x14ac:dyDescent="0.25">
      <c r="A520" s="443"/>
      <c r="B520" s="438"/>
      <c r="C520" s="441"/>
      <c r="D520" s="441"/>
      <c r="E520" s="441"/>
      <c r="I520" s="442"/>
      <c r="Q520" s="443"/>
      <c r="S520" s="443"/>
      <c r="T520" s="441"/>
      <c r="U520" s="444"/>
      <c r="V520" s="438"/>
      <c r="W520" s="443"/>
      <c r="X520" s="443"/>
      <c r="Y520" s="441"/>
      <c r="Z520" s="445"/>
      <c r="AA520" s="441"/>
      <c r="AB520" s="443"/>
      <c r="AC520" s="441"/>
      <c r="AD520" s="444"/>
      <c r="AG520" s="441"/>
      <c r="AH520" s="441"/>
      <c r="AI520" s="443"/>
      <c r="AL520" s="441"/>
      <c r="AN520" s="441"/>
      <c r="AO520" s="443"/>
      <c r="AP520" s="441"/>
      <c r="AQ520" s="441"/>
      <c r="AR520" s="441"/>
      <c r="AS520" s="441"/>
      <c r="AT520" s="441"/>
      <c r="AU520" s="441"/>
      <c r="AV520" s="443"/>
      <c r="AW520" s="442"/>
      <c r="AY520" s="441"/>
      <c r="BC520" s="441"/>
      <c r="BD520" s="441"/>
      <c r="BE520" s="441"/>
      <c r="BF520" s="441"/>
      <c r="BG520" s="441"/>
      <c r="BH520" s="441"/>
      <c r="BI520" s="441"/>
      <c r="BJ520" s="441"/>
      <c r="BK520" s="441"/>
    </row>
    <row r="521" spans="1:63" x14ac:dyDescent="0.25">
      <c r="A521" s="443"/>
      <c r="B521" s="438"/>
      <c r="C521" s="441"/>
      <c r="D521" s="441"/>
      <c r="E521" s="441"/>
      <c r="I521" s="442"/>
      <c r="Q521" s="443"/>
      <c r="S521" s="443"/>
      <c r="T521" s="441"/>
      <c r="U521" s="444"/>
      <c r="V521" s="438"/>
      <c r="W521" s="443"/>
      <c r="X521" s="443"/>
      <c r="Y521" s="441"/>
      <c r="Z521" s="445"/>
      <c r="AA521" s="441"/>
      <c r="AB521" s="443"/>
      <c r="AC521" s="441"/>
      <c r="AD521" s="444"/>
      <c r="AG521" s="441"/>
      <c r="AH521" s="441"/>
      <c r="AI521" s="443"/>
      <c r="AL521" s="441"/>
      <c r="AN521" s="441"/>
      <c r="AO521" s="443"/>
      <c r="AP521" s="441"/>
      <c r="AQ521" s="441"/>
      <c r="AR521" s="441"/>
      <c r="AS521" s="441"/>
      <c r="AT521" s="441"/>
      <c r="AU521" s="441"/>
      <c r="AV521" s="443"/>
      <c r="AW521" s="442"/>
      <c r="AY521" s="441"/>
      <c r="BC521" s="441"/>
      <c r="BD521" s="441"/>
      <c r="BE521" s="441"/>
      <c r="BF521" s="441"/>
      <c r="BG521" s="441"/>
      <c r="BH521" s="441"/>
      <c r="BI521" s="441"/>
      <c r="BJ521" s="441"/>
      <c r="BK521" s="441"/>
    </row>
    <row r="522" spans="1:63" x14ac:dyDescent="0.25">
      <c r="A522" s="443"/>
      <c r="B522" s="438"/>
      <c r="C522" s="441"/>
      <c r="D522" s="441"/>
      <c r="E522" s="441"/>
      <c r="I522" s="442"/>
      <c r="Q522" s="443"/>
      <c r="S522" s="443"/>
      <c r="T522" s="441"/>
      <c r="U522" s="444"/>
      <c r="V522" s="438"/>
      <c r="W522" s="443"/>
      <c r="X522" s="443"/>
      <c r="Y522" s="441"/>
      <c r="Z522" s="445"/>
      <c r="AA522" s="441"/>
      <c r="AB522" s="443"/>
      <c r="AC522" s="441"/>
      <c r="AD522" s="444"/>
      <c r="AG522" s="441"/>
      <c r="AH522" s="441"/>
      <c r="AI522" s="443"/>
      <c r="AL522" s="441"/>
      <c r="AN522" s="441"/>
      <c r="AO522" s="443"/>
      <c r="AP522" s="441"/>
      <c r="AQ522" s="441"/>
      <c r="AR522" s="441"/>
      <c r="AS522" s="441"/>
      <c r="AT522" s="441"/>
      <c r="AU522" s="441"/>
      <c r="AV522" s="443"/>
      <c r="AW522" s="442"/>
      <c r="AY522" s="441"/>
      <c r="BC522" s="441"/>
      <c r="BD522" s="441"/>
      <c r="BE522" s="441"/>
      <c r="BF522" s="441"/>
      <c r="BG522" s="441"/>
      <c r="BH522" s="441"/>
      <c r="BI522" s="441"/>
      <c r="BJ522" s="441"/>
      <c r="BK522" s="441"/>
    </row>
    <row r="523" spans="1:63" x14ac:dyDescent="0.25">
      <c r="A523" s="443"/>
      <c r="B523" s="438"/>
      <c r="C523" s="441"/>
      <c r="D523" s="441"/>
      <c r="E523" s="441"/>
      <c r="I523" s="442"/>
      <c r="Q523" s="443"/>
      <c r="S523" s="443"/>
      <c r="T523" s="441"/>
      <c r="U523" s="444"/>
      <c r="V523" s="438"/>
      <c r="W523" s="443"/>
      <c r="X523" s="443"/>
      <c r="Y523" s="441"/>
      <c r="Z523" s="445"/>
      <c r="AA523" s="441"/>
      <c r="AB523" s="443"/>
      <c r="AC523" s="441"/>
      <c r="AD523" s="444"/>
      <c r="AG523" s="441"/>
      <c r="AH523" s="441"/>
      <c r="AI523" s="443"/>
      <c r="AL523" s="441"/>
      <c r="AN523" s="441"/>
      <c r="AO523" s="443"/>
      <c r="AP523" s="441"/>
      <c r="AQ523" s="441"/>
      <c r="AR523" s="441"/>
      <c r="AS523" s="441"/>
      <c r="AT523" s="441"/>
      <c r="AU523" s="441"/>
      <c r="AV523" s="443"/>
      <c r="AW523" s="442"/>
      <c r="AY523" s="441"/>
      <c r="BC523" s="441"/>
      <c r="BD523" s="441"/>
      <c r="BE523" s="441"/>
      <c r="BF523" s="441"/>
      <c r="BG523" s="441"/>
      <c r="BH523" s="441"/>
      <c r="BI523" s="441"/>
      <c r="BJ523" s="441"/>
      <c r="BK523" s="441"/>
    </row>
    <row r="524" spans="1:63" x14ac:dyDescent="0.25">
      <c r="A524" s="443"/>
      <c r="B524" s="438"/>
      <c r="C524" s="441"/>
      <c r="D524" s="441"/>
      <c r="E524" s="441"/>
      <c r="I524" s="442"/>
      <c r="Q524" s="443"/>
      <c r="S524" s="443"/>
      <c r="T524" s="441"/>
      <c r="U524" s="444"/>
      <c r="V524" s="438"/>
      <c r="W524" s="443"/>
      <c r="X524" s="443"/>
      <c r="Y524" s="441"/>
      <c r="Z524" s="445"/>
      <c r="AA524" s="441"/>
      <c r="AB524" s="443"/>
      <c r="AC524" s="441"/>
      <c r="AD524" s="444"/>
      <c r="AG524" s="441"/>
      <c r="AH524" s="441"/>
      <c r="AI524" s="443"/>
      <c r="AL524" s="441"/>
      <c r="AN524" s="441"/>
      <c r="AO524" s="443"/>
      <c r="AP524" s="441"/>
      <c r="AQ524" s="441"/>
      <c r="AR524" s="441"/>
      <c r="AS524" s="441"/>
      <c r="AT524" s="441"/>
      <c r="AU524" s="441"/>
      <c r="AV524" s="443"/>
      <c r="AW524" s="442"/>
      <c r="AY524" s="441"/>
      <c r="BC524" s="441"/>
      <c r="BD524" s="441"/>
      <c r="BE524" s="441"/>
      <c r="BF524" s="441"/>
      <c r="BG524" s="441"/>
      <c r="BH524" s="441"/>
      <c r="BI524" s="441"/>
      <c r="BJ524" s="441"/>
      <c r="BK524" s="441"/>
    </row>
    <row r="525" spans="1:63" x14ac:dyDescent="0.25">
      <c r="A525" s="443"/>
      <c r="B525" s="438"/>
      <c r="C525" s="441"/>
      <c r="D525" s="441"/>
      <c r="E525" s="441"/>
      <c r="I525" s="442"/>
      <c r="Q525" s="443"/>
      <c r="S525" s="443"/>
      <c r="T525" s="441"/>
      <c r="U525" s="444"/>
      <c r="V525" s="438"/>
      <c r="W525" s="443"/>
      <c r="X525" s="443"/>
      <c r="Y525" s="441"/>
      <c r="Z525" s="445"/>
      <c r="AA525" s="441"/>
      <c r="AB525" s="443"/>
      <c r="AC525" s="441"/>
      <c r="AD525" s="444"/>
      <c r="AG525" s="441"/>
      <c r="AH525" s="441"/>
      <c r="AI525" s="443"/>
      <c r="AL525" s="441"/>
      <c r="AN525" s="441"/>
      <c r="AO525" s="443"/>
      <c r="AP525" s="441"/>
      <c r="AQ525" s="441"/>
      <c r="AR525" s="441"/>
      <c r="AS525" s="441"/>
      <c r="AT525" s="441"/>
      <c r="AU525" s="441"/>
      <c r="AV525" s="443"/>
      <c r="AW525" s="442"/>
      <c r="AY525" s="441"/>
      <c r="BC525" s="441"/>
      <c r="BD525" s="441"/>
      <c r="BE525" s="441"/>
      <c r="BF525" s="441"/>
      <c r="BG525" s="441"/>
      <c r="BH525" s="441"/>
      <c r="BI525" s="441"/>
      <c r="BJ525" s="441"/>
      <c r="BK525" s="441"/>
    </row>
    <row r="526" spans="1:63" x14ac:dyDescent="0.25">
      <c r="A526" s="443"/>
      <c r="B526" s="438"/>
      <c r="C526" s="441"/>
      <c r="D526" s="441"/>
      <c r="E526" s="441"/>
      <c r="I526" s="442"/>
      <c r="Q526" s="443"/>
      <c r="S526" s="443"/>
      <c r="T526" s="441"/>
      <c r="U526" s="444"/>
      <c r="V526" s="438"/>
      <c r="W526" s="443"/>
      <c r="X526" s="443"/>
      <c r="Y526" s="441"/>
      <c r="Z526" s="445"/>
      <c r="AA526" s="441"/>
      <c r="AB526" s="443"/>
      <c r="AC526" s="441"/>
      <c r="AD526" s="444"/>
      <c r="AG526" s="441"/>
      <c r="AH526" s="441"/>
      <c r="AI526" s="443"/>
      <c r="AL526" s="441"/>
      <c r="AN526" s="441"/>
      <c r="AO526" s="443"/>
      <c r="AP526" s="441"/>
      <c r="AQ526" s="441"/>
      <c r="AR526" s="441"/>
      <c r="AS526" s="441"/>
      <c r="AT526" s="441"/>
      <c r="AU526" s="441"/>
      <c r="AV526" s="443"/>
      <c r="AW526" s="442"/>
      <c r="AY526" s="441"/>
      <c r="BC526" s="441"/>
      <c r="BD526" s="441"/>
      <c r="BE526" s="441"/>
      <c r="BF526" s="441"/>
      <c r="BG526" s="441"/>
      <c r="BH526" s="441"/>
      <c r="BI526" s="441"/>
      <c r="BJ526" s="441"/>
      <c r="BK526" s="441"/>
    </row>
    <row r="527" spans="1:63" x14ac:dyDescent="0.25">
      <c r="A527" s="443"/>
      <c r="B527" s="438"/>
      <c r="C527" s="441"/>
      <c r="D527" s="441"/>
      <c r="E527" s="441"/>
      <c r="I527" s="442"/>
      <c r="Q527" s="443"/>
      <c r="S527" s="443"/>
      <c r="T527" s="441"/>
      <c r="U527" s="444"/>
      <c r="V527" s="438"/>
      <c r="W527" s="443"/>
      <c r="X527" s="443"/>
      <c r="Y527" s="441"/>
      <c r="Z527" s="445"/>
      <c r="AA527" s="441"/>
      <c r="AB527" s="443"/>
      <c r="AC527" s="441"/>
      <c r="AD527" s="444"/>
      <c r="AG527" s="441"/>
      <c r="AH527" s="441"/>
      <c r="AI527" s="443"/>
      <c r="AL527" s="441"/>
      <c r="AN527" s="441"/>
      <c r="AO527" s="443"/>
      <c r="AP527" s="441"/>
      <c r="AQ527" s="441"/>
      <c r="AR527" s="441"/>
      <c r="AS527" s="441"/>
      <c r="AT527" s="441"/>
      <c r="AU527" s="441"/>
      <c r="AV527" s="443"/>
      <c r="AW527" s="442"/>
      <c r="AY527" s="441"/>
      <c r="BC527" s="441"/>
      <c r="BD527" s="441"/>
      <c r="BE527" s="441"/>
      <c r="BF527" s="441"/>
      <c r="BG527" s="441"/>
      <c r="BH527" s="441"/>
      <c r="BI527" s="441"/>
      <c r="BJ527" s="441"/>
      <c r="BK527" s="441"/>
    </row>
    <row r="528" spans="1:63" x14ac:dyDescent="0.25">
      <c r="A528" s="443"/>
      <c r="B528" s="438"/>
      <c r="C528" s="441"/>
      <c r="D528" s="441"/>
      <c r="E528" s="441"/>
      <c r="I528" s="442"/>
      <c r="Q528" s="443"/>
      <c r="S528" s="443"/>
      <c r="T528" s="441"/>
      <c r="U528" s="444"/>
      <c r="V528" s="438"/>
      <c r="W528" s="443"/>
      <c r="X528" s="443"/>
      <c r="Y528" s="441"/>
      <c r="Z528" s="445"/>
      <c r="AA528" s="441"/>
      <c r="AB528" s="443"/>
      <c r="AC528" s="441"/>
      <c r="AD528" s="444"/>
      <c r="AG528" s="441"/>
      <c r="AH528" s="441"/>
      <c r="AI528" s="443"/>
      <c r="AL528" s="441"/>
      <c r="AN528" s="441"/>
      <c r="AO528" s="443"/>
      <c r="AP528" s="441"/>
      <c r="AQ528" s="441"/>
      <c r="AR528" s="441"/>
      <c r="AS528" s="441"/>
      <c r="AT528" s="441"/>
      <c r="AU528" s="441"/>
      <c r="AV528" s="443"/>
      <c r="AW528" s="442"/>
      <c r="AY528" s="441"/>
      <c r="BC528" s="441"/>
      <c r="BD528" s="441"/>
      <c r="BE528" s="441"/>
      <c r="BF528" s="441"/>
      <c r="BG528" s="441"/>
      <c r="BH528" s="441"/>
      <c r="BI528" s="441"/>
      <c r="BJ528" s="441"/>
      <c r="BK528" s="441"/>
    </row>
    <row r="529" spans="1:63" x14ac:dyDescent="0.25">
      <c r="A529" s="443"/>
      <c r="B529" s="438"/>
      <c r="C529" s="441"/>
      <c r="D529" s="441"/>
      <c r="E529" s="441"/>
      <c r="I529" s="442"/>
      <c r="Q529" s="443"/>
      <c r="S529" s="443"/>
      <c r="T529" s="441"/>
      <c r="U529" s="444"/>
      <c r="V529" s="438"/>
      <c r="W529" s="443"/>
      <c r="X529" s="443"/>
      <c r="Y529" s="441"/>
      <c r="Z529" s="445"/>
      <c r="AA529" s="441"/>
      <c r="AB529" s="443"/>
      <c r="AC529" s="441"/>
      <c r="AD529" s="444"/>
      <c r="AG529" s="441"/>
      <c r="AH529" s="441"/>
      <c r="AI529" s="443"/>
      <c r="AL529" s="441"/>
      <c r="AN529" s="441"/>
      <c r="AO529" s="443"/>
      <c r="AP529" s="441"/>
      <c r="AQ529" s="441"/>
      <c r="AR529" s="441"/>
      <c r="AS529" s="441"/>
      <c r="AT529" s="441"/>
      <c r="AU529" s="441"/>
      <c r="AV529" s="443"/>
      <c r="AW529" s="442"/>
      <c r="AY529" s="441"/>
      <c r="BC529" s="441"/>
      <c r="BD529" s="441"/>
      <c r="BE529" s="441"/>
      <c r="BF529" s="441"/>
      <c r="BG529" s="441"/>
      <c r="BH529" s="441"/>
      <c r="BI529" s="441"/>
      <c r="BJ529" s="441"/>
      <c r="BK529" s="441"/>
    </row>
    <row r="530" spans="1:63" x14ac:dyDescent="0.25">
      <c r="A530" s="443"/>
      <c r="B530" s="438"/>
      <c r="C530" s="441"/>
      <c r="D530" s="441"/>
      <c r="E530" s="441"/>
      <c r="I530" s="442"/>
      <c r="Q530" s="443"/>
      <c r="S530" s="443"/>
      <c r="T530" s="441"/>
      <c r="U530" s="444"/>
      <c r="V530" s="438"/>
      <c r="W530" s="443"/>
      <c r="X530" s="443"/>
      <c r="Y530" s="441"/>
      <c r="Z530" s="445"/>
      <c r="AA530" s="441"/>
      <c r="AB530" s="443"/>
      <c r="AC530" s="441"/>
      <c r="AD530" s="444"/>
      <c r="AG530" s="441"/>
      <c r="AH530" s="441"/>
      <c r="AI530" s="443"/>
      <c r="AL530" s="441"/>
      <c r="AN530" s="441"/>
      <c r="AO530" s="443"/>
      <c r="AP530" s="441"/>
      <c r="AQ530" s="441"/>
      <c r="AR530" s="441"/>
      <c r="AS530" s="441"/>
      <c r="AT530" s="441"/>
      <c r="AU530" s="441"/>
      <c r="AV530" s="443"/>
      <c r="AW530" s="442"/>
      <c r="AY530" s="441"/>
      <c r="BC530" s="441"/>
      <c r="BD530" s="441"/>
      <c r="BE530" s="441"/>
      <c r="BF530" s="441"/>
      <c r="BG530" s="441"/>
      <c r="BH530" s="441"/>
      <c r="BI530" s="441"/>
      <c r="BJ530" s="441"/>
      <c r="BK530" s="441"/>
    </row>
    <row r="531" spans="1:63" x14ac:dyDescent="0.25">
      <c r="A531" s="443"/>
      <c r="B531" s="438"/>
      <c r="C531" s="441"/>
      <c r="D531" s="441"/>
      <c r="E531" s="441"/>
      <c r="I531" s="442"/>
      <c r="Q531" s="443"/>
      <c r="S531" s="443"/>
      <c r="T531" s="441"/>
      <c r="U531" s="444"/>
      <c r="V531" s="438"/>
      <c r="W531" s="443"/>
      <c r="X531" s="443"/>
      <c r="Y531" s="441"/>
      <c r="Z531" s="445"/>
      <c r="AA531" s="441"/>
      <c r="AB531" s="443"/>
      <c r="AC531" s="441"/>
      <c r="AD531" s="444"/>
      <c r="AG531" s="441"/>
      <c r="AH531" s="441"/>
      <c r="AI531" s="443"/>
      <c r="AL531" s="441"/>
      <c r="AN531" s="441"/>
      <c r="AO531" s="443"/>
      <c r="AP531" s="441"/>
      <c r="AQ531" s="441"/>
      <c r="AR531" s="441"/>
      <c r="AS531" s="441"/>
      <c r="AT531" s="441"/>
      <c r="AU531" s="441"/>
      <c r="AV531" s="443"/>
      <c r="AW531" s="442"/>
      <c r="AY531" s="441"/>
      <c r="BC531" s="441"/>
      <c r="BD531" s="441"/>
      <c r="BE531" s="441"/>
      <c r="BF531" s="441"/>
      <c r="BG531" s="441"/>
      <c r="BH531" s="441"/>
      <c r="BI531" s="441"/>
      <c r="BJ531" s="441"/>
      <c r="BK531" s="441"/>
    </row>
    <row r="532" spans="1:63" x14ac:dyDescent="0.25">
      <c r="A532" s="443"/>
      <c r="B532" s="438"/>
      <c r="C532" s="441"/>
      <c r="D532" s="441"/>
      <c r="E532" s="441"/>
      <c r="I532" s="442"/>
      <c r="Q532" s="443"/>
      <c r="S532" s="443"/>
      <c r="T532" s="441"/>
      <c r="U532" s="444"/>
      <c r="V532" s="438"/>
      <c r="W532" s="443"/>
      <c r="X532" s="443"/>
      <c r="Y532" s="441"/>
      <c r="Z532" s="445"/>
      <c r="AA532" s="441"/>
      <c r="AB532" s="443"/>
      <c r="AC532" s="441"/>
      <c r="AD532" s="444"/>
      <c r="AG532" s="441"/>
      <c r="AH532" s="441"/>
      <c r="AI532" s="443"/>
      <c r="AL532" s="441"/>
      <c r="AN532" s="441"/>
      <c r="AO532" s="443"/>
      <c r="AP532" s="441"/>
      <c r="AQ532" s="441"/>
      <c r="AR532" s="441"/>
      <c r="AS532" s="441"/>
      <c r="AT532" s="441"/>
      <c r="AU532" s="441"/>
      <c r="AV532" s="443"/>
      <c r="AW532" s="442"/>
      <c r="AY532" s="441"/>
      <c r="BC532" s="441"/>
      <c r="BD532" s="441"/>
      <c r="BE532" s="441"/>
      <c r="BF532" s="441"/>
      <c r="BG532" s="441"/>
      <c r="BH532" s="441"/>
      <c r="BI532" s="441"/>
      <c r="BJ532" s="441"/>
      <c r="BK532" s="441"/>
    </row>
    <row r="533" spans="1:63" x14ac:dyDescent="0.25">
      <c r="A533" s="443"/>
      <c r="B533" s="438"/>
      <c r="C533" s="441"/>
      <c r="D533" s="441"/>
      <c r="E533" s="441"/>
      <c r="I533" s="442"/>
      <c r="Q533" s="443"/>
      <c r="S533" s="443"/>
      <c r="T533" s="441"/>
      <c r="U533" s="444"/>
      <c r="V533" s="438"/>
      <c r="W533" s="443"/>
      <c r="X533" s="443"/>
      <c r="Y533" s="441"/>
      <c r="Z533" s="445"/>
      <c r="AA533" s="441"/>
      <c r="AB533" s="443"/>
      <c r="AC533" s="441"/>
      <c r="AD533" s="444"/>
      <c r="AG533" s="441"/>
      <c r="AH533" s="441"/>
      <c r="AI533" s="443"/>
      <c r="AL533" s="441"/>
      <c r="AN533" s="441"/>
      <c r="AO533" s="443"/>
      <c r="AP533" s="441"/>
      <c r="AQ533" s="441"/>
      <c r="AR533" s="441"/>
      <c r="AS533" s="441"/>
      <c r="AT533" s="441"/>
      <c r="AU533" s="441"/>
      <c r="AV533" s="443"/>
      <c r="AW533" s="442"/>
      <c r="AY533" s="441"/>
      <c r="BC533" s="441"/>
      <c r="BD533" s="441"/>
      <c r="BE533" s="441"/>
      <c r="BF533" s="441"/>
      <c r="BG533" s="441"/>
      <c r="BH533" s="441"/>
      <c r="BI533" s="441"/>
      <c r="BJ533" s="441"/>
      <c r="BK533" s="441"/>
    </row>
    <row r="534" spans="1:63" x14ac:dyDescent="0.25">
      <c r="A534" s="443"/>
      <c r="B534" s="438"/>
      <c r="C534" s="441"/>
      <c r="D534" s="441"/>
      <c r="E534" s="441"/>
      <c r="I534" s="442"/>
      <c r="Q534" s="443"/>
      <c r="S534" s="443"/>
      <c r="T534" s="441"/>
      <c r="U534" s="444"/>
      <c r="V534" s="438"/>
      <c r="W534" s="443"/>
      <c r="X534" s="443"/>
      <c r="Y534" s="441"/>
      <c r="Z534" s="445"/>
      <c r="AA534" s="441"/>
      <c r="AB534" s="443"/>
      <c r="AC534" s="441"/>
      <c r="AD534" s="444"/>
      <c r="AG534" s="441"/>
      <c r="AH534" s="441"/>
      <c r="AI534" s="443"/>
      <c r="AL534" s="441"/>
      <c r="AN534" s="441"/>
      <c r="AO534" s="443"/>
      <c r="AP534" s="441"/>
      <c r="AQ534" s="441"/>
      <c r="AR534" s="441"/>
      <c r="AS534" s="441"/>
      <c r="AT534" s="441"/>
      <c r="AU534" s="441"/>
      <c r="AV534" s="443"/>
      <c r="AW534" s="442"/>
      <c r="AY534" s="441"/>
      <c r="BC534" s="441"/>
      <c r="BD534" s="441"/>
      <c r="BE534" s="441"/>
      <c r="BF534" s="441"/>
      <c r="BG534" s="441"/>
      <c r="BH534" s="441"/>
      <c r="BI534" s="441"/>
      <c r="BJ534" s="441"/>
      <c r="BK534" s="441"/>
    </row>
    <row r="535" spans="1:63" x14ac:dyDescent="0.25">
      <c r="A535" s="443"/>
      <c r="B535" s="438"/>
      <c r="C535" s="441"/>
      <c r="D535" s="441"/>
      <c r="E535" s="441"/>
      <c r="I535" s="442"/>
      <c r="Q535" s="443"/>
      <c r="S535" s="443"/>
      <c r="T535" s="441"/>
      <c r="U535" s="444"/>
      <c r="V535" s="438"/>
      <c r="W535" s="443"/>
      <c r="X535" s="443"/>
      <c r="Y535" s="441"/>
      <c r="Z535" s="445"/>
      <c r="AA535" s="441"/>
      <c r="AB535" s="443"/>
      <c r="AC535" s="441"/>
      <c r="AD535" s="444"/>
      <c r="AG535" s="441"/>
      <c r="AH535" s="441"/>
      <c r="AI535" s="443"/>
      <c r="AL535" s="441"/>
      <c r="AN535" s="441"/>
      <c r="AO535" s="443"/>
      <c r="AP535" s="441"/>
      <c r="AQ535" s="441"/>
      <c r="AR535" s="441"/>
      <c r="AS535" s="441"/>
      <c r="AT535" s="441"/>
      <c r="AU535" s="441"/>
      <c r="AV535" s="443"/>
      <c r="AW535" s="442"/>
      <c r="AY535" s="441"/>
      <c r="BC535" s="441"/>
      <c r="BD535" s="441"/>
      <c r="BE535" s="441"/>
      <c r="BF535" s="441"/>
      <c r="BG535" s="441"/>
      <c r="BH535" s="441"/>
      <c r="BI535" s="441"/>
      <c r="BJ535" s="441"/>
      <c r="BK535" s="441"/>
    </row>
    <row r="536" spans="1:63" x14ac:dyDescent="0.25">
      <c r="A536" s="443"/>
      <c r="B536" s="438"/>
      <c r="C536" s="441"/>
      <c r="D536" s="441"/>
      <c r="E536" s="441"/>
      <c r="I536" s="442"/>
      <c r="Q536" s="443"/>
      <c r="S536" s="443"/>
      <c r="T536" s="441"/>
      <c r="U536" s="444"/>
      <c r="V536" s="438"/>
      <c r="W536" s="443"/>
      <c r="X536" s="443"/>
      <c r="Y536" s="441"/>
      <c r="Z536" s="445"/>
      <c r="AA536" s="441"/>
      <c r="AB536" s="443"/>
      <c r="AC536" s="441"/>
      <c r="AD536" s="444"/>
      <c r="AG536" s="441"/>
      <c r="AH536" s="441"/>
      <c r="AI536" s="443"/>
      <c r="AL536" s="441"/>
      <c r="AN536" s="441"/>
      <c r="AO536" s="443"/>
      <c r="AP536" s="441"/>
      <c r="AQ536" s="441"/>
      <c r="AR536" s="441"/>
      <c r="AS536" s="441"/>
      <c r="AT536" s="441"/>
      <c r="AU536" s="441"/>
      <c r="AV536" s="443"/>
      <c r="AW536" s="442"/>
      <c r="AY536" s="441"/>
      <c r="BC536" s="441"/>
      <c r="BD536" s="441"/>
      <c r="BE536" s="441"/>
      <c r="BF536" s="441"/>
      <c r="BG536" s="441"/>
      <c r="BH536" s="441"/>
      <c r="BI536" s="441"/>
      <c r="BJ536" s="441"/>
      <c r="BK536" s="441"/>
    </row>
    <row r="537" spans="1:63" x14ac:dyDescent="0.25">
      <c r="A537" s="443"/>
      <c r="B537" s="438"/>
      <c r="C537" s="441"/>
      <c r="D537" s="441"/>
      <c r="E537" s="441"/>
      <c r="I537" s="442"/>
      <c r="Q537" s="443"/>
      <c r="S537" s="443"/>
      <c r="T537" s="441"/>
      <c r="U537" s="444"/>
      <c r="V537" s="438"/>
      <c r="W537" s="443"/>
      <c r="X537" s="443"/>
      <c r="Y537" s="441"/>
      <c r="Z537" s="445"/>
      <c r="AA537" s="441"/>
      <c r="AB537" s="443"/>
      <c r="AC537" s="441"/>
      <c r="AD537" s="444"/>
      <c r="AG537" s="441"/>
      <c r="AH537" s="441"/>
      <c r="AI537" s="443"/>
      <c r="AL537" s="441"/>
      <c r="AN537" s="441"/>
      <c r="AO537" s="443"/>
      <c r="AP537" s="441"/>
      <c r="AQ537" s="441"/>
      <c r="AR537" s="441"/>
      <c r="AS537" s="441"/>
      <c r="AT537" s="441"/>
      <c r="AU537" s="441"/>
      <c r="AV537" s="443"/>
      <c r="AW537" s="442"/>
      <c r="AY537" s="441"/>
      <c r="BC537" s="441"/>
      <c r="BD537" s="441"/>
      <c r="BE537" s="441"/>
      <c r="BF537" s="441"/>
      <c r="BG537" s="441"/>
      <c r="BH537" s="441"/>
      <c r="BI537" s="441"/>
      <c r="BJ537" s="441"/>
      <c r="BK537" s="441"/>
    </row>
    <row r="538" spans="1:63" x14ac:dyDescent="0.25">
      <c r="A538" s="443"/>
      <c r="B538" s="438"/>
      <c r="C538" s="441"/>
      <c r="D538" s="441"/>
      <c r="E538" s="441"/>
      <c r="I538" s="442"/>
      <c r="Q538" s="443"/>
      <c r="S538" s="443"/>
      <c r="T538" s="441"/>
      <c r="U538" s="444"/>
      <c r="V538" s="438"/>
      <c r="W538" s="443"/>
      <c r="X538" s="443"/>
      <c r="Y538" s="441"/>
      <c r="Z538" s="445"/>
      <c r="AA538" s="441"/>
      <c r="AB538" s="443"/>
      <c r="AC538" s="441"/>
      <c r="AD538" s="444"/>
      <c r="AG538" s="441"/>
      <c r="AH538" s="441"/>
      <c r="AI538" s="443"/>
      <c r="AL538" s="441"/>
      <c r="AN538" s="441"/>
      <c r="AO538" s="443"/>
      <c r="AP538" s="441"/>
      <c r="AQ538" s="441"/>
      <c r="AR538" s="441"/>
      <c r="AS538" s="441"/>
      <c r="AT538" s="441"/>
      <c r="AU538" s="441"/>
      <c r="AV538" s="443"/>
      <c r="AW538" s="442"/>
      <c r="AY538" s="441"/>
      <c r="BC538" s="441"/>
      <c r="BD538" s="441"/>
      <c r="BE538" s="441"/>
      <c r="BF538" s="441"/>
      <c r="BG538" s="441"/>
      <c r="BH538" s="441"/>
      <c r="BI538" s="441"/>
      <c r="BJ538" s="441"/>
      <c r="BK538" s="441"/>
    </row>
    <row r="539" spans="1:63" x14ac:dyDescent="0.25">
      <c r="A539" s="443"/>
      <c r="B539" s="438"/>
      <c r="C539" s="441"/>
      <c r="D539" s="441"/>
      <c r="E539" s="441"/>
      <c r="I539" s="442"/>
      <c r="Q539" s="443"/>
      <c r="S539" s="443"/>
      <c r="T539" s="441"/>
      <c r="U539" s="444"/>
      <c r="V539" s="438"/>
      <c r="W539" s="443"/>
      <c r="X539" s="443"/>
      <c r="Y539" s="441"/>
      <c r="Z539" s="445"/>
      <c r="AA539" s="441"/>
      <c r="AB539" s="443"/>
      <c r="AC539" s="441"/>
      <c r="AD539" s="444"/>
      <c r="AG539" s="441"/>
      <c r="AH539" s="441"/>
      <c r="AI539" s="443"/>
      <c r="AL539" s="441"/>
      <c r="AN539" s="441"/>
      <c r="AO539" s="443"/>
      <c r="AP539" s="441"/>
      <c r="AQ539" s="441"/>
      <c r="AR539" s="441"/>
      <c r="AS539" s="441"/>
      <c r="AT539" s="441"/>
      <c r="AU539" s="441"/>
      <c r="AV539" s="443"/>
      <c r="AW539" s="442"/>
      <c r="AY539" s="441"/>
      <c r="BC539" s="441"/>
      <c r="BD539" s="441"/>
      <c r="BE539" s="441"/>
      <c r="BF539" s="441"/>
      <c r="BG539" s="441"/>
      <c r="BH539" s="441"/>
      <c r="BI539" s="441"/>
      <c r="BJ539" s="441"/>
      <c r="BK539" s="441"/>
    </row>
    <row r="540" spans="1:63" x14ac:dyDescent="0.25">
      <c r="A540" s="443"/>
      <c r="B540" s="438"/>
      <c r="C540" s="441"/>
      <c r="D540" s="441"/>
      <c r="E540" s="441"/>
      <c r="I540" s="442"/>
      <c r="Q540" s="443"/>
      <c r="S540" s="443"/>
      <c r="T540" s="441"/>
      <c r="U540" s="444"/>
      <c r="V540" s="438"/>
      <c r="W540" s="443"/>
      <c r="X540" s="443"/>
      <c r="Y540" s="441"/>
      <c r="Z540" s="445"/>
      <c r="AA540" s="441"/>
      <c r="AB540" s="443"/>
      <c r="AC540" s="441"/>
      <c r="AD540" s="444"/>
      <c r="AG540" s="441"/>
      <c r="AH540" s="441"/>
      <c r="AI540" s="443"/>
      <c r="AL540" s="441"/>
      <c r="AN540" s="441"/>
      <c r="AO540" s="443"/>
      <c r="AP540" s="441"/>
      <c r="AQ540" s="441"/>
      <c r="AR540" s="441"/>
      <c r="AS540" s="441"/>
      <c r="AT540" s="441"/>
      <c r="AU540" s="441"/>
      <c r="AV540" s="443"/>
      <c r="AW540" s="442"/>
      <c r="AY540" s="441"/>
      <c r="BC540" s="441"/>
      <c r="BD540" s="441"/>
      <c r="BE540" s="441"/>
      <c r="BF540" s="441"/>
      <c r="BG540" s="441"/>
      <c r="BH540" s="441"/>
      <c r="BI540" s="441"/>
      <c r="BJ540" s="441"/>
      <c r="BK540" s="441"/>
    </row>
    <row r="541" spans="1:63" x14ac:dyDescent="0.25">
      <c r="A541" s="443"/>
      <c r="B541" s="438"/>
      <c r="C541" s="441"/>
      <c r="D541" s="441"/>
      <c r="E541" s="441"/>
      <c r="I541" s="442"/>
      <c r="Q541" s="443"/>
      <c r="S541" s="443"/>
      <c r="T541" s="441"/>
      <c r="U541" s="444"/>
      <c r="V541" s="438"/>
      <c r="W541" s="443"/>
      <c r="X541" s="443"/>
      <c r="Y541" s="441"/>
      <c r="Z541" s="445"/>
      <c r="AA541" s="441"/>
      <c r="AB541" s="443"/>
      <c r="AC541" s="441"/>
      <c r="AD541" s="444"/>
      <c r="AG541" s="441"/>
      <c r="AH541" s="441"/>
      <c r="AI541" s="443"/>
      <c r="AL541" s="441"/>
      <c r="AN541" s="441"/>
      <c r="AO541" s="443"/>
      <c r="AP541" s="441"/>
      <c r="AQ541" s="441"/>
      <c r="AR541" s="441"/>
      <c r="AS541" s="441"/>
      <c r="AT541" s="441"/>
      <c r="AU541" s="441"/>
      <c r="AV541" s="443"/>
      <c r="AW541" s="442"/>
      <c r="AY541" s="441"/>
      <c r="BC541" s="441"/>
      <c r="BD541" s="441"/>
      <c r="BE541" s="441"/>
      <c r="BF541" s="441"/>
      <c r="BG541" s="441"/>
      <c r="BH541" s="441"/>
      <c r="BI541" s="441"/>
      <c r="BJ541" s="441"/>
      <c r="BK541" s="441"/>
    </row>
    <row r="542" spans="1:63" x14ac:dyDescent="0.25">
      <c r="A542" s="443"/>
      <c r="B542" s="438"/>
      <c r="C542" s="441"/>
      <c r="D542" s="441"/>
      <c r="E542" s="441"/>
      <c r="I542" s="442"/>
      <c r="Q542" s="443"/>
      <c r="S542" s="443"/>
      <c r="T542" s="441"/>
      <c r="U542" s="444"/>
      <c r="V542" s="438"/>
      <c r="W542" s="443"/>
      <c r="X542" s="443"/>
      <c r="Y542" s="441"/>
      <c r="Z542" s="445"/>
      <c r="AA542" s="441"/>
      <c r="AB542" s="443"/>
      <c r="AC542" s="441"/>
      <c r="AD542" s="444"/>
      <c r="AG542" s="441"/>
      <c r="AH542" s="441"/>
      <c r="AI542" s="443"/>
      <c r="AL542" s="441"/>
      <c r="AN542" s="441"/>
      <c r="AO542" s="443"/>
      <c r="AP542" s="441"/>
      <c r="AQ542" s="441"/>
      <c r="AR542" s="441"/>
      <c r="AS542" s="441"/>
      <c r="AT542" s="441"/>
      <c r="AU542" s="441"/>
      <c r="AV542" s="443"/>
      <c r="AW542" s="442"/>
      <c r="AY542" s="441"/>
      <c r="BC542" s="441"/>
      <c r="BD542" s="441"/>
      <c r="BE542" s="441"/>
      <c r="BF542" s="441"/>
      <c r="BG542" s="441"/>
      <c r="BH542" s="441"/>
      <c r="BI542" s="441"/>
      <c r="BJ542" s="441"/>
      <c r="BK542" s="441"/>
    </row>
    <row r="543" spans="1:63" x14ac:dyDescent="0.25">
      <c r="A543" s="443"/>
      <c r="B543" s="438"/>
      <c r="C543" s="441"/>
      <c r="D543" s="441"/>
      <c r="E543" s="441"/>
      <c r="I543" s="442"/>
      <c r="Q543" s="443"/>
      <c r="S543" s="443"/>
      <c r="T543" s="441"/>
      <c r="U543" s="444"/>
      <c r="V543" s="438"/>
      <c r="W543" s="443"/>
      <c r="X543" s="443"/>
      <c r="Y543" s="441"/>
      <c r="Z543" s="445"/>
      <c r="AA543" s="441"/>
      <c r="AB543" s="443"/>
      <c r="AC543" s="441"/>
      <c r="AD543" s="444"/>
      <c r="AG543" s="441"/>
      <c r="AH543" s="441"/>
      <c r="AI543" s="443"/>
      <c r="AL543" s="441"/>
      <c r="AN543" s="441"/>
      <c r="AO543" s="443"/>
      <c r="AP543" s="441"/>
      <c r="AQ543" s="441"/>
      <c r="AR543" s="441"/>
      <c r="AS543" s="441"/>
      <c r="AT543" s="441"/>
      <c r="AU543" s="441"/>
      <c r="AV543" s="443"/>
      <c r="AW543" s="442"/>
      <c r="AY543" s="441"/>
      <c r="BC543" s="441"/>
      <c r="BD543" s="441"/>
      <c r="BE543" s="441"/>
      <c r="BF543" s="441"/>
      <c r="BG543" s="441"/>
      <c r="BH543" s="441"/>
      <c r="BI543" s="441"/>
      <c r="BJ543" s="441"/>
      <c r="BK543" s="441"/>
    </row>
    <row r="544" spans="1:63" x14ac:dyDescent="0.25">
      <c r="A544" s="443"/>
      <c r="B544" s="438"/>
      <c r="C544" s="441"/>
      <c r="D544" s="441"/>
      <c r="E544" s="441"/>
      <c r="I544" s="442"/>
      <c r="Q544" s="443"/>
      <c r="S544" s="443"/>
      <c r="T544" s="441"/>
      <c r="U544" s="444"/>
      <c r="V544" s="438"/>
      <c r="W544" s="443"/>
      <c r="X544" s="443"/>
      <c r="Y544" s="441"/>
      <c r="Z544" s="445"/>
      <c r="AA544" s="441"/>
      <c r="AB544" s="443"/>
      <c r="AC544" s="441"/>
      <c r="AD544" s="444"/>
      <c r="AG544" s="441"/>
      <c r="AH544" s="441"/>
      <c r="AI544" s="443"/>
      <c r="AL544" s="441"/>
      <c r="AN544" s="441"/>
      <c r="AO544" s="443"/>
      <c r="AP544" s="441"/>
      <c r="AQ544" s="441"/>
      <c r="AR544" s="441"/>
      <c r="AS544" s="441"/>
      <c r="AT544" s="441"/>
      <c r="AU544" s="441"/>
      <c r="AV544" s="443"/>
      <c r="AW544" s="442"/>
      <c r="AY544" s="441"/>
      <c r="BC544" s="441"/>
      <c r="BD544" s="441"/>
      <c r="BE544" s="441"/>
      <c r="BF544" s="441"/>
      <c r="BG544" s="441"/>
      <c r="BH544" s="441"/>
      <c r="BI544" s="441"/>
      <c r="BJ544" s="441"/>
      <c r="BK544" s="441"/>
    </row>
    <row r="545" spans="1:63" x14ac:dyDescent="0.25">
      <c r="A545" s="443"/>
      <c r="B545" s="438"/>
      <c r="C545" s="441"/>
      <c r="D545" s="441"/>
      <c r="E545" s="441"/>
      <c r="I545" s="442"/>
      <c r="Q545" s="443"/>
      <c r="S545" s="443"/>
      <c r="T545" s="441"/>
      <c r="U545" s="444"/>
      <c r="V545" s="438"/>
      <c r="W545" s="443"/>
      <c r="X545" s="443"/>
      <c r="Y545" s="441"/>
      <c r="Z545" s="445"/>
      <c r="AA545" s="441"/>
      <c r="AB545" s="443"/>
      <c r="AC545" s="441"/>
      <c r="AD545" s="444"/>
      <c r="AG545" s="441"/>
      <c r="AH545" s="441"/>
      <c r="AI545" s="443"/>
      <c r="AL545" s="441"/>
      <c r="AN545" s="441"/>
      <c r="AO545" s="443"/>
      <c r="AP545" s="441"/>
      <c r="AQ545" s="441"/>
      <c r="AR545" s="441"/>
      <c r="AS545" s="441"/>
      <c r="AT545" s="441"/>
      <c r="AU545" s="441"/>
      <c r="AV545" s="443"/>
      <c r="AW545" s="442"/>
      <c r="AY545" s="441"/>
      <c r="BC545" s="441"/>
      <c r="BD545" s="441"/>
      <c r="BE545" s="441"/>
      <c r="BF545" s="441"/>
      <c r="BG545" s="441"/>
      <c r="BH545" s="441"/>
      <c r="BI545" s="441"/>
      <c r="BJ545" s="441"/>
      <c r="BK545" s="441"/>
    </row>
    <row r="546" spans="1:63" x14ac:dyDescent="0.25">
      <c r="A546" s="443"/>
      <c r="B546" s="438"/>
      <c r="C546" s="441"/>
      <c r="D546" s="441"/>
      <c r="E546" s="441"/>
      <c r="I546" s="442"/>
      <c r="Q546" s="443"/>
      <c r="S546" s="443"/>
      <c r="T546" s="441"/>
      <c r="U546" s="444"/>
      <c r="V546" s="438"/>
      <c r="W546" s="443"/>
      <c r="X546" s="443"/>
      <c r="Y546" s="441"/>
      <c r="Z546" s="445"/>
      <c r="AA546" s="441"/>
      <c r="AB546" s="443"/>
      <c r="AC546" s="441"/>
      <c r="AD546" s="444"/>
      <c r="AG546" s="441"/>
      <c r="AH546" s="441"/>
      <c r="AI546" s="443"/>
      <c r="AL546" s="441"/>
      <c r="AN546" s="441"/>
      <c r="AO546" s="443"/>
      <c r="AP546" s="441"/>
      <c r="AQ546" s="441"/>
      <c r="AR546" s="441"/>
      <c r="AS546" s="441"/>
      <c r="AT546" s="441"/>
      <c r="AU546" s="441"/>
      <c r="AV546" s="443"/>
      <c r="AW546" s="442"/>
      <c r="AY546" s="441"/>
      <c r="BC546" s="441"/>
      <c r="BD546" s="441"/>
      <c r="BE546" s="441"/>
      <c r="BF546" s="441"/>
      <c r="BG546" s="441"/>
      <c r="BH546" s="441"/>
      <c r="BI546" s="441"/>
      <c r="BJ546" s="441"/>
      <c r="BK546" s="441"/>
    </row>
    <row r="547" spans="1:63" x14ac:dyDescent="0.25">
      <c r="A547" s="443"/>
      <c r="B547" s="438"/>
      <c r="C547" s="441"/>
      <c r="D547" s="441"/>
      <c r="E547" s="441"/>
      <c r="I547" s="442"/>
      <c r="Q547" s="443"/>
      <c r="S547" s="443"/>
      <c r="T547" s="441"/>
      <c r="U547" s="444"/>
      <c r="V547" s="438"/>
      <c r="W547" s="443"/>
      <c r="X547" s="443"/>
      <c r="Y547" s="441"/>
      <c r="Z547" s="445"/>
      <c r="AA547" s="441"/>
      <c r="AB547" s="443"/>
      <c r="AC547" s="441"/>
      <c r="AD547" s="444"/>
      <c r="AG547" s="441"/>
      <c r="AH547" s="441"/>
      <c r="AI547" s="443"/>
      <c r="AL547" s="441"/>
      <c r="AN547" s="441"/>
      <c r="AO547" s="443"/>
      <c r="AP547" s="441"/>
      <c r="AQ547" s="441"/>
      <c r="AR547" s="441"/>
      <c r="AS547" s="441"/>
      <c r="AT547" s="441"/>
      <c r="AU547" s="441"/>
      <c r="AV547" s="443"/>
      <c r="AW547" s="442"/>
      <c r="AY547" s="441"/>
      <c r="BC547" s="441"/>
      <c r="BD547" s="441"/>
      <c r="BE547" s="441"/>
      <c r="BF547" s="441"/>
      <c r="BG547" s="441"/>
      <c r="BH547" s="441"/>
      <c r="BI547" s="441"/>
      <c r="BJ547" s="441"/>
      <c r="BK547" s="441"/>
    </row>
    <row r="548" spans="1:63" x14ac:dyDescent="0.25">
      <c r="A548" s="443"/>
      <c r="B548" s="438"/>
      <c r="C548" s="441"/>
      <c r="D548" s="441"/>
      <c r="E548" s="441"/>
      <c r="I548" s="442"/>
      <c r="Q548" s="443"/>
      <c r="S548" s="443"/>
      <c r="T548" s="441"/>
      <c r="U548" s="444"/>
      <c r="V548" s="438"/>
      <c r="W548" s="443"/>
      <c r="X548" s="443"/>
      <c r="Y548" s="441"/>
      <c r="Z548" s="445"/>
      <c r="AA548" s="441"/>
      <c r="AB548" s="443"/>
      <c r="AC548" s="441"/>
      <c r="AD548" s="444"/>
      <c r="AG548" s="441"/>
      <c r="AH548" s="441"/>
      <c r="AI548" s="443"/>
      <c r="AL548" s="441"/>
      <c r="AN548" s="441"/>
      <c r="AO548" s="443"/>
      <c r="AP548" s="441"/>
      <c r="AQ548" s="441"/>
      <c r="AR548" s="441"/>
      <c r="AS548" s="441"/>
      <c r="AT548" s="441"/>
      <c r="AU548" s="441"/>
      <c r="AV548" s="443"/>
      <c r="AW548" s="442"/>
      <c r="AY548" s="441"/>
      <c r="BC548" s="441"/>
      <c r="BD548" s="441"/>
      <c r="BE548" s="441"/>
      <c r="BF548" s="441"/>
      <c r="BG548" s="441"/>
      <c r="BH548" s="441"/>
      <c r="BI548" s="441"/>
      <c r="BJ548" s="441"/>
      <c r="BK548" s="441"/>
    </row>
    <row r="549" spans="1:63" x14ac:dyDescent="0.25">
      <c r="A549" s="443"/>
      <c r="B549" s="438"/>
      <c r="C549" s="441"/>
      <c r="D549" s="441"/>
      <c r="E549" s="441"/>
      <c r="I549" s="442"/>
      <c r="Q549" s="443"/>
      <c r="S549" s="443"/>
      <c r="T549" s="441"/>
      <c r="U549" s="444"/>
      <c r="V549" s="438"/>
      <c r="W549" s="443"/>
      <c r="X549" s="443"/>
      <c r="Y549" s="441"/>
      <c r="Z549" s="445"/>
      <c r="AA549" s="441"/>
      <c r="AB549" s="443"/>
      <c r="AC549" s="441"/>
      <c r="AD549" s="444"/>
      <c r="AG549" s="441"/>
      <c r="AH549" s="441"/>
      <c r="AI549" s="443"/>
      <c r="AL549" s="441"/>
      <c r="AN549" s="441"/>
      <c r="AO549" s="443"/>
      <c r="AP549" s="441"/>
      <c r="AQ549" s="441"/>
      <c r="AR549" s="441"/>
      <c r="AS549" s="441"/>
      <c r="AT549" s="441"/>
      <c r="AU549" s="441"/>
      <c r="AV549" s="443"/>
      <c r="AW549" s="442"/>
      <c r="AY549" s="441"/>
      <c r="BC549" s="441"/>
      <c r="BD549" s="441"/>
      <c r="BE549" s="441"/>
      <c r="BF549" s="441"/>
      <c r="BG549" s="441"/>
      <c r="BH549" s="441"/>
      <c r="BI549" s="441"/>
      <c r="BJ549" s="441"/>
      <c r="BK549" s="441"/>
    </row>
    <row r="550" spans="1:63" x14ac:dyDescent="0.25">
      <c r="A550" s="443"/>
      <c r="B550" s="438"/>
      <c r="C550" s="441"/>
      <c r="D550" s="441"/>
      <c r="E550" s="441"/>
      <c r="I550" s="442"/>
      <c r="Q550" s="443"/>
      <c r="S550" s="443"/>
      <c r="T550" s="441"/>
      <c r="U550" s="444"/>
      <c r="V550" s="438"/>
      <c r="W550" s="443"/>
      <c r="X550" s="443"/>
      <c r="Y550" s="441"/>
      <c r="Z550" s="445"/>
      <c r="AA550" s="441"/>
      <c r="AB550" s="443"/>
      <c r="AC550" s="441"/>
      <c r="AD550" s="444"/>
      <c r="AG550" s="441"/>
      <c r="AH550" s="441"/>
      <c r="AI550" s="443"/>
      <c r="AL550" s="441"/>
      <c r="AN550" s="441"/>
      <c r="AO550" s="443"/>
      <c r="AP550" s="441"/>
      <c r="AQ550" s="441"/>
      <c r="AR550" s="441"/>
      <c r="AS550" s="441"/>
      <c r="AT550" s="441"/>
      <c r="AU550" s="441"/>
      <c r="AV550" s="443"/>
      <c r="AW550" s="442"/>
      <c r="AY550" s="441"/>
      <c r="BC550" s="441"/>
      <c r="BD550" s="441"/>
      <c r="BE550" s="441"/>
      <c r="BF550" s="441"/>
      <c r="BG550" s="441"/>
      <c r="BH550" s="441"/>
      <c r="BI550" s="441"/>
      <c r="BJ550" s="441"/>
      <c r="BK550" s="441"/>
    </row>
    <row r="551" spans="1:63" x14ac:dyDescent="0.25">
      <c r="A551" s="443"/>
      <c r="B551" s="438"/>
      <c r="C551" s="441"/>
      <c r="D551" s="441"/>
      <c r="E551" s="441"/>
      <c r="I551" s="442"/>
      <c r="Q551" s="443"/>
      <c r="S551" s="443"/>
      <c r="T551" s="441"/>
      <c r="U551" s="444"/>
      <c r="V551" s="438"/>
      <c r="W551" s="443"/>
      <c r="X551" s="443"/>
      <c r="Y551" s="441"/>
      <c r="Z551" s="445"/>
      <c r="AA551" s="441"/>
      <c r="AB551" s="443"/>
      <c r="AC551" s="441"/>
      <c r="AD551" s="444"/>
      <c r="AG551" s="441"/>
      <c r="AH551" s="441"/>
      <c r="AI551" s="443"/>
      <c r="AL551" s="441"/>
      <c r="AN551" s="441"/>
      <c r="AO551" s="443"/>
      <c r="AP551" s="441"/>
      <c r="AQ551" s="441"/>
      <c r="AR551" s="441"/>
      <c r="AS551" s="441"/>
      <c r="AT551" s="441"/>
      <c r="AU551" s="441"/>
      <c r="AV551" s="443"/>
      <c r="AW551" s="442"/>
      <c r="AY551" s="441"/>
      <c r="BC551" s="441"/>
      <c r="BD551" s="441"/>
      <c r="BE551" s="441"/>
      <c r="BF551" s="441"/>
      <c r="BG551" s="441"/>
      <c r="BH551" s="441"/>
      <c r="BI551" s="441"/>
      <c r="BJ551" s="441"/>
      <c r="BK551" s="441"/>
    </row>
    <row r="552" spans="1:63" x14ac:dyDescent="0.25">
      <c r="A552" s="443"/>
      <c r="B552" s="438"/>
      <c r="C552" s="441"/>
      <c r="D552" s="441"/>
      <c r="E552" s="441"/>
      <c r="I552" s="442"/>
      <c r="Q552" s="443"/>
      <c r="S552" s="443"/>
      <c r="T552" s="441"/>
      <c r="U552" s="444"/>
      <c r="V552" s="438"/>
      <c r="W552" s="443"/>
      <c r="X552" s="443"/>
      <c r="Y552" s="441"/>
      <c r="Z552" s="445"/>
      <c r="AA552" s="441"/>
      <c r="AB552" s="443"/>
      <c r="AC552" s="441"/>
      <c r="AD552" s="444"/>
      <c r="AG552" s="441"/>
      <c r="AH552" s="441"/>
      <c r="AI552" s="443"/>
      <c r="AL552" s="441"/>
      <c r="AN552" s="441"/>
      <c r="AO552" s="443"/>
      <c r="AP552" s="441"/>
      <c r="AQ552" s="441"/>
      <c r="AR552" s="441"/>
      <c r="AS552" s="441"/>
      <c r="AT552" s="441"/>
      <c r="AU552" s="441"/>
      <c r="AV552" s="443"/>
      <c r="AW552" s="442"/>
      <c r="AY552" s="441"/>
      <c r="BC552" s="441"/>
      <c r="BD552" s="441"/>
      <c r="BE552" s="441"/>
      <c r="BF552" s="441"/>
      <c r="BG552" s="441"/>
      <c r="BH552" s="441"/>
      <c r="BI552" s="441"/>
      <c r="BJ552" s="441"/>
      <c r="BK552" s="441"/>
    </row>
    <row r="553" spans="1:63" x14ac:dyDescent="0.25">
      <c r="A553" s="443"/>
      <c r="B553" s="438"/>
      <c r="C553" s="441"/>
      <c r="D553" s="441"/>
      <c r="E553" s="441"/>
      <c r="I553" s="442"/>
      <c r="Q553" s="443"/>
      <c r="S553" s="443"/>
      <c r="T553" s="441"/>
      <c r="U553" s="444"/>
      <c r="V553" s="438"/>
      <c r="W553" s="443"/>
      <c r="X553" s="443"/>
      <c r="Y553" s="441"/>
      <c r="Z553" s="445"/>
      <c r="AA553" s="441"/>
      <c r="AB553" s="443"/>
      <c r="AC553" s="441"/>
      <c r="AD553" s="444"/>
      <c r="AG553" s="441"/>
      <c r="AH553" s="441"/>
      <c r="AI553" s="443"/>
      <c r="AL553" s="441"/>
      <c r="AN553" s="441"/>
      <c r="AO553" s="443"/>
      <c r="AP553" s="441"/>
      <c r="AQ553" s="441"/>
      <c r="AR553" s="441"/>
      <c r="AS553" s="441"/>
      <c r="AT553" s="441"/>
      <c r="AU553" s="441"/>
      <c r="AV553" s="443"/>
      <c r="AW553" s="442"/>
      <c r="AY553" s="441"/>
      <c r="BC553" s="441"/>
      <c r="BD553" s="441"/>
      <c r="BE553" s="441"/>
      <c r="BF553" s="441"/>
      <c r="BG553" s="441"/>
      <c r="BH553" s="441"/>
      <c r="BI553" s="441"/>
      <c r="BJ553" s="441"/>
      <c r="BK553" s="441"/>
    </row>
    <row r="554" spans="1:63" x14ac:dyDescent="0.25">
      <c r="A554" s="443"/>
      <c r="B554" s="438"/>
      <c r="C554" s="441"/>
      <c r="D554" s="441"/>
      <c r="E554" s="441"/>
      <c r="I554" s="442"/>
      <c r="Q554" s="443"/>
      <c r="S554" s="443"/>
      <c r="T554" s="441"/>
      <c r="U554" s="444"/>
      <c r="V554" s="438"/>
      <c r="W554" s="443"/>
      <c r="X554" s="443"/>
      <c r="Y554" s="441"/>
      <c r="Z554" s="445"/>
      <c r="AA554" s="441"/>
      <c r="AB554" s="443"/>
      <c r="AC554" s="441"/>
      <c r="AD554" s="444"/>
      <c r="AG554" s="441"/>
      <c r="AH554" s="441"/>
      <c r="AI554" s="443"/>
      <c r="AL554" s="441"/>
      <c r="AN554" s="441"/>
      <c r="AO554" s="443"/>
      <c r="AP554" s="441"/>
      <c r="AQ554" s="441"/>
      <c r="AR554" s="441"/>
      <c r="AS554" s="441"/>
      <c r="AT554" s="441"/>
      <c r="AU554" s="441"/>
      <c r="AV554" s="443"/>
      <c r="AW554" s="442"/>
      <c r="AY554" s="441"/>
      <c r="BC554" s="441"/>
      <c r="BD554" s="441"/>
      <c r="BE554" s="441"/>
      <c r="BF554" s="441"/>
      <c r="BG554" s="441"/>
      <c r="BH554" s="441"/>
      <c r="BI554" s="441"/>
      <c r="BJ554" s="441"/>
      <c r="BK554" s="441"/>
    </row>
    <row r="555" spans="1:63" x14ac:dyDescent="0.25">
      <c r="A555" s="443"/>
      <c r="B555" s="438"/>
      <c r="C555" s="441"/>
      <c r="D555" s="441"/>
      <c r="E555" s="441"/>
      <c r="I555" s="442"/>
      <c r="Q555" s="443"/>
      <c r="S555" s="443"/>
      <c r="T555" s="441"/>
      <c r="U555" s="444"/>
      <c r="V555" s="438"/>
      <c r="W555" s="443"/>
      <c r="X555" s="443"/>
      <c r="Y555" s="441"/>
      <c r="Z555" s="445"/>
      <c r="AA555" s="441"/>
      <c r="AB555" s="443"/>
      <c r="AC555" s="441"/>
      <c r="AD555" s="444"/>
      <c r="AG555" s="441"/>
      <c r="AH555" s="441"/>
      <c r="AI555" s="443"/>
      <c r="AL555" s="441"/>
      <c r="AN555" s="441"/>
      <c r="AO555" s="443"/>
      <c r="AP555" s="441"/>
      <c r="AQ555" s="441"/>
      <c r="AR555" s="441"/>
      <c r="AS555" s="441"/>
      <c r="AT555" s="441"/>
      <c r="AU555" s="441"/>
      <c r="AV555" s="443"/>
      <c r="AW555" s="442"/>
      <c r="AY555" s="441"/>
      <c r="BC555" s="441"/>
      <c r="BD555" s="441"/>
      <c r="BE555" s="441"/>
      <c r="BF555" s="441"/>
      <c r="BG555" s="441"/>
      <c r="BH555" s="441"/>
      <c r="BI555" s="441"/>
      <c r="BJ555" s="441"/>
      <c r="BK555" s="441"/>
    </row>
    <row r="556" spans="1:63" x14ac:dyDescent="0.25">
      <c r="A556" s="443"/>
      <c r="B556" s="438"/>
      <c r="C556" s="441"/>
      <c r="D556" s="441"/>
      <c r="E556" s="441"/>
      <c r="I556" s="442"/>
      <c r="Q556" s="443"/>
      <c r="S556" s="443"/>
      <c r="T556" s="441"/>
      <c r="U556" s="444"/>
      <c r="V556" s="438"/>
      <c r="W556" s="443"/>
      <c r="X556" s="443"/>
      <c r="Y556" s="441"/>
      <c r="Z556" s="445"/>
      <c r="AA556" s="441"/>
      <c r="AB556" s="443"/>
      <c r="AC556" s="441"/>
      <c r="AD556" s="444"/>
      <c r="AG556" s="441"/>
      <c r="AH556" s="441"/>
      <c r="AI556" s="443"/>
      <c r="AL556" s="441"/>
      <c r="AN556" s="441"/>
      <c r="AO556" s="443"/>
      <c r="AP556" s="441"/>
      <c r="AQ556" s="441"/>
      <c r="AR556" s="441"/>
      <c r="AS556" s="441"/>
      <c r="AT556" s="441"/>
      <c r="AU556" s="441"/>
      <c r="AV556" s="443"/>
      <c r="AW556" s="442"/>
      <c r="AY556" s="441"/>
      <c r="BC556" s="441"/>
      <c r="BD556" s="441"/>
      <c r="BE556" s="441"/>
      <c r="BF556" s="441"/>
      <c r="BG556" s="441"/>
      <c r="BH556" s="441"/>
      <c r="BI556" s="441"/>
      <c r="BJ556" s="441"/>
      <c r="BK556" s="441"/>
    </row>
    <row r="557" spans="1:63" x14ac:dyDescent="0.25">
      <c r="A557" s="443"/>
      <c r="B557" s="438"/>
      <c r="C557" s="441"/>
      <c r="D557" s="441"/>
      <c r="E557" s="441"/>
      <c r="I557" s="442"/>
      <c r="Q557" s="443"/>
      <c r="S557" s="443"/>
      <c r="T557" s="441"/>
      <c r="U557" s="444"/>
      <c r="V557" s="438"/>
      <c r="W557" s="443"/>
      <c r="X557" s="443"/>
      <c r="Y557" s="441"/>
      <c r="Z557" s="445"/>
      <c r="AA557" s="441"/>
      <c r="AB557" s="443"/>
      <c r="AC557" s="441"/>
      <c r="AD557" s="444"/>
      <c r="AG557" s="441"/>
      <c r="AH557" s="441"/>
      <c r="AI557" s="443"/>
      <c r="AL557" s="441"/>
      <c r="AN557" s="441"/>
      <c r="AO557" s="443"/>
      <c r="AP557" s="441"/>
      <c r="AQ557" s="441"/>
      <c r="AR557" s="441"/>
      <c r="AS557" s="441"/>
      <c r="AT557" s="441"/>
      <c r="AU557" s="441"/>
      <c r="AV557" s="443"/>
      <c r="AW557" s="442"/>
      <c r="AY557" s="441"/>
      <c r="BC557" s="441"/>
      <c r="BD557" s="441"/>
      <c r="BE557" s="441"/>
      <c r="BF557" s="441"/>
      <c r="BG557" s="441"/>
      <c r="BH557" s="441"/>
      <c r="BI557" s="441"/>
      <c r="BJ557" s="441"/>
      <c r="BK557" s="441"/>
    </row>
    <row r="558" spans="1:63" x14ac:dyDescent="0.25">
      <c r="A558" s="443"/>
      <c r="B558" s="438"/>
      <c r="C558" s="441"/>
      <c r="D558" s="441"/>
      <c r="E558" s="441"/>
      <c r="I558" s="442"/>
      <c r="Q558" s="443"/>
      <c r="S558" s="443"/>
      <c r="T558" s="441"/>
      <c r="U558" s="444"/>
      <c r="V558" s="438"/>
      <c r="W558" s="443"/>
      <c r="X558" s="443"/>
      <c r="Y558" s="441"/>
      <c r="Z558" s="445"/>
      <c r="AA558" s="441"/>
      <c r="AB558" s="443"/>
      <c r="AC558" s="441"/>
      <c r="AD558" s="444"/>
      <c r="AG558" s="441"/>
      <c r="AH558" s="441"/>
      <c r="AI558" s="443"/>
      <c r="AL558" s="441"/>
      <c r="AN558" s="441"/>
      <c r="AO558" s="443"/>
      <c r="AP558" s="441"/>
      <c r="AQ558" s="441"/>
      <c r="AR558" s="441"/>
      <c r="AS558" s="441"/>
      <c r="AT558" s="441"/>
      <c r="AU558" s="441"/>
      <c r="AV558" s="443"/>
      <c r="AW558" s="442"/>
      <c r="AY558" s="441"/>
      <c r="BC558" s="441"/>
      <c r="BD558" s="441"/>
      <c r="BE558" s="441"/>
      <c r="BF558" s="441"/>
      <c r="BG558" s="441"/>
      <c r="BH558" s="441"/>
      <c r="BI558" s="441"/>
      <c r="BJ558" s="441"/>
      <c r="BK558" s="441"/>
    </row>
    <row r="559" spans="1:63" x14ac:dyDescent="0.25">
      <c r="A559" s="443"/>
      <c r="B559" s="438"/>
      <c r="C559" s="441"/>
      <c r="D559" s="441"/>
      <c r="E559" s="441"/>
      <c r="I559" s="442"/>
      <c r="Q559" s="443"/>
      <c r="S559" s="443"/>
      <c r="T559" s="441"/>
      <c r="U559" s="444"/>
      <c r="V559" s="438"/>
      <c r="W559" s="443"/>
      <c r="X559" s="443"/>
      <c r="Y559" s="441"/>
      <c r="Z559" s="445"/>
      <c r="AA559" s="441"/>
      <c r="AB559" s="443"/>
      <c r="AC559" s="441"/>
      <c r="AD559" s="444"/>
      <c r="AG559" s="441"/>
      <c r="AH559" s="441"/>
      <c r="AI559" s="443"/>
      <c r="AL559" s="441"/>
      <c r="AN559" s="441"/>
      <c r="AO559" s="443"/>
      <c r="AP559" s="441"/>
      <c r="AQ559" s="441"/>
      <c r="AR559" s="441"/>
      <c r="AS559" s="441"/>
      <c r="AT559" s="441"/>
      <c r="AU559" s="441"/>
      <c r="AV559" s="443"/>
      <c r="AW559" s="442"/>
      <c r="AY559" s="441"/>
      <c r="BC559" s="441"/>
      <c r="BD559" s="441"/>
      <c r="BE559" s="441"/>
      <c r="BF559" s="441"/>
      <c r="BG559" s="441"/>
      <c r="BH559" s="441"/>
      <c r="BI559" s="441"/>
      <c r="BJ559" s="441"/>
      <c r="BK559" s="441"/>
    </row>
    <row r="560" spans="1:63" x14ac:dyDescent="0.25">
      <c r="A560" s="443"/>
      <c r="B560" s="438"/>
      <c r="C560" s="441"/>
      <c r="D560" s="441"/>
      <c r="E560" s="441"/>
      <c r="I560" s="442"/>
      <c r="Q560" s="443"/>
      <c r="S560" s="443"/>
      <c r="T560" s="441"/>
      <c r="U560" s="444"/>
      <c r="V560" s="438"/>
      <c r="W560" s="443"/>
      <c r="X560" s="443"/>
      <c r="Y560" s="441"/>
      <c r="Z560" s="445"/>
      <c r="AA560" s="441"/>
      <c r="AB560" s="443"/>
      <c r="AC560" s="441"/>
      <c r="AD560" s="444"/>
      <c r="AG560" s="441"/>
      <c r="AH560" s="441"/>
      <c r="AI560" s="443"/>
      <c r="AL560" s="441"/>
      <c r="AN560" s="441"/>
      <c r="AO560" s="443"/>
      <c r="AP560" s="441"/>
      <c r="AQ560" s="441"/>
      <c r="AR560" s="441"/>
      <c r="AS560" s="441"/>
      <c r="AT560" s="441"/>
      <c r="AU560" s="441"/>
      <c r="AV560" s="443"/>
      <c r="AW560" s="442"/>
      <c r="AY560" s="441"/>
      <c r="BC560" s="441"/>
      <c r="BD560" s="441"/>
      <c r="BE560" s="441"/>
      <c r="BF560" s="441"/>
      <c r="BG560" s="441"/>
      <c r="BH560" s="441"/>
      <c r="BI560" s="441"/>
      <c r="BJ560" s="441"/>
      <c r="BK560" s="441"/>
    </row>
    <row r="561" spans="1:63" x14ac:dyDescent="0.25">
      <c r="A561" s="443"/>
      <c r="B561" s="438"/>
      <c r="C561" s="441"/>
      <c r="D561" s="441"/>
      <c r="E561" s="441"/>
      <c r="I561" s="442"/>
      <c r="Q561" s="443"/>
      <c r="S561" s="443"/>
      <c r="T561" s="441"/>
      <c r="U561" s="444"/>
      <c r="V561" s="438"/>
      <c r="W561" s="443"/>
      <c r="X561" s="443"/>
      <c r="Y561" s="441"/>
      <c r="Z561" s="445"/>
      <c r="AA561" s="441"/>
      <c r="AB561" s="443"/>
      <c r="AC561" s="441"/>
      <c r="AD561" s="444"/>
      <c r="AG561" s="441"/>
      <c r="AH561" s="441"/>
      <c r="AI561" s="443"/>
      <c r="AL561" s="441"/>
      <c r="AN561" s="441"/>
      <c r="AO561" s="443"/>
      <c r="AP561" s="441"/>
      <c r="AQ561" s="441"/>
      <c r="AR561" s="441"/>
      <c r="AS561" s="441"/>
      <c r="AT561" s="441"/>
      <c r="AU561" s="441"/>
      <c r="AV561" s="443"/>
      <c r="AW561" s="442"/>
      <c r="AY561" s="441"/>
      <c r="BC561" s="441"/>
      <c r="BD561" s="441"/>
      <c r="BE561" s="441"/>
      <c r="BF561" s="441"/>
      <c r="BG561" s="441"/>
      <c r="BH561" s="441"/>
      <c r="BI561" s="441"/>
      <c r="BJ561" s="441"/>
      <c r="BK561" s="441"/>
    </row>
    <row r="562" spans="1:63" x14ac:dyDescent="0.25">
      <c r="A562" s="443"/>
      <c r="B562" s="438"/>
      <c r="C562" s="441"/>
      <c r="D562" s="441"/>
      <c r="E562" s="441"/>
      <c r="I562" s="442"/>
      <c r="Q562" s="443"/>
      <c r="S562" s="443"/>
      <c r="T562" s="441"/>
      <c r="U562" s="444"/>
      <c r="V562" s="438"/>
      <c r="W562" s="443"/>
      <c r="X562" s="443"/>
      <c r="Y562" s="441"/>
      <c r="Z562" s="445"/>
      <c r="AA562" s="441"/>
      <c r="AB562" s="443"/>
      <c r="AC562" s="441"/>
      <c r="AD562" s="444"/>
      <c r="AG562" s="441"/>
      <c r="AH562" s="441"/>
      <c r="AI562" s="443"/>
      <c r="AL562" s="441"/>
      <c r="AN562" s="441"/>
      <c r="AO562" s="443"/>
      <c r="AP562" s="441"/>
      <c r="AQ562" s="441"/>
      <c r="AR562" s="441"/>
      <c r="AS562" s="441"/>
      <c r="AT562" s="441"/>
      <c r="AU562" s="441"/>
      <c r="AV562" s="443"/>
      <c r="AW562" s="442"/>
      <c r="AY562" s="441"/>
      <c r="BC562" s="441"/>
      <c r="BD562" s="441"/>
      <c r="BE562" s="441"/>
      <c r="BF562" s="441"/>
      <c r="BG562" s="441"/>
      <c r="BH562" s="441"/>
      <c r="BI562" s="441"/>
      <c r="BJ562" s="441"/>
      <c r="BK562" s="441"/>
    </row>
    <row r="563" spans="1:63" x14ac:dyDescent="0.25">
      <c r="A563" s="443"/>
      <c r="B563" s="438"/>
      <c r="C563" s="441"/>
      <c r="D563" s="441"/>
      <c r="E563" s="441"/>
      <c r="I563" s="442"/>
      <c r="Q563" s="443"/>
      <c r="S563" s="443"/>
      <c r="T563" s="441"/>
      <c r="U563" s="444"/>
      <c r="V563" s="438"/>
      <c r="W563" s="443"/>
      <c r="X563" s="443"/>
      <c r="Y563" s="441"/>
      <c r="Z563" s="445"/>
      <c r="AA563" s="441"/>
      <c r="AB563" s="443"/>
      <c r="AC563" s="441"/>
      <c r="AD563" s="444"/>
      <c r="AG563" s="441"/>
      <c r="AH563" s="441"/>
      <c r="AI563" s="443"/>
      <c r="AL563" s="441"/>
      <c r="AN563" s="441"/>
      <c r="AO563" s="443"/>
      <c r="AP563" s="441"/>
      <c r="AQ563" s="441"/>
      <c r="AR563" s="441"/>
      <c r="AS563" s="441"/>
      <c r="AT563" s="441"/>
      <c r="AU563" s="441"/>
      <c r="AV563" s="443"/>
      <c r="AW563" s="442"/>
      <c r="AY563" s="441"/>
      <c r="BC563" s="441"/>
      <c r="BD563" s="441"/>
      <c r="BE563" s="441"/>
      <c r="BF563" s="441"/>
      <c r="BG563" s="441"/>
      <c r="BH563" s="441"/>
      <c r="BI563" s="441"/>
      <c r="BJ563" s="441"/>
      <c r="BK563" s="441"/>
    </row>
    <row r="564" spans="1:63" x14ac:dyDescent="0.25">
      <c r="A564" s="443"/>
      <c r="B564" s="438"/>
      <c r="C564" s="441"/>
      <c r="D564" s="441"/>
      <c r="E564" s="441"/>
      <c r="I564" s="442"/>
      <c r="Q564" s="443"/>
      <c r="S564" s="443"/>
      <c r="T564" s="441"/>
      <c r="U564" s="444"/>
      <c r="V564" s="438"/>
      <c r="W564" s="443"/>
      <c r="X564" s="443"/>
      <c r="Y564" s="441"/>
      <c r="Z564" s="445"/>
      <c r="AA564" s="441"/>
      <c r="AB564" s="443"/>
      <c r="AC564" s="441"/>
      <c r="AD564" s="444"/>
      <c r="AG564" s="441"/>
      <c r="AH564" s="441"/>
      <c r="AI564" s="443"/>
      <c r="AL564" s="441"/>
      <c r="AN564" s="441"/>
      <c r="AO564" s="443"/>
      <c r="AP564" s="441"/>
      <c r="AQ564" s="441"/>
      <c r="AR564" s="441"/>
      <c r="AS564" s="441"/>
      <c r="AT564" s="441"/>
      <c r="AU564" s="441"/>
      <c r="AV564" s="443"/>
      <c r="AW564" s="442"/>
      <c r="AY564" s="441"/>
      <c r="BC564" s="441"/>
      <c r="BD564" s="441"/>
      <c r="BE564" s="441"/>
      <c r="BF564" s="441"/>
      <c r="BG564" s="441"/>
      <c r="BH564" s="441"/>
      <c r="BI564" s="441"/>
      <c r="BJ564" s="441"/>
      <c r="BK564" s="441"/>
    </row>
    <row r="565" spans="1:63" x14ac:dyDescent="0.25">
      <c r="A565" s="443"/>
      <c r="B565" s="438"/>
      <c r="C565" s="441"/>
      <c r="D565" s="441"/>
      <c r="E565" s="441"/>
      <c r="I565" s="442"/>
      <c r="Q565" s="443"/>
      <c r="S565" s="443"/>
      <c r="T565" s="441"/>
      <c r="U565" s="444"/>
      <c r="V565" s="438"/>
      <c r="W565" s="443"/>
      <c r="X565" s="443"/>
      <c r="Y565" s="441"/>
      <c r="Z565" s="445"/>
      <c r="AA565" s="441"/>
      <c r="AB565" s="443"/>
      <c r="AC565" s="441"/>
      <c r="AD565" s="444"/>
      <c r="AG565" s="441"/>
      <c r="AH565" s="441"/>
      <c r="AI565" s="443"/>
      <c r="AL565" s="441"/>
      <c r="AN565" s="441"/>
      <c r="AO565" s="443"/>
      <c r="AP565" s="441"/>
      <c r="AQ565" s="441"/>
      <c r="AR565" s="441"/>
      <c r="AS565" s="441"/>
      <c r="AT565" s="441"/>
      <c r="AU565" s="441"/>
      <c r="AV565" s="443"/>
      <c r="AW565" s="442"/>
      <c r="AY565" s="441"/>
      <c r="BC565" s="441"/>
      <c r="BD565" s="441"/>
      <c r="BE565" s="441"/>
      <c r="BF565" s="441"/>
      <c r="BG565" s="441"/>
      <c r="BH565" s="441"/>
      <c r="BI565" s="441"/>
      <c r="BJ565" s="441"/>
      <c r="BK565" s="441"/>
    </row>
    <row r="566" spans="1:63" x14ac:dyDescent="0.25">
      <c r="A566" s="443"/>
      <c r="B566" s="438"/>
      <c r="C566" s="441"/>
      <c r="D566" s="441"/>
      <c r="E566" s="441"/>
      <c r="I566" s="442"/>
      <c r="Q566" s="443"/>
      <c r="S566" s="443"/>
      <c r="T566" s="441"/>
      <c r="U566" s="444"/>
      <c r="V566" s="438"/>
      <c r="W566" s="443"/>
      <c r="X566" s="443"/>
      <c r="Y566" s="441"/>
      <c r="Z566" s="445"/>
      <c r="AA566" s="441"/>
      <c r="AB566" s="443"/>
      <c r="AC566" s="441"/>
      <c r="AD566" s="444"/>
      <c r="AG566" s="441"/>
      <c r="AH566" s="441"/>
      <c r="AI566" s="443"/>
      <c r="AL566" s="441"/>
      <c r="AN566" s="441"/>
      <c r="AO566" s="443"/>
      <c r="AP566" s="441"/>
      <c r="AQ566" s="441"/>
      <c r="AR566" s="441"/>
      <c r="AS566" s="441"/>
      <c r="AT566" s="441"/>
      <c r="AU566" s="441"/>
      <c r="AV566" s="443"/>
      <c r="AW566" s="442"/>
      <c r="AY566" s="441"/>
      <c r="BC566" s="441"/>
      <c r="BD566" s="441"/>
      <c r="BE566" s="441"/>
      <c r="BF566" s="441"/>
      <c r="BG566" s="441"/>
      <c r="BH566" s="441"/>
      <c r="BI566" s="441"/>
      <c r="BJ566" s="441"/>
      <c r="BK566" s="441"/>
    </row>
    <row r="567" spans="1:63" x14ac:dyDescent="0.25">
      <c r="A567" s="443"/>
      <c r="B567" s="438"/>
      <c r="C567" s="441"/>
      <c r="D567" s="441"/>
      <c r="E567" s="441"/>
      <c r="I567" s="442"/>
      <c r="Q567" s="443"/>
      <c r="S567" s="443"/>
      <c r="T567" s="441"/>
      <c r="U567" s="444"/>
      <c r="V567" s="438"/>
      <c r="W567" s="443"/>
      <c r="X567" s="443"/>
      <c r="Y567" s="441"/>
      <c r="Z567" s="445"/>
      <c r="AA567" s="441"/>
      <c r="AB567" s="443"/>
      <c r="AC567" s="441"/>
      <c r="AD567" s="444"/>
      <c r="AG567" s="441"/>
      <c r="AH567" s="441"/>
      <c r="AI567" s="443"/>
      <c r="AL567" s="441"/>
      <c r="AN567" s="441"/>
      <c r="AO567" s="443"/>
      <c r="AP567" s="441"/>
      <c r="AQ567" s="441"/>
      <c r="AR567" s="441"/>
      <c r="AS567" s="441"/>
      <c r="AT567" s="441"/>
      <c r="AU567" s="441"/>
      <c r="AV567" s="443"/>
      <c r="AW567" s="442"/>
      <c r="AY567" s="441"/>
      <c r="BC567" s="441"/>
      <c r="BD567" s="441"/>
      <c r="BE567" s="441"/>
      <c r="BF567" s="441"/>
      <c r="BG567" s="441"/>
      <c r="BH567" s="441"/>
      <c r="BI567" s="441"/>
      <c r="BJ567" s="441"/>
      <c r="BK567" s="441"/>
    </row>
    <row r="568" spans="1:63" x14ac:dyDescent="0.25">
      <c r="A568" s="443"/>
      <c r="B568" s="438"/>
      <c r="C568" s="441"/>
      <c r="D568" s="441"/>
      <c r="E568" s="441"/>
      <c r="I568" s="442"/>
      <c r="Q568" s="443"/>
      <c r="S568" s="443"/>
      <c r="T568" s="441"/>
      <c r="U568" s="444"/>
      <c r="V568" s="438"/>
      <c r="W568" s="443"/>
      <c r="X568" s="443"/>
      <c r="Y568" s="441"/>
      <c r="Z568" s="445"/>
      <c r="AA568" s="441"/>
      <c r="AB568" s="443"/>
      <c r="AC568" s="441"/>
      <c r="AD568" s="444"/>
      <c r="AG568" s="441"/>
      <c r="AH568" s="441"/>
      <c r="AI568" s="443"/>
      <c r="AL568" s="441"/>
      <c r="AN568" s="441"/>
      <c r="AO568" s="443"/>
      <c r="AP568" s="441"/>
      <c r="AQ568" s="441"/>
      <c r="AR568" s="441"/>
      <c r="AS568" s="441"/>
      <c r="AT568" s="441"/>
      <c r="AU568" s="441"/>
      <c r="AV568" s="443"/>
      <c r="AW568" s="442"/>
      <c r="AY568" s="441"/>
      <c r="BC568" s="441"/>
      <c r="BD568" s="441"/>
      <c r="BE568" s="441"/>
      <c r="BF568" s="441"/>
      <c r="BG568" s="441"/>
      <c r="BH568" s="441"/>
      <c r="BI568" s="441"/>
      <c r="BJ568" s="441"/>
      <c r="BK568" s="441"/>
    </row>
    <row r="569" spans="1:63" x14ac:dyDescent="0.25">
      <c r="A569" s="443"/>
      <c r="B569" s="438"/>
      <c r="C569" s="441"/>
      <c r="D569" s="441"/>
      <c r="E569" s="441"/>
      <c r="I569" s="442"/>
      <c r="Q569" s="443"/>
      <c r="S569" s="443"/>
      <c r="T569" s="441"/>
      <c r="U569" s="444"/>
      <c r="V569" s="438"/>
      <c r="W569" s="443"/>
      <c r="X569" s="443"/>
      <c r="Y569" s="441"/>
      <c r="Z569" s="445"/>
      <c r="AA569" s="441"/>
      <c r="AB569" s="443"/>
      <c r="AC569" s="441"/>
      <c r="AD569" s="444"/>
      <c r="AG569" s="441"/>
      <c r="AH569" s="441"/>
      <c r="AI569" s="443"/>
      <c r="AL569" s="441"/>
      <c r="AN569" s="441"/>
      <c r="AO569" s="443"/>
      <c r="AP569" s="441"/>
      <c r="AQ569" s="441"/>
      <c r="AR569" s="441"/>
      <c r="AS569" s="441"/>
      <c r="AT569" s="441"/>
      <c r="AU569" s="441"/>
      <c r="AV569" s="443"/>
      <c r="AW569" s="442"/>
      <c r="AY569" s="441"/>
      <c r="BC569" s="441"/>
      <c r="BD569" s="441"/>
      <c r="BE569" s="441"/>
      <c r="BF569" s="441"/>
      <c r="BG569" s="441"/>
      <c r="BH569" s="441"/>
      <c r="BI569" s="441"/>
      <c r="BJ569" s="441"/>
      <c r="BK569" s="441"/>
    </row>
    <row r="570" spans="1:63" x14ac:dyDescent="0.25">
      <c r="A570" s="443"/>
      <c r="B570" s="438"/>
      <c r="C570" s="441"/>
      <c r="D570" s="441"/>
      <c r="E570" s="441"/>
      <c r="I570" s="442"/>
      <c r="Q570" s="443"/>
      <c r="S570" s="443"/>
      <c r="T570" s="441"/>
      <c r="U570" s="444"/>
      <c r="V570" s="438"/>
      <c r="W570" s="443"/>
      <c r="X570" s="443"/>
      <c r="Y570" s="441"/>
      <c r="Z570" s="445"/>
      <c r="AA570" s="441"/>
      <c r="AB570" s="443"/>
      <c r="AC570" s="441"/>
      <c r="AD570" s="444"/>
      <c r="AG570" s="441"/>
      <c r="AH570" s="441"/>
      <c r="AI570" s="443"/>
      <c r="AL570" s="441"/>
      <c r="AN570" s="441"/>
      <c r="AO570" s="443"/>
      <c r="AP570" s="441"/>
      <c r="AQ570" s="441"/>
      <c r="AR570" s="441"/>
      <c r="AS570" s="441"/>
      <c r="AT570" s="441"/>
      <c r="AU570" s="441"/>
      <c r="AV570" s="443"/>
      <c r="AW570" s="442"/>
      <c r="AY570" s="441"/>
      <c r="BC570" s="441"/>
      <c r="BD570" s="441"/>
      <c r="BE570" s="441"/>
      <c r="BF570" s="441"/>
      <c r="BG570" s="441"/>
      <c r="BH570" s="441"/>
      <c r="BI570" s="441"/>
      <c r="BJ570" s="441"/>
      <c r="BK570" s="441"/>
    </row>
    <row r="571" spans="1:63" x14ac:dyDescent="0.25">
      <c r="A571" s="443"/>
      <c r="B571" s="438"/>
      <c r="C571" s="441"/>
      <c r="D571" s="441"/>
      <c r="E571" s="441"/>
      <c r="I571" s="442"/>
      <c r="Q571" s="443"/>
      <c r="S571" s="443"/>
      <c r="T571" s="441"/>
      <c r="U571" s="444"/>
      <c r="V571" s="438"/>
      <c r="W571" s="443"/>
      <c r="X571" s="443"/>
      <c r="Y571" s="441"/>
      <c r="Z571" s="445"/>
      <c r="AA571" s="441"/>
      <c r="AB571" s="443"/>
      <c r="AC571" s="441"/>
      <c r="AD571" s="444"/>
      <c r="AG571" s="441"/>
      <c r="AH571" s="441"/>
      <c r="AI571" s="443"/>
      <c r="AL571" s="441"/>
      <c r="AN571" s="441"/>
      <c r="AO571" s="443"/>
      <c r="AP571" s="441"/>
      <c r="AQ571" s="441"/>
      <c r="AR571" s="441"/>
      <c r="AS571" s="441"/>
      <c r="AT571" s="441"/>
      <c r="AU571" s="441"/>
      <c r="AV571" s="443"/>
      <c r="AW571" s="442"/>
      <c r="AY571" s="441"/>
      <c r="BC571" s="441"/>
      <c r="BD571" s="441"/>
      <c r="BE571" s="441"/>
      <c r="BF571" s="441"/>
      <c r="BG571" s="441"/>
      <c r="BH571" s="441"/>
      <c r="BI571" s="441"/>
      <c r="BJ571" s="441"/>
      <c r="BK571" s="441"/>
    </row>
    <row r="572" spans="1:63" x14ac:dyDescent="0.25">
      <c r="A572" s="443"/>
      <c r="B572" s="438"/>
      <c r="C572" s="441"/>
      <c r="D572" s="441"/>
      <c r="E572" s="441"/>
      <c r="I572" s="442"/>
      <c r="Q572" s="443"/>
      <c r="S572" s="443"/>
      <c r="T572" s="441"/>
      <c r="U572" s="444"/>
      <c r="V572" s="438"/>
      <c r="W572" s="443"/>
      <c r="X572" s="443"/>
      <c r="Y572" s="441"/>
      <c r="Z572" s="445"/>
      <c r="AA572" s="441"/>
      <c r="AB572" s="443"/>
      <c r="AC572" s="441"/>
      <c r="AD572" s="444"/>
      <c r="AG572" s="441"/>
      <c r="AH572" s="441"/>
      <c r="AI572" s="443"/>
      <c r="AL572" s="441"/>
      <c r="AN572" s="441"/>
      <c r="AO572" s="443"/>
      <c r="AP572" s="441"/>
      <c r="AQ572" s="441"/>
      <c r="AR572" s="441"/>
      <c r="AS572" s="441"/>
      <c r="AT572" s="441"/>
      <c r="AU572" s="441"/>
      <c r="AV572" s="443"/>
      <c r="AW572" s="442"/>
      <c r="AY572" s="441"/>
      <c r="BC572" s="441"/>
      <c r="BD572" s="441"/>
      <c r="BE572" s="441"/>
      <c r="BF572" s="441"/>
      <c r="BG572" s="441"/>
      <c r="BH572" s="441"/>
      <c r="BI572" s="441"/>
      <c r="BJ572" s="441"/>
      <c r="BK572" s="441"/>
    </row>
    <row r="573" spans="1:63" x14ac:dyDescent="0.25">
      <c r="A573" s="443"/>
      <c r="B573" s="438"/>
      <c r="C573" s="441"/>
      <c r="D573" s="441"/>
      <c r="E573" s="441"/>
      <c r="I573" s="442"/>
      <c r="Q573" s="443"/>
      <c r="S573" s="443"/>
      <c r="T573" s="441"/>
      <c r="U573" s="444"/>
      <c r="V573" s="438"/>
      <c r="W573" s="443"/>
      <c r="X573" s="443"/>
      <c r="Y573" s="441"/>
      <c r="Z573" s="445"/>
      <c r="AA573" s="441"/>
      <c r="AB573" s="443"/>
      <c r="AC573" s="441"/>
      <c r="AD573" s="444"/>
      <c r="AG573" s="441"/>
      <c r="AH573" s="441"/>
      <c r="AI573" s="443"/>
      <c r="AL573" s="441"/>
      <c r="AN573" s="441"/>
      <c r="AO573" s="443"/>
      <c r="AP573" s="441"/>
      <c r="AQ573" s="441"/>
      <c r="AR573" s="441"/>
      <c r="AS573" s="441"/>
      <c r="AT573" s="441"/>
      <c r="AU573" s="441"/>
      <c r="AV573" s="443"/>
      <c r="AW573" s="442"/>
      <c r="AY573" s="441"/>
      <c r="BC573" s="441"/>
      <c r="BD573" s="441"/>
      <c r="BE573" s="441"/>
      <c r="BF573" s="441"/>
      <c r="BG573" s="441"/>
      <c r="BH573" s="441"/>
      <c r="BI573" s="441"/>
      <c r="BJ573" s="441"/>
      <c r="BK573" s="441"/>
    </row>
    <row r="574" spans="1:63" x14ac:dyDescent="0.25">
      <c r="A574" s="443"/>
      <c r="B574" s="438"/>
      <c r="C574" s="441"/>
      <c r="D574" s="441"/>
      <c r="E574" s="441"/>
      <c r="I574" s="442"/>
      <c r="Q574" s="443"/>
      <c r="S574" s="443"/>
      <c r="T574" s="441"/>
      <c r="U574" s="444"/>
      <c r="V574" s="438"/>
      <c r="W574" s="443"/>
      <c r="X574" s="443"/>
      <c r="Y574" s="441"/>
      <c r="Z574" s="445"/>
      <c r="AA574" s="441"/>
      <c r="AB574" s="443"/>
      <c r="AC574" s="441"/>
      <c r="AD574" s="444"/>
      <c r="AG574" s="441"/>
      <c r="AH574" s="441"/>
      <c r="AI574" s="443"/>
      <c r="AL574" s="441"/>
      <c r="AN574" s="441"/>
      <c r="AO574" s="443"/>
      <c r="AP574" s="441"/>
      <c r="AQ574" s="441"/>
      <c r="AR574" s="441"/>
      <c r="AS574" s="441"/>
      <c r="AT574" s="441"/>
      <c r="AU574" s="441"/>
      <c r="AV574" s="443"/>
      <c r="AW574" s="442"/>
      <c r="AY574" s="441"/>
      <c r="BC574" s="441"/>
      <c r="BD574" s="441"/>
      <c r="BE574" s="441"/>
      <c r="BF574" s="441"/>
      <c r="BG574" s="441"/>
      <c r="BH574" s="441"/>
      <c r="BI574" s="441"/>
      <c r="BJ574" s="441"/>
      <c r="BK574" s="441"/>
    </row>
    <row r="575" spans="1:63" x14ac:dyDescent="0.25">
      <c r="A575" s="443"/>
      <c r="B575" s="438"/>
      <c r="C575" s="441"/>
      <c r="D575" s="441"/>
      <c r="E575" s="441"/>
      <c r="I575" s="442"/>
      <c r="Q575" s="443"/>
      <c r="S575" s="443"/>
      <c r="T575" s="441"/>
      <c r="U575" s="444"/>
      <c r="V575" s="438"/>
      <c r="W575" s="443"/>
      <c r="X575" s="443"/>
      <c r="Y575" s="441"/>
      <c r="Z575" s="445"/>
      <c r="AA575" s="441"/>
      <c r="AB575" s="443"/>
      <c r="AC575" s="441"/>
      <c r="AD575" s="444"/>
      <c r="AG575" s="441"/>
      <c r="AH575" s="441"/>
      <c r="AI575" s="443"/>
      <c r="AL575" s="441"/>
      <c r="AN575" s="441"/>
      <c r="AO575" s="443"/>
      <c r="AP575" s="441"/>
      <c r="AQ575" s="441"/>
      <c r="AR575" s="441"/>
      <c r="AS575" s="441"/>
      <c r="AT575" s="441"/>
      <c r="AU575" s="441"/>
      <c r="AV575" s="443"/>
      <c r="AW575" s="442"/>
      <c r="AY575" s="441"/>
      <c r="BC575" s="441"/>
      <c r="BD575" s="441"/>
      <c r="BE575" s="441"/>
      <c r="BF575" s="441"/>
      <c r="BG575" s="441"/>
      <c r="BH575" s="441"/>
      <c r="BI575" s="441"/>
      <c r="BJ575" s="441"/>
      <c r="BK575" s="441"/>
    </row>
    <row r="576" spans="1:63" x14ac:dyDescent="0.25">
      <c r="A576" s="443"/>
      <c r="B576" s="438"/>
      <c r="C576" s="441"/>
      <c r="D576" s="441"/>
      <c r="E576" s="441"/>
      <c r="I576" s="442"/>
      <c r="Q576" s="443"/>
      <c r="S576" s="443"/>
      <c r="T576" s="441"/>
      <c r="U576" s="444"/>
      <c r="V576" s="438"/>
      <c r="W576" s="443"/>
      <c r="X576" s="443"/>
      <c r="Y576" s="441"/>
      <c r="Z576" s="445"/>
      <c r="AA576" s="441"/>
      <c r="AB576" s="443"/>
      <c r="AC576" s="441"/>
      <c r="AD576" s="444"/>
      <c r="AG576" s="441"/>
      <c r="AH576" s="441"/>
      <c r="AI576" s="443"/>
      <c r="AL576" s="441"/>
      <c r="AN576" s="441"/>
      <c r="AO576" s="443"/>
      <c r="AP576" s="441"/>
      <c r="AQ576" s="441"/>
      <c r="AR576" s="441"/>
      <c r="AS576" s="441"/>
      <c r="AT576" s="441"/>
      <c r="AU576" s="441"/>
      <c r="AV576" s="443"/>
      <c r="AW576" s="442"/>
      <c r="AY576" s="441"/>
      <c r="BC576" s="441"/>
      <c r="BD576" s="441"/>
      <c r="BE576" s="441"/>
      <c r="BF576" s="441"/>
      <c r="BG576" s="441"/>
      <c r="BH576" s="441"/>
      <c r="BI576" s="441"/>
      <c r="BJ576" s="441"/>
      <c r="BK576" s="441"/>
    </row>
    <row r="577" spans="1:63" x14ac:dyDescent="0.25">
      <c r="A577" s="443"/>
      <c r="B577" s="438"/>
      <c r="C577" s="441"/>
      <c r="D577" s="441"/>
      <c r="E577" s="441"/>
      <c r="I577" s="442"/>
      <c r="Q577" s="443"/>
      <c r="S577" s="443"/>
      <c r="T577" s="441"/>
      <c r="U577" s="444"/>
      <c r="V577" s="438"/>
      <c r="W577" s="443"/>
      <c r="X577" s="443"/>
      <c r="Y577" s="441"/>
      <c r="Z577" s="445"/>
      <c r="AA577" s="441"/>
      <c r="AB577" s="443"/>
      <c r="AC577" s="441"/>
      <c r="AD577" s="444"/>
      <c r="AG577" s="441"/>
      <c r="AH577" s="441"/>
      <c r="AI577" s="443"/>
      <c r="AL577" s="441"/>
      <c r="AN577" s="441"/>
      <c r="AO577" s="443"/>
      <c r="AP577" s="441"/>
      <c r="AQ577" s="441"/>
      <c r="AR577" s="441"/>
      <c r="AS577" s="441"/>
      <c r="AT577" s="441"/>
      <c r="AU577" s="441"/>
      <c r="AV577" s="443"/>
      <c r="AW577" s="442"/>
      <c r="AY577" s="441"/>
      <c r="BC577" s="441"/>
      <c r="BD577" s="441"/>
      <c r="BE577" s="441"/>
      <c r="BF577" s="441"/>
      <c r="BG577" s="441"/>
      <c r="BH577" s="441"/>
      <c r="BI577" s="441"/>
      <c r="BJ577" s="441"/>
      <c r="BK577" s="441"/>
    </row>
    <row r="578" spans="1:63" x14ac:dyDescent="0.25">
      <c r="A578" s="443"/>
      <c r="B578" s="438"/>
      <c r="C578" s="441"/>
      <c r="D578" s="441"/>
      <c r="E578" s="441"/>
      <c r="I578" s="442"/>
      <c r="Q578" s="443"/>
      <c r="S578" s="443"/>
      <c r="T578" s="441"/>
      <c r="U578" s="444"/>
      <c r="V578" s="438"/>
      <c r="W578" s="443"/>
      <c r="X578" s="443"/>
      <c r="Y578" s="441"/>
      <c r="Z578" s="445"/>
      <c r="AA578" s="441"/>
      <c r="AB578" s="443"/>
      <c r="AC578" s="441"/>
      <c r="AD578" s="444"/>
      <c r="AG578" s="441"/>
      <c r="AH578" s="441"/>
      <c r="AI578" s="443"/>
      <c r="AL578" s="441"/>
      <c r="AN578" s="441"/>
      <c r="AO578" s="443"/>
      <c r="AP578" s="441"/>
      <c r="AQ578" s="441"/>
      <c r="AR578" s="441"/>
      <c r="AS578" s="441"/>
      <c r="AT578" s="441"/>
      <c r="AU578" s="441"/>
      <c r="AV578" s="443"/>
      <c r="AW578" s="442"/>
      <c r="AY578" s="441"/>
      <c r="BC578" s="441"/>
      <c r="BD578" s="441"/>
      <c r="BE578" s="441"/>
      <c r="BF578" s="441"/>
      <c r="BG578" s="441"/>
      <c r="BH578" s="441"/>
      <c r="BI578" s="441"/>
      <c r="BJ578" s="441"/>
      <c r="BK578" s="441"/>
    </row>
    <row r="579" spans="1:63" x14ac:dyDescent="0.25">
      <c r="A579" s="443"/>
      <c r="B579" s="438"/>
      <c r="C579" s="441"/>
      <c r="D579" s="441"/>
      <c r="E579" s="441"/>
      <c r="I579" s="442"/>
      <c r="Q579" s="443"/>
      <c r="S579" s="443"/>
      <c r="T579" s="441"/>
      <c r="U579" s="444"/>
      <c r="V579" s="438"/>
      <c r="W579" s="443"/>
      <c r="X579" s="443"/>
      <c r="Y579" s="441"/>
      <c r="Z579" s="445"/>
      <c r="AA579" s="441"/>
      <c r="AB579" s="443"/>
      <c r="AC579" s="441"/>
      <c r="AD579" s="444"/>
      <c r="AG579" s="441"/>
      <c r="AH579" s="441"/>
      <c r="AI579" s="443"/>
      <c r="AL579" s="441"/>
      <c r="AN579" s="441"/>
      <c r="AO579" s="443"/>
      <c r="AP579" s="441"/>
      <c r="AQ579" s="441"/>
      <c r="AR579" s="441"/>
      <c r="AS579" s="441"/>
      <c r="AT579" s="441"/>
      <c r="AU579" s="441"/>
      <c r="AV579" s="443"/>
      <c r="AW579" s="442"/>
      <c r="AY579" s="441"/>
      <c r="BC579" s="441"/>
      <c r="BD579" s="441"/>
      <c r="BE579" s="441"/>
      <c r="BF579" s="441"/>
      <c r="BG579" s="441"/>
      <c r="BH579" s="441"/>
      <c r="BI579" s="441"/>
      <c r="BJ579" s="441"/>
      <c r="BK579" s="441"/>
    </row>
    <row r="580" spans="1:63" x14ac:dyDescent="0.25">
      <c r="A580" s="443"/>
      <c r="B580" s="438"/>
      <c r="C580" s="441"/>
      <c r="D580" s="441"/>
      <c r="E580" s="441"/>
      <c r="I580" s="442"/>
      <c r="Q580" s="443"/>
      <c r="S580" s="443"/>
      <c r="T580" s="441"/>
      <c r="U580" s="444"/>
      <c r="V580" s="438"/>
      <c r="W580" s="443"/>
      <c r="X580" s="443"/>
      <c r="Y580" s="441"/>
      <c r="Z580" s="445"/>
      <c r="AA580" s="441"/>
      <c r="AB580" s="443"/>
      <c r="AC580" s="441"/>
      <c r="AD580" s="444"/>
      <c r="AG580" s="441"/>
      <c r="AH580" s="441"/>
      <c r="AI580" s="443"/>
      <c r="AL580" s="441"/>
      <c r="AN580" s="441"/>
      <c r="AO580" s="443"/>
      <c r="AP580" s="441"/>
      <c r="AQ580" s="441"/>
      <c r="AR580" s="441"/>
      <c r="AS580" s="441"/>
      <c r="AT580" s="441"/>
      <c r="AU580" s="441"/>
      <c r="AV580" s="443"/>
      <c r="AW580" s="442"/>
      <c r="AY580" s="441"/>
      <c r="BC580" s="441"/>
      <c r="BD580" s="441"/>
      <c r="BE580" s="441"/>
      <c r="BF580" s="441"/>
      <c r="BG580" s="441"/>
      <c r="BH580" s="441"/>
      <c r="BI580" s="441"/>
      <c r="BJ580" s="441"/>
      <c r="BK580" s="441"/>
    </row>
    <row r="581" spans="1:63" x14ac:dyDescent="0.25">
      <c r="A581" s="443"/>
      <c r="B581" s="438"/>
      <c r="C581" s="441"/>
      <c r="D581" s="441"/>
      <c r="E581" s="441"/>
      <c r="I581" s="442"/>
      <c r="Q581" s="443"/>
      <c r="S581" s="443"/>
      <c r="T581" s="441"/>
      <c r="U581" s="444"/>
      <c r="V581" s="438"/>
      <c r="W581" s="443"/>
      <c r="X581" s="443"/>
      <c r="Y581" s="441"/>
      <c r="Z581" s="445"/>
      <c r="AA581" s="441"/>
      <c r="AB581" s="443"/>
      <c r="AC581" s="441"/>
      <c r="AD581" s="444"/>
      <c r="AG581" s="441"/>
      <c r="AH581" s="441"/>
      <c r="AI581" s="443"/>
      <c r="AL581" s="441"/>
      <c r="AN581" s="441"/>
      <c r="AO581" s="443"/>
      <c r="AP581" s="441"/>
      <c r="AQ581" s="441"/>
      <c r="AR581" s="441"/>
      <c r="AS581" s="441"/>
      <c r="AT581" s="441"/>
      <c r="AU581" s="441"/>
      <c r="AV581" s="443"/>
      <c r="AW581" s="442"/>
      <c r="AY581" s="441"/>
      <c r="BC581" s="441"/>
      <c r="BD581" s="441"/>
      <c r="BE581" s="441"/>
      <c r="BF581" s="441"/>
      <c r="BG581" s="441"/>
      <c r="BH581" s="441"/>
      <c r="BI581" s="441"/>
      <c r="BJ581" s="441"/>
      <c r="BK581" s="441"/>
    </row>
    <row r="582" spans="1:63" x14ac:dyDescent="0.25">
      <c r="A582" s="443"/>
      <c r="B582" s="438"/>
      <c r="C582" s="441"/>
      <c r="D582" s="441"/>
      <c r="E582" s="441"/>
      <c r="I582" s="442"/>
      <c r="Q582" s="443"/>
      <c r="S582" s="443"/>
      <c r="T582" s="441"/>
      <c r="U582" s="444"/>
      <c r="V582" s="438"/>
      <c r="W582" s="443"/>
      <c r="X582" s="443"/>
      <c r="Y582" s="441"/>
      <c r="Z582" s="445"/>
      <c r="AA582" s="441"/>
      <c r="AB582" s="443"/>
      <c r="AC582" s="441"/>
      <c r="AD582" s="444"/>
      <c r="AG582" s="441"/>
      <c r="AH582" s="441"/>
      <c r="AI582" s="443"/>
      <c r="AL582" s="441"/>
      <c r="AN582" s="441"/>
      <c r="AO582" s="443"/>
      <c r="AP582" s="441"/>
      <c r="AQ582" s="441"/>
      <c r="AR582" s="441"/>
      <c r="AS582" s="441"/>
      <c r="AT582" s="441"/>
      <c r="AU582" s="441"/>
      <c r="AV582" s="443"/>
      <c r="AW582" s="442"/>
      <c r="AY582" s="441"/>
      <c r="BC582" s="441"/>
      <c r="BD582" s="441"/>
      <c r="BE582" s="441"/>
      <c r="BF582" s="441"/>
      <c r="BG582" s="441"/>
      <c r="BH582" s="441"/>
      <c r="BI582" s="441"/>
      <c r="BJ582" s="441"/>
      <c r="BK582" s="441"/>
    </row>
    <row r="583" spans="1:63" x14ac:dyDescent="0.25">
      <c r="A583" s="443"/>
      <c r="B583" s="438"/>
      <c r="C583" s="441"/>
      <c r="D583" s="441"/>
      <c r="E583" s="441"/>
      <c r="I583" s="442"/>
      <c r="Q583" s="443"/>
      <c r="S583" s="443"/>
      <c r="T583" s="441"/>
      <c r="U583" s="444"/>
      <c r="V583" s="438"/>
      <c r="W583" s="443"/>
      <c r="X583" s="443"/>
      <c r="Y583" s="441"/>
      <c r="Z583" s="445"/>
      <c r="AA583" s="441"/>
      <c r="AB583" s="443"/>
      <c r="AC583" s="441"/>
      <c r="AD583" s="444"/>
      <c r="AG583" s="441"/>
      <c r="AH583" s="441"/>
      <c r="AI583" s="443"/>
      <c r="AL583" s="441"/>
      <c r="AN583" s="441"/>
      <c r="AO583" s="443"/>
      <c r="AP583" s="441"/>
      <c r="AQ583" s="441"/>
      <c r="AR583" s="441"/>
      <c r="AS583" s="441"/>
      <c r="AT583" s="441"/>
      <c r="AU583" s="441"/>
      <c r="AV583" s="443"/>
      <c r="AW583" s="442"/>
      <c r="AY583" s="441"/>
      <c r="BC583" s="441"/>
      <c r="BD583" s="441"/>
      <c r="BE583" s="441"/>
      <c r="BF583" s="441"/>
      <c r="BG583" s="441"/>
      <c r="BH583" s="441"/>
      <c r="BI583" s="441"/>
      <c r="BJ583" s="441"/>
      <c r="BK583" s="441"/>
    </row>
    <row r="584" spans="1:63" x14ac:dyDescent="0.25">
      <c r="A584" s="443"/>
      <c r="B584" s="438"/>
      <c r="C584" s="441"/>
      <c r="D584" s="441"/>
      <c r="E584" s="441"/>
      <c r="I584" s="442"/>
      <c r="Q584" s="443"/>
      <c r="S584" s="443"/>
      <c r="T584" s="441"/>
      <c r="U584" s="444"/>
      <c r="V584" s="438"/>
      <c r="W584" s="443"/>
      <c r="X584" s="443"/>
      <c r="Y584" s="441"/>
      <c r="Z584" s="445"/>
      <c r="AA584" s="441"/>
      <c r="AB584" s="443"/>
      <c r="AC584" s="441"/>
      <c r="AD584" s="444"/>
      <c r="AG584" s="441"/>
      <c r="AH584" s="441"/>
      <c r="AI584" s="443"/>
      <c r="AL584" s="441"/>
      <c r="AN584" s="441"/>
      <c r="AO584" s="443"/>
      <c r="AP584" s="441"/>
      <c r="AQ584" s="441"/>
      <c r="AR584" s="441"/>
      <c r="AS584" s="441"/>
      <c r="AT584" s="441"/>
      <c r="AU584" s="441"/>
      <c r="AV584" s="443"/>
      <c r="AW584" s="442"/>
      <c r="AY584" s="441"/>
      <c r="BC584" s="441"/>
      <c r="BD584" s="441"/>
      <c r="BE584" s="441"/>
      <c r="BF584" s="441"/>
      <c r="BG584" s="441"/>
      <c r="BH584" s="441"/>
      <c r="BI584" s="441"/>
      <c r="BJ584" s="441"/>
      <c r="BK584" s="441"/>
    </row>
    <row r="585" spans="1:63" x14ac:dyDescent="0.25">
      <c r="A585" s="443"/>
      <c r="B585" s="438"/>
      <c r="C585" s="441"/>
      <c r="D585" s="441"/>
      <c r="E585" s="441"/>
      <c r="I585" s="442"/>
      <c r="Q585" s="443"/>
      <c r="S585" s="443"/>
      <c r="T585" s="441"/>
      <c r="U585" s="444"/>
      <c r="V585" s="438"/>
      <c r="W585" s="443"/>
      <c r="X585" s="443"/>
      <c r="Y585" s="441"/>
      <c r="Z585" s="445"/>
      <c r="AA585" s="441"/>
      <c r="AB585" s="443"/>
      <c r="AC585" s="441"/>
      <c r="AD585" s="444"/>
      <c r="AG585" s="441"/>
      <c r="AH585" s="441"/>
      <c r="AI585" s="443"/>
      <c r="AL585" s="441"/>
      <c r="AN585" s="441"/>
      <c r="AO585" s="443"/>
      <c r="AP585" s="441"/>
      <c r="AQ585" s="441"/>
      <c r="AR585" s="441"/>
      <c r="AS585" s="441"/>
      <c r="AT585" s="441"/>
      <c r="AU585" s="441"/>
      <c r="AV585" s="443"/>
      <c r="AW585" s="442"/>
      <c r="AY585" s="441"/>
      <c r="BC585" s="441"/>
      <c r="BD585" s="441"/>
      <c r="BE585" s="441"/>
      <c r="BF585" s="441"/>
      <c r="BG585" s="441"/>
      <c r="BH585" s="441"/>
      <c r="BI585" s="441"/>
      <c r="BJ585" s="441"/>
      <c r="BK585" s="441"/>
    </row>
    <row r="586" spans="1:63" x14ac:dyDescent="0.25">
      <c r="A586" s="443"/>
      <c r="B586" s="438"/>
      <c r="C586" s="441"/>
      <c r="D586" s="441"/>
      <c r="E586" s="441"/>
      <c r="I586" s="442"/>
      <c r="Q586" s="443"/>
      <c r="S586" s="443"/>
      <c r="T586" s="441"/>
      <c r="U586" s="444"/>
      <c r="V586" s="438"/>
      <c r="W586" s="443"/>
      <c r="X586" s="443"/>
      <c r="Y586" s="441"/>
      <c r="Z586" s="445"/>
      <c r="AA586" s="441"/>
      <c r="AB586" s="443"/>
      <c r="AC586" s="441"/>
      <c r="AD586" s="444"/>
      <c r="AG586" s="441"/>
      <c r="AH586" s="441"/>
      <c r="AI586" s="443"/>
      <c r="AL586" s="441"/>
      <c r="AN586" s="441"/>
      <c r="AO586" s="443"/>
      <c r="AP586" s="441"/>
      <c r="AQ586" s="441"/>
      <c r="AR586" s="441"/>
      <c r="AS586" s="441"/>
      <c r="AT586" s="441"/>
      <c r="AU586" s="441"/>
      <c r="AV586" s="443"/>
      <c r="AW586" s="442"/>
      <c r="AY586" s="441"/>
      <c r="BC586" s="441"/>
      <c r="BD586" s="441"/>
      <c r="BE586" s="441"/>
      <c r="BF586" s="441"/>
      <c r="BG586" s="441"/>
      <c r="BH586" s="441"/>
      <c r="BI586" s="441"/>
      <c r="BJ586" s="441"/>
      <c r="BK586" s="441"/>
    </row>
    <row r="587" spans="1:63" x14ac:dyDescent="0.25">
      <c r="A587" s="443"/>
      <c r="B587" s="438"/>
      <c r="C587" s="441"/>
      <c r="D587" s="441"/>
      <c r="E587" s="441"/>
      <c r="I587" s="442"/>
      <c r="Q587" s="443"/>
      <c r="S587" s="443"/>
      <c r="T587" s="441"/>
      <c r="U587" s="444"/>
      <c r="V587" s="438"/>
      <c r="W587" s="443"/>
      <c r="X587" s="443"/>
      <c r="Y587" s="441"/>
      <c r="Z587" s="445"/>
      <c r="AA587" s="441"/>
      <c r="AB587" s="443"/>
      <c r="AC587" s="441"/>
      <c r="AD587" s="444"/>
      <c r="AG587" s="441"/>
      <c r="AH587" s="441"/>
      <c r="AI587" s="443"/>
      <c r="AL587" s="441"/>
      <c r="AN587" s="441"/>
      <c r="AO587" s="443"/>
      <c r="AP587" s="441"/>
      <c r="AQ587" s="441"/>
      <c r="AR587" s="441"/>
      <c r="AS587" s="441"/>
      <c r="AT587" s="441"/>
      <c r="AU587" s="441"/>
      <c r="AV587" s="443"/>
      <c r="AW587" s="442"/>
      <c r="AY587" s="441"/>
      <c r="BC587" s="441"/>
      <c r="BD587" s="441"/>
      <c r="BE587" s="441"/>
      <c r="BF587" s="441"/>
      <c r="BG587" s="441"/>
      <c r="BH587" s="441"/>
      <c r="BI587" s="441"/>
      <c r="BJ587" s="441"/>
      <c r="BK587" s="441"/>
    </row>
    <row r="588" spans="1:63" x14ac:dyDescent="0.25">
      <c r="A588" s="443"/>
      <c r="B588" s="438"/>
      <c r="C588" s="441"/>
      <c r="D588" s="441"/>
      <c r="E588" s="441"/>
      <c r="I588" s="442"/>
      <c r="Q588" s="443"/>
      <c r="S588" s="443"/>
      <c r="T588" s="441"/>
      <c r="U588" s="444"/>
      <c r="V588" s="438"/>
      <c r="W588" s="443"/>
      <c r="X588" s="443"/>
      <c r="Y588" s="441"/>
      <c r="Z588" s="445"/>
      <c r="AA588" s="441"/>
      <c r="AB588" s="443"/>
      <c r="AC588" s="441"/>
      <c r="AD588" s="444"/>
      <c r="AG588" s="441"/>
      <c r="AH588" s="441"/>
      <c r="AI588" s="443"/>
      <c r="AL588" s="441"/>
      <c r="AN588" s="441"/>
      <c r="AO588" s="443"/>
      <c r="AP588" s="441"/>
      <c r="AQ588" s="441"/>
      <c r="AR588" s="441"/>
      <c r="AS588" s="441"/>
      <c r="AT588" s="441"/>
      <c r="AU588" s="441"/>
      <c r="AV588" s="443"/>
      <c r="AW588" s="442"/>
      <c r="AY588" s="441"/>
      <c r="BC588" s="441"/>
      <c r="BD588" s="441"/>
      <c r="BE588" s="441"/>
      <c r="BF588" s="441"/>
      <c r="BG588" s="441"/>
      <c r="BH588" s="441"/>
      <c r="BI588" s="441"/>
      <c r="BJ588" s="441"/>
      <c r="BK588" s="441"/>
    </row>
    <row r="589" spans="1:63" x14ac:dyDescent="0.25">
      <c r="A589" s="443"/>
      <c r="B589" s="438"/>
      <c r="C589" s="441"/>
      <c r="D589" s="441"/>
      <c r="E589" s="441"/>
      <c r="I589" s="442"/>
      <c r="Q589" s="443"/>
      <c r="S589" s="443"/>
      <c r="T589" s="441"/>
      <c r="U589" s="444"/>
      <c r="V589" s="438"/>
      <c r="W589" s="443"/>
      <c r="X589" s="443"/>
      <c r="Y589" s="441"/>
      <c r="Z589" s="445"/>
      <c r="AA589" s="441"/>
      <c r="AB589" s="443"/>
      <c r="AC589" s="441"/>
      <c r="AD589" s="444"/>
      <c r="AG589" s="441"/>
      <c r="AH589" s="441"/>
      <c r="AI589" s="443"/>
      <c r="AL589" s="441"/>
      <c r="AN589" s="441"/>
      <c r="AO589" s="443"/>
      <c r="AP589" s="441"/>
      <c r="AQ589" s="441"/>
      <c r="AR589" s="441"/>
      <c r="AS589" s="441"/>
      <c r="AT589" s="441"/>
      <c r="AU589" s="441"/>
      <c r="AV589" s="443"/>
      <c r="AW589" s="442"/>
      <c r="AY589" s="441"/>
      <c r="BC589" s="441"/>
      <c r="BD589" s="441"/>
      <c r="BE589" s="441"/>
      <c r="BF589" s="441"/>
      <c r="BG589" s="441"/>
      <c r="BH589" s="441"/>
      <c r="BI589" s="441"/>
      <c r="BJ589" s="441"/>
      <c r="BK589" s="441"/>
    </row>
    <row r="590" spans="1:63" x14ac:dyDescent="0.25">
      <c r="A590" s="443"/>
      <c r="B590" s="438"/>
      <c r="C590" s="441"/>
      <c r="D590" s="441"/>
      <c r="E590" s="441"/>
      <c r="I590" s="442"/>
      <c r="Q590" s="443"/>
      <c r="S590" s="443"/>
      <c r="T590" s="441"/>
      <c r="U590" s="444"/>
      <c r="V590" s="438"/>
      <c r="W590" s="443"/>
      <c r="X590" s="443"/>
      <c r="Y590" s="441"/>
      <c r="Z590" s="445"/>
      <c r="AA590" s="441"/>
      <c r="AB590" s="443"/>
      <c r="AC590" s="441"/>
      <c r="AD590" s="444"/>
      <c r="AG590" s="441"/>
      <c r="AH590" s="441"/>
      <c r="AI590" s="443"/>
      <c r="AL590" s="441"/>
      <c r="AN590" s="441"/>
      <c r="AO590" s="443"/>
      <c r="AP590" s="441"/>
      <c r="AQ590" s="441"/>
      <c r="AR590" s="441"/>
      <c r="AS590" s="441"/>
      <c r="AT590" s="441"/>
      <c r="AU590" s="441"/>
      <c r="AV590" s="443"/>
      <c r="AW590" s="442"/>
      <c r="AY590" s="441"/>
      <c r="BC590" s="441"/>
      <c r="BD590" s="441"/>
      <c r="BE590" s="441"/>
      <c r="BF590" s="441"/>
      <c r="BG590" s="441"/>
      <c r="BH590" s="441"/>
      <c r="BI590" s="441"/>
      <c r="BJ590" s="441"/>
      <c r="BK590" s="441"/>
    </row>
    <row r="591" spans="1:63" x14ac:dyDescent="0.25">
      <c r="A591" s="443"/>
      <c r="B591" s="438"/>
      <c r="C591" s="441"/>
      <c r="D591" s="441"/>
      <c r="E591" s="441"/>
      <c r="I591" s="442"/>
      <c r="Q591" s="443"/>
      <c r="S591" s="443"/>
      <c r="T591" s="441"/>
      <c r="U591" s="444"/>
      <c r="V591" s="438"/>
      <c r="W591" s="443"/>
      <c r="X591" s="443"/>
      <c r="Y591" s="441"/>
      <c r="Z591" s="445"/>
      <c r="AA591" s="441"/>
      <c r="AB591" s="443"/>
      <c r="AC591" s="441"/>
      <c r="AD591" s="444"/>
      <c r="AG591" s="441"/>
      <c r="AH591" s="441"/>
      <c r="AI591" s="443"/>
      <c r="AL591" s="441"/>
      <c r="AN591" s="441"/>
      <c r="AO591" s="443"/>
      <c r="AP591" s="441"/>
      <c r="AQ591" s="441"/>
      <c r="AR591" s="441"/>
      <c r="AS591" s="441"/>
      <c r="AT591" s="441"/>
      <c r="AU591" s="441"/>
      <c r="AV591" s="443"/>
      <c r="AW591" s="442"/>
      <c r="AY591" s="441"/>
      <c r="BC591" s="441"/>
      <c r="BD591" s="441"/>
      <c r="BE591" s="441"/>
      <c r="BF591" s="441"/>
      <c r="BG591" s="441"/>
      <c r="BH591" s="441"/>
      <c r="BI591" s="441"/>
      <c r="BJ591" s="441"/>
      <c r="BK591" s="441"/>
    </row>
    <row r="592" spans="1:63" x14ac:dyDescent="0.25">
      <c r="A592" s="443"/>
      <c r="B592" s="438"/>
      <c r="C592" s="441"/>
      <c r="D592" s="441"/>
      <c r="E592" s="441"/>
      <c r="I592" s="442"/>
      <c r="Q592" s="443"/>
      <c r="S592" s="443"/>
      <c r="T592" s="441"/>
      <c r="U592" s="444"/>
      <c r="V592" s="438"/>
      <c r="W592" s="443"/>
      <c r="X592" s="443"/>
      <c r="Y592" s="441"/>
      <c r="Z592" s="445"/>
      <c r="AA592" s="441"/>
      <c r="AB592" s="443"/>
      <c r="AC592" s="441"/>
      <c r="AD592" s="444"/>
      <c r="AG592" s="441"/>
      <c r="AH592" s="441"/>
      <c r="AI592" s="443"/>
      <c r="AL592" s="441"/>
      <c r="AN592" s="441"/>
      <c r="AO592" s="443"/>
      <c r="AP592" s="441"/>
      <c r="AQ592" s="441"/>
      <c r="AR592" s="441"/>
      <c r="AS592" s="441"/>
      <c r="AT592" s="441"/>
      <c r="AU592" s="441"/>
      <c r="AV592" s="443"/>
      <c r="AW592" s="442"/>
      <c r="AY592" s="441"/>
      <c r="BC592" s="441"/>
      <c r="BD592" s="441"/>
      <c r="BE592" s="441"/>
      <c r="BF592" s="441"/>
      <c r="BG592" s="441"/>
      <c r="BH592" s="441"/>
      <c r="BI592" s="441"/>
      <c r="BJ592" s="441"/>
      <c r="BK592" s="441"/>
    </row>
    <row r="593" spans="1:63" x14ac:dyDescent="0.25">
      <c r="A593" s="443"/>
      <c r="B593" s="438"/>
      <c r="C593" s="441"/>
      <c r="D593" s="441"/>
      <c r="E593" s="441"/>
      <c r="I593" s="442"/>
      <c r="Q593" s="443"/>
      <c r="S593" s="443"/>
      <c r="T593" s="441"/>
      <c r="U593" s="444"/>
      <c r="V593" s="438"/>
      <c r="W593" s="443"/>
      <c r="X593" s="443"/>
      <c r="Y593" s="441"/>
      <c r="Z593" s="445"/>
      <c r="AA593" s="441"/>
      <c r="AB593" s="443"/>
      <c r="AC593" s="441"/>
      <c r="AD593" s="444"/>
      <c r="AG593" s="441"/>
      <c r="AH593" s="441"/>
      <c r="AI593" s="443"/>
      <c r="AL593" s="441"/>
      <c r="AN593" s="441"/>
      <c r="AO593" s="443"/>
      <c r="AP593" s="441"/>
      <c r="AQ593" s="441"/>
      <c r="AR593" s="441"/>
      <c r="AS593" s="441"/>
      <c r="AT593" s="441"/>
      <c r="AU593" s="441"/>
      <c r="AV593" s="443"/>
      <c r="AW593" s="442"/>
      <c r="AY593" s="441"/>
      <c r="BC593" s="441"/>
      <c r="BD593" s="441"/>
      <c r="BE593" s="441"/>
      <c r="BF593" s="441"/>
      <c r="BG593" s="441"/>
      <c r="BH593" s="441"/>
      <c r="BI593" s="441"/>
      <c r="BJ593" s="441"/>
      <c r="BK593" s="441"/>
    </row>
    <row r="594" spans="1:63" x14ac:dyDescent="0.25">
      <c r="A594" s="443"/>
      <c r="B594" s="438"/>
      <c r="C594" s="441"/>
      <c r="D594" s="441"/>
      <c r="E594" s="441"/>
      <c r="I594" s="442"/>
      <c r="Q594" s="443"/>
      <c r="S594" s="443"/>
      <c r="T594" s="441"/>
      <c r="U594" s="444"/>
      <c r="V594" s="438"/>
      <c r="W594" s="443"/>
      <c r="X594" s="443"/>
      <c r="Y594" s="441"/>
      <c r="Z594" s="445"/>
      <c r="AA594" s="441"/>
      <c r="AB594" s="443"/>
      <c r="AC594" s="441"/>
      <c r="AD594" s="444"/>
      <c r="AG594" s="441"/>
      <c r="AH594" s="441"/>
      <c r="AI594" s="443"/>
      <c r="AL594" s="441"/>
      <c r="AN594" s="441"/>
      <c r="AO594" s="443"/>
      <c r="AP594" s="441"/>
      <c r="AQ594" s="441"/>
      <c r="AR594" s="441"/>
      <c r="AS594" s="441"/>
      <c r="AT594" s="441"/>
      <c r="AU594" s="441"/>
      <c r="AV594" s="443"/>
      <c r="AW594" s="442"/>
      <c r="AY594" s="441"/>
      <c r="BC594" s="441"/>
      <c r="BD594" s="441"/>
      <c r="BE594" s="441"/>
      <c r="BF594" s="441"/>
      <c r="BG594" s="441"/>
      <c r="BH594" s="441"/>
      <c r="BI594" s="441"/>
      <c r="BJ594" s="441"/>
      <c r="BK594" s="441"/>
    </row>
    <row r="595" spans="1:63" x14ac:dyDescent="0.25">
      <c r="A595" s="443"/>
      <c r="B595" s="438"/>
      <c r="C595" s="441"/>
      <c r="D595" s="441"/>
      <c r="E595" s="441"/>
      <c r="I595" s="442"/>
      <c r="Q595" s="443"/>
      <c r="S595" s="443"/>
      <c r="T595" s="441"/>
      <c r="U595" s="444"/>
      <c r="V595" s="438"/>
      <c r="W595" s="443"/>
      <c r="X595" s="443"/>
      <c r="Y595" s="441"/>
      <c r="Z595" s="445"/>
      <c r="AA595" s="441"/>
      <c r="AB595" s="443"/>
      <c r="AC595" s="441"/>
      <c r="AD595" s="444"/>
      <c r="AG595" s="441"/>
      <c r="AH595" s="441"/>
      <c r="AI595" s="443"/>
      <c r="AL595" s="441"/>
      <c r="AN595" s="441"/>
      <c r="AO595" s="443"/>
      <c r="AP595" s="441"/>
      <c r="AQ595" s="441"/>
      <c r="AR595" s="441"/>
      <c r="AS595" s="441"/>
      <c r="AT595" s="441"/>
      <c r="AU595" s="441"/>
      <c r="AV595" s="443"/>
      <c r="AW595" s="442"/>
      <c r="AY595" s="441"/>
      <c r="BC595" s="441"/>
      <c r="BD595" s="441"/>
      <c r="BE595" s="441"/>
      <c r="BF595" s="441"/>
      <c r="BG595" s="441"/>
      <c r="BH595" s="441"/>
      <c r="BI595" s="441"/>
      <c r="BJ595" s="441"/>
      <c r="BK595" s="441"/>
    </row>
    <row r="596" spans="1:63" x14ac:dyDescent="0.25">
      <c r="A596" s="443"/>
      <c r="B596" s="438"/>
      <c r="C596" s="441"/>
      <c r="D596" s="441"/>
      <c r="E596" s="441"/>
      <c r="I596" s="442"/>
      <c r="Q596" s="443"/>
      <c r="S596" s="443"/>
      <c r="T596" s="441"/>
      <c r="U596" s="444"/>
      <c r="V596" s="438"/>
      <c r="W596" s="443"/>
      <c r="X596" s="443"/>
      <c r="Y596" s="441"/>
      <c r="Z596" s="445"/>
      <c r="AA596" s="441"/>
      <c r="AB596" s="443"/>
      <c r="AC596" s="441"/>
      <c r="AD596" s="444"/>
      <c r="AG596" s="441"/>
      <c r="AH596" s="441"/>
      <c r="AI596" s="443"/>
      <c r="AL596" s="441"/>
      <c r="AN596" s="441"/>
      <c r="AO596" s="443"/>
      <c r="AP596" s="441"/>
      <c r="AQ596" s="441"/>
      <c r="AR596" s="441"/>
      <c r="AS596" s="441"/>
      <c r="AT596" s="441"/>
      <c r="AU596" s="441"/>
      <c r="AV596" s="443"/>
      <c r="AW596" s="442"/>
      <c r="AY596" s="441"/>
      <c r="BC596" s="441"/>
      <c r="BD596" s="441"/>
      <c r="BE596" s="441"/>
      <c r="BF596" s="441"/>
      <c r="BG596" s="441"/>
      <c r="BH596" s="441"/>
      <c r="BI596" s="441"/>
      <c r="BJ596" s="441"/>
      <c r="BK596" s="441"/>
    </row>
    <row r="597" spans="1:63" x14ac:dyDescent="0.25">
      <c r="A597" s="443"/>
      <c r="B597" s="438"/>
      <c r="C597" s="441"/>
      <c r="D597" s="441"/>
      <c r="E597" s="441"/>
      <c r="I597" s="442"/>
      <c r="Q597" s="443"/>
      <c r="S597" s="443"/>
      <c r="T597" s="441"/>
      <c r="U597" s="444"/>
      <c r="V597" s="438"/>
      <c r="W597" s="443"/>
      <c r="X597" s="443"/>
      <c r="Y597" s="441"/>
      <c r="Z597" s="445"/>
      <c r="AA597" s="441"/>
      <c r="AB597" s="443"/>
      <c r="AC597" s="441"/>
      <c r="AD597" s="444"/>
      <c r="AG597" s="441"/>
      <c r="AH597" s="441"/>
      <c r="AI597" s="443"/>
      <c r="AL597" s="441"/>
      <c r="AN597" s="441"/>
      <c r="AO597" s="443"/>
      <c r="AP597" s="441"/>
      <c r="AQ597" s="441"/>
      <c r="AR597" s="441"/>
      <c r="AS597" s="441"/>
      <c r="AT597" s="441"/>
      <c r="AU597" s="441"/>
      <c r="AV597" s="443"/>
      <c r="AW597" s="442"/>
      <c r="AY597" s="441"/>
      <c r="BC597" s="441"/>
      <c r="BD597" s="441"/>
      <c r="BE597" s="441"/>
      <c r="BF597" s="441"/>
      <c r="BG597" s="441"/>
      <c r="BH597" s="441"/>
      <c r="BI597" s="441"/>
      <c r="BJ597" s="441"/>
      <c r="BK597" s="441"/>
    </row>
    <row r="598" spans="1:63" x14ac:dyDescent="0.25">
      <c r="A598" s="443"/>
      <c r="B598" s="438"/>
      <c r="C598" s="441"/>
      <c r="D598" s="441"/>
      <c r="E598" s="441"/>
      <c r="I598" s="442"/>
      <c r="Q598" s="443"/>
      <c r="S598" s="443"/>
      <c r="T598" s="441"/>
      <c r="U598" s="444"/>
      <c r="V598" s="438"/>
      <c r="W598" s="443"/>
      <c r="X598" s="443"/>
      <c r="Y598" s="441"/>
      <c r="Z598" s="445"/>
      <c r="AA598" s="441"/>
      <c r="AB598" s="443"/>
      <c r="AC598" s="441"/>
      <c r="AD598" s="444"/>
      <c r="AG598" s="441"/>
      <c r="AH598" s="441"/>
      <c r="AI598" s="443"/>
      <c r="AL598" s="441"/>
      <c r="AN598" s="441"/>
      <c r="AO598" s="443"/>
      <c r="AP598" s="441"/>
      <c r="AQ598" s="441"/>
      <c r="AR598" s="441"/>
      <c r="AS598" s="441"/>
      <c r="AT598" s="441"/>
      <c r="AU598" s="441"/>
      <c r="AV598" s="443"/>
      <c r="AW598" s="442"/>
      <c r="AY598" s="441"/>
      <c r="BC598" s="441"/>
      <c r="BD598" s="441"/>
      <c r="BE598" s="441"/>
      <c r="BF598" s="441"/>
      <c r="BG598" s="441"/>
      <c r="BH598" s="441"/>
      <c r="BI598" s="441"/>
      <c r="BJ598" s="441"/>
      <c r="BK598" s="441"/>
    </row>
    <row r="599" spans="1:63" x14ac:dyDescent="0.25">
      <c r="A599" s="443"/>
      <c r="B599" s="438"/>
      <c r="C599" s="441"/>
      <c r="D599" s="441"/>
      <c r="E599" s="441"/>
      <c r="I599" s="442"/>
      <c r="Q599" s="443"/>
      <c r="S599" s="443"/>
      <c r="T599" s="441"/>
      <c r="U599" s="444"/>
      <c r="V599" s="438"/>
      <c r="W599" s="443"/>
      <c r="X599" s="443"/>
      <c r="Y599" s="441"/>
      <c r="Z599" s="445"/>
      <c r="AA599" s="441"/>
      <c r="AB599" s="443"/>
      <c r="AC599" s="441"/>
      <c r="AD599" s="444"/>
      <c r="AG599" s="441"/>
      <c r="AH599" s="441"/>
      <c r="AI599" s="443"/>
      <c r="AL599" s="441"/>
      <c r="AN599" s="441"/>
      <c r="AO599" s="443"/>
      <c r="AP599" s="441"/>
      <c r="AQ599" s="441"/>
      <c r="AR599" s="441"/>
      <c r="AS599" s="441"/>
      <c r="AT599" s="441"/>
      <c r="AU599" s="441"/>
      <c r="AV599" s="443"/>
      <c r="AW599" s="442"/>
      <c r="AY599" s="441"/>
      <c r="BC599" s="441"/>
      <c r="BD599" s="441"/>
      <c r="BE599" s="441"/>
      <c r="BF599" s="441"/>
      <c r="BG599" s="441"/>
      <c r="BH599" s="441"/>
      <c r="BI599" s="441"/>
      <c r="BJ599" s="441"/>
      <c r="BK599" s="441"/>
    </row>
    <row r="600" spans="1:63" x14ac:dyDescent="0.25">
      <c r="A600" s="443"/>
      <c r="B600" s="438"/>
      <c r="C600" s="441"/>
      <c r="D600" s="441"/>
      <c r="E600" s="441"/>
      <c r="I600" s="442"/>
      <c r="Q600" s="443"/>
      <c r="S600" s="443"/>
      <c r="T600" s="441"/>
      <c r="U600" s="444"/>
      <c r="V600" s="438"/>
      <c r="W600" s="443"/>
      <c r="X600" s="443"/>
      <c r="Y600" s="441"/>
      <c r="Z600" s="445"/>
      <c r="AA600" s="441"/>
      <c r="AB600" s="443"/>
      <c r="AC600" s="441"/>
      <c r="AD600" s="444"/>
      <c r="AG600" s="441"/>
      <c r="AH600" s="441"/>
      <c r="AI600" s="443"/>
      <c r="AL600" s="441"/>
      <c r="AN600" s="441"/>
      <c r="AO600" s="443"/>
      <c r="AP600" s="441"/>
      <c r="AQ600" s="441"/>
      <c r="AR600" s="441"/>
      <c r="AS600" s="441"/>
      <c r="AT600" s="441"/>
      <c r="AU600" s="441"/>
      <c r="AV600" s="443"/>
      <c r="AW600" s="442"/>
      <c r="AY600" s="441"/>
      <c r="BC600" s="441"/>
      <c r="BD600" s="441"/>
      <c r="BE600" s="441"/>
      <c r="BF600" s="441"/>
      <c r="BG600" s="441"/>
      <c r="BH600" s="441"/>
      <c r="BI600" s="441"/>
      <c r="BJ600" s="441"/>
      <c r="BK600" s="441"/>
    </row>
    <row r="601" spans="1:63" x14ac:dyDescent="0.25">
      <c r="A601" s="443"/>
      <c r="B601" s="438"/>
      <c r="C601" s="441"/>
      <c r="D601" s="441"/>
      <c r="E601" s="441"/>
      <c r="I601" s="442"/>
      <c r="Q601" s="443"/>
      <c r="S601" s="443"/>
      <c r="T601" s="441"/>
      <c r="U601" s="444"/>
      <c r="V601" s="438"/>
      <c r="W601" s="443"/>
      <c r="X601" s="443"/>
      <c r="Y601" s="441"/>
      <c r="Z601" s="445"/>
      <c r="AA601" s="441"/>
      <c r="AB601" s="443"/>
      <c r="AC601" s="441"/>
      <c r="AD601" s="444"/>
      <c r="AG601" s="441"/>
      <c r="AH601" s="441"/>
      <c r="AI601" s="443"/>
      <c r="AL601" s="441"/>
      <c r="AN601" s="441"/>
      <c r="AO601" s="443"/>
      <c r="AP601" s="441"/>
      <c r="AQ601" s="441"/>
      <c r="AR601" s="441"/>
      <c r="AS601" s="441"/>
      <c r="AT601" s="441"/>
      <c r="AU601" s="441"/>
      <c r="AV601" s="443"/>
      <c r="AW601" s="442"/>
      <c r="AY601" s="441"/>
      <c r="BC601" s="441"/>
      <c r="BD601" s="441"/>
      <c r="BE601" s="441"/>
      <c r="BF601" s="441"/>
      <c r="BG601" s="441"/>
      <c r="BH601" s="441"/>
      <c r="BI601" s="441"/>
      <c r="BJ601" s="441"/>
      <c r="BK601" s="441"/>
    </row>
    <row r="602" spans="1:63" x14ac:dyDescent="0.25">
      <c r="A602" s="443"/>
      <c r="B602" s="438"/>
      <c r="C602" s="441"/>
      <c r="D602" s="441"/>
      <c r="E602" s="441"/>
      <c r="I602" s="442"/>
      <c r="Q602" s="443"/>
      <c r="S602" s="443"/>
      <c r="T602" s="441"/>
      <c r="U602" s="444"/>
      <c r="V602" s="438"/>
      <c r="W602" s="443"/>
      <c r="X602" s="443"/>
      <c r="Y602" s="441"/>
      <c r="Z602" s="445"/>
      <c r="AA602" s="441"/>
      <c r="AB602" s="443"/>
      <c r="AC602" s="441"/>
      <c r="AD602" s="444"/>
      <c r="AG602" s="441"/>
      <c r="AH602" s="441"/>
      <c r="AI602" s="443"/>
      <c r="AL602" s="441"/>
      <c r="AN602" s="441"/>
      <c r="AO602" s="443"/>
      <c r="AP602" s="441"/>
      <c r="AQ602" s="441"/>
      <c r="AR602" s="441"/>
      <c r="AS602" s="441"/>
      <c r="AT602" s="441"/>
      <c r="AU602" s="441"/>
      <c r="AV602" s="443"/>
      <c r="AW602" s="442"/>
      <c r="AY602" s="441"/>
      <c r="BC602" s="441"/>
      <c r="BD602" s="441"/>
      <c r="BE602" s="441"/>
      <c r="BF602" s="441"/>
      <c r="BG602" s="441"/>
      <c r="BH602" s="441"/>
      <c r="BI602" s="441"/>
      <c r="BJ602" s="441"/>
      <c r="BK602" s="441"/>
    </row>
    <row r="603" spans="1:63" x14ac:dyDescent="0.25">
      <c r="A603" s="443"/>
      <c r="B603" s="438"/>
      <c r="C603" s="441"/>
      <c r="D603" s="441"/>
      <c r="E603" s="441"/>
      <c r="I603" s="442"/>
      <c r="Q603" s="443"/>
      <c r="S603" s="443"/>
      <c r="T603" s="441"/>
      <c r="U603" s="444"/>
      <c r="V603" s="438"/>
      <c r="W603" s="443"/>
      <c r="X603" s="443"/>
      <c r="Y603" s="441"/>
      <c r="Z603" s="445"/>
      <c r="AA603" s="441"/>
      <c r="AB603" s="443"/>
      <c r="AC603" s="441"/>
      <c r="AD603" s="444"/>
      <c r="AG603" s="441"/>
      <c r="AH603" s="441"/>
      <c r="AI603" s="443"/>
      <c r="AL603" s="441"/>
      <c r="AN603" s="441"/>
      <c r="AO603" s="443"/>
      <c r="AP603" s="441"/>
      <c r="AQ603" s="441"/>
      <c r="AR603" s="441"/>
      <c r="AS603" s="441"/>
      <c r="AT603" s="441"/>
      <c r="AU603" s="441"/>
      <c r="AV603" s="443"/>
      <c r="AW603" s="442"/>
      <c r="AY603" s="441"/>
      <c r="BC603" s="441"/>
      <c r="BD603" s="441"/>
      <c r="BE603" s="441"/>
      <c r="BF603" s="441"/>
      <c r="BG603" s="441"/>
      <c r="BH603" s="441"/>
      <c r="BI603" s="441"/>
      <c r="BJ603" s="441"/>
      <c r="BK603" s="441"/>
    </row>
    <row r="604" spans="1:63" x14ac:dyDescent="0.25">
      <c r="A604" s="443"/>
      <c r="B604" s="438"/>
      <c r="C604" s="441"/>
      <c r="D604" s="441"/>
      <c r="E604" s="441"/>
      <c r="I604" s="442"/>
      <c r="Q604" s="443"/>
      <c r="S604" s="443"/>
      <c r="T604" s="441"/>
      <c r="U604" s="444"/>
      <c r="V604" s="438"/>
      <c r="W604" s="443"/>
      <c r="X604" s="443"/>
      <c r="Y604" s="441"/>
      <c r="Z604" s="445"/>
      <c r="AA604" s="441"/>
      <c r="AB604" s="443"/>
      <c r="AC604" s="441"/>
      <c r="AD604" s="444"/>
      <c r="AG604" s="441"/>
      <c r="AH604" s="441"/>
      <c r="AI604" s="443"/>
      <c r="AL604" s="441"/>
      <c r="AN604" s="441"/>
      <c r="AO604" s="443"/>
      <c r="AP604" s="441"/>
      <c r="AQ604" s="441"/>
      <c r="AR604" s="441"/>
      <c r="AS604" s="441"/>
      <c r="AT604" s="441"/>
      <c r="AU604" s="441"/>
      <c r="AV604" s="443"/>
      <c r="AW604" s="442"/>
      <c r="AY604" s="441"/>
      <c r="BC604" s="441"/>
      <c r="BD604" s="441"/>
      <c r="BE604" s="441"/>
      <c r="BF604" s="441"/>
      <c r="BG604" s="441"/>
      <c r="BH604" s="441"/>
      <c r="BI604" s="441"/>
      <c r="BJ604" s="441"/>
      <c r="BK604" s="441"/>
    </row>
    <row r="605" spans="1:63" x14ac:dyDescent="0.25">
      <c r="A605" s="443"/>
      <c r="B605" s="438"/>
      <c r="C605" s="441"/>
      <c r="D605" s="441"/>
      <c r="E605" s="441"/>
      <c r="I605" s="442"/>
      <c r="Q605" s="443"/>
      <c r="S605" s="443"/>
      <c r="T605" s="441"/>
      <c r="U605" s="444"/>
      <c r="V605" s="438"/>
      <c r="W605" s="443"/>
      <c r="X605" s="443"/>
      <c r="Y605" s="441"/>
      <c r="Z605" s="445"/>
      <c r="AA605" s="441"/>
      <c r="AB605" s="443"/>
      <c r="AC605" s="441"/>
      <c r="AD605" s="444"/>
      <c r="AG605" s="441"/>
      <c r="AH605" s="441"/>
      <c r="AI605" s="443"/>
      <c r="AL605" s="441"/>
      <c r="AN605" s="441"/>
      <c r="AO605" s="443"/>
      <c r="AP605" s="441"/>
      <c r="AQ605" s="441"/>
      <c r="AR605" s="441"/>
      <c r="AS605" s="441"/>
      <c r="AT605" s="441"/>
      <c r="AU605" s="441"/>
      <c r="AV605" s="443"/>
      <c r="AW605" s="442"/>
      <c r="AY605" s="441"/>
      <c r="BC605" s="441"/>
      <c r="BD605" s="441"/>
      <c r="BE605" s="441"/>
      <c r="BF605" s="441"/>
      <c r="BG605" s="441"/>
      <c r="BH605" s="441"/>
      <c r="BI605" s="441"/>
      <c r="BJ605" s="441"/>
      <c r="BK605" s="441"/>
    </row>
    <row r="606" spans="1:63" x14ac:dyDescent="0.25">
      <c r="A606" s="443"/>
      <c r="B606" s="438"/>
      <c r="C606" s="441"/>
      <c r="D606" s="441"/>
      <c r="E606" s="441"/>
      <c r="I606" s="442"/>
      <c r="Q606" s="443"/>
      <c r="S606" s="443"/>
      <c r="T606" s="441"/>
      <c r="U606" s="444"/>
      <c r="V606" s="438"/>
      <c r="W606" s="443"/>
      <c r="X606" s="443"/>
      <c r="Y606" s="441"/>
      <c r="Z606" s="445"/>
      <c r="AA606" s="441"/>
      <c r="AB606" s="443"/>
      <c r="AC606" s="441"/>
      <c r="AD606" s="444"/>
      <c r="AG606" s="441"/>
      <c r="AH606" s="441"/>
      <c r="AI606" s="443"/>
      <c r="AL606" s="441"/>
      <c r="AN606" s="441"/>
      <c r="AO606" s="443"/>
      <c r="AP606" s="441"/>
      <c r="AQ606" s="441"/>
      <c r="AR606" s="441"/>
      <c r="AS606" s="441"/>
      <c r="AT606" s="441"/>
      <c r="AU606" s="441"/>
      <c r="AV606" s="443"/>
      <c r="AW606" s="442"/>
      <c r="AY606" s="441"/>
      <c r="BC606" s="441"/>
      <c r="BD606" s="441"/>
      <c r="BE606" s="441"/>
      <c r="BF606" s="441"/>
      <c r="BG606" s="441"/>
      <c r="BH606" s="441"/>
      <c r="BI606" s="441"/>
      <c r="BJ606" s="441"/>
      <c r="BK606" s="441"/>
    </row>
    <row r="607" spans="1:63" x14ac:dyDescent="0.25">
      <c r="A607" s="443"/>
      <c r="B607" s="438"/>
      <c r="C607" s="441"/>
      <c r="D607" s="441"/>
      <c r="E607" s="441"/>
      <c r="I607" s="442"/>
      <c r="Q607" s="443"/>
      <c r="S607" s="443"/>
      <c r="T607" s="441"/>
      <c r="U607" s="444"/>
      <c r="V607" s="438"/>
      <c r="W607" s="443"/>
      <c r="X607" s="443"/>
      <c r="Y607" s="441"/>
      <c r="Z607" s="445"/>
      <c r="AA607" s="441"/>
      <c r="AB607" s="443"/>
      <c r="AC607" s="441"/>
      <c r="AD607" s="444"/>
      <c r="AG607" s="441"/>
      <c r="AH607" s="441"/>
      <c r="AI607" s="443"/>
      <c r="AL607" s="441"/>
      <c r="AN607" s="441"/>
      <c r="AO607" s="443"/>
      <c r="AP607" s="441"/>
      <c r="AQ607" s="441"/>
      <c r="AR607" s="441"/>
      <c r="AS607" s="441"/>
      <c r="AT607" s="441"/>
      <c r="AU607" s="441"/>
      <c r="AV607" s="443"/>
      <c r="AW607" s="442"/>
      <c r="AY607" s="441"/>
      <c r="BC607" s="441"/>
      <c r="BD607" s="441"/>
      <c r="BE607" s="441"/>
      <c r="BF607" s="441"/>
      <c r="BG607" s="441"/>
      <c r="BH607" s="441"/>
      <c r="BI607" s="441"/>
      <c r="BJ607" s="441"/>
      <c r="BK607" s="441"/>
    </row>
    <row r="608" spans="1:63" x14ac:dyDescent="0.25">
      <c r="A608" s="443"/>
      <c r="B608" s="438"/>
      <c r="C608" s="441"/>
      <c r="D608" s="441"/>
      <c r="E608" s="441"/>
      <c r="I608" s="442"/>
      <c r="Q608" s="443"/>
      <c r="S608" s="443"/>
      <c r="T608" s="441"/>
      <c r="U608" s="444"/>
      <c r="V608" s="438"/>
      <c r="W608" s="443"/>
      <c r="X608" s="443"/>
      <c r="Y608" s="441"/>
      <c r="Z608" s="445"/>
      <c r="AA608" s="441"/>
      <c r="AB608" s="443"/>
      <c r="AC608" s="441"/>
      <c r="AD608" s="444"/>
      <c r="AG608" s="441"/>
      <c r="AH608" s="441"/>
      <c r="AI608" s="443"/>
      <c r="AL608" s="441"/>
      <c r="AN608" s="441"/>
      <c r="AO608" s="443"/>
      <c r="AP608" s="441"/>
      <c r="AQ608" s="441"/>
      <c r="AR608" s="441"/>
      <c r="AS608" s="441"/>
      <c r="AT608" s="441"/>
      <c r="AU608" s="441"/>
      <c r="AV608" s="443"/>
      <c r="AW608" s="442"/>
      <c r="AY608" s="441"/>
      <c r="BC608" s="441"/>
      <c r="BD608" s="441"/>
      <c r="BE608" s="441"/>
      <c r="BF608" s="441"/>
      <c r="BG608" s="441"/>
      <c r="BH608" s="441"/>
      <c r="BI608" s="441"/>
      <c r="BJ608" s="441"/>
      <c r="BK608" s="441"/>
    </row>
    <row r="609" spans="1:63" x14ac:dyDescent="0.25">
      <c r="A609" s="443"/>
      <c r="B609" s="438"/>
      <c r="C609" s="441"/>
      <c r="D609" s="441"/>
      <c r="E609" s="441"/>
      <c r="I609" s="442"/>
      <c r="Q609" s="443"/>
      <c r="S609" s="443"/>
      <c r="T609" s="441"/>
      <c r="U609" s="444"/>
      <c r="V609" s="438"/>
      <c r="W609" s="443"/>
      <c r="X609" s="443"/>
      <c r="Y609" s="441"/>
      <c r="Z609" s="445"/>
      <c r="AA609" s="441"/>
      <c r="AB609" s="443"/>
      <c r="AC609" s="441"/>
      <c r="AD609" s="444"/>
      <c r="AG609" s="441"/>
      <c r="AH609" s="441"/>
      <c r="AI609" s="443"/>
      <c r="AL609" s="441"/>
      <c r="AN609" s="441"/>
      <c r="AO609" s="443"/>
      <c r="AP609" s="441"/>
      <c r="AQ609" s="441"/>
      <c r="AR609" s="441"/>
      <c r="AS609" s="441"/>
      <c r="AT609" s="441"/>
      <c r="AU609" s="441"/>
      <c r="AV609" s="443"/>
      <c r="AW609" s="442"/>
      <c r="AY609" s="441"/>
      <c r="BC609" s="441"/>
      <c r="BD609" s="441"/>
      <c r="BE609" s="441"/>
      <c r="BF609" s="441"/>
      <c r="BG609" s="441"/>
      <c r="BH609" s="441"/>
      <c r="BI609" s="441"/>
      <c r="BJ609" s="441"/>
      <c r="BK609" s="441"/>
    </row>
    <row r="610" spans="1:63" x14ac:dyDescent="0.25">
      <c r="A610" s="443"/>
      <c r="B610" s="438"/>
      <c r="C610" s="441"/>
      <c r="D610" s="441"/>
      <c r="E610" s="441"/>
      <c r="I610" s="442"/>
      <c r="Q610" s="443"/>
      <c r="S610" s="443"/>
      <c r="T610" s="441"/>
      <c r="U610" s="444"/>
      <c r="V610" s="438"/>
      <c r="W610" s="443"/>
      <c r="X610" s="443"/>
      <c r="Y610" s="441"/>
      <c r="Z610" s="445"/>
      <c r="AA610" s="441"/>
      <c r="AB610" s="443"/>
      <c r="AC610" s="441"/>
      <c r="AD610" s="444"/>
      <c r="AG610" s="441"/>
      <c r="AH610" s="441"/>
      <c r="AI610" s="443"/>
      <c r="AL610" s="441"/>
      <c r="AN610" s="441"/>
      <c r="AO610" s="443"/>
      <c r="AP610" s="441"/>
      <c r="AQ610" s="441"/>
      <c r="AR610" s="441"/>
      <c r="AS610" s="441"/>
      <c r="AT610" s="441"/>
      <c r="AU610" s="441"/>
      <c r="AV610" s="443"/>
      <c r="AW610" s="442"/>
      <c r="AY610" s="441"/>
      <c r="BC610" s="441"/>
      <c r="BD610" s="441"/>
      <c r="BE610" s="441"/>
      <c r="BF610" s="441"/>
      <c r="BG610" s="441"/>
      <c r="BH610" s="441"/>
      <c r="BI610" s="441"/>
      <c r="BJ610" s="441"/>
      <c r="BK610" s="441"/>
    </row>
    <row r="611" spans="1:63" x14ac:dyDescent="0.25">
      <c r="A611" s="443"/>
      <c r="B611" s="438"/>
      <c r="C611" s="441"/>
      <c r="D611" s="441"/>
      <c r="E611" s="441"/>
      <c r="I611" s="442"/>
      <c r="Q611" s="443"/>
      <c r="S611" s="443"/>
      <c r="T611" s="441"/>
      <c r="U611" s="444"/>
      <c r="V611" s="438"/>
      <c r="W611" s="443"/>
      <c r="X611" s="443"/>
      <c r="Y611" s="441"/>
      <c r="Z611" s="445"/>
      <c r="AA611" s="441"/>
      <c r="AB611" s="443"/>
      <c r="AC611" s="441"/>
      <c r="AD611" s="444"/>
      <c r="AG611" s="441"/>
      <c r="AH611" s="441"/>
      <c r="AI611" s="443"/>
      <c r="AL611" s="441"/>
      <c r="AN611" s="441"/>
      <c r="AO611" s="443"/>
      <c r="AP611" s="441"/>
      <c r="AQ611" s="441"/>
      <c r="AR611" s="441"/>
      <c r="AS611" s="441"/>
      <c r="AT611" s="441"/>
      <c r="AU611" s="441"/>
      <c r="AV611" s="443"/>
      <c r="AW611" s="442"/>
      <c r="AY611" s="441"/>
      <c r="BC611" s="441"/>
      <c r="BD611" s="441"/>
      <c r="BE611" s="441"/>
      <c r="BF611" s="441"/>
      <c r="BG611" s="441"/>
      <c r="BH611" s="441"/>
      <c r="BI611" s="441"/>
      <c r="BJ611" s="441"/>
      <c r="BK611" s="441"/>
    </row>
    <row r="612" spans="1:63" x14ac:dyDescent="0.25">
      <c r="A612" s="443"/>
      <c r="B612" s="438"/>
      <c r="C612" s="441"/>
      <c r="D612" s="441"/>
      <c r="E612" s="441"/>
      <c r="I612" s="442"/>
      <c r="Q612" s="443"/>
      <c r="S612" s="443"/>
      <c r="T612" s="441"/>
      <c r="U612" s="444"/>
      <c r="V612" s="438"/>
      <c r="W612" s="443"/>
      <c r="X612" s="443"/>
      <c r="Y612" s="441"/>
      <c r="Z612" s="445"/>
      <c r="AA612" s="441"/>
      <c r="AB612" s="443"/>
      <c r="AC612" s="441"/>
      <c r="AD612" s="444"/>
      <c r="AG612" s="441"/>
      <c r="AH612" s="441"/>
      <c r="AI612" s="443"/>
      <c r="AL612" s="441"/>
      <c r="AN612" s="441"/>
      <c r="AO612" s="443"/>
      <c r="AP612" s="441"/>
      <c r="AQ612" s="441"/>
      <c r="AR612" s="441"/>
      <c r="AS612" s="441"/>
      <c r="AT612" s="441"/>
      <c r="AU612" s="441"/>
      <c r="AV612" s="443"/>
      <c r="AW612" s="442"/>
      <c r="AY612" s="441"/>
      <c r="BC612" s="441"/>
      <c r="BD612" s="441"/>
      <c r="BE612" s="441"/>
      <c r="BF612" s="441"/>
      <c r="BG612" s="441"/>
      <c r="BH612" s="441"/>
      <c r="BI612" s="441"/>
      <c r="BJ612" s="441"/>
      <c r="BK612" s="441"/>
    </row>
    <row r="613" spans="1:63" x14ac:dyDescent="0.25">
      <c r="A613" s="443"/>
      <c r="B613" s="438"/>
      <c r="C613" s="441"/>
      <c r="D613" s="441"/>
      <c r="E613" s="441"/>
      <c r="I613" s="442"/>
      <c r="Q613" s="443"/>
      <c r="S613" s="443"/>
      <c r="T613" s="441"/>
      <c r="U613" s="444"/>
      <c r="V613" s="438"/>
      <c r="W613" s="443"/>
      <c r="X613" s="443"/>
      <c r="Y613" s="441"/>
      <c r="Z613" s="445"/>
      <c r="AA613" s="441"/>
      <c r="AB613" s="443"/>
      <c r="AC613" s="441"/>
      <c r="AD613" s="444"/>
      <c r="AG613" s="441"/>
      <c r="AH613" s="441"/>
      <c r="AI613" s="443"/>
      <c r="AL613" s="441"/>
      <c r="AN613" s="441"/>
      <c r="AO613" s="443"/>
      <c r="AP613" s="441"/>
      <c r="AQ613" s="441"/>
      <c r="AR613" s="441"/>
      <c r="AS613" s="441"/>
      <c r="AT613" s="441"/>
      <c r="AU613" s="441"/>
      <c r="AV613" s="443"/>
      <c r="AW613" s="442"/>
      <c r="AY613" s="441"/>
      <c r="BC613" s="441"/>
      <c r="BD613" s="441"/>
      <c r="BE613" s="441"/>
      <c r="BF613" s="441"/>
      <c r="BG613" s="441"/>
      <c r="BH613" s="441"/>
      <c r="BI613" s="441"/>
      <c r="BJ613" s="441"/>
      <c r="BK613" s="441"/>
    </row>
    <row r="614" spans="1:63" x14ac:dyDescent="0.25">
      <c r="A614" s="443"/>
      <c r="B614" s="438"/>
      <c r="C614" s="441"/>
      <c r="D614" s="441"/>
      <c r="E614" s="441"/>
      <c r="I614" s="442"/>
      <c r="Q614" s="443"/>
      <c r="S614" s="443"/>
      <c r="T614" s="441"/>
      <c r="U614" s="444"/>
      <c r="V614" s="438"/>
      <c r="W614" s="443"/>
      <c r="X614" s="443"/>
      <c r="Y614" s="441"/>
      <c r="Z614" s="445"/>
      <c r="AA614" s="441"/>
      <c r="AB614" s="443"/>
      <c r="AC614" s="441"/>
      <c r="AD614" s="444"/>
      <c r="AG614" s="441"/>
      <c r="AH614" s="441"/>
      <c r="AI614" s="443"/>
      <c r="AL614" s="441"/>
      <c r="AN614" s="441"/>
      <c r="AO614" s="443"/>
      <c r="AP614" s="441"/>
      <c r="AQ614" s="441"/>
      <c r="AR614" s="441"/>
      <c r="AS614" s="441"/>
      <c r="AT614" s="441"/>
      <c r="AU614" s="441"/>
      <c r="AV614" s="443"/>
      <c r="AW614" s="442"/>
      <c r="AY614" s="441"/>
      <c r="BC614" s="441"/>
      <c r="BD614" s="441"/>
      <c r="BE614" s="441"/>
      <c r="BF614" s="441"/>
      <c r="BG614" s="441"/>
      <c r="BH614" s="441"/>
      <c r="BI614" s="441"/>
      <c r="BJ614" s="441"/>
      <c r="BK614" s="441"/>
    </row>
    <row r="615" spans="1:63" x14ac:dyDescent="0.25">
      <c r="A615" s="443"/>
      <c r="B615" s="438"/>
      <c r="C615" s="441"/>
      <c r="D615" s="441"/>
      <c r="E615" s="441"/>
      <c r="I615" s="442"/>
      <c r="Q615" s="443"/>
      <c r="S615" s="443"/>
      <c r="T615" s="441"/>
      <c r="U615" s="444"/>
      <c r="V615" s="438"/>
      <c r="W615" s="443"/>
      <c r="X615" s="443"/>
      <c r="Y615" s="441"/>
      <c r="Z615" s="445"/>
      <c r="AA615" s="441"/>
      <c r="AB615" s="443"/>
      <c r="AC615" s="441"/>
      <c r="AD615" s="444"/>
      <c r="AG615" s="441"/>
      <c r="AH615" s="441"/>
      <c r="AI615" s="443"/>
      <c r="AL615" s="441"/>
      <c r="AN615" s="441"/>
      <c r="AO615" s="443"/>
      <c r="AP615" s="441"/>
      <c r="AQ615" s="441"/>
      <c r="AR615" s="441"/>
      <c r="AS615" s="441"/>
      <c r="AT615" s="441"/>
      <c r="AU615" s="441"/>
      <c r="AV615" s="443"/>
      <c r="AW615" s="442"/>
      <c r="AY615" s="441"/>
      <c r="BC615" s="441"/>
      <c r="BD615" s="441"/>
      <c r="BE615" s="441"/>
      <c r="BF615" s="441"/>
      <c r="BG615" s="441"/>
      <c r="BH615" s="441"/>
      <c r="BI615" s="441"/>
      <c r="BJ615" s="441"/>
      <c r="BK615" s="441"/>
    </row>
    <row r="616" spans="1:63" x14ac:dyDescent="0.25">
      <c r="A616" s="443"/>
      <c r="B616" s="438"/>
      <c r="C616" s="441"/>
      <c r="D616" s="441"/>
      <c r="E616" s="441"/>
      <c r="I616" s="442"/>
      <c r="Q616" s="443"/>
      <c r="S616" s="443"/>
      <c r="T616" s="441"/>
      <c r="U616" s="444"/>
      <c r="V616" s="438"/>
      <c r="W616" s="443"/>
      <c r="X616" s="443"/>
      <c r="Y616" s="441"/>
      <c r="Z616" s="445"/>
      <c r="AA616" s="441"/>
      <c r="AB616" s="443"/>
      <c r="AC616" s="441"/>
      <c r="AD616" s="444"/>
      <c r="AG616" s="441"/>
      <c r="AH616" s="441"/>
      <c r="AI616" s="443"/>
      <c r="AL616" s="441"/>
      <c r="AN616" s="441"/>
      <c r="AO616" s="443"/>
      <c r="AP616" s="441"/>
      <c r="AQ616" s="441"/>
      <c r="AR616" s="441"/>
      <c r="AS616" s="441"/>
      <c r="AT616" s="441"/>
      <c r="AU616" s="441"/>
      <c r="AV616" s="443"/>
      <c r="AW616" s="442"/>
      <c r="AY616" s="441"/>
      <c r="BC616" s="441"/>
      <c r="BD616" s="441"/>
      <c r="BE616" s="441"/>
      <c r="BF616" s="441"/>
      <c r="BG616" s="441"/>
      <c r="BH616" s="441"/>
      <c r="BI616" s="441"/>
      <c r="BJ616" s="441"/>
      <c r="BK616" s="441"/>
    </row>
    <row r="617" spans="1:63" x14ac:dyDescent="0.25">
      <c r="A617" s="443"/>
      <c r="B617" s="438"/>
      <c r="C617" s="441"/>
      <c r="D617" s="441"/>
      <c r="E617" s="441"/>
      <c r="I617" s="442"/>
      <c r="Q617" s="443"/>
      <c r="S617" s="443"/>
      <c r="T617" s="441"/>
      <c r="U617" s="444"/>
      <c r="V617" s="438"/>
      <c r="W617" s="443"/>
      <c r="X617" s="443"/>
      <c r="Y617" s="441"/>
      <c r="Z617" s="445"/>
      <c r="AA617" s="441"/>
      <c r="AB617" s="443"/>
      <c r="AC617" s="441"/>
      <c r="AD617" s="444"/>
      <c r="AG617" s="441"/>
      <c r="AH617" s="441"/>
      <c r="AI617" s="443"/>
      <c r="AL617" s="441"/>
      <c r="AN617" s="441"/>
      <c r="AO617" s="443"/>
      <c r="AP617" s="441"/>
      <c r="AQ617" s="441"/>
      <c r="AR617" s="441"/>
      <c r="AS617" s="441"/>
      <c r="AT617" s="441"/>
      <c r="AU617" s="441"/>
      <c r="AV617" s="443"/>
      <c r="AW617" s="442"/>
      <c r="AY617" s="441"/>
      <c r="BC617" s="441"/>
      <c r="BD617" s="441"/>
      <c r="BE617" s="441"/>
      <c r="BF617" s="441"/>
      <c r="BG617" s="441"/>
      <c r="BH617" s="441"/>
      <c r="BI617" s="441"/>
      <c r="BJ617" s="441"/>
      <c r="BK617" s="441"/>
    </row>
    <row r="618" spans="1:63" x14ac:dyDescent="0.25">
      <c r="A618" s="443"/>
      <c r="B618" s="438"/>
      <c r="C618" s="441"/>
      <c r="D618" s="441"/>
      <c r="E618" s="441"/>
      <c r="I618" s="442"/>
      <c r="Q618" s="443"/>
      <c r="S618" s="443"/>
      <c r="T618" s="441"/>
      <c r="U618" s="444"/>
      <c r="V618" s="438"/>
      <c r="W618" s="443"/>
      <c r="X618" s="443"/>
      <c r="Y618" s="441"/>
      <c r="Z618" s="445"/>
      <c r="AA618" s="441"/>
      <c r="AB618" s="443"/>
      <c r="AC618" s="441"/>
      <c r="AD618" s="444"/>
      <c r="AG618" s="441"/>
      <c r="AH618" s="441"/>
      <c r="AI618" s="443"/>
      <c r="AL618" s="441"/>
      <c r="AN618" s="441"/>
      <c r="AO618" s="443"/>
      <c r="AP618" s="441"/>
      <c r="AQ618" s="441"/>
      <c r="AR618" s="441"/>
      <c r="AS618" s="441"/>
      <c r="AT618" s="441"/>
      <c r="AU618" s="441"/>
      <c r="AV618" s="443"/>
      <c r="AW618" s="442"/>
      <c r="AY618" s="441"/>
      <c r="BC618" s="441"/>
      <c r="BD618" s="441"/>
      <c r="BE618" s="441"/>
      <c r="BF618" s="441"/>
      <c r="BG618" s="441"/>
      <c r="BH618" s="441"/>
      <c r="BI618" s="441"/>
      <c r="BJ618" s="441"/>
      <c r="BK618" s="441"/>
    </row>
    <row r="619" spans="1:63" x14ac:dyDescent="0.25">
      <c r="A619" s="443"/>
      <c r="B619" s="438"/>
      <c r="C619" s="441"/>
      <c r="D619" s="441"/>
      <c r="E619" s="441"/>
      <c r="I619" s="442"/>
      <c r="Q619" s="443"/>
      <c r="S619" s="443"/>
      <c r="T619" s="441"/>
      <c r="U619" s="444"/>
      <c r="V619" s="438"/>
      <c r="W619" s="443"/>
      <c r="X619" s="443"/>
      <c r="Y619" s="441"/>
      <c r="Z619" s="445"/>
      <c r="AA619" s="441"/>
      <c r="AB619" s="443"/>
      <c r="AC619" s="441"/>
      <c r="AD619" s="444"/>
      <c r="AG619" s="441"/>
      <c r="AH619" s="441"/>
      <c r="AI619" s="443"/>
      <c r="AL619" s="441"/>
      <c r="AN619" s="441"/>
      <c r="AO619" s="443"/>
      <c r="AP619" s="441"/>
      <c r="AQ619" s="441"/>
      <c r="AR619" s="441"/>
      <c r="AS619" s="441"/>
      <c r="AT619" s="441"/>
      <c r="AU619" s="441"/>
      <c r="AV619" s="443"/>
      <c r="AW619" s="442"/>
      <c r="AY619" s="441"/>
      <c r="BC619" s="441"/>
      <c r="BD619" s="441"/>
      <c r="BE619" s="441"/>
      <c r="BF619" s="441"/>
      <c r="BG619" s="441"/>
      <c r="BH619" s="441"/>
      <c r="BI619" s="441"/>
      <c r="BJ619" s="441"/>
      <c r="BK619" s="441"/>
    </row>
    <row r="620" spans="1:63" x14ac:dyDescent="0.25">
      <c r="A620" s="443"/>
      <c r="B620" s="438"/>
      <c r="C620" s="441"/>
      <c r="D620" s="441"/>
      <c r="E620" s="441"/>
      <c r="I620" s="442"/>
      <c r="Q620" s="443"/>
      <c r="S620" s="443"/>
      <c r="T620" s="441"/>
      <c r="U620" s="444"/>
      <c r="V620" s="438"/>
      <c r="W620" s="443"/>
      <c r="X620" s="443"/>
      <c r="Y620" s="441"/>
      <c r="Z620" s="445"/>
      <c r="AA620" s="441"/>
      <c r="AB620" s="443"/>
      <c r="AC620" s="441"/>
      <c r="AD620" s="444"/>
      <c r="AG620" s="441"/>
      <c r="AH620" s="441"/>
      <c r="AI620" s="443"/>
      <c r="AL620" s="441"/>
      <c r="AN620" s="441"/>
      <c r="AO620" s="443"/>
      <c r="AP620" s="441"/>
      <c r="AQ620" s="441"/>
      <c r="AR620" s="441"/>
      <c r="AS620" s="441"/>
      <c r="AT620" s="441"/>
      <c r="AU620" s="441"/>
      <c r="AV620" s="443"/>
      <c r="AW620" s="442"/>
      <c r="AY620" s="441"/>
      <c r="BC620" s="441"/>
      <c r="BD620" s="441"/>
      <c r="BE620" s="441"/>
      <c r="BF620" s="441"/>
      <c r="BG620" s="441"/>
      <c r="BH620" s="441"/>
      <c r="BI620" s="441"/>
      <c r="BJ620" s="441"/>
      <c r="BK620" s="441"/>
    </row>
    <row r="621" spans="1:63" x14ac:dyDescent="0.25">
      <c r="A621" s="443"/>
      <c r="B621" s="438"/>
      <c r="C621" s="441"/>
      <c r="D621" s="441"/>
      <c r="E621" s="441"/>
      <c r="I621" s="442"/>
      <c r="Q621" s="443"/>
      <c r="S621" s="443"/>
      <c r="T621" s="441"/>
      <c r="U621" s="444"/>
      <c r="V621" s="438"/>
      <c r="W621" s="443"/>
      <c r="X621" s="443"/>
      <c r="Y621" s="441"/>
      <c r="Z621" s="445"/>
      <c r="AA621" s="441"/>
      <c r="AB621" s="443"/>
      <c r="AC621" s="441"/>
      <c r="AD621" s="444"/>
      <c r="AG621" s="441"/>
      <c r="AH621" s="441"/>
      <c r="AI621" s="443"/>
      <c r="AL621" s="441"/>
      <c r="AN621" s="441"/>
      <c r="AO621" s="443"/>
      <c r="AP621" s="441"/>
      <c r="AQ621" s="441"/>
      <c r="AR621" s="441"/>
      <c r="AS621" s="441"/>
      <c r="AT621" s="441"/>
      <c r="AU621" s="441"/>
      <c r="AV621" s="443"/>
      <c r="AW621" s="442"/>
      <c r="AY621" s="441"/>
      <c r="BC621" s="441"/>
      <c r="BD621" s="441"/>
      <c r="BE621" s="441"/>
      <c r="BF621" s="441"/>
      <c r="BG621" s="441"/>
      <c r="BH621" s="441"/>
      <c r="BI621" s="441"/>
      <c r="BJ621" s="441"/>
      <c r="BK621" s="441"/>
    </row>
    <row r="622" spans="1:63" x14ac:dyDescent="0.25">
      <c r="A622" s="443"/>
      <c r="B622" s="438"/>
      <c r="C622" s="441"/>
      <c r="D622" s="441"/>
      <c r="E622" s="441"/>
      <c r="I622" s="442"/>
      <c r="Q622" s="443"/>
      <c r="S622" s="443"/>
      <c r="T622" s="441"/>
      <c r="U622" s="444"/>
      <c r="V622" s="438"/>
      <c r="W622" s="443"/>
      <c r="X622" s="443"/>
      <c r="Y622" s="441"/>
      <c r="Z622" s="445"/>
      <c r="AA622" s="441"/>
      <c r="AB622" s="443"/>
      <c r="AC622" s="441"/>
      <c r="AD622" s="444"/>
      <c r="AG622" s="441"/>
      <c r="AH622" s="441"/>
      <c r="AI622" s="443"/>
      <c r="AL622" s="441"/>
      <c r="AN622" s="441"/>
      <c r="AO622" s="443"/>
      <c r="AP622" s="441"/>
      <c r="AQ622" s="441"/>
      <c r="AR622" s="441"/>
      <c r="AS622" s="441"/>
      <c r="AT622" s="441"/>
      <c r="AU622" s="441"/>
      <c r="AV622" s="443"/>
      <c r="AW622" s="442"/>
      <c r="AY622" s="441"/>
      <c r="BC622" s="441"/>
      <c r="BD622" s="441"/>
      <c r="BE622" s="441"/>
      <c r="BF622" s="441"/>
      <c r="BG622" s="441"/>
      <c r="BH622" s="441"/>
      <c r="BI622" s="441"/>
      <c r="BJ622" s="441"/>
      <c r="BK622" s="441"/>
    </row>
    <row r="623" spans="1:63" x14ac:dyDescent="0.25">
      <c r="A623" s="443"/>
      <c r="B623" s="438"/>
      <c r="C623" s="441"/>
      <c r="D623" s="441"/>
      <c r="E623" s="441"/>
      <c r="I623" s="442"/>
      <c r="Q623" s="443"/>
      <c r="S623" s="443"/>
      <c r="T623" s="441"/>
      <c r="U623" s="444"/>
      <c r="V623" s="438"/>
      <c r="W623" s="443"/>
      <c r="X623" s="443"/>
      <c r="Y623" s="441"/>
      <c r="Z623" s="445"/>
      <c r="AA623" s="441"/>
      <c r="AB623" s="443"/>
      <c r="AC623" s="441"/>
      <c r="AD623" s="444"/>
      <c r="AG623" s="441"/>
      <c r="AH623" s="441"/>
      <c r="AI623" s="443"/>
      <c r="AL623" s="441"/>
      <c r="AN623" s="441"/>
      <c r="AO623" s="443"/>
      <c r="AP623" s="441"/>
      <c r="AQ623" s="441"/>
      <c r="AR623" s="441"/>
      <c r="AS623" s="441"/>
      <c r="AT623" s="441"/>
      <c r="AU623" s="441"/>
      <c r="AV623" s="443"/>
      <c r="AW623" s="442"/>
      <c r="AY623" s="441"/>
      <c r="BC623" s="441"/>
      <c r="BD623" s="441"/>
      <c r="BE623" s="441"/>
      <c r="BF623" s="441"/>
      <c r="BG623" s="441"/>
      <c r="BH623" s="441"/>
      <c r="BI623" s="441"/>
      <c r="BJ623" s="441"/>
      <c r="BK623" s="441"/>
    </row>
    <row r="624" spans="1:63" x14ac:dyDescent="0.25">
      <c r="A624" s="443"/>
      <c r="B624" s="438"/>
      <c r="C624" s="441"/>
      <c r="D624" s="441"/>
      <c r="E624" s="441"/>
      <c r="I624" s="442"/>
      <c r="Q624" s="443"/>
      <c r="S624" s="443"/>
      <c r="T624" s="441"/>
      <c r="U624" s="444"/>
      <c r="V624" s="438"/>
      <c r="W624" s="443"/>
      <c r="X624" s="443"/>
      <c r="Y624" s="441"/>
      <c r="Z624" s="445"/>
      <c r="AA624" s="441"/>
      <c r="AB624" s="443"/>
      <c r="AC624" s="441"/>
      <c r="AD624" s="444"/>
      <c r="AG624" s="441"/>
      <c r="AH624" s="441"/>
      <c r="AI624" s="443"/>
      <c r="AL624" s="441"/>
      <c r="AN624" s="441"/>
      <c r="AO624" s="443"/>
      <c r="AP624" s="441"/>
      <c r="AQ624" s="441"/>
      <c r="AR624" s="441"/>
      <c r="AS624" s="441"/>
      <c r="AT624" s="441"/>
      <c r="AU624" s="441"/>
      <c r="AV624" s="443"/>
      <c r="AW624" s="442"/>
      <c r="AY624" s="441"/>
      <c r="BC624" s="441"/>
      <c r="BD624" s="441"/>
      <c r="BE624" s="441"/>
      <c r="BF624" s="441"/>
      <c r="BG624" s="441"/>
      <c r="BH624" s="441"/>
      <c r="BI624" s="441"/>
      <c r="BJ624" s="441"/>
      <c r="BK624" s="441"/>
    </row>
    <row r="625" spans="1:63" x14ac:dyDescent="0.25">
      <c r="A625" s="443"/>
      <c r="B625" s="438"/>
      <c r="C625" s="441"/>
      <c r="D625" s="441"/>
      <c r="E625" s="441"/>
      <c r="I625" s="442"/>
      <c r="Q625" s="443"/>
      <c r="S625" s="443"/>
      <c r="T625" s="441"/>
      <c r="U625" s="444"/>
      <c r="V625" s="438"/>
      <c r="W625" s="443"/>
      <c r="X625" s="443"/>
      <c r="Y625" s="441"/>
      <c r="Z625" s="445"/>
      <c r="AA625" s="441"/>
      <c r="AB625" s="443"/>
      <c r="AC625" s="441"/>
      <c r="AD625" s="444"/>
      <c r="AG625" s="441"/>
      <c r="AH625" s="441"/>
      <c r="AI625" s="443"/>
      <c r="AL625" s="441"/>
      <c r="AN625" s="441"/>
      <c r="AO625" s="443"/>
      <c r="AP625" s="441"/>
      <c r="AQ625" s="441"/>
      <c r="AR625" s="441"/>
      <c r="AS625" s="441"/>
      <c r="AT625" s="441"/>
      <c r="AU625" s="441"/>
      <c r="AV625" s="443"/>
      <c r="AW625" s="442"/>
      <c r="AY625" s="441"/>
      <c r="BC625" s="441"/>
      <c r="BD625" s="441"/>
      <c r="BE625" s="441"/>
      <c r="BF625" s="441"/>
      <c r="BG625" s="441"/>
      <c r="BH625" s="441"/>
      <c r="BI625" s="441"/>
      <c r="BJ625" s="441"/>
      <c r="BK625" s="441"/>
    </row>
    <row r="626" spans="1:63" x14ac:dyDescent="0.25">
      <c r="A626" s="443"/>
      <c r="B626" s="438"/>
      <c r="C626" s="441"/>
      <c r="D626" s="441"/>
      <c r="E626" s="441"/>
      <c r="I626" s="442"/>
      <c r="Q626" s="443"/>
      <c r="S626" s="443"/>
      <c r="T626" s="441"/>
      <c r="U626" s="444"/>
      <c r="V626" s="438"/>
      <c r="W626" s="443"/>
      <c r="X626" s="443"/>
      <c r="Y626" s="441"/>
      <c r="Z626" s="445"/>
      <c r="AA626" s="441"/>
      <c r="AB626" s="443"/>
      <c r="AC626" s="441"/>
      <c r="AD626" s="444"/>
      <c r="AG626" s="441"/>
      <c r="AH626" s="441"/>
      <c r="AI626" s="443"/>
      <c r="AL626" s="441"/>
      <c r="AN626" s="441"/>
      <c r="AO626" s="443"/>
      <c r="AP626" s="441"/>
      <c r="AQ626" s="441"/>
      <c r="AR626" s="441"/>
      <c r="AS626" s="441"/>
      <c r="AT626" s="441"/>
      <c r="AU626" s="441"/>
      <c r="AV626" s="443"/>
      <c r="AW626" s="442"/>
      <c r="AY626" s="441"/>
      <c r="BC626" s="441"/>
      <c r="BD626" s="441"/>
      <c r="BE626" s="441"/>
      <c r="BF626" s="441"/>
      <c r="BG626" s="441"/>
      <c r="BH626" s="441"/>
      <c r="BI626" s="441"/>
      <c r="BJ626" s="441"/>
      <c r="BK626" s="441"/>
    </row>
    <row r="627" spans="1:63" x14ac:dyDescent="0.25">
      <c r="A627" s="443"/>
      <c r="B627" s="438"/>
      <c r="C627" s="441"/>
      <c r="D627" s="441"/>
      <c r="E627" s="441"/>
      <c r="I627" s="442"/>
      <c r="Q627" s="443"/>
      <c r="S627" s="443"/>
      <c r="T627" s="441"/>
      <c r="U627" s="444"/>
      <c r="V627" s="438"/>
      <c r="W627" s="443"/>
      <c r="X627" s="443"/>
      <c r="Y627" s="441"/>
      <c r="Z627" s="445"/>
      <c r="AA627" s="441"/>
      <c r="AB627" s="443"/>
      <c r="AC627" s="441"/>
      <c r="AD627" s="444"/>
      <c r="AG627" s="441"/>
      <c r="AH627" s="441"/>
      <c r="AI627" s="443"/>
      <c r="AL627" s="441"/>
      <c r="AN627" s="441"/>
      <c r="AO627" s="443"/>
      <c r="AP627" s="441"/>
      <c r="AQ627" s="441"/>
      <c r="AR627" s="441"/>
      <c r="AS627" s="441"/>
      <c r="AT627" s="441"/>
      <c r="AU627" s="441"/>
      <c r="AV627" s="443"/>
      <c r="AW627" s="442"/>
      <c r="AY627" s="441"/>
      <c r="BC627" s="441"/>
      <c r="BD627" s="441"/>
      <c r="BE627" s="441"/>
      <c r="BF627" s="441"/>
      <c r="BG627" s="441"/>
      <c r="BH627" s="441"/>
      <c r="BI627" s="441"/>
      <c r="BJ627" s="441"/>
      <c r="BK627" s="441"/>
    </row>
    <row r="628" spans="1:63" x14ac:dyDescent="0.25">
      <c r="A628" s="443"/>
      <c r="B628" s="438"/>
      <c r="C628" s="441"/>
      <c r="D628" s="441"/>
      <c r="E628" s="441"/>
      <c r="I628" s="442"/>
      <c r="Q628" s="443"/>
      <c r="S628" s="443"/>
      <c r="T628" s="441"/>
      <c r="U628" s="444"/>
      <c r="V628" s="438"/>
      <c r="W628" s="443"/>
      <c r="X628" s="443"/>
      <c r="Y628" s="441"/>
      <c r="Z628" s="445"/>
      <c r="AA628" s="441"/>
      <c r="AB628" s="443"/>
      <c r="AC628" s="441"/>
      <c r="AD628" s="444"/>
      <c r="AG628" s="441"/>
      <c r="AH628" s="441"/>
      <c r="AI628" s="443"/>
      <c r="AL628" s="441"/>
      <c r="AN628" s="441"/>
      <c r="AO628" s="443"/>
      <c r="AP628" s="441"/>
      <c r="AQ628" s="441"/>
      <c r="AR628" s="441"/>
      <c r="AS628" s="441"/>
      <c r="AT628" s="441"/>
      <c r="AU628" s="441"/>
      <c r="AV628" s="443"/>
      <c r="AW628" s="442"/>
      <c r="AY628" s="441"/>
      <c r="BC628" s="441"/>
      <c r="BD628" s="441"/>
      <c r="BE628" s="441"/>
      <c r="BF628" s="441"/>
      <c r="BG628" s="441"/>
      <c r="BH628" s="441"/>
      <c r="BI628" s="441"/>
      <c r="BJ628" s="441"/>
      <c r="BK628" s="441"/>
    </row>
    <row r="629" spans="1:63" x14ac:dyDescent="0.25">
      <c r="A629" s="443"/>
      <c r="B629" s="438"/>
      <c r="C629" s="441"/>
      <c r="D629" s="441"/>
      <c r="E629" s="441"/>
      <c r="I629" s="442"/>
      <c r="Q629" s="443"/>
      <c r="S629" s="443"/>
      <c r="T629" s="441"/>
      <c r="U629" s="444"/>
      <c r="V629" s="438"/>
      <c r="W629" s="443"/>
      <c r="X629" s="443"/>
      <c r="Y629" s="441"/>
      <c r="Z629" s="445"/>
      <c r="AA629" s="441"/>
      <c r="AB629" s="443"/>
      <c r="AC629" s="441"/>
      <c r="AD629" s="444"/>
      <c r="AG629" s="441"/>
      <c r="AH629" s="441"/>
      <c r="AI629" s="443"/>
      <c r="AL629" s="441"/>
      <c r="AN629" s="441"/>
      <c r="AO629" s="443"/>
      <c r="AP629" s="441"/>
      <c r="AQ629" s="441"/>
      <c r="AR629" s="441"/>
      <c r="AS629" s="441"/>
      <c r="AT629" s="441"/>
      <c r="AU629" s="441"/>
      <c r="AV629" s="443"/>
      <c r="AW629" s="442"/>
      <c r="AY629" s="441"/>
      <c r="BC629" s="441"/>
      <c r="BD629" s="441"/>
      <c r="BE629" s="441"/>
      <c r="BF629" s="441"/>
      <c r="BG629" s="441"/>
      <c r="BH629" s="441"/>
      <c r="BI629" s="441"/>
      <c r="BJ629" s="441"/>
      <c r="BK629" s="441"/>
    </row>
    <row r="630" spans="1:63" x14ac:dyDescent="0.25">
      <c r="A630" s="443"/>
      <c r="B630" s="438"/>
      <c r="C630" s="441"/>
      <c r="D630" s="441"/>
      <c r="E630" s="441"/>
      <c r="I630" s="442"/>
      <c r="Q630" s="443"/>
      <c r="S630" s="443"/>
      <c r="T630" s="441"/>
      <c r="U630" s="444"/>
      <c r="V630" s="438"/>
      <c r="W630" s="443"/>
      <c r="X630" s="443"/>
      <c r="Y630" s="441"/>
      <c r="Z630" s="445"/>
      <c r="AA630" s="441"/>
      <c r="AB630" s="443"/>
      <c r="AC630" s="441"/>
      <c r="AD630" s="444"/>
      <c r="AG630" s="441"/>
      <c r="AH630" s="441"/>
      <c r="AI630" s="443"/>
      <c r="AL630" s="441"/>
      <c r="AN630" s="441"/>
      <c r="AO630" s="443"/>
      <c r="AP630" s="441"/>
      <c r="AQ630" s="441"/>
      <c r="AR630" s="441"/>
      <c r="AS630" s="441"/>
      <c r="AT630" s="441"/>
      <c r="AU630" s="441"/>
      <c r="AV630" s="443"/>
      <c r="AW630" s="442"/>
      <c r="AY630" s="441"/>
      <c r="BC630" s="441"/>
      <c r="BD630" s="441"/>
      <c r="BE630" s="441"/>
      <c r="BF630" s="441"/>
      <c r="BG630" s="441"/>
      <c r="BH630" s="441"/>
      <c r="BI630" s="441"/>
      <c r="BJ630" s="441"/>
      <c r="BK630" s="441"/>
    </row>
    <row r="631" spans="1:63" x14ac:dyDescent="0.25">
      <c r="A631" s="443"/>
      <c r="B631" s="438"/>
      <c r="C631" s="441"/>
      <c r="D631" s="441"/>
      <c r="E631" s="441"/>
      <c r="I631" s="442"/>
      <c r="Q631" s="443"/>
      <c r="S631" s="443"/>
      <c r="T631" s="441"/>
      <c r="U631" s="444"/>
      <c r="V631" s="438"/>
      <c r="W631" s="443"/>
      <c r="X631" s="443"/>
      <c r="Y631" s="441"/>
      <c r="Z631" s="445"/>
      <c r="AA631" s="441"/>
      <c r="AB631" s="443"/>
      <c r="AC631" s="441"/>
      <c r="AD631" s="444"/>
      <c r="AG631" s="441"/>
      <c r="AH631" s="441"/>
      <c r="AI631" s="443"/>
      <c r="AL631" s="441"/>
      <c r="AN631" s="441"/>
      <c r="AO631" s="443"/>
      <c r="AP631" s="441"/>
      <c r="AQ631" s="441"/>
      <c r="AR631" s="441"/>
      <c r="AS631" s="441"/>
      <c r="AT631" s="441"/>
      <c r="AU631" s="441"/>
      <c r="AV631" s="443"/>
      <c r="AW631" s="442"/>
      <c r="AY631" s="441"/>
      <c r="BC631" s="441"/>
      <c r="BD631" s="441"/>
      <c r="BE631" s="441"/>
      <c r="BF631" s="441"/>
      <c r="BG631" s="441"/>
      <c r="BH631" s="441"/>
      <c r="BI631" s="441"/>
      <c r="BJ631" s="441"/>
      <c r="BK631" s="441"/>
    </row>
    <row r="632" spans="1:63" x14ac:dyDescent="0.25">
      <c r="A632" s="443"/>
      <c r="B632" s="438"/>
      <c r="C632" s="441"/>
      <c r="D632" s="441"/>
      <c r="E632" s="441"/>
      <c r="I632" s="442"/>
      <c r="Q632" s="443"/>
      <c r="S632" s="443"/>
      <c r="T632" s="441"/>
      <c r="U632" s="444"/>
      <c r="V632" s="438"/>
      <c r="W632" s="443"/>
      <c r="X632" s="443"/>
      <c r="Y632" s="441"/>
      <c r="Z632" s="445"/>
      <c r="AA632" s="441"/>
      <c r="AB632" s="443"/>
      <c r="AC632" s="441"/>
      <c r="AD632" s="444"/>
      <c r="AG632" s="441"/>
      <c r="AH632" s="441"/>
      <c r="AI632" s="443"/>
      <c r="AL632" s="441"/>
      <c r="AN632" s="441"/>
      <c r="AO632" s="443"/>
      <c r="AP632" s="441"/>
      <c r="AQ632" s="441"/>
      <c r="AR632" s="441"/>
      <c r="AS632" s="441"/>
      <c r="AT632" s="441"/>
      <c r="AU632" s="441"/>
      <c r="AV632" s="443"/>
      <c r="AW632" s="442"/>
      <c r="AY632" s="441"/>
      <c r="BC632" s="441"/>
      <c r="BD632" s="441"/>
      <c r="BE632" s="441"/>
      <c r="BF632" s="441"/>
      <c r="BG632" s="441"/>
      <c r="BH632" s="441"/>
      <c r="BI632" s="441"/>
      <c r="BJ632" s="441"/>
      <c r="BK632" s="441"/>
    </row>
    <row r="633" spans="1:63" x14ac:dyDescent="0.25">
      <c r="A633" s="443"/>
      <c r="B633" s="438"/>
      <c r="C633" s="441"/>
      <c r="D633" s="441"/>
      <c r="E633" s="441"/>
      <c r="I633" s="442"/>
      <c r="Q633" s="443"/>
      <c r="S633" s="443"/>
      <c r="T633" s="441"/>
      <c r="U633" s="444"/>
      <c r="V633" s="438"/>
      <c r="W633" s="443"/>
      <c r="X633" s="443"/>
      <c r="Y633" s="441"/>
      <c r="Z633" s="445"/>
      <c r="AA633" s="441"/>
      <c r="AB633" s="443"/>
      <c r="AC633" s="441"/>
      <c r="AD633" s="444"/>
      <c r="AG633" s="441"/>
      <c r="AH633" s="441"/>
      <c r="AI633" s="443"/>
      <c r="AL633" s="441"/>
      <c r="AN633" s="441"/>
      <c r="AO633" s="443"/>
      <c r="AP633" s="441"/>
      <c r="AQ633" s="441"/>
      <c r="AR633" s="441"/>
      <c r="AS633" s="441"/>
      <c r="AT633" s="441"/>
      <c r="AU633" s="441"/>
      <c r="AV633" s="443"/>
      <c r="AW633" s="442"/>
      <c r="AY633" s="441"/>
      <c r="BC633" s="441"/>
      <c r="BD633" s="441"/>
      <c r="BE633" s="441"/>
      <c r="BF633" s="441"/>
      <c r="BG633" s="441"/>
      <c r="BH633" s="441"/>
      <c r="BI633" s="441"/>
      <c r="BJ633" s="441"/>
      <c r="BK633" s="441"/>
    </row>
    <row r="634" spans="1:63" x14ac:dyDescent="0.25">
      <c r="A634" s="443"/>
      <c r="B634" s="438"/>
      <c r="C634" s="441"/>
      <c r="D634" s="441"/>
      <c r="E634" s="441"/>
      <c r="I634" s="442"/>
      <c r="Q634" s="443"/>
      <c r="S634" s="443"/>
      <c r="T634" s="441"/>
      <c r="U634" s="444"/>
      <c r="V634" s="438"/>
      <c r="W634" s="443"/>
      <c r="X634" s="443"/>
      <c r="Y634" s="441"/>
      <c r="Z634" s="445"/>
      <c r="AA634" s="441"/>
      <c r="AB634" s="443"/>
      <c r="AC634" s="441"/>
      <c r="AD634" s="444"/>
      <c r="AG634" s="441"/>
      <c r="AH634" s="441"/>
      <c r="AI634" s="443"/>
      <c r="AL634" s="441"/>
      <c r="AN634" s="441"/>
      <c r="AO634" s="443"/>
      <c r="AP634" s="441"/>
      <c r="AQ634" s="441"/>
      <c r="AR634" s="441"/>
      <c r="AS634" s="441"/>
      <c r="AT634" s="441"/>
      <c r="AU634" s="441"/>
      <c r="AV634" s="443"/>
      <c r="AW634" s="442"/>
      <c r="AY634" s="441"/>
      <c r="BC634" s="441"/>
      <c r="BD634" s="441"/>
      <c r="BE634" s="441"/>
      <c r="BF634" s="441"/>
      <c r="BG634" s="441"/>
      <c r="BH634" s="441"/>
      <c r="BI634" s="441"/>
      <c r="BJ634" s="441"/>
      <c r="BK634" s="441"/>
    </row>
    <row r="635" spans="1:63" x14ac:dyDescent="0.25">
      <c r="A635" s="443"/>
      <c r="B635" s="438"/>
      <c r="C635" s="441"/>
      <c r="D635" s="441"/>
      <c r="E635" s="441"/>
      <c r="I635" s="442"/>
      <c r="Q635" s="443"/>
      <c r="S635" s="443"/>
      <c r="T635" s="441"/>
      <c r="U635" s="444"/>
      <c r="V635" s="438"/>
      <c r="W635" s="443"/>
      <c r="X635" s="443"/>
      <c r="Y635" s="441"/>
      <c r="Z635" s="445"/>
      <c r="AA635" s="441"/>
      <c r="AB635" s="443"/>
      <c r="AC635" s="441"/>
      <c r="AD635" s="444"/>
      <c r="AG635" s="441"/>
      <c r="AH635" s="441"/>
      <c r="AI635" s="443"/>
      <c r="AL635" s="441"/>
      <c r="AN635" s="441"/>
      <c r="AO635" s="443"/>
      <c r="AP635" s="441"/>
      <c r="AQ635" s="441"/>
      <c r="AR635" s="441"/>
      <c r="AS635" s="441"/>
      <c r="AT635" s="441"/>
      <c r="AU635" s="441"/>
      <c r="AV635" s="443"/>
      <c r="AW635" s="442"/>
      <c r="AY635" s="441"/>
      <c r="BC635" s="441"/>
      <c r="BD635" s="441"/>
      <c r="BE635" s="441"/>
      <c r="BF635" s="441"/>
      <c r="BG635" s="441"/>
      <c r="BH635" s="441"/>
      <c r="BI635" s="441"/>
      <c r="BJ635" s="441"/>
      <c r="BK635" s="441"/>
    </row>
    <row r="636" spans="1:63" x14ac:dyDescent="0.25">
      <c r="A636" s="443"/>
      <c r="B636" s="438"/>
      <c r="C636" s="441"/>
      <c r="D636" s="441"/>
      <c r="E636" s="441"/>
      <c r="I636" s="442"/>
      <c r="Q636" s="443"/>
      <c r="S636" s="443"/>
      <c r="T636" s="441"/>
      <c r="U636" s="444"/>
      <c r="V636" s="438"/>
      <c r="W636" s="443"/>
      <c r="X636" s="443"/>
      <c r="Y636" s="441"/>
      <c r="Z636" s="445"/>
      <c r="AA636" s="441"/>
      <c r="AB636" s="443"/>
      <c r="AC636" s="441"/>
      <c r="AD636" s="444"/>
      <c r="AG636" s="441"/>
      <c r="AH636" s="441"/>
      <c r="AI636" s="443"/>
      <c r="AL636" s="441"/>
      <c r="AN636" s="441"/>
      <c r="AO636" s="443"/>
      <c r="AP636" s="441"/>
      <c r="AQ636" s="441"/>
      <c r="AR636" s="441"/>
      <c r="AS636" s="441"/>
      <c r="AT636" s="441"/>
      <c r="AU636" s="441"/>
      <c r="AV636" s="443"/>
      <c r="AW636" s="442"/>
      <c r="AY636" s="441"/>
      <c r="BC636" s="441"/>
      <c r="BD636" s="441"/>
      <c r="BE636" s="441"/>
      <c r="BF636" s="441"/>
      <c r="BG636" s="441"/>
      <c r="BH636" s="441"/>
      <c r="BI636" s="441"/>
      <c r="BJ636" s="441"/>
      <c r="BK636" s="441"/>
    </row>
    <row r="637" spans="1:63" x14ac:dyDescent="0.25">
      <c r="A637" s="443"/>
      <c r="B637" s="438"/>
      <c r="C637" s="441"/>
      <c r="D637" s="441"/>
      <c r="E637" s="441"/>
      <c r="I637" s="442"/>
      <c r="Q637" s="443"/>
      <c r="S637" s="443"/>
      <c r="T637" s="441"/>
      <c r="U637" s="444"/>
      <c r="V637" s="438"/>
      <c r="W637" s="443"/>
      <c r="X637" s="443"/>
      <c r="Y637" s="441"/>
      <c r="Z637" s="445"/>
      <c r="AA637" s="441"/>
      <c r="AB637" s="443"/>
      <c r="AC637" s="441"/>
      <c r="AD637" s="444"/>
      <c r="AG637" s="441"/>
      <c r="AH637" s="441"/>
      <c r="AI637" s="443"/>
      <c r="AL637" s="441"/>
      <c r="AN637" s="441"/>
      <c r="AO637" s="443"/>
      <c r="AP637" s="441"/>
      <c r="AQ637" s="441"/>
      <c r="AR637" s="441"/>
      <c r="AS637" s="441"/>
      <c r="AT637" s="441"/>
      <c r="AU637" s="441"/>
      <c r="AV637" s="443"/>
      <c r="AW637" s="442"/>
      <c r="AY637" s="441"/>
      <c r="BC637" s="441"/>
      <c r="BD637" s="441"/>
      <c r="BE637" s="441"/>
      <c r="BF637" s="441"/>
      <c r="BG637" s="441"/>
      <c r="BH637" s="441"/>
      <c r="BI637" s="441"/>
      <c r="BJ637" s="441"/>
      <c r="BK637" s="441"/>
    </row>
    <row r="638" spans="1:63" x14ac:dyDescent="0.25">
      <c r="A638" s="443"/>
      <c r="B638" s="438"/>
      <c r="C638" s="441"/>
      <c r="D638" s="441"/>
      <c r="E638" s="441"/>
      <c r="I638" s="442"/>
      <c r="Q638" s="443"/>
      <c r="S638" s="443"/>
      <c r="T638" s="441"/>
      <c r="U638" s="444"/>
      <c r="V638" s="438"/>
      <c r="W638" s="443"/>
      <c r="X638" s="443"/>
      <c r="Y638" s="441"/>
      <c r="Z638" s="445"/>
      <c r="AA638" s="441"/>
      <c r="AB638" s="443"/>
      <c r="AC638" s="441"/>
      <c r="AD638" s="444"/>
      <c r="AG638" s="441"/>
      <c r="AH638" s="441"/>
      <c r="AI638" s="443"/>
      <c r="AL638" s="441"/>
      <c r="AN638" s="441"/>
      <c r="AO638" s="443"/>
      <c r="AP638" s="441"/>
      <c r="AQ638" s="441"/>
      <c r="AR638" s="441"/>
      <c r="AS638" s="441"/>
      <c r="AT638" s="441"/>
      <c r="AU638" s="441"/>
      <c r="AV638" s="443"/>
      <c r="AW638" s="442"/>
      <c r="AY638" s="441"/>
      <c r="BC638" s="441"/>
      <c r="BD638" s="441"/>
      <c r="BE638" s="441"/>
      <c r="BF638" s="441"/>
      <c r="BG638" s="441"/>
      <c r="BH638" s="441"/>
      <c r="BI638" s="441"/>
      <c r="BJ638" s="441"/>
      <c r="BK638" s="441"/>
    </row>
    <row r="639" spans="1:63" x14ac:dyDescent="0.25">
      <c r="A639" s="443"/>
      <c r="B639" s="438"/>
      <c r="C639" s="441"/>
      <c r="D639" s="441"/>
      <c r="E639" s="441"/>
      <c r="I639" s="442"/>
      <c r="Q639" s="443"/>
      <c r="S639" s="443"/>
      <c r="T639" s="441"/>
      <c r="U639" s="444"/>
      <c r="V639" s="438"/>
      <c r="W639" s="443"/>
      <c r="X639" s="443"/>
      <c r="Y639" s="441"/>
      <c r="Z639" s="445"/>
      <c r="AA639" s="441"/>
      <c r="AB639" s="443"/>
      <c r="AC639" s="441"/>
      <c r="AD639" s="444"/>
      <c r="AG639" s="441"/>
      <c r="AH639" s="441"/>
      <c r="AI639" s="443"/>
      <c r="AL639" s="441"/>
      <c r="AN639" s="441"/>
      <c r="AO639" s="443"/>
      <c r="AP639" s="441"/>
      <c r="AQ639" s="441"/>
      <c r="AR639" s="441"/>
      <c r="AS639" s="441"/>
      <c r="AT639" s="441"/>
      <c r="AU639" s="441"/>
      <c r="AV639" s="443"/>
      <c r="AW639" s="442"/>
      <c r="AY639" s="441"/>
      <c r="BC639" s="441"/>
      <c r="BD639" s="441"/>
      <c r="BE639" s="441"/>
      <c r="BF639" s="441"/>
      <c r="BG639" s="441"/>
      <c r="BH639" s="441"/>
      <c r="BI639" s="441"/>
      <c r="BJ639" s="441"/>
      <c r="BK639" s="441"/>
    </row>
    <row r="640" spans="1:63" x14ac:dyDescent="0.25">
      <c r="A640" s="443"/>
      <c r="B640" s="438"/>
      <c r="C640" s="441"/>
      <c r="D640" s="441"/>
      <c r="E640" s="441"/>
      <c r="I640" s="442"/>
      <c r="Q640" s="443"/>
      <c r="S640" s="443"/>
      <c r="T640" s="441"/>
      <c r="U640" s="444"/>
      <c r="V640" s="438"/>
      <c r="W640" s="443"/>
      <c r="X640" s="443"/>
      <c r="Y640" s="441"/>
      <c r="Z640" s="445"/>
      <c r="AA640" s="441"/>
      <c r="AB640" s="443"/>
      <c r="AC640" s="441"/>
      <c r="AD640" s="444"/>
      <c r="AG640" s="441"/>
      <c r="AH640" s="441"/>
      <c r="AI640" s="443"/>
      <c r="AL640" s="441"/>
      <c r="AN640" s="441"/>
      <c r="AO640" s="443"/>
      <c r="AP640" s="441"/>
      <c r="AQ640" s="441"/>
      <c r="AR640" s="441"/>
      <c r="AS640" s="441"/>
      <c r="AT640" s="441"/>
      <c r="AU640" s="441"/>
      <c r="AV640" s="443"/>
      <c r="AW640" s="442"/>
      <c r="AY640" s="441"/>
      <c r="BC640" s="441"/>
      <c r="BD640" s="441"/>
      <c r="BE640" s="441"/>
      <c r="BF640" s="441"/>
      <c r="BG640" s="441"/>
      <c r="BH640" s="441"/>
      <c r="BI640" s="441"/>
      <c r="BJ640" s="441"/>
      <c r="BK640" s="441"/>
    </row>
    <row r="641" spans="1:63" x14ac:dyDescent="0.25">
      <c r="A641" s="443"/>
      <c r="B641" s="438"/>
      <c r="C641" s="441"/>
      <c r="D641" s="441"/>
      <c r="E641" s="441"/>
      <c r="I641" s="442"/>
      <c r="Q641" s="443"/>
      <c r="S641" s="443"/>
      <c r="T641" s="441"/>
      <c r="U641" s="444"/>
      <c r="V641" s="438"/>
      <c r="W641" s="443"/>
      <c r="X641" s="443"/>
      <c r="Y641" s="441"/>
      <c r="Z641" s="445"/>
      <c r="AA641" s="441"/>
      <c r="AB641" s="443"/>
      <c r="AC641" s="441"/>
      <c r="AD641" s="444"/>
      <c r="AG641" s="441"/>
      <c r="AH641" s="441"/>
      <c r="AI641" s="443"/>
      <c r="AL641" s="441"/>
      <c r="AN641" s="441"/>
      <c r="AO641" s="443"/>
      <c r="AP641" s="441"/>
      <c r="AQ641" s="441"/>
      <c r="AR641" s="441"/>
      <c r="AS641" s="441"/>
      <c r="AT641" s="441"/>
      <c r="AU641" s="441"/>
      <c r="AV641" s="443"/>
      <c r="AW641" s="442"/>
      <c r="AY641" s="441"/>
      <c r="BC641" s="441"/>
      <c r="BD641" s="441"/>
      <c r="BE641" s="441"/>
      <c r="BF641" s="441"/>
      <c r="BG641" s="441"/>
      <c r="BH641" s="441"/>
      <c r="BI641" s="441"/>
      <c r="BJ641" s="441"/>
      <c r="BK641" s="441"/>
    </row>
    <row r="642" spans="1:63" x14ac:dyDescent="0.25">
      <c r="A642" s="443"/>
      <c r="B642" s="438"/>
      <c r="C642" s="441"/>
      <c r="D642" s="441"/>
      <c r="E642" s="441"/>
      <c r="I642" s="442"/>
      <c r="Q642" s="443"/>
      <c r="S642" s="443"/>
      <c r="T642" s="441"/>
      <c r="U642" s="444"/>
      <c r="V642" s="438"/>
      <c r="W642" s="443"/>
      <c r="X642" s="443"/>
      <c r="Y642" s="441"/>
      <c r="Z642" s="445"/>
      <c r="AA642" s="441"/>
      <c r="AB642" s="443"/>
      <c r="AC642" s="441"/>
      <c r="AD642" s="444"/>
      <c r="AG642" s="441"/>
      <c r="AH642" s="441"/>
      <c r="AI642" s="443"/>
      <c r="AL642" s="441"/>
      <c r="AN642" s="441"/>
      <c r="AO642" s="443"/>
      <c r="AP642" s="441"/>
      <c r="AQ642" s="441"/>
      <c r="AR642" s="441"/>
      <c r="AS642" s="441"/>
      <c r="AT642" s="441"/>
      <c r="AU642" s="441"/>
      <c r="AV642" s="443"/>
      <c r="AW642" s="442"/>
      <c r="AY642" s="441"/>
      <c r="BC642" s="441"/>
      <c r="BD642" s="441"/>
      <c r="BE642" s="441"/>
      <c r="BF642" s="441"/>
      <c r="BG642" s="441"/>
      <c r="BH642" s="441"/>
      <c r="BI642" s="441"/>
      <c r="BJ642" s="441"/>
      <c r="BK642" s="441"/>
    </row>
    <row r="643" spans="1:63" x14ac:dyDescent="0.25">
      <c r="A643" s="443"/>
      <c r="B643" s="438"/>
      <c r="C643" s="441"/>
      <c r="D643" s="441"/>
      <c r="E643" s="441"/>
      <c r="I643" s="442"/>
      <c r="Q643" s="443"/>
      <c r="S643" s="443"/>
      <c r="T643" s="441"/>
      <c r="U643" s="444"/>
      <c r="V643" s="438"/>
      <c r="W643" s="443"/>
      <c r="X643" s="443"/>
      <c r="Y643" s="441"/>
      <c r="Z643" s="445"/>
      <c r="AA643" s="441"/>
      <c r="AB643" s="443"/>
      <c r="AC643" s="441"/>
      <c r="AD643" s="444"/>
      <c r="AG643" s="441"/>
      <c r="AH643" s="441"/>
      <c r="AI643" s="443"/>
      <c r="AL643" s="441"/>
      <c r="AN643" s="441"/>
      <c r="AO643" s="443"/>
      <c r="AP643" s="441"/>
      <c r="AQ643" s="441"/>
      <c r="AR643" s="441"/>
      <c r="AS643" s="441"/>
      <c r="AT643" s="441"/>
      <c r="AU643" s="441"/>
      <c r="AV643" s="443"/>
      <c r="AW643" s="442"/>
      <c r="AY643" s="441"/>
      <c r="BC643" s="441"/>
      <c r="BD643" s="441"/>
      <c r="BE643" s="441"/>
      <c r="BF643" s="441"/>
      <c r="BG643" s="441"/>
      <c r="BH643" s="441"/>
      <c r="BI643" s="441"/>
      <c r="BJ643" s="441"/>
      <c r="BK643" s="441"/>
    </row>
    <row r="644" spans="1:63" x14ac:dyDescent="0.25">
      <c r="A644" s="443"/>
      <c r="B644" s="438"/>
      <c r="C644" s="441"/>
      <c r="D644" s="441"/>
      <c r="E644" s="441"/>
      <c r="I644" s="442"/>
      <c r="Q644" s="443"/>
      <c r="S644" s="443"/>
      <c r="T644" s="441"/>
      <c r="U644" s="444"/>
      <c r="V644" s="438"/>
      <c r="W644" s="443"/>
      <c r="X644" s="443"/>
      <c r="Y644" s="441"/>
      <c r="Z644" s="445"/>
      <c r="AA644" s="441"/>
      <c r="AB644" s="443"/>
      <c r="AC644" s="441"/>
      <c r="AD644" s="444"/>
      <c r="AG644" s="441"/>
      <c r="AH644" s="441"/>
      <c r="AI644" s="443"/>
      <c r="AL644" s="441"/>
      <c r="AN644" s="441"/>
      <c r="AO644" s="443"/>
      <c r="AP644" s="441"/>
      <c r="AQ644" s="441"/>
      <c r="AR644" s="441"/>
      <c r="AS644" s="441"/>
      <c r="AT644" s="441"/>
      <c r="AU644" s="441"/>
      <c r="AV644" s="443"/>
      <c r="AW644" s="442"/>
      <c r="AY644" s="441"/>
      <c r="BC644" s="441"/>
      <c r="BD644" s="441"/>
      <c r="BE644" s="441"/>
      <c r="BF644" s="441"/>
      <c r="BG644" s="441"/>
      <c r="BH644" s="441"/>
      <c r="BI644" s="441"/>
      <c r="BJ644" s="441"/>
      <c r="BK644" s="441"/>
    </row>
    <row r="645" spans="1:63" x14ac:dyDescent="0.25">
      <c r="A645" s="443"/>
      <c r="B645" s="438"/>
      <c r="C645" s="441"/>
      <c r="D645" s="441"/>
      <c r="E645" s="441"/>
      <c r="I645" s="442"/>
      <c r="Q645" s="443"/>
      <c r="S645" s="443"/>
      <c r="T645" s="441"/>
      <c r="U645" s="444"/>
      <c r="V645" s="438"/>
      <c r="W645" s="443"/>
      <c r="X645" s="443"/>
      <c r="Y645" s="441"/>
      <c r="Z645" s="445"/>
      <c r="AA645" s="441"/>
      <c r="AB645" s="443"/>
      <c r="AC645" s="441"/>
      <c r="AD645" s="444"/>
      <c r="AG645" s="441"/>
      <c r="AH645" s="441"/>
      <c r="AI645" s="443"/>
      <c r="AL645" s="441"/>
      <c r="AN645" s="441"/>
      <c r="AO645" s="443"/>
      <c r="AP645" s="441"/>
      <c r="AQ645" s="441"/>
      <c r="AR645" s="441"/>
      <c r="AS645" s="441"/>
      <c r="AT645" s="441"/>
      <c r="AU645" s="441"/>
      <c r="AV645" s="443"/>
      <c r="AW645" s="442"/>
      <c r="AY645" s="441"/>
      <c r="BC645" s="441"/>
      <c r="BD645" s="441"/>
      <c r="BE645" s="441"/>
      <c r="BF645" s="441"/>
      <c r="BG645" s="441"/>
      <c r="BH645" s="441"/>
      <c r="BI645" s="441"/>
      <c r="BJ645" s="441"/>
      <c r="BK645" s="441"/>
    </row>
    <row r="646" spans="1:63" x14ac:dyDescent="0.25">
      <c r="A646" s="443"/>
      <c r="B646" s="438"/>
      <c r="C646" s="441"/>
      <c r="D646" s="441"/>
      <c r="E646" s="441"/>
      <c r="I646" s="442"/>
      <c r="Q646" s="443"/>
      <c r="S646" s="443"/>
      <c r="T646" s="441"/>
      <c r="U646" s="444"/>
      <c r="V646" s="438"/>
      <c r="W646" s="443"/>
      <c r="X646" s="443"/>
      <c r="Y646" s="441"/>
      <c r="Z646" s="445"/>
      <c r="AA646" s="441"/>
      <c r="AB646" s="443"/>
      <c r="AC646" s="441"/>
      <c r="AD646" s="444"/>
      <c r="AG646" s="441"/>
      <c r="AH646" s="441"/>
      <c r="AI646" s="443"/>
      <c r="AL646" s="441"/>
      <c r="AN646" s="441"/>
      <c r="AO646" s="443"/>
      <c r="AP646" s="441"/>
      <c r="AQ646" s="441"/>
      <c r="AR646" s="441"/>
      <c r="AS646" s="441"/>
      <c r="AT646" s="441"/>
      <c r="AU646" s="441"/>
      <c r="AV646" s="443"/>
      <c r="AW646" s="442"/>
      <c r="AY646" s="441"/>
      <c r="BC646" s="441"/>
      <c r="BD646" s="441"/>
      <c r="BE646" s="441"/>
      <c r="BF646" s="441"/>
      <c r="BG646" s="441"/>
      <c r="BH646" s="441"/>
      <c r="BI646" s="441"/>
      <c r="BJ646" s="441"/>
      <c r="BK646" s="441"/>
    </row>
    <row r="647" spans="1:63" x14ac:dyDescent="0.25">
      <c r="A647" s="443"/>
      <c r="B647" s="438"/>
      <c r="C647" s="441"/>
      <c r="D647" s="441"/>
      <c r="E647" s="441"/>
      <c r="I647" s="442"/>
      <c r="Q647" s="443"/>
      <c r="S647" s="443"/>
      <c r="T647" s="441"/>
      <c r="U647" s="444"/>
      <c r="V647" s="438"/>
      <c r="W647" s="443"/>
      <c r="X647" s="443"/>
      <c r="Y647" s="441"/>
      <c r="Z647" s="445"/>
      <c r="AA647" s="441"/>
      <c r="AB647" s="443"/>
      <c r="AC647" s="441"/>
      <c r="AD647" s="444"/>
      <c r="AG647" s="441"/>
      <c r="AH647" s="441"/>
      <c r="AI647" s="443"/>
      <c r="AL647" s="441"/>
      <c r="AN647" s="441"/>
      <c r="AO647" s="443"/>
      <c r="AP647" s="441"/>
      <c r="AQ647" s="441"/>
      <c r="AR647" s="441"/>
      <c r="AS647" s="441"/>
      <c r="AT647" s="441"/>
      <c r="AU647" s="441"/>
      <c r="AV647" s="443"/>
      <c r="AW647" s="442"/>
      <c r="AY647" s="441"/>
      <c r="BC647" s="441"/>
      <c r="BD647" s="441"/>
      <c r="BE647" s="441"/>
      <c r="BF647" s="441"/>
      <c r="BG647" s="441"/>
      <c r="BH647" s="441"/>
      <c r="BI647" s="441"/>
      <c r="BJ647" s="441"/>
      <c r="BK647" s="441"/>
    </row>
    <row r="648" spans="1:63" x14ac:dyDescent="0.25">
      <c r="A648" s="443"/>
      <c r="B648" s="438"/>
      <c r="C648" s="441"/>
      <c r="D648" s="441"/>
      <c r="E648" s="441"/>
      <c r="I648" s="442"/>
      <c r="Q648" s="443"/>
      <c r="S648" s="443"/>
      <c r="T648" s="441"/>
      <c r="U648" s="444"/>
      <c r="V648" s="438"/>
      <c r="W648" s="443"/>
      <c r="X648" s="443"/>
      <c r="Y648" s="441"/>
      <c r="Z648" s="445"/>
      <c r="AA648" s="441"/>
      <c r="AB648" s="443"/>
      <c r="AC648" s="441"/>
      <c r="AD648" s="444"/>
      <c r="AG648" s="441"/>
      <c r="AH648" s="441"/>
      <c r="AI648" s="443"/>
      <c r="AL648" s="441"/>
      <c r="AN648" s="441"/>
      <c r="AO648" s="443"/>
      <c r="AP648" s="441"/>
      <c r="AQ648" s="441"/>
      <c r="AR648" s="441"/>
      <c r="AS648" s="441"/>
      <c r="AT648" s="441"/>
      <c r="AU648" s="441"/>
      <c r="AV648" s="443"/>
      <c r="AW648" s="442"/>
      <c r="AY648" s="441"/>
      <c r="BC648" s="441"/>
      <c r="BD648" s="441"/>
      <c r="BE648" s="441"/>
      <c r="BF648" s="441"/>
      <c r="BG648" s="441"/>
      <c r="BH648" s="441"/>
      <c r="BI648" s="441"/>
      <c r="BJ648" s="441"/>
      <c r="BK648" s="441"/>
    </row>
    <row r="649" spans="1:63" x14ac:dyDescent="0.25">
      <c r="A649" s="443"/>
      <c r="B649" s="438"/>
      <c r="C649" s="441"/>
      <c r="D649" s="441"/>
      <c r="E649" s="441"/>
      <c r="I649" s="442"/>
      <c r="Q649" s="443"/>
      <c r="S649" s="443"/>
      <c r="T649" s="441"/>
      <c r="U649" s="444"/>
      <c r="V649" s="438"/>
      <c r="W649" s="443"/>
      <c r="X649" s="443"/>
      <c r="Y649" s="441"/>
      <c r="Z649" s="445"/>
      <c r="AA649" s="441"/>
      <c r="AB649" s="443"/>
      <c r="AC649" s="441"/>
      <c r="AD649" s="444"/>
      <c r="AG649" s="441"/>
      <c r="AH649" s="441"/>
      <c r="AI649" s="443"/>
      <c r="AL649" s="441"/>
      <c r="AN649" s="441"/>
      <c r="AO649" s="443"/>
      <c r="AP649" s="441"/>
      <c r="AQ649" s="441"/>
      <c r="AR649" s="441"/>
      <c r="AS649" s="441"/>
      <c r="AT649" s="441"/>
      <c r="AU649" s="441"/>
      <c r="AV649" s="443"/>
      <c r="AW649" s="442"/>
      <c r="AY649" s="441"/>
      <c r="BC649" s="441"/>
      <c r="BD649" s="441"/>
      <c r="BE649" s="441"/>
      <c r="BF649" s="441"/>
      <c r="BG649" s="441"/>
      <c r="BH649" s="441"/>
      <c r="BI649" s="441"/>
      <c r="BJ649" s="441"/>
      <c r="BK649" s="441"/>
    </row>
    <row r="650" spans="1:63" x14ac:dyDescent="0.25">
      <c r="A650" s="443"/>
      <c r="B650" s="438"/>
      <c r="C650" s="441"/>
      <c r="D650" s="441"/>
      <c r="E650" s="441"/>
      <c r="I650" s="442"/>
      <c r="Q650" s="443"/>
      <c r="S650" s="443"/>
      <c r="T650" s="441"/>
      <c r="U650" s="444"/>
      <c r="V650" s="438"/>
      <c r="W650" s="443"/>
      <c r="X650" s="443"/>
      <c r="Y650" s="441"/>
      <c r="Z650" s="445"/>
      <c r="AA650" s="441"/>
      <c r="AB650" s="443"/>
      <c r="AC650" s="441"/>
      <c r="AD650" s="444"/>
      <c r="AG650" s="441"/>
      <c r="AH650" s="441"/>
      <c r="AI650" s="443"/>
      <c r="AL650" s="441"/>
      <c r="AN650" s="441"/>
      <c r="AO650" s="443"/>
      <c r="AP650" s="441"/>
      <c r="AQ650" s="441"/>
      <c r="AR650" s="441"/>
      <c r="AS650" s="441"/>
      <c r="AT650" s="441"/>
      <c r="AU650" s="441"/>
      <c r="AV650" s="443"/>
      <c r="AW650" s="442"/>
      <c r="AY650" s="441"/>
      <c r="BC650" s="441"/>
      <c r="BD650" s="441"/>
      <c r="BE650" s="441"/>
      <c r="BF650" s="441"/>
      <c r="BG650" s="441"/>
      <c r="BH650" s="441"/>
      <c r="BI650" s="441"/>
      <c r="BJ650" s="441"/>
      <c r="BK650" s="441"/>
    </row>
    <row r="651" spans="1:63" x14ac:dyDescent="0.25">
      <c r="A651" s="443"/>
      <c r="B651" s="438"/>
      <c r="C651" s="441"/>
      <c r="D651" s="441"/>
      <c r="E651" s="441"/>
      <c r="I651" s="442"/>
      <c r="Q651" s="443"/>
      <c r="S651" s="443"/>
      <c r="T651" s="441"/>
      <c r="U651" s="444"/>
      <c r="V651" s="438"/>
      <c r="W651" s="443"/>
      <c r="X651" s="443"/>
      <c r="Y651" s="441"/>
      <c r="Z651" s="445"/>
      <c r="AA651" s="441"/>
      <c r="AB651" s="443"/>
      <c r="AC651" s="441"/>
      <c r="AD651" s="444"/>
      <c r="AG651" s="441"/>
      <c r="AH651" s="441"/>
      <c r="AI651" s="443"/>
      <c r="AL651" s="441"/>
      <c r="AN651" s="441"/>
      <c r="AO651" s="443"/>
      <c r="AP651" s="441"/>
      <c r="AQ651" s="441"/>
      <c r="AR651" s="441"/>
      <c r="AS651" s="441"/>
      <c r="AT651" s="441"/>
      <c r="AU651" s="441"/>
      <c r="AV651" s="443"/>
      <c r="AW651" s="442"/>
      <c r="AY651" s="441"/>
      <c r="BC651" s="441"/>
      <c r="BD651" s="441"/>
      <c r="BE651" s="441"/>
      <c r="BF651" s="441"/>
      <c r="BG651" s="441"/>
      <c r="BH651" s="441"/>
      <c r="BI651" s="441"/>
      <c r="BJ651" s="441"/>
      <c r="BK651" s="441"/>
    </row>
    <row r="652" spans="1:63" x14ac:dyDescent="0.25">
      <c r="A652" s="443"/>
      <c r="B652" s="438"/>
      <c r="C652" s="441"/>
      <c r="D652" s="441"/>
      <c r="E652" s="441"/>
      <c r="I652" s="442"/>
      <c r="Q652" s="443"/>
      <c r="S652" s="443"/>
      <c r="T652" s="441"/>
      <c r="U652" s="444"/>
      <c r="V652" s="438"/>
      <c r="W652" s="443"/>
      <c r="X652" s="443"/>
      <c r="Y652" s="441"/>
      <c r="Z652" s="445"/>
      <c r="AA652" s="441"/>
      <c r="AB652" s="443"/>
      <c r="AC652" s="441"/>
      <c r="AD652" s="444"/>
      <c r="AG652" s="441"/>
      <c r="AH652" s="441"/>
      <c r="AI652" s="443"/>
      <c r="AL652" s="441"/>
      <c r="AN652" s="441"/>
      <c r="AO652" s="443"/>
      <c r="AP652" s="441"/>
      <c r="AQ652" s="441"/>
      <c r="AR652" s="441"/>
      <c r="AS652" s="441"/>
      <c r="AT652" s="441"/>
      <c r="AU652" s="441"/>
      <c r="AV652" s="443"/>
      <c r="AW652" s="442"/>
      <c r="AY652" s="441"/>
      <c r="BC652" s="441"/>
      <c r="BD652" s="441"/>
      <c r="BE652" s="441"/>
      <c r="BF652" s="441"/>
      <c r="BG652" s="441"/>
      <c r="BH652" s="441"/>
      <c r="BI652" s="441"/>
      <c r="BJ652" s="441"/>
      <c r="BK652" s="441"/>
    </row>
    <row r="653" spans="1:63" x14ac:dyDescent="0.25">
      <c r="A653" s="443"/>
      <c r="B653" s="438"/>
      <c r="C653" s="441"/>
      <c r="D653" s="441"/>
      <c r="E653" s="441"/>
      <c r="I653" s="442"/>
      <c r="Q653" s="443"/>
      <c r="S653" s="443"/>
      <c r="T653" s="441"/>
      <c r="U653" s="444"/>
      <c r="V653" s="438"/>
      <c r="W653" s="443"/>
      <c r="X653" s="443"/>
      <c r="Y653" s="441"/>
      <c r="Z653" s="445"/>
      <c r="AA653" s="441"/>
      <c r="AB653" s="443"/>
      <c r="AC653" s="441"/>
      <c r="AD653" s="444"/>
      <c r="AG653" s="441"/>
      <c r="AH653" s="441"/>
      <c r="AI653" s="443"/>
      <c r="AL653" s="441"/>
      <c r="AN653" s="441"/>
      <c r="AO653" s="443"/>
      <c r="AP653" s="441"/>
      <c r="AQ653" s="441"/>
      <c r="AR653" s="441"/>
      <c r="AS653" s="441"/>
      <c r="AT653" s="441"/>
      <c r="AU653" s="441"/>
      <c r="AV653" s="443"/>
      <c r="AW653" s="442"/>
      <c r="AY653" s="441"/>
      <c r="BC653" s="441"/>
      <c r="BD653" s="441"/>
      <c r="BE653" s="441"/>
      <c r="BF653" s="441"/>
      <c r="BG653" s="441"/>
      <c r="BH653" s="441"/>
      <c r="BI653" s="441"/>
      <c r="BJ653" s="441"/>
      <c r="BK653" s="441"/>
    </row>
    <row r="654" spans="1:63" x14ac:dyDescent="0.25">
      <c r="A654" s="443"/>
      <c r="B654" s="438"/>
      <c r="C654" s="441"/>
      <c r="D654" s="441"/>
      <c r="E654" s="441"/>
      <c r="I654" s="442"/>
      <c r="Q654" s="443"/>
      <c r="S654" s="443"/>
      <c r="T654" s="441"/>
      <c r="U654" s="444"/>
      <c r="V654" s="438"/>
      <c r="W654" s="443"/>
      <c r="X654" s="443"/>
      <c r="Y654" s="441"/>
      <c r="Z654" s="445"/>
      <c r="AA654" s="441"/>
      <c r="AB654" s="443"/>
      <c r="AC654" s="441"/>
      <c r="AD654" s="444"/>
      <c r="AG654" s="441"/>
      <c r="AH654" s="441"/>
      <c r="AI654" s="443"/>
      <c r="AL654" s="441"/>
      <c r="AN654" s="441"/>
      <c r="AO654" s="443"/>
      <c r="AP654" s="441"/>
      <c r="AQ654" s="441"/>
      <c r="AR654" s="441"/>
      <c r="AS654" s="441"/>
      <c r="AT654" s="441"/>
      <c r="AU654" s="441"/>
      <c r="AV654" s="443"/>
      <c r="AW654" s="442"/>
      <c r="AY654" s="441"/>
      <c r="BC654" s="441"/>
      <c r="BD654" s="441"/>
      <c r="BE654" s="441"/>
      <c r="BF654" s="441"/>
      <c r="BG654" s="441"/>
      <c r="BH654" s="441"/>
      <c r="BI654" s="441"/>
      <c r="BJ654" s="441"/>
      <c r="BK654" s="441"/>
    </row>
    <row r="655" spans="1:63" x14ac:dyDescent="0.25">
      <c r="A655" s="443"/>
      <c r="B655" s="438"/>
      <c r="C655" s="441"/>
      <c r="D655" s="441"/>
      <c r="E655" s="441"/>
      <c r="I655" s="442"/>
      <c r="Q655" s="443"/>
      <c r="S655" s="443"/>
      <c r="T655" s="441"/>
      <c r="U655" s="444"/>
      <c r="V655" s="438"/>
      <c r="W655" s="443"/>
      <c r="X655" s="443"/>
      <c r="Y655" s="441"/>
      <c r="Z655" s="445"/>
      <c r="AA655" s="441"/>
      <c r="AB655" s="443"/>
      <c r="AC655" s="441"/>
      <c r="AD655" s="444"/>
      <c r="AG655" s="441"/>
      <c r="AH655" s="441"/>
      <c r="AI655" s="443"/>
      <c r="AL655" s="441"/>
      <c r="AN655" s="441"/>
      <c r="AO655" s="443"/>
      <c r="AP655" s="441"/>
      <c r="AQ655" s="441"/>
      <c r="AR655" s="441"/>
      <c r="AS655" s="441"/>
      <c r="AT655" s="441"/>
      <c r="AU655" s="441"/>
      <c r="AV655" s="443"/>
      <c r="AW655" s="442"/>
      <c r="AY655" s="441"/>
      <c r="BC655" s="441"/>
      <c r="BD655" s="441"/>
      <c r="BE655" s="441"/>
      <c r="BF655" s="441"/>
      <c r="BG655" s="441"/>
      <c r="BH655" s="441"/>
      <c r="BI655" s="441"/>
      <c r="BJ655" s="441"/>
      <c r="BK655" s="441"/>
    </row>
    <row r="656" spans="1:63" x14ac:dyDescent="0.25">
      <c r="A656" s="443"/>
      <c r="B656" s="438"/>
      <c r="C656" s="441"/>
      <c r="D656" s="441"/>
      <c r="E656" s="441"/>
      <c r="I656" s="442"/>
      <c r="Q656" s="443"/>
      <c r="S656" s="443"/>
      <c r="T656" s="441"/>
      <c r="U656" s="444"/>
      <c r="V656" s="438"/>
      <c r="W656" s="443"/>
      <c r="X656" s="443"/>
      <c r="Y656" s="441"/>
      <c r="Z656" s="445"/>
      <c r="AA656" s="441"/>
      <c r="AB656" s="443"/>
      <c r="AC656" s="441"/>
      <c r="AD656" s="444"/>
      <c r="AG656" s="441"/>
      <c r="AH656" s="441"/>
      <c r="AI656" s="443"/>
      <c r="AL656" s="441"/>
      <c r="AN656" s="441"/>
      <c r="AO656" s="443"/>
      <c r="AP656" s="441"/>
      <c r="AQ656" s="441"/>
      <c r="AR656" s="441"/>
      <c r="AS656" s="441"/>
      <c r="AT656" s="441"/>
      <c r="AU656" s="441"/>
      <c r="AV656" s="443"/>
      <c r="AW656" s="442"/>
      <c r="AY656" s="441"/>
      <c r="BC656" s="441"/>
      <c r="BD656" s="441"/>
      <c r="BE656" s="441"/>
      <c r="BF656" s="441"/>
      <c r="BG656" s="441"/>
      <c r="BH656" s="441"/>
      <c r="BI656" s="441"/>
      <c r="BJ656" s="441"/>
      <c r="BK656" s="441"/>
    </row>
    <row r="657" spans="1:63" x14ac:dyDescent="0.25">
      <c r="A657" s="443"/>
      <c r="B657" s="438"/>
      <c r="C657" s="441"/>
      <c r="D657" s="441"/>
      <c r="E657" s="441"/>
      <c r="I657" s="442"/>
      <c r="Q657" s="443"/>
      <c r="S657" s="443"/>
      <c r="T657" s="441"/>
      <c r="U657" s="444"/>
      <c r="V657" s="438"/>
      <c r="W657" s="443"/>
      <c r="X657" s="443"/>
      <c r="Y657" s="441"/>
      <c r="Z657" s="445"/>
      <c r="AA657" s="441"/>
      <c r="AB657" s="443"/>
      <c r="AC657" s="441"/>
      <c r="AD657" s="444"/>
      <c r="AG657" s="441"/>
      <c r="AH657" s="441"/>
      <c r="AI657" s="443"/>
      <c r="AL657" s="441"/>
      <c r="AN657" s="441"/>
      <c r="AO657" s="443"/>
      <c r="AP657" s="441"/>
      <c r="AQ657" s="441"/>
      <c r="AR657" s="441"/>
      <c r="AS657" s="441"/>
      <c r="AT657" s="441"/>
      <c r="AU657" s="441"/>
      <c r="AV657" s="443"/>
      <c r="AW657" s="442"/>
      <c r="AY657" s="441"/>
      <c r="BC657" s="441"/>
      <c r="BD657" s="441"/>
      <c r="BE657" s="441"/>
      <c r="BF657" s="441"/>
      <c r="BG657" s="441"/>
      <c r="BH657" s="441"/>
      <c r="BI657" s="441"/>
      <c r="BJ657" s="441"/>
      <c r="BK657" s="441"/>
    </row>
    <row r="658" spans="1:63" x14ac:dyDescent="0.25">
      <c r="A658" s="443"/>
      <c r="B658" s="438"/>
      <c r="C658" s="441"/>
      <c r="D658" s="441"/>
      <c r="E658" s="441"/>
      <c r="I658" s="442"/>
      <c r="Q658" s="443"/>
      <c r="S658" s="443"/>
      <c r="T658" s="441"/>
      <c r="U658" s="444"/>
      <c r="V658" s="438"/>
      <c r="W658" s="443"/>
      <c r="X658" s="443"/>
      <c r="Y658" s="441"/>
      <c r="Z658" s="445"/>
      <c r="AA658" s="441"/>
      <c r="AB658" s="443"/>
      <c r="AC658" s="441"/>
      <c r="AD658" s="444"/>
      <c r="AG658" s="441"/>
      <c r="AH658" s="441"/>
      <c r="AI658" s="443"/>
      <c r="AL658" s="441"/>
      <c r="AN658" s="441"/>
      <c r="AO658" s="443"/>
      <c r="AP658" s="441"/>
      <c r="AQ658" s="441"/>
      <c r="AR658" s="441"/>
      <c r="AS658" s="441"/>
      <c r="AT658" s="441"/>
      <c r="AU658" s="441"/>
      <c r="AV658" s="443"/>
      <c r="AW658" s="442"/>
      <c r="AY658" s="441"/>
      <c r="BC658" s="441"/>
      <c r="BD658" s="441"/>
      <c r="BE658" s="441"/>
      <c r="BF658" s="441"/>
      <c r="BG658" s="441"/>
      <c r="BH658" s="441"/>
      <c r="BI658" s="441"/>
      <c r="BJ658" s="441"/>
      <c r="BK658" s="441"/>
    </row>
    <row r="659" spans="1:63" x14ac:dyDescent="0.25">
      <c r="A659" s="443"/>
      <c r="B659" s="438"/>
      <c r="C659" s="441"/>
      <c r="D659" s="441"/>
      <c r="E659" s="441"/>
      <c r="I659" s="442"/>
      <c r="Q659" s="443"/>
      <c r="S659" s="443"/>
      <c r="T659" s="441"/>
      <c r="U659" s="444"/>
      <c r="V659" s="438"/>
      <c r="W659" s="443"/>
      <c r="X659" s="443"/>
      <c r="Y659" s="441"/>
      <c r="Z659" s="445"/>
      <c r="AA659" s="441"/>
      <c r="AB659" s="443"/>
      <c r="AC659" s="441"/>
      <c r="AD659" s="444"/>
      <c r="AG659" s="441"/>
      <c r="AH659" s="441"/>
      <c r="AI659" s="443"/>
      <c r="AL659" s="441"/>
      <c r="AN659" s="441"/>
      <c r="AO659" s="443"/>
      <c r="AP659" s="441"/>
      <c r="AQ659" s="441"/>
      <c r="AR659" s="441"/>
      <c r="AS659" s="441"/>
      <c r="AT659" s="441"/>
      <c r="AU659" s="441"/>
      <c r="AV659" s="443"/>
      <c r="AW659" s="442"/>
      <c r="AY659" s="441"/>
      <c r="BC659" s="441"/>
      <c r="BD659" s="441"/>
      <c r="BE659" s="441"/>
      <c r="BF659" s="441"/>
      <c r="BG659" s="441"/>
      <c r="BH659" s="441"/>
      <c r="BI659" s="441"/>
      <c r="BJ659" s="441"/>
      <c r="BK659" s="441"/>
    </row>
    <row r="660" spans="1:63" x14ac:dyDescent="0.25">
      <c r="A660" s="443"/>
      <c r="B660" s="438"/>
      <c r="C660" s="441"/>
      <c r="D660" s="441"/>
      <c r="E660" s="441"/>
      <c r="I660" s="442"/>
      <c r="Q660" s="443"/>
      <c r="S660" s="443"/>
      <c r="T660" s="441"/>
      <c r="U660" s="444"/>
      <c r="V660" s="438"/>
      <c r="W660" s="443"/>
      <c r="X660" s="443"/>
      <c r="Y660" s="441"/>
      <c r="Z660" s="445"/>
      <c r="AA660" s="441"/>
      <c r="AB660" s="443"/>
      <c r="AC660" s="441"/>
      <c r="AD660" s="444"/>
      <c r="AG660" s="441"/>
      <c r="AH660" s="441"/>
      <c r="AI660" s="443"/>
      <c r="AL660" s="441"/>
      <c r="AN660" s="441"/>
      <c r="AO660" s="443"/>
      <c r="AP660" s="441"/>
      <c r="AQ660" s="441"/>
      <c r="AR660" s="441"/>
      <c r="AS660" s="441"/>
      <c r="AT660" s="441"/>
      <c r="AU660" s="441"/>
      <c r="AV660" s="443"/>
      <c r="AW660" s="442"/>
      <c r="AY660" s="441"/>
      <c r="BC660" s="441"/>
      <c r="BD660" s="441"/>
      <c r="BE660" s="441"/>
      <c r="BF660" s="441"/>
      <c r="BG660" s="441"/>
      <c r="BH660" s="441"/>
      <c r="BI660" s="441"/>
      <c r="BJ660" s="441"/>
      <c r="BK660" s="441"/>
    </row>
    <row r="661" spans="1:63" x14ac:dyDescent="0.25">
      <c r="A661" s="443"/>
      <c r="B661" s="438"/>
      <c r="C661" s="441"/>
      <c r="D661" s="441"/>
      <c r="E661" s="441"/>
      <c r="I661" s="442"/>
      <c r="Q661" s="443"/>
      <c r="S661" s="443"/>
      <c r="T661" s="441"/>
      <c r="U661" s="444"/>
      <c r="V661" s="438"/>
      <c r="W661" s="443"/>
      <c r="X661" s="443"/>
      <c r="Y661" s="441"/>
      <c r="Z661" s="445"/>
      <c r="AA661" s="441"/>
      <c r="AB661" s="443"/>
      <c r="AC661" s="441"/>
      <c r="AD661" s="444"/>
      <c r="AG661" s="441"/>
      <c r="AH661" s="441"/>
      <c r="AI661" s="443"/>
      <c r="AL661" s="441"/>
      <c r="AN661" s="441"/>
      <c r="AO661" s="443"/>
      <c r="AP661" s="441"/>
      <c r="AQ661" s="441"/>
      <c r="AR661" s="441"/>
      <c r="AS661" s="441"/>
      <c r="AT661" s="441"/>
      <c r="AU661" s="441"/>
      <c r="AV661" s="443"/>
      <c r="AW661" s="442"/>
      <c r="AY661" s="441"/>
      <c r="BC661" s="441"/>
      <c r="BD661" s="441"/>
      <c r="BE661" s="441"/>
      <c r="BF661" s="441"/>
      <c r="BG661" s="441"/>
      <c r="BH661" s="441"/>
      <c r="BI661" s="441"/>
      <c r="BJ661" s="441"/>
      <c r="BK661" s="441"/>
    </row>
    <row r="662" spans="1:63" x14ac:dyDescent="0.25">
      <c r="A662" s="443"/>
      <c r="B662" s="438"/>
      <c r="C662" s="441"/>
      <c r="D662" s="441"/>
      <c r="E662" s="441"/>
      <c r="I662" s="442"/>
      <c r="Q662" s="443"/>
      <c r="S662" s="443"/>
      <c r="T662" s="441"/>
      <c r="U662" s="444"/>
      <c r="V662" s="438"/>
      <c r="W662" s="443"/>
      <c r="X662" s="443"/>
      <c r="Y662" s="441"/>
      <c r="Z662" s="445"/>
      <c r="AA662" s="441"/>
      <c r="AB662" s="443"/>
      <c r="AC662" s="441"/>
      <c r="AD662" s="444"/>
      <c r="AG662" s="441"/>
      <c r="AH662" s="441"/>
      <c r="AI662" s="443"/>
      <c r="AL662" s="441"/>
      <c r="AN662" s="441"/>
      <c r="AO662" s="443"/>
      <c r="AP662" s="441"/>
      <c r="AQ662" s="441"/>
      <c r="AR662" s="441"/>
      <c r="AS662" s="441"/>
      <c r="AT662" s="441"/>
      <c r="AU662" s="441"/>
      <c r="AV662" s="443"/>
      <c r="AW662" s="442"/>
      <c r="AY662" s="441"/>
      <c r="BC662" s="441"/>
      <c r="BD662" s="441"/>
      <c r="BE662" s="441"/>
      <c r="BF662" s="441"/>
      <c r="BG662" s="441"/>
      <c r="BH662" s="441"/>
      <c r="BI662" s="441"/>
      <c r="BJ662" s="441"/>
      <c r="BK662" s="441"/>
    </row>
    <row r="663" spans="1:63" x14ac:dyDescent="0.25">
      <c r="A663" s="443"/>
      <c r="B663" s="438"/>
      <c r="C663" s="441"/>
      <c r="D663" s="441"/>
      <c r="E663" s="441"/>
      <c r="I663" s="442"/>
      <c r="Q663" s="443"/>
      <c r="S663" s="443"/>
      <c r="T663" s="441"/>
      <c r="U663" s="444"/>
      <c r="V663" s="438"/>
      <c r="W663" s="443"/>
      <c r="X663" s="443"/>
      <c r="Y663" s="441"/>
      <c r="Z663" s="445"/>
      <c r="AA663" s="441"/>
      <c r="AB663" s="443"/>
      <c r="AC663" s="441"/>
      <c r="AD663" s="444"/>
      <c r="AG663" s="441"/>
      <c r="AH663" s="441"/>
      <c r="AI663" s="443"/>
      <c r="AL663" s="441"/>
      <c r="AN663" s="441"/>
      <c r="AO663" s="443"/>
      <c r="AP663" s="441"/>
      <c r="AQ663" s="441"/>
      <c r="AR663" s="441"/>
      <c r="AS663" s="441"/>
      <c r="AT663" s="441"/>
      <c r="AU663" s="441"/>
      <c r="AV663" s="443"/>
      <c r="AW663" s="442"/>
      <c r="AY663" s="441"/>
      <c r="BC663" s="441"/>
      <c r="BD663" s="441"/>
      <c r="BE663" s="441"/>
      <c r="BF663" s="441"/>
      <c r="BG663" s="441"/>
      <c r="BH663" s="441"/>
      <c r="BI663" s="441"/>
      <c r="BJ663" s="441"/>
      <c r="BK663" s="441"/>
    </row>
    <row r="664" spans="1:63" x14ac:dyDescent="0.25">
      <c r="A664" s="443"/>
      <c r="B664" s="438"/>
      <c r="C664" s="441"/>
      <c r="D664" s="441"/>
      <c r="E664" s="441"/>
      <c r="I664" s="442"/>
      <c r="Q664" s="443"/>
      <c r="S664" s="443"/>
      <c r="T664" s="441"/>
      <c r="U664" s="444"/>
      <c r="V664" s="438"/>
      <c r="W664" s="443"/>
      <c r="X664" s="443"/>
      <c r="Y664" s="441"/>
      <c r="Z664" s="445"/>
      <c r="AA664" s="441"/>
      <c r="AB664" s="443"/>
      <c r="AC664" s="441"/>
      <c r="AD664" s="444"/>
      <c r="AG664" s="441"/>
      <c r="AH664" s="441"/>
      <c r="AI664" s="443"/>
      <c r="AL664" s="441"/>
      <c r="AN664" s="441"/>
      <c r="AO664" s="443"/>
      <c r="AP664" s="441"/>
      <c r="AQ664" s="441"/>
      <c r="AR664" s="441"/>
      <c r="AS664" s="441"/>
      <c r="AT664" s="441"/>
      <c r="AU664" s="441"/>
      <c r="AV664" s="443"/>
      <c r="AW664" s="442"/>
      <c r="AY664" s="441"/>
      <c r="BC664" s="441"/>
      <c r="BD664" s="441"/>
      <c r="BE664" s="441"/>
      <c r="BF664" s="441"/>
      <c r="BG664" s="441"/>
      <c r="BH664" s="441"/>
      <c r="BI664" s="441"/>
      <c r="BJ664" s="441"/>
      <c r="BK664" s="441"/>
    </row>
    <row r="665" spans="1:63" x14ac:dyDescent="0.25">
      <c r="A665" s="443"/>
      <c r="B665" s="438"/>
      <c r="C665" s="441"/>
      <c r="D665" s="441"/>
      <c r="E665" s="441"/>
      <c r="I665" s="442"/>
      <c r="Q665" s="443"/>
      <c r="S665" s="443"/>
      <c r="T665" s="441"/>
      <c r="U665" s="444"/>
      <c r="V665" s="438"/>
      <c r="W665" s="443"/>
      <c r="X665" s="443"/>
      <c r="Y665" s="441"/>
      <c r="Z665" s="445"/>
      <c r="AA665" s="441"/>
      <c r="AB665" s="443"/>
      <c r="AC665" s="441"/>
      <c r="AD665" s="444"/>
      <c r="AG665" s="441"/>
      <c r="AH665" s="441"/>
      <c r="AI665" s="443"/>
      <c r="AL665" s="441"/>
      <c r="AN665" s="441"/>
      <c r="AO665" s="443"/>
      <c r="AP665" s="441"/>
      <c r="AQ665" s="441"/>
      <c r="AR665" s="441"/>
      <c r="AS665" s="441"/>
      <c r="AT665" s="441"/>
      <c r="AU665" s="441"/>
      <c r="AV665" s="443"/>
      <c r="AW665" s="442"/>
      <c r="AY665" s="441"/>
      <c r="BC665" s="441"/>
      <c r="BD665" s="441"/>
      <c r="BE665" s="441"/>
      <c r="BF665" s="441"/>
      <c r="BG665" s="441"/>
      <c r="BH665" s="441"/>
      <c r="BI665" s="441"/>
      <c r="BJ665" s="441"/>
      <c r="BK665" s="441"/>
    </row>
    <row r="666" spans="1:63" x14ac:dyDescent="0.25">
      <c r="A666" s="443"/>
      <c r="B666" s="438"/>
      <c r="C666" s="441"/>
      <c r="D666" s="441"/>
      <c r="E666" s="441"/>
      <c r="I666" s="442"/>
      <c r="Q666" s="443"/>
      <c r="S666" s="443"/>
      <c r="T666" s="441"/>
      <c r="U666" s="444"/>
      <c r="V666" s="438"/>
      <c r="W666" s="443"/>
      <c r="X666" s="443"/>
      <c r="Y666" s="441"/>
      <c r="Z666" s="445"/>
      <c r="AA666" s="441"/>
      <c r="AB666" s="443"/>
      <c r="AC666" s="441"/>
      <c r="AD666" s="444"/>
      <c r="AG666" s="441"/>
      <c r="AH666" s="441"/>
      <c r="AI666" s="443"/>
      <c r="AL666" s="441"/>
      <c r="AN666" s="441"/>
      <c r="AO666" s="443"/>
      <c r="AP666" s="441"/>
      <c r="AQ666" s="441"/>
      <c r="AR666" s="441"/>
      <c r="AS666" s="441"/>
      <c r="AT666" s="441"/>
      <c r="AU666" s="441"/>
      <c r="AV666" s="443"/>
      <c r="AW666" s="442"/>
      <c r="AY666" s="441"/>
      <c r="BC666" s="441"/>
      <c r="BD666" s="441"/>
      <c r="BE666" s="441"/>
      <c r="BF666" s="441"/>
      <c r="BG666" s="441"/>
      <c r="BH666" s="441"/>
      <c r="BI666" s="441"/>
      <c r="BJ666" s="441"/>
      <c r="BK666" s="441"/>
    </row>
    <row r="667" spans="1:63" x14ac:dyDescent="0.25">
      <c r="A667" s="443"/>
      <c r="B667" s="438"/>
      <c r="C667" s="441"/>
      <c r="D667" s="441"/>
      <c r="E667" s="441"/>
      <c r="I667" s="442"/>
      <c r="Q667" s="443"/>
      <c r="S667" s="443"/>
      <c r="T667" s="441"/>
      <c r="U667" s="444"/>
      <c r="V667" s="438"/>
      <c r="W667" s="443"/>
      <c r="X667" s="443"/>
      <c r="Y667" s="441"/>
      <c r="Z667" s="445"/>
      <c r="AA667" s="441"/>
      <c r="AB667" s="443"/>
      <c r="AC667" s="441"/>
      <c r="AD667" s="444"/>
      <c r="AG667" s="441"/>
      <c r="AH667" s="441"/>
      <c r="AI667" s="443"/>
      <c r="AL667" s="441"/>
      <c r="AN667" s="441"/>
      <c r="AO667" s="443"/>
      <c r="AP667" s="441"/>
      <c r="AQ667" s="441"/>
      <c r="AR667" s="441"/>
      <c r="AS667" s="441"/>
      <c r="AT667" s="441"/>
      <c r="AU667" s="441"/>
      <c r="AV667" s="443"/>
      <c r="AW667" s="442"/>
      <c r="AY667" s="441"/>
      <c r="BC667" s="441"/>
      <c r="BD667" s="441"/>
      <c r="BE667" s="441"/>
      <c r="BF667" s="441"/>
      <c r="BG667" s="441"/>
      <c r="BH667" s="441"/>
      <c r="BI667" s="441"/>
      <c r="BJ667" s="441"/>
      <c r="BK667" s="441"/>
    </row>
    <row r="668" spans="1:63" x14ac:dyDescent="0.25">
      <c r="A668" s="443"/>
      <c r="B668" s="438"/>
      <c r="C668" s="441"/>
      <c r="D668" s="441"/>
      <c r="E668" s="441"/>
      <c r="I668" s="442"/>
      <c r="Q668" s="443"/>
      <c r="S668" s="443"/>
      <c r="T668" s="441"/>
      <c r="U668" s="444"/>
      <c r="V668" s="438"/>
      <c r="W668" s="443"/>
      <c r="X668" s="443"/>
      <c r="Y668" s="441"/>
      <c r="Z668" s="445"/>
      <c r="AA668" s="441"/>
      <c r="AB668" s="443"/>
      <c r="AC668" s="441"/>
      <c r="AD668" s="444"/>
      <c r="AG668" s="441"/>
      <c r="AH668" s="441"/>
      <c r="AI668" s="443"/>
      <c r="AL668" s="441"/>
      <c r="AN668" s="441"/>
      <c r="AO668" s="443"/>
      <c r="AP668" s="441"/>
      <c r="AQ668" s="441"/>
      <c r="AR668" s="441"/>
      <c r="AS668" s="441"/>
      <c r="AT668" s="441"/>
      <c r="AU668" s="441"/>
      <c r="AV668" s="443"/>
      <c r="AW668" s="442"/>
      <c r="AY668" s="441"/>
      <c r="BC668" s="441"/>
      <c r="BD668" s="441"/>
      <c r="BE668" s="441"/>
      <c r="BF668" s="441"/>
      <c r="BG668" s="441"/>
      <c r="BH668" s="441"/>
      <c r="BI668" s="441"/>
      <c r="BJ668" s="441"/>
      <c r="BK668" s="441"/>
    </row>
    <row r="669" spans="1:63" x14ac:dyDescent="0.25">
      <c r="A669" s="443"/>
      <c r="B669" s="438"/>
      <c r="C669" s="441"/>
      <c r="D669" s="441"/>
      <c r="E669" s="441"/>
      <c r="I669" s="442"/>
      <c r="Q669" s="443"/>
      <c r="S669" s="443"/>
      <c r="T669" s="441"/>
      <c r="U669" s="444"/>
      <c r="V669" s="438"/>
      <c r="W669" s="443"/>
      <c r="X669" s="443"/>
      <c r="Y669" s="441"/>
      <c r="Z669" s="445"/>
      <c r="AA669" s="441"/>
      <c r="AB669" s="443"/>
      <c r="AC669" s="441"/>
      <c r="AD669" s="444"/>
      <c r="AG669" s="441"/>
      <c r="AH669" s="441"/>
      <c r="AI669" s="443"/>
      <c r="AL669" s="441"/>
      <c r="AN669" s="441"/>
      <c r="AO669" s="443"/>
      <c r="AP669" s="441"/>
      <c r="AQ669" s="441"/>
      <c r="AR669" s="441"/>
      <c r="AS669" s="441"/>
      <c r="AT669" s="441"/>
      <c r="AU669" s="441"/>
      <c r="AV669" s="443"/>
      <c r="AW669" s="442"/>
      <c r="AY669" s="441"/>
      <c r="BC669" s="441"/>
      <c r="BD669" s="441"/>
      <c r="BE669" s="441"/>
      <c r="BF669" s="441"/>
      <c r="BG669" s="441"/>
      <c r="BH669" s="441"/>
      <c r="BI669" s="441"/>
      <c r="BJ669" s="441"/>
      <c r="BK669" s="441"/>
    </row>
    <row r="670" spans="1:63" x14ac:dyDescent="0.25">
      <c r="A670" s="443"/>
      <c r="B670" s="438"/>
      <c r="C670" s="441"/>
      <c r="D670" s="441"/>
      <c r="E670" s="441"/>
      <c r="I670" s="442"/>
      <c r="Q670" s="443"/>
      <c r="S670" s="443"/>
      <c r="T670" s="441"/>
      <c r="U670" s="444"/>
      <c r="V670" s="438"/>
      <c r="W670" s="443"/>
      <c r="X670" s="443"/>
      <c r="Y670" s="441"/>
      <c r="Z670" s="445"/>
      <c r="AA670" s="441"/>
      <c r="AB670" s="443"/>
      <c r="AC670" s="441"/>
      <c r="AD670" s="444"/>
      <c r="AG670" s="441"/>
      <c r="AH670" s="441"/>
      <c r="AI670" s="443"/>
      <c r="AL670" s="441"/>
      <c r="AN670" s="441"/>
      <c r="AO670" s="443"/>
      <c r="AP670" s="441"/>
      <c r="AQ670" s="441"/>
      <c r="AR670" s="441"/>
      <c r="AS670" s="441"/>
      <c r="AT670" s="441"/>
      <c r="AU670" s="441"/>
      <c r="AV670" s="443"/>
      <c r="AW670" s="442"/>
      <c r="AY670" s="441"/>
      <c r="BC670" s="441"/>
      <c r="BD670" s="441"/>
      <c r="BE670" s="441"/>
      <c r="BF670" s="441"/>
      <c r="BG670" s="441"/>
      <c r="BH670" s="441"/>
      <c r="BI670" s="441"/>
      <c r="BJ670" s="441"/>
      <c r="BK670" s="441"/>
    </row>
    <row r="671" spans="1:63" x14ac:dyDescent="0.25">
      <c r="A671" s="443"/>
      <c r="B671" s="438"/>
      <c r="C671" s="441"/>
      <c r="D671" s="441"/>
      <c r="E671" s="441"/>
      <c r="I671" s="442"/>
      <c r="Q671" s="443"/>
      <c r="S671" s="443"/>
      <c r="T671" s="441"/>
      <c r="U671" s="444"/>
      <c r="V671" s="438"/>
      <c r="W671" s="443"/>
      <c r="X671" s="443"/>
      <c r="Y671" s="441"/>
      <c r="Z671" s="445"/>
      <c r="AA671" s="441"/>
      <c r="AB671" s="443"/>
      <c r="AC671" s="441"/>
      <c r="AD671" s="444"/>
      <c r="AG671" s="441"/>
      <c r="AH671" s="441"/>
      <c r="AI671" s="443"/>
      <c r="AL671" s="441"/>
      <c r="AN671" s="441"/>
      <c r="AO671" s="443"/>
      <c r="AP671" s="441"/>
      <c r="AQ671" s="441"/>
      <c r="AR671" s="441"/>
      <c r="AS671" s="441"/>
      <c r="AT671" s="441"/>
      <c r="AU671" s="441"/>
      <c r="AV671" s="443"/>
      <c r="AW671" s="442"/>
      <c r="AY671" s="441"/>
      <c r="BC671" s="441"/>
      <c r="BD671" s="441"/>
      <c r="BE671" s="441"/>
      <c r="BF671" s="441"/>
      <c r="BG671" s="441"/>
      <c r="BH671" s="441"/>
      <c r="BI671" s="441"/>
      <c r="BJ671" s="441"/>
      <c r="BK671" s="441"/>
    </row>
    <row r="672" spans="1:63" x14ac:dyDescent="0.25">
      <c r="A672" s="443"/>
      <c r="B672" s="438"/>
      <c r="C672" s="441"/>
      <c r="D672" s="441"/>
      <c r="E672" s="441"/>
      <c r="I672" s="442"/>
      <c r="Q672" s="443"/>
      <c r="S672" s="443"/>
      <c r="T672" s="441"/>
      <c r="U672" s="444"/>
      <c r="V672" s="438"/>
      <c r="W672" s="443"/>
      <c r="X672" s="443"/>
      <c r="Y672" s="441"/>
      <c r="Z672" s="445"/>
      <c r="AA672" s="441"/>
      <c r="AB672" s="443"/>
      <c r="AC672" s="441"/>
      <c r="AD672" s="444"/>
      <c r="AG672" s="441"/>
      <c r="AH672" s="441"/>
      <c r="AI672" s="443"/>
      <c r="AL672" s="441"/>
      <c r="AN672" s="441"/>
      <c r="AO672" s="443"/>
      <c r="AP672" s="441"/>
      <c r="AQ672" s="441"/>
      <c r="AR672" s="441"/>
      <c r="AS672" s="441"/>
      <c r="AT672" s="441"/>
      <c r="AU672" s="441"/>
      <c r="AV672" s="443"/>
      <c r="AW672" s="442"/>
      <c r="AY672" s="441"/>
      <c r="BC672" s="441"/>
      <c r="BD672" s="441"/>
      <c r="BE672" s="441"/>
      <c r="BF672" s="441"/>
      <c r="BG672" s="441"/>
      <c r="BH672" s="441"/>
      <c r="BI672" s="441"/>
      <c r="BJ672" s="441"/>
      <c r="BK672" s="441"/>
    </row>
    <row r="673" spans="1:63" x14ac:dyDescent="0.25">
      <c r="A673" s="443"/>
      <c r="B673" s="438"/>
      <c r="C673" s="441"/>
      <c r="D673" s="441"/>
      <c r="E673" s="441"/>
      <c r="I673" s="442"/>
      <c r="Q673" s="443"/>
      <c r="S673" s="443"/>
      <c r="T673" s="441"/>
      <c r="U673" s="444"/>
      <c r="V673" s="438"/>
      <c r="W673" s="443"/>
      <c r="X673" s="443"/>
      <c r="Y673" s="441"/>
      <c r="Z673" s="445"/>
      <c r="AA673" s="441"/>
      <c r="AB673" s="443"/>
      <c r="AC673" s="441"/>
      <c r="AD673" s="444"/>
      <c r="AG673" s="441"/>
      <c r="AH673" s="441"/>
      <c r="AI673" s="443"/>
      <c r="AL673" s="441"/>
      <c r="AN673" s="441"/>
      <c r="AO673" s="443"/>
      <c r="AP673" s="441"/>
      <c r="AQ673" s="441"/>
      <c r="AR673" s="441"/>
      <c r="AS673" s="441"/>
      <c r="AT673" s="441"/>
      <c r="AU673" s="441"/>
      <c r="AV673" s="443"/>
      <c r="AW673" s="442"/>
      <c r="AY673" s="441"/>
      <c r="BC673" s="441"/>
      <c r="BD673" s="441"/>
      <c r="BE673" s="441"/>
      <c r="BF673" s="441"/>
      <c r="BG673" s="441"/>
      <c r="BH673" s="441"/>
      <c r="BI673" s="441"/>
      <c r="BJ673" s="441"/>
      <c r="BK673" s="441"/>
    </row>
    <row r="674" spans="1:63" x14ac:dyDescent="0.25">
      <c r="A674" s="443"/>
      <c r="B674" s="438"/>
      <c r="C674" s="441"/>
      <c r="D674" s="441"/>
      <c r="E674" s="441"/>
      <c r="I674" s="442"/>
      <c r="Q674" s="443"/>
      <c r="S674" s="443"/>
      <c r="T674" s="441"/>
      <c r="U674" s="444"/>
      <c r="V674" s="438"/>
      <c r="W674" s="443"/>
      <c r="X674" s="443"/>
      <c r="Y674" s="441"/>
      <c r="Z674" s="445"/>
      <c r="AA674" s="441"/>
      <c r="AB674" s="443"/>
      <c r="AC674" s="441"/>
      <c r="AD674" s="444"/>
      <c r="AG674" s="441"/>
      <c r="AH674" s="441"/>
      <c r="AI674" s="443"/>
      <c r="AL674" s="441"/>
      <c r="AN674" s="441"/>
      <c r="AO674" s="443"/>
      <c r="AP674" s="441"/>
      <c r="AQ674" s="441"/>
      <c r="AR674" s="441"/>
      <c r="AS674" s="441"/>
      <c r="AT674" s="441"/>
      <c r="AU674" s="441"/>
      <c r="AV674" s="443"/>
      <c r="AW674" s="442"/>
      <c r="AY674" s="441"/>
      <c r="BC674" s="441"/>
      <c r="BD674" s="441"/>
      <c r="BE674" s="441"/>
      <c r="BF674" s="441"/>
      <c r="BG674" s="441"/>
      <c r="BH674" s="441"/>
      <c r="BI674" s="441"/>
      <c r="BJ674" s="441"/>
      <c r="BK674" s="441"/>
    </row>
    <row r="675" spans="1:63" x14ac:dyDescent="0.25">
      <c r="A675" s="443"/>
      <c r="B675" s="438"/>
      <c r="C675" s="441"/>
      <c r="D675" s="441"/>
      <c r="E675" s="441"/>
      <c r="I675" s="442"/>
      <c r="Q675" s="443"/>
      <c r="S675" s="443"/>
      <c r="T675" s="441"/>
      <c r="U675" s="444"/>
      <c r="V675" s="438"/>
      <c r="W675" s="443"/>
      <c r="X675" s="443"/>
      <c r="Y675" s="441"/>
      <c r="Z675" s="445"/>
      <c r="AA675" s="441"/>
      <c r="AB675" s="443"/>
      <c r="AC675" s="441"/>
      <c r="AD675" s="444"/>
      <c r="AG675" s="441"/>
      <c r="AH675" s="441"/>
      <c r="AI675" s="443"/>
      <c r="AL675" s="441"/>
      <c r="AN675" s="441"/>
      <c r="AO675" s="443"/>
      <c r="AP675" s="441"/>
      <c r="AQ675" s="441"/>
      <c r="AR675" s="441"/>
      <c r="AS675" s="441"/>
      <c r="AT675" s="441"/>
      <c r="AU675" s="441"/>
      <c r="AV675" s="443"/>
      <c r="AW675" s="442"/>
      <c r="AY675" s="441"/>
      <c r="BC675" s="441"/>
      <c r="BD675" s="441"/>
      <c r="BE675" s="441"/>
      <c r="BF675" s="441"/>
      <c r="BG675" s="441"/>
      <c r="BH675" s="441"/>
      <c r="BI675" s="441"/>
      <c r="BJ675" s="441"/>
      <c r="BK675" s="441"/>
    </row>
    <row r="676" spans="1:63" x14ac:dyDescent="0.25">
      <c r="A676" s="443"/>
      <c r="B676" s="438"/>
      <c r="C676" s="441"/>
      <c r="D676" s="441"/>
      <c r="E676" s="441"/>
      <c r="I676" s="442"/>
      <c r="Q676" s="443"/>
      <c r="S676" s="443"/>
      <c r="T676" s="441"/>
      <c r="U676" s="444"/>
      <c r="V676" s="438"/>
      <c r="W676" s="443"/>
      <c r="X676" s="443"/>
      <c r="Y676" s="441"/>
      <c r="Z676" s="445"/>
      <c r="AA676" s="441"/>
      <c r="AB676" s="443"/>
      <c r="AC676" s="441"/>
      <c r="AD676" s="444"/>
      <c r="AG676" s="441"/>
      <c r="AH676" s="441"/>
      <c r="AI676" s="443"/>
      <c r="AL676" s="441"/>
      <c r="AN676" s="441"/>
      <c r="AO676" s="443"/>
      <c r="AP676" s="441"/>
      <c r="AQ676" s="441"/>
      <c r="AR676" s="441"/>
      <c r="AS676" s="441"/>
      <c r="AT676" s="441"/>
      <c r="AU676" s="441"/>
      <c r="AV676" s="443"/>
      <c r="AW676" s="442"/>
      <c r="AY676" s="441"/>
      <c r="BC676" s="441"/>
      <c r="BD676" s="441"/>
      <c r="BE676" s="441"/>
      <c r="BF676" s="441"/>
      <c r="BG676" s="441"/>
      <c r="BH676" s="441"/>
      <c r="BI676" s="441"/>
      <c r="BJ676" s="441"/>
      <c r="BK676" s="441"/>
    </row>
    <row r="677" spans="1:63" x14ac:dyDescent="0.25">
      <c r="A677" s="443"/>
      <c r="B677" s="438"/>
      <c r="C677" s="441"/>
      <c r="D677" s="441"/>
      <c r="E677" s="441"/>
      <c r="I677" s="442"/>
      <c r="Q677" s="443"/>
      <c r="S677" s="443"/>
      <c r="T677" s="441"/>
      <c r="U677" s="444"/>
      <c r="V677" s="438"/>
      <c r="W677" s="443"/>
      <c r="X677" s="443"/>
      <c r="Y677" s="441"/>
      <c r="Z677" s="445"/>
      <c r="AA677" s="441"/>
      <c r="AB677" s="443"/>
      <c r="AC677" s="441"/>
      <c r="AD677" s="444"/>
      <c r="AG677" s="441"/>
      <c r="AH677" s="441"/>
      <c r="AI677" s="443"/>
      <c r="AL677" s="441"/>
      <c r="AN677" s="441"/>
      <c r="AO677" s="443"/>
      <c r="AP677" s="441"/>
      <c r="AQ677" s="441"/>
      <c r="AR677" s="441"/>
      <c r="AS677" s="441"/>
      <c r="AT677" s="441"/>
      <c r="AU677" s="441"/>
      <c r="AV677" s="443"/>
      <c r="AW677" s="442"/>
      <c r="AY677" s="441"/>
      <c r="BC677" s="441"/>
      <c r="BD677" s="441"/>
      <c r="BE677" s="441"/>
      <c r="BF677" s="441"/>
      <c r="BG677" s="441"/>
      <c r="BH677" s="441"/>
      <c r="BI677" s="441"/>
      <c r="BJ677" s="441"/>
      <c r="BK677" s="441"/>
    </row>
    <row r="678" spans="1:63" x14ac:dyDescent="0.25">
      <c r="A678" s="443"/>
      <c r="B678" s="438"/>
      <c r="C678" s="441"/>
      <c r="D678" s="441"/>
      <c r="E678" s="441"/>
      <c r="I678" s="442"/>
      <c r="Q678" s="443"/>
      <c r="S678" s="443"/>
      <c r="T678" s="441"/>
      <c r="U678" s="444"/>
      <c r="V678" s="438"/>
      <c r="W678" s="443"/>
      <c r="X678" s="443"/>
      <c r="Y678" s="441"/>
      <c r="Z678" s="445"/>
      <c r="AA678" s="441"/>
      <c r="AB678" s="443"/>
      <c r="AC678" s="441"/>
      <c r="AD678" s="444"/>
      <c r="AG678" s="441"/>
      <c r="AH678" s="441"/>
      <c r="AI678" s="443"/>
      <c r="AL678" s="441"/>
      <c r="AN678" s="441"/>
      <c r="AO678" s="443"/>
      <c r="AP678" s="441"/>
      <c r="AQ678" s="441"/>
      <c r="AR678" s="441"/>
      <c r="AS678" s="441"/>
      <c r="AT678" s="441"/>
      <c r="AU678" s="441"/>
      <c r="AV678" s="443"/>
      <c r="AW678" s="442"/>
      <c r="AY678" s="441"/>
      <c r="BC678" s="441"/>
      <c r="BD678" s="441"/>
      <c r="BE678" s="441"/>
      <c r="BF678" s="441"/>
      <c r="BG678" s="441"/>
      <c r="BH678" s="441"/>
      <c r="BI678" s="441"/>
      <c r="BJ678" s="441"/>
      <c r="BK678" s="441"/>
    </row>
    <row r="679" spans="1:63" x14ac:dyDescent="0.25">
      <c r="A679" s="443"/>
      <c r="B679" s="438"/>
      <c r="C679" s="441"/>
      <c r="D679" s="441"/>
      <c r="E679" s="441"/>
      <c r="I679" s="442"/>
      <c r="Q679" s="443"/>
      <c r="S679" s="443"/>
      <c r="T679" s="441"/>
      <c r="U679" s="444"/>
      <c r="V679" s="438"/>
      <c r="W679" s="443"/>
      <c r="X679" s="443"/>
      <c r="Y679" s="441"/>
      <c r="Z679" s="445"/>
      <c r="AA679" s="441"/>
      <c r="AB679" s="443"/>
      <c r="AC679" s="441"/>
      <c r="AD679" s="444"/>
      <c r="AG679" s="441"/>
      <c r="AH679" s="441"/>
      <c r="AI679" s="443"/>
      <c r="AL679" s="441"/>
      <c r="AN679" s="441"/>
      <c r="AO679" s="443"/>
      <c r="AP679" s="441"/>
      <c r="AQ679" s="441"/>
      <c r="AR679" s="441"/>
      <c r="AS679" s="441"/>
      <c r="AT679" s="441"/>
      <c r="AU679" s="441"/>
      <c r="AV679" s="443"/>
      <c r="AW679" s="442"/>
      <c r="AY679" s="441"/>
      <c r="BC679" s="441"/>
      <c r="BD679" s="441"/>
      <c r="BE679" s="441"/>
      <c r="BF679" s="441"/>
      <c r="BG679" s="441"/>
      <c r="BH679" s="441"/>
      <c r="BI679" s="441"/>
      <c r="BJ679" s="441"/>
      <c r="BK679" s="441"/>
    </row>
    <row r="680" spans="1:63" x14ac:dyDescent="0.25">
      <c r="A680" s="443"/>
      <c r="B680" s="438"/>
      <c r="C680" s="441"/>
      <c r="D680" s="441"/>
      <c r="E680" s="441"/>
      <c r="I680" s="442"/>
      <c r="Q680" s="443"/>
      <c r="S680" s="443"/>
      <c r="T680" s="441"/>
      <c r="U680" s="444"/>
      <c r="V680" s="438"/>
      <c r="W680" s="443"/>
      <c r="X680" s="443"/>
      <c r="Y680" s="441"/>
      <c r="Z680" s="445"/>
      <c r="AA680" s="441"/>
      <c r="AB680" s="443"/>
      <c r="AC680" s="441"/>
      <c r="AD680" s="444"/>
      <c r="AG680" s="441"/>
      <c r="AH680" s="441"/>
      <c r="AI680" s="443"/>
      <c r="AL680" s="441"/>
      <c r="AN680" s="441"/>
      <c r="AO680" s="443"/>
      <c r="AP680" s="441"/>
      <c r="AQ680" s="441"/>
      <c r="AR680" s="441"/>
      <c r="AS680" s="441"/>
      <c r="AT680" s="441"/>
      <c r="AU680" s="441"/>
      <c r="AV680" s="443"/>
      <c r="AW680" s="442"/>
      <c r="AY680" s="441"/>
      <c r="BC680" s="441"/>
      <c r="BD680" s="441"/>
      <c r="BE680" s="441"/>
      <c r="BF680" s="441"/>
      <c r="BG680" s="441"/>
      <c r="BH680" s="441"/>
      <c r="BI680" s="441"/>
      <c r="BJ680" s="441"/>
      <c r="BK680" s="441"/>
    </row>
    <row r="681" spans="1:63" x14ac:dyDescent="0.25">
      <c r="A681" s="443"/>
      <c r="B681" s="438"/>
      <c r="C681" s="441"/>
      <c r="D681" s="441"/>
      <c r="E681" s="441"/>
      <c r="I681" s="442"/>
      <c r="Q681" s="443"/>
      <c r="S681" s="443"/>
      <c r="T681" s="441"/>
      <c r="U681" s="444"/>
      <c r="V681" s="438"/>
      <c r="W681" s="443"/>
      <c r="X681" s="443"/>
      <c r="Y681" s="441"/>
      <c r="Z681" s="445"/>
      <c r="AA681" s="441"/>
      <c r="AB681" s="443"/>
      <c r="AC681" s="441"/>
      <c r="AD681" s="444"/>
      <c r="AG681" s="441"/>
      <c r="AH681" s="441"/>
      <c r="AI681" s="443"/>
      <c r="AL681" s="441"/>
      <c r="AN681" s="441"/>
      <c r="AO681" s="443"/>
      <c r="AP681" s="441"/>
      <c r="AQ681" s="441"/>
      <c r="AR681" s="441"/>
      <c r="AS681" s="441"/>
      <c r="AT681" s="441"/>
      <c r="AU681" s="441"/>
      <c r="AV681" s="443"/>
      <c r="AW681" s="442"/>
      <c r="AY681" s="441"/>
      <c r="BC681" s="441"/>
      <c r="BD681" s="441"/>
      <c r="BE681" s="441"/>
      <c r="BF681" s="441"/>
      <c r="BG681" s="441"/>
      <c r="BH681" s="441"/>
      <c r="BI681" s="441"/>
      <c r="BJ681" s="441"/>
      <c r="BK681" s="441"/>
    </row>
    <row r="682" spans="1:63" x14ac:dyDescent="0.25">
      <c r="A682" s="443"/>
      <c r="B682" s="438"/>
      <c r="C682" s="441"/>
      <c r="D682" s="441"/>
      <c r="E682" s="441"/>
      <c r="I682" s="442"/>
      <c r="Q682" s="443"/>
      <c r="S682" s="443"/>
      <c r="T682" s="441"/>
      <c r="U682" s="444"/>
      <c r="V682" s="438"/>
      <c r="W682" s="443"/>
      <c r="X682" s="443"/>
      <c r="Y682" s="441"/>
      <c r="Z682" s="445"/>
      <c r="AA682" s="441"/>
      <c r="AB682" s="443"/>
      <c r="AC682" s="441"/>
      <c r="AD682" s="444"/>
      <c r="AG682" s="441"/>
      <c r="AH682" s="441"/>
      <c r="AI682" s="443"/>
      <c r="AL682" s="441"/>
      <c r="AN682" s="441"/>
      <c r="AO682" s="443"/>
      <c r="AP682" s="441"/>
      <c r="AQ682" s="441"/>
      <c r="AR682" s="441"/>
      <c r="AS682" s="441"/>
      <c r="AT682" s="441"/>
      <c r="AU682" s="441"/>
      <c r="AV682" s="443"/>
      <c r="AW682" s="442"/>
      <c r="AY682" s="441"/>
      <c r="BC682" s="441"/>
      <c r="BD682" s="441"/>
      <c r="BE682" s="441"/>
      <c r="BF682" s="441"/>
      <c r="BG682" s="441"/>
      <c r="BH682" s="441"/>
      <c r="BI682" s="441"/>
      <c r="BJ682" s="441"/>
      <c r="BK682" s="441"/>
    </row>
    <row r="683" spans="1:63" x14ac:dyDescent="0.25">
      <c r="A683" s="443"/>
      <c r="B683" s="438"/>
      <c r="C683" s="441"/>
      <c r="D683" s="441"/>
      <c r="E683" s="441"/>
      <c r="I683" s="442"/>
      <c r="Q683" s="443"/>
      <c r="S683" s="443"/>
      <c r="T683" s="441"/>
      <c r="U683" s="444"/>
      <c r="V683" s="438"/>
      <c r="W683" s="443"/>
      <c r="X683" s="443"/>
      <c r="Y683" s="441"/>
      <c r="Z683" s="445"/>
      <c r="AA683" s="441"/>
      <c r="AB683" s="443"/>
      <c r="AC683" s="441"/>
      <c r="AD683" s="444"/>
      <c r="AG683" s="441"/>
      <c r="AH683" s="441"/>
      <c r="AI683" s="443"/>
      <c r="AL683" s="441"/>
      <c r="AN683" s="441"/>
      <c r="AO683" s="443"/>
      <c r="AP683" s="441"/>
      <c r="AQ683" s="441"/>
      <c r="AR683" s="441"/>
      <c r="AS683" s="441"/>
      <c r="AT683" s="441"/>
      <c r="AU683" s="441"/>
      <c r="AV683" s="443"/>
      <c r="AW683" s="442"/>
      <c r="AY683" s="441"/>
      <c r="BC683" s="441"/>
      <c r="BD683" s="441"/>
      <c r="BE683" s="441"/>
      <c r="BF683" s="441"/>
      <c r="BG683" s="441"/>
      <c r="BH683" s="441"/>
      <c r="BI683" s="441"/>
      <c r="BJ683" s="441"/>
      <c r="BK683" s="441"/>
    </row>
    <row r="684" spans="1:63" x14ac:dyDescent="0.25">
      <c r="A684" s="443"/>
      <c r="B684" s="438"/>
      <c r="C684" s="441"/>
      <c r="D684" s="441"/>
      <c r="E684" s="441"/>
      <c r="I684" s="442"/>
      <c r="Q684" s="443"/>
      <c r="S684" s="443"/>
      <c r="T684" s="441"/>
      <c r="U684" s="444"/>
      <c r="V684" s="438"/>
      <c r="W684" s="443"/>
      <c r="X684" s="443"/>
      <c r="Y684" s="441"/>
      <c r="Z684" s="445"/>
      <c r="AA684" s="441"/>
      <c r="AB684" s="443"/>
      <c r="AC684" s="441"/>
      <c r="AD684" s="444"/>
      <c r="AG684" s="441"/>
      <c r="AH684" s="441"/>
      <c r="AI684" s="443"/>
      <c r="AL684" s="441"/>
      <c r="AN684" s="441"/>
      <c r="AO684" s="443"/>
      <c r="AP684" s="441"/>
      <c r="AQ684" s="441"/>
      <c r="AR684" s="441"/>
      <c r="AS684" s="441"/>
      <c r="AT684" s="441"/>
      <c r="AU684" s="441"/>
      <c r="AV684" s="443"/>
      <c r="AW684" s="442"/>
      <c r="AY684" s="441"/>
      <c r="BC684" s="441"/>
      <c r="BD684" s="441"/>
      <c r="BE684" s="441"/>
      <c r="BF684" s="441"/>
      <c r="BG684" s="441"/>
      <c r="BH684" s="441"/>
      <c r="BI684" s="441"/>
      <c r="BJ684" s="441"/>
      <c r="BK684" s="441"/>
    </row>
    <row r="685" spans="1:63" x14ac:dyDescent="0.25">
      <c r="A685" s="443"/>
      <c r="B685" s="438"/>
      <c r="C685" s="441"/>
      <c r="D685" s="441"/>
      <c r="E685" s="441"/>
      <c r="I685" s="442"/>
      <c r="Q685" s="443"/>
      <c r="S685" s="443"/>
      <c r="T685" s="441"/>
      <c r="U685" s="444"/>
      <c r="V685" s="438"/>
      <c r="W685" s="443"/>
      <c r="X685" s="443"/>
      <c r="Y685" s="441"/>
      <c r="Z685" s="445"/>
      <c r="AA685" s="441"/>
      <c r="AB685" s="443"/>
      <c r="AC685" s="441"/>
      <c r="AD685" s="444"/>
      <c r="AG685" s="441"/>
      <c r="AH685" s="441"/>
      <c r="AI685" s="443"/>
      <c r="AL685" s="441"/>
      <c r="AN685" s="441"/>
      <c r="AO685" s="443"/>
      <c r="AP685" s="441"/>
      <c r="AQ685" s="441"/>
      <c r="AR685" s="441"/>
      <c r="AS685" s="441"/>
      <c r="AT685" s="441"/>
      <c r="AU685" s="441"/>
      <c r="AV685" s="443"/>
      <c r="AW685" s="442"/>
      <c r="AY685" s="441"/>
      <c r="BC685" s="441"/>
      <c r="BD685" s="441"/>
      <c r="BE685" s="441"/>
      <c r="BF685" s="441"/>
      <c r="BG685" s="441"/>
      <c r="BH685" s="441"/>
      <c r="BI685" s="441"/>
      <c r="BJ685" s="441"/>
      <c r="BK685" s="441"/>
    </row>
    <row r="686" spans="1:63" x14ac:dyDescent="0.25">
      <c r="A686" s="443"/>
      <c r="B686" s="438"/>
      <c r="C686" s="441"/>
      <c r="D686" s="441"/>
      <c r="E686" s="441"/>
      <c r="I686" s="442"/>
      <c r="Q686" s="443"/>
      <c r="S686" s="443"/>
      <c r="T686" s="441"/>
      <c r="U686" s="444"/>
      <c r="V686" s="438"/>
      <c r="W686" s="443"/>
      <c r="X686" s="443"/>
      <c r="Y686" s="441"/>
      <c r="Z686" s="445"/>
      <c r="AA686" s="441"/>
      <c r="AB686" s="443"/>
      <c r="AC686" s="441"/>
      <c r="AD686" s="444"/>
      <c r="AG686" s="441"/>
      <c r="AH686" s="441"/>
      <c r="AI686" s="443"/>
      <c r="AL686" s="441"/>
      <c r="AN686" s="441"/>
      <c r="AO686" s="443"/>
      <c r="AP686" s="441"/>
      <c r="AQ686" s="441"/>
      <c r="AR686" s="441"/>
      <c r="AS686" s="441"/>
      <c r="AT686" s="441"/>
      <c r="AU686" s="441"/>
      <c r="AV686" s="443"/>
      <c r="AW686" s="442"/>
      <c r="AY686" s="441"/>
      <c r="BC686" s="441"/>
      <c r="BD686" s="441"/>
      <c r="BE686" s="441"/>
      <c r="BF686" s="441"/>
      <c r="BG686" s="441"/>
      <c r="BH686" s="441"/>
      <c r="BI686" s="441"/>
      <c r="BJ686" s="441"/>
      <c r="BK686" s="441"/>
    </row>
    <row r="687" spans="1:63" x14ac:dyDescent="0.25">
      <c r="A687" s="443"/>
      <c r="B687" s="438"/>
      <c r="C687" s="441"/>
      <c r="D687" s="441"/>
      <c r="E687" s="441"/>
      <c r="I687" s="442"/>
      <c r="Q687" s="443"/>
      <c r="S687" s="443"/>
      <c r="T687" s="441"/>
      <c r="U687" s="444"/>
      <c r="V687" s="438"/>
      <c r="W687" s="443"/>
      <c r="X687" s="443"/>
      <c r="Y687" s="441"/>
      <c r="Z687" s="445"/>
      <c r="AA687" s="441"/>
      <c r="AB687" s="443"/>
      <c r="AC687" s="441"/>
      <c r="AD687" s="444"/>
      <c r="AG687" s="441"/>
      <c r="AH687" s="441"/>
      <c r="AI687" s="443"/>
      <c r="AL687" s="441"/>
      <c r="AN687" s="441"/>
      <c r="AO687" s="443"/>
      <c r="AP687" s="441"/>
      <c r="AQ687" s="441"/>
      <c r="AR687" s="441"/>
      <c r="AS687" s="441"/>
      <c r="AT687" s="441"/>
      <c r="AU687" s="441"/>
      <c r="AV687" s="443"/>
      <c r="AW687" s="442"/>
      <c r="AY687" s="441"/>
      <c r="BC687" s="441"/>
      <c r="BD687" s="441"/>
      <c r="BE687" s="441"/>
      <c r="BF687" s="441"/>
      <c r="BG687" s="441"/>
      <c r="BH687" s="441"/>
      <c r="BI687" s="441"/>
      <c r="BJ687" s="441"/>
      <c r="BK687" s="441"/>
    </row>
    <row r="688" spans="1:63" x14ac:dyDescent="0.25">
      <c r="A688" s="443"/>
      <c r="B688" s="438"/>
      <c r="C688" s="441"/>
      <c r="D688" s="441"/>
      <c r="E688" s="441"/>
      <c r="I688" s="442"/>
      <c r="Q688" s="443"/>
      <c r="S688" s="443"/>
      <c r="T688" s="441"/>
      <c r="U688" s="444"/>
      <c r="V688" s="438"/>
      <c r="W688" s="443"/>
      <c r="X688" s="443"/>
      <c r="Y688" s="441"/>
      <c r="Z688" s="445"/>
      <c r="AA688" s="441"/>
      <c r="AB688" s="443"/>
      <c r="AC688" s="441"/>
      <c r="AD688" s="444"/>
      <c r="AG688" s="441"/>
      <c r="AH688" s="441"/>
      <c r="AI688" s="443"/>
      <c r="AL688" s="441"/>
      <c r="AN688" s="441"/>
      <c r="AO688" s="443"/>
      <c r="AP688" s="441"/>
      <c r="AQ688" s="441"/>
      <c r="AR688" s="441"/>
      <c r="AS688" s="441"/>
      <c r="AT688" s="441"/>
      <c r="AU688" s="441"/>
      <c r="AV688" s="443"/>
      <c r="AW688" s="442"/>
      <c r="AY688" s="441"/>
      <c r="BC688" s="441"/>
      <c r="BD688" s="441"/>
      <c r="BE688" s="441"/>
      <c r="BF688" s="441"/>
      <c r="BG688" s="441"/>
      <c r="BH688" s="441"/>
      <c r="BI688" s="441"/>
      <c r="BJ688" s="441"/>
      <c r="BK688" s="441"/>
    </row>
    <row r="689" spans="1:63" x14ac:dyDescent="0.25">
      <c r="A689" s="443"/>
      <c r="B689" s="438"/>
      <c r="C689" s="441"/>
      <c r="D689" s="441"/>
      <c r="E689" s="441"/>
      <c r="I689" s="442"/>
      <c r="Q689" s="443"/>
      <c r="S689" s="443"/>
      <c r="T689" s="441"/>
      <c r="U689" s="444"/>
      <c r="V689" s="438"/>
      <c r="W689" s="443"/>
      <c r="X689" s="443"/>
      <c r="Y689" s="441"/>
      <c r="Z689" s="445"/>
      <c r="AA689" s="441"/>
      <c r="AB689" s="443"/>
      <c r="AC689" s="441"/>
      <c r="AD689" s="444"/>
      <c r="AG689" s="441"/>
      <c r="AH689" s="441"/>
      <c r="AI689" s="443"/>
      <c r="AL689" s="441"/>
      <c r="AN689" s="441"/>
      <c r="AO689" s="443"/>
      <c r="AP689" s="441"/>
      <c r="AQ689" s="441"/>
      <c r="AR689" s="441"/>
      <c r="AS689" s="441"/>
      <c r="AT689" s="441"/>
      <c r="AU689" s="441"/>
      <c r="AV689" s="443"/>
      <c r="AW689" s="442"/>
      <c r="AY689" s="441"/>
      <c r="BC689" s="441"/>
      <c r="BD689" s="441"/>
      <c r="BE689" s="441"/>
      <c r="BF689" s="441"/>
      <c r="BG689" s="441"/>
      <c r="BH689" s="441"/>
      <c r="BI689" s="441"/>
      <c r="BJ689" s="441"/>
      <c r="BK689" s="441"/>
    </row>
    <row r="690" spans="1:63" x14ac:dyDescent="0.25">
      <c r="A690" s="443"/>
      <c r="B690" s="438"/>
      <c r="C690" s="441"/>
      <c r="D690" s="441"/>
      <c r="E690" s="441"/>
      <c r="I690" s="442"/>
      <c r="Q690" s="443"/>
      <c r="S690" s="443"/>
      <c r="T690" s="441"/>
      <c r="U690" s="444"/>
      <c r="V690" s="438"/>
      <c r="W690" s="443"/>
      <c r="X690" s="443"/>
      <c r="Y690" s="441"/>
      <c r="Z690" s="445"/>
      <c r="AA690" s="441"/>
      <c r="AB690" s="443"/>
      <c r="AC690" s="441"/>
      <c r="AD690" s="444"/>
      <c r="AG690" s="441"/>
      <c r="AH690" s="441"/>
      <c r="AI690" s="443"/>
      <c r="AL690" s="441"/>
      <c r="AN690" s="441"/>
      <c r="AO690" s="443"/>
      <c r="AP690" s="441"/>
      <c r="AQ690" s="441"/>
      <c r="AR690" s="441"/>
      <c r="AS690" s="441"/>
      <c r="AT690" s="441"/>
      <c r="AU690" s="441"/>
      <c r="AV690" s="443"/>
      <c r="AW690" s="442"/>
      <c r="AY690" s="441"/>
      <c r="BC690" s="441"/>
      <c r="BD690" s="441"/>
      <c r="BE690" s="441"/>
      <c r="BF690" s="441"/>
      <c r="BG690" s="441"/>
      <c r="BH690" s="441"/>
      <c r="BI690" s="441"/>
      <c r="BJ690" s="441"/>
      <c r="BK690" s="441"/>
    </row>
    <row r="691" spans="1:63" x14ac:dyDescent="0.25">
      <c r="A691" s="443"/>
      <c r="B691" s="438"/>
      <c r="C691" s="441"/>
      <c r="D691" s="441"/>
      <c r="E691" s="441"/>
      <c r="I691" s="442"/>
      <c r="Q691" s="443"/>
      <c r="S691" s="443"/>
      <c r="T691" s="441"/>
      <c r="U691" s="444"/>
      <c r="V691" s="438"/>
      <c r="W691" s="443"/>
      <c r="X691" s="443"/>
      <c r="Y691" s="441"/>
      <c r="Z691" s="445"/>
      <c r="AA691" s="441"/>
      <c r="AB691" s="443"/>
      <c r="AC691" s="441"/>
      <c r="AD691" s="444"/>
      <c r="AG691" s="441"/>
      <c r="AH691" s="441"/>
      <c r="AI691" s="443"/>
      <c r="AL691" s="441"/>
      <c r="AN691" s="441"/>
      <c r="AO691" s="443"/>
      <c r="AP691" s="441"/>
      <c r="AQ691" s="441"/>
      <c r="AR691" s="441"/>
      <c r="AS691" s="441"/>
      <c r="AT691" s="441"/>
      <c r="AU691" s="441"/>
      <c r="AV691" s="443"/>
      <c r="AW691" s="442"/>
      <c r="AY691" s="441"/>
      <c r="BC691" s="441"/>
      <c r="BD691" s="441"/>
      <c r="BE691" s="441"/>
      <c r="BF691" s="441"/>
      <c r="BG691" s="441"/>
      <c r="BH691" s="441"/>
      <c r="BI691" s="441"/>
      <c r="BJ691" s="441"/>
      <c r="BK691" s="441"/>
    </row>
    <row r="692" spans="1:63" x14ac:dyDescent="0.25">
      <c r="A692" s="443"/>
      <c r="B692" s="438"/>
      <c r="C692" s="441"/>
      <c r="D692" s="441"/>
      <c r="E692" s="441"/>
      <c r="I692" s="442"/>
      <c r="Q692" s="443"/>
      <c r="S692" s="443"/>
      <c r="T692" s="441"/>
      <c r="U692" s="444"/>
      <c r="V692" s="438"/>
      <c r="W692" s="443"/>
      <c r="X692" s="443"/>
      <c r="Y692" s="441"/>
      <c r="Z692" s="445"/>
      <c r="AA692" s="441"/>
      <c r="AB692" s="443"/>
      <c r="AC692" s="441"/>
      <c r="AD692" s="444"/>
      <c r="AG692" s="441"/>
      <c r="AH692" s="441"/>
      <c r="AI692" s="443"/>
      <c r="AL692" s="441"/>
      <c r="AN692" s="441"/>
      <c r="AO692" s="443"/>
      <c r="AP692" s="441"/>
      <c r="AQ692" s="441"/>
      <c r="AR692" s="441"/>
      <c r="AS692" s="441"/>
      <c r="AT692" s="441"/>
      <c r="AU692" s="441"/>
      <c r="AV692" s="443"/>
      <c r="AW692" s="442"/>
      <c r="AY692" s="441"/>
      <c r="BC692" s="441"/>
      <c r="BD692" s="441"/>
      <c r="BE692" s="441"/>
      <c r="BF692" s="441"/>
      <c r="BG692" s="441"/>
      <c r="BH692" s="441"/>
      <c r="BI692" s="441"/>
      <c r="BJ692" s="441"/>
      <c r="BK692" s="441"/>
    </row>
    <row r="693" spans="1:63" x14ac:dyDescent="0.25">
      <c r="A693" s="443"/>
      <c r="B693" s="438"/>
      <c r="C693" s="441"/>
      <c r="D693" s="441"/>
      <c r="E693" s="441"/>
      <c r="I693" s="442"/>
      <c r="Q693" s="443"/>
      <c r="S693" s="443"/>
      <c r="T693" s="441"/>
      <c r="U693" s="444"/>
      <c r="V693" s="438"/>
      <c r="W693" s="443"/>
      <c r="X693" s="443"/>
      <c r="Y693" s="441"/>
      <c r="Z693" s="445"/>
      <c r="AA693" s="441"/>
      <c r="AB693" s="443"/>
      <c r="AC693" s="441"/>
      <c r="AD693" s="444"/>
      <c r="AG693" s="441"/>
      <c r="AH693" s="441"/>
      <c r="AI693" s="443"/>
      <c r="AL693" s="441"/>
      <c r="AN693" s="441"/>
      <c r="AO693" s="443"/>
      <c r="AP693" s="441"/>
      <c r="AQ693" s="441"/>
      <c r="AR693" s="441"/>
      <c r="AS693" s="441"/>
      <c r="AT693" s="441"/>
      <c r="AU693" s="441"/>
      <c r="AV693" s="443"/>
      <c r="AW693" s="442"/>
      <c r="AY693" s="441"/>
      <c r="BC693" s="441"/>
      <c r="BD693" s="441"/>
      <c r="BE693" s="441"/>
      <c r="BF693" s="441"/>
      <c r="BG693" s="441"/>
      <c r="BH693" s="441"/>
      <c r="BI693" s="441"/>
      <c r="BJ693" s="441"/>
      <c r="BK693" s="441"/>
    </row>
    <row r="694" spans="1:63" x14ac:dyDescent="0.25">
      <c r="A694" s="443"/>
      <c r="B694" s="438"/>
      <c r="C694" s="441"/>
      <c r="D694" s="441"/>
      <c r="E694" s="441"/>
      <c r="I694" s="442"/>
      <c r="Q694" s="443"/>
      <c r="S694" s="443"/>
      <c r="T694" s="441"/>
      <c r="U694" s="444"/>
      <c r="V694" s="438"/>
      <c r="W694" s="443"/>
      <c r="X694" s="443"/>
      <c r="Y694" s="441"/>
      <c r="Z694" s="445"/>
      <c r="AA694" s="441"/>
      <c r="AB694" s="443"/>
      <c r="AC694" s="441"/>
      <c r="AD694" s="444"/>
      <c r="AG694" s="441"/>
      <c r="AH694" s="441"/>
      <c r="AI694" s="443"/>
      <c r="AL694" s="441"/>
      <c r="AN694" s="441"/>
      <c r="AO694" s="443"/>
      <c r="AP694" s="441"/>
      <c r="AQ694" s="441"/>
      <c r="AR694" s="441"/>
      <c r="AS694" s="441"/>
      <c r="AT694" s="441"/>
      <c r="AU694" s="441"/>
      <c r="AV694" s="443"/>
      <c r="AW694" s="442"/>
      <c r="AY694" s="441"/>
      <c r="BC694" s="441"/>
      <c r="BD694" s="441"/>
      <c r="BE694" s="441"/>
      <c r="BF694" s="441"/>
      <c r="BG694" s="441"/>
      <c r="BH694" s="441"/>
      <c r="BI694" s="441"/>
      <c r="BJ694" s="441"/>
      <c r="BK694" s="441"/>
    </row>
    <row r="695" spans="1:63" x14ac:dyDescent="0.25">
      <c r="A695" s="443"/>
      <c r="B695" s="438"/>
      <c r="C695" s="441"/>
      <c r="D695" s="441"/>
      <c r="E695" s="441"/>
      <c r="I695" s="442"/>
      <c r="Q695" s="443"/>
      <c r="S695" s="443"/>
      <c r="T695" s="441"/>
      <c r="U695" s="444"/>
      <c r="V695" s="438"/>
      <c r="W695" s="443"/>
      <c r="X695" s="443"/>
      <c r="Y695" s="441"/>
      <c r="Z695" s="445"/>
      <c r="AA695" s="441"/>
      <c r="AB695" s="443"/>
      <c r="AC695" s="441"/>
      <c r="AD695" s="444"/>
      <c r="AG695" s="441"/>
      <c r="AH695" s="441"/>
      <c r="AI695" s="443"/>
      <c r="AL695" s="441"/>
      <c r="AN695" s="441"/>
      <c r="AO695" s="443"/>
      <c r="AP695" s="441"/>
      <c r="AQ695" s="441"/>
      <c r="AR695" s="441"/>
      <c r="AS695" s="441"/>
      <c r="AT695" s="441"/>
      <c r="AU695" s="441"/>
      <c r="AV695" s="443"/>
      <c r="AW695" s="442"/>
      <c r="AY695" s="441"/>
      <c r="BC695" s="441"/>
      <c r="BD695" s="441"/>
      <c r="BE695" s="441"/>
      <c r="BF695" s="441"/>
      <c r="BG695" s="441"/>
      <c r="BH695" s="441"/>
      <c r="BI695" s="441"/>
      <c r="BJ695" s="441"/>
      <c r="BK695" s="441"/>
    </row>
    <row r="696" spans="1:63" x14ac:dyDescent="0.25">
      <c r="A696" s="443"/>
      <c r="B696" s="438"/>
      <c r="C696" s="441"/>
      <c r="D696" s="441"/>
      <c r="E696" s="441"/>
      <c r="I696" s="442"/>
      <c r="Q696" s="443"/>
      <c r="S696" s="443"/>
      <c r="T696" s="441"/>
      <c r="U696" s="444"/>
      <c r="V696" s="438"/>
      <c r="W696" s="443"/>
      <c r="X696" s="443"/>
      <c r="Y696" s="441"/>
      <c r="Z696" s="445"/>
      <c r="AA696" s="441"/>
      <c r="AB696" s="443"/>
      <c r="AC696" s="441"/>
      <c r="AD696" s="444"/>
      <c r="AG696" s="441"/>
      <c r="AH696" s="441"/>
      <c r="AI696" s="443"/>
      <c r="AL696" s="441"/>
      <c r="AN696" s="441"/>
      <c r="AO696" s="443"/>
      <c r="AP696" s="441"/>
      <c r="AQ696" s="441"/>
      <c r="AR696" s="441"/>
      <c r="AS696" s="441"/>
      <c r="AT696" s="441"/>
      <c r="AU696" s="441"/>
      <c r="AV696" s="443"/>
      <c r="AW696" s="442"/>
      <c r="AY696" s="441"/>
      <c r="BC696" s="441"/>
      <c r="BD696" s="441"/>
      <c r="BE696" s="441"/>
      <c r="BF696" s="441"/>
      <c r="BG696" s="441"/>
      <c r="BH696" s="441"/>
      <c r="BI696" s="441"/>
      <c r="BJ696" s="441"/>
      <c r="BK696" s="441"/>
    </row>
    <row r="697" spans="1:63" x14ac:dyDescent="0.25">
      <c r="A697" s="443"/>
      <c r="B697" s="438"/>
      <c r="C697" s="441"/>
      <c r="D697" s="441"/>
      <c r="E697" s="441"/>
      <c r="I697" s="442"/>
      <c r="Q697" s="443"/>
      <c r="S697" s="443"/>
      <c r="T697" s="441"/>
      <c r="U697" s="444"/>
      <c r="V697" s="438"/>
      <c r="W697" s="443"/>
      <c r="X697" s="443"/>
      <c r="Y697" s="441"/>
      <c r="Z697" s="445"/>
      <c r="AA697" s="441"/>
      <c r="AB697" s="443"/>
      <c r="AC697" s="441"/>
      <c r="AD697" s="444"/>
      <c r="AG697" s="441"/>
      <c r="AH697" s="441"/>
      <c r="AI697" s="443"/>
      <c r="AL697" s="441"/>
      <c r="AN697" s="441"/>
      <c r="AO697" s="443"/>
      <c r="AP697" s="441"/>
      <c r="AQ697" s="441"/>
      <c r="AR697" s="441"/>
      <c r="AS697" s="441"/>
      <c r="AT697" s="441"/>
      <c r="AU697" s="441"/>
      <c r="AV697" s="443"/>
      <c r="AW697" s="442"/>
      <c r="AY697" s="441"/>
      <c r="BC697" s="441"/>
      <c r="BD697" s="441"/>
      <c r="BE697" s="441"/>
      <c r="BF697" s="441"/>
      <c r="BG697" s="441"/>
      <c r="BH697" s="441"/>
      <c r="BI697" s="441"/>
      <c r="BJ697" s="441"/>
      <c r="BK697" s="441"/>
    </row>
    <row r="698" spans="1:63" x14ac:dyDescent="0.25">
      <c r="A698" s="443"/>
      <c r="B698" s="438"/>
      <c r="C698" s="441"/>
      <c r="D698" s="441"/>
      <c r="E698" s="441"/>
      <c r="I698" s="442"/>
      <c r="Q698" s="443"/>
      <c r="S698" s="443"/>
      <c r="T698" s="441"/>
      <c r="U698" s="444"/>
      <c r="V698" s="438"/>
      <c r="W698" s="443"/>
      <c r="X698" s="443"/>
      <c r="Y698" s="441"/>
      <c r="Z698" s="445"/>
      <c r="AA698" s="441"/>
      <c r="AB698" s="443"/>
      <c r="AC698" s="441"/>
      <c r="AD698" s="444"/>
      <c r="AG698" s="441"/>
      <c r="AH698" s="441"/>
      <c r="AI698" s="443"/>
      <c r="AL698" s="441"/>
      <c r="AN698" s="441"/>
      <c r="AO698" s="443"/>
      <c r="AP698" s="441"/>
      <c r="AQ698" s="441"/>
      <c r="AR698" s="441"/>
      <c r="AS698" s="441"/>
      <c r="AT698" s="441"/>
      <c r="AU698" s="441"/>
      <c r="AV698" s="443"/>
      <c r="AW698" s="442"/>
      <c r="AY698" s="441"/>
      <c r="BC698" s="441"/>
      <c r="BD698" s="441"/>
      <c r="BE698" s="441"/>
      <c r="BF698" s="441"/>
      <c r="BG698" s="441"/>
      <c r="BH698" s="441"/>
      <c r="BI698" s="441"/>
      <c r="BJ698" s="441"/>
      <c r="BK698" s="441"/>
    </row>
    <row r="699" spans="1:63" x14ac:dyDescent="0.25">
      <c r="A699" s="443"/>
      <c r="B699" s="438"/>
      <c r="C699" s="441"/>
      <c r="D699" s="441"/>
      <c r="E699" s="441"/>
      <c r="I699" s="442"/>
      <c r="Q699" s="443"/>
      <c r="S699" s="443"/>
      <c r="T699" s="441"/>
      <c r="U699" s="444"/>
      <c r="V699" s="438"/>
      <c r="W699" s="443"/>
      <c r="X699" s="443"/>
      <c r="Y699" s="441"/>
      <c r="Z699" s="445"/>
      <c r="AA699" s="441"/>
      <c r="AB699" s="443"/>
      <c r="AC699" s="441"/>
      <c r="AD699" s="444"/>
      <c r="AG699" s="441"/>
      <c r="AH699" s="441"/>
      <c r="AI699" s="443"/>
      <c r="AL699" s="441"/>
      <c r="AN699" s="441"/>
      <c r="AO699" s="443"/>
      <c r="AP699" s="441"/>
      <c r="AQ699" s="441"/>
      <c r="AR699" s="441"/>
      <c r="AS699" s="441"/>
      <c r="AT699" s="441"/>
      <c r="AU699" s="441"/>
      <c r="AV699" s="443"/>
      <c r="AW699" s="442"/>
      <c r="AY699" s="441"/>
      <c r="BC699" s="441"/>
      <c r="BD699" s="441"/>
      <c r="BE699" s="441"/>
      <c r="BF699" s="441"/>
      <c r="BG699" s="441"/>
      <c r="BH699" s="441"/>
      <c r="BI699" s="441"/>
      <c r="BJ699" s="441"/>
      <c r="BK699" s="441"/>
    </row>
    <row r="700" spans="1:63" x14ac:dyDescent="0.25">
      <c r="A700" s="443"/>
      <c r="B700" s="438"/>
      <c r="C700" s="441"/>
      <c r="D700" s="441"/>
      <c r="E700" s="441"/>
      <c r="I700" s="442"/>
      <c r="Q700" s="443"/>
      <c r="S700" s="443"/>
      <c r="T700" s="441"/>
      <c r="U700" s="444"/>
      <c r="V700" s="438"/>
      <c r="W700" s="443"/>
      <c r="X700" s="443"/>
      <c r="Y700" s="441"/>
      <c r="Z700" s="445"/>
      <c r="AA700" s="441"/>
      <c r="AB700" s="443"/>
      <c r="AC700" s="441"/>
      <c r="AD700" s="444"/>
      <c r="AG700" s="441"/>
      <c r="AH700" s="441"/>
      <c r="AI700" s="443"/>
      <c r="AL700" s="441"/>
      <c r="AN700" s="441"/>
      <c r="AO700" s="443"/>
      <c r="AP700" s="441"/>
      <c r="AQ700" s="441"/>
      <c r="AR700" s="441"/>
      <c r="AS700" s="441"/>
      <c r="AT700" s="441"/>
      <c r="AU700" s="441"/>
      <c r="AV700" s="443"/>
      <c r="AW700" s="442"/>
      <c r="AY700" s="441"/>
      <c r="BC700" s="441"/>
      <c r="BD700" s="441"/>
      <c r="BE700" s="441"/>
      <c r="BF700" s="441"/>
      <c r="BG700" s="441"/>
      <c r="BH700" s="441"/>
      <c r="BI700" s="441"/>
      <c r="BJ700" s="441"/>
      <c r="BK700" s="441"/>
    </row>
    <row r="701" spans="1:63" x14ac:dyDescent="0.25">
      <c r="A701" s="443"/>
      <c r="B701" s="438"/>
      <c r="C701" s="441"/>
      <c r="D701" s="441"/>
      <c r="E701" s="441"/>
      <c r="I701" s="442"/>
      <c r="Q701" s="443"/>
      <c r="S701" s="443"/>
      <c r="T701" s="441"/>
      <c r="U701" s="444"/>
      <c r="V701" s="438"/>
      <c r="W701" s="443"/>
      <c r="X701" s="443"/>
      <c r="Y701" s="441"/>
      <c r="Z701" s="445"/>
      <c r="AA701" s="441"/>
      <c r="AB701" s="443"/>
      <c r="AC701" s="441"/>
      <c r="AD701" s="444"/>
      <c r="AG701" s="441"/>
      <c r="AH701" s="441"/>
      <c r="AI701" s="443"/>
      <c r="AL701" s="441"/>
      <c r="AN701" s="441"/>
      <c r="AO701" s="443"/>
      <c r="AP701" s="441"/>
      <c r="AQ701" s="441"/>
      <c r="AR701" s="441"/>
      <c r="AS701" s="441"/>
      <c r="AT701" s="441"/>
      <c r="AU701" s="441"/>
      <c r="AV701" s="443"/>
      <c r="AW701" s="442"/>
      <c r="AY701" s="441"/>
      <c r="BC701" s="441"/>
      <c r="BD701" s="441"/>
      <c r="BE701" s="441"/>
      <c r="BF701" s="441"/>
      <c r="BG701" s="441"/>
      <c r="BH701" s="441"/>
      <c r="BI701" s="441"/>
      <c r="BJ701" s="441"/>
      <c r="BK701" s="441"/>
    </row>
    <row r="702" spans="1:63" x14ac:dyDescent="0.25">
      <c r="A702" s="443"/>
      <c r="B702" s="438"/>
      <c r="C702" s="441"/>
      <c r="D702" s="441"/>
      <c r="E702" s="441"/>
      <c r="I702" s="442"/>
      <c r="Q702" s="443"/>
      <c r="S702" s="443"/>
      <c r="T702" s="441"/>
      <c r="U702" s="444"/>
      <c r="V702" s="438"/>
      <c r="W702" s="443"/>
      <c r="X702" s="443"/>
      <c r="Y702" s="441"/>
      <c r="Z702" s="445"/>
      <c r="AA702" s="441"/>
      <c r="AB702" s="443"/>
      <c r="AC702" s="441"/>
      <c r="AD702" s="444"/>
      <c r="AG702" s="441"/>
      <c r="AH702" s="441"/>
      <c r="AI702" s="443"/>
      <c r="AL702" s="441"/>
      <c r="AN702" s="441"/>
      <c r="AO702" s="443"/>
      <c r="AP702" s="441"/>
      <c r="AQ702" s="441"/>
      <c r="AR702" s="441"/>
      <c r="AS702" s="441"/>
      <c r="AT702" s="441"/>
      <c r="AU702" s="441"/>
      <c r="AV702" s="443"/>
      <c r="AW702" s="442"/>
      <c r="AY702" s="441"/>
      <c r="BC702" s="441"/>
      <c r="BD702" s="441"/>
      <c r="BE702" s="441"/>
      <c r="BF702" s="441"/>
      <c r="BG702" s="441"/>
      <c r="BH702" s="441"/>
      <c r="BI702" s="441"/>
      <c r="BJ702" s="441"/>
      <c r="BK702" s="441"/>
    </row>
    <row r="703" spans="1:63" x14ac:dyDescent="0.25">
      <c r="A703" s="443"/>
      <c r="B703" s="438"/>
      <c r="C703" s="441"/>
      <c r="D703" s="441"/>
      <c r="E703" s="441"/>
      <c r="I703" s="442"/>
      <c r="Q703" s="443"/>
      <c r="S703" s="443"/>
      <c r="T703" s="441"/>
      <c r="U703" s="444"/>
      <c r="V703" s="438"/>
      <c r="W703" s="443"/>
      <c r="X703" s="443"/>
      <c r="Y703" s="441"/>
      <c r="Z703" s="445"/>
      <c r="AA703" s="441"/>
      <c r="AB703" s="443"/>
      <c r="AC703" s="441"/>
      <c r="AD703" s="444"/>
      <c r="AG703" s="441"/>
      <c r="AH703" s="441"/>
      <c r="AI703" s="443"/>
      <c r="AL703" s="441"/>
      <c r="AN703" s="441"/>
      <c r="AO703" s="443"/>
      <c r="AP703" s="441"/>
      <c r="AQ703" s="441"/>
      <c r="AR703" s="441"/>
      <c r="AS703" s="441"/>
      <c r="AT703" s="441"/>
      <c r="AU703" s="441"/>
      <c r="AV703" s="443"/>
      <c r="AW703" s="442"/>
      <c r="AY703" s="441"/>
      <c r="BC703" s="441"/>
      <c r="BD703" s="441"/>
      <c r="BE703" s="441"/>
      <c r="BF703" s="441"/>
      <c r="BG703" s="441"/>
      <c r="BH703" s="441"/>
      <c r="BI703" s="441"/>
      <c r="BJ703" s="441"/>
      <c r="BK703" s="441"/>
    </row>
    <row r="704" spans="1:63" x14ac:dyDescent="0.25">
      <c r="A704" s="443"/>
      <c r="B704" s="438"/>
      <c r="C704" s="441"/>
      <c r="D704" s="441"/>
      <c r="E704" s="441"/>
      <c r="I704" s="442"/>
      <c r="Q704" s="443"/>
      <c r="S704" s="443"/>
      <c r="T704" s="441"/>
      <c r="U704" s="444"/>
      <c r="V704" s="438"/>
      <c r="W704" s="443"/>
      <c r="X704" s="443"/>
      <c r="Y704" s="441"/>
      <c r="Z704" s="445"/>
      <c r="AA704" s="441"/>
      <c r="AB704" s="443"/>
      <c r="AC704" s="441"/>
      <c r="AD704" s="444"/>
      <c r="AG704" s="441"/>
      <c r="AH704" s="441"/>
      <c r="AI704" s="443"/>
      <c r="AL704" s="441"/>
      <c r="AN704" s="441"/>
      <c r="AO704" s="443"/>
      <c r="AP704" s="441"/>
      <c r="AQ704" s="441"/>
      <c r="AR704" s="441"/>
      <c r="AS704" s="441"/>
      <c r="AT704" s="441"/>
      <c r="AU704" s="441"/>
      <c r="AV704" s="443"/>
      <c r="AW704" s="442"/>
      <c r="AY704" s="441"/>
      <c r="BC704" s="441"/>
      <c r="BD704" s="441"/>
      <c r="BE704" s="441"/>
      <c r="BF704" s="441"/>
      <c r="BG704" s="441"/>
      <c r="BH704" s="441"/>
      <c r="BI704" s="441"/>
      <c r="BJ704" s="441"/>
      <c r="BK704" s="441"/>
    </row>
    <row r="705" spans="1:63" x14ac:dyDescent="0.25">
      <c r="A705" s="443"/>
      <c r="B705" s="438"/>
      <c r="C705" s="441"/>
      <c r="D705" s="441"/>
      <c r="E705" s="441"/>
      <c r="I705" s="442"/>
      <c r="Q705" s="443"/>
      <c r="S705" s="443"/>
      <c r="T705" s="441"/>
      <c r="U705" s="444"/>
      <c r="V705" s="438"/>
      <c r="W705" s="443"/>
      <c r="X705" s="443"/>
      <c r="Y705" s="441"/>
      <c r="Z705" s="445"/>
      <c r="AA705" s="441"/>
      <c r="AB705" s="443"/>
      <c r="AC705" s="441"/>
      <c r="AD705" s="444"/>
      <c r="AG705" s="441"/>
      <c r="AH705" s="441"/>
      <c r="AI705" s="443"/>
      <c r="AL705" s="441"/>
      <c r="AN705" s="441"/>
      <c r="AO705" s="443"/>
      <c r="AP705" s="441"/>
      <c r="AQ705" s="441"/>
      <c r="AR705" s="441"/>
      <c r="AS705" s="441"/>
      <c r="AT705" s="441"/>
      <c r="AU705" s="441"/>
      <c r="AV705" s="443"/>
      <c r="AW705" s="442"/>
      <c r="AY705" s="441"/>
      <c r="BC705" s="441"/>
      <c r="BD705" s="441"/>
      <c r="BE705" s="441"/>
      <c r="BF705" s="441"/>
      <c r="BG705" s="441"/>
      <c r="BH705" s="441"/>
      <c r="BI705" s="441"/>
      <c r="BJ705" s="441"/>
      <c r="BK705" s="441"/>
    </row>
    <row r="706" spans="1:63" x14ac:dyDescent="0.25">
      <c r="A706" s="443"/>
      <c r="B706" s="438"/>
      <c r="C706" s="441"/>
      <c r="D706" s="441"/>
      <c r="E706" s="441"/>
      <c r="I706" s="442"/>
      <c r="Q706" s="443"/>
      <c r="S706" s="443"/>
      <c r="T706" s="441"/>
      <c r="U706" s="444"/>
      <c r="V706" s="438"/>
      <c r="W706" s="443"/>
      <c r="X706" s="443"/>
      <c r="Y706" s="441"/>
      <c r="Z706" s="445"/>
      <c r="AA706" s="441"/>
      <c r="AB706" s="443"/>
      <c r="AC706" s="441"/>
      <c r="AD706" s="444"/>
      <c r="AG706" s="441"/>
      <c r="AH706" s="441"/>
      <c r="AI706" s="443"/>
      <c r="AL706" s="441"/>
      <c r="AN706" s="441"/>
      <c r="AO706" s="443"/>
      <c r="AP706" s="441"/>
      <c r="AQ706" s="441"/>
      <c r="AR706" s="441"/>
      <c r="AS706" s="441"/>
      <c r="AT706" s="441"/>
      <c r="AU706" s="441"/>
      <c r="AV706" s="443"/>
      <c r="AW706" s="442"/>
      <c r="AY706" s="441"/>
      <c r="BC706" s="441"/>
      <c r="BD706" s="441"/>
      <c r="BE706" s="441"/>
      <c r="BF706" s="441"/>
      <c r="BG706" s="441"/>
      <c r="BH706" s="441"/>
      <c r="BI706" s="441"/>
      <c r="BJ706" s="441"/>
      <c r="BK706" s="441"/>
    </row>
    <row r="707" spans="1:63" x14ac:dyDescent="0.25">
      <c r="A707" s="443"/>
      <c r="B707" s="438"/>
      <c r="C707" s="441"/>
      <c r="D707" s="441"/>
      <c r="E707" s="441"/>
      <c r="I707" s="442"/>
      <c r="Q707" s="443"/>
      <c r="S707" s="443"/>
      <c r="T707" s="441"/>
      <c r="U707" s="444"/>
      <c r="V707" s="438"/>
      <c r="W707" s="443"/>
      <c r="X707" s="443"/>
      <c r="Y707" s="441"/>
      <c r="Z707" s="445"/>
      <c r="AA707" s="441"/>
      <c r="AB707" s="443"/>
      <c r="AC707" s="441"/>
      <c r="AD707" s="444"/>
      <c r="AG707" s="441"/>
      <c r="AH707" s="441"/>
      <c r="AI707" s="443"/>
      <c r="AL707" s="441"/>
      <c r="AN707" s="441"/>
      <c r="AO707" s="443"/>
      <c r="AP707" s="441"/>
      <c r="AQ707" s="441"/>
      <c r="AR707" s="441"/>
      <c r="AS707" s="441"/>
      <c r="AT707" s="441"/>
      <c r="AU707" s="441"/>
      <c r="AV707" s="443"/>
      <c r="AW707" s="442"/>
      <c r="AY707" s="441"/>
      <c r="BC707" s="441"/>
      <c r="BD707" s="441"/>
      <c r="BE707" s="441"/>
      <c r="BF707" s="441"/>
      <c r="BG707" s="441"/>
      <c r="BH707" s="441"/>
      <c r="BI707" s="441"/>
      <c r="BJ707" s="441"/>
      <c r="BK707" s="441"/>
    </row>
    <row r="708" spans="1:63" x14ac:dyDescent="0.25">
      <c r="A708" s="443"/>
      <c r="B708" s="438"/>
      <c r="C708" s="441"/>
      <c r="D708" s="441"/>
      <c r="E708" s="441"/>
      <c r="I708" s="442"/>
      <c r="Q708" s="443"/>
      <c r="S708" s="443"/>
      <c r="T708" s="441"/>
      <c r="U708" s="444"/>
      <c r="V708" s="438"/>
      <c r="W708" s="443"/>
      <c r="X708" s="443"/>
      <c r="Y708" s="441"/>
      <c r="Z708" s="445"/>
      <c r="AA708" s="441"/>
      <c r="AB708" s="443"/>
      <c r="AC708" s="441"/>
      <c r="AD708" s="444"/>
      <c r="AG708" s="441"/>
      <c r="AH708" s="441"/>
      <c r="AI708" s="443"/>
      <c r="AL708" s="441"/>
      <c r="AN708" s="441"/>
      <c r="AO708" s="443"/>
      <c r="AP708" s="441"/>
      <c r="AQ708" s="441"/>
      <c r="AR708" s="441"/>
      <c r="AS708" s="441"/>
      <c r="AT708" s="441"/>
      <c r="AU708" s="441"/>
      <c r="AV708" s="443"/>
      <c r="AW708" s="442"/>
      <c r="AY708" s="441"/>
      <c r="BC708" s="441"/>
      <c r="BD708" s="441"/>
      <c r="BE708" s="441"/>
      <c r="BF708" s="441"/>
      <c r="BG708" s="441"/>
      <c r="BH708" s="441"/>
      <c r="BI708" s="441"/>
      <c r="BJ708" s="441"/>
      <c r="BK708" s="441"/>
    </row>
    <row r="709" spans="1:63" x14ac:dyDescent="0.25">
      <c r="A709" s="443"/>
      <c r="B709" s="438"/>
      <c r="C709" s="441"/>
      <c r="D709" s="441"/>
      <c r="E709" s="441"/>
      <c r="I709" s="442"/>
      <c r="Q709" s="443"/>
      <c r="S709" s="443"/>
      <c r="T709" s="441"/>
      <c r="U709" s="444"/>
      <c r="V709" s="438"/>
      <c r="W709" s="443"/>
      <c r="X709" s="443"/>
      <c r="Y709" s="441"/>
      <c r="Z709" s="445"/>
      <c r="AA709" s="441"/>
      <c r="AB709" s="443"/>
      <c r="AC709" s="441"/>
      <c r="AD709" s="444"/>
      <c r="AG709" s="441"/>
      <c r="AH709" s="441"/>
      <c r="AI709" s="443"/>
      <c r="AL709" s="441"/>
      <c r="AN709" s="441"/>
      <c r="AO709" s="443"/>
      <c r="AP709" s="441"/>
      <c r="AQ709" s="441"/>
      <c r="AR709" s="441"/>
      <c r="AS709" s="441"/>
      <c r="AT709" s="441"/>
      <c r="AU709" s="441"/>
      <c r="AV709" s="443"/>
      <c r="AW709" s="442"/>
      <c r="AY709" s="441"/>
      <c r="BC709" s="441"/>
      <c r="BD709" s="441"/>
      <c r="BE709" s="441"/>
      <c r="BF709" s="441"/>
      <c r="BG709" s="441"/>
      <c r="BH709" s="441"/>
      <c r="BI709" s="441"/>
      <c r="BJ709" s="441"/>
      <c r="BK709" s="441"/>
    </row>
    <row r="710" spans="1:63" x14ac:dyDescent="0.25">
      <c r="A710" s="443"/>
      <c r="B710" s="438"/>
      <c r="C710" s="441"/>
      <c r="D710" s="441"/>
      <c r="E710" s="441"/>
      <c r="I710" s="442"/>
      <c r="Q710" s="443"/>
      <c r="S710" s="443"/>
      <c r="T710" s="441"/>
      <c r="U710" s="444"/>
      <c r="V710" s="438"/>
      <c r="W710" s="443"/>
      <c r="X710" s="443"/>
      <c r="Y710" s="441"/>
      <c r="Z710" s="445"/>
      <c r="AA710" s="441"/>
      <c r="AB710" s="443"/>
      <c r="AC710" s="441"/>
      <c r="AD710" s="444"/>
      <c r="AG710" s="441"/>
      <c r="AH710" s="441"/>
      <c r="AI710" s="443"/>
      <c r="AL710" s="441"/>
      <c r="AN710" s="441"/>
      <c r="AO710" s="443"/>
      <c r="AP710" s="441"/>
      <c r="AQ710" s="441"/>
      <c r="AR710" s="441"/>
      <c r="AS710" s="441"/>
      <c r="AT710" s="441"/>
      <c r="AU710" s="441"/>
      <c r="AV710" s="443"/>
      <c r="AW710" s="442"/>
      <c r="AY710" s="441"/>
      <c r="BC710" s="441"/>
      <c r="BD710" s="441"/>
      <c r="BE710" s="441"/>
      <c r="BF710" s="441"/>
      <c r="BG710" s="441"/>
      <c r="BH710" s="441"/>
      <c r="BI710" s="441"/>
      <c r="BJ710" s="441"/>
      <c r="BK710" s="441"/>
    </row>
    <row r="711" spans="1:63" x14ac:dyDescent="0.25">
      <c r="A711" s="443"/>
      <c r="B711" s="438"/>
      <c r="C711" s="441"/>
      <c r="D711" s="441"/>
      <c r="E711" s="441"/>
      <c r="I711" s="442"/>
      <c r="Q711" s="443"/>
      <c r="S711" s="443"/>
      <c r="T711" s="441"/>
      <c r="U711" s="444"/>
      <c r="V711" s="438"/>
      <c r="W711" s="443"/>
      <c r="X711" s="443"/>
      <c r="Y711" s="441"/>
      <c r="Z711" s="445"/>
      <c r="AA711" s="441"/>
      <c r="AB711" s="443"/>
      <c r="AC711" s="441"/>
      <c r="AD711" s="444"/>
      <c r="AG711" s="441"/>
      <c r="AH711" s="441"/>
      <c r="AI711" s="443"/>
      <c r="AL711" s="441"/>
      <c r="AN711" s="441"/>
      <c r="AO711" s="443"/>
      <c r="AP711" s="441"/>
      <c r="AQ711" s="441"/>
      <c r="AR711" s="441"/>
      <c r="AS711" s="441"/>
      <c r="AT711" s="441"/>
      <c r="AU711" s="441"/>
      <c r="AV711" s="443"/>
      <c r="AW711" s="442"/>
      <c r="AY711" s="441"/>
      <c r="BC711" s="441"/>
      <c r="BD711" s="441"/>
      <c r="BE711" s="441"/>
      <c r="BF711" s="441"/>
      <c r="BG711" s="441"/>
      <c r="BH711" s="441"/>
      <c r="BI711" s="441"/>
      <c r="BJ711" s="441"/>
      <c r="BK711" s="441"/>
    </row>
    <row r="712" spans="1:63" x14ac:dyDescent="0.25">
      <c r="A712" s="443"/>
      <c r="B712" s="438"/>
      <c r="C712" s="441"/>
      <c r="D712" s="441"/>
      <c r="E712" s="441"/>
      <c r="I712" s="442"/>
      <c r="Q712" s="443"/>
      <c r="S712" s="443"/>
      <c r="T712" s="441"/>
      <c r="U712" s="444"/>
      <c r="V712" s="438"/>
      <c r="W712" s="443"/>
      <c r="X712" s="443"/>
      <c r="Y712" s="441"/>
      <c r="Z712" s="445"/>
      <c r="AA712" s="441"/>
      <c r="AB712" s="443"/>
      <c r="AC712" s="441"/>
      <c r="AD712" s="444"/>
      <c r="AG712" s="441"/>
      <c r="AH712" s="441"/>
      <c r="AI712" s="443"/>
      <c r="AL712" s="441"/>
      <c r="AN712" s="441"/>
      <c r="AO712" s="443"/>
      <c r="AP712" s="441"/>
      <c r="AQ712" s="441"/>
      <c r="AR712" s="441"/>
      <c r="AS712" s="441"/>
      <c r="AT712" s="441"/>
      <c r="AU712" s="441"/>
      <c r="AV712" s="443"/>
      <c r="AW712" s="442"/>
      <c r="AY712" s="441"/>
      <c r="BC712" s="441"/>
      <c r="BD712" s="441"/>
      <c r="BE712" s="441"/>
      <c r="BF712" s="441"/>
      <c r="BG712" s="441"/>
      <c r="BH712" s="441"/>
      <c r="BI712" s="441"/>
      <c r="BJ712" s="441"/>
      <c r="BK712" s="441"/>
    </row>
    <row r="713" spans="1:63" x14ac:dyDescent="0.25">
      <c r="A713" s="443"/>
      <c r="B713" s="438"/>
      <c r="C713" s="441"/>
      <c r="D713" s="441"/>
      <c r="E713" s="441"/>
      <c r="I713" s="442"/>
      <c r="Q713" s="443"/>
      <c r="S713" s="443"/>
      <c r="T713" s="441"/>
      <c r="U713" s="444"/>
      <c r="V713" s="438"/>
      <c r="W713" s="443"/>
      <c r="X713" s="443"/>
      <c r="Y713" s="441"/>
      <c r="Z713" s="445"/>
      <c r="AA713" s="441"/>
      <c r="AB713" s="443"/>
      <c r="AC713" s="441"/>
      <c r="AD713" s="444"/>
      <c r="AG713" s="441"/>
      <c r="AH713" s="441"/>
      <c r="AI713" s="443"/>
      <c r="AL713" s="441"/>
      <c r="AN713" s="441"/>
      <c r="AO713" s="443"/>
      <c r="AP713" s="441"/>
      <c r="AQ713" s="441"/>
      <c r="AR713" s="441"/>
      <c r="AS713" s="441"/>
      <c r="AT713" s="441"/>
      <c r="AU713" s="441"/>
      <c r="AV713" s="443"/>
      <c r="AW713" s="442"/>
      <c r="AY713" s="441"/>
      <c r="BC713" s="441"/>
      <c r="BD713" s="441"/>
      <c r="BE713" s="441"/>
      <c r="BF713" s="441"/>
      <c r="BG713" s="441"/>
      <c r="BH713" s="441"/>
      <c r="BI713" s="441"/>
      <c r="BJ713" s="441"/>
      <c r="BK713" s="441"/>
    </row>
    <row r="714" spans="1:63" x14ac:dyDescent="0.25">
      <c r="A714" s="443"/>
      <c r="B714" s="438"/>
      <c r="C714" s="441"/>
      <c r="D714" s="441"/>
      <c r="E714" s="441"/>
      <c r="I714" s="442"/>
      <c r="Q714" s="443"/>
      <c r="S714" s="443"/>
      <c r="T714" s="441"/>
      <c r="U714" s="444"/>
      <c r="V714" s="438"/>
      <c r="W714" s="443"/>
      <c r="X714" s="443"/>
      <c r="Y714" s="441"/>
      <c r="Z714" s="445"/>
      <c r="AA714" s="441"/>
      <c r="AB714" s="443"/>
      <c r="AC714" s="441"/>
      <c r="AD714" s="444"/>
      <c r="AG714" s="441"/>
      <c r="AH714" s="441"/>
      <c r="AI714" s="443"/>
      <c r="AL714" s="441"/>
      <c r="AN714" s="441"/>
      <c r="AO714" s="443"/>
      <c r="AP714" s="441"/>
      <c r="AQ714" s="441"/>
      <c r="AR714" s="441"/>
      <c r="AS714" s="441"/>
      <c r="AT714" s="441"/>
      <c r="AU714" s="441"/>
      <c r="AV714" s="443"/>
      <c r="AW714" s="442"/>
      <c r="AY714" s="441"/>
      <c r="BC714" s="441"/>
      <c r="BD714" s="441"/>
      <c r="BE714" s="441"/>
      <c r="BF714" s="441"/>
      <c r="BG714" s="441"/>
      <c r="BH714" s="441"/>
      <c r="BI714" s="441"/>
      <c r="BJ714" s="441"/>
      <c r="BK714" s="441"/>
    </row>
    <row r="715" spans="1:63" x14ac:dyDescent="0.25">
      <c r="A715" s="443"/>
      <c r="B715" s="438"/>
      <c r="C715" s="441"/>
      <c r="D715" s="441"/>
      <c r="E715" s="441"/>
      <c r="I715" s="442"/>
      <c r="Q715" s="443"/>
      <c r="S715" s="443"/>
      <c r="T715" s="441"/>
      <c r="U715" s="444"/>
      <c r="V715" s="438"/>
      <c r="W715" s="443"/>
      <c r="X715" s="443"/>
      <c r="Y715" s="441"/>
      <c r="Z715" s="445"/>
      <c r="AA715" s="441"/>
      <c r="AB715" s="443"/>
      <c r="AC715" s="441"/>
      <c r="AD715" s="444"/>
      <c r="AG715" s="441"/>
      <c r="AH715" s="441"/>
      <c r="AI715" s="443"/>
      <c r="AL715" s="441"/>
      <c r="AN715" s="441"/>
      <c r="AO715" s="443"/>
      <c r="AP715" s="441"/>
      <c r="AQ715" s="441"/>
      <c r="AR715" s="441"/>
      <c r="AS715" s="441"/>
      <c r="AT715" s="441"/>
      <c r="AU715" s="441"/>
      <c r="AV715" s="443"/>
      <c r="AW715" s="442"/>
      <c r="AY715" s="441"/>
      <c r="BC715" s="441"/>
      <c r="BD715" s="441"/>
      <c r="BE715" s="441"/>
      <c r="BF715" s="441"/>
      <c r="BG715" s="441"/>
      <c r="BH715" s="441"/>
      <c r="BI715" s="441"/>
      <c r="BJ715" s="441"/>
      <c r="BK715" s="441"/>
    </row>
    <row r="716" spans="1:63" x14ac:dyDescent="0.25">
      <c r="A716" s="443"/>
      <c r="B716" s="438"/>
      <c r="C716" s="441"/>
      <c r="D716" s="441"/>
      <c r="E716" s="441"/>
      <c r="I716" s="442"/>
      <c r="Q716" s="443"/>
      <c r="S716" s="443"/>
      <c r="T716" s="441"/>
      <c r="U716" s="444"/>
      <c r="V716" s="438"/>
      <c r="W716" s="443"/>
      <c r="X716" s="443"/>
      <c r="Y716" s="441"/>
      <c r="Z716" s="445"/>
      <c r="AA716" s="441"/>
      <c r="AB716" s="443"/>
      <c r="AC716" s="441"/>
      <c r="AD716" s="444"/>
      <c r="AG716" s="441"/>
      <c r="AH716" s="441"/>
      <c r="AI716" s="443"/>
      <c r="AL716" s="441"/>
      <c r="AN716" s="441"/>
      <c r="AO716" s="443"/>
      <c r="AP716" s="441"/>
      <c r="AQ716" s="441"/>
      <c r="AR716" s="441"/>
      <c r="AS716" s="441"/>
      <c r="AT716" s="441"/>
      <c r="AU716" s="441"/>
      <c r="AV716" s="443"/>
      <c r="AW716" s="442"/>
      <c r="AY716" s="441"/>
      <c r="BC716" s="441"/>
      <c r="BD716" s="441"/>
      <c r="BE716" s="441"/>
      <c r="BF716" s="441"/>
      <c r="BG716" s="441"/>
      <c r="BH716" s="441"/>
      <c r="BI716" s="441"/>
      <c r="BJ716" s="441"/>
      <c r="BK716" s="441"/>
    </row>
    <row r="717" spans="1:63" x14ac:dyDescent="0.25">
      <c r="A717" s="443"/>
      <c r="B717" s="438"/>
      <c r="C717" s="441"/>
      <c r="D717" s="441"/>
      <c r="E717" s="441"/>
      <c r="I717" s="442"/>
      <c r="Q717" s="443"/>
      <c r="S717" s="443"/>
      <c r="T717" s="441"/>
      <c r="U717" s="444"/>
      <c r="V717" s="438"/>
      <c r="W717" s="443"/>
      <c r="X717" s="443"/>
      <c r="Y717" s="441"/>
      <c r="Z717" s="445"/>
      <c r="AA717" s="441"/>
      <c r="AB717" s="443"/>
      <c r="AC717" s="441"/>
      <c r="AD717" s="444"/>
      <c r="AG717" s="441"/>
      <c r="AH717" s="441"/>
      <c r="AI717" s="443"/>
      <c r="AL717" s="441"/>
      <c r="AN717" s="441"/>
      <c r="AO717" s="443"/>
      <c r="AP717" s="441"/>
      <c r="AQ717" s="441"/>
      <c r="AR717" s="441"/>
      <c r="AS717" s="441"/>
      <c r="AT717" s="441"/>
      <c r="AU717" s="441"/>
      <c r="AV717" s="443"/>
      <c r="AW717" s="442"/>
      <c r="AY717" s="441"/>
      <c r="BC717" s="441"/>
      <c r="BD717" s="441"/>
      <c r="BE717" s="441"/>
      <c r="BF717" s="441"/>
      <c r="BG717" s="441"/>
      <c r="BH717" s="441"/>
      <c r="BI717" s="441"/>
      <c r="BJ717" s="441"/>
      <c r="BK717" s="441"/>
    </row>
    <row r="718" spans="1:63" x14ac:dyDescent="0.25">
      <c r="A718" s="443"/>
      <c r="B718" s="438"/>
      <c r="C718" s="441"/>
      <c r="D718" s="441"/>
      <c r="E718" s="441"/>
      <c r="I718" s="442"/>
      <c r="Q718" s="443"/>
      <c r="S718" s="443"/>
      <c r="T718" s="441"/>
      <c r="U718" s="444"/>
      <c r="V718" s="438"/>
      <c r="W718" s="443"/>
      <c r="X718" s="443"/>
      <c r="Y718" s="441"/>
      <c r="Z718" s="445"/>
      <c r="AA718" s="441"/>
      <c r="AB718" s="443"/>
      <c r="AC718" s="441"/>
      <c r="AD718" s="444"/>
      <c r="AG718" s="441"/>
      <c r="AH718" s="441"/>
      <c r="AI718" s="443"/>
      <c r="AL718" s="441"/>
      <c r="AN718" s="441"/>
      <c r="AO718" s="443"/>
      <c r="AP718" s="441"/>
      <c r="AQ718" s="441"/>
      <c r="AR718" s="441"/>
      <c r="AS718" s="441"/>
      <c r="AT718" s="441"/>
      <c r="AU718" s="441"/>
      <c r="AV718" s="443"/>
      <c r="AW718" s="442"/>
      <c r="AY718" s="441"/>
      <c r="BC718" s="441"/>
      <c r="BD718" s="441"/>
      <c r="BE718" s="441"/>
      <c r="BF718" s="441"/>
      <c r="BG718" s="441"/>
      <c r="BH718" s="441"/>
      <c r="BI718" s="441"/>
      <c r="BJ718" s="441"/>
      <c r="BK718" s="441"/>
    </row>
    <row r="719" spans="1:63" x14ac:dyDescent="0.25">
      <c r="A719" s="443"/>
      <c r="B719" s="438"/>
      <c r="C719" s="441"/>
      <c r="D719" s="441"/>
      <c r="E719" s="441"/>
      <c r="I719" s="442"/>
      <c r="Q719" s="443"/>
      <c r="S719" s="443"/>
      <c r="T719" s="441"/>
      <c r="U719" s="444"/>
      <c r="V719" s="438"/>
      <c r="W719" s="443"/>
      <c r="X719" s="443"/>
      <c r="Y719" s="441"/>
      <c r="Z719" s="445"/>
      <c r="AA719" s="441"/>
      <c r="AB719" s="443"/>
      <c r="AC719" s="441"/>
      <c r="AD719" s="444"/>
      <c r="AG719" s="441"/>
      <c r="AH719" s="441"/>
      <c r="AI719" s="443"/>
      <c r="AL719" s="441"/>
      <c r="AN719" s="441"/>
      <c r="AO719" s="443"/>
      <c r="AP719" s="441"/>
      <c r="AQ719" s="441"/>
      <c r="AR719" s="441"/>
      <c r="AS719" s="441"/>
      <c r="AT719" s="441"/>
      <c r="AU719" s="441"/>
      <c r="AV719" s="443"/>
      <c r="AW719" s="442"/>
      <c r="AY719" s="441"/>
      <c r="BC719" s="441"/>
      <c r="BD719" s="441"/>
      <c r="BE719" s="441"/>
      <c r="BF719" s="441"/>
      <c r="BG719" s="441"/>
      <c r="BH719" s="441"/>
      <c r="BI719" s="441"/>
      <c r="BJ719" s="441"/>
      <c r="BK719" s="441"/>
    </row>
    <row r="720" spans="1:63" x14ac:dyDescent="0.25">
      <c r="A720" s="443"/>
      <c r="B720" s="438"/>
      <c r="C720" s="441"/>
      <c r="D720" s="441"/>
      <c r="E720" s="441"/>
      <c r="I720" s="442"/>
      <c r="Q720" s="443"/>
      <c r="S720" s="443"/>
      <c r="T720" s="441"/>
      <c r="U720" s="444"/>
      <c r="V720" s="438"/>
      <c r="W720" s="443"/>
      <c r="X720" s="443"/>
      <c r="Y720" s="441"/>
      <c r="Z720" s="445"/>
      <c r="AA720" s="441"/>
      <c r="AB720" s="443"/>
      <c r="AC720" s="441"/>
      <c r="AD720" s="444"/>
      <c r="AG720" s="441"/>
      <c r="AH720" s="441"/>
      <c r="AI720" s="443"/>
      <c r="AL720" s="441"/>
      <c r="AN720" s="441"/>
      <c r="AO720" s="443"/>
      <c r="AP720" s="441"/>
      <c r="AQ720" s="441"/>
      <c r="AR720" s="441"/>
      <c r="AS720" s="441"/>
      <c r="AT720" s="441"/>
      <c r="AU720" s="441"/>
      <c r="AV720" s="443"/>
      <c r="AW720" s="442"/>
      <c r="AY720" s="441"/>
      <c r="BC720" s="441"/>
      <c r="BD720" s="441"/>
      <c r="BE720" s="441"/>
      <c r="BF720" s="441"/>
      <c r="BG720" s="441"/>
      <c r="BH720" s="441"/>
      <c r="BI720" s="441"/>
      <c r="BJ720" s="441"/>
      <c r="BK720" s="441"/>
    </row>
    <row r="721" spans="1:63" x14ac:dyDescent="0.25">
      <c r="A721" s="443"/>
      <c r="B721" s="438"/>
      <c r="C721" s="441"/>
      <c r="D721" s="441"/>
      <c r="E721" s="441"/>
      <c r="I721" s="442"/>
      <c r="Q721" s="443"/>
      <c r="S721" s="443"/>
      <c r="T721" s="441"/>
      <c r="U721" s="444"/>
      <c r="V721" s="438"/>
      <c r="W721" s="443"/>
      <c r="X721" s="443"/>
      <c r="Y721" s="441"/>
      <c r="Z721" s="445"/>
      <c r="AA721" s="441"/>
      <c r="AB721" s="443"/>
      <c r="AC721" s="441"/>
      <c r="AD721" s="444"/>
      <c r="AG721" s="441"/>
      <c r="AH721" s="441"/>
      <c r="AI721" s="443"/>
      <c r="AL721" s="441"/>
      <c r="AN721" s="441"/>
      <c r="AO721" s="443"/>
      <c r="AP721" s="441"/>
      <c r="AQ721" s="441"/>
      <c r="AR721" s="441"/>
      <c r="AS721" s="441"/>
      <c r="AT721" s="441"/>
      <c r="AU721" s="441"/>
      <c r="AV721" s="443"/>
      <c r="AW721" s="442"/>
      <c r="AY721" s="441"/>
      <c r="BC721" s="441"/>
      <c r="BD721" s="441"/>
      <c r="BE721" s="441"/>
      <c r="BF721" s="441"/>
      <c r="BG721" s="441"/>
      <c r="BH721" s="441"/>
      <c r="BI721" s="441"/>
      <c r="BJ721" s="441"/>
      <c r="BK721" s="441"/>
    </row>
    <row r="722" spans="1:63" x14ac:dyDescent="0.25">
      <c r="A722" s="443"/>
      <c r="B722" s="438"/>
      <c r="C722" s="441"/>
      <c r="D722" s="441"/>
      <c r="E722" s="441"/>
      <c r="I722" s="442"/>
      <c r="Q722" s="443"/>
      <c r="S722" s="443"/>
      <c r="T722" s="441"/>
      <c r="U722" s="444"/>
      <c r="V722" s="438"/>
      <c r="W722" s="443"/>
      <c r="X722" s="443"/>
      <c r="Y722" s="441"/>
      <c r="Z722" s="445"/>
      <c r="AA722" s="441"/>
      <c r="AB722" s="443"/>
      <c r="AC722" s="441"/>
      <c r="AD722" s="444"/>
      <c r="AG722" s="441"/>
      <c r="AH722" s="441"/>
      <c r="AI722" s="443"/>
      <c r="AL722" s="441"/>
      <c r="AN722" s="441"/>
      <c r="AO722" s="443"/>
      <c r="AP722" s="441"/>
      <c r="AQ722" s="441"/>
      <c r="AR722" s="441"/>
      <c r="AS722" s="441"/>
      <c r="AT722" s="441"/>
      <c r="AU722" s="441"/>
      <c r="AV722" s="443"/>
      <c r="AW722" s="442"/>
      <c r="AY722" s="441"/>
      <c r="BC722" s="441"/>
      <c r="BD722" s="441"/>
      <c r="BE722" s="441"/>
      <c r="BF722" s="441"/>
      <c r="BG722" s="441"/>
      <c r="BH722" s="441"/>
      <c r="BI722" s="441"/>
      <c r="BJ722" s="441"/>
      <c r="BK722" s="441"/>
    </row>
    <row r="723" spans="1:63" x14ac:dyDescent="0.25">
      <c r="A723" s="443"/>
      <c r="B723" s="438"/>
      <c r="C723" s="441"/>
      <c r="D723" s="441"/>
      <c r="E723" s="441"/>
      <c r="I723" s="442"/>
      <c r="Q723" s="443"/>
      <c r="S723" s="443"/>
      <c r="T723" s="441"/>
      <c r="U723" s="444"/>
      <c r="V723" s="438"/>
      <c r="W723" s="443"/>
      <c r="X723" s="443"/>
      <c r="Y723" s="441"/>
      <c r="Z723" s="445"/>
      <c r="AA723" s="441"/>
      <c r="AB723" s="443"/>
      <c r="AC723" s="441"/>
      <c r="AD723" s="444"/>
      <c r="AG723" s="441"/>
      <c r="AH723" s="441"/>
      <c r="AI723" s="443"/>
      <c r="AL723" s="441"/>
      <c r="AN723" s="441"/>
      <c r="AO723" s="443"/>
      <c r="AP723" s="441"/>
      <c r="AQ723" s="441"/>
      <c r="AR723" s="441"/>
      <c r="AS723" s="441"/>
      <c r="AT723" s="441"/>
      <c r="AU723" s="441"/>
      <c r="AV723" s="443"/>
      <c r="AW723" s="442"/>
      <c r="AY723" s="441"/>
      <c r="BC723" s="441"/>
      <c r="BD723" s="441"/>
      <c r="BE723" s="441"/>
      <c r="BF723" s="441"/>
      <c r="BG723" s="441"/>
      <c r="BH723" s="441"/>
      <c r="BI723" s="441"/>
      <c r="BJ723" s="441"/>
      <c r="BK723" s="441"/>
    </row>
    <row r="724" spans="1:63" x14ac:dyDescent="0.25">
      <c r="A724" s="443"/>
      <c r="B724" s="438"/>
      <c r="C724" s="441"/>
      <c r="D724" s="441"/>
      <c r="E724" s="441"/>
      <c r="I724" s="442"/>
      <c r="Q724" s="443"/>
      <c r="S724" s="443"/>
      <c r="T724" s="441"/>
      <c r="U724" s="444"/>
      <c r="V724" s="438"/>
      <c r="W724" s="443"/>
      <c r="X724" s="443"/>
      <c r="Y724" s="441"/>
      <c r="Z724" s="445"/>
      <c r="AA724" s="441"/>
      <c r="AB724" s="443"/>
      <c r="AC724" s="441"/>
      <c r="AD724" s="444"/>
      <c r="AG724" s="441"/>
      <c r="AH724" s="441"/>
      <c r="AI724" s="443"/>
      <c r="AL724" s="441"/>
      <c r="AN724" s="441"/>
      <c r="AO724" s="443"/>
      <c r="AP724" s="441"/>
      <c r="AQ724" s="441"/>
      <c r="AR724" s="441"/>
      <c r="AS724" s="441"/>
      <c r="AT724" s="441"/>
      <c r="AU724" s="441"/>
      <c r="AV724" s="443"/>
      <c r="AW724" s="442"/>
      <c r="AY724" s="441"/>
      <c r="BC724" s="441"/>
      <c r="BD724" s="441"/>
      <c r="BE724" s="441"/>
      <c r="BF724" s="441"/>
      <c r="BG724" s="441"/>
      <c r="BH724" s="441"/>
      <c r="BI724" s="441"/>
      <c r="BJ724" s="441"/>
      <c r="BK724" s="441"/>
    </row>
    <row r="725" spans="1:63" x14ac:dyDescent="0.25">
      <c r="A725" s="443"/>
      <c r="B725" s="438"/>
      <c r="C725" s="441"/>
      <c r="D725" s="441"/>
      <c r="E725" s="441"/>
      <c r="I725" s="442"/>
      <c r="Q725" s="443"/>
      <c r="S725" s="443"/>
      <c r="T725" s="441"/>
      <c r="U725" s="444"/>
      <c r="V725" s="438"/>
      <c r="W725" s="443"/>
      <c r="X725" s="443"/>
      <c r="Y725" s="441"/>
      <c r="Z725" s="445"/>
      <c r="AA725" s="441"/>
      <c r="AB725" s="443"/>
      <c r="AC725" s="441"/>
      <c r="AD725" s="444"/>
      <c r="AG725" s="441"/>
      <c r="AH725" s="441"/>
      <c r="AI725" s="443"/>
      <c r="AL725" s="441"/>
      <c r="AN725" s="441"/>
      <c r="AO725" s="443"/>
      <c r="AP725" s="441"/>
      <c r="AQ725" s="441"/>
      <c r="AR725" s="441"/>
      <c r="AS725" s="441"/>
      <c r="AT725" s="441"/>
      <c r="AU725" s="441"/>
      <c r="AV725" s="443"/>
      <c r="AW725" s="442"/>
      <c r="AY725" s="441"/>
      <c r="BC725" s="441"/>
      <c r="BD725" s="441"/>
      <c r="BE725" s="441"/>
      <c r="BF725" s="441"/>
      <c r="BG725" s="441"/>
      <c r="BH725" s="441"/>
      <c r="BI725" s="441"/>
      <c r="BJ725" s="441"/>
      <c r="BK725" s="441"/>
    </row>
    <row r="726" spans="1:63" x14ac:dyDescent="0.25">
      <c r="A726" s="443"/>
      <c r="B726" s="438"/>
      <c r="C726" s="441"/>
      <c r="D726" s="441"/>
      <c r="E726" s="441"/>
      <c r="I726" s="442"/>
      <c r="Q726" s="443"/>
      <c r="S726" s="443"/>
      <c r="T726" s="441"/>
      <c r="U726" s="444"/>
      <c r="V726" s="438"/>
      <c r="W726" s="443"/>
      <c r="X726" s="443"/>
      <c r="Y726" s="441"/>
      <c r="Z726" s="445"/>
      <c r="AA726" s="441"/>
      <c r="AB726" s="443"/>
      <c r="AC726" s="441"/>
      <c r="AD726" s="444"/>
      <c r="AG726" s="441"/>
      <c r="AH726" s="441"/>
      <c r="AI726" s="443"/>
      <c r="AL726" s="441"/>
      <c r="AN726" s="441"/>
      <c r="AO726" s="443"/>
      <c r="AP726" s="441"/>
      <c r="AQ726" s="441"/>
      <c r="AR726" s="441"/>
      <c r="AS726" s="441"/>
      <c r="AT726" s="441"/>
      <c r="AU726" s="441"/>
      <c r="AV726" s="443"/>
      <c r="AW726" s="442"/>
      <c r="AY726" s="441"/>
      <c r="BC726" s="441"/>
      <c r="BD726" s="441"/>
      <c r="BE726" s="441"/>
      <c r="BF726" s="441"/>
      <c r="BG726" s="441"/>
      <c r="BH726" s="441"/>
      <c r="BI726" s="441"/>
      <c r="BJ726" s="441"/>
      <c r="BK726" s="441"/>
    </row>
    <row r="727" spans="1:63" x14ac:dyDescent="0.25">
      <c r="A727" s="443"/>
      <c r="B727" s="438"/>
      <c r="C727" s="441"/>
      <c r="D727" s="441"/>
      <c r="E727" s="441"/>
      <c r="I727" s="442"/>
      <c r="Q727" s="443"/>
      <c r="S727" s="443"/>
      <c r="T727" s="441"/>
      <c r="U727" s="444"/>
      <c r="V727" s="438"/>
      <c r="W727" s="443"/>
      <c r="X727" s="443"/>
      <c r="Y727" s="441"/>
      <c r="Z727" s="445"/>
      <c r="AA727" s="441"/>
      <c r="AB727" s="443"/>
      <c r="AC727" s="441"/>
      <c r="AD727" s="444"/>
      <c r="AG727" s="441"/>
      <c r="AH727" s="441"/>
      <c r="AI727" s="443"/>
      <c r="AL727" s="441"/>
      <c r="AN727" s="441"/>
      <c r="AO727" s="443"/>
      <c r="AP727" s="441"/>
      <c r="AQ727" s="441"/>
      <c r="AR727" s="441"/>
      <c r="AS727" s="441"/>
      <c r="AT727" s="441"/>
      <c r="AU727" s="441"/>
      <c r="AV727" s="443"/>
      <c r="AW727" s="442"/>
      <c r="AY727" s="441"/>
      <c r="BC727" s="441"/>
      <c r="BD727" s="441"/>
      <c r="BE727" s="441"/>
      <c r="BF727" s="441"/>
      <c r="BG727" s="441"/>
      <c r="BH727" s="441"/>
      <c r="BI727" s="441"/>
      <c r="BJ727" s="441"/>
      <c r="BK727" s="441"/>
    </row>
    <row r="728" spans="1:63" x14ac:dyDescent="0.25">
      <c r="A728" s="443"/>
      <c r="B728" s="438"/>
      <c r="C728" s="441"/>
      <c r="D728" s="441"/>
      <c r="E728" s="441"/>
      <c r="I728" s="442"/>
      <c r="Q728" s="443"/>
      <c r="S728" s="443"/>
      <c r="T728" s="441"/>
      <c r="U728" s="444"/>
      <c r="V728" s="438"/>
      <c r="W728" s="443"/>
      <c r="X728" s="443"/>
      <c r="Y728" s="441"/>
      <c r="Z728" s="445"/>
      <c r="AA728" s="441"/>
      <c r="AB728" s="443"/>
      <c r="AC728" s="441"/>
      <c r="AD728" s="444"/>
      <c r="AG728" s="441"/>
      <c r="AH728" s="441"/>
      <c r="AI728" s="443"/>
      <c r="AL728" s="441"/>
      <c r="AN728" s="441"/>
      <c r="AO728" s="443"/>
      <c r="AP728" s="441"/>
      <c r="AQ728" s="441"/>
      <c r="AR728" s="441"/>
      <c r="AS728" s="441"/>
      <c r="AT728" s="441"/>
      <c r="AU728" s="441"/>
      <c r="AV728" s="443"/>
      <c r="AW728" s="442"/>
      <c r="AY728" s="441"/>
      <c r="BC728" s="441"/>
      <c r="BD728" s="441"/>
      <c r="BE728" s="441"/>
      <c r="BF728" s="441"/>
      <c r="BG728" s="441"/>
      <c r="BH728" s="441"/>
      <c r="BI728" s="441"/>
      <c r="BJ728" s="441"/>
      <c r="BK728" s="441"/>
    </row>
    <row r="729" spans="1:63" x14ac:dyDescent="0.25">
      <c r="A729" s="443"/>
      <c r="B729" s="438"/>
      <c r="C729" s="441"/>
      <c r="D729" s="441"/>
      <c r="E729" s="441"/>
      <c r="I729" s="442"/>
      <c r="Q729" s="443"/>
      <c r="S729" s="443"/>
      <c r="T729" s="441"/>
      <c r="U729" s="444"/>
      <c r="V729" s="438"/>
      <c r="W729" s="443"/>
      <c r="X729" s="443"/>
      <c r="Y729" s="441"/>
      <c r="Z729" s="445"/>
      <c r="AA729" s="441"/>
      <c r="AB729" s="443"/>
      <c r="AC729" s="441"/>
      <c r="AD729" s="444"/>
      <c r="AG729" s="441"/>
      <c r="AH729" s="441"/>
      <c r="AI729" s="443"/>
      <c r="AL729" s="441"/>
      <c r="AN729" s="441"/>
      <c r="AO729" s="443"/>
      <c r="AP729" s="441"/>
      <c r="AQ729" s="441"/>
      <c r="AR729" s="441"/>
      <c r="AS729" s="441"/>
      <c r="AT729" s="441"/>
      <c r="AU729" s="441"/>
      <c r="AV729" s="443"/>
      <c r="AW729" s="442"/>
      <c r="AY729" s="441"/>
      <c r="BC729" s="441"/>
      <c r="BD729" s="441"/>
      <c r="BE729" s="441"/>
      <c r="BF729" s="441"/>
      <c r="BG729" s="441"/>
      <c r="BH729" s="441"/>
      <c r="BI729" s="441"/>
      <c r="BJ729" s="441"/>
      <c r="BK729" s="441"/>
    </row>
    <row r="730" spans="1:63" x14ac:dyDescent="0.25">
      <c r="A730" s="443"/>
      <c r="B730" s="438"/>
      <c r="C730" s="441"/>
      <c r="D730" s="441"/>
      <c r="E730" s="441"/>
      <c r="I730" s="442"/>
      <c r="Q730" s="443"/>
      <c r="S730" s="443"/>
      <c r="T730" s="441"/>
      <c r="U730" s="444"/>
      <c r="V730" s="438"/>
      <c r="W730" s="443"/>
      <c r="X730" s="443"/>
      <c r="Y730" s="441"/>
      <c r="Z730" s="445"/>
      <c r="AA730" s="441"/>
      <c r="AB730" s="443"/>
      <c r="AC730" s="441"/>
      <c r="AD730" s="444"/>
      <c r="AG730" s="441"/>
      <c r="AH730" s="441"/>
      <c r="AI730" s="443"/>
      <c r="AL730" s="441"/>
      <c r="AN730" s="441"/>
      <c r="AO730" s="443"/>
      <c r="AP730" s="441"/>
      <c r="AQ730" s="441"/>
      <c r="AR730" s="441"/>
      <c r="AS730" s="441"/>
      <c r="AT730" s="441"/>
      <c r="AU730" s="441"/>
      <c r="AV730" s="443"/>
      <c r="AW730" s="442"/>
      <c r="AY730" s="441"/>
      <c r="BC730" s="441"/>
      <c r="BD730" s="441"/>
      <c r="BE730" s="441"/>
      <c r="BF730" s="441"/>
      <c r="BG730" s="441"/>
      <c r="BH730" s="441"/>
      <c r="BI730" s="441"/>
      <c r="BJ730" s="441"/>
      <c r="BK730" s="441"/>
    </row>
    <row r="731" spans="1:63" x14ac:dyDescent="0.25">
      <c r="A731" s="443"/>
      <c r="B731" s="438"/>
      <c r="C731" s="441"/>
      <c r="D731" s="441"/>
      <c r="E731" s="441"/>
      <c r="I731" s="442"/>
      <c r="Q731" s="443"/>
      <c r="S731" s="443"/>
      <c r="T731" s="441"/>
      <c r="U731" s="444"/>
      <c r="V731" s="438"/>
      <c r="W731" s="443"/>
      <c r="X731" s="443"/>
      <c r="Y731" s="441"/>
      <c r="Z731" s="445"/>
      <c r="AA731" s="441"/>
      <c r="AB731" s="443"/>
      <c r="AC731" s="441"/>
      <c r="AD731" s="444"/>
      <c r="AG731" s="441"/>
      <c r="AH731" s="441"/>
      <c r="AI731" s="443"/>
      <c r="AL731" s="441"/>
      <c r="AN731" s="441"/>
      <c r="AO731" s="443"/>
      <c r="AP731" s="441"/>
      <c r="AQ731" s="441"/>
      <c r="AR731" s="441"/>
      <c r="AS731" s="441"/>
      <c r="AT731" s="441"/>
      <c r="AU731" s="441"/>
      <c r="AV731" s="443"/>
      <c r="AW731" s="442"/>
      <c r="AY731" s="441"/>
      <c r="BC731" s="441"/>
      <c r="BD731" s="441"/>
      <c r="BE731" s="441"/>
      <c r="BF731" s="441"/>
      <c r="BG731" s="441"/>
      <c r="BH731" s="441"/>
      <c r="BI731" s="441"/>
      <c r="BJ731" s="441"/>
      <c r="BK731" s="441"/>
    </row>
    <row r="732" spans="1:63" x14ac:dyDescent="0.25">
      <c r="A732" s="443"/>
      <c r="B732" s="438"/>
      <c r="C732" s="441"/>
      <c r="D732" s="441"/>
      <c r="E732" s="441"/>
      <c r="I732" s="442"/>
      <c r="Q732" s="443"/>
      <c r="S732" s="443"/>
      <c r="T732" s="441"/>
      <c r="U732" s="444"/>
      <c r="V732" s="438"/>
      <c r="W732" s="443"/>
      <c r="X732" s="443"/>
      <c r="Y732" s="441"/>
      <c r="Z732" s="445"/>
      <c r="AA732" s="441"/>
      <c r="AB732" s="443"/>
      <c r="AC732" s="441"/>
      <c r="AD732" s="444"/>
      <c r="AG732" s="441"/>
      <c r="AH732" s="441"/>
      <c r="AI732" s="443"/>
      <c r="AL732" s="441"/>
      <c r="AN732" s="441"/>
      <c r="AO732" s="443"/>
      <c r="AP732" s="441"/>
      <c r="AQ732" s="441"/>
      <c r="AR732" s="441"/>
      <c r="AS732" s="441"/>
      <c r="AT732" s="441"/>
      <c r="AU732" s="441"/>
      <c r="AV732" s="443"/>
      <c r="AW732" s="442"/>
      <c r="AY732" s="441"/>
      <c r="BC732" s="441"/>
      <c r="BD732" s="441"/>
      <c r="BE732" s="441"/>
      <c r="BF732" s="441"/>
      <c r="BG732" s="441"/>
      <c r="BH732" s="441"/>
      <c r="BI732" s="441"/>
      <c r="BJ732" s="441"/>
      <c r="BK732" s="441"/>
    </row>
    <row r="733" spans="1:63" x14ac:dyDescent="0.25">
      <c r="A733" s="443"/>
      <c r="B733" s="438"/>
      <c r="C733" s="441"/>
      <c r="D733" s="441"/>
      <c r="E733" s="441"/>
      <c r="I733" s="442"/>
      <c r="Q733" s="443"/>
      <c r="S733" s="443"/>
      <c r="T733" s="441"/>
      <c r="U733" s="444"/>
      <c r="V733" s="438"/>
      <c r="W733" s="443"/>
      <c r="X733" s="443"/>
      <c r="Y733" s="441"/>
      <c r="Z733" s="445"/>
      <c r="AA733" s="441"/>
      <c r="AB733" s="443"/>
      <c r="AC733" s="441"/>
      <c r="AD733" s="444"/>
      <c r="AG733" s="441"/>
      <c r="AH733" s="441"/>
      <c r="AI733" s="443"/>
      <c r="AL733" s="441"/>
      <c r="AN733" s="441"/>
      <c r="AO733" s="443"/>
      <c r="AP733" s="441"/>
      <c r="AQ733" s="441"/>
      <c r="AR733" s="441"/>
      <c r="AS733" s="441"/>
      <c r="AT733" s="441"/>
      <c r="AU733" s="441"/>
      <c r="AV733" s="443"/>
      <c r="AW733" s="442"/>
      <c r="AY733" s="441"/>
      <c r="BC733" s="441"/>
      <c r="BD733" s="441"/>
      <c r="BE733" s="441"/>
      <c r="BF733" s="441"/>
      <c r="BG733" s="441"/>
      <c r="BH733" s="441"/>
      <c r="BI733" s="441"/>
      <c r="BJ733" s="441"/>
      <c r="BK733" s="441"/>
    </row>
    <row r="734" spans="1:63" x14ac:dyDescent="0.25">
      <c r="A734" s="443"/>
      <c r="B734" s="438"/>
      <c r="C734" s="441"/>
      <c r="D734" s="441"/>
      <c r="E734" s="441"/>
      <c r="I734" s="442"/>
      <c r="Q734" s="443"/>
      <c r="S734" s="443"/>
      <c r="T734" s="441"/>
      <c r="U734" s="444"/>
      <c r="V734" s="438"/>
      <c r="W734" s="443"/>
      <c r="X734" s="443"/>
      <c r="Y734" s="441"/>
      <c r="Z734" s="445"/>
      <c r="AA734" s="441"/>
      <c r="AB734" s="443"/>
      <c r="AC734" s="441"/>
      <c r="AD734" s="444"/>
      <c r="AG734" s="441"/>
      <c r="AH734" s="441"/>
      <c r="AI734" s="443"/>
      <c r="AL734" s="441"/>
      <c r="AN734" s="441"/>
      <c r="AO734" s="443"/>
      <c r="AP734" s="441"/>
      <c r="AQ734" s="441"/>
      <c r="AR734" s="441"/>
      <c r="AS734" s="441"/>
      <c r="AT734" s="441"/>
      <c r="AU734" s="441"/>
      <c r="AV734" s="443"/>
      <c r="AW734" s="442"/>
      <c r="AY734" s="441"/>
      <c r="BC734" s="441"/>
      <c r="BD734" s="441"/>
      <c r="BE734" s="441"/>
      <c r="BF734" s="441"/>
      <c r="BG734" s="441"/>
      <c r="BH734" s="441"/>
      <c r="BI734" s="441"/>
      <c r="BJ734" s="441"/>
      <c r="BK734" s="441"/>
    </row>
    <row r="735" spans="1:63" x14ac:dyDescent="0.25">
      <c r="A735" s="443"/>
      <c r="B735" s="438"/>
      <c r="C735" s="441"/>
      <c r="D735" s="441"/>
      <c r="E735" s="441"/>
      <c r="I735" s="442"/>
      <c r="Q735" s="443"/>
      <c r="S735" s="443"/>
      <c r="T735" s="441"/>
      <c r="U735" s="444"/>
      <c r="V735" s="438"/>
      <c r="W735" s="443"/>
      <c r="X735" s="443"/>
      <c r="Y735" s="441"/>
      <c r="Z735" s="445"/>
      <c r="AA735" s="441"/>
      <c r="AB735" s="443"/>
      <c r="AC735" s="441"/>
      <c r="AD735" s="444"/>
      <c r="AG735" s="441"/>
      <c r="AH735" s="441"/>
      <c r="AI735" s="443"/>
      <c r="AL735" s="441"/>
      <c r="AN735" s="441"/>
      <c r="AO735" s="443"/>
      <c r="AP735" s="441"/>
      <c r="AQ735" s="441"/>
      <c r="AR735" s="441"/>
      <c r="AS735" s="441"/>
      <c r="AT735" s="441"/>
      <c r="AU735" s="441"/>
      <c r="AV735" s="443"/>
      <c r="AW735" s="442"/>
      <c r="AY735" s="441"/>
      <c r="BC735" s="441"/>
      <c r="BD735" s="441"/>
      <c r="BE735" s="441"/>
      <c r="BF735" s="441"/>
      <c r="BG735" s="441"/>
      <c r="BH735" s="441"/>
      <c r="BI735" s="441"/>
      <c r="BJ735" s="441"/>
      <c r="BK735" s="441"/>
    </row>
    <row r="736" spans="1:63" x14ac:dyDescent="0.25">
      <c r="A736" s="443"/>
      <c r="B736" s="438"/>
      <c r="C736" s="441"/>
      <c r="D736" s="441"/>
      <c r="E736" s="441"/>
      <c r="I736" s="442"/>
      <c r="Q736" s="443"/>
      <c r="S736" s="443"/>
      <c r="T736" s="441"/>
      <c r="U736" s="444"/>
      <c r="V736" s="438"/>
      <c r="W736" s="443"/>
      <c r="X736" s="443"/>
      <c r="Y736" s="441"/>
      <c r="Z736" s="445"/>
      <c r="AA736" s="441"/>
      <c r="AB736" s="443"/>
      <c r="AC736" s="441"/>
      <c r="AD736" s="444"/>
      <c r="AG736" s="441"/>
      <c r="AH736" s="441"/>
      <c r="AI736" s="443"/>
      <c r="AL736" s="441"/>
      <c r="AN736" s="441"/>
      <c r="AO736" s="443"/>
      <c r="AP736" s="441"/>
      <c r="AQ736" s="441"/>
      <c r="AR736" s="441"/>
      <c r="AS736" s="441"/>
      <c r="AT736" s="441"/>
      <c r="AU736" s="441"/>
      <c r="AV736" s="443"/>
      <c r="AW736" s="442"/>
      <c r="AY736" s="441"/>
      <c r="BC736" s="441"/>
      <c r="BD736" s="441"/>
      <c r="BE736" s="441"/>
      <c r="BF736" s="441"/>
      <c r="BG736" s="441"/>
      <c r="BH736" s="441"/>
      <c r="BI736" s="441"/>
      <c r="BJ736" s="441"/>
      <c r="BK736" s="441"/>
    </row>
    <row r="737" spans="1:63" x14ac:dyDescent="0.25">
      <c r="A737" s="443"/>
      <c r="B737" s="438"/>
      <c r="C737" s="441"/>
      <c r="D737" s="441"/>
      <c r="E737" s="441"/>
      <c r="I737" s="442"/>
      <c r="Q737" s="443"/>
      <c r="S737" s="443"/>
      <c r="T737" s="441"/>
      <c r="U737" s="444"/>
      <c r="V737" s="438"/>
      <c r="W737" s="443"/>
      <c r="X737" s="443"/>
      <c r="Y737" s="441"/>
      <c r="Z737" s="445"/>
      <c r="AA737" s="441"/>
      <c r="AB737" s="443"/>
      <c r="AC737" s="441"/>
      <c r="AD737" s="444"/>
      <c r="AG737" s="441"/>
      <c r="AH737" s="441"/>
      <c r="AI737" s="443"/>
      <c r="AL737" s="441"/>
      <c r="AN737" s="441"/>
      <c r="AO737" s="443"/>
      <c r="AP737" s="441"/>
      <c r="AQ737" s="441"/>
      <c r="AR737" s="441"/>
      <c r="AS737" s="441"/>
      <c r="AT737" s="441"/>
      <c r="AU737" s="441"/>
      <c r="AV737" s="443"/>
      <c r="AW737" s="442"/>
      <c r="AY737" s="441"/>
      <c r="BC737" s="441"/>
      <c r="BD737" s="441"/>
      <c r="BE737" s="441"/>
      <c r="BF737" s="441"/>
      <c r="BG737" s="441"/>
      <c r="BH737" s="441"/>
      <c r="BI737" s="441"/>
      <c r="BJ737" s="441"/>
      <c r="BK737" s="441"/>
    </row>
    <row r="738" spans="1:63" x14ac:dyDescent="0.25">
      <c r="A738" s="443"/>
      <c r="B738" s="438"/>
      <c r="C738" s="441"/>
      <c r="D738" s="441"/>
      <c r="E738" s="441"/>
      <c r="I738" s="442"/>
      <c r="Q738" s="443"/>
      <c r="S738" s="443"/>
      <c r="T738" s="441"/>
      <c r="U738" s="444"/>
      <c r="V738" s="438"/>
      <c r="W738" s="443"/>
      <c r="X738" s="443"/>
      <c r="Y738" s="441"/>
      <c r="Z738" s="445"/>
      <c r="AA738" s="441"/>
      <c r="AB738" s="443"/>
      <c r="AC738" s="441"/>
      <c r="AD738" s="444"/>
      <c r="AG738" s="441"/>
      <c r="AH738" s="441"/>
      <c r="AI738" s="443"/>
      <c r="AL738" s="441"/>
      <c r="AN738" s="441"/>
      <c r="AO738" s="443"/>
      <c r="AP738" s="441"/>
      <c r="AQ738" s="441"/>
      <c r="AR738" s="441"/>
      <c r="AS738" s="441"/>
      <c r="AT738" s="441"/>
      <c r="AU738" s="441"/>
      <c r="AV738" s="443"/>
      <c r="AW738" s="442"/>
      <c r="AY738" s="441"/>
      <c r="BC738" s="441"/>
      <c r="BD738" s="441"/>
      <c r="BE738" s="441"/>
      <c r="BF738" s="441"/>
      <c r="BG738" s="441"/>
      <c r="BH738" s="441"/>
      <c r="BI738" s="441"/>
      <c r="BJ738" s="441"/>
      <c r="BK738" s="441"/>
    </row>
    <row r="739" spans="1:63" x14ac:dyDescent="0.25">
      <c r="A739" s="443"/>
      <c r="B739" s="438"/>
      <c r="C739" s="441"/>
      <c r="D739" s="441"/>
      <c r="E739" s="441"/>
      <c r="I739" s="442"/>
      <c r="Q739" s="443"/>
      <c r="S739" s="443"/>
      <c r="T739" s="441"/>
      <c r="U739" s="444"/>
      <c r="V739" s="438"/>
      <c r="W739" s="443"/>
      <c r="X739" s="443"/>
      <c r="Y739" s="441"/>
      <c r="Z739" s="445"/>
      <c r="AA739" s="441"/>
      <c r="AB739" s="443"/>
      <c r="AC739" s="441"/>
      <c r="AD739" s="444"/>
      <c r="AG739" s="441"/>
      <c r="AH739" s="441"/>
      <c r="AI739" s="443"/>
      <c r="AL739" s="441"/>
      <c r="AN739" s="441"/>
      <c r="AO739" s="443"/>
      <c r="AP739" s="441"/>
      <c r="AQ739" s="441"/>
      <c r="AR739" s="441"/>
      <c r="AS739" s="441"/>
      <c r="AT739" s="441"/>
      <c r="AU739" s="441"/>
      <c r="AV739" s="443"/>
      <c r="AW739" s="442"/>
      <c r="AY739" s="441"/>
      <c r="BC739" s="441"/>
      <c r="BD739" s="441"/>
      <c r="BE739" s="441"/>
      <c r="BF739" s="441"/>
      <c r="BG739" s="441"/>
      <c r="BH739" s="441"/>
      <c r="BI739" s="441"/>
      <c r="BJ739" s="441"/>
      <c r="BK739" s="441"/>
    </row>
    <row r="740" spans="1:63" x14ac:dyDescent="0.25">
      <c r="A740" s="443"/>
      <c r="B740" s="438"/>
      <c r="C740" s="441"/>
      <c r="D740" s="441"/>
      <c r="E740" s="441"/>
      <c r="I740" s="442"/>
      <c r="Q740" s="443"/>
      <c r="S740" s="443"/>
      <c r="T740" s="441"/>
      <c r="U740" s="444"/>
      <c r="V740" s="438"/>
      <c r="W740" s="443"/>
      <c r="X740" s="443"/>
      <c r="Y740" s="441"/>
      <c r="Z740" s="445"/>
      <c r="AA740" s="441"/>
      <c r="AB740" s="443"/>
      <c r="AC740" s="441"/>
      <c r="AD740" s="444"/>
      <c r="AG740" s="441"/>
      <c r="AH740" s="441"/>
      <c r="AI740" s="443"/>
      <c r="AL740" s="441"/>
      <c r="AN740" s="441"/>
      <c r="AO740" s="443"/>
      <c r="AP740" s="441"/>
      <c r="AQ740" s="441"/>
      <c r="AR740" s="441"/>
      <c r="AS740" s="441"/>
      <c r="AT740" s="441"/>
      <c r="AU740" s="441"/>
      <c r="AV740" s="443"/>
      <c r="AW740" s="442"/>
      <c r="AY740" s="441"/>
      <c r="BC740" s="441"/>
      <c r="BD740" s="441"/>
      <c r="BE740" s="441"/>
      <c r="BF740" s="441"/>
      <c r="BG740" s="441"/>
      <c r="BH740" s="441"/>
      <c r="BI740" s="441"/>
      <c r="BJ740" s="441"/>
      <c r="BK740" s="441"/>
    </row>
    <row r="741" spans="1:63" x14ac:dyDescent="0.25">
      <c r="A741" s="443"/>
      <c r="B741" s="438"/>
      <c r="C741" s="441"/>
      <c r="D741" s="441"/>
      <c r="E741" s="441"/>
      <c r="I741" s="442"/>
      <c r="Q741" s="443"/>
      <c r="S741" s="443"/>
      <c r="T741" s="441"/>
      <c r="U741" s="444"/>
      <c r="V741" s="438"/>
      <c r="W741" s="443"/>
      <c r="X741" s="443"/>
      <c r="Y741" s="441"/>
      <c r="Z741" s="445"/>
      <c r="AA741" s="441"/>
      <c r="AB741" s="443"/>
      <c r="AC741" s="441"/>
      <c r="AD741" s="444"/>
      <c r="AG741" s="441"/>
      <c r="AH741" s="441"/>
      <c r="AI741" s="443"/>
      <c r="AL741" s="441"/>
      <c r="AN741" s="441"/>
      <c r="AO741" s="443"/>
      <c r="AP741" s="441"/>
      <c r="AQ741" s="441"/>
      <c r="AR741" s="441"/>
      <c r="AS741" s="441"/>
      <c r="AT741" s="441"/>
      <c r="AU741" s="441"/>
      <c r="AV741" s="443"/>
      <c r="AW741" s="442"/>
      <c r="AY741" s="441"/>
      <c r="BC741" s="441"/>
      <c r="BD741" s="441"/>
      <c r="BE741" s="441"/>
      <c r="BF741" s="441"/>
      <c r="BG741" s="441"/>
      <c r="BH741" s="441"/>
      <c r="BI741" s="441"/>
      <c r="BJ741" s="441"/>
      <c r="BK741" s="441"/>
    </row>
    <row r="742" spans="1:63" x14ac:dyDescent="0.25">
      <c r="A742" s="443"/>
      <c r="B742" s="438"/>
      <c r="C742" s="441"/>
      <c r="D742" s="441"/>
      <c r="E742" s="441"/>
      <c r="I742" s="442"/>
      <c r="Q742" s="443"/>
      <c r="S742" s="443"/>
      <c r="T742" s="441"/>
      <c r="U742" s="444"/>
      <c r="V742" s="438"/>
      <c r="W742" s="443"/>
      <c r="X742" s="443"/>
      <c r="Y742" s="441"/>
      <c r="Z742" s="445"/>
      <c r="AA742" s="441"/>
      <c r="AB742" s="443"/>
      <c r="AC742" s="441"/>
      <c r="AD742" s="444"/>
      <c r="AG742" s="441"/>
      <c r="AH742" s="441"/>
      <c r="AI742" s="443"/>
      <c r="AL742" s="441"/>
      <c r="AN742" s="441"/>
      <c r="AO742" s="443"/>
      <c r="AP742" s="441"/>
      <c r="AQ742" s="441"/>
      <c r="AR742" s="441"/>
      <c r="AS742" s="441"/>
      <c r="AT742" s="441"/>
      <c r="AU742" s="441"/>
      <c r="AV742" s="443"/>
      <c r="AW742" s="442"/>
      <c r="AY742" s="441"/>
      <c r="BC742" s="441"/>
      <c r="BD742" s="441"/>
      <c r="BE742" s="441"/>
      <c r="BF742" s="441"/>
      <c r="BG742" s="441"/>
      <c r="BH742" s="441"/>
      <c r="BI742" s="441"/>
      <c r="BJ742" s="441"/>
      <c r="BK742" s="441"/>
    </row>
    <row r="743" spans="1:63" x14ac:dyDescent="0.25">
      <c r="A743" s="443"/>
      <c r="B743" s="438"/>
      <c r="C743" s="441"/>
      <c r="D743" s="441"/>
      <c r="E743" s="441"/>
      <c r="I743" s="442"/>
      <c r="Q743" s="443"/>
      <c r="S743" s="443"/>
      <c r="T743" s="441"/>
      <c r="U743" s="444"/>
      <c r="V743" s="438"/>
      <c r="W743" s="443"/>
      <c r="X743" s="443"/>
      <c r="Y743" s="441"/>
      <c r="Z743" s="445"/>
      <c r="AA743" s="441"/>
      <c r="AB743" s="443"/>
      <c r="AC743" s="441"/>
      <c r="AD743" s="444"/>
      <c r="AG743" s="441"/>
      <c r="AH743" s="441"/>
      <c r="AI743" s="443"/>
      <c r="AL743" s="441"/>
      <c r="AN743" s="441"/>
      <c r="AO743" s="443"/>
      <c r="AP743" s="441"/>
      <c r="AQ743" s="441"/>
      <c r="AR743" s="441"/>
      <c r="AS743" s="441"/>
      <c r="AT743" s="441"/>
      <c r="AU743" s="441"/>
      <c r="AV743" s="443"/>
      <c r="AW743" s="442"/>
      <c r="AY743" s="441"/>
      <c r="BC743" s="441"/>
      <c r="BD743" s="441"/>
      <c r="BE743" s="441"/>
      <c r="BF743" s="441"/>
      <c r="BG743" s="441"/>
      <c r="BH743" s="441"/>
      <c r="BI743" s="441"/>
      <c r="BJ743" s="441"/>
      <c r="BK743" s="441"/>
    </row>
    <row r="744" spans="1:63" x14ac:dyDescent="0.25">
      <c r="A744" s="443"/>
      <c r="B744" s="438"/>
      <c r="C744" s="441"/>
      <c r="D744" s="441"/>
      <c r="E744" s="441"/>
      <c r="I744" s="442"/>
      <c r="Q744" s="443"/>
      <c r="S744" s="443"/>
      <c r="T744" s="441"/>
      <c r="U744" s="444"/>
      <c r="V744" s="438"/>
      <c r="W744" s="443"/>
      <c r="X744" s="443"/>
      <c r="Y744" s="441"/>
      <c r="Z744" s="445"/>
      <c r="AA744" s="441"/>
      <c r="AB744" s="443"/>
      <c r="AC744" s="441"/>
      <c r="AD744" s="444"/>
      <c r="AG744" s="441"/>
      <c r="AH744" s="441"/>
      <c r="AI744" s="443"/>
      <c r="AL744" s="441"/>
      <c r="AN744" s="441"/>
      <c r="AO744" s="443"/>
      <c r="AP744" s="441"/>
      <c r="AQ744" s="441"/>
      <c r="AR744" s="441"/>
      <c r="AS744" s="441"/>
      <c r="AT744" s="441"/>
      <c r="AU744" s="441"/>
      <c r="AV744" s="443"/>
      <c r="AW744" s="442"/>
      <c r="AY744" s="441"/>
      <c r="BC744" s="441"/>
      <c r="BD744" s="441"/>
      <c r="BE744" s="441"/>
      <c r="BF744" s="441"/>
      <c r="BG744" s="441"/>
      <c r="BH744" s="441"/>
      <c r="BI744" s="441"/>
      <c r="BJ744" s="441"/>
      <c r="BK744" s="441"/>
    </row>
    <row r="745" spans="1:63" x14ac:dyDescent="0.25">
      <c r="A745" s="443"/>
      <c r="B745" s="438"/>
      <c r="C745" s="441"/>
      <c r="D745" s="441"/>
      <c r="E745" s="441"/>
      <c r="I745" s="442"/>
      <c r="Q745" s="443"/>
      <c r="S745" s="443"/>
      <c r="T745" s="441"/>
      <c r="U745" s="444"/>
      <c r="V745" s="438"/>
      <c r="W745" s="443"/>
      <c r="X745" s="443"/>
      <c r="Y745" s="441"/>
      <c r="Z745" s="445"/>
      <c r="AA745" s="441"/>
      <c r="AB745" s="443"/>
      <c r="AC745" s="441"/>
      <c r="AD745" s="444"/>
      <c r="AG745" s="441"/>
      <c r="AH745" s="441"/>
      <c r="AI745" s="443"/>
      <c r="AL745" s="441"/>
      <c r="AN745" s="441"/>
      <c r="AO745" s="443"/>
      <c r="AP745" s="441"/>
      <c r="AQ745" s="441"/>
      <c r="AR745" s="441"/>
      <c r="AS745" s="441"/>
      <c r="AT745" s="441"/>
      <c r="AU745" s="441"/>
      <c r="AV745" s="443"/>
      <c r="AW745" s="442"/>
      <c r="AY745" s="441"/>
      <c r="BC745" s="441"/>
      <c r="BD745" s="441"/>
      <c r="BE745" s="441"/>
      <c r="BF745" s="441"/>
      <c r="BG745" s="441"/>
      <c r="BH745" s="441"/>
      <c r="BI745" s="441"/>
      <c r="BJ745" s="441"/>
      <c r="BK745" s="441"/>
    </row>
    <row r="746" spans="1:63" x14ac:dyDescent="0.25">
      <c r="A746" s="443"/>
      <c r="B746" s="438"/>
      <c r="C746" s="441"/>
      <c r="D746" s="441"/>
      <c r="E746" s="441"/>
      <c r="I746" s="442"/>
      <c r="Q746" s="443"/>
      <c r="S746" s="443"/>
      <c r="T746" s="441"/>
      <c r="U746" s="444"/>
      <c r="V746" s="438"/>
      <c r="W746" s="443"/>
      <c r="X746" s="443"/>
      <c r="Y746" s="441"/>
      <c r="Z746" s="445"/>
      <c r="AA746" s="441"/>
      <c r="AB746" s="443"/>
      <c r="AC746" s="441"/>
      <c r="AD746" s="444"/>
      <c r="AG746" s="441"/>
      <c r="AH746" s="441"/>
      <c r="AI746" s="443"/>
      <c r="AL746" s="441"/>
      <c r="AN746" s="441"/>
      <c r="AO746" s="443"/>
      <c r="AP746" s="441"/>
      <c r="AQ746" s="441"/>
      <c r="AR746" s="441"/>
      <c r="AS746" s="441"/>
      <c r="AT746" s="441"/>
      <c r="AU746" s="441"/>
      <c r="AV746" s="443"/>
      <c r="AW746" s="442"/>
      <c r="AY746" s="441"/>
      <c r="BC746" s="441"/>
      <c r="BD746" s="441"/>
      <c r="BE746" s="441"/>
      <c r="BF746" s="441"/>
      <c r="BG746" s="441"/>
      <c r="BH746" s="441"/>
      <c r="BI746" s="441"/>
      <c r="BJ746" s="441"/>
      <c r="BK746" s="441"/>
    </row>
    <row r="747" spans="1:63" x14ac:dyDescent="0.25">
      <c r="A747" s="443"/>
      <c r="B747" s="438"/>
      <c r="C747" s="441"/>
      <c r="D747" s="441"/>
      <c r="E747" s="441"/>
      <c r="I747" s="442"/>
      <c r="Q747" s="443"/>
      <c r="S747" s="443"/>
      <c r="T747" s="441"/>
      <c r="U747" s="444"/>
      <c r="V747" s="438"/>
      <c r="W747" s="443"/>
      <c r="X747" s="443"/>
      <c r="Y747" s="441"/>
      <c r="Z747" s="445"/>
      <c r="AA747" s="441"/>
      <c r="AB747" s="443"/>
      <c r="AC747" s="441"/>
      <c r="AD747" s="444"/>
      <c r="AG747" s="441"/>
      <c r="AH747" s="441"/>
      <c r="AI747" s="443"/>
      <c r="AL747" s="441"/>
      <c r="AN747" s="441"/>
      <c r="AO747" s="443"/>
      <c r="AP747" s="441"/>
      <c r="AQ747" s="441"/>
      <c r="AR747" s="441"/>
      <c r="AS747" s="441"/>
      <c r="AT747" s="441"/>
      <c r="AU747" s="441"/>
      <c r="AV747" s="443"/>
      <c r="AW747" s="442"/>
      <c r="AY747" s="441"/>
      <c r="BC747" s="441"/>
      <c r="BD747" s="441"/>
      <c r="BE747" s="441"/>
      <c r="BF747" s="441"/>
      <c r="BG747" s="441"/>
      <c r="BH747" s="441"/>
      <c r="BI747" s="441"/>
      <c r="BJ747" s="441"/>
      <c r="BK747" s="441"/>
    </row>
    <row r="748" spans="1:63" x14ac:dyDescent="0.25">
      <c r="A748" s="443"/>
      <c r="B748" s="438"/>
      <c r="C748" s="441"/>
      <c r="D748" s="441"/>
      <c r="E748" s="441"/>
      <c r="I748" s="442"/>
      <c r="Q748" s="443"/>
      <c r="S748" s="443"/>
      <c r="T748" s="441"/>
      <c r="U748" s="444"/>
      <c r="V748" s="438"/>
      <c r="W748" s="443"/>
      <c r="X748" s="443"/>
      <c r="Y748" s="441"/>
      <c r="Z748" s="445"/>
      <c r="AA748" s="441"/>
      <c r="AB748" s="443"/>
      <c r="AC748" s="441"/>
      <c r="AD748" s="444"/>
      <c r="AG748" s="441"/>
      <c r="AH748" s="441"/>
      <c r="AI748" s="443"/>
      <c r="AL748" s="441"/>
      <c r="AN748" s="441"/>
      <c r="AO748" s="443"/>
      <c r="AP748" s="441"/>
      <c r="AQ748" s="441"/>
      <c r="AR748" s="441"/>
      <c r="AS748" s="441"/>
      <c r="AT748" s="441"/>
      <c r="AU748" s="441"/>
      <c r="AV748" s="443"/>
      <c r="AW748" s="442"/>
      <c r="AY748" s="441"/>
      <c r="BC748" s="441"/>
      <c r="BD748" s="441"/>
      <c r="BE748" s="441"/>
      <c r="BF748" s="441"/>
      <c r="BG748" s="441"/>
      <c r="BH748" s="441"/>
      <c r="BI748" s="441"/>
      <c r="BJ748" s="441"/>
      <c r="BK748" s="441"/>
    </row>
    <row r="749" spans="1:63" x14ac:dyDescent="0.25">
      <c r="A749" s="443"/>
      <c r="B749" s="438"/>
      <c r="C749" s="441"/>
      <c r="D749" s="441"/>
      <c r="E749" s="441"/>
      <c r="I749" s="442"/>
      <c r="Q749" s="443"/>
      <c r="S749" s="443"/>
      <c r="T749" s="441"/>
      <c r="U749" s="444"/>
      <c r="V749" s="438"/>
      <c r="W749" s="443"/>
      <c r="X749" s="443"/>
      <c r="Y749" s="441"/>
      <c r="Z749" s="445"/>
      <c r="AA749" s="441"/>
      <c r="AB749" s="443"/>
      <c r="AC749" s="441"/>
      <c r="AD749" s="444"/>
      <c r="AG749" s="441"/>
      <c r="AH749" s="441"/>
      <c r="AI749" s="443"/>
      <c r="AL749" s="441"/>
      <c r="AN749" s="441"/>
      <c r="AO749" s="443"/>
      <c r="AP749" s="441"/>
      <c r="AQ749" s="441"/>
      <c r="AR749" s="441"/>
      <c r="AS749" s="441"/>
      <c r="AT749" s="441"/>
      <c r="AU749" s="441"/>
      <c r="AV749" s="443"/>
      <c r="AW749" s="442"/>
      <c r="AY749" s="441"/>
      <c r="BC749" s="441"/>
      <c r="BD749" s="441"/>
      <c r="BE749" s="441"/>
      <c r="BF749" s="441"/>
      <c r="BG749" s="441"/>
      <c r="BH749" s="441"/>
      <c r="BI749" s="441"/>
      <c r="BJ749" s="441"/>
      <c r="BK749" s="441"/>
    </row>
    <row r="750" spans="1:63" x14ac:dyDescent="0.25">
      <c r="A750" s="443"/>
      <c r="B750" s="438"/>
      <c r="C750" s="441"/>
      <c r="D750" s="441"/>
      <c r="E750" s="441"/>
      <c r="I750" s="442"/>
      <c r="Q750" s="443"/>
      <c r="S750" s="443"/>
      <c r="T750" s="441"/>
      <c r="U750" s="444"/>
      <c r="V750" s="438"/>
      <c r="W750" s="443"/>
      <c r="X750" s="443"/>
      <c r="Y750" s="441"/>
      <c r="Z750" s="445"/>
      <c r="AA750" s="441"/>
      <c r="AB750" s="443"/>
      <c r="AC750" s="441"/>
      <c r="AD750" s="444"/>
      <c r="AG750" s="441"/>
      <c r="AH750" s="441"/>
      <c r="AI750" s="443"/>
      <c r="AL750" s="441"/>
      <c r="AN750" s="441"/>
      <c r="AO750" s="443"/>
      <c r="AP750" s="441"/>
      <c r="AQ750" s="441"/>
      <c r="AR750" s="441"/>
      <c r="AS750" s="441"/>
      <c r="AT750" s="441"/>
      <c r="AU750" s="441"/>
      <c r="AV750" s="443"/>
      <c r="AW750" s="442"/>
      <c r="AY750" s="441"/>
      <c r="BC750" s="441"/>
      <c r="BD750" s="441"/>
      <c r="BE750" s="441"/>
      <c r="BF750" s="441"/>
      <c r="BG750" s="441"/>
      <c r="BH750" s="441"/>
      <c r="BI750" s="441"/>
      <c r="BJ750" s="441"/>
      <c r="BK750" s="441"/>
    </row>
    <row r="751" spans="1:63" x14ac:dyDescent="0.25">
      <c r="A751" s="443"/>
      <c r="B751" s="438"/>
      <c r="C751" s="441"/>
      <c r="D751" s="441"/>
      <c r="E751" s="441"/>
      <c r="I751" s="442"/>
      <c r="Q751" s="443"/>
      <c r="S751" s="443"/>
      <c r="T751" s="441"/>
      <c r="U751" s="444"/>
      <c r="V751" s="438"/>
      <c r="W751" s="443"/>
      <c r="X751" s="443"/>
      <c r="Y751" s="441"/>
      <c r="Z751" s="445"/>
      <c r="AA751" s="441"/>
      <c r="AB751" s="443"/>
      <c r="AC751" s="441"/>
      <c r="AD751" s="444"/>
      <c r="AG751" s="441"/>
      <c r="AH751" s="441"/>
      <c r="AI751" s="443"/>
      <c r="AL751" s="441"/>
      <c r="AN751" s="441"/>
      <c r="AO751" s="443"/>
      <c r="AP751" s="441"/>
      <c r="AQ751" s="441"/>
      <c r="AR751" s="441"/>
      <c r="AS751" s="441"/>
      <c r="AT751" s="441"/>
      <c r="AU751" s="441"/>
      <c r="AV751" s="443"/>
      <c r="AW751" s="442"/>
      <c r="AY751" s="441"/>
      <c r="BC751" s="441"/>
      <c r="BD751" s="441"/>
      <c r="BE751" s="441"/>
      <c r="BF751" s="441"/>
      <c r="BG751" s="441"/>
      <c r="BH751" s="441"/>
      <c r="BI751" s="441"/>
      <c r="BJ751" s="441"/>
      <c r="BK751" s="441"/>
    </row>
    <row r="752" spans="1:63" x14ac:dyDescent="0.25">
      <c r="A752" s="443"/>
      <c r="B752" s="438"/>
      <c r="C752" s="441"/>
      <c r="D752" s="441"/>
      <c r="E752" s="441"/>
      <c r="I752" s="442"/>
      <c r="Q752" s="443"/>
      <c r="S752" s="443"/>
      <c r="T752" s="441"/>
      <c r="U752" s="444"/>
      <c r="V752" s="438"/>
      <c r="W752" s="443"/>
      <c r="X752" s="443"/>
      <c r="Y752" s="441"/>
      <c r="Z752" s="445"/>
      <c r="AA752" s="441"/>
      <c r="AB752" s="443"/>
      <c r="AC752" s="441"/>
      <c r="AD752" s="444"/>
      <c r="AG752" s="441"/>
      <c r="AH752" s="441"/>
      <c r="AI752" s="443"/>
      <c r="AL752" s="441"/>
      <c r="AN752" s="441"/>
      <c r="AO752" s="443"/>
      <c r="AP752" s="441"/>
      <c r="AQ752" s="441"/>
      <c r="AR752" s="441"/>
      <c r="AS752" s="441"/>
      <c r="AT752" s="441"/>
      <c r="AU752" s="441"/>
      <c r="AV752" s="443"/>
      <c r="AW752" s="442"/>
      <c r="AY752" s="441"/>
      <c r="BC752" s="441"/>
      <c r="BD752" s="441"/>
      <c r="BE752" s="441"/>
      <c r="BF752" s="441"/>
      <c r="BG752" s="441"/>
      <c r="BH752" s="441"/>
      <c r="BI752" s="441"/>
      <c r="BJ752" s="441"/>
      <c r="BK752" s="441"/>
    </row>
    <row r="753" spans="1:63" x14ac:dyDescent="0.25">
      <c r="A753" s="443"/>
      <c r="B753" s="438"/>
      <c r="C753" s="441"/>
      <c r="D753" s="441"/>
      <c r="E753" s="441"/>
      <c r="I753" s="442"/>
      <c r="Q753" s="443"/>
      <c r="S753" s="443"/>
      <c r="T753" s="441"/>
      <c r="U753" s="444"/>
      <c r="V753" s="438"/>
      <c r="W753" s="443"/>
      <c r="X753" s="443"/>
      <c r="Y753" s="441"/>
      <c r="Z753" s="445"/>
      <c r="AA753" s="441"/>
      <c r="AB753" s="443"/>
      <c r="AC753" s="441"/>
      <c r="AD753" s="444"/>
      <c r="AG753" s="441"/>
      <c r="AH753" s="441"/>
      <c r="AI753" s="443"/>
      <c r="AL753" s="441"/>
      <c r="AN753" s="441"/>
      <c r="AO753" s="443"/>
      <c r="AP753" s="441"/>
      <c r="AQ753" s="441"/>
      <c r="AR753" s="441"/>
      <c r="AS753" s="441"/>
      <c r="AT753" s="441"/>
      <c r="AU753" s="441"/>
      <c r="AV753" s="443"/>
      <c r="AW753" s="442"/>
      <c r="AY753" s="441"/>
      <c r="BC753" s="441"/>
      <c r="BD753" s="441"/>
      <c r="BE753" s="441"/>
      <c r="BF753" s="441"/>
      <c r="BG753" s="441"/>
      <c r="BH753" s="441"/>
      <c r="BI753" s="441"/>
      <c r="BJ753" s="441"/>
      <c r="BK753" s="441"/>
    </row>
    <row r="754" spans="1:63" x14ac:dyDescent="0.25">
      <c r="A754" s="443"/>
      <c r="B754" s="438"/>
      <c r="C754" s="441"/>
      <c r="D754" s="441"/>
      <c r="E754" s="441"/>
      <c r="I754" s="442"/>
      <c r="Q754" s="443"/>
      <c r="S754" s="443"/>
      <c r="T754" s="441"/>
      <c r="U754" s="444"/>
      <c r="V754" s="438"/>
      <c r="W754" s="443"/>
      <c r="X754" s="443"/>
      <c r="Y754" s="441"/>
      <c r="Z754" s="445"/>
      <c r="AA754" s="441"/>
      <c r="AB754" s="443"/>
      <c r="AC754" s="441"/>
      <c r="AD754" s="444"/>
      <c r="AG754" s="441"/>
      <c r="AH754" s="441"/>
      <c r="AI754" s="443"/>
      <c r="AL754" s="441"/>
      <c r="AN754" s="441"/>
      <c r="AO754" s="443"/>
      <c r="AP754" s="441"/>
      <c r="AQ754" s="441"/>
      <c r="AR754" s="441"/>
      <c r="AS754" s="441"/>
      <c r="AT754" s="441"/>
      <c r="AU754" s="441"/>
      <c r="AV754" s="443"/>
      <c r="AW754" s="442"/>
      <c r="AY754" s="441"/>
      <c r="BC754" s="441"/>
      <c r="BD754" s="441"/>
      <c r="BE754" s="441"/>
      <c r="BF754" s="441"/>
      <c r="BG754" s="441"/>
      <c r="BH754" s="441"/>
      <c r="BI754" s="441"/>
      <c r="BJ754" s="441"/>
      <c r="BK754" s="441"/>
    </row>
    <row r="755" spans="1:63" x14ac:dyDescent="0.25">
      <c r="A755" s="443"/>
      <c r="B755" s="438"/>
      <c r="C755" s="441"/>
      <c r="D755" s="441"/>
      <c r="E755" s="441"/>
      <c r="I755" s="442"/>
      <c r="Q755" s="443"/>
      <c r="S755" s="443"/>
      <c r="T755" s="441"/>
      <c r="U755" s="444"/>
      <c r="V755" s="438"/>
      <c r="W755" s="443"/>
      <c r="X755" s="443"/>
      <c r="Y755" s="441"/>
      <c r="Z755" s="445"/>
      <c r="AA755" s="441"/>
      <c r="AB755" s="443"/>
      <c r="AC755" s="441"/>
      <c r="AD755" s="444"/>
      <c r="AG755" s="441"/>
      <c r="AH755" s="441"/>
      <c r="AI755" s="443"/>
      <c r="AL755" s="441"/>
      <c r="AN755" s="441"/>
      <c r="AO755" s="443"/>
      <c r="AP755" s="441"/>
      <c r="AQ755" s="441"/>
      <c r="AR755" s="441"/>
      <c r="AS755" s="441"/>
      <c r="AT755" s="441"/>
      <c r="AU755" s="441"/>
      <c r="AV755" s="443"/>
      <c r="AW755" s="442"/>
      <c r="AY755" s="441"/>
      <c r="BC755" s="441"/>
      <c r="BD755" s="441"/>
      <c r="BE755" s="441"/>
      <c r="BF755" s="441"/>
      <c r="BG755" s="441"/>
      <c r="BH755" s="441"/>
      <c r="BI755" s="441"/>
      <c r="BJ755" s="441"/>
      <c r="BK755" s="441"/>
    </row>
    <row r="756" spans="1:63" x14ac:dyDescent="0.25">
      <c r="A756" s="443"/>
      <c r="B756" s="438"/>
      <c r="C756" s="441"/>
      <c r="D756" s="441"/>
      <c r="E756" s="441"/>
      <c r="I756" s="442"/>
      <c r="Q756" s="443"/>
      <c r="S756" s="443"/>
      <c r="T756" s="441"/>
      <c r="U756" s="444"/>
      <c r="V756" s="438"/>
      <c r="W756" s="443"/>
      <c r="X756" s="443"/>
      <c r="Y756" s="441"/>
      <c r="Z756" s="445"/>
      <c r="AA756" s="441"/>
      <c r="AB756" s="443"/>
      <c r="AC756" s="441"/>
      <c r="AD756" s="444"/>
      <c r="AG756" s="441"/>
      <c r="AH756" s="441"/>
      <c r="AI756" s="443"/>
      <c r="AL756" s="441"/>
      <c r="AN756" s="441"/>
      <c r="AO756" s="443"/>
      <c r="AP756" s="441"/>
      <c r="AQ756" s="441"/>
      <c r="AR756" s="441"/>
      <c r="AS756" s="441"/>
      <c r="AT756" s="441"/>
      <c r="AU756" s="441"/>
      <c r="AV756" s="443"/>
      <c r="AW756" s="442"/>
      <c r="AY756" s="441"/>
      <c r="BC756" s="441"/>
      <c r="BD756" s="441"/>
      <c r="BE756" s="441"/>
      <c r="BF756" s="441"/>
      <c r="BG756" s="441"/>
      <c r="BH756" s="441"/>
      <c r="BI756" s="441"/>
      <c r="BJ756" s="441"/>
      <c r="BK756" s="441"/>
    </row>
    <row r="757" spans="1:63" x14ac:dyDescent="0.25">
      <c r="A757" s="443"/>
      <c r="B757" s="438"/>
      <c r="C757" s="441"/>
      <c r="D757" s="441"/>
      <c r="E757" s="441"/>
      <c r="I757" s="442"/>
      <c r="Q757" s="443"/>
      <c r="S757" s="443"/>
      <c r="T757" s="441"/>
      <c r="U757" s="444"/>
      <c r="V757" s="438"/>
      <c r="W757" s="443"/>
      <c r="X757" s="443"/>
      <c r="Y757" s="441"/>
      <c r="Z757" s="445"/>
      <c r="AA757" s="441"/>
      <c r="AB757" s="443"/>
      <c r="AC757" s="441"/>
      <c r="AD757" s="444"/>
      <c r="AG757" s="441"/>
      <c r="AH757" s="441"/>
      <c r="AI757" s="443"/>
      <c r="AL757" s="441"/>
      <c r="AN757" s="441"/>
      <c r="AO757" s="443"/>
      <c r="AP757" s="441"/>
      <c r="AQ757" s="441"/>
      <c r="AR757" s="441"/>
      <c r="AS757" s="441"/>
      <c r="AT757" s="441"/>
      <c r="AU757" s="441"/>
      <c r="AV757" s="443"/>
      <c r="AW757" s="442"/>
      <c r="AY757" s="441"/>
      <c r="BC757" s="441"/>
      <c r="BD757" s="441"/>
      <c r="BE757" s="441"/>
      <c r="BF757" s="441"/>
      <c r="BG757" s="441"/>
      <c r="BH757" s="441"/>
      <c r="BI757" s="441"/>
      <c r="BJ757" s="441"/>
      <c r="BK757" s="441"/>
    </row>
    <row r="758" spans="1:63" x14ac:dyDescent="0.25">
      <c r="A758" s="443"/>
      <c r="B758" s="438"/>
      <c r="C758" s="441"/>
      <c r="D758" s="441"/>
      <c r="E758" s="441"/>
      <c r="I758" s="442"/>
      <c r="Q758" s="443"/>
      <c r="S758" s="443"/>
      <c r="T758" s="441"/>
      <c r="U758" s="444"/>
      <c r="V758" s="438"/>
      <c r="W758" s="443"/>
      <c r="X758" s="443"/>
      <c r="Y758" s="441"/>
      <c r="Z758" s="445"/>
      <c r="AA758" s="441"/>
      <c r="AB758" s="443"/>
      <c r="AC758" s="441"/>
      <c r="AD758" s="444"/>
      <c r="AG758" s="441"/>
      <c r="AH758" s="441"/>
      <c r="AI758" s="443"/>
      <c r="AL758" s="441"/>
      <c r="AN758" s="441"/>
      <c r="AO758" s="443"/>
      <c r="AP758" s="441"/>
      <c r="AQ758" s="441"/>
      <c r="AR758" s="441"/>
      <c r="AS758" s="441"/>
      <c r="AT758" s="441"/>
      <c r="AU758" s="441"/>
      <c r="AV758" s="443"/>
      <c r="AW758" s="442"/>
      <c r="AY758" s="441"/>
      <c r="BC758" s="441"/>
      <c r="BD758" s="441"/>
      <c r="BE758" s="441"/>
      <c r="BF758" s="441"/>
      <c r="BG758" s="441"/>
      <c r="BH758" s="441"/>
      <c r="BI758" s="441"/>
      <c r="BJ758" s="441"/>
      <c r="BK758" s="441"/>
    </row>
    <row r="759" spans="1:63" x14ac:dyDescent="0.25">
      <c r="A759" s="443"/>
      <c r="B759" s="438"/>
      <c r="C759" s="441"/>
      <c r="D759" s="441"/>
      <c r="E759" s="441"/>
      <c r="I759" s="442"/>
      <c r="Q759" s="443"/>
      <c r="S759" s="443"/>
      <c r="T759" s="441"/>
      <c r="U759" s="444"/>
      <c r="V759" s="438"/>
      <c r="W759" s="443"/>
      <c r="X759" s="443"/>
      <c r="Y759" s="441"/>
      <c r="Z759" s="445"/>
      <c r="AA759" s="441"/>
      <c r="AB759" s="443"/>
      <c r="AC759" s="441"/>
      <c r="AD759" s="444"/>
      <c r="AG759" s="441"/>
      <c r="AH759" s="441"/>
      <c r="AI759" s="443"/>
      <c r="AL759" s="441"/>
      <c r="AN759" s="441"/>
      <c r="AO759" s="443"/>
      <c r="AP759" s="441"/>
      <c r="AQ759" s="441"/>
      <c r="AR759" s="441"/>
      <c r="AS759" s="441"/>
      <c r="AT759" s="441"/>
      <c r="AU759" s="441"/>
      <c r="AV759" s="443"/>
      <c r="AW759" s="442"/>
      <c r="AY759" s="441"/>
      <c r="BC759" s="441"/>
      <c r="BD759" s="441"/>
      <c r="BE759" s="441"/>
      <c r="BF759" s="441"/>
      <c r="BG759" s="441"/>
      <c r="BH759" s="441"/>
      <c r="BI759" s="441"/>
      <c r="BJ759" s="441"/>
      <c r="BK759" s="441"/>
    </row>
    <row r="760" spans="1:63" x14ac:dyDescent="0.25">
      <c r="A760" s="443"/>
      <c r="B760" s="438"/>
      <c r="C760" s="441"/>
      <c r="D760" s="441"/>
      <c r="E760" s="441"/>
      <c r="I760" s="442"/>
      <c r="Q760" s="443"/>
      <c r="S760" s="443"/>
      <c r="T760" s="441"/>
      <c r="U760" s="444"/>
      <c r="V760" s="438"/>
      <c r="W760" s="443"/>
      <c r="X760" s="443"/>
      <c r="Y760" s="441"/>
      <c r="Z760" s="445"/>
      <c r="AA760" s="441"/>
      <c r="AB760" s="443"/>
      <c r="AC760" s="441"/>
      <c r="AD760" s="444"/>
      <c r="AG760" s="441"/>
      <c r="AH760" s="441"/>
      <c r="AI760" s="443"/>
      <c r="AL760" s="441"/>
      <c r="AN760" s="441"/>
      <c r="AO760" s="443"/>
      <c r="AP760" s="441"/>
      <c r="AQ760" s="441"/>
      <c r="AR760" s="441"/>
      <c r="AS760" s="441"/>
      <c r="AT760" s="441"/>
      <c r="AU760" s="441"/>
      <c r="AV760" s="443"/>
      <c r="AW760" s="442"/>
      <c r="AY760" s="441"/>
      <c r="BC760" s="441"/>
      <c r="BD760" s="441"/>
      <c r="BE760" s="441"/>
      <c r="BF760" s="441"/>
      <c r="BG760" s="441"/>
      <c r="BH760" s="441"/>
      <c r="BI760" s="441"/>
      <c r="BJ760" s="441"/>
      <c r="BK760" s="441"/>
    </row>
    <row r="761" spans="1:63" x14ac:dyDescent="0.25">
      <c r="A761" s="443"/>
      <c r="B761" s="438"/>
      <c r="C761" s="441"/>
      <c r="D761" s="441"/>
      <c r="E761" s="441"/>
      <c r="I761" s="442"/>
      <c r="Q761" s="443"/>
      <c r="S761" s="443"/>
      <c r="T761" s="441"/>
      <c r="U761" s="444"/>
      <c r="V761" s="438"/>
      <c r="W761" s="443"/>
      <c r="X761" s="443"/>
      <c r="Y761" s="441"/>
      <c r="Z761" s="445"/>
      <c r="AA761" s="441"/>
      <c r="AB761" s="443"/>
      <c r="AC761" s="441"/>
      <c r="AD761" s="444"/>
      <c r="AG761" s="441"/>
      <c r="AH761" s="441"/>
      <c r="AI761" s="443"/>
      <c r="AL761" s="441"/>
      <c r="AN761" s="441"/>
      <c r="AO761" s="443"/>
      <c r="AP761" s="441"/>
      <c r="AQ761" s="441"/>
      <c r="AR761" s="441"/>
      <c r="AS761" s="441"/>
      <c r="AT761" s="441"/>
      <c r="AU761" s="441"/>
      <c r="AV761" s="443"/>
      <c r="AW761" s="442"/>
      <c r="AY761" s="441"/>
      <c r="BC761" s="441"/>
      <c r="BD761" s="441"/>
      <c r="BE761" s="441"/>
      <c r="BF761" s="441"/>
      <c r="BG761" s="441"/>
      <c r="BH761" s="441"/>
      <c r="BI761" s="441"/>
      <c r="BJ761" s="441"/>
      <c r="BK761" s="441"/>
    </row>
    <row r="762" spans="1:63" x14ac:dyDescent="0.25">
      <c r="A762" s="443"/>
      <c r="B762" s="438"/>
      <c r="C762" s="441"/>
      <c r="D762" s="441"/>
      <c r="E762" s="441"/>
      <c r="I762" s="442"/>
      <c r="Q762" s="443"/>
      <c r="S762" s="443"/>
      <c r="T762" s="441"/>
      <c r="U762" s="444"/>
      <c r="V762" s="438"/>
      <c r="W762" s="443"/>
      <c r="X762" s="443"/>
      <c r="Y762" s="441"/>
      <c r="Z762" s="445"/>
      <c r="AA762" s="441"/>
      <c r="AB762" s="443"/>
      <c r="AC762" s="441"/>
      <c r="AD762" s="444"/>
      <c r="AG762" s="441"/>
      <c r="AH762" s="441"/>
      <c r="AI762" s="443"/>
      <c r="AL762" s="441"/>
      <c r="AN762" s="441"/>
      <c r="AO762" s="443"/>
      <c r="AP762" s="441"/>
      <c r="AQ762" s="441"/>
      <c r="AR762" s="441"/>
      <c r="AS762" s="441"/>
      <c r="AT762" s="441"/>
      <c r="AU762" s="441"/>
      <c r="AV762" s="443"/>
      <c r="AW762" s="442"/>
      <c r="AY762" s="441"/>
      <c r="BC762" s="441"/>
      <c r="BD762" s="441"/>
      <c r="BE762" s="441"/>
      <c r="BF762" s="441"/>
      <c r="BG762" s="441"/>
      <c r="BH762" s="441"/>
      <c r="BI762" s="441"/>
      <c r="BJ762" s="441"/>
      <c r="BK762" s="441"/>
    </row>
    <row r="763" spans="1:63" x14ac:dyDescent="0.25">
      <c r="A763" s="443"/>
      <c r="B763" s="438"/>
      <c r="C763" s="441"/>
      <c r="D763" s="441"/>
      <c r="E763" s="441"/>
      <c r="I763" s="442"/>
      <c r="Q763" s="443"/>
      <c r="S763" s="443"/>
      <c r="T763" s="441"/>
      <c r="U763" s="444"/>
      <c r="V763" s="438"/>
      <c r="W763" s="443"/>
      <c r="X763" s="443"/>
      <c r="Y763" s="441"/>
      <c r="Z763" s="445"/>
      <c r="AA763" s="441"/>
      <c r="AB763" s="443"/>
      <c r="AC763" s="441"/>
      <c r="AD763" s="444"/>
      <c r="AG763" s="441"/>
      <c r="AH763" s="441"/>
      <c r="AI763" s="443"/>
      <c r="AL763" s="441"/>
      <c r="AN763" s="441"/>
      <c r="AO763" s="443"/>
      <c r="AP763" s="441"/>
      <c r="AQ763" s="441"/>
      <c r="AR763" s="441"/>
      <c r="AS763" s="441"/>
      <c r="AT763" s="441"/>
      <c r="AU763" s="441"/>
      <c r="AV763" s="443"/>
      <c r="AW763" s="442"/>
      <c r="AY763" s="441"/>
      <c r="BC763" s="441"/>
      <c r="BD763" s="441"/>
      <c r="BE763" s="441"/>
      <c r="BF763" s="441"/>
      <c r="BG763" s="441"/>
      <c r="BH763" s="441"/>
      <c r="BI763" s="441"/>
      <c r="BJ763" s="441"/>
      <c r="BK763" s="441"/>
    </row>
    <row r="764" spans="1:63" x14ac:dyDescent="0.25">
      <c r="A764" s="443"/>
      <c r="B764" s="438"/>
      <c r="C764" s="441"/>
      <c r="D764" s="441"/>
      <c r="E764" s="441"/>
      <c r="I764" s="442"/>
      <c r="Q764" s="443"/>
      <c r="S764" s="443"/>
      <c r="T764" s="441"/>
      <c r="U764" s="444"/>
      <c r="V764" s="438"/>
      <c r="W764" s="443"/>
      <c r="X764" s="443"/>
      <c r="Y764" s="441"/>
      <c r="Z764" s="445"/>
      <c r="AA764" s="441"/>
      <c r="AB764" s="443"/>
      <c r="AC764" s="441"/>
      <c r="AD764" s="444"/>
      <c r="AG764" s="441"/>
      <c r="AH764" s="441"/>
      <c r="AI764" s="443"/>
      <c r="AL764" s="441"/>
      <c r="AN764" s="441"/>
      <c r="AO764" s="443"/>
      <c r="AP764" s="441"/>
      <c r="AQ764" s="441"/>
      <c r="AR764" s="441"/>
      <c r="AS764" s="441"/>
      <c r="AT764" s="441"/>
      <c r="AU764" s="441"/>
      <c r="AV764" s="443"/>
      <c r="AW764" s="442"/>
      <c r="AY764" s="441"/>
      <c r="BC764" s="441"/>
      <c r="BD764" s="441"/>
      <c r="BE764" s="441"/>
      <c r="BF764" s="441"/>
      <c r="BG764" s="441"/>
      <c r="BH764" s="441"/>
      <c r="BI764" s="441"/>
      <c r="BJ764" s="441"/>
      <c r="BK764" s="441"/>
    </row>
    <row r="765" spans="1:63" x14ac:dyDescent="0.25">
      <c r="A765" s="443"/>
      <c r="B765" s="438"/>
      <c r="C765" s="441"/>
      <c r="D765" s="441"/>
      <c r="E765" s="441"/>
      <c r="I765" s="442"/>
      <c r="Q765" s="443"/>
      <c r="S765" s="443"/>
      <c r="T765" s="441"/>
      <c r="U765" s="444"/>
      <c r="V765" s="438"/>
      <c r="W765" s="443"/>
      <c r="X765" s="443"/>
      <c r="Y765" s="441"/>
      <c r="Z765" s="445"/>
      <c r="AA765" s="441"/>
      <c r="AB765" s="443"/>
      <c r="AC765" s="441"/>
      <c r="AD765" s="444"/>
      <c r="AG765" s="441"/>
      <c r="AH765" s="441"/>
      <c r="AI765" s="443"/>
      <c r="AL765" s="441"/>
      <c r="AN765" s="441"/>
      <c r="AO765" s="443"/>
      <c r="AP765" s="441"/>
      <c r="AQ765" s="441"/>
      <c r="AR765" s="441"/>
      <c r="AS765" s="441"/>
      <c r="AT765" s="441"/>
      <c r="AU765" s="441"/>
      <c r="AV765" s="443"/>
      <c r="AW765" s="442"/>
      <c r="AY765" s="441"/>
      <c r="BC765" s="441"/>
      <c r="BD765" s="441"/>
      <c r="BE765" s="441"/>
      <c r="BF765" s="441"/>
      <c r="BG765" s="441"/>
      <c r="BH765" s="441"/>
      <c r="BI765" s="441"/>
      <c r="BJ765" s="441"/>
      <c r="BK765" s="441"/>
    </row>
    <row r="766" spans="1:63" x14ac:dyDescent="0.25">
      <c r="A766" s="443"/>
      <c r="B766" s="438"/>
      <c r="C766" s="441"/>
      <c r="D766" s="441"/>
      <c r="E766" s="441"/>
      <c r="I766" s="442"/>
      <c r="Q766" s="443"/>
      <c r="S766" s="443"/>
      <c r="T766" s="441"/>
      <c r="U766" s="444"/>
      <c r="V766" s="438"/>
      <c r="W766" s="443"/>
      <c r="X766" s="443"/>
      <c r="Y766" s="441"/>
      <c r="Z766" s="445"/>
      <c r="AA766" s="441"/>
      <c r="AB766" s="443"/>
      <c r="AC766" s="441"/>
      <c r="AD766" s="444"/>
      <c r="AG766" s="441"/>
      <c r="AH766" s="441"/>
      <c r="AI766" s="443"/>
      <c r="AL766" s="441"/>
      <c r="AN766" s="441"/>
      <c r="AO766" s="443"/>
      <c r="AP766" s="441"/>
      <c r="AQ766" s="441"/>
      <c r="AR766" s="441"/>
      <c r="AS766" s="441"/>
      <c r="AT766" s="441"/>
      <c r="AU766" s="441"/>
      <c r="AV766" s="443"/>
      <c r="AW766" s="442"/>
      <c r="AY766" s="441"/>
      <c r="BC766" s="441"/>
      <c r="BD766" s="441"/>
      <c r="BE766" s="441"/>
      <c r="BF766" s="441"/>
      <c r="BG766" s="441"/>
      <c r="BH766" s="441"/>
      <c r="BI766" s="441"/>
      <c r="BJ766" s="441"/>
      <c r="BK766" s="441"/>
    </row>
    <row r="767" spans="1:63" x14ac:dyDescent="0.25">
      <c r="A767" s="443"/>
      <c r="B767" s="438"/>
      <c r="C767" s="441"/>
      <c r="D767" s="441"/>
      <c r="E767" s="441"/>
      <c r="I767" s="442"/>
      <c r="Q767" s="443"/>
      <c r="S767" s="443"/>
      <c r="T767" s="441"/>
      <c r="U767" s="444"/>
      <c r="V767" s="438"/>
      <c r="W767" s="443"/>
      <c r="X767" s="443"/>
      <c r="Y767" s="441"/>
      <c r="Z767" s="445"/>
      <c r="AA767" s="441"/>
      <c r="AB767" s="443"/>
      <c r="AC767" s="441"/>
      <c r="AD767" s="444"/>
      <c r="AG767" s="441"/>
      <c r="AH767" s="441"/>
      <c r="AI767" s="443"/>
      <c r="AL767" s="441"/>
      <c r="AN767" s="441"/>
      <c r="AO767" s="443"/>
      <c r="AP767" s="441"/>
      <c r="AQ767" s="441"/>
      <c r="AR767" s="441"/>
      <c r="AS767" s="441"/>
      <c r="AT767" s="441"/>
      <c r="AU767" s="441"/>
      <c r="AV767" s="443"/>
      <c r="AW767" s="442"/>
      <c r="AY767" s="441"/>
      <c r="BC767" s="441"/>
      <c r="BD767" s="441"/>
      <c r="BE767" s="441"/>
      <c r="BF767" s="441"/>
      <c r="BG767" s="441"/>
      <c r="BH767" s="441"/>
      <c r="BI767" s="441"/>
      <c r="BJ767" s="441"/>
      <c r="BK767" s="441"/>
    </row>
    <row r="768" spans="1:63" x14ac:dyDescent="0.25">
      <c r="A768" s="443"/>
      <c r="B768" s="438"/>
      <c r="C768" s="441"/>
      <c r="D768" s="441"/>
      <c r="E768" s="441"/>
      <c r="I768" s="442"/>
      <c r="Q768" s="443"/>
      <c r="S768" s="443"/>
      <c r="T768" s="441"/>
      <c r="U768" s="444"/>
      <c r="V768" s="438"/>
      <c r="W768" s="443"/>
      <c r="X768" s="443"/>
      <c r="Y768" s="441"/>
      <c r="Z768" s="445"/>
      <c r="AA768" s="441"/>
      <c r="AB768" s="443"/>
      <c r="AC768" s="441"/>
      <c r="AD768" s="444"/>
      <c r="AG768" s="441"/>
      <c r="AH768" s="441"/>
      <c r="AI768" s="443"/>
      <c r="AL768" s="441"/>
      <c r="AN768" s="441"/>
      <c r="AO768" s="443"/>
      <c r="AP768" s="441"/>
      <c r="AQ768" s="441"/>
      <c r="AR768" s="441"/>
      <c r="AS768" s="441"/>
      <c r="AT768" s="441"/>
      <c r="AU768" s="441"/>
      <c r="AV768" s="443"/>
      <c r="AW768" s="442"/>
      <c r="AY768" s="441"/>
      <c r="BC768" s="441"/>
      <c r="BD768" s="441"/>
      <c r="BE768" s="441"/>
      <c r="BF768" s="441"/>
      <c r="BG768" s="441"/>
      <c r="BH768" s="441"/>
      <c r="BI768" s="441"/>
      <c r="BJ768" s="441"/>
      <c r="BK768" s="441"/>
    </row>
    <row r="769" spans="1:63" x14ac:dyDescent="0.25">
      <c r="A769" s="443"/>
      <c r="B769" s="438"/>
      <c r="C769" s="441"/>
      <c r="D769" s="441"/>
      <c r="E769" s="441"/>
      <c r="I769" s="442"/>
      <c r="Q769" s="443"/>
      <c r="S769" s="443"/>
      <c r="T769" s="441"/>
      <c r="U769" s="444"/>
      <c r="V769" s="438"/>
      <c r="W769" s="443"/>
      <c r="X769" s="443"/>
      <c r="Y769" s="441"/>
      <c r="Z769" s="445"/>
      <c r="AA769" s="441"/>
      <c r="AB769" s="443"/>
      <c r="AC769" s="441"/>
      <c r="AD769" s="444"/>
      <c r="AG769" s="441"/>
      <c r="AH769" s="441"/>
      <c r="AI769" s="443"/>
      <c r="AL769" s="441"/>
      <c r="AN769" s="441"/>
      <c r="AO769" s="443"/>
      <c r="AP769" s="441"/>
      <c r="AQ769" s="441"/>
      <c r="AR769" s="441"/>
      <c r="AS769" s="441"/>
      <c r="AT769" s="441"/>
      <c r="AU769" s="441"/>
      <c r="AV769" s="443"/>
      <c r="AW769" s="442"/>
      <c r="AY769" s="441"/>
      <c r="BC769" s="441"/>
      <c r="BD769" s="441"/>
      <c r="BE769" s="441"/>
      <c r="BF769" s="441"/>
      <c r="BG769" s="441"/>
      <c r="BH769" s="441"/>
      <c r="BI769" s="441"/>
      <c r="BJ769" s="441"/>
      <c r="BK769" s="441"/>
    </row>
    <row r="770" spans="1:63" x14ac:dyDescent="0.25">
      <c r="A770" s="443"/>
      <c r="B770" s="438"/>
      <c r="C770" s="441"/>
      <c r="D770" s="441"/>
      <c r="E770" s="441"/>
      <c r="I770" s="442"/>
      <c r="Q770" s="443"/>
      <c r="S770" s="443"/>
      <c r="T770" s="441"/>
      <c r="U770" s="444"/>
      <c r="V770" s="438"/>
      <c r="W770" s="443"/>
      <c r="X770" s="443"/>
      <c r="Y770" s="441"/>
      <c r="Z770" s="445"/>
      <c r="AA770" s="441"/>
      <c r="AB770" s="443"/>
      <c r="AC770" s="441"/>
      <c r="AD770" s="444"/>
      <c r="AG770" s="441"/>
      <c r="AH770" s="441"/>
      <c r="AI770" s="443"/>
      <c r="AL770" s="441"/>
      <c r="AN770" s="441"/>
      <c r="AO770" s="443"/>
      <c r="AP770" s="441"/>
      <c r="AQ770" s="441"/>
      <c r="AR770" s="441"/>
      <c r="AS770" s="441"/>
      <c r="AT770" s="441"/>
      <c r="AU770" s="441"/>
      <c r="AV770" s="443"/>
      <c r="AW770" s="442"/>
      <c r="AY770" s="441"/>
      <c r="BC770" s="441"/>
      <c r="BD770" s="441"/>
      <c r="BE770" s="441"/>
      <c r="BF770" s="441"/>
      <c r="BG770" s="441"/>
      <c r="BH770" s="441"/>
      <c r="BI770" s="441"/>
      <c r="BJ770" s="441"/>
      <c r="BK770" s="441"/>
    </row>
    <row r="771" spans="1:63" x14ac:dyDescent="0.25">
      <c r="A771" s="443"/>
      <c r="B771" s="438"/>
      <c r="C771" s="441"/>
      <c r="D771" s="441"/>
      <c r="E771" s="441"/>
      <c r="I771" s="442"/>
      <c r="Q771" s="443"/>
      <c r="S771" s="443"/>
      <c r="T771" s="441"/>
      <c r="U771" s="444"/>
      <c r="V771" s="438"/>
      <c r="W771" s="443"/>
      <c r="X771" s="443"/>
      <c r="Y771" s="441"/>
      <c r="Z771" s="445"/>
      <c r="AA771" s="441"/>
      <c r="AB771" s="443"/>
      <c r="AC771" s="441"/>
      <c r="AD771" s="444"/>
      <c r="AG771" s="441"/>
      <c r="AH771" s="441"/>
      <c r="AI771" s="443"/>
      <c r="AL771" s="441"/>
      <c r="AN771" s="441"/>
      <c r="AO771" s="443"/>
      <c r="AP771" s="441"/>
      <c r="AQ771" s="441"/>
      <c r="AR771" s="441"/>
      <c r="AS771" s="441"/>
      <c r="AT771" s="441"/>
      <c r="AU771" s="441"/>
      <c r="AV771" s="443"/>
      <c r="AW771" s="442"/>
      <c r="AY771" s="441"/>
      <c r="BC771" s="441"/>
      <c r="BD771" s="441"/>
      <c r="BE771" s="441"/>
      <c r="BF771" s="441"/>
      <c r="BG771" s="441"/>
      <c r="BH771" s="441"/>
      <c r="BI771" s="441"/>
      <c r="BJ771" s="441"/>
      <c r="BK771" s="441"/>
    </row>
    <row r="772" spans="1:63" x14ac:dyDescent="0.25">
      <c r="A772" s="443"/>
      <c r="B772" s="438"/>
      <c r="C772" s="441"/>
      <c r="D772" s="441"/>
      <c r="E772" s="441"/>
      <c r="I772" s="442"/>
      <c r="Q772" s="443"/>
      <c r="S772" s="443"/>
      <c r="T772" s="441"/>
      <c r="U772" s="444"/>
      <c r="V772" s="438"/>
      <c r="W772" s="443"/>
      <c r="X772" s="443"/>
      <c r="Y772" s="441"/>
      <c r="Z772" s="445"/>
      <c r="AA772" s="441"/>
      <c r="AB772" s="443"/>
      <c r="AC772" s="441"/>
      <c r="AD772" s="444"/>
      <c r="AG772" s="441"/>
      <c r="AH772" s="441"/>
      <c r="AI772" s="443"/>
      <c r="AL772" s="441"/>
      <c r="AN772" s="441"/>
      <c r="AO772" s="443"/>
      <c r="AP772" s="441"/>
      <c r="AQ772" s="441"/>
      <c r="AR772" s="441"/>
      <c r="AS772" s="441"/>
      <c r="AT772" s="441"/>
      <c r="AU772" s="441"/>
      <c r="AV772" s="443"/>
      <c r="AW772" s="442"/>
      <c r="AY772" s="441"/>
      <c r="BC772" s="441"/>
      <c r="BD772" s="441"/>
      <c r="BE772" s="441"/>
      <c r="BF772" s="441"/>
      <c r="BG772" s="441"/>
      <c r="BH772" s="441"/>
      <c r="BI772" s="441"/>
      <c r="BJ772" s="441"/>
      <c r="BK772" s="441"/>
    </row>
    <row r="773" spans="1:63" x14ac:dyDescent="0.25">
      <c r="A773" s="443"/>
      <c r="B773" s="438"/>
      <c r="C773" s="441"/>
      <c r="D773" s="441"/>
      <c r="E773" s="441"/>
      <c r="I773" s="442"/>
      <c r="Q773" s="443"/>
      <c r="S773" s="443"/>
      <c r="T773" s="441"/>
      <c r="U773" s="444"/>
      <c r="V773" s="438"/>
      <c r="W773" s="443"/>
      <c r="X773" s="443"/>
      <c r="Y773" s="441"/>
      <c r="Z773" s="445"/>
      <c r="AA773" s="441"/>
      <c r="AB773" s="443"/>
      <c r="AC773" s="441"/>
      <c r="AD773" s="444"/>
      <c r="AG773" s="441"/>
      <c r="AH773" s="441"/>
      <c r="AI773" s="443"/>
      <c r="AL773" s="441"/>
      <c r="AN773" s="441"/>
      <c r="AO773" s="443"/>
      <c r="AP773" s="441"/>
      <c r="AQ773" s="441"/>
      <c r="AR773" s="441"/>
      <c r="AS773" s="441"/>
      <c r="AT773" s="441"/>
      <c r="AU773" s="441"/>
      <c r="AV773" s="443"/>
      <c r="AW773" s="442"/>
      <c r="AY773" s="441"/>
      <c r="BC773" s="441"/>
      <c r="BD773" s="441"/>
      <c r="BE773" s="441"/>
      <c r="BF773" s="441"/>
      <c r="BG773" s="441"/>
      <c r="BH773" s="441"/>
      <c r="BI773" s="441"/>
      <c r="BJ773" s="441"/>
      <c r="BK773" s="441"/>
    </row>
    <row r="774" spans="1:63" x14ac:dyDescent="0.25">
      <c r="A774" s="443"/>
      <c r="B774" s="438"/>
      <c r="C774" s="441"/>
      <c r="D774" s="441"/>
      <c r="E774" s="441"/>
      <c r="I774" s="442"/>
      <c r="Q774" s="443"/>
      <c r="S774" s="443"/>
      <c r="T774" s="441"/>
      <c r="U774" s="444"/>
      <c r="V774" s="438"/>
      <c r="W774" s="443"/>
      <c r="X774" s="443"/>
      <c r="Y774" s="441"/>
      <c r="Z774" s="445"/>
      <c r="AA774" s="441"/>
      <c r="AB774" s="443"/>
      <c r="AC774" s="441"/>
      <c r="AD774" s="444"/>
      <c r="AG774" s="441"/>
      <c r="AH774" s="441"/>
      <c r="AI774" s="443"/>
      <c r="AL774" s="441"/>
      <c r="AN774" s="441"/>
      <c r="AO774" s="443"/>
      <c r="AP774" s="441"/>
      <c r="AQ774" s="441"/>
      <c r="AR774" s="441"/>
      <c r="AS774" s="441"/>
      <c r="AT774" s="441"/>
      <c r="AU774" s="441"/>
      <c r="AV774" s="443"/>
      <c r="AW774" s="442"/>
      <c r="AY774" s="441"/>
      <c r="BC774" s="441"/>
      <c r="BD774" s="441"/>
      <c r="BE774" s="441"/>
      <c r="BF774" s="441"/>
      <c r="BG774" s="441"/>
      <c r="BH774" s="441"/>
      <c r="BI774" s="441"/>
      <c r="BJ774" s="441"/>
      <c r="BK774" s="441"/>
    </row>
    <row r="775" spans="1:63" x14ac:dyDescent="0.25">
      <c r="A775" s="443"/>
      <c r="B775" s="438"/>
      <c r="C775" s="441"/>
      <c r="D775" s="441"/>
      <c r="E775" s="441"/>
      <c r="I775" s="442"/>
      <c r="Q775" s="443"/>
      <c r="S775" s="443"/>
      <c r="T775" s="441"/>
      <c r="U775" s="444"/>
      <c r="V775" s="438"/>
      <c r="W775" s="443"/>
      <c r="X775" s="443"/>
      <c r="Y775" s="441"/>
      <c r="Z775" s="445"/>
      <c r="AA775" s="441"/>
      <c r="AB775" s="443"/>
      <c r="AC775" s="441"/>
      <c r="AD775" s="444"/>
      <c r="AG775" s="441"/>
      <c r="AH775" s="441"/>
      <c r="AI775" s="443"/>
      <c r="AL775" s="441"/>
      <c r="AN775" s="441"/>
      <c r="AO775" s="443"/>
      <c r="AP775" s="441"/>
      <c r="AQ775" s="441"/>
      <c r="AR775" s="441"/>
      <c r="AS775" s="441"/>
      <c r="AT775" s="441"/>
      <c r="AU775" s="441"/>
      <c r="AV775" s="443"/>
      <c r="AW775" s="442"/>
      <c r="AY775" s="441"/>
      <c r="BC775" s="441"/>
      <c r="BD775" s="441"/>
      <c r="BE775" s="441"/>
      <c r="BF775" s="441"/>
      <c r="BG775" s="441"/>
      <c r="BH775" s="441"/>
      <c r="BI775" s="441"/>
      <c r="BJ775" s="441"/>
      <c r="BK775" s="441"/>
    </row>
    <row r="776" spans="1:63" x14ac:dyDescent="0.25">
      <c r="A776" s="443"/>
      <c r="B776" s="438"/>
      <c r="C776" s="441"/>
      <c r="D776" s="441"/>
      <c r="E776" s="441"/>
      <c r="I776" s="442"/>
      <c r="Q776" s="443"/>
      <c r="S776" s="443"/>
      <c r="T776" s="441"/>
      <c r="U776" s="444"/>
      <c r="V776" s="438"/>
      <c r="W776" s="443"/>
      <c r="X776" s="443"/>
      <c r="Y776" s="441"/>
      <c r="Z776" s="445"/>
      <c r="AA776" s="441"/>
      <c r="AB776" s="443"/>
      <c r="AC776" s="441"/>
      <c r="AD776" s="444"/>
      <c r="AG776" s="441"/>
      <c r="AH776" s="441"/>
      <c r="AI776" s="443"/>
      <c r="AL776" s="441"/>
      <c r="AN776" s="441"/>
      <c r="AO776" s="443"/>
      <c r="AP776" s="441"/>
      <c r="AQ776" s="441"/>
      <c r="AR776" s="441"/>
      <c r="AS776" s="441"/>
      <c r="AT776" s="441"/>
      <c r="AU776" s="441"/>
      <c r="AV776" s="443"/>
      <c r="AW776" s="442"/>
      <c r="AY776" s="441"/>
      <c r="BC776" s="441"/>
      <c r="BD776" s="441"/>
      <c r="BE776" s="441"/>
      <c r="BF776" s="441"/>
      <c r="BG776" s="441"/>
      <c r="BH776" s="441"/>
      <c r="BI776" s="441"/>
      <c r="BJ776" s="441"/>
      <c r="BK776" s="441"/>
    </row>
    <row r="777" spans="1:63" x14ac:dyDescent="0.25">
      <c r="A777" s="443"/>
      <c r="B777" s="438"/>
      <c r="C777" s="441"/>
      <c r="D777" s="441"/>
      <c r="E777" s="441"/>
      <c r="I777" s="442"/>
      <c r="Q777" s="443"/>
      <c r="S777" s="443"/>
      <c r="T777" s="441"/>
      <c r="U777" s="444"/>
      <c r="V777" s="438"/>
      <c r="W777" s="443"/>
      <c r="X777" s="443"/>
      <c r="Y777" s="441"/>
      <c r="Z777" s="445"/>
      <c r="AA777" s="441"/>
      <c r="AB777" s="443"/>
      <c r="AC777" s="441"/>
      <c r="AD777" s="444"/>
      <c r="AG777" s="441"/>
      <c r="AH777" s="441"/>
      <c r="AI777" s="443"/>
      <c r="AL777" s="441"/>
      <c r="AN777" s="441"/>
      <c r="AO777" s="443"/>
      <c r="AP777" s="441"/>
      <c r="AQ777" s="441"/>
      <c r="AR777" s="441"/>
      <c r="AS777" s="441"/>
      <c r="AT777" s="441"/>
      <c r="AU777" s="441"/>
      <c r="AV777" s="443"/>
      <c r="AW777" s="442"/>
      <c r="AY777" s="441"/>
      <c r="BC777" s="441"/>
      <c r="BD777" s="441"/>
      <c r="BE777" s="441"/>
      <c r="BF777" s="441"/>
      <c r="BG777" s="441"/>
      <c r="BH777" s="441"/>
      <c r="BI777" s="441"/>
      <c r="BJ777" s="441"/>
      <c r="BK777" s="441"/>
    </row>
    <row r="778" spans="1:63" x14ac:dyDescent="0.25">
      <c r="A778" s="443"/>
      <c r="B778" s="438"/>
      <c r="C778" s="441"/>
      <c r="D778" s="441"/>
      <c r="E778" s="441"/>
      <c r="I778" s="442"/>
      <c r="Q778" s="443"/>
      <c r="S778" s="443"/>
      <c r="T778" s="441"/>
      <c r="U778" s="444"/>
      <c r="V778" s="438"/>
      <c r="W778" s="443"/>
      <c r="X778" s="443"/>
      <c r="Y778" s="441"/>
      <c r="Z778" s="445"/>
      <c r="AA778" s="441"/>
      <c r="AB778" s="443"/>
      <c r="AC778" s="441"/>
      <c r="AD778" s="444"/>
      <c r="AG778" s="441"/>
      <c r="AH778" s="441"/>
      <c r="AI778" s="443"/>
      <c r="AL778" s="441"/>
      <c r="AN778" s="441"/>
      <c r="AO778" s="443"/>
      <c r="AP778" s="441"/>
      <c r="AQ778" s="441"/>
      <c r="AR778" s="441"/>
      <c r="AS778" s="441"/>
      <c r="AT778" s="441"/>
      <c r="AU778" s="441"/>
      <c r="AV778" s="443"/>
      <c r="AW778" s="442"/>
      <c r="AY778" s="441"/>
      <c r="BC778" s="441"/>
      <c r="BD778" s="441"/>
      <c r="BE778" s="441"/>
      <c r="BF778" s="441"/>
      <c r="BG778" s="441"/>
      <c r="BH778" s="441"/>
      <c r="BI778" s="441"/>
      <c r="BJ778" s="441"/>
      <c r="BK778" s="441"/>
    </row>
    <row r="779" spans="1:63" x14ac:dyDescent="0.25">
      <c r="A779" s="443"/>
      <c r="B779" s="438"/>
      <c r="C779" s="441"/>
      <c r="D779" s="441"/>
      <c r="E779" s="441"/>
      <c r="I779" s="442"/>
      <c r="Q779" s="443"/>
      <c r="S779" s="443"/>
      <c r="T779" s="441"/>
      <c r="U779" s="444"/>
      <c r="V779" s="438"/>
      <c r="W779" s="443"/>
      <c r="X779" s="443"/>
      <c r="Y779" s="441"/>
      <c r="Z779" s="445"/>
      <c r="AA779" s="441"/>
      <c r="AB779" s="443"/>
      <c r="AC779" s="441"/>
      <c r="AD779" s="444"/>
      <c r="AG779" s="441"/>
      <c r="AH779" s="441"/>
      <c r="AI779" s="443"/>
      <c r="AL779" s="441"/>
      <c r="AN779" s="441"/>
      <c r="AO779" s="443"/>
      <c r="AP779" s="441"/>
      <c r="AQ779" s="441"/>
      <c r="AR779" s="441"/>
      <c r="AS779" s="441"/>
      <c r="AT779" s="441"/>
      <c r="AU779" s="441"/>
      <c r="AV779" s="443"/>
      <c r="AW779" s="442"/>
      <c r="AY779" s="441"/>
      <c r="BC779" s="441"/>
      <c r="BD779" s="441"/>
      <c r="BE779" s="441"/>
      <c r="BF779" s="441"/>
      <c r="BG779" s="441"/>
      <c r="BH779" s="441"/>
      <c r="BI779" s="441"/>
      <c r="BJ779" s="441"/>
      <c r="BK779" s="441"/>
    </row>
    <row r="780" spans="1:63" x14ac:dyDescent="0.25">
      <c r="A780" s="443"/>
      <c r="B780" s="438"/>
      <c r="C780" s="441"/>
      <c r="D780" s="441"/>
      <c r="E780" s="441"/>
      <c r="I780" s="442"/>
      <c r="Q780" s="443"/>
      <c r="S780" s="443"/>
      <c r="T780" s="441"/>
      <c r="U780" s="444"/>
      <c r="V780" s="438"/>
      <c r="W780" s="443"/>
      <c r="X780" s="443"/>
      <c r="Y780" s="441"/>
      <c r="Z780" s="445"/>
      <c r="AA780" s="441"/>
      <c r="AB780" s="443"/>
      <c r="AC780" s="441"/>
      <c r="AD780" s="444"/>
      <c r="AG780" s="441"/>
      <c r="AH780" s="441"/>
      <c r="AI780" s="443"/>
      <c r="AL780" s="441"/>
      <c r="AN780" s="441"/>
      <c r="AO780" s="443"/>
      <c r="AP780" s="441"/>
      <c r="AQ780" s="441"/>
      <c r="AR780" s="441"/>
      <c r="AS780" s="441"/>
      <c r="AT780" s="441"/>
      <c r="AU780" s="441"/>
      <c r="AV780" s="443"/>
      <c r="AW780" s="442"/>
      <c r="AY780" s="441"/>
      <c r="BC780" s="441"/>
      <c r="BD780" s="441"/>
      <c r="BE780" s="441"/>
      <c r="BF780" s="441"/>
      <c r="BG780" s="441"/>
      <c r="BH780" s="441"/>
      <c r="BI780" s="441"/>
      <c r="BJ780" s="441"/>
      <c r="BK780" s="441"/>
    </row>
    <row r="781" spans="1:63" x14ac:dyDescent="0.25">
      <c r="A781" s="443"/>
      <c r="B781" s="438"/>
      <c r="C781" s="441"/>
      <c r="D781" s="441"/>
      <c r="E781" s="441"/>
      <c r="I781" s="442"/>
      <c r="Q781" s="443"/>
      <c r="S781" s="443"/>
      <c r="T781" s="441"/>
      <c r="U781" s="444"/>
      <c r="V781" s="438"/>
      <c r="W781" s="443"/>
      <c r="X781" s="443"/>
      <c r="Y781" s="441"/>
      <c r="Z781" s="445"/>
      <c r="AA781" s="441"/>
      <c r="AB781" s="443"/>
      <c r="AC781" s="441"/>
      <c r="AD781" s="444"/>
      <c r="AG781" s="441"/>
      <c r="AH781" s="441"/>
      <c r="AI781" s="443"/>
      <c r="AL781" s="441"/>
      <c r="AN781" s="441"/>
      <c r="AO781" s="443"/>
      <c r="AP781" s="441"/>
      <c r="AQ781" s="441"/>
      <c r="AR781" s="441"/>
      <c r="AS781" s="441"/>
      <c r="AT781" s="441"/>
      <c r="AU781" s="441"/>
      <c r="AV781" s="443"/>
      <c r="AW781" s="442"/>
      <c r="AY781" s="441"/>
      <c r="BC781" s="441"/>
      <c r="BD781" s="441"/>
      <c r="BE781" s="441"/>
      <c r="BF781" s="441"/>
      <c r="BG781" s="441"/>
      <c r="BH781" s="441"/>
      <c r="BI781" s="441"/>
      <c r="BJ781" s="441"/>
      <c r="BK781" s="441"/>
    </row>
    <row r="782" spans="1:63" x14ac:dyDescent="0.25">
      <c r="A782" s="443"/>
      <c r="B782" s="438"/>
      <c r="C782" s="441"/>
      <c r="D782" s="441"/>
      <c r="E782" s="441"/>
      <c r="I782" s="442"/>
      <c r="Q782" s="443"/>
      <c r="S782" s="443"/>
      <c r="T782" s="441"/>
      <c r="U782" s="444"/>
      <c r="V782" s="438"/>
      <c r="W782" s="443"/>
      <c r="X782" s="443"/>
      <c r="Y782" s="441"/>
      <c r="Z782" s="445"/>
      <c r="AA782" s="441"/>
      <c r="AB782" s="443"/>
      <c r="AC782" s="441"/>
      <c r="AD782" s="444"/>
      <c r="AG782" s="441"/>
      <c r="AH782" s="441"/>
      <c r="AI782" s="443"/>
      <c r="AL782" s="441"/>
      <c r="AN782" s="441"/>
      <c r="AO782" s="443"/>
      <c r="AP782" s="441"/>
      <c r="AQ782" s="441"/>
      <c r="AR782" s="441"/>
      <c r="AS782" s="441"/>
      <c r="AT782" s="441"/>
      <c r="AU782" s="441"/>
      <c r="AV782" s="443"/>
      <c r="AW782" s="442"/>
      <c r="AY782" s="441"/>
      <c r="BC782" s="441"/>
      <c r="BD782" s="441"/>
      <c r="BE782" s="441"/>
      <c r="BF782" s="441"/>
      <c r="BG782" s="441"/>
      <c r="BH782" s="441"/>
      <c r="BI782" s="441"/>
      <c r="BJ782" s="441"/>
      <c r="BK782" s="441"/>
    </row>
    <row r="783" spans="1:63" x14ac:dyDescent="0.25">
      <c r="A783" s="443"/>
      <c r="B783" s="438"/>
      <c r="C783" s="441"/>
      <c r="D783" s="441"/>
      <c r="E783" s="441"/>
      <c r="I783" s="442"/>
      <c r="Q783" s="443"/>
      <c r="S783" s="443"/>
      <c r="T783" s="441"/>
      <c r="U783" s="444"/>
      <c r="V783" s="438"/>
      <c r="W783" s="443"/>
      <c r="X783" s="443"/>
      <c r="Y783" s="441"/>
      <c r="Z783" s="445"/>
      <c r="AA783" s="441"/>
      <c r="AB783" s="443"/>
      <c r="AC783" s="441"/>
      <c r="AD783" s="444"/>
      <c r="AG783" s="441"/>
      <c r="AH783" s="441"/>
      <c r="AI783" s="443"/>
      <c r="AL783" s="441"/>
      <c r="AN783" s="441"/>
      <c r="AO783" s="443"/>
      <c r="AP783" s="441"/>
      <c r="AQ783" s="441"/>
      <c r="AR783" s="441"/>
      <c r="AS783" s="441"/>
      <c r="AT783" s="441"/>
      <c r="AU783" s="441"/>
      <c r="AV783" s="443"/>
      <c r="AW783" s="442"/>
      <c r="AY783" s="441"/>
      <c r="BC783" s="441"/>
      <c r="BD783" s="441"/>
      <c r="BE783" s="441"/>
      <c r="BF783" s="441"/>
      <c r="BG783" s="441"/>
      <c r="BH783" s="441"/>
      <c r="BI783" s="441"/>
      <c r="BJ783" s="441"/>
      <c r="BK783" s="441"/>
    </row>
    <row r="784" spans="1:63" x14ac:dyDescent="0.25">
      <c r="A784" s="443"/>
      <c r="B784" s="438"/>
      <c r="C784" s="441"/>
      <c r="D784" s="441"/>
      <c r="E784" s="441"/>
      <c r="I784" s="442"/>
      <c r="Q784" s="443"/>
      <c r="S784" s="443"/>
      <c r="T784" s="441"/>
      <c r="U784" s="444"/>
      <c r="V784" s="438"/>
      <c r="W784" s="443"/>
      <c r="X784" s="443"/>
      <c r="Y784" s="441"/>
      <c r="Z784" s="445"/>
      <c r="AA784" s="441"/>
      <c r="AB784" s="443"/>
      <c r="AC784" s="441"/>
      <c r="AD784" s="444"/>
      <c r="AG784" s="441"/>
      <c r="AH784" s="441"/>
      <c r="AI784" s="443"/>
      <c r="AL784" s="441"/>
      <c r="AN784" s="441"/>
      <c r="AO784" s="443"/>
      <c r="AP784" s="441"/>
      <c r="AQ784" s="441"/>
      <c r="AR784" s="441"/>
      <c r="AS784" s="441"/>
      <c r="AT784" s="441"/>
      <c r="AU784" s="441"/>
      <c r="AV784" s="443"/>
      <c r="AW784" s="442"/>
      <c r="AY784" s="441"/>
      <c r="BC784" s="441"/>
      <c r="BD784" s="441"/>
      <c r="BE784" s="441"/>
      <c r="BF784" s="441"/>
      <c r="BG784" s="441"/>
      <c r="BH784" s="441"/>
      <c r="BI784" s="441"/>
      <c r="BJ784" s="441"/>
      <c r="BK784" s="441"/>
    </row>
    <row r="785" spans="1:63" x14ac:dyDescent="0.25">
      <c r="A785" s="443"/>
      <c r="B785" s="438"/>
      <c r="C785" s="441"/>
      <c r="D785" s="441"/>
      <c r="E785" s="441"/>
      <c r="I785" s="442"/>
      <c r="Q785" s="443"/>
      <c r="S785" s="443"/>
      <c r="T785" s="441"/>
      <c r="U785" s="444"/>
      <c r="V785" s="438"/>
      <c r="W785" s="443"/>
      <c r="X785" s="443"/>
      <c r="Y785" s="441"/>
      <c r="Z785" s="445"/>
      <c r="AA785" s="441"/>
      <c r="AB785" s="443"/>
      <c r="AC785" s="441"/>
      <c r="AD785" s="444"/>
      <c r="AG785" s="441"/>
      <c r="AH785" s="441"/>
      <c r="AI785" s="443"/>
      <c r="AL785" s="441"/>
      <c r="AN785" s="441"/>
      <c r="AO785" s="443"/>
      <c r="AP785" s="441"/>
      <c r="AQ785" s="441"/>
      <c r="AR785" s="441"/>
      <c r="AS785" s="441"/>
      <c r="AT785" s="441"/>
      <c r="AU785" s="441"/>
      <c r="AV785" s="443"/>
      <c r="AW785" s="442"/>
      <c r="AY785" s="441"/>
      <c r="BC785" s="441"/>
      <c r="BD785" s="441"/>
      <c r="BE785" s="441"/>
      <c r="BF785" s="441"/>
      <c r="BG785" s="441"/>
      <c r="BH785" s="441"/>
      <c r="BI785" s="441"/>
      <c r="BJ785" s="441"/>
      <c r="BK785" s="441"/>
    </row>
    <row r="786" spans="1:63" x14ac:dyDescent="0.25">
      <c r="A786" s="443"/>
      <c r="B786" s="438"/>
      <c r="C786" s="441"/>
      <c r="D786" s="441"/>
      <c r="E786" s="441"/>
      <c r="I786" s="442"/>
      <c r="Q786" s="443"/>
      <c r="S786" s="443"/>
      <c r="T786" s="441"/>
      <c r="U786" s="444"/>
      <c r="V786" s="438"/>
      <c r="W786" s="443"/>
      <c r="X786" s="443"/>
      <c r="Y786" s="441"/>
      <c r="Z786" s="445"/>
      <c r="AA786" s="441"/>
      <c r="AB786" s="443"/>
      <c r="AC786" s="441"/>
      <c r="AD786" s="444"/>
      <c r="AG786" s="441"/>
      <c r="AH786" s="441"/>
      <c r="AI786" s="443"/>
      <c r="AL786" s="441"/>
      <c r="AN786" s="441"/>
      <c r="AO786" s="443"/>
      <c r="AP786" s="441"/>
      <c r="AQ786" s="441"/>
      <c r="AR786" s="441"/>
      <c r="AS786" s="441"/>
      <c r="AT786" s="441"/>
      <c r="AU786" s="441"/>
      <c r="AV786" s="443"/>
      <c r="AW786" s="442"/>
      <c r="AY786" s="441"/>
      <c r="BC786" s="441"/>
      <c r="BD786" s="441"/>
      <c r="BE786" s="441"/>
      <c r="BF786" s="441"/>
      <c r="BG786" s="441"/>
      <c r="BH786" s="441"/>
      <c r="BI786" s="441"/>
      <c r="BJ786" s="441"/>
      <c r="BK786" s="441"/>
    </row>
    <row r="787" spans="1:63" x14ac:dyDescent="0.25">
      <c r="A787" s="443"/>
      <c r="B787" s="438"/>
      <c r="C787" s="441"/>
      <c r="D787" s="441"/>
      <c r="E787" s="441"/>
      <c r="I787" s="442"/>
      <c r="Q787" s="443"/>
      <c r="S787" s="443"/>
      <c r="T787" s="441"/>
      <c r="U787" s="444"/>
      <c r="V787" s="438"/>
      <c r="W787" s="443"/>
      <c r="X787" s="443"/>
      <c r="Y787" s="441"/>
      <c r="Z787" s="445"/>
      <c r="AA787" s="441"/>
      <c r="AB787" s="443"/>
      <c r="AC787" s="441"/>
      <c r="AD787" s="444"/>
      <c r="AG787" s="441"/>
      <c r="AH787" s="441"/>
      <c r="AI787" s="443"/>
      <c r="AL787" s="441"/>
      <c r="AN787" s="441"/>
      <c r="AO787" s="443"/>
      <c r="AP787" s="441"/>
      <c r="AQ787" s="441"/>
      <c r="AR787" s="441"/>
      <c r="AS787" s="441"/>
      <c r="AT787" s="441"/>
      <c r="AU787" s="441"/>
      <c r="AV787" s="443"/>
      <c r="AW787" s="442"/>
      <c r="AY787" s="441"/>
      <c r="BC787" s="441"/>
      <c r="BD787" s="441"/>
      <c r="BE787" s="441"/>
      <c r="BF787" s="441"/>
      <c r="BG787" s="441"/>
      <c r="BH787" s="441"/>
      <c r="BI787" s="441"/>
      <c r="BJ787" s="441"/>
      <c r="BK787" s="441"/>
    </row>
    <row r="788" spans="1:63" x14ac:dyDescent="0.25">
      <c r="A788" s="443"/>
      <c r="B788" s="438"/>
      <c r="C788" s="441"/>
      <c r="D788" s="441"/>
      <c r="E788" s="441"/>
      <c r="I788" s="442"/>
      <c r="Q788" s="443"/>
      <c r="S788" s="443"/>
      <c r="T788" s="441"/>
      <c r="U788" s="444"/>
      <c r="V788" s="438"/>
      <c r="W788" s="443"/>
      <c r="X788" s="443"/>
      <c r="Y788" s="441"/>
      <c r="Z788" s="445"/>
      <c r="AA788" s="441"/>
      <c r="AB788" s="443"/>
      <c r="AC788" s="441"/>
      <c r="AD788" s="444"/>
      <c r="AG788" s="441"/>
      <c r="AH788" s="441"/>
      <c r="AI788" s="443"/>
      <c r="AL788" s="441"/>
      <c r="AN788" s="441"/>
      <c r="AO788" s="443"/>
      <c r="AP788" s="441"/>
      <c r="AQ788" s="441"/>
      <c r="AR788" s="441"/>
      <c r="AS788" s="441"/>
      <c r="AT788" s="441"/>
      <c r="AU788" s="441"/>
      <c r="AV788" s="443"/>
      <c r="AW788" s="442"/>
      <c r="AY788" s="441"/>
      <c r="BC788" s="441"/>
      <c r="BD788" s="441"/>
      <c r="BE788" s="441"/>
      <c r="BF788" s="441"/>
      <c r="BG788" s="441"/>
      <c r="BH788" s="441"/>
      <c r="BI788" s="441"/>
      <c r="BJ788" s="441"/>
      <c r="BK788" s="441"/>
    </row>
    <row r="789" spans="1:63" x14ac:dyDescent="0.25">
      <c r="A789" s="443"/>
      <c r="B789" s="438"/>
      <c r="C789" s="441"/>
      <c r="D789" s="441"/>
      <c r="E789" s="441"/>
      <c r="I789" s="442"/>
      <c r="Q789" s="443"/>
      <c r="S789" s="443"/>
      <c r="T789" s="441"/>
      <c r="U789" s="444"/>
      <c r="V789" s="438"/>
      <c r="W789" s="443"/>
      <c r="X789" s="443"/>
      <c r="Y789" s="441"/>
      <c r="Z789" s="445"/>
      <c r="AA789" s="441"/>
      <c r="AB789" s="443"/>
      <c r="AC789" s="441"/>
      <c r="AD789" s="444"/>
      <c r="AG789" s="441"/>
      <c r="AH789" s="441"/>
      <c r="AI789" s="443"/>
      <c r="AL789" s="441"/>
      <c r="AN789" s="441"/>
      <c r="AO789" s="443"/>
      <c r="AP789" s="441"/>
      <c r="AQ789" s="441"/>
      <c r="AR789" s="441"/>
      <c r="AS789" s="441"/>
      <c r="AT789" s="441"/>
      <c r="AU789" s="441"/>
      <c r="AV789" s="443"/>
      <c r="AW789" s="442"/>
      <c r="AY789" s="441"/>
      <c r="BC789" s="441"/>
      <c r="BD789" s="441"/>
      <c r="BE789" s="441"/>
      <c r="BF789" s="441"/>
      <c r="BG789" s="441"/>
      <c r="BH789" s="441"/>
      <c r="BI789" s="441"/>
      <c r="BJ789" s="441"/>
      <c r="BK789" s="441"/>
    </row>
    <row r="790" spans="1:63" x14ac:dyDescent="0.25">
      <c r="A790" s="443"/>
      <c r="B790" s="438"/>
      <c r="C790" s="441"/>
      <c r="D790" s="441"/>
      <c r="E790" s="441"/>
      <c r="I790" s="442"/>
      <c r="Q790" s="443"/>
      <c r="S790" s="443"/>
      <c r="T790" s="441"/>
      <c r="U790" s="444"/>
      <c r="V790" s="438"/>
      <c r="W790" s="443"/>
      <c r="X790" s="443"/>
      <c r="Y790" s="441"/>
      <c r="Z790" s="445"/>
      <c r="AA790" s="441"/>
      <c r="AB790" s="443"/>
      <c r="AC790" s="441"/>
      <c r="AD790" s="444"/>
      <c r="AG790" s="441"/>
      <c r="AH790" s="441"/>
      <c r="AI790" s="443"/>
      <c r="AL790" s="441"/>
      <c r="AN790" s="441"/>
      <c r="AO790" s="443"/>
      <c r="AP790" s="441"/>
      <c r="AQ790" s="441"/>
      <c r="AR790" s="441"/>
      <c r="AS790" s="441"/>
      <c r="AT790" s="441"/>
      <c r="AU790" s="441"/>
      <c r="AV790" s="443"/>
      <c r="AW790" s="442"/>
      <c r="AY790" s="441"/>
      <c r="BC790" s="441"/>
      <c r="BD790" s="441"/>
      <c r="BE790" s="441"/>
      <c r="BF790" s="441"/>
      <c r="BG790" s="441"/>
      <c r="BH790" s="441"/>
      <c r="BI790" s="441"/>
      <c r="BJ790" s="441"/>
      <c r="BK790" s="441"/>
    </row>
    <row r="791" spans="1:63" x14ac:dyDescent="0.25">
      <c r="A791" s="443"/>
      <c r="B791" s="438"/>
      <c r="C791" s="441"/>
      <c r="D791" s="441"/>
      <c r="E791" s="441"/>
      <c r="I791" s="442"/>
      <c r="Q791" s="443"/>
      <c r="S791" s="443"/>
      <c r="T791" s="441"/>
      <c r="U791" s="444"/>
      <c r="V791" s="438"/>
      <c r="W791" s="443"/>
      <c r="X791" s="443"/>
      <c r="Y791" s="441"/>
      <c r="Z791" s="445"/>
      <c r="AA791" s="441"/>
      <c r="AB791" s="443"/>
      <c r="AC791" s="441"/>
      <c r="AD791" s="444"/>
      <c r="AG791" s="441"/>
      <c r="AH791" s="441"/>
      <c r="AI791" s="443"/>
      <c r="AL791" s="441"/>
      <c r="AN791" s="441"/>
      <c r="AO791" s="443"/>
      <c r="AP791" s="441"/>
      <c r="AQ791" s="441"/>
      <c r="AR791" s="441"/>
      <c r="AS791" s="441"/>
      <c r="AT791" s="441"/>
      <c r="AU791" s="441"/>
      <c r="AV791" s="443"/>
      <c r="AW791" s="442"/>
      <c r="AY791" s="441"/>
      <c r="BC791" s="441"/>
      <c r="BD791" s="441"/>
      <c r="BE791" s="441"/>
      <c r="BF791" s="441"/>
      <c r="BG791" s="441"/>
      <c r="BH791" s="441"/>
      <c r="BI791" s="441"/>
      <c r="BJ791" s="441"/>
      <c r="BK791" s="441"/>
    </row>
    <row r="792" spans="1:63" x14ac:dyDescent="0.25">
      <c r="A792" s="443"/>
      <c r="B792" s="438"/>
      <c r="C792" s="441"/>
      <c r="D792" s="441"/>
      <c r="E792" s="441"/>
      <c r="I792" s="442"/>
      <c r="Q792" s="443"/>
      <c r="S792" s="443"/>
      <c r="T792" s="441"/>
      <c r="U792" s="444"/>
      <c r="V792" s="438"/>
      <c r="W792" s="443"/>
      <c r="X792" s="443"/>
      <c r="Y792" s="441"/>
      <c r="Z792" s="445"/>
      <c r="AA792" s="441"/>
      <c r="AB792" s="443"/>
      <c r="AC792" s="441"/>
      <c r="AD792" s="444"/>
      <c r="AG792" s="441"/>
      <c r="AH792" s="441"/>
      <c r="AI792" s="443"/>
      <c r="AL792" s="441"/>
      <c r="AN792" s="441"/>
      <c r="AO792" s="443"/>
      <c r="AP792" s="441"/>
      <c r="AQ792" s="441"/>
      <c r="AR792" s="441"/>
      <c r="AS792" s="441"/>
      <c r="AT792" s="441"/>
      <c r="AU792" s="441"/>
      <c r="AV792" s="443"/>
      <c r="AW792" s="442"/>
      <c r="AY792" s="441"/>
      <c r="BC792" s="441"/>
      <c r="BD792" s="441"/>
      <c r="BE792" s="441"/>
      <c r="BF792" s="441"/>
      <c r="BG792" s="441"/>
      <c r="BH792" s="441"/>
      <c r="BI792" s="441"/>
      <c r="BJ792" s="441"/>
      <c r="BK792" s="441"/>
    </row>
    <row r="793" spans="1:63" x14ac:dyDescent="0.25">
      <c r="A793" s="443"/>
      <c r="B793" s="438"/>
      <c r="C793" s="441"/>
      <c r="D793" s="441"/>
      <c r="E793" s="441"/>
      <c r="I793" s="442"/>
      <c r="Q793" s="443"/>
      <c r="S793" s="443"/>
      <c r="T793" s="441"/>
      <c r="U793" s="444"/>
      <c r="V793" s="438"/>
      <c r="W793" s="443"/>
      <c r="X793" s="443"/>
      <c r="Y793" s="441"/>
      <c r="Z793" s="445"/>
      <c r="AA793" s="441"/>
      <c r="AB793" s="443"/>
      <c r="AC793" s="441"/>
      <c r="AD793" s="444"/>
      <c r="AG793" s="441"/>
      <c r="AH793" s="441"/>
      <c r="AI793" s="443"/>
      <c r="AL793" s="441"/>
      <c r="AN793" s="441"/>
      <c r="AO793" s="443"/>
      <c r="AP793" s="441"/>
      <c r="AQ793" s="441"/>
      <c r="AR793" s="441"/>
      <c r="AS793" s="441"/>
      <c r="AT793" s="441"/>
      <c r="AU793" s="441"/>
      <c r="AV793" s="443"/>
      <c r="AW793" s="442"/>
      <c r="AY793" s="441"/>
      <c r="BC793" s="441"/>
      <c r="BD793" s="441"/>
      <c r="BE793" s="441"/>
      <c r="BF793" s="441"/>
      <c r="BG793" s="441"/>
      <c r="BH793" s="441"/>
      <c r="BI793" s="441"/>
      <c r="BJ793" s="441"/>
      <c r="BK793" s="441"/>
    </row>
    <row r="794" spans="1:63" x14ac:dyDescent="0.25">
      <c r="A794" s="443"/>
      <c r="B794" s="438"/>
      <c r="C794" s="441"/>
      <c r="D794" s="441"/>
      <c r="E794" s="441"/>
      <c r="I794" s="442"/>
      <c r="Q794" s="443"/>
      <c r="S794" s="443"/>
      <c r="T794" s="441"/>
      <c r="U794" s="444"/>
      <c r="V794" s="438"/>
      <c r="W794" s="443"/>
      <c r="X794" s="443"/>
      <c r="Y794" s="441"/>
      <c r="Z794" s="445"/>
      <c r="AA794" s="441"/>
      <c r="AB794" s="443"/>
      <c r="AC794" s="441"/>
      <c r="AD794" s="444"/>
      <c r="AG794" s="441"/>
      <c r="AH794" s="441"/>
      <c r="AI794" s="443"/>
      <c r="AL794" s="441"/>
      <c r="AN794" s="441"/>
      <c r="AO794" s="443"/>
      <c r="AP794" s="441"/>
      <c r="AQ794" s="441"/>
      <c r="AR794" s="441"/>
      <c r="AS794" s="441"/>
      <c r="AT794" s="441"/>
      <c r="AU794" s="441"/>
      <c r="AV794" s="443"/>
      <c r="AW794" s="442"/>
      <c r="AY794" s="441"/>
      <c r="BC794" s="441"/>
      <c r="BD794" s="441"/>
      <c r="BE794" s="441"/>
      <c r="BF794" s="441"/>
      <c r="BG794" s="441"/>
      <c r="BH794" s="441"/>
      <c r="BI794" s="441"/>
      <c r="BJ794" s="441"/>
      <c r="BK794" s="441"/>
    </row>
    <row r="795" spans="1:63" x14ac:dyDescent="0.25">
      <c r="A795" s="443"/>
      <c r="B795" s="438"/>
      <c r="C795" s="441"/>
      <c r="D795" s="441"/>
      <c r="E795" s="441"/>
      <c r="I795" s="442"/>
      <c r="Q795" s="443"/>
      <c r="S795" s="443"/>
      <c r="T795" s="441"/>
      <c r="U795" s="444"/>
      <c r="V795" s="438"/>
      <c r="W795" s="443"/>
      <c r="X795" s="443"/>
      <c r="Y795" s="441"/>
      <c r="Z795" s="445"/>
      <c r="AA795" s="441"/>
      <c r="AB795" s="443"/>
      <c r="AC795" s="441"/>
      <c r="AD795" s="444"/>
      <c r="AG795" s="441"/>
      <c r="AH795" s="441"/>
      <c r="AI795" s="443"/>
      <c r="AL795" s="441"/>
      <c r="AN795" s="441"/>
      <c r="AO795" s="443"/>
      <c r="AP795" s="441"/>
      <c r="AQ795" s="441"/>
      <c r="AR795" s="441"/>
      <c r="AS795" s="441"/>
      <c r="AT795" s="441"/>
      <c r="AU795" s="441"/>
      <c r="AV795" s="443"/>
      <c r="AW795" s="442"/>
      <c r="AY795" s="441"/>
      <c r="BC795" s="441"/>
      <c r="BD795" s="441"/>
      <c r="BE795" s="441"/>
      <c r="BF795" s="441"/>
      <c r="BG795" s="441"/>
      <c r="BH795" s="441"/>
      <c r="BI795" s="441"/>
      <c r="BJ795" s="441"/>
      <c r="BK795" s="441"/>
    </row>
    <row r="796" spans="1:63" x14ac:dyDescent="0.25">
      <c r="A796" s="443"/>
      <c r="B796" s="438"/>
      <c r="C796" s="441"/>
      <c r="D796" s="441"/>
      <c r="E796" s="441"/>
      <c r="I796" s="442"/>
      <c r="Q796" s="443"/>
      <c r="S796" s="443"/>
      <c r="T796" s="441"/>
      <c r="U796" s="444"/>
      <c r="V796" s="438"/>
      <c r="W796" s="443"/>
      <c r="X796" s="443"/>
      <c r="Y796" s="441"/>
      <c r="Z796" s="445"/>
      <c r="AA796" s="441"/>
      <c r="AB796" s="443"/>
      <c r="AC796" s="441"/>
      <c r="AD796" s="444"/>
      <c r="AG796" s="441"/>
      <c r="AH796" s="441"/>
      <c r="AI796" s="443"/>
      <c r="AL796" s="441"/>
      <c r="AN796" s="441"/>
      <c r="AO796" s="443"/>
      <c r="AP796" s="441"/>
      <c r="AQ796" s="441"/>
      <c r="AR796" s="441"/>
      <c r="AS796" s="441"/>
      <c r="AT796" s="441"/>
      <c r="AU796" s="441"/>
      <c r="AV796" s="443"/>
      <c r="AW796" s="442"/>
      <c r="AY796" s="441"/>
      <c r="BC796" s="441"/>
      <c r="BD796" s="441"/>
      <c r="BE796" s="441"/>
      <c r="BF796" s="441"/>
      <c r="BG796" s="441"/>
      <c r="BH796" s="441"/>
      <c r="BI796" s="441"/>
      <c r="BJ796" s="441"/>
      <c r="BK796" s="441"/>
    </row>
    <row r="797" spans="1:63" x14ac:dyDescent="0.25">
      <c r="A797" s="443"/>
      <c r="B797" s="438"/>
      <c r="C797" s="441"/>
      <c r="D797" s="441"/>
      <c r="E797" s="441"/>
      <c r="I797" s="442"/>
      <c r="Q797" s="443"/>
      <c r="S797" s="443"/>
      <c r="T797" s="441"/>
      <c r="U797" s="444"/>
      <c r="V797" s="438"/>
      <c r="W797" s="443"/>
      <c r="X797" s="443"/>
      <c r="Y797" s="441"/>
      <c r="Z797" s="445"/>
      <c r="AA797" s="441"/>
      <c r="AB797" s="443"/>
      <c r="AC797" s="441"/>
      <c r="AD797" s="444"/>
      <c r="AG797" s="441"/>
      <c r="AH797" s="441"/>
      <c r="AI797" s="443"/>
      <c r="AL797" s="441"/>
      <c r="AN797" s="441"/>
      <c r="AO797" s="443"/>
      <c r="AP797" s="441"/>
      <c r="AQ797" s="441"/>
      <c r="AR797" s="441"/>
      <c r="AS797" s="441"/>
      <c r="AT797" s="441"/>
      <c r="AU797" s="441"/>
      <c r="AV797" s="443"/>
      <c r="AW797" s="442"/>
      <c r="AY797" s="441"/>
      <c r="BC797" s="441"/>
      <c r="BD797" s="441"/>
      <c r="BE797" s="441"/>
      <c r="BF797" s="441"/>
      <c r="BG797" s="441"/>
      <c r="BH797" s="441"/>
      <c r="BI797" s="441"/>
      <c r="BJ797" s="441"/>
      <c r="BK797" s="441"/>
    </row>
    <row r="798" spans="1:63" x14ac:dyDescent="0.25">
      <c r="A798" s="443"/>
      <c r="B798" s="438"/>
      <c r="C798" s="441"/>
      <c r="D798" s="441"/>
      <c r="E798" s="441"/>
      <c r="I798" s="442"/>
      <c r="Q798" s="443"/>
      <c r="S798" s="443"/>
      <c r="T798" s="441"/>
      <c r="U798" s="444"/>
      <c r="V798" s="438"/>
      <c r="W798" s="443"/>
      <c r="X798" s="443"/>
      <c r="Y798" s="441"/>
      <c r="Z798" s="445"/>
      <c r="AA798" s="441"/>
      <c r="AB798" s="443"/>
      <c r="AC798" s="441"/>
      <c r="AD798" s="444"/>
      <c r="AG798" s="441"/>
      <c r="AH798" s="441"/>
      <c r="AI798" s="443"/>
      <c r="AL798" s="441"/>
      <c r="AN798" s="441"/>
      <c r="AO798" s="443"/>
      <c r="AP798" s="441"/>
      <c r="AQ798" s="441"/>
      <c r="AR798" s="441"/>
      <c r="AS798" s="441"/>
      <c r="AT798" s="441"/>
      <c r="AU798" s="441"/>
      <c r="AV798" s="443"/>
      <c r="AW798" s="442"/>
      <c r="AY798" s="441"/>
      <c r="BC798" s="441"/>
      <c r="BD798" s="441"/>
      <c r="BE798" s="441"/>
      <c r="BF798" s="441"/>
      <c r="BG798" s="441"/>
      <c r="BH798" s="441"/>
      <c r="BI798" s="441"/>
      <c r="BJ798" s="441"/>
      <c r="BK798" s="441"/>
    </row>
    <row r="799" spans="1:63" x14ac:dyDescent="0.25">
      <c r="A799" s="443"/>
      <c r="B799" s="438"/>
      <c r="C799" s="441"/>
      <c r="D799" s="441"/>
      <c r="E799" s="441"/>
      <c r="I799" s="442"/>
      <c r="Q799" s="443"/>
      <c r="S799" s="443"/>
      <c r="T799" s="441"/>
      <c r="U799" s="444"/>
      <c r="V799" s="438"/>
      <c r="W799" s="443"/>
      <c r="X799" s="443"/>
      <c r="Y799" s="441"/>
      <c r="Z799" s="445"/>
      <c r="AA799" s="441"/>
      <c r="AB799" s="443"/>
      <c r="AC799" s="441"/>
      <c r="AD799" s="444"/>
      <c r="AG799" s="441"/>
      <c r="AH799" s="441"/>
      <c r="AI799" s="443"/>
      <c r="AL799" s="441"/>
      <c r="AN799" s="441"/>
      <c r="AO799" s="443"/>
      <c r="AP799" s="441"/>
      <c r="AQ799" s="441"/>
      <c r="AR799" s="441"/>
      <c r="AS799" s="441"/>
      <c r="AT799" s="441"/>
      <c r="AU799" s="441"/>
      <c r="AV799" s="443"/>
      <c r="AW799" s="442"/>
      <c r="AY799" s="441"/>
      <c r="BC799" s="441"/>
      <c r="BD799" s="441"/>
      <c r="BE799" s="441"/>
      <c r="BF799" s="441"/>
      <c r="BG799" s="441"/>
      <c r="BH799" s="441"/>
      <c r="BI799" s="441"/>
      <c r="BJ799" s="441"/>
      <c r="BK799" s="441"/>
    </row>
    <row r="800" spans="1:63" x14ac:dyDescent="0.25">
      <c r="A800" s="443"/>
      <c r="B800" s="438"/>
      <c r="C800" s="441"/>
      <c r="D800" s="441"/>
      <c r="E800" s="441"/>
      <c r="I800" s="442"/>
      <c r="Q800" s="443"/>
      <c r="S800" s="443"/>
      <c r="T800" s="441"/>
      <c r="U800" s="444"/>
      <c r="V800" s="438"/>
      <c r="W800" s="443"/>
      <c r="X800" s="443"/>
      <c r="Y800" s="441"/>
      <c r="Z800" s="445"/>
      <c r="AA800" s="441"/>
      <c r="AB800" s="443"/>
      <c r="AC800" s="441"/>
      <c r="AD800" s="444"/>
      <c r="AG800" s="441"/>
      <c r="AH800" s="441"/>
      <c r="AI800" s="443"/>
      <c r="AL800" s="441"/>
      <c r="AN800" s="441"/>
      <c r="AO800" s="443"/>
      <c r="AP800" s="441"/>
      <c r="AQ800" s="441"/>
      <c r="AR800" s="441"/>
      <c r="AS800" s="441"/>
      <c r="AT800" s="441"/>
      <c r="AU800" s="441"/>
      <c r="AV800" s="443"/>
      <c r="AW800" s="442"/>
      <c r="AY800" s="441"/>
      <c r="BC800" s="441"/>
      <c r="BD800" s="441"/>
      <c r="BE800" s="441"/>
      <c r="BF800" s="441"/>
      <c r="BG800" s="441"/>
      <c r="BH800" s="441"/>
      <c r="BI800" s="441"/>
      <c r="BJ800" s="441"/>
      <c r="BK800" s="441"/>
    </row>
    <row r="801" spans="1:63" x14ac:dyDescent="0.25">
      <c r="A801" s="443"/>
      <c r="B801" s="438"/>
      <c r="C801" s="441"/>
      <c r="D801" s="441"/>
      <c r="E801" s="441"/>
      <c r="I801" s="442"/>
      <c r="Q801" s="443"/>
      <c r="S801" s="443"/>
      <c r="T801" s="441"/>
      <c r="U801" s="444"/>
      <c r="V801" s="438"/>
      <c r="W801" s="443"/>
      <c r="X801" s="443"/>
      <c r="Y801" s="441"/>
      <c r="Z801" s="445"/>
      <c r="AA801" s="441"/>
      <c r="AB801" s="443"/>
      <c r="AC801" s="441"/>
      <c r="AD801" s="444"/>
      <c r="AG801" s="441"/>
      <c r="AH801" s="441"/>
      <c r="AI801" s="443"/>
      <c r="AL801" s="441"/>
      <c r="AN801" s="441"/>
      <c r="AO801" s="443"/>
      <c r="AP801" s="441"/>
      <c r="AQ801" s="441"/>
      <c r="AR801" s="441"/>
      <c r="AS801" s="441"/>
      <c r="AT801" s="441"/>
      <c r="AU801" s="441"/>
      <c r="AV801" s="443"/>
      <c r="AW801" s="442"/>
      <c r="AY801" s="441"/>
      <c r="BC801" s="441"/>
      <c r="BD801" s="441"/>
      <c r="BE801" s="441"/>
      <c r="BF801" s="441"/>
      <c r="BG801" s="441"/>
      <c r="BH801" s="441"/>
      <c r="BI801" s="441"/>
      <c r="BJ801" s="441"/>
      <c r="BK801" s="441"/>
    </row>
    <row r="802" spans="1:63" x14ac:dyDescent="0.25">
      <c r="A802" s="443"/>
      <c r="B802" s="438"/>
      <c r="C802" s="441"/>
      <c r="D802" s="441"/>
      <c r="E802" s="441"/>
      <c r="I802" s="442"/>
      <c r="Q802" s="443"/>
      <c r="S802" s="443"/>
      <c r="T802" s="441"/>
      <c r="U802" s="444"/>
      <c r="V802" s="438"/>
      <c r="W802" s="443"/>
      <c r="X802" s="443"/>
      <c r="Y802" s="441"/>
      <c r="Z802" s="445"/>
      <c r="AA802" s="441"/>
      <c r="AB802" s="443"/>
      <c r="AC802" s="441"/>
      <c r="AD802" s="444"/>
      <c r="AG802" s="441"/>
      <c r="AH802" s="441"/>
      <c r="AI802" s="443"/>
      <c r="AL802" s="441"/>
      <c r="AN802" s="441"/>
      <c r="AO802" s="443"/>
      <c r="AP802" s="441"/>
      <c r="AQ802" s="441"/>
      <c r="AR802" s="441"/>
      <c r="AS802" s="441"/>
      <c r="AT802" s="441"/>
      <c r="AU802" s="441"/>
      <c r="AV802" s="443"/>
      <c r="AW802" s="442"/>
      <c r="AY802" s="441"/>
      <c r="BC802" s="441"/>
      <c r="BD802" s="441"/>
      <c r="BE802" s="441"/>
      <c r="BF802" s="441"/>
      <c r="BG802" s="441"/>
      <c r="BH802" s="441"/>
      <c r="BI802" s="441"/>
      <c r="BJ802" s="441"/>
      <c r="BK802" s="441"/>
    </row>
    <row r="803" spans="1:63" x14ac:dyDescent="0.25">
      <c r="A803" s="443"/>
      <c r="B803" s="438"/>
      <c r="C803" s="441"/>
      <c r="D803" s="441"/>
      <c r="E803" s="441"/>
      <c r="I803" s="442"/>
      <c r="Q803" s="443"/>
      <c r="S803" s="443"/>
      <c r="T803" s="441"/>
      <c r="U803" s="444"/>
      <c r="V803" s="438"/>
      <c r="W803" s="443"/>
      <c r="X803" s="443"/>
      <c r="Y803" s="441"/>
      <c r="Z803" s="445"/>
      <c r="AA803" s="441"/>
      <c r="AB803" s="443"/>
      <c r="AC803" s="441"/>
      <c r="AD803" s="444"/>
      <c r="AG803" s="441"/>
      <c r="AH803" s="441"/>
      <c r="AI803" s="443"/>
      <c r="AL803" s="441"/>
      <c r="AN803" s="441"/>
      <c r="AO803" s="443"/>
      <c r="AP803" s="441"/>
      <c r="AQ803" s="441"/>
      <c r="AR803" s="441"/>
      <c r="AS803" s="441"/>
      <c r="AT803" s="441"/>
      <c r="AU803" s="441"/>
      <c r="AV803" s="443"/>
      <c r="AW803" s="442"/>
      <c r="AY803" s="441"/>
      <c r="BC803" s="441"/>
      <c r="BD803" s="441"/>
      <c r="BE803" s="441"/>
      <c r="BF803" s="441"/>
      <c r="BG803" s="441"/>
      <c r="BH803" s="441"/>
      <c r="BI803" s="441"/>
      <c r="BJ803" s="441"/>
      <c r="BK803" s="441"/>
    </row>
    <row r="804" spans="1:63" x14ac:dyDescent="0.25">
      <c r="A804" s="443"/>
      <c r="B804" s="438"/>
      <c r="C804" s="441"/>
      <c r="D804" s="441"/>
      <c r="E804" s="441"/>
      <c r="I804" s="442"/>
      <c r="Q804" s="443"/>
      <c r="S804" s="443"/>
      <c r="T804" s="441"/>
      <c r="U804" s="444"/>
      <c r="V804" s="438"/>
      <c r="W804" s="443"/>
      <c r="X804" s="443"/>
      <c r="Y804" s="441"/>
      <c r="Z804" s="445"/>
      <c r="AA804" s="441"/>
      <c r="AB804" s="443"/>
      <c r="AC804" s="441"/>
      <c r="AD804" s="444"/>
      <c r="AG804" s="441"/>
      <c r="AH804" s="441"/>
      <c r="AI804" s="443"/>
      <c r="AL804" s="441"/>
      <c r="AN804" s="441"/>
      <c r="AO804" s="443"/>
      <c r="AP804" s="441"/>
      <c r="AQ804" s="441"/>
      <c r="AR804" s="441"/>
      <c r="AS804" s="441"/>
      <c r="AT804" s="441"/>
      <c r="AU804" s="441"/>
      <c r="AV804" s="443"/>
      <c r="AW804" s="442"/>
      <c r="AY804" s="441"/>
      <c r="BC804" s="441"/>
      <c r="BD804" s="441"/>
      <c r="BE804" s="441"/>
      <c r="BF804" s="441"/>
      <c r="BG804" s="441"/>
      <c r="BH804" s="441"/>
      <c r="BI804" s="441"/>
      <c r="BJ804" s="441"/>
      <c r="BK804" s="441"/>
    </row>
    <row r="805" spans="1:63" x14ac:dyDescent="0.25">
      <c r="A805" s="443"/>
      <c r="B805" s="438"/>
      <c r="C805" s="441"/>
      <c r="D805" s="441"/>
      <c r="E805" s="441"/>
      <c r="I805" s="442"/>
      <c r="Q805" s="443"/>
      <c r="S805" s="443"/>
      <c r="T805" s="441"/>
      <c r="U805" s="444"/>
      <c r="V805" s="438"/>
      <c r="W805" s="443"/>
      <c r="X805" s="443"/>
      <c r="Y805" s="441"/>
      <c r="Z805" s="445"/>
      <c r="AA805" s="441"/>
      <c r="AB805" s="443"/>
      <c r="AC805" s="441"/>
      <c r="AD805" s="444"/>
      <c r="AG805" s="441"/>
      <c r="AH805" s="441"/>
      <c r="AI805" s="443"/>
      <c r="AL805" s="441"/>
      <c r="AN805" s="441"/>
      <c r="AO805" s="443"/>
      <c r="AP805" s="441"/>
      <c r="AQ805" s="441"/>
      <c r="AR805" s="441"/>
      <c r="AS805" s="441"/>
      <c r="AT805" s="441"/>
      <c r="AU805" s="441"/>
      <c r="AV805" s="443"/>
      <c r="AW805" s="442"/>
      <c r="AY805" s="441"/>
      <c r="BC805" s="441"/>
      <c r="BD805" s="441"/>
      <c r="BE805" s="441"/>
      <c r="BF805" s="441"/>
      <c r="BG805" s="441"/>
      <c r="BH805" s="441"/>
      <c r="BI805" s="441"/>
      <c r="BJ805" s="441"/>
      <c r="BK805" s="441"/>
    </row>
    <row r="806" spans="1:63" x14ac:dyDescent="0.25">
      <c r="A806" s="443"/>
      <c r="B806" s="438"/>
      <c r="C806" s="441"/>
      <c r="D806" s="441"/>
      <c r="E806" s="441"/>
      <c r="I806" s="442"/>
      <c r="Q806" s="443"/>
      <c r="S806" s="443"/>
      <c r="T806" s="441"/>
      <c r="U806" s="444"/>
      <c r="V806" s="438"/>
      <c r="W806" s="443"/>
      <c r="X806" s="443"/>
      <c r="Y806" s="441"/>
      <c r="Z806" s="445"/>
      <c r="AA806" s="441"/>
      <c r="AB806" s="443"/>
      <c r="AC806" s="441"/>
      <c r="AD806" s="444"/>
      <c r="AG806" s="441"/>
      <c r="AH806" s="441"/>
      <c r="AI806" s="443"/>
      <c r="AL806" s="441"/>
      <c r="AN806" s="441"/>
      <c r="AO806" s="443"/>
      <c r="AP806" s="441"/>
      <c r="AQ806" s="441"/>
      <c r="AR806" s="441"/>
      <c r="AS806" s="441"/>
      <c r="AT806" s="441"/>
      <c r="AU806" s="441"/>
      <c r="AV806" s="443"/>
      <c r="AW806" s="442"/>
      <c r="AY806" s="441"/>
      <c r="BC806" s="441"/>
      <c r="BD806" s="441"/>
      <c r="BE806" s="441"/>
      <c r="BF806" s="441"/>
      <c r="BG806" s="441"/>
      <c r="BH806" s="441"/>
      <c r="BI806" s="441"/>
      <c r="BJ806" s="441"/>
      <c r="BK806" s="441"/>
    </row>
    <row r="807" spans="1:63" x14ac:dyDescent="0.25">
      <c r="A807" s="443"/>
      <c r="B807" s="438"/>
      <c r="C807" s="441"/>
      <c r="D807" s="441"/>
      <c r="E807" s="441"/>
      <c r="I807" s="442"/>
      <c r="Q807" s="443"/>
      <c r="S807" s="443"/>
      <c r="T807" s="441"/>
      <c r="U807" s="444"/>
      <c r="V807" s="438"/>
      <c r="W807" s="443"/>
      <c r="X807" s="443"/>
      <c r="Y807" s="441"/>
      <c r="Z807" s="445"/>
      <c r="AA807" s="441"/>
      <c r="AB807" s="443"/>
      <c r="AC807" s="441"/>
      <c r="AD807" s="444"/>
      <c r="AG807" s="441"/>
      <c r="AH807" s="441"/>
      <c r="AI807" s="443"/>
      <c r="AL807" s="441"/>
      <c r="AN807" s="441"/>
      <c r="AO807" s="443"/>
      <c r="AP807" s="441"/>
      <c r="AQ807" s="441"/>
      <c r="AR807" s="441"/>
      <c r="AS807" s="441"/>
      <c r="AT807" s="441"/>
      <c r="AU807" s="441"/>
      <c r="AV807" s="443"/>
      <c r="AW807" s="442"/>
      <c r="AY807" s="441"/>
      <c r="BC807" s="441"/>
      <c r="BD807" s="441"/>
      <c r="BE807" s="441"/>
      <c r="BF807" s="441"/>
      <c r="BG807" s="441"/>
      <c r="BH807" s="441"/>
      <c r="BI807" s="441"/>
      <c r="BJ807" s="441"/>
      <c r="BK807" s="441"/>
    </row>
    <row r="808" spans="1:63" x14ac:dyDescent="0.25">
      <c r="A808" s="443"/>
      <c r="B808" s="438"/>
      <c r="C808" s="441"/>
      <c r="D808" s="441"/>
      <c r="E808" s="441"/>
      <c r="I808" s="442"/>
      <c r="Q808" s="443"/>
      <c r="S808" s="443"/>
      <c r="T808" s="441"/>
      <c r="U808" s="444"/>
      <c r="V808" s="438"/>
      <c r="W808" s="443"/>
      <c r="X808" s="443"/>
      <c r="Y808" s="441"/>
      <c r="Z808" s="445"/>
      <c r="AA808" s="441"/>
      <c r="AB808" s="443"/>
      <c r="AC808" s="441"/>
      <c r="AD808" s="444"/>
      <c r="AG808" s="441"/>
      <c r="AH808" s="441"/>
      <c r="AI808" s="443"/>
      <c r="AL808" s="441"/>
      <c r="AN808" s="441"/>
      <c r="AO808" s="443"/>
      <c r="AP808" s="441"/>
      <c r="AQ808" s="441"/>
      <c r="AR808" s="441"/>
      <c r="AS808" s="441"/>
      <c r="AT808" s="441"/>
      <c r="AU808" s="441"/>
      <c r="AV808" s="443"/>
      <c r="AW808" s="442"/>
      <c r="AY808" s="441"/>
      <c r="BC808" s="441"/>
      <c r="BD808" s="441"/>
      <c r="BE808" s="441"/>
      <c r="BF808" s="441"/>
      <c r="BG808" s="441"/>
      <c r="BH808" s="441"/>
      <c r="BI808" s="441"/>
      <c r="BJ808" s="441"/>
      <c r="BK808" s="441"/>
    </row>
    <row r="809" spans="1:63" x14ac:dyDescent="0.25">
      <c r="A809" s="443"/>
      <c r="B809" s="438"/>
      <c r="C809" s="441"/>
      <c r="D809" s="441"/>
      <c r="E809" s="441"/>
      <c r="I809" s="442"/>
      <c r="Q809" s="443"/>
      <c r="S809" s="443"/>
      <c r="T809" s="441"/>
      <c r="U809" s="444"/>
      <c r="V809" s="438"/>
      <c r="W809" s="443"/>
      <c r="X809" s="443"/>
      <c r="Y809" s="441"/>
      <c r="Z809" s="445"/>
      <c r="AA809" s="441"/>
      <c r="AB809" s="443"/>
      <c r="AC809" s="441"/>
      <c r="AD809" s="444"/>
      <c r="AG809" s="441"/>
      <c r="AH809" s="441"/>
      <c r="AI809" s="443"/>
      <c r="AL809" s="441"/>
      <c r="AN809" s="441"/>
      <c r="AO809" s="443"/>
      <c r="AP809" s="441"/>
      <c r="AQ809" s="441"/>
      <c r="AR809" s="441"/>
      <c r="AS809" s="441"/>
      <c r="AT809" s="441"/>
      <c r="AU809" s="441"/>
      <c r="AV809" s="443"/>
      <c r="AW809" s="442"/>
      <c r="AY809" s="441"/>
      <c r="BC809" s="441"/>
      <c r="BD809" s="441"/>
      <c r="BE809" s="441"/>
      <c r="BF809" s="441"/>
      <c r="BG809" s="441"/>
      <c r="BH809" s="441"/>
      <c r="BI809" s="441"/>
      <c r="BJ809" s="441"/>
      <c r="BK809" s="441"/>
    </row>
    <row r="810" spans="1:63" x14ac:dyDescent="0.25">
      <c r="A810" s="443"/>
      <c r="B810" s="438"/>
      <c r="C810" s="441"/>
      <c r="D810" s="441"/>
      <c r="E810" s="441"/>
      <c r="I810" s="442"/>
      <c r="Q810" s="443"/>
      <c r="S810" s="443"/>
      <c r="T810" s="441"/>
      <c r="U810" s="444"/>
      <c r="V810" s="438"/>
      <c r="W810" s="443"/>
      <c r="X810" s="443"/>
      <c r="Y810" s="441"/>
      <c r="Z810" s="445"/>
      <c r="AA810" s="441"/>
      <c r="AB810" s="443"/>
      <c r="AC810" s="441"/>
      <c r="AD810" s="444"/>
      <c r="AG810" s="441"/>
      <c r="AH810" s="441"/>
      <c r="AI810" s="443"/>
      <c r="AL810" s="441"/>
      <c r="AN810" s="441"/>
      <c r="AO810" s="443"/>
      <c r="AP810" s="441"/>
      <c r="AQ810" s="441"/>
      <c r="AR810" s="441"/>
      <c r="AS810" s="441"/>
      <c r="AT810" s="441"/>
      <c r="AU810" s="441"/>
      <c r="AV810" s="443"/>
      <c r="AW810" s="442"/>
      <c r="AY810" s="441"/>
      <c r="BC810" s="441"/>
      <c r="BD810" s="441"/>
      <c r="BE810" s="441"/>
      <c r="BF810" s="441"/>
      <c r="BG810" s="441"/>
      <c r="BH810" s="441"/>
      <c r="BI810" s="441"/>
      <c r="BJ810" s="441"/>
      <c r="BK810" s="441"/>
    </row>
    <row r="811" spans="1:63" x14ac:dyDescent="0.25">
      <c r="A811" s="443"/>
      <c r="B811" s="438"/>
      <c r="C811" s="441"/>
      <c r="D811" s="441"/>
      <c r="E811" s="441"/>
      <c r="I811" s="442"/>
      <c r="Q811" s="443"/>
      <c r="S811" s="443"/>
      <c r="T811" s="441"/>
      <c r="U811" s="444"/>
      <c r="V811" s="438"/>
      <c r="W811" s="443"/>
      <c r="X811" s="443"/>
      <c r="Y811" s="441"/>
      <c r="Z811" s="445"/>
      <c r="AA811" s="441"/>
      <c r="AB811" s="443"/>
      <c r="AC811" s="441"/>
      <c r="AD811" s="444"/>
      <c r="AG811" s="441"/>
      <c r="AH811" s="441"/>
      <c r="AI811" s="443"/>
      <c r="AL811" s="441"/>
      <c r="AN811" s="441"/>
      <c r="AO811" s="443"/>
      <c r="AP811" s="441"/>
      <c r="AQ811" s="441"/>
      <c r="AR811" s="441"/>
      <c r="AS811" s="441"/>
      <c r="AT811" s="441"/>
      <c r="AU811" s="441"/>
      <c r="AV811" s="443"/>
      <c r="AW811" s="442"/>
      <c r="AY811" s="441"/>
      <c r="BC811" s="441"/>
      <c r="BD811" s="441"/>
      <c r="BE811" s="441"/>
      <c r="BF811" s="441"/>
      <c r="BG811" s="441"/>
      <c r="BH811" s="441"/>
      <c r="BI811" s="441"/>
      <c r="BJ811" s="441"/>
      <c r="BK811" s="441"/>
    </row>
    <row r="812" spans="1:63" x14ac:dyDescent="0.25">
      <c r="A812" s="443"/>
      <c r="B812" s="438"/>
      <c r="C812" s="441"/>
      <c r="D812" s="441"/>
      <c r="E812" s="441"/>
      <c r="I812" s="442"/>
      <c r="Q812" s="443"/>
      <c r="S812" s="443"/>
      <c r="T812" s="441"/>
      <c r="U812" s="444"/>
      <c r="V812" s="438"/>
      <c r="W812" s="443"/>
      <c r="X812" s="443"/>
      <c r="Y812" s="441"/>
      <c r="Z812" s="445"/>
      <c r="AA812" s="441"/>
      <c r="AB812" s="443"/>
      <c r="AC812" s="441"/>
      <c r="AD812" s="444"/>
      <c r="AG812" s="441"/>
      <c r="AH812" s="441"/>
      <c r="AI812" s="443"/>
      <c r="AL812" s="441"/>
      <c r="AN812" s="441"/>
      <c r="AO812" s="443"/>
      <c r="AP812" s="441"/>
      <c r="AQ812" s="441"/>
      <c r="AR812" s="441"/>
      <c r="AS812" s="441"/>
      <c r="AT812" s="441"/>
      <c r="AU812" s="441"/>
      <c r="AV812" s="443"/>
      <c r="AW812" s="442"/>
      <c r="AY812" s="441"/>
      <c r="BC812" s="441"/>
      <c r="BD812" s="441"/>
      <c r="BE812" s="441"/>
      <c r="BF812" s="441"/>
      <c r="BG812" s="441"/>
      <c r="BH812" s="441"/>
      <c r="BI812" s="441"/>
      <c r="BJ812" s="441"/>
      <c r="BK812" s="441"/>
    </row>
    <row r="813" spans="1:63" x14ac:dyDescent="0.25">
      <c r="A813" s="443"/>
      <c r="B813" s="438"/>
      <c r="C813" s="441"/>
      <c r="D813" s="441"/>
      <c r="E813" s="441"/>
      <c r="I813" s="442"/>
      <c r="Q813" s="443"/>
      <c r="S813" s="443"/>
      <c r="T813" s="441"/>
      <c r="U813" s="444"/>
      <c r="V813" s="438"/>
      <c r="W813" s="443"/>
      <c r="X813" s="443"/>
      <c r="Y813" s="441"/>
      <c r="Z813" s="445"/>
      <c r="AA813" s="441"/>
      <c r="AB813" s="443"/>
      <c r="AC813" s="441"/>
      <c r="AD813" s="444"/>
      <c r="AG813" s="441"/>
      <c r="AH813" s="441"/>
      <c r="AI813" s="443"/>
      <c r="AL813" s="441"/>
      <c r="AN813" s="441"/>
      <c r="AO813" s="443"/>
      <c r="AP813" s="441"/>
      <c r="AQ813" s="441"/>
      <c r="AR813" s="441"/>
      <c r="AS813" s="441"/>
      <c r="AT813" s="441"/>
      <c r="AU813" s="441"/>
      <c r="AV813" s="443"/>
      <c r="AW813" s="442"/>
      <c r="AY813" s="441"/>
      <c r="BC813" s="441"/>
      <c r="BD813" s="441"/>
      <c r="BE813" s="441"/>
      <c r="BF813" s="441"/>
      <c r="BG813" s="441"/>
      <c r="BH813" s="441"/>
      <c r="BI813" s="441"/>
      <c r="BJ813" s="441"/>
      <c r="BK813" s="441"/>
    </row>
    <row r="814" spans="1:63" x14ac:dyDescent="0.25">
      <c r="A814" s="443"/>
      <c r="B814" s="438"/>
      <c r="C814" s="441"/>
      <c r="D814" s="441"/>
      <c r="E814" s="441"/>
      <c r="I814" s="442"/>
      <c r="Q814" s="443"/>
      <c r="S814" s="443"/>
      <c r="T814" s="441"/>
      <c r="U814" s="444"/>
      <c r="V814" s="438"/>
      <c r="W814" s="443"/>
      <c r="X814" s="443"/>
      <c r="Y814" s="441"/>
      <c r="Z814" s="445"/>
      <c r="AA814" s="441"/>
      <c r="AB814" s="443"/>
      <c r="AC814" s="441"/>
      <c r="AD814" s="444"/>
      <c r="AG814" s="441"/>
      <c r="AH814" s="441"/>
      <c r="AI814" s="443"/>
      <c r="AL814" s="441"/>
      <c r="AN814" s="441"/>
      <c r="AO814" s="443"/>
      <c r="AP814" s="441"/>
      <c r="AQ814" s="441"/>
      <c r="AR814" s="441"/>
      <c r="AS814" s="441"/>
      <c r="AT814" s="441"/>
      <c r="AU814" s="441"/>
      <c r="AV814" s="443"/>
      <c r="AW814" s="442"/>
      <c r="AY814" s="441"/>
      <c r="BC814" s="441"/>
      <c r="BD814" s="441"/>
      <c r="BE814" s="441"/>
      <c r="BF814" s="441"/>
      <c r="BG814" s="441"/>
      <c r="BH814" s="441"/>
      <c r="BI814" s="441"/>
      <c r="BJ814" s="441"/>
      <c r="BK814" s="441"/>
    </row>
    <row r="815" spans="1:63" x14ac:dyDescent="0.25">
      <c r="A815" s="443"/>
      <c r="B815" s="438"/>
      <c r="C815" s="441"/>
      <c r="D815" s="441"/>
      <c r="E815" s="441"/>
      <c r="I815" s="442"/>
      <c r="Q815" s="443"/>
      <c r="S815" s="443"/>
      <c r="T815" s="441"/>
      <c r="U815" s="444"/>
      <c r="V815" s="438"/>
      <c r="W815" s="443"/>
      <c r="X815" s="443"/>
      <c r="Y815" s="441"/>
      <c r="Z815" s="445"/>
      <c r="AA815" s="441"/>
      <c r="AB815" s="443"/>
      <c r="AC815" s="441"/>
      <c r="AD815" s="444"/>
      <c r="AG815" s="441"/>
      <c r="AH815" s="441"/>
      <c r="AI815" s="443"/>
      <c r="AL815" s="441"/>
      <c r="AN815" s="441"/>
      <c r="AO815" s="443"/>
      <c r="AP815" s="441"/>
      <c r="AQ815" s="441"/>
      <c r="AR815" s="441"/>
      <c r="AS815" s="441"/>
      <c r="AT815" s="441"/>
      <c r="AU815" s="441"/>
      <c r="AV815" s="443"/>
      <c r="AW815" s="442"/>
      <c r="AY815" s="441"/>
      <c r="BC815" s="441"/>
      <c r="BD815" s="441"/>
      <c r="BE815" s="441"/>
      <c r="BF815" s="441"/>
      <c r="BG815" s="441"/>
      <c r="BH815" s="441"/>
      <c r="BI815" s="441"/>
      <c r="BJ815" s="441"/>
      <c r="BK815" s="441"/>
    </row>
    <row r="816" spans="1:63" x14ac:dyDescent="0.25">
      <c r="A816" s="443"/>
      <c r="B816" s="438"/>
      <c r="C816" s="441"/>
      <c r="D816" s="441"/>
      <c r="E816" s="441"/>
      <c r="I816" s="442"/>
      <c r="Q816" s="443"/>
      <c r="S816" s="443"/>
      <c r="T816" s="441"/>
      <c r="U816" s="444"/>
      <c r="V816" s="438"/>
      <c r="W816" s="443"/>
      <c r="X816" s="443"/>
      <c r="Y816" s="441"/>
      <c r="Z816" s="445"/>
      <c r="AA816" s="441"/>
      <c r="AB816" s="443"/>
      <c r="AC816" s="441"/>
      <c r="AD816" s="444"/>
      <c r="AG816" s="441"/>
      <c r="AH816" s="441"/>
      <c r="AI816" s="443"/>
      <c r="AL816" s="441"/>
      <c r="AN816" s="441"/>
      <c r="AO816" s="443"/>
      <c r="AP816" s="441"/>
      <c r="AQ816" s="441"/>
      <c r="AR816" s="441"/>
      <c r="AS816" s="441"/>
      <c r="AT816" s="441"/>
      <c r="AU816" s="441"/>
      <c r="AV816" s="443"/>
      <c r="AW816" s="442"/>
      <c r="AY816" s="441"/>
      <c r="BC816" s="441"/>
      <c r="BD816" s="441"/>
      <c r="BE816" s="441"/>
      <c r="BF816" s="441"/>
      <c r="BG816" s="441"/>
      <c r="BH816" s="441"/>
      <c r="BI816" s="441"/>
      <c r="BJ816" s="441"/>
      <c r="BK816" s="441"/>
    </row>
    <row r="817" spans="1:63" x14ac:dyDescent="0.25">
      <c r="A817" s="443"/>
      <c r="B817" s="438"/>
      <c r="C817" s="441"/>
      <c r="D817" s="441"/>
      <c r="E817" s="441"/>
      <c r="I817" s="442"/>
      <c r="Q817" s="443"/>
      <c r="S817" s="443"/>
      <c r="T817" s="441"/>
      <c r="U817" s="444"/>
      <c r="V817" s="438"/>
      <c r="W817" s="443"/>
      <c r="X817" s="443"/>
      <c r="Y817" s="441"/>
      <c r="Z817" s="445"/>
      <c r="AA817" s="441"/>
      <c r="AB817" s="443"/>
      <c r="AC817" s="441"/>
      <c r="AD817" s="444"/>
      <c r="AG817" s="441"/>
      <c r="AH817" s="441"/>
      <c r="AI817" s="443"/>
      <c r="AL817" s="441"/>
      <c r="AN817" s="441"/>
      <c r="AO817" s="443"/>
      <c r="AP817" s="441"/>
      <c r="AQ817" s="441"/>
      <c r="AR817" s="441"/>
      <c r="AS817" s="441"/>
      <c r="AT817" s="441"/>
      <c r="AU817" s="441"/>
      <c r="AV817" s="443"/>
      <c r="AW817" s="442"/>
      <c r="AY817" s="441"/>
      <c r="BC817" s="441"/>
      <c r="BD817" s="441"/>
      <c r="BE817" s="441"/>
      <c r="BF817" s="441"/>
      <c r="BG817" s="441"/>
      <c r="BH817" s="441"/>
      <c r="BI817" s="441"/>
      <c r="BJ817" s="441"/>
      <c r="BK817" s="441"/>
    </row>
    <row r="818" spans="1:63" x14ac:dyDescent="0.25">
      <c r="A818" s="443"/>
      <c r="B818" s="438"/>
      <c r="C818" s="441"/>
      <c r="D818" s="441"/>
      <c r="E818" s="441"/>
      <c r="I818" s="442"/>
      <c r="Q818" s="443"/>
      <c r="S818" s="443"/>
      <c r="T818" s="441"/>
      <c r="U818" s="444"/>
      <c r="V818" s="438"/>
      <c r="W818" s="443"/>
      <c r="X818" s="443"/>
      <c r="Y818" s="441"/>
      <c r="Z818" s="445"/>
      <c r="AA818" s="441"/>
      <c r="AB818" s="443"/>
      <c r="AC818" s="441"/>
      <c r="AD818" s="444"/>
      <c r="AG818" s="441"/>
      <c r="AH818" s="441"/>
      <c r="AI818" s="443"/>
      <c r="AL818" s="441"/>
      <c r="AN818" s="441"/>
      <c r="AO818" s="443"/>
      <c r="AP818" s="441"/>
      <c r="AQ818" s="441"/>
      <c r="AR818" s="441"/>
      <c r="AS818" s="441"/>
      <c r="AT818" s="441"/>
      <c r="AU818" s="441"/>
      <c r="AV818" s="443"/>
      <c r="AW818" s="442"/>
      <c r="AY818" s="441"/>
      <c r="BC818" s="441"/>
      <c r="BD818" s="441"/>
      <c r="BE818" s="441"/>
      <c r="BF818" s="441"/>
      <c r="BG818" s="441"/>
      <c r="BH818" s="441"/>
      <c r="BI818" s="441"/>
      <c r="BJ818" s="441"/>
      <c r="BK818" s="441"/>
    </row>
    <row r="819" spans="1:63" x14ac:dyDescent="0.25">
      <c r="A819" s="443"/>
      <c r="B819" s="438"/>
      <c r="C819" s="441"/>
      <c r="D819" s="441"/>
      <c r="E819" s="441"/>
      <c r="I819" s="442"/>
      <c r="Q819" s="443"/>
      <c r="S819" s="443"/>
      <c r="T819" s="441"/>
      <c r="U819" s="444"/>
      <c r="V819" s="438"/>
      <c r="W819" s="443"/>
      <c r="X819" s="443"/>
      <c r="Y819" s="441"/>
      <c r="Z819" s="445"/>
      <c r="AA819" s="441"/>
      <c r="AB819" s="443"/>
      <c r="AC819" s="441"/>
      <c r="AD819" s="444"/>
      <c r="AG819" s="441"/>
      <c r="AH819" s="441"/>
      <c r="AI819" s="443"/>
      <c r="AL819" s="441"/>
      <c r="AN819" s="441"/>
      <c r="AO819" s="443"/>
      <c r="AP819" s="441"/>
      <c r="AQ819" s="441"/>
      <c r="AR819" s="441"/>
      <c r="AS819" s="441"/>
      <c r="AT819" s="441"/>
      <c r="AU819" s="441"/>
      <c r="AV819" s="443"/>
      <c r="AW819" s="442"/>
      <c r="AY819" s="441"/>
      <c r="BC819" s="441"/>
      <c r="BD819" s="441"/>
      <c r="BE819" s="441"/>
      <c r="BF819" s="441"/>
      <c r="BG819" s="441"/>
      <c r="BH819" s="441"/>
      <c r="BI819" s="441"/>
      <c r="BJ819" s="441"/>
      <c r="BK819" s="441"/>
    </row>
    <row r="820" spans="1:63" x14ac:dyDescent="0.25">
      <c r="A820" s="443"/>
      <c r="B820" s="438"/>
      <c r="C820" s="441"/>
      <c r="D820" s="441"/>
      <c r="E820" s="441"/>
      <c r="I820" s="442"/>
      <c r="Q820" s="443"/>
      <c r="S820" s="443"/>
      <c r="T820" s="441"/>
      <c r="U820" s="444"/>
      <c r="V820" s="438"/>
      <c r="W820" s="443"/>
      <c r="X820" s="443"/>
      <c r="Y820" s="441"/>
      <c r="Z820" s="445"/>
      <c r="AA820" s="441"/>
      <c r="AB820" s="443"/>
      <c r="AC820" s="441"/>
      <c r="AD820" s="444"/>
      <c r="AG820" s="441"/>
      <c r="AH820" s="441"/>
      <c r="AI820" s="443"/>
      <c r="AL820" s="441"/>
      <c r="AN820" s="441"/>
      <c r="AO820" s="443"/>
      <c r="AP820" s="441"/>
      <c r="AQ820" s="441"/>
      <c r="AR820" s="441"/>
      <c r="AS820" s="441"/>
      <c r="AT820" s="441"/>
      <c r="AU820" s="441"/>
      <c r="AV820" s="443"/>
      <c r="AW820" s="442"/>
      <c r="AY820" s="441"/>
      <c r="BC820" s="441"/>
      <c r="BD820" s="441"/>
      <c r="BE820" s="441"/>
      <c r="BF820" s="441"/>
      <c r="BG820" s="441"/>
      <c r="BH820" s="441"/>
      <c r="BI820" s="441"/>
      <c r="BJ820" s="441"/>
      <c r="BK820" s="441"/>
    </row>
    <row r="821" spans="1:63" x14ac:dyDescent="0.25">
      <c r="A821" s="443"/>
      <c r="B821" s="438"/>
      <c r="C821" s="441"/>
      <c r="D821" s="441"/>
      <c r="E821" s="441"/>
      <c r="I821" s="442"/>
      <c r="Q821" s="443"/>
      <c r="S821" s="443"/>
      <c r="T821" s="441"/>
      <c r="U821" s="444"/>
      <c r="V821" s="438"/>
      <c r="W821" s="443"/>
      <c r="X821" s="443"/>
      <c r="Y821" s="441"/>
      <c r="Z821" s="445"/>
      <c r="AA821" s="441"/>
      <c r="AB821" s="443"/>
      <c r="AC821" s="441"/>
      <c r="AD821" s="444"/>
      <c r="AG821" s="441"/>
      <c r="AH821" s="441"/>
      <c r="AI821" s="443"/>
      <c r="AL821" s="441"/>
      <c r="AN821" s="441"/>
      <c r="AO821" s="443"/>
      <c r="AP821" s="441"/>
      <c r="AQ821" s="441"/>
      <c r="AR821" s="441"/>
      <c r="AS821" s="441"/>
      <c r="AT821" s="441"/>
      <c r="AU821" s="441"/>
      <c r="AV821" s="443"/>
      <c r="AW821" s="442"/>
      <c r="AY821" s="441"/>
      <c r="BC821" s="441"/>
      <c r="BD821" s="441"/>
      <c r="BE821" s="441"/>
      <c r="BF821" s="441"/>
      <c r="BG821" s="441"/>
      <c r="BH821" s="441"/>
      <c r="BI821" s="441"/>
      <c r="BJ821" s="441"/>
      <c r="BK821" s="441"/>
    </row>
    <row r="822" spans="1:63" x14ac:dyDescent="0.25">
      <c r="A822" s="443"/>
      <c r="B822" s="438"/>
      <c r="C822" s="441"/>
      <c r="D822" s="441"/>
      <c r="E822" s="441"/>
      <c r="I822" s="442"/>
      <c r="Q822" s="443"/>
      <c r="S822" s="443"/>
      <c r="T822" s="441"/>
      <c r="U822" s="444"/>
      <c r="V822" s="438"/>
      <c r="W822" s="443"/>
      <c r="X822" s="443"/>
      <c r="Y822" s="441"/>
      <c r="Z822" s="445"/>
      <c r="AA822" s="441"/>
      <c r="AB822" s="443"/>
      <c r="AC822" s="441"/>
      <c r="AD822" s="444"/>
      <c r="AG822" s="441"/>
      <c r="AH822" s="441"/>
      <c r="AI822" s="443"/>
      <c r="AL822" s="441"/>
      <c r="AN822" s="441"/>
      <c r="AO822" s="443"/>
      <c r="AP822" s="441"/>
      <c r="AQ822" s="441"/>
      <c r="AR822" s="441"/>
      <c r="AS822" s="441"/>
      <c r="AT822" s="441"/>
      <c r="AU822" s="441"/>
      <c r="AV822" s="443"/>
      <c r="AW822" s="442"/>
      <c r="AY822" s="441"/>
      <c r="BC822" s="441"/>
      <c r="BD822" s="441"/>
      <c r="BE822" s="441"/>
      <c r="BF822" s="441"/>
      <c r="BG822" s="441"/>
      <c r="BH822" s="441"/>
      <c r="BI822" s="441"/>
      <c r="BJ822" s="441"/>
      <c r="BK822" s="441"/>
    </row>
    <row r="823" spans="1:63" x14ac:dyDescent="0.25">
      <c r="A823" s="443"/>
      <c r="B823" s="438"/>
      <c r="C823" s="441"/>
      <c r="D823" s="441"/>
      <c r="E823" s="441"/>
      <c r="I823" s="442"/>
      <c r="Q823" s="443"/>
      <c r="S823" s="443"/>
      <c r="T823" s="441"/>
      <c r="U823" s="444"/>
      <c r="V823" s="438"/>
      <c r="W823" s="443"/>
      <c r="X823" s="443"/>
      <c r="Y823" s="441"/>
      <c r="Z823" s="445"/>
      <c r="AA823" s="441"/>
      <c r="AB823" s="443"/>
      <c r="AC823" s="441"/>
      <c r="AD823" s="444"/>
      <c r="AG823" s="441"/>
      <c r="AH823" s="441"/>
      <c r="AI823" s="443"/>
      <c r="AL823" s="441"/>
      <c r="AN823" s="441"/>
      <c r="AO823" s="443"/>
      <c r="AP823" s="441"/>
      <c r="AQ823" s="441"/>
      <c r="AR823" s="441"/>
      <c r="AS823" s="441"/>
      <c r="AT823" s="441"/>
      <c r="AU823" s="441"/>
      <c r="AV823" s="443"/>
      <c r="AW823" s="442"/>
      <c r="AY823" s="441"/>
      <c r="BC823" s="441"/>
      <c r="BD823" s="441"/>
      <c r="BE823" s="441"/>
      <c r="BF823" s="441"/>
      <c r="BG823" s="441"/>
      <c r="BH823" s="441"/>
      <c r="BI823" s="441"/>
      <c r="BJ823" s="441"/>
      <c r="BK823" s="441"/>
    </row>
    <row r="824" spans="1:63" x14ac:dyDescent="0.25">
      <c r="A824" s="443"/>
      <c r="B824" s="438"/>
      <c r="C824" s="441"/>
      <c r="D824" s="441"/>
      <c r="E824" s="441"/>
      <c r="I824" s="442"/>
      <c r="Q824" s="443"/>
      <c r="S824" s="443"/>
      <c r="T824" s="441"/>
      <c r="U824" s="444"/>
      <c r="V824" s="438"/>
      <c r="W824" s="443"/>
      <c r="X824" s="443"/>
      <c r="Y824" s="441"/>
      <c r="Z824" s="445"/>
      <c r="AA824" s="441"/>
      <c r="AB824" s="443"/>
      <c r="AC824" s="441"/>
      <c r="AD824" s="444"/>
      <c r="AG824" s="441"/>
      <c r="AH824" s="441"/>
      <c r="AI824" s="443"/>
      <c r="AL824" s="441"/>
      <c r="AN824" s="441"/>
      <c r="AO824" s="443"/>
      <c r="AP824" s="441"/>
      <c r="AQ824" s="441"/>
      <c r="AR824" s="441"/>
      <c r="AS824" s="441"/>
      <c r="AT824" s="441"/>
      <c r="AU824" s="441"/>
      <c r="AV824" s="443"/>
      <c r="AW824" s="442"/>
      <c r="AY824" s="441"/>
      <c r="BC824" s="441"/>
      <c r="BD824" s="441"/>
      <c r="BE824" s="441"/>
      <c r="BF824" s="441"/>
      <c r="BG824" s="441"/>
      <c r="BH824" s="441"/>
      <c r="BI824" s="441"/>
      <c r="BJ824" s="441"/>
      <c r="BK824" s="441"/>
    </row>
    <row r="825" spans="1:63" x14ac:dyDescent="0.25">
      <c r="A825" s="443"/>
      <c r="B825" s="438"/>
      <c r="C825" s="441"/>
      <c r="D825" s="441"/>
      <c r="E825" s="441"/>
      <c r="I825" s="442"/>
      <c r="Q825" s="443"/>
      <c r="S825" s="443"/>
      <c r="T825" s="441"/>
      <c r="U825" s="444"/>
      <c r="V825" s="438"/>
      <c r="W825" s="443"/>
      <c r="X825" s="443"/>
      <c r="Y825" s="441"/>
      <c r="Z825" s="445"/>
      <c r="AA825" s="441"/>
      <c r="AB825" s="443"/>
      <c r="AC825" s="441"/>
      <c r="AD825" s="444"/>
      <c r="AG825" s="441"/>
      <c r="AH825" s="441"/>
      <c r="AI825" s="443"/>
      <c r="AL825" s="441"/>
      <c r="AN825" s="441"/>
      <c r="AO825" s="443"/>
      <c r="AP825" s="441"/>
      <c r="AQ825" s="441"/>
      <c r="AR825" s="441"/>
      <c r="AS825" s="441"/>
      <c r="AT825" s="441"/>
      <c r="AU825" s="441"/>
      <c r="AV825" s="443"/>
      <c r="AW825" s="442"/>
      <c r="AY825" s="441"/>
      <c r="BC825" s="441"/>
      <c r="BD825" s="441"/>
      <c r="BE825" s="441"/>
      <c r="BF825" s="441"/>
      <c r="BG825" s="441"/>
      <c r="BH825" s="441"/>
      <c r="BI825" s="441"/>
      <c r="BJ825" s="441"/>
      <c r="BK825" s="441"/>
    </row>
    <row r="826" spans="1:63" x14ac:dyDescent="0.25">
      <c r="A826" s="443"/>
      <c r="B826" s="438"/>
      <c r="C826" s="441"/>
      <c r="D826" s="441"/>
      <c r="E826" s="441"/>
      <c r="I826" s="442"/>
      <c r="Q826" s="443"/>
      <c r="S826" s="443"/>
      <c r="T826" s="441"/>
      <c r="U826" s="444"/>
      <c r="V826" s="438"/>
      <c r="W826" s="443"/>
      <c r="X826" s="443"/>
      <c r="Y826" s="441"/>
      <c r="Z826" s="445"/>
      <c r="AA826" s="441"/>
      <c r="AB826" s="443"/>
      <c r="AC826" s="441"/>
      <c r="AD826" s="444"/>
      <c r="AG826" s="441"/>
      <c r="AH826" s="441"/>
      <c r="AI826" s="443"/>
      <c r="AL826" s="441"/>
      <c r="AN826" s="441"/>
      <c r="AO826" s="443"/>
      <c r="AP826" s="441"/>
      <c r="AQ826" s="441"/>
      <c r="AR826" s="441"/>
      <c r="AS826" s="441"/>
      <c r="AT826" s="441"/>
      <c r="AU826" s="441"/>
      <c r="AV826" s="443"/>
      <c r="AW826" s="442"/>
      <c r="AY826" s="441"/>
      <c r="BC826" s="441"/>
      <c r="BD826" s="441"/>
      <c r="BE826" s="441"/>
      <c r="BF826" s="441"/>
      <c r="BG826" s="441"/>
      <c r="BH826" s="441"/>
      <c r="BI826" s="441"/>
      <c r="BJ826" s="441"/>
      <c r="BK826" s="441"/>
    </row>
    <row r="827" spans="1:63" x14ac:dyDescent="0.25">
      <c r="A827" s="443"/>
      <c r="B827" s="438"/>
      <c r="C827" s="441"/>
      <c r="D827" s="441"/>
      <c r="E827" s="441"/>
      <c r="I827" s="442"/>
      <c r="Q827" s="443"/>
      <c r="S827" s="443"/>
      <c r="T827" s="441"/>
      <c r="U827" s="444"/>
      <c r="V827" s="438"/>
      <c r="W827" s="443"/>
      <c r="X827" s="443"/>
      <c r="Y827" s="441"/>
      <c r="Z827" s="445"/>
      <c r="AA827" s="441"/>
      <c r="AB827" s="443"/>
      <c r="AC827" s="441"/>
      <c r="AD827" s="444"/>
      <c r="AG827" s="441"/>
      <c r="AH827" s="441"/>
      <c r="AI827" s="443"/>
      <c r="AL827" s="441"/>
      <c r="AN827" s="441"/>
      <c r="AO827" s="443"/>
      <c r="AP827" s="441"/>
      <c r="AQ827" s="441"/>
      <c r="AR827" s="441"/>
      <c r="AS827" s="441"/>
      <c r="AT827" s="441"/>
      <c r="AU827" s="441"/>
      <c r="AV827" s="443"/>
      <c r="AW827" s="442"/>
      <c r="AY827" s="441"/>
      <c r="BC827" s="441"/>
      <c r="BD827" s="441"/>
      <c r="BE827" s="441"/>
      <c r="BF827" s="441"/>
      <c r="BG827" s="441"/>
      <c r="BH827" s="441"/>
      <c r="BI827" s="441"/>
      <c r="BJ827" s="441"/>
      <c r="BK827" s="441"/>
    </row>
    <row r="828" spans="1:63" x14ac:dyDescent="0.25">
      <c r="A828" s="443"/>
      <c r="B828" s="438"/>
      <c r="C828" s="441"/>
      <c r="D828" s="441"/>
      <c r="E828" s="441"/>
      <c r="I828" s="442"/>
      <c r="Q828" s="443"/>
      <c r="S828" s="443"/>
      <c r="T828" s="441"/>
      <c r="U828" s="444"/>
      <c r="V828" s="438"/>
      <c r="W828" s="443"/>
      <c r="X828" s="443"/>
      <c r="Y828" s="441"/>
      <c r="Z828" s="445"/>
      <c r="AA828" s="441"/>
      <c r="AB828" s="443"/>
      <c r="AC828" s="441"/>
      <c r="AD828" s="444"/>
      <c r="AG828" s="441"/>
      <c r="AH828" s="441"/>
      <c r="AI828" s="443"/>
      <c r="AL828" s="441"/>
      <c r="AN828" s="441"/>
      <c r="AO828" s="443"/>
      <c r="AP828" s="441"/>
      <c r="AQ828" s="441"/>
      <c r="AR828" s="441"/>
      <c r="AS828" s="441"/>
      <c r="AT828" s="441"/>
      <c r="AU828" s="441"/>
      <c r="AV828" s="443"/>
      <c r="AW828" s="442"/>
      <c r="AY828" s="441"/>
      <c r="BC828" s="441"/>
      <c r="BD828" s="441"/>
      <c r="BE828" s="441"/>
      <c r="BF828" s="441"/>
      <c r="BG828" s="441"/>
      <c r="BH828" s="441"/>
      <c r="BI828" s="441"/>
      <c r="BJ828" s="441"/>
      <c r="BK828" s="441"/>
    </row>
    <row r="829" spans="1:63" x14ac:dyDescent="0.25">
      <c r="A829" s="443"/>
      <c r="B829" s="438"/>
      <c r="C829" s="441"/>
      <c r="D829" s="441"/>
      <c r="E829" s="441"/>
      <c r="I829" s="442"/>
      <c r="Q829" s="443"/>
      <c r="S829" s="443"/>
      <c r="T829" s="441"/>
      <c r="U829" s="444"/>
      <c r="V829" s="438"/>
      <c r="W829" s="443"/>
      <c r="X829" s="443"/>
      <c r="Y829" s="441"/>
      <c r="Z829" s="445"/>
      <c r="AA829" s="441"/>
      <c r="AB829" s="443"/>
      <c r="AC829" s="441"/>
      <c r="AD829" s="444"/>
      <c r="AG829" s="441"/>
      <c r="AH829" s="441"/>
      <c r="AI829" s="443"/>
      <c r="AL829" s="441"/>
      <c r="AN829" s="441"/>
      <c r="AO829" s="443"/>
      <c r="AP829" s="441"/>
      <c r="AQ829" s="441"/>
      <c r="AR829" s="441"/>
      <c r="AS829" s="441"/>
      <c r="AT829" s="441"/>
      <c r="AU829" s="441"/>
      <c r="AV829" s="443"/>
      <c r="AW829" s="442"/>
      <c r="AY829" s="441"/>
      <c r="BC829" s="441"/>
      <c r="BD829" s="441"/>
      <c r="BE829" s="441"/>
      <c r="BF829" s="441"/>
      <c r="BG829" s="441"/>
      <c r="BH829" s="441"/>
      <c r="BI829" s="441"/>
      <c r="BJ829" s="441"/>
      <c r="BK829" s="441"/>
    </row>
    <row r="830" spans="1:63" x14ac:dyDescent="0.25">
      <c r="A830" s="443"/>
      <c r="B830" s="438"/>
      <c r="C830" s="441"/>
      <c r="D830" s="441"/>
      <c r="E830" s="441"/>
      <c r="I830" s="442"/>
      <c r="Q830" s="443"/>
      <c r="S830" s="443"/>
      <c r="T830" s="441"/>
      <c r="U830" s="444"/>
      <c r="V830" s="438"/>
      <c r="W830" s="443"/>
      <c r="X830" s="443"/>
      <c r="Y830" s="441"/>
      <c r="Z830" s="445"/>
      <c r="AA830" s="441"/>
      <c r="AB830" s="443"/>
      <c r="AC830" s="441"/>
      <c r="AD830" s="444"/>
      <c r="AG830" s="441"/>
      <c r="AH830" s="441"/>
      <c r="AI830" s="443"/>
      <c r="AL830" s="441"/>
      <c r="AN830" s="441"/>
      <c r="AO830" s="443"/>
      <c r="AP830" s="441"/>
      <c r="AQ830" s="441"/>
      <c r="AR830" s="441"/>
      <c r="AS830" s="441"/>
      <c r="AT830" s="441"/>
      <c r="AU830" s="441"/>
      <c r="AV830" s="443"/>
      <c r="AW830" s="442"/>
      <c r="AY830" s="441"/>
      <c r="BC830" s="441"/>
      <c r="BD830" s="441"/>
      <c r="BE830" s="441"/>
      <c r="BF830" s="441"/>
      <c r="BG830" s="441"/>
      <c r="BH830" s="441"/>
      <c r="BI830" s="441"/>
      <c r="BJ830" s="441"/>
      <c r="BK830" s="441"/>
    </row>
    <row r="831" spans="1:63" x14ac:dyDescent="0.25">
      <c r="A831" s="443"/>
      <c r="B831" s="438"/>
      <c r="C831" s="441"/>
      <c r="D831" s="441"/>
      <c r="E831" s="441"/>
      <c r="I831" s="442"/>
      <c r="Q831" s="443"/>
      <c r="S831" s="443"/>
      <c r="T831" s="441"/>
      <c r="U831" s="444"/>
      <c r="V831" s="438"/>
      <c r="W831" s="443"/>
      <c r="X831" s="443"/>
      <c r="Y831" s="441"/>
      <c r="Z831" s="445"/>
      <c r="AA831" s="441"/>
      <c r="AB831" s="443"/>
      <c r="AC831" s="441"/>
      <c r="AD831" s="444"/>
      <c r="AG831" s="441"/>
      <c r="AH831" s="441"/>
      <c r="AI831" s="443"/>
      <c r="AL831" s="441"/>
      <c r="AN831" s="441"/>
      <c r="AO831" s="443"/>
      <c r="AP831" s="441"/>
      <c r="AQ831" s="441"/>
      <c r="AR831" s="441"/>
      <c r="AS831" s="441"/>
      <c r="AT831" s="441"/>
      <c r="AU831" s="441"/>
      <c r="AV831" s="443"/>
      <c r="AW831" s="442"/>
      <c r="AY831" s="441"/>
      <c r="BC831" s="441"/>
      <c r="BD831" s="441"/>
      <c r="BE831" s="441"/>
      <c r="BF831" s="441"/>
      <c r="BG831" s="441"/>
      <c r="BH831" s="441"/>
      <c r="BI831" s="441"/>
      <c r="BJ831" s="441"/>
      <c r="BK831" s="441"/>
    </row>
    <row r="832" spans="1:63" x14ac:dyDescent="0.25">
      <c r="A832" s="443"/>
      <c r="B832" s="438"/>
      <c r="C832" s="441"/>
      <c r="D832" s="441"/>
      <c r="E832" s="441"/>
      <c r="I832" s="442"/>
      <c r="Q832" s="443"/>
      <c r="S832" s="443"/>
      <c r="T832" s="441"/>
      <c r="U832" s="444"/>
      <c r="V832" s="438"/>
      <c r="W832" s="443"/>
      <c r="X832" s="443"/>
      <c r="Y832" s="441"/>
      <c r="Z832" s="445"/>
      <c r="AA832" s="441"/>
      <c r="AB832" s="443"/>
      <c r="AC832" s="441"/>
      <c r="AD832" s="444"/>
      <c r="AG832" s="441"/>
      <c r="AH832" s="441"/>
      <c r="AI832" s="443"/>
      <c r="AL832" s="441"/>
      <c r="AN832" s="441"/>
      <c r="AO832" s="443"/>
      <c r="AP832" s="441"/>
      <c r="AQ832" s="441"/>
      <c r="AR832" s="441"/>
      <c r="AS832" s="441"/>
      <c r="AT832" s="441"/>
      <c r="AU832" s="441"/>
      <c r="AV832" s="443"/>
      <c r="AW832" s="442"/>
      <c r="AY832" s="441"/>
      <c r="BC832" s="441"/>
      <c r="BD832" s="441"/>
      <c r="BE832" s="441"/>
      <c r="BF832" s="441"/>
      <c r="BG832" s="441"/>
      <c r="BH832" s="441"/>
      <c r="BI832" s="441"/>
      <c r="BJ832" s="441"/>
      <c r="BK832" s="441"/>
    </row>
    <row r="833" spans="1:63" x14ac:dyDescent="0.25">
      <c r="A833" s="443"/>
      <c r="B833" s="438"/>
      <c r="C833" s="441"/>
      <c r="D833" s="441"/>
      <c r="E833" s="441"/>
      <c r="I833" s="442"/>
      <c r="Q833" s="443"/>
      <c r="S833" s="443"/>
      <c r="T833" s="441"/>
      <c r="U833" s="444"/>
      <c r="V833" s="438"/>
      <c r="W833" s="443"/>
      <c r="X833" s="443"/>
      <c r="Y833" s="441"/>
      <c r="Z833" s="445"/>
      <c r="AA833" s="441"/>
      <c r="AB833" s="443"/>
      <c r="AC833" s="441"/>
      <c r="AD833" s="444"/>
      <c r="AG833" s="441"/>
      <c r="AH833" s="441"/>
      <c r="AI833" s="443"/>
      <c r="AL833" s="441"/>
      <c r="AN833" s="441"/>
      <c r="AO833" s="443"/>
      <c r="AP833" s="441"/>
      <c r="AQ833" s="441"/>
      <c r="AR833" s="441"/>
      <c r="AS833" s="441"/>
      <c r="AT833" s="441"/>
      <c r="AU833" s="441"/>
      <c r="AV833" s="443"/>
      <c r="AW833" s="442"/>
      <c r="AY833" s="441"/>
      <c r="BC833" s="441"/>
      <c r="BD833" s="441"/>
      <c r="BE833" s="441"/>
      <c r="BF833" s="441"/>
      <c r="BG833" s="441"/>
      <c r="BH833" s="441"/>
      <c r="BI833" s="441"/>
      <c r="BJ833" s="441"/>
      <c r="BK833" s="441"/>
    </row>
    <row r="834" spans="1:63" x14ac:dyDescent="0.25">
      <c r="A834" s="443"/>
      <c r="B834" s="438"/>
      <c r="C834" s="441"/>
      <c r="D834" s="441"/>
      <c r="E834" s="441"/>
      <c r="I834" s="442"/>
      <c r="Q834" s="443"/>
      <c r="S834" s="443"/>
      <c r="T834" s="441"/>
      <c r="U834" s="444"/>
      <c r="V834" s="438"/>
      <c r="W834" s="443"/>
      <c r="X834" s="443"/>
      <c r="Y834" s="441"/>
      <c r="Z834" s="445"/>
      <c r="AA834" s="441"/>
      <c r="AB834" s="443"/>
      <c r="AC834" s="441"/>
      <c r="AD834" s="444"/>
      <c r="AG834" s="441"/>
      <c r="AH834" s="441"/>
      <c r="AI834" s="443"/>
      <c r="AL834" s="441"/>
      <c r="AN834" s="441"/>
      <c r="AO834" s="443"/>
      <c r="AP834" s="441"/>
      <c r="AQ834" s="441"/>
      <c r="AR834" s="441"/>
      <c r="AS834" s="441"/>
      <c r="AT834" s="441"/>
      <c r="AU834" s="441"/>
      <c r="AV834" s="443"/>
      <c r="AW834" s="442"/>
      <c r="AY834" s="441"/>
      <c r="BC834" s="441"/>
      <c r="BD834" s="441"/>
      <c r="BE834" s="441"/>
      <c r="BF834" s="441"/>
      <c r="BG834" s="441"/>
      <c r="BH834" s="441"/>
      <c r="BI834" s="441"/>
      <c r="BJ834" s="441"/>
      <c r="BK834" s="441"/>
    </row>
    <row r="835" spans="1:63" x14ac:dyDescent="0.25">
      <c r="A835" s="443"/>
      <c r="B835" s="438"/>
      <c r="C835" s="441"/>
      <c r="D835" s="441"/>
      <c r="E835" s="441"/>
      <c r="I835" s="442"/>
      <c r="Q835" s="443"/>
      <c r="S835" s="443"/>
      <c r="T835" s="441"/>
      <c r="U835" s="444"/>
      <c r="V835" s="438"/>
      <c r="W835" s="443"/>
      <c r="X835" s="443"/>
      <c r="Y835" s="441"/>
      <c r="Z835" s="445"/>
      <c r="AA835" s="441"/>
      <c r="AB835" s="443"/>
      <c r="AC835" s="441"/>
      <c r="AD835" s="444"/>
      <c r="AG835" s="441"/>
      <c r="AH835" s="441"/>
      <c r="AI835" s="443"/>
      <c r="AL835" s="441"/>
      <c r="AN835" s="441"/>
      <c r="AO835" s="443"/>
      <c r="AP835" s="441"/>
      <c r="AQ835" s="441"/>
      <c r="AR835" s="441"/>
      <c r="AS835" s="441"/>
      <c r="AT835" s="441"/>
      <c r="AU835" s="441"/>
      <c r="AV835" s="443"/>
      <c r="AW835" s="442"/>
      <c r="AY835" s="441"/>
      <c r="BC835" s="441"/>
      <c r="BD835" s="441"/>
      <c r="BE835" s="441"/>
      <c r="BF835" s="441"/>
      <c r="BG835" s="441"/>
      <c r="BH835" s="441"/>
      <c r="BI835" s="441"/>
      <c r="BJ835" s="441"/>
      <c r="BK835" s="441"/>
    </row>
    <row r="836" spans="1:63" x14ac:dyDescent="0.25">
      <c r="A836" s="443"/>
      <c r="B836" s="438"/>
      <c r="C836" s="441"/>
      <c r="D836" s="441"/>
      <c r="E836" s="441"/>
      <c r="I836" s="442"/>
      <c r="Q836" s="443"/>
      <c r="S836" s="443"/>
      <c r="T836" s="441"/>
      <c r="U836" s="444"/>
      <c r="V836" s="438"/>
      <c r="W836" s="443"/>
      <c r="X836" s="443"/>
      <c r="Y836" s="441"/>
      <c r="Z836" s="445"/>
      <c r="AA836" s="441"/>
      <c r="AB836" s="443"/>
      <c r="AC836" s="441"/>
      <c r="AD836" s="444"/>
      <c r="AG836" s="441"/>
      <c r="AH836" s="441"/>
      <c r="AI836" s="443"/>
      <c r="AL836" s="441"/>
      <c r="AN836" s="441"/>
      <c r="AO836" s="443"/>
      <c r="AP836" s="441"/>
      <c r="AQ836" s="441"/>
      <c r="AR836" s="441"/>
      <c r="AS836" s="441"/>
      <c r="AT836" s="441"/>
      <c r="AU836" s="441"/>
      <c r="AV836" s="443"/>
      <c r="AW836" s="442"/>
      <c r="AY836" s="441"/>
      <c r="BC836" s="441"/>
      <c r="BD836" s="441"/>
      <c r="BE836" s="441"/>
      <c r="BF836" s="441"/>
      <c r="BG836" s="441"/>
      <c r="BH836" s="441"/>
      <c r="BI836" s="441"/>
      <c r="BJ836" s="441"/>
      <c r="BK836" s="441"/>
    </row>
    <row r="837" spans="1:63" x14ac:dyDescent="0.25">
      <c r="A837" s="443"/>
      <c r="B837" s="438"/>
      <c r="C837" s="441"/>
      <c r="D837" s="441"/>
      <c r="E837" s="441"/>
      <c r="I837" s="442"/>
      <c r="Q837" s="443"/>
      <c r="S837" s="443"/>
      <c r="T837" s="441"/>
      <c r="U837" s="444"/>
      <c r="V837" s="438"/>
      <c r="W837" s="443"/>
      <c r="X837" s="443"/>
      <c r="Y837" s="441"/>
      <c r="Z837" s="445"/>
      <c r="AA837" s="441"/>
      <c r="AB837" s="443"/>
      <c r="AC837" s="441"/>
      <c r="AD837" s="444"/>
      <c r="AG837" s="441"/>
      <c r="AH837" s="441"/>
      <c r="AI837" s="443"/>
      <c r="AL837" s="441"/>
      <c r="AN837" s="441"/>
      <c r="AO837" s="443"/>
      <c r="AP837" s="441"/>
      <c r="AQ837" s="441"/>
      <c r="AR837" s="441"/>
      <c r="AS837" s="441"/>
      <c r="AT837" s="441"/>
      <c r="AU837" s="441"/>
      <c r="AV837" s="443"/>
      <c r="AW837" s="442"/>
      <c r="AY837" s="441"/>
      <c r="BC837" s="441"/>
      <c r="BD837" s="441"/>
      <c r="BE837" s="441"/>
      <c r="BF837" s="441"/>
      <c r="BG837" s="441"/>
      <c r="BH837" s="441"/>
      <c r="BI837" s="441"/>
      <c r="BJ837" s="441"/>
      <c r="BK837" s="441"/>
    </row>
    <row r="838" spans="1:63" x14ac:dyDescent="0.25">
      <c r="A838" s="443"/>
      <c r="B838" s="438"/>
      <c r="C838" s="441"/>
      <c r="D838" s="441"/>
      <c r="E838" s="441"/>
      <c r="I838" s="442"/>
      <c r="Q838" s="443"/>
      <c r="S838" s="443"/>
      <c r="T838" s="441"/>
      <c r="U838" s="444"/>
      <c r="V838" s="438"/>
      <c r="W838" s="443"/>
      <c r="X838" s="443"/>
      <c r="Y838" s="441"/>
      <c r="Z838" s="445"/>
      <c r="AA838" s="441"/>
      <c r="AB838" s="443"/>
      <c r="AC838" s="441"/>
      <c r="AD838" s="444"/>
      <c r="AG838" s="441"/>
      <c r="AH838" s="441"/>
      <c r="AI838" s="443"/>
      <c r="AL838" s="441"/>
      <c r="AN838" s="441"/>
      <c r="AO838" s="443"/>
      <c r="AP838" s="441"/>
      <c r="AQ838" s="441"/>
      <c r="AR838" s="441"/>
      <c r="AS838" s="441"/>
      <c r="AT838" s="441"/>
      <c r="AU838" s="441"/>
      <c r="AV838" s="443"/>
      <c r="AW838" s="442"/>
      <c r="AY838" s="441"/>
      <c r="BC838" s="441"/>
      <c r="BD838" s="441"/>
      <c r="BE838" s="441"/>
      <c r="BF838" s="441"/>
      <c r="BG838" s="441"/>
      <c r="BH838" s="441"/>
      <c r="BI838" s="441"/>
      <c r="BJ838" s="441"/>
      <c r="BK838" s="441"/>
    </row>
    <row r="839" spans="1:63" x14ac:dyDescent="0.25">
      <c r="A839" s="443"/>
      <c r="B839" s="438"/>
      <c r="C839" s="441"/>
      <c r="D839" s="441"/>
      <c r="E839" s="441"/>
      <c r="I839" s="442"/>
      <c r="Q839" s="443"/>
      <c r="S839" s="443"/>
      <c r="T839" s="441"/>
      <c r="U839" s="444"/>
      <c r="V839" s="438"/>
      <c r="W839" s="443"/>
      <c r="X839" s="443"/>
      <c r="Y839" s="441"/>
      <c r="Z839" s="445"/>
      <c r="AA839" s="441"/>
      <c r="AB839" s="443"/>
      <c r="AC839" s="441"/>
      <c r="AD839" s="444"/>
      <c r="AG839" s="441"/>
      <c r="AH839" s="441"/>
      <c r="AI839" s="443"/>
      <c r="AL839" s="441"/>
      <c r="AN839" s="441"/>
      <c r="AO839" s="443"/>
      <c r="AP839" s="441"/>
      <c r="AQ839" s="441"/>
      <c r="AR839" s="441"/>
      <c r="AS839" s="441"/>
      <c r="AT839" s="441"/>
      <c r="AU839" s="441"/>
      <c r="AV839" s="443"/>
      <c r="AW839" s="442"/>
      <c r="AY839" s="441"/>
      <c r="BC839" s="441"/>
      <c r="BD839" s="441"/>
      <c r="BE839" s="441"/>
      <c r="BF839" s="441"/>
      <c r="BG839" s="441"/>
      <c r="BH839" s="441"/>
      <c r="BI839" s="441"/>
      <c r="BJ839" s="441"/>
      <c r="BK839" s="441"/>
    </row>
    <row r="840" spans="1:63" x14ac:dyDescent="0.25">
      <c r="A840" s="443"/>
      <c r="B840" s="438"/>
      <c r="C840" s="441"/>
      <c r="D840" s="441"/>
      <c r="E840" s="441"/>
      <c r="I840" s="442"/>
      <c r="Q840" s="443"/>
      <c r="S840" s="443"/>
      <c r="T840" s="441"/>
      <c r="U840" s="444"/>
      <c r="V840" s="438"/>
      <c r="W840" s="443"/>
      <c r="X840" s="443"/>
      <c r="Y840" s="441"/>
      <c r="Z840" s="445"/>
      <c r="AA840" s="441"/>
      <c r="AB840" s="443"/>
      <c r="AC840" s="441"/>
      <c r="AD840" s="444"/>
      <c r="AG840" s="441"/>
      <c r="AH840" s="441"/>
      <c r="AI840" s="443"/>
      <c r="AL840" s="441"/>
      <c r="AN840" s="441"/>
      <c r="AO840" s="443"/>
      <c r="AP840" s="441"/>
      <c r="AQ840" s="441"/>
      <c r="AR840" s="441"/>
      <c r="AS840" s="441"/>
      <c r="AT840" s="441"/>
      <c r="AU840" s="441"/>
      <c r="AV840" s="443"/>
      <c r="AW840" s="442"/>
      <c r="AY840" s="441"/>
      <c r="BC840" s="441"/>
      <c r="BD840" s="441"/>
      <c r="BE840" s="441"/>
      <c r="BF840" s="441"/>
      <c r="BG840" s="441"/>
      <c r="BH840" s="441"/>
      <c r="BI840" s="441"/>
      <c r="BJ840" s="441"/>
      <c r="BK840" s="441"/>
    </row>
    <row r="841" spans="1:63" x14ac:dyDescent="0.25">
      <c r="A841" s="443"/>
      <c r="B841" s="438"/>
      <c r="C841" s="441"/>
      <c r="D841" s="441"/>
      <c r="E841" s="441"/>
      <c r="I841" s="442"/>
      <c r="Q841" s="443"/>
      <c r="S841" s="443"/>
      <c r="T841" s="441"/>
      <c r="U841" s="444"/>
      <c r="V841" s="438"/>
      <c r="W841" s="443"/>
      <c r="X841" s="443"/>
      <c r="Y841" s="441"/>
      <c r="Z841" s="445"/>
      <c r="AA841" s="441"/>
      <c r="AB841" s="443"/>
      <c r="AC841" s="441"/>
      <c r="AD841" s="444"/>
      <c r="AG841" s="441"/>
      <c r="AH841" s="441"/>
      <c r="AI841" s="443"/>
      <c r="AL841" s="441"/>
      <c r="AN841" s="441"/>
      <c r="AO841" s="443"/>
      <c r="AP841" s="441"/>
      <c r="AQ841" s="441"/>
      <c r="AR841" s="441"/>
      <c r="AS841" s="441"/>
      <c r="AT841" s="441"/>
      <c r="AU841" s="441"/>
      <c r="AV841" s="443"/>
      <c r="AW841" s="442"/>
      <c r="AY841" s="441"/>
      <c r="BC841" s="441"/>
      <c r="BD841" s="441"/>
      <c r="BE841" s="441"/>
      <c r="BF841" s="441"/>
      <c r="BG841" s="441"/>
      <c r="BH841" s="441"/>
      <c r="BI841" s="441"/>
      <c r="BJ841" s="441"/>
      <c r="BK841" s="441"/>
    </row>
    <row r="842" spans="1:63" x14ac:dyDescent="0.25">
      <c r="A842" s="443"/>
      <c r="B842" s="438"/>
      <c r="C842" s="441"/>
      <c r="D842" s="441"/>
      <c r="E842" s="441"/>
      <c r="I842" s="442"/>
      <c r="Q842" s="443"/>
      <c r="S842" s="443"/>
      <c r="T842" s="441"/>
      <c r="U842" s="444"/>
      <c r="V842" s="438"/>
      <c r="W842" s="443"/>
      <c r="X842" s="443"/>
      <c r="Y842" s="441"/>
      <c r="Z842" s="445"/>
      <c r="AA842" s="441"/>
      <c r="AB842" s="443"/>
      <c r="AC842" s="441"/>
      <c r="AD842" s="444"/>
      <c r="AG842" s="441"/>
      <c r="AH842" s="441"/>
      <c r="AI842" s="443"/>
      <c r="AL842" s="441"/>
      <c r="AN842" s="441"/>
      <c r="AO842" s="443"/>
      <c r="AP842" s="441"/>
      <c r="AQ842" s="441"/>
      <c r="AR842" s="441"/>
      <c r="AS842" s="441"/>
      <c r="AT842" s="441"/>
      <c r="AU842" s="441"/>
      <c r="AV842" s="443"/>
      <c r="AW842" s="442"/>
      <c r="AY842" s="441"/>
      <c r="BC842" s="441"/>
      <c r="BD842" s="441"/>
      <c r="BE842" s="441"/>
      <c r="BF842" s="441"/>
      <c r="BG842" s="441"/>
      <c r="BH842" s="441"/>
      <c r="BI842" s="441"/>
      <c r="BJ842" s="441"/>
      <c r="BK842" s="441"/>
    </row>
    <row r="843" spans="1:63" x14ac:dyDescent="0.25">
      <c r="A843" s="443"/>
      <c r="B843" s="438"/>
      <c r="C843" s="441"/>
      <c r="D843" s="441"/>
      <c r="E843" s="441"/>
      <c r="I843" s="442"/>
      <c r="Q843" s="443"/>
      <c r="S843" s="443"/>
      <c r="T843" s="441"/>
      <c r="U843" s="444"/>
      <c r="V843" s="438"/>
      <c r="W843" s="443"/>
      <c r="X843" s="443"/>
      <c r="Y843" s="441"/>
      <c r="Z843" s="445"/>
      <c r="AA843" s="441"/>
      <c r="AB843" s="443"/>
      <c r="AC843" s="441"/>
      <c r="AD843" s="444"/>
      <c r="AG843" s="441"/>
      <c r="AH843" s="441"/>
      <c r="AI843" s="443"/>
      <c r="AL843" s="441"/>
      <c r="AN843" s="441"/>
      <c r="AO843" s="443"/>
      <c r="AP843" s="441"/>
      <c r="AQ843" s="441"/>
      <c r="AR843" s="441"/>
      <c r="AS843" s="441"/>
      <c r="AT843" s="441"/>
      <c r="AU843" s="441"/>
      <c r="AV843" s="443"/>
      <c r="AW843" s="442"/>
      <c r="AY843" s="441"/>
      <c r="BC843" s="441"/>
      <c r="BD843" s="441"/>
      <c r="BE843" s="441"/>
      <c r="BF843" s="441"/>
      <c r="BG843" s="441"/>
      <c r="BH843" s="441"/>
      <c r="BI843" s="441"/>
      <c r="BJ843" s="441"/>
      <c r="BK843" s="441"/>
    </row>
    <row r="844" spans="1:63" x14ac:dyDescent="0.25">
      <c r="A844" s="443"/>
      <c r="B844" s="438"/>
      <c r="C844" s="441"/>
      <c r="D844" s="441"/>
      <c r="E844" s="441"/>
      <c r="I844" s="442"/>
      <c r="Q844" s="443"/>
      <c r="S844" s="443"/>
      <c r="T844" s="441"/>
      <c r="U844" s="444"/>
      <c r="V844" s="438"/>
      <c r="W844" s="443"/>
      <c r="X844" s="443"/>
      <c r="Y844" s="441"/>
      <c r="Z844" s="445"/>
      <c r="AA844" s="441"/>
      <c r="AB844" s="443"/>
      <c r="AC844" s="441"/>
      <c r="AD844" s="444"/>
      <c r="AG844" s="441"/>
      <c r="AH844" s="441"/>
      <c r="AI844" s="443"/>
      <c r="AL844" s="441"/>
      <c r="AN844" s="441"/>
      <c r="AO844" s="443"/>
      <c r="AP844" s="441"/>
      <c r="AQ844" s="441"/>
      <c r="AR844" s="441"/>
      <c r="AS844" s="441"/>
      <c r="AT844" s="441"/>
      <c r="AU844" s="441"/>
      <c r="AV844" s="443"/>
      <c r="AW844" s="442"/>
      <c r="AY844" s="441"/>
      <c r="BC844" s="441"/>
      <c r="BD844" s="441"/>
      <c r="BE844" s="441"/>
      <c r="BF844" s="441"/>
      <c r="BG844" s="441"/>
      <c r="BH844" s="441"/>
      <c r="BI844" s="441"/>
      <c r="BJ844" s="441"/>
      <c r="BK844" s="441"/>
    </row>
    <row r="845" spans="1:63" x14ac:dyDescent="0.25">
      <c r="A845" s="443"/>
      <c r="B845" s="438"/>
      <c r="C845" s="441"/>
      <c r="D845" s="441"/>
      <c r="E845" s="441"/>
      <c r="I845" s="442"/>
      <c r="Q845" s="443"/>
      <c r="S845" s="443"/>
      <c r="T845" s="441"/>
      <c r="U845" s="444"/>
      <c r="V845" s="438"/>
      <c r="W845" s="443"/>
      <c r="X845" s="443"/>
      <c r="Y845" s="441"/>
      <c r="Z845" s="445"/>
      <c r="AA845" s="441"/>
      <c r="AB845" s="443"/>
      <c r="AC845" s="441"/>
      <c r="AD845" s="444"/>
      <c r="AG845" s="441"/>
      <c r="AH845" s="441"/>
      <c r="AI845" s="443"/>
      <c r="AL845" s="441"/>
      <c r="AN845" s="441"/>
      <c r="AO845" s="443"/>
      <c r="AP845" s="441"/>
      <c r="AQ845" s="441"/>
      <c r="AR845" s="441"/>
      <c r="AS845" s="441"/>
      <c r="AT845" s="441"/>
      <c r="AU845" s="441"/>
      <c r="AV845" s="443"/>
      <c r="AW845" s="442"/>
      <c r="AY845" s="441"/>
      <c r="BC845" s="441"/>
      <c r="BD845" s="441"/>
      <c r="BE845" s="441"/>
      <c r="BF845" s="441"/>
      <c r="BG845" s="441"/>
      <c r="BH845" s="441"/>
      <c r="BI845" s="441"/>
      <c r="BJ845" s="441"/>
      <c r="BK845" s="441"/>
    </row>
    <row r="846" spans="1:63" x14ac:dyDescent="0.25">
      <c r="A846" s="443"/>
      <c r="B846" s="438"/>
      <c r="C846" s="441"/>
      <c r="D846" s="441"/>
      <c r="E846" s="441"/>
      <c r="I846" s="442"/>
      <c r="Q846" s="443"/>
      <c r="S846" s="443"/>
      <c r="T846" s="441"/>
      <c r="U846" s="444"/>
      <c r="V846" s="438"/>
      <c r="W846" s="443"/>
      <c r="X846" s="443"/>
      <c r="Y846" s="441"/>
      <c r="Z846" s="445"/>
      <c r="AA846" s="441"/>
      <c r="AB846" s="443"/>
      <c r="AC846" s="441"/>
      <c r="AD846" s="444"/>
      <c r="AG846" s="441"/>
      <c r="AH846" s="441"/>
      <c r="AI846" s="443"/>
      <c r="AL846" s="441"/>
      <c r="AN846" s="441"/>
      <c r="AO846" s="443"/>
      <c r="AP846" s="441"/>
      <c r="AQ846" s="441"/>
      <c r="AR846" s="441"/>
      <c r="AS846" s="441"/>
      <c r="AT846" s="441"/>
      <c r="AU846" s="441"/>
      <c r="AV846" s="443"/>
      <c r="AW846" s="442"/>
      <c r="AY846" s="441"/>
      <c r="BC846" s="441"/>
      <c r="BD846" s="441"/>
      <c r="BE846" s="441"/>
      <c r="BF846" s="441"/>
      <c r="BG846" s="441"/>
      <c r="BH846" s="441"/>
      <c r="BI846" s="441"/>
      <c r="BJ846" s="441"/>
      <c r="BK846" s="441"/>
    </row>
    <row r="847" spans="1:63" x14ac:dyDescent="0.25">
      <c r="A847" s="443"/>
      <c r="B847" s="438"/>
      <c r="C847" s="441"/>
      <c r="D847" s="441"/>
      <c r="E847" s="441"/>
      <c r="I847" s="442"/>
      <c r="Q847" s="443"/>
      <c r="S847" s="443"/>
      <c r="T847" s="441"/>
      <c r="U847" s="444"/>
      <c r="V847" s="438"/>
      <c r="W847" s="443"/>
      <c r="X847" s="443"/>
      <c r="Y847" s="441"/>
      <c r="Z847" s="445"/>
      <c r="AA847" s="441"/>
      <c r="AB847" s="443"/>
      <c r="AC847" s="441"/>
      <c r="AD847" s="444"/>
      <c r="AG847" s="441"/>
      <c r="AH847" s="441"/>
      <c r="AI847" s="443"/>
      <c r="AL847" s="441"/>
      <c r="AN847" s="441"/>
      <c r="AO847" s="443"/>
      <c r="AP847" s="441"/>
      <c r="AQ847" s="441"/>
      <c r="AR847" s="441"/>
      <c r="AS847" s="441"/>
      <c r="AT847" s="441"/>
      <c r="AU847" s="441"/>
      <c r="AV847" s="443"/>
      <c r="AW847" s="442"/>
      <c r="AY847" s="441"/>
      <c r="BC847" s="441"/>
      <c r="BD847" s="441"/>
      <c r="BE847" s="441"/>
      <c r="BF847" s="441"/>
      <c r="BG847" s="441"/>
      <c r="BH847" s="441"/>
      <c r="BI847" s="441"/>
      <c r="BJ847" s="441"/>
      <c r="BK847" s="441"/>
    </row>
    <row r="848" spans="1:63" x14ac:dyDescent="0.25">
      <c r="A848" s="443"/>
      <c r="B848" s="438"/>
      <c r="C848" s="441"/>
      <c r="D848" s="441"/>
      <c r="E848" s="441"/>
      <c r="I848" s="442"/>
      <c r="Q848" s="443"/>
      <c r="S848" s="443"/>
      <c r="T848" s="441"/>
      <c r="U848" s="444"/>
      <c r="V848" s="438"/>
      <c r="W848" s="443"/>
      <c r="X848" s="443"/>
      <c r="Y848" s="441"/>
      <c r="Z848" s="445"/>
      <c r="AA848" s="441"/>
      <c r="AB848" s="443"/>
      <c r="AC848" s="441"/>
      <c r="AD848" s="444"/>
      <c r="AG848" s="441"/>
      <c r="AH848" s="441"/>
      <c r="AI848" s="443"/>
      <c r="AL848" s="441"/>
      <c r="AN848" s="441"/>
      <c r="AO848" s="443"/>
      <c r="AP848" s="441"/>
      <c r="AQ848" s="441"/>
      <c r="AR848" s="441"/>
      <c r="AS848" s="441"/>
      <c r="AT848" s="441"/>
      <c r="AU848" s="441"/>
      <c r="AV848" s="443"/>
      <c r="AW848" s="442"/>
      <c r="AY848" s="441"/>
      <c r="BC848" s="441"/>
      <c r="BD848" s="441"/>
      <c r="BE848" s="441"/>
      <c r="BF848" s="441"/>
      <c r="BG848" s="441"/>
      <c r="BH848" s="441"/>
      <c r="BI848" s="441"/>
      <c r="BJ848" s="441"/>
      <c r="BK848" s="441"/>
    </row>
    <row r="849" spans="1:63" x14ac:dyDescent="0.25">
      <c r="A849" s="443"/>
      <c r="B849" s="438"/>
      <c r="C849" s="441"/>
      <c r="D849" s="441"/>
      <c r="E849" s="441"/>
      <c r="I849" s="442"/>
      <c r="Q849" s="443"/>
      <c r="S849" s="443"/>
      <c r="T849" s="441"/>
      <c r="U849" s="444"/>
      <c r="V849" s="438"/>
      <c r="W849" s="443"/>
      <c r="X849" s="443"/>
      <c r="Y849" s="441"/>
      <c r="Z849" s="445"/>
      <c r="AA849" s="441"/>
      <c r="AB849" s="443"/>
      <c r="AC849" s="441"/>
      <c r="AD849" s="444"/>
      <c r="AG849" s="441"/>
      <c r="AH849" s="441"/>
      <c r="AI849" s="443"/>
      <c r="AL849" s="441"/>
      <c r="AN849" s="441"/>
      <c r="AO849" s="443"/>
      <c r="AP849" s="441"/>
      <c r="AQ849" s="441"/>
      <c r="AR849" s="441"/>
      <c r="AS849" s="441"/>
      <c r="AT849" s="441"/>
      <c r="AU849" s="441"/>
      <c r="AV849" s="443"/>
      <c r="AW849" s="442"/>
      <c r="AY849" s="441"/>
      <c r="BC849" s="441"/>
      <c r="BD849" s="441"/>
      <c r="BE849" s="441"/>
      <c r="BF849" s="441"/>
      <c r="BG849" s="441"/>
      <c r="BH849" s="441"/>
      <c r="BI849" s="441"/>
      <c r="BJ849" s="441"/>
      <c r="BK849" s="441"/>
    </row>
    <row r="850" spans="1:63" x14ac:dyDescent="0.25">
      <c r="A850" s="443"/>
      <c r="B850" s="438"/>
      <c r="C850" s="441"/>
      <c r="D850" s="441"/>
      <c r="E850" s="441"/>
      <c r="I850" s="442"/>
      <c r="Q850" s="443"/>
      <c r="S850" s="443"/>
      <c r="T850" s="441"/>
      <c r="U850" s="444"/>
      <c r="V850" s="438"/>
      <c r="W850" s="443"/>
      <c r="X850" s="443"/>
      <c r="Y850" s="441"/>
      <c r="Z850" s="445"/>
      <c r="AA850" s="441"/>
      <c r="AB850" s="443"/>
      <c r="AC850" s="441"/>
      <c r="AD850" s="444"/>
      <c r="AG850" s="441"/>
      <c r="AH850" s="441"/>
      <c r="AI850" s="443"/>
      <c r="AL850" s="441"/>
      <c r="AN850" s="441"/>
      <c r="AO850" s="443"/>
      <c r="AP850" s="441"/>
      <c r="AQ850" s="441"/>
      <c r="AR850" s="441"/>
      <c r="AS850" s="441"/>
      <c r="AT850" s="441"/>
      <c r="AU850" s="441"/>
      <c r="AV850" s="443"/>
      <c r="AW850" s="442"/>
      <c r="AY850" s="441"/>
      <c r="BC850" s="441"/>
      <c r="BD850" s="441"/>
      <c r="BE850" s="441"/>
      <c r="BF850" s="441"/>
      <c r="BG850" s="441"/>
      <c r="BH850" s="441"/>
      <c r="BI850" s="441"/>
      <c r="BJ850" s="441"/>
      <c r="BK850" s="441"/>
    </row>
    <row r="851" spans="1:63" x14ac:dyDescent="0.25">
      <c r="A851" s="443"/>
      <c r="B851" s="438"/>
      <c r="C851" s="441"/>
      <c r="D851" s="441"/>
      <c r="E851" s="441"/>
      <c r="I851" s="442"/>
      <c r="Q851" s="443"/>
      <c r="S851" s="443"/>
      <c r="T851" s="441"/>
      <c r="U851" s="444"/>
      <c r="V851" s="438"/>
      <c r="W851" s="443"/>
      <c r="X851" s="443"/>
      <c r="Y851" s="441"/>
      <c r="Z851" s="445"/>
      <c r="AA851" s="441"/>
      <c r="AB851" s="443"/>
      <c r="AC851" s="441"/>
      <c r="AD851" s="444"/>
      <c r="AG851" s="441"/>
      <c r="AH851" s="441"/>
      <c r="AI851" s="443"/>
      <c r="AL851" s="441"/>
      <c r="AN851" s="441"/>
      <c r="AO851" s="443"/>
      <c r="AP851" s="441"/>
      <c r="AQ851" s="441"/>
      <c r="AR851" s="441"/>
      <c r="AS851" s="441"/>
      <c r="AT851" s="441"/>
      <c r="AU851" s="441"/>
      <c r="AV851" s="443"/>
      <c r="AW851" s="442"/>
      <c r="AY851" s="441"/>
      <c r="BC851" s="441"/>
      <c r="BD851" s="441"/>
      <c r="BE851" s="441"/>
      <c r="BF851" s="441"/>
      <c r="BG851" s="441"/>
      <c r="BH851" s="441"/>
      <c r="BI851" s="441"/>
      <c r="BJ851" s="441"/>
      <c r="BK851" s="441"/>
    </row>
    <row r="852" spans="1:63" x14ac:dyDescent="0.25">
      <c r="A852" s="443"/>
      <c r="B852" s="438"/>
      <c r="C852" s="441"/>
      <c r="D852" s="441"/>
      <c r="E852" s="441"/>
      <c r="I852" s="442"/>
      <c r="Q852" s="443"/>
      <c r="S852" s="443"/>
      <c r="T852" s="441"/>
      <c r="U852" s="444"/>
      <c r="V852" s="438"/>
      <c r="W852" s="443"/>
      <c r="X852" s="443"/>
      <c r="Y852" s="441"/>
      <c r="Z852" s="445"/>
      <c r="AA852" s="441"/>
      <c r="AB852" s="443"/>
      <c r="AC852" s="441"/>
      <c r="AD852" s="444"/>
      <c r="AG852" s="441"/>
      <c r="AH852" s="441"/>
      <c r="AI852" s="443"/>
      <c r="AL852" s="441"/>
      <c r="AN852" s="441"/>
      <c r="AO852" s="443"/>
      <c r="AP852" s="441"/>
      <c r="AQ852" s="441"/>
      <c r="AR852" s="441"/>
      <c r="AS852" s="441"/>
      <c r="AT852" s="441"/>
      <c r="AU852" s="441"/>
      <c r="AV852" s="443"/>
      <c r="AW852" s="442"/>
      <c r="AY852" s="441"/>
      <c r="BC852" s="441"/>
      <c r="BD852" s="441"/>
      <c r="BE852" s="441"/>
      <c r="BF852" s="441"/>
      <c r="BG852" s="441"/>
      <c r="BH852" s="441"/>
      <c r="BI852" s="441"/>
      <c r="BJ852" s="441"/>
      <c r="BK852" s="441"/>
    </row>
    <row r="853" spans="1:63" x14ac:dyDescent="0.25">
      <c r="A853" s="443"/>
      <c r="B853" s="438"/>
      <c r="C853" s="441"/>
      <c r="D853" s="441"/>
      <c r="E853" s="441"/>
      <c r="I853" s="442"/>
      <c r="Q853" s="443"/>
      <c r="S853" s="443"/>
      <c r="T853" s="441"/>
      <c r="U853" s="444"/>
      <c r="V853" s="438"/>
      <c r="W853" s="443"/>
      <c r="X853" s="443"/>
      <c r="Y853" s="441"/>
      <c r="Z853" s="445"/>
      <c r="AA853" s="441"/>
      <c r="AB853" s="443"/>
      <c r="AC853" s="441"/>
      <c r="AD853" s="444"/>
      <c r="AG853" s="441"/>
      <c r="AH853" s="441"/>
      <c r="AI853" s="443"/>
      <c r="AL853" s="441"/>
      <c r="AN853" s="441"/>
      <c r="AO853" s="443"/>
      <c r="AP853" s="441"/>
      <c r="AQ853" s="441"/>
      <c r="AR853" s="441"/>
      <c r="AS853" s="441"/>
      <c r="AT853" s="441"/>
      <c r="AU853" s="441"/>
      <c r="AV853" s="443"/>
      <c r="AW853" s="442"/>
      <c r="AY853" s="441"/>
      <c r="BC853" s="441"/>
      <c r="BD853" s="441"/>
      <c r="BE853" s="441"/>
      <c r="BF853" s="441"/>
      <c r="BG853" s="441"/>
      <c r="BH853" s="441"/>
      <c r="BI853" s="441"/>
      <c r="BJ853" s="441"/>
      <c r="BK853" s="441"/>
    </row>
    <row r="854" spans="1:63" x14ac:dyDescent="0.25">
      <c r="A854" s="443"/>
      <c r="B854" s="438"/>
      <c r="C854" s="441"/>
      <c r="D854" s="441"/>
      <c r="E854" s="441"/>
      <c r="I854" s="442"/>
      <c r="Q854" s="443"/>
      <c r="S854" s="443"/>
      <c r="T854" s="441"/>
      <c r="U854" s="444"/>
      <c r="V854" s="438"/>
      <c r="W854" s="443"/>
      <c r="X854" s="443"/>
      <c r="Y854" s="441"/>
      <c r="Z854" s="445"/>
      <c r="AA854" s="441"/>
      <c r="AB854" s="443"/>
      <c r="AC854" s="441"/>
      <c r="AD854" s="444"/>
      <c r="AG854" s="441"/>
      <c r="AH854" s="441"/>
      <c r="AI854" s="443"/>
      <c r="AL854" s="441"/>
      <c r="AN854" s="441"/>
      <c r="AO854" s="443"/>
      <c r="AP854" s="441"/>
      <c r="AQ854" s="441"/>
      <c r="AR854" s="441"/>
      <c r="AS854" s="441"/>
      <c r="AT854" s="441"/>
      <c r="AU854" s="441"/>
      <c r="AV854" s="443"/>
      <c r="AW854" s="442"/>
      <c r="AY854" s="441"/>
      <c r="BC854" s="441"/>
      <c r="BD854" s="441"/>
      <c r="BE854" s="441"/>
      <c r="BF854" s="441"/>
      <c r="BG854" s="441"/>
      <c r="BH854" s="441"/>
      <c r="BI854" s="441"/>
      <c r="BJ854" s="441"/>
      <c r="BK854" s="441"/>
    </row>
    <row r="855" spans="1:63" x14ac:dyDescent="0.25">
      <c r="A855" s="443"/>
      <c r="B855" s="438"/>
      <c r="C855" s="441"/>
      <c r="D855" s="441"/>
      <c r="E855" s="441"/>
      <c r="I855" s="442"/>
      <c r="Q855" s="443"/>
      <c r="S855" s="443"/>
      <c r="T855" s="441"/>
      <c r="U855" s="444"/>
      <c r="V855" s="438"/>
      <c r="W855" s="443"/>
      <c r="X855" s="443"/>
      <c r="Y855" s="441"/>
      <c r="Z855" s="445"/>
      <c r="AA855" s="441"/>
      <c r="AB855" s="443"/>
      <c r="AC855" s="441"/>
      <c r="AD855" s="444"/>
      <c r="AG855" s="441"/>
      <c r="AH855" s="441"/>
      <c r="AI855" s="443"/>
      <c r="AL855" s="441"/>
      <c r="AN855" s="441"/>
      <c r="AO855" s="443"/>
      <c r="AP855" s="441"/>
      <c r="AQ855" s="441"/>
      <c r="AR855" s="441"/>
      <c r="AS855" s="441"/>
      <c r="AT855" s="441"/>
      <c r="AU855" s="441"/>
      <c r="AV855" s="443"/>
      <c r="AW855" s="442"/>
      <c r="AY855" s="441"/>
      <c r="BC855" s="441"/>
      <c r="BD855" s="441"/>
      <c r="BE855" s="441"/>
      <c r="BF855" s="441"/>
      <c r="BG855" s="441"/>
      <c r="BH855" s="441"/>
      <c r="BI855" s="441"/>
      <c r="BJ855" s="441"/>
      <c r="BK855" s="441"/>
    </row>
    <row r="856" spans="1:63" x14ac:dyDescent="0.25">
      <c r="A856" s="443"/>
      <c r="B856" s="438"/>
      <c r="C856" s="441"/>
      <c r="D856" s="441"/>
      <c r="E856" s="441"/>
      <c r="I856" s="442"/>
      <c r="Q856" s="443"/>
      <c r="S856" s="443"/>
      <c r="T856" s="441"/>
      <c r="U856" s="444"/>
      <c r="V856" s="438"/>
      <c r="W856" s="443"/>
      <c r="X856" s="443"/>
      <c r="Y856" s="441"/>
      <c r="Z856" s="445"/>
      <c r="AA856" s="441"/>
      <c r="AB856" s="443"/>
      <c r="AC856" s="441"/>
      <c r="AD856" s="444"/>
      <c r="AG856" s="441"/>
      <c r="AH856" s="441"/>
      <c r="AI856" s="443"/>
      <c r="AL856" s="441"/>
      <c r="AN856" s="441"/>
      <c r="AO856" s="443"/>
      <c r="AP856" s="441"/>
      <c r="AQ856" s="441"/>
      <c r="AR856" s="441"/>
      <c r="AS856" s="441"/>
      <c r="AT856" s="441"/>
      <c r="AU856" s="441"/>
      <c r="AV856" s="443"/>
      <c r="AW856" s="442"/>
      <c r="AY856" s="441"/>
      <c r="BC856" s="441"/>
      <c r="BD856" s="441"/>
      <c r="BE856" s="441"/>
      <c r="BF856" s="441"/>
      <c r="BG856" s="441"/>
      <c r="BH856" s="441"/>
      <c r="BI856" s="441"/>
      <c r="BJ856" s="441"/>
      <c r="BK856" s="441"/>
    </row>
    <row r="857" spans="1:63" x14ac:dyDescent="0.25">
      <c r="A857" s="443"/>
      <c r="B857" s="438"/>
      <c r="C857" s="441"/>
      <c r="D857" s="441"/>
      <c r="E857" s="441"/>
      <c r="I857" s="442"/>
      <c r="Q857" s="443"/>
      <c r="S857" s="443"/>
      <c r="T857" s="441"/>
      <c r="U857" s="444"/>
      <c r="V857" s="438"/>
      <c r="W857" s="443"/>
      <c r="X857" s="443"/>
      <c r="Y857" s="441"/>
      <c r="Z857" s="445"/>
      <c r="AA857" s="441"/>
      <c r="AB857" s="443"/>
      <c r="AC857" s="441"/>
      <c r="AD857" s="444"/>
      <c r="AG857" s="441"/>
      <c r="AH857" s="441"/>
      <c r="AI857" s="443"/>
      <c r="AL857" s="441"/>
      <c r="AN857" s="441"/>
      <c r="AO857" s="443"/>
      <c r="AP857" s="441"/>
      <c r="AQ857" s="441"/>
      <c r="AR857" s="441"/>
      <c r="AS857" s="441"/>
      <c r="AT857" s="441"/>
      <c r="AU857" s="441"/>
      <c r="AV857" s="443"/>
      <c r="AW857" s="442"/>
      <c r="AY857" s="441"/>
      <c r="BC857" s="441"/>
      <c r="BD857" s="441"/>
      <c r="BE857" s="441"/>
      <c r="BF857" s="441"/>
      <c r="BG857" s="441"/>
      <c r="BH857" s="441"/>
      <c r="BI857" s="441"/>
      <c r="BJ857" s="441"/>
      <c r="BK857" s="441"/>
    </row>
    <row r="858" spans="1:63" x14ac:dyDescent="0.25">
      <c r="A858" s="443"/>
      <c r="B858" s="438"/>
      <c r="C858" s="441"/>
      <c r="D858" s="441"/>
      <c r="E858" s="441"/>
      <c r="I858" s="442"/>
      <c r="Q858" s="443"/>
      <c r="S858" s="443"/>
      <c r="T858" s="441"/>
      <c r="U858" s="444"/>
      <c r="V858" s="438"/>
      <c r="W858" s="443"/>
      <c r="X858" s="443"/>
      <c r="Y858" s="441"/>
      <c r="Z858" s="445"/>
      <c r="AA858" s="441"/>
      <c r="AB858" s="443"/>
      <c r="AC858" s="441"/>
      <c r="AD858" s="444"/>
      <c r="AG858" s="441"/>
      <c r="AH858" s="441"/>
      <c r="AI858" s="443"/>
      <c r="AL858" s="441"/>
      <c r="AN858" s="441"/>
      <c r="AO858" s="443"/>
      <c r="AP858" s="441"/>
      <c r="AQ858" s="441"/>
      <c r="AR858" s="441"/>
      <c r="AS858" s="441"/>
      <c r="AT858" s="441"/>
      <c r="AU858" s="441"/>
      <c r="AV858" s="443"/>
      <c r="AW858" s="442"/>
      <c r="AY858" s="441"/>
      <c r="BC858" s="441"/>
      <c r="BD858" s="441"/>
      <c r="BE858" s="441"/>
      <c r="BF858" s="441"/>
      <c r="BG858" s="441"/>
      <c r="BH858" s="441"/>
      <c r="BI858" s="441"/>
      <c r="BJ858" s="441"/>
      <c r="BK858" s="441"/>
    </row>
    <row r="859" spans="1:63" x14ac:dyDescent="0.25">
      <c r="A859" s="443"/>
      <c r="B859" s="438"/>
      <c r="C859" s="441"/>
      <c r="D859" s="441"/>
      <c r="E859" s="441"/>
      <c r="I859" s="442"/>
      <c r="Q859" s="443"/>
      <c r="S859" s="443"/>
      <c r="T859" s="441"/>
      <c r="U859" s="444"/>
      <c r="V859" s="438"/>
      <c r="W859" s="443"/>
      <c r="X859" s="443"/>
      <c r="Y859" s="441"/>
      <c r="Z859" s="445"/>
      <c r="AA859" s="441"/>
      <c r="AB859" s="443"/>
      <c r="AC859" s="441"/>
      <c r="AD859" s="444"/>
      <c r="AG859" s="441"/>
      <c r="AH859" s="441"/>
      <c r="AI859" s="443"/>
      <c r="AL859" s="441"/>
      <c r="AN859" s="441"/>
      <c r="AO859" s="443"/>
      <c r="AP859" s="441"/>
      <c r="AQ859" s="441"/>
      <c r="AR859" s="441"/>
      <c r="AS859" s="441"/>
      <c r="AT859" s="441"/>
      <c r="AU859" s="441"/>
      <c r="AV859" s="443"/>
      <c r="AW859" s="442"/>
      <c r="AY859" s="441"/>
      <c r="BC859" s="441"/>
      <c r="BD859" s="441"/>
      <c r="BE859" s="441"/>
      <c r="BF859" s="441"/>
      <c r="BG859" s="441"/>
      <c r="BH859" s="441"/>
      <c r="BI859" s="441"/>
      <c r="BJ859" s="441"/>
      <c r="BK859" s="441"/>
    </row>
    <row r="860" spans="1:63" x14ac:dyDescent="0.25">
      <c r="A860" s="443"/>
      <c r="B860" s="438"/>
      <c r="C860" s="441"/>
      <c r="D860" s="441"/>
      <c r="E860" s="441"/>
      <c r="I860" s="442"/>
      <c r="Q860" s="443"/>
      <c r="S860" s="443"/>
      <c r="T860" s="441"/>
      <c r="U860" s="444"/>
      <c r="V860" s="438"/>
      <c r="W860" s="443"/>
      <c r="X860" s="443"/>
      <c r="Y860" s="441"/>
      <c r="Z860" s="445"/>
      <c r="AA860" s="441"/>
      <c r="AB860" s="443"/>
      <c r="AC860" s="441"/>
      <c r="AD860" s="444"/>
      <c r="AG860" s="441"/>
      <c r="AH860" s="441"/>
      <c r="AI860" s="443"/>
      <c r="AL860" s="441"/>
      <c r="AN860" s="441"/>
      <c r="AO860" s="443"/>
      <c r="AP860" s="441"/>
      <c r="AQ860" s="441"/>
      <c r="AR860" s="441"/>
      <c r="AS860" s="441"/>
      <c r="AT860" s="441"/>
      <c r="AU860" s="441"/>
      <c r="AV860" s="443"/>
      <c r="AW860" s="442"/>
      <c r="AY860" s="441"/>
      <c r="BC860" s="441"/>
      <c r="BD860" s="441"/>
      <c r="BE860" s="441"/>
      <c r="BF860" s="441"/>
      <c r="BG860" s="441"/>
      <c r="BH860" s="441"/>
      <c r="BI860" s="441"/>
      <c r="BJ860" s="441"/>
      <c r="BK860" s="441"/>
    </row>
    <row r="861" spans="1:63" x14ac:dyDescent="0.25">
      <c r="A861" s="443"/>
      <c r="B861" s="438"/>
      <c r="C861" s="441"/>
      <c r="D861" s="441"/>
      <c r="E861" s="441"/>
      <c r="I861" s="442"/>
      <c r="Q861" s="443"/>
      <c r="S861" s="443"/>
      <c r="T861" s="441"/>
      <c r="U861" s="444"/>
      <c r="V861" s="438"/>
      <c r="W861" s="443"/>
      <c r="X861" s="443"/>
      <c r="Y861" s="441"/>
      <c r="Z861" s="445"/>
      <c r="AA861" s="441"/>
      <c r="AB861" s="443"/>
      <c r="AC861" s="441"/>
      <c r="AD861" s="444"/>
      <c r="AG861" s="441"/>
      <c r="AH861" s="441"/>
      <c r="AI861" s="443"/>
      <c r="AL861" s="441"/>
      <c r="AN861" s="441"/>
      <c r="AO861" s="443"/>
      <c r="AP861" s="441"/>
      <c r="AQ861" s="441"/>
      <c r="AR861" s="441"/>
      <c r="AS861" s="441"/>
      <c r="AT861" s="441"/>
      <c r="AU861" s="441"/>
      <c r="AV861" s="443"/>
      <c r="AW861" s="442"/>
      <c r="AY861" s="441"/>
      <c r="BC861" s="441"/>
      <c r="BD861" s="441"/>
      <c r="BE861" s="441"/>
      <c r="BF861" s="441"/>
      <c r="BG861" s="441"/>
      <c r="BH861" s="441"/>
      <c r="BI861" s="441"/>
      <c r="BJ861" s="441"/>
      <c r="BK861" s="441"/>
    </row>
    <row r="862" spans="1:63" x14ac:dyDescent="0.25">
      <c r="A862" s="443"/>
      <c r="B862" s="438"/>
      <c r="C862" s="441"/>
      <c r="D862" s="441"/>
      <c r="E862" s="441"/>
      <c r="I862" s="442"/>
      <c r="Q862" s="443"/>
      <c r="S862" s="443"/>
      <c r="T862" s="441"/>
      <c r="U862" s="444"/>
      <c r="V862" s="438"/>
      <c r="W862" s="443"/>
      <c r="X862" s="443"/>
      <c r="Y862" s="441"/>
      <c r="Z862" s="445"/>
      <c r="AA862" s="441"/>
      <c r="AB862" s="443"/>
      <c r="AC862" s="441"/>
      <c r="AD862" s="444"/>
      <c r="AG862" s="441"/>
      <c r="AH862" s="441"/>
      <c r="AI862" s="443"/>
      <c r="AL862" s="441"/>
      <c r="AN862" s="441"/>
      <c r="AO862" s="443"/>
      <c r="AP862" s="441"/>
      <c r="AQ862" s="441"/>
      <c r="AR862" s="441"/>
      <c r="AS862" s="441"/>
      <c r="AT862" s="441"/>
      <c r="AU862" s="441"/>
      <c r="AV862" s="443"/>
      <c r="AW862" s="442"/>
      <c r="AY862" s="441"/>
      <c r="BC862" s="441"/>
      <c r="BD862" s="441"/>
      <c r="BE862" s="441"/>
      <c r="BF862" s="441"/>
      <c r="BG862" s="441"/>
      <c r="BH862" s="441"/>
      <c r="BI862" s="441"/>
      <c r="BJ862" s="441"/>
      <c r="BK862" s="441"/>
    </row>
    <row r="863" spans="1:63" x14ac:dyDescent="0.25">
      <c r="A863" s="443"/>
      <c r="B863" s="438"/>
      <c r="C863" s="441"/>
      <c r="D863" s="441"/>
      <c r="E863" s="441"/>
      <c r="I863" s="442"/>
      <c r="Q863" s="443"/>
      <c r="S863" s="443"/>
      <c r="T863" s="441"/>
      <c r="U863" s="444"/>
      <c r="V863" s="438"/>
      <c r="W863" s="443"/>
      <c r="X863" s="443"/>
      <c r="Y863" s="441"/>
      <c r="Z863" s="445"/>
      <c r="AA863" s="441"/>
      <c r="AB863" s="443"/>
      <c r="AC863" s="441"/>
      <c r="AD863" s="444"/>
      <c r="AG863" s="441"/>
      <c r="AH863" s="441"/>
      <c r="AI863" s="443"/>
      <c r="AL863" s="441"/>
      <c r="AN863" s="441"/>
      <c r="AO863" s="443"/>
      <c r="AP863" s="441"/>
      <c r="AQ863" s="441"/>
      <c r="AR863" s="441"/>
      <c r="AS863" s="441"/>
      <c r="AT863" s="441"/>
      <c r="AU863" s="441"/>
      <c r="AV863" s="443"/>
      <c r="AW863" s="442"/>
      <c r="AY863" s="441"/>
      <c r="BC863" s="441"/>
      <c r="BD863" s="441"/>
      <c r="BE863" s="441"/>
      <c r="BF863" s="441"/>
      <c r="BG863" s="441"/>
      <c r="BH863" s="441"/>
      <c r="BI863" s="441"/>
      <c r="BJ863" s="441"/>
      <c r="BK863" s="441"/>
    </row>
    <row r="864" spans="1:63" x14ac:dyDescent="0.25">
      <c r="A864" s="443"/>
      <c r="B864" s="438"/>
      <c r="C864" s="441"/>
      <c r="D864" s="441"/>
      <c r="E864" s="441"/>
      <c r="I864" s="442"/>
      <c r="Q864" s="443"/>
      <c r="S864" s="443"/>
      <c r="T864" s="441"/>
      <c r="U864" s="444"/>
      <c r="V864" s="438"/>
      <c r="W864" s="443"/>
      <c r="X864" s="443"/>
      <c r="Y864" s="441"/>
      <c r="Z864" s="445"/>
      <c r="AA864" s="441"/>
      <c r="AB864" s="443"/>
      <c r="AC864" s="441"/>
      <c r="AD864" s="444"/>
      <c r="AG864" s="441"/>
      <c r="AH864" s="441"/>
      <c r="AI864" s="443"/>
      <c r="AL864" s="441"/>
      <c r="AN864" s="441"/>
      <c r="AO864" s="443"/>
      <c r="AP864" s="441"/>
      <c r="AQ864" s="441"/>
      <c r="AR864" s="441"/>
      <c r="AS864" s="441"/>
      <c r="AT864" s="441"/>
      <c r="AU864" s="441"/>
      <c r="AV864" s="443"/>
      <c r="AW864" s="442"/>
      <c r="AY864" s="441"/>
      <c r="BC864" s="441"/>
      <c r="BD864" s="441"/>
      <c r="BE864" s="441"/>
      <c r="BF864" s="441"/>
      <c r="BG864" s="441"/>
      <c r="BH864" s="441"/>
      <c r="BI864" s="441"/>
      <c r="BJ864" s="441"/>
      <c r="BK864" s="441"/>
    </row>
    <row r="865" spans="1:63" x14ac:dyDescent="0.25">
      <c r="A865" s="443"/>
      <c r="B865" s="438"/>
      <c r="C865" s="441"/>
      <c r="D865" s="441"/>
      <c r="E865" s="441"/>
      <c r="I865" s="442"/>
      <c r="Q865" s="443"/>
      <c r="S865" s="443"/>
      <c r="T865" s="441"/>
      <c r="U865" s="444"/>
      <c r="V865" s="438"/>
      <c r="W865" s="443"/>
      <c r="X865" s="443"/>
      <c r="Y865" s="441"/>
      <c r="Z865" s="445"/>
      <c r="AA865" s="441"/>
      <c r="AB865" s="443"/>
      <c r="AC865" s="441"/>
      <c r="AD865" s="444"/>
      <c r="AG865" s="441"/>
      <c r="AH865" s="441"/>
      <c r="AI865" s="443"/>
      <c r="AL865" s="441"/>
      <c r="AN865" s="441"/>
      <c r="AO865" s="443"/>
      <c r="AP865" s="441"/>
      <c r="AQ865" s="441"/>
      <c r="AR865" s="441"/>
      <c r="AS865" s="441"/>
      <c r="AT865" s="441"/>
      <c r="AU865" s="441"/>
      <c r="AV865" s="443"/>
      <c r="AW865" s="442"/>
      <c r="AY865" s="441"/>
      <c r="BC865" s="441"/>
      <c r="BD865" s="441"/>
      <c r="BE865" s="441"/>
      <c r="BF865" s="441"/>
      <c r="BG865" s="441"/>
      <c r="BH865" s="441"/>
      <c r="BI865" s="441"/>
      <c r="BJ865" s="441"/>
      <c r="BK865" s="441"/>
    </row>
    <row r="866" spans="1:63" x14ac:dyDescent="0.25">
      <c r="A866" s="443"/>
      <c r="B866" s="438"/>
      <c r="C866" s="441"/>
      <c r="D866" s="441"/>
      <c r="E866" s="441"/>
      <c r="I866" s="442"/>
      <c r="Q866" s="443"/>
      <c r="S866" s="443"/>
      <c r="T866" s="441"/>
      <c r="U866" s="444"/>
      <c r="V866" s="438"/>
      <c r="W866" s="443"/>
      <c r="X866" s="443"/>
      <c r="Y866" s="441"/>
      <c r="Z866" s="445"/>
      <c r="AA866" s="441"/>
      <c r="AB866" s="443"/>
      <c r="AC866" s="441"/>
      <c r="AD866" s="444"/>
      <c r="AG866" s="441"/>
      <c r="AH866" s="441"/>
      <c r="AI866" s="443"/>
      <c r="AL866" s="441"/>
      <c r="AN866" s="441"/>
      <c r="AO866" s="443"/>
      <c r="AP866" s="441"/>
      <c r="AQ866" s="441"/>
      <c r="AR866" s="441"/>
      <c r="AS866" s="441"/>
      <c r="AT866" s="441"/>
      <c r="AU866" s="441"/>
      <c r="AV866" s="443"/>
      <c r="AW866" s="442"/>
      <c r="AY866" s="441"/>
      <c r="BC866" s="441"/>
      <c r="BD866" s="441"/>
      <c r="BE866" s="441"/>
      <c r="BF866" s="441"/>
      <c r="BG866" s="441"/>
      <c r="BH866" s="441"/>
      <c r="BI866" s="441"/>
      <c r="BJ866" s="441"/>
      <c r="BK866" s="441"/>
    </row>
    <row r="867" spans="1:63" x14ac:dyDescent="0.25">
      <c r="A867" s="443"/>
      <c r="B867" s="438"/>
      <c r="C867" s="441"/>
      <c r="D867" s="441"/>
      <c r="E867" s="441"/>
      <c r="I867" s="442"/>
      <c r="Q867" s="443"/>
      <c r="S867" s="443"/>
      <c r="T867" s="441"/>
      <c r="U867" s="444"/>
      <c r="V867" s="438"/>
      <c r="W867" s="443"/>
      <c r="X867" s="443"/>
      <c r="Y867" s="441"/>
      <c r="Z867" s="445"/>
      <c r="AA867" s="441"/>
      <c r="AB867" s="443"/>
      <c r="AC867" s="441"/>
      <c r="AD867" s="444"/>
      <c r="AG867" s="441"/>
      <c r="AH867" s="441"/>
      <c r="AI867" s="443"/>
      <c r="AL867" s="441"/>
      <c r="AN867" s="441"/>
      <c r="AO867" s="443"/>
      <c r="AP867" s="441"/>
      <c r="AQ867" s="441"/>
      <c r="AR867" s="441"/>
      <c r="AS867" s="441"/>
      <c r="AT867" s="441"/>
      <c r="AU867" s="441"/>
      <c r="AV867" s="443"/>
      <c r="AW867" s="442"/>
      <c r="AY867" s="441"/>
      <c r="BC867" s="441"/>
      <c r="BD867" s="441"/>
      <c r="BE867" s="441"/>
      <c r="BF867" s="441"/>
      <c r="BG867" s="441"/>
      <c r="BH867" s="441"/>
      <c r="BI867" s="441"/>
      <c r="BJ867" s="441"/>
      <c r="BK867" s="441"/>
    </row>
    <row r="868" spans="1:63" x14ac:dyDescent="0.25">
      <c r="A868" s="443"/>
      <c r="B868" s="438"/>
      <c r="C868" s="441"/>
      <c r="D868" s="441"/>
      <c r="E868" s="441"/>
      <c r="I868" s="442"/>
      <c r="Q868" s="443"/>
      <c r="S868" s="443"/>
      <c r="T868" s="441"/>
      <c r="U868" s="444"/>
      <c r="V868" s="438"/>
      <c r="W868" s="443"/>
      <c r="X868" s="443"/>
      <c r="Y868" s="441"/>
      <c r="Z868" s="445"/>
      <c r="AA868" s="441"/>
      <c r="AB868" s="443"/>
      <c r="AC868" s="441"/>
      <c r="AD868" s="444"/>
      <c r="AG868" s="441"/>
      <c r="AH868" s="441"/>
      <c r="AI868" s="443"/>
      <c r="AL868" s="441"/>
      <c r="AN868" s="441"/>
      <c r="AO868" s="443"/>
      <c r="AP868" s="441"/>
      <c r="AQ868" s="441"/>
      <c r="AR868" s="441"/>
      <c r="AS868" s="441"/>
      <c r="AT868" s="441"/>
      <c r="AU868" s="441"/>
      <c r="AV868" s="443"/>
      <c r="AW868" s="442"/>
      <c r="AY868" s="441"/>
      <c r="BC868" s="441"/>
      <c r="BD868" s="441"/>
      <c r="BE868" s="441"/>
      <c r="BF868" s="441"/>
      <c r="BG868" s="441"/>
      <c r="BH868" s="441"/>
      <c r="BI868" s="441"/>
      <c r="BJ868" s="441"/>
      <c r="BK868" s="441"/>
    </row>
    <row r="869" spans="1:63" x14ac:dyDescent="0.25">
      <c r="A869" s="443"/>
      <c r="B869" s="438"/>
      <c r="C869" s="441"/>
      <c r="D869" s="441"/>
      <c r="E869" s="441"/>
      <c r="I869" s="442"/>
      <c r="Q869" s="443"/>
      <c r="S869" s="443"/>
      <c r="T869" s="441"/>
      <c r="U869" s="444"/>
      <c r="V869" s="438"/>
      <c r="W869" s="443"/>
      <c r="X869" s="443"/>
      <c r="Y869" s="441"/>
      <c r="Z869" s="445"/>
      <c r="AA869" s="441"/>
      <c r="AB869" s="443"/>
      <c r="AC869" s="441"/>
      <c r="AD869" s="444"/>
      <c r="AG869" s="441"/>
      <c r="AH869" s="441"/>
      <c r="AI869" s="443"/>
      <c r="AL869" s="441"/>
      <c r="AN869" s="441"/>
      <c r="AO869" s="443"/>
      <c r="AP869" s="441"/>
      <c r="AQ869" s="441"/>
      <c r="AR869" s="441"/>
      <c r="AS869" s="441"/>
      <c r="AT869" s="441"/>
      <c r="AU869" s="441"/>
      <c r="AV869" s="443"/>
      <c r="AW869" s="442"/>
      <c r="AY869" s="441"/>
      <c r="BC869" s="441"/>
      <c r="BD869" s="441"/>
      <c r="BE869" s="441"/>
      <c r="BF869" s="441"/>
      <c r="BG869" s="441"/>
      <c r="BH869" s="441"/>
      <c r="BI869" s="441"/>
      <c r="BJ869" s="441"/>
      <c r="BK869" s="441"/>
    </row>
    <row r="870" spans="1:63" x14ac:dyDescent="0.25">
      <c r="A870" s="443"/>
      <c r="B870" s="438"/>
      <c r="C870" s="441"/>
      <c r="D870" s="441"/>
      <c r="E870" s="441"/>
      <c r="I870" s="442"/>
      <c r="Q870" s="443"/>
      <c r="S870" s="443"/>
      <c r="T870" s="441"/>
      <c r="U870" s="444"/>
      <c r="V870" s="438"/>
      <c r="W870" s="443"/>
      <c r="X870" s="443"/>
      <c r="Y870" s="441"/>
      <c r="Z870" s="445"/>
      <c r="AA870" s="441"/>
      <c r="AB870" s="443"/>
      <c r="AC870" s="441"/>
      <c r="AD870" s="444"/>
      <c r="AG870" s="441"/>
      <c r="AH870" s="441"/>
      <c r="AI870" s="443"/>
      <c r="AL870" s="441"/>
      <c r="AN870" s="441"/>
      <c r="AO870" s="443"/>
      <c r="AP870" s="441"/>
      <c r="AQ870" s="441"/>
      <c r="AR870" s="441"/>
      <c r="AS870" s="441"/>
      <c r="AT870" s="441"/>
      <c r="AU870" s="441"/>
      <c r="AV870" s="443"/>
      <c r="AW870" s="442"/>
      <c r="AY870" s="441"/>
      <c r="BC870" s="441"/>
      <c r="BD870" s="441"/>
      <c r="BE870" s="441"/>
      <c r="BF870" s="441"/>
      <c r="BG870" s="441"/>
      <c r="BH870" s="441"/>
      <c r="BI870" s="441"/>
      <c r="BJ870" s="441"/>
      <c r="BK870" s="441"/>
    </row>
    <row r="871" spans="1:63" x14ac:dyDescent="0.25">
      <c r="A871" s="443"/>
      <c r="B871" s="438"/>
      <c r="C871" s="441"/>
      <c r="D871" s="441"/>
      <c r="E871" s="441"/>
      <c r="I871" s="442"/>
      <c r="Q871" s="443"/>
      <c r="S871" s="443"/>
      <c r="T871" s="441"/>
      <c r="U871" s="444"/>
      <c r="V871" s="438"/>
      <c r="W871" s="443"/>
      <c r="X871" s="443"/>
      <c r="Y871" s="441"/>
      <c r="Z871" s="445"/>
      <c r="AA871" s="441"/>
      <c r="AB871" s="443"/>
      <c r="AC871" s="441"/>
      <c r="AD871" s="444"/>
      <c r="AG871" s="441"/>
      <c r="AH871" s="441"/>
      <c r="AI871" s="443"/>
      <c r="AL871" s="441"/>
      <c r="AN871" s="441"/>
      <c r="AO871" s="443"/>
      <c r="AP871" s="441"/>
      <c r="AQ871" s="441"/>
      <c r="AR871" s="441"/>
      <c r="AS871" s="441"/>
      <c r="AT871" s="441"/>
      <c r="AU871" s="441"/>
      <c r="AV871" s="443"/>
      <c r="AW871" s="442"/>
      <c r="AY871" s="441"/>
      <c r="BC871" s="441"/>
      <c r="BD871" s="441"/>
      <c r="BE871" s="441"/>
      <c r="BF871" s="441"/>
      <c r="BG871" s="441"/>
      <c r="BH871" s="441"/>
      <c r="BI871" s="441"/>
      <c r="BJ871" s="441"/>
      <c r="BK871" s="441"/>
    </row>
    <row r="872" spans="1:63" x14ac:dyDescent="0.25">
      <c r="A872" s="443"/>
      <c r="B872" s="438"/>
      <c r="C872" s="441"/>
      <c r="D872" s="441"/>
      <c r="E872" s="441"/>
      <c r="I872" s="442"/>
      <c r="Q872" s="443"/>
      <c r="S872" s="443"/>
      <c r="T872" s="441"/>
      <c r="U872" s="444"/>
      <c r="V872" s="438"/>
      <c r="W872" s="443"/>
      <c r="X872" s="443"/>
      <c r="Y872" s="441"/>
      <c r="Z872" s="445"/>
      <c r="AA872" s="441"/>
      <c r="AB872" s="443"/>
      <c r="AC872" s="441"/>
      <c r="AD872" s="444"/>
      <c r="AG872" s="441"/>
      <c r="AH872" s="441"/>
      <c r="AI872" s="443"/>
      <c r="AL872" s="441"/>
      <c r="AN872" s="441"/>
      <c r="AO872" s="443"/>
      <c r="AP872" s="441"/>
      <c r="AQ872" s="441"/>
      <c r="AR872" s="441"/>
      <c r="AS872" s="441"/>
      <c r="AT872" s="441"/>
      <c r="AU872" s="441"/>
      <c r="AV872" s="443"/>
      <c r="AW872" s="442"/>
      <c r="AY872" s="441"/>
      <c r="BC872" s="441"/>
      <c r="BD872" s="441"/>
      <c r="BE872" s="441"/>
      <c r="BF872" s="441"/>
      <c r="BG872" s="441"/>
      <c r="BH872" s="441"/>
      <c r="BI872" s="441"/>
      <c r="BJ872" s="441"/>
      <c r="BK872" s="441"/>
    </row>
    <row r="873" spans="1:63" x14ac:dyDescent="0.25">
      <c r="A873" s="443"/>
      <c r="B873" s="438"/>
      <c r="C873" s="441"/>
      <c r="D873" s="441"/>
      <c r="E873" s="441"/>
      <c r="I873" s="442"/>
      <c r="Q873" s="443"/>
      <c r="S873" s="443"/>
      <c r="T873" s="441"/>
      <c r="U873" s="444"/>
      <c r="V873" s="438"/>
      <c r="W873" s="443"/>
      <c r="X873" s="443"/>
      <c r="Y873" s="441"/>
      <c r="Z873" s="445"/>
      <c r="AA873" s="441"/>
      <c r="AB873" s="443"/>
      <c r="AC873" s="441"/>
      <c r="AD873" s="444"/>
      <c r="AG873" s="441"/>
      <c r="AH873" s="441"/>
      <c r="AI873" s="443"/>
      <c r="AL873" s="441"/>
      <c r="AN873" s="441"/>
      <c r="AO873" s="443"/>
      <c r="AP873" s="441"/>
      <c r="AQ873" s="441"/>
      <c r="AR873" s="441"/>
      <c r="AS873" s="441"/>
      <c r="AT873" s="441"/>
      <c r="AU873" s="441"/>
      <c r="AV873" s="443"/>
      <c r="AW873" s="442"/>
      <c r="AY873" s="441"/>
      <c r="BC873" s="441"/>
      <c r="BD873" s="441"/>
      <c r="BE873" s="441"/>
      <c r="BF873" s="441"/>
      <c r="BG873" s="441"/>
      <c r="BH873" s="441"/>
      <c r="BI873" s="441"/>
      <c r="BJ873" s="441"/>
      <c r="BK873" s="441"/>
    </row>
    <row r="874" spans="1:63" x14ac:dyDescent="0.25">
      <c r="A874" s="443"/>
      <c r="B874" s="438"/>
      <c r="C874" s="441"/>
      <c r="D874" s="441"/>
      <c r="E874" s="441"/>
      <c r="I874" s="442"/>
      <c r="Q874" s="443"/>
      <c r="S874" s="443"/>
      <c r="T874" s="441"/>
      <c r="U874" s="444"/>
      <c r="V874" s="438"/>
      <c r="W874" s="443"/>
      <c r="X874" s="443"/>
      <c r="Y874" s="441"/>
      <c r="Z874" s="445"/>
      <c r="AA874" s="441"/>
      <c r="AB874" s="443"/>
      <c r="AC874" s="441"/>
      <c r="AD874" s="444"/>
      <c r="AG874" s="441"/>
      <c r="AH874" s="441"/>
      <c r="AI874" s="443"/>
      <c r="AL874" s="441"/>
      <c r="AN874" s="441"/>
      <c r="AO874" s="443"/>
      <c r="AP874" s="441"/>
      <c r="AQ874" s="441"/>
      <c r="AR874" s="441"/>
      <c r="AS874" s="441"/>
      <c r="AT874" s="441"/>
      <c r="AU874" s="441"/>
      <c r="AV874" s="443"/>
      <c r="AW874" s="442"/>
      <c r="AY874" s="441"/>
      <c r="BC874" s="441"/>
      <c r="BD874" s="441"/>
      <c r="BE874" s="441"/>
      <c r="BF874" s="441"/>
      <c r="BG874" s="441"/>
      <c r="BH874" s="441"/>
      <c r="BI874" s="441"/>
      <c r="BJ874" s="441"/>
      <c r="BK874" s="441"/>
    </row>
    <row r="875" spans="1:63" x14ac:dyDescent="0.25">
      <c r="A875" s="443"/>
      <c r="B875" s="438"/>
      <c r="C875" s="441"/>
      <c r="D875" s="441"/>
      <c r="E875" s="441"/>
      <c r="I875" s="442"/>
      <c r="Q875" s="443"/>
      <c r="S875" s="443"/>
      <c r="T875" s="441"/>
      <c r="U875" s="444"/>
      <c r="V875" s="438"/>
      <c r="W875" s="443"/>
      <c r="X875" s="443"/>
      <c r="Y875" s="441"/>
      <c r="Z875" s="445"/>
      <c r="AA875" s="441"/>
      <c r="AB875" s="443"/>
      <c r="AC875" s="441"/>
      <c r="AD875" s="444"/>
      <c r="AG875" s="441"/>
      <c r="AH875" s="441"/>
      <c r="AI875" s="443"/>
      <c r="AL875" s="441"/>
      <c r="AN875" s="441"/>
      <c r="AO875" s="443"/>
      <c r="AP875" s="441"/>
      <c r="AQ875" s="441"/>
      <c r="AR875" s="441"/>
      <c r="AS875" s="441"/>
      <c r="AT875" s="441"/>
      <c r="AU875" s="441"/>
      <c r="AV875" s="443"/>
      <c r="AW875" s="442"/>
      <c r="AY875" s="441"/>
      <c r="BC875" s="441"/>
      <c r="BD875" s="441"/>
      <c r="BE875" s="441"/>
      <c r="BF875" s="441"/>
      <c r="BG875" s="441"/>
      <c r="BH875" s="441"/>
      <c r="BI875" s="441"/>
      <c r="BJ875" s="441"/>
      <c r="BK875" s="441"/>
    </row>
    <row r="876" spans="1:63" x14ac:dyDescent="0.25">
      <c r="A876" s="443"/>
      <c r="B876" s="438"/>
      <c r="C876" s="441"/>
      <c r="D876" s="441"/>
      <c r="E876" s="441"/>
      <c r="I876" s="442"/>
      <c r="Q876" s="443"/>
      <c r="S876" s="443"/>
      <c r="T876" s="441"/>
      <c r="U876" s="444"/>
      <c r="V876" s="438"/>
      <c r="W876" s="443"/>
      <c r="X876" s="443"/>
      <c r="Y876" s="441"/>
      <c r="Z876" s="445"/>
      <c r="AA876" s="441"/>
      <c r="AB876" s="443"/>
      <c r="AC876" s="441"/>
      <c r="AD876" s="444"/>
      <c r="AG876" s="441"/>
      <c r="AH876" s="441"/>
      <c r="AI876" s="443"/>
      <c r="AL876" s="441"/>
      <c r="AN876" s="441"/>
      <c r="AO876" s="443"/>
      <c r="AP876" s="441"/>
      <c r="AQ876" s="441"/>
      <c r="AR876" s="441"/>
      <c r="AS876" s="441"/>
      <c r="AT876" s="441"/>
      <c r="AU876" s="441"/>
      <c r="AV876" s="443"/>
      <c r="AW876" s="442"/>
      <c r="AY876" s="441"/>
      <c r="BC876" s="441"/>
      <c r="BD876" s="441"/>
      <c r="BE876" s="441"/>
      <c r="BF876" s="441"/>
      <c r="BG876" s="441"/>
      <c r="BH876" s="441"/>
      <c r="BI876" s="441"/>
      <c r="BJ876" s="441"/>
      <c r="BK876" s="441"/>
    </row>
    <row r="877" spans="1:63" x14ac:dyDescent="0.25">
      <c r="A877" s="443"/>
      <c r="B877" s="438"/>
      <c r="C877" s="441"/>
      <c r="D877" s="441"/>
      <c r="E877" s="441"/>
      <c r="I877" s="442"/>
      <c r="Q877" s="443"/>
      <c r="S877" s="443"/>
      <c r="T877" s="441"/>
      <c r="U877" s="444"/>
      <c r="V877" s="438"/>
      <c r="W877" s="443"/>
      <c r="X877" s="443"/>
      <c r="Y877" s="441"/>
      <c r="Z877" s="445"/>
      <c r="AA877" s="441"/>
      <c r="AB877" s="443"/>
      <c r="AC877" s="441"/>
      <c r="AD877" s="444"/>
      <c r="AG877" s="441"/>
      <c r="AH877" s="441"/>
      <c r="AI877" s="443"/>
      <c r="AL877" s="441"/>
      <c r="AN877" s="441"/>
      <c r="AO877" s="443"/>
      <c r="AP877" s="441"/>
      <c r="AQ877" s="441"/>
      <c r="AR877" s="441"/>
      <c r="AS877" s="441"/>
      <c r="AT877" s="441"/>
      <c r="AU877" s="441"/>
      <c r="AV877" s="443"/>
      <c r="AW877" s="442"/>
      <c r="AY877" s="441"/>
      <c r="BC877" s="441"/>
      <c r="BD877" s="441"/>
      <c r="BE877" s="441"/>
      <c r="BF877" s="441"/>
      <c r="BG877" s="441"/>
      <c r="BH877" s="441"/>
      <c r="BI877" s="441"/>
      <c r="BJ877" s="441"/>
      <c r="BK877" s="441"/>
    </row>
    <row r="878" spans="1:63" x14ac:dyDescent="0.25">
      <c r="A878" s="443"/>
      <c r="B878" s="438"/>
      <c r="C878" s="441"/>
      <c r="D878" s="441"/>
      <c r="E878" s="441"/>
      <c r="I878" s="442"/>
      <c r="Q878" s="443"/>
      <c r="S878" s="443"/>
      <c r="T878" s="441"/>
      <c r="U878" s="444"/>
      <c r="V878" s="438"/>
      <c r="W878" s="443"/>
      <c r="X878" s="443"/>
      <c r="Y878" s="441"/>
      <c r="Z878" s="445"/>
      <c r="AA878" s="441"/>
      <c r="AB878" s="443"/>
      <c r="AC878" s="441"/>
      <c r="AD878" s="444"/>
      <c r="AG878" s="441"/>
      <c r="AH878" s="441"/>
      <c r="AI878" s="443"/>
      <c r="AL878" s="441"/>
      <c r="AN878" s="441"/>
      <c r="AO878" s="443"/>
      <c r="AP878" s="441"/>
      <c r="AQ878" s="441"/>
      <c r="AR878" s="441"/>
      <c r="AS878" s="441"/>
      <c r="AT878" s="441"/>
      <c r="AU878" s="441"/>
      <c r="AV878" s="443"/>
      <c r="AW878" s="442"/>
      <c r="AY878" s="441"/>
      <c r="BC878" s="441"/>
      <c r="BD878" s="441"/>
      <c r="BE878" s="441"/>
      <c r="BF878" s="441"/>
      <c r="BG878" s="441"/>
      <c r="BH878" s="441"/>
      <c r="BI878" s="441"/>
      <c r="BJ878" s="441"/>
      <c r="BK878" s="441"/>
    </row>
    <row r="879" spans="1:63" x14ac:dyDescent="0.25">
      <c r="A879" s="443"/>
      <c r="B879" s="438"/>
      <c r="C879" s="441"/>
      <c r="D879" s="441"/>
      <c r="E879" s="441"/>
      <c r="I879" s="442"/>
      <c r="Q879" s="443"/>
      <c r="S879" s="443"/>
      <c r="T879" s="441"/>
      <c r="U879" s="444"/>
      <c r="V879" s="438"/>
      <c r="W879" s="443"/>
      <c r="X879" s="443"/>
      <c r="Y879" s="441"/>
      <c r="Z879" s="445"/>
      <c r="AA879" s="441"/>
      <c r="AB879" s="443"/>
      <c r="AC879" s="441"/>
      <c r="AD879" s="444"/>
      <c r="AG879" s="441"/>
      <c r="AH879" s="441"/>
      <c r="AI879" s="443"/>
      <c r="AL879" s="441"/>
      <c r="AN879" s="441"/>
      <c r="AO879" s="443"/>
      <c r="AP879" s="441"/>
      <c r="AQ879" s="441"/>
      <c r="AR879" s="441"/>
      <c r="AS879" s="441"/>
      <c r="AT879" s="441"/>
      <c r="AU879" s="441"/>
      <c r="AV879" s="443"/>
      <c r="AW879" s="442"/>
      <c r="AY879" s="441"/>
      <c r="BC879" s="441"/>
      <c r="BD879" s="441"/>
      <c r="BE879" s="441"/>
      <c r="BF879" s="441"/>
      <c r="BG879" s="441"/>
      <c r="BH879" s="441"/>
      <c r="BI879" s="441"/>
      <c r="BJ879" s="441"/>
      <c r="BK879" s="441"/>
    </row>
    <row r="880" spans="1:63" x14ac:dyDescent="0.25">
      <c r="A880" s="443"/>
      <c r="B880" s="438"/>
      <c r="C880" s="441"/>
      <c r="D880" s="441"/>
      <c r="E880" s="441"/>
      <c r="I880" s="442"/>
      <c r="Q880" s="443"/>
      <c r="S880" s="443"/>
      <c r="T880" s="441"/>
      <c r="U880" s="444"/>
      <c r="V880" s="438"/>
      <c r="W880" s="443"/>
      <c r="X880" s="443"/>
      <c r="Y880" s="441"/>
      <c r="Z880" s="445"/>
      <c r="AA880" s="441"/>
      <c r="AB880" s="443"/>
      <c r="AC880" s="441"/>
      <c r="AD880" s="444"/>
      <c r="AG880" s="441"/>
      <c r="AH880" s="441"/>
      <c r="AI880" s="443"/>
      <c r="AL880" s="441"/>
      <c r="AN880" s="441"/>
      <c r="AO880" s="443"/>
      <c r="AP880" s="441"/>
      <c r="AQ880" s="441"/>
      <c r="AR880" s="441"/>
      <c r="AS880" s="441"/>
      <c r="AT880" s="441"/>
      <c r="AU880" s="441"/>
      <c r="AV880" s="443"/>
      <c r="AW880" s="442"/>
      <c r="AY880" s="441"/>
      <c r="BC880" s="441"/>
      <c r="BD880" s="441"/>
      <c r="BE880" s="441"/>
      <c r="BF880" s="441"/>
      <c r="BG880" s="441"/>
      <c r="BH880" s="441"/>
      <c r="BI880" s="441"/>
      <c r="BJ880" s="441"/>
      <c r="BK880" s="441"/>
    </row>
    <row r="881" spans="1:63" x14ac:dyDescent="0.25">
      <c r="A881" s="443"/>
      <c r="B881" s="438"/>
      <c r="C881" s="441"/>
      <c r="D881" s="441"/>
      <c r="E881" s="441"/>
      <c r="I881" s="442"/>
      <c r="Q881" s="443"/>
      <c r="S881" s="443"/>
      <c r="T881" s="441"/>
      <c r="U881" s="444"/>
      <c r="V881" s="438"/>
      <c r="W881" s="443"/>
      <c r="X881" s="443"/>
      <c r="Y881" s="441"/>
      <c r="Z881" s="445"/>
      <c r="AA881" s="441"/>
      <c r="AB881" s="443"/>
      <c r="AC881" s="441"/>
      <c r="AD881" s="444"/>
      <c r="AG881" s="441"/>
      <c r="AH881" s="441"/>
      <c r="AI881" s="443"/>
      <c r="AL881" s="441"/>
      <c r="AN881" s="441"/>
      <c r="AO881" s="443"/>
      <c r="AP881" s="441"/>
      <c r="AQ881" s="441"/>
      <c r="AR881" s="441"/>
      <c r="AS881" s="441"/>
      <c r="AT881" s="441"/>
      <c r="AU881" s="441"/>
      <c r="AV881" s="443"/>
      <c r="AW881" s="442"/>
      <c r="AY881" s="441"/>
      <c r="BC881" s="441"/>
      <c r="BD881" s="441"/>
      <c r="BE881" s="441"/>
      <c r="BF881" s="441"/>
      <c r="BG881" s="441"/>
      <c r="BH881" s="441"/>
      <c r="BI881" s="441"/>
      <c r="BJ881" s="441"/>
      <c r="BK881" s="441"/>
    </row>
    <row r="882" spans="1:63" x14ac:dyDescent="0.25">
      <c r="A882" s="443"/>
      <c r="B882" s="438"/>
      <c r="C882" s="441"/>
      <c r="D882" s="441"/>
      <c r="E882" s="441"/>
      <c r="I882" s="442"/>
      <c r="Q882" s="443"/>
      <c r="S882" s="443"/>
      <c r="T882" s="441"/>
      <c r="U882" s="444"/>
      <c r="V882" s="438"/>
      <c r="W882" s="443"/>
      <c r="X882" s="443"/>
      <c r="Y882" s="441"/>
      <c r="Z882" s="445"/>
      <c r="AA882" s="441"/>
      <c r="AB882" s="443"/>
      <c r="AC882" s="441"/>
      <c r="AD882" s="444"/>
      <c r="AG882" s="441"/>
      <c r="AH882" s="441"/>
      <c r="AI882" s="443"/>
      <c r="AL882" s="441"/>
      <c r="AN882" s="441"/>
      <c r="AO882" s="443"/>
      <c r="AP882" s="441"/>
      <c r="AQ882" s="441"/>
      <c r="AR882" s="441"/>
      <c r="AS882" s="441"/>
      <c r="AT882" s="441"/>
      <c r="AU882" s="441"/>
      <c r="AV882" s="443"/>
      <c r="AW882" s="442"/>
      <c r="AY882" s="441"/>
      <c r="BC882" s="441"/>
      <c r="BD882" s="441"/>
      <c r="BE882" s="441"/>
      <c r="BF882" s="441"/>
      <c r="BG882" s="441"/>
      <c r="BH882" s="441"/>
      <c r="BI882" s="441"/>
      <c r="BJ882" s="441"/>
      <c r="BK882" s="441"/>
    </row>
    <row r="883" spans="1:63" x14ac:dyDescent="0.25">
      <c r="A883" s="443"/>
      <c r="B883" s="438"/>
      <c r="C883" s="441"/>
      <c r="D883" s="441"/>
      <c r="E883" s="441"/>
      <c r="I883" s="442"/>
      <c r="Q883" s="443"/>
      <c r="S883" s="443"/>
      <c r="T883" s="441"/>
      <c r="U883" s="444"/>
      <c r="V883" s="438"/>
      <c r="W883" s="443"/>
      <c r="X883" s="443"/>
      <c r="Y883" s="441"/>
      <c r="Z883" s="445"/>
      <c r="AA883" s="441"/>
      <c r="AB883" s="443"/>
      <c r="AC883" s="441"/>
      <c r="AD883" s="444"/>
      <c r="AG883" s="441"/>
      <c r="AH883" s="441"/>
      <c r="AI883" s="443"/>
      <c r="AL883" s="441"/>
      <c r="AN883" s="441"/>
      <c r="AO883" s="443"/>
      <c r="AP883" s="441"/>
      <c r="AQ883" s="441"/>
      <c r="AR883" s="441"/>
      <c r="AS883" s="441"/>
      <c r="AT883" s="441"/>
      <c r="AU883" s="441"/>
      <c r="AV883" s="443"/>
      <c r="AW883" s="442"/>
      <c r="AY883" s="441"/>
      <c r="BC883" s="441"/>
      <c r="BD883" s="441"/>
      <c r="BE883" s="441"/>
      <c r="BF883" s="441"/>
      <c r="BG883" s="441"/>
      <c r="BH883" s="441"/>
      <c r="BI883" s="441"/>
      <c r="BJ883" s="441"/>
      <c r="BK883" s="441"/>
    </row>
    <row r="884" spans="1:63" x14ac:dyDescent="0.25">
      <c r="A884" s="443"/>
      <c r="B884" s="438"/>
      <c r="C884" s="441"/>
      <c r="D884" s="441"/>
      <c r="E884" s="441"/>
      <c r="I884" s="442"/>
      <c r="Q884" s="443"/>
      <c r="S884" s="443"/>
      <c r="T884" s="441"/>
      <c r="U884" s="444"/>
      <c r="V884" s="438"/>
      <c r="W884" s="443"/>
      <c r="X884" s="443"/>
      <c r="Y884" s="441"/>
      <c r="Z884" s="445"/>
      <c r="AA884" s="441"/>
      <c r="AB884" s="443"/>
      <c r="AC884" s="441"/>
      <c r="AD884" s="444"/>
      <c r="AG884" s="441"/>
      <c r="AH884" s="441"/>
      <c r="AI884" s="443"/>
      <c r="AL884" s="441"/>
      <c r="AN884" s="441"/>
      <c r="AO884" s="443"/>
      <c r="AP884" s="441"/>
      <c r="AQ884" s="441"/>
      <c r="AR884" s="441"/>
      <c r="AS884" s="441"/>
      <c r="AT884" s="441"/>
      <c r="AU884" s="441"/>
      <c r="AV884" s="443"/>
      <c r="AW884" s="442"/>
      <c r="AY884" s="441"/>
      <c r="BC884" s="441"/>
      <c r="BD884" s="441"/>
      <c r="BE884" s="441"/>
      <c r="BF884" s="441"/>
      <c r="BG884" s="441"/>
      <c r="BH884" s="441"/>
      <c r="BI884" s="441"/>
      <c r="BJ884" s="441"/>
      <c r="BK884" s="441"/>
    </row>
    <row r="885" spans="1:63" x14ac:dyDescent="0.25">
      <c r="A885" s="443"/>
      <c r="B885" s="438"/>
      <c r="C885" s="441"/>
      <c r="D885" s="441"/>
      <c r="E885" s="441"/>
      <c r="I885" s="442"/>
      <c r="Q885" s="443"/>
      <c r="S885" s="443"/>
      <c r="T885" s="441"/>
      <c r="U885" s="444"/>
      <c r="V885" s="438"/>
      <c r="W885" s="443"/>
      <c r="X885" s="443"/>
      <c r="Y885" s="441"/>
      <c r="Z885" s="445"/>
      <c r="AA885" s="441"/>
      <c r="AB885" s="443"/>
      <c r="AC885" s="441"/>
      <c r="AD885" s="444"/>
      <c r="AG885" s="441"/>
      <c r="AH885" s="441"/>
      <c r="AI885" s="443"/>
      <c r="AL885" s="441"/>
      <c r="AN885" s="441"/>
      <c r="AO885" s="443"/>
      <c r="AP885" s="441"/>
      <c r="AQ885" s="441"/>
      <c r="AR885" s="441"/>
      <c r="AS885" s="441"/>
      <c r="AT885" s="441"/>
      <c r="AU885" s="441"/>
      <c r="AV885" s="443"/>
      <c r="AW885" s="442"/>
      <c r="AY885" s="441"/>
      <c r="BC885" s="441"/>
      <c r="BD885" s="441"/>
      <c r="BE885" s="441"/>
      <c r="BF885" s="441"/>
      <c r="BG885" s="441"/>
      <c r="BH885" s="441"/>
      <c r="BI885" s="441"/>
      <c r="BJ885" s="441"/>
      <c r="BK885" s="441"/>
    </row>
    <row r="886" spans="1:63" x14ac:dyDescent="0.25">
      <c r="A886" s="443"/>
      <c r="B886" s="438"/>
      <c r="C886" s="441"/>
      <c r="D886" s="441"/>
      <c r="E886" s="441"/>
      <c r="I886" s="442"/>
      <c r="Q886" s="443"/>
      <c r="S886" s="443"/>
      <c r="T886" s="441"/>
      <c r="U886" s="444"/>
      <c r="V886" s="438"/>
      <c r="W886" s="443"/>
      <c r="X886" s="443"/>
      <c r="Y886" s="441"/>
      <c r="Z886" s="445"/>
      <c r="AA886" s="441"/>
      <c r="AB886" s="443"/>
      <c r="AC886" s="441"/>
      <c r="AD886" s="444"/>
      <c r="AG886" s="441"/>
      <c r="AH886" s="441"/>
      <c r="AI886" s="443"/>
      <c r="AL886" s="441"/>
      <c r="AN886" s="441"/>
      <c r="AO886" s="443"/>
      <c r="AP886" s="441"/>
      <c r="AQ886" s="441"/>
      <c r="AR886" s="441"/>
      <c r="AS886" s="441"/>
      <c r="AT886" s="441"/>
      <c r="AU886" s="441"/>
      <c r="AV886" s="443"/>
      <c r="AW886" s="442"/>
      <c r="AY886" s="441"/>
      <c r="BC886" s="441"/>
      <c r="BD886" s="441"/>
      <c r="BE886" s="441"/>
      <c r="BF886" s="441"/>
      <c r="BG886" s="441"/>
      <c r="BH886" s="441"/>
      <c r="BI886" s="441"/>
      <c r="BJ886" s="441"/>
      <c r="BK886" s="441"/>
    </row>
    <row r="887" spans="1:63" x14ac:dyDescent="0.25">
      <c r="A887" s="443"/>
      <c r="B887" s="438"/>
      <c r="C887" s="441"/>
      <c r="D887" s="441"/>
      <c r="E887" s="441"/>
      <c r="I887" s="442"/>
      <c r="Q887" s="443"/>
      <c r="S887" s="443"/>
      <c r="T887" s="441"/>
      <c r="U887" s="444"/>
      <c r="V887" s="438"/>
      <c r="W887" s="443"/>
      <c r="X887" s="443"/>
      <c r="Y887" s="441"/>
      <c r="Z887" s="445"/>
      <c r="AA887" s="441"/>
      <c r="AB887" s="443"/>
      <c r="AC887" s="441"/>
      <c r="AD887" s="444"/>
      <c r="AG887" s="441"/>
      <c r="AH887" s="441"/>
      <c r="AI887" s="443"/>
      <c r="AL887" s="441"/>
      <c r="AN887" s="441"/>
      <c r="AO887" s="443"/>
      <c r="AP887" s="441"/>
      <c r="AQ887" s="441"/>
      <c r="AR887" s="441"/>
      <c r="AS887" s="441"/>
      <c r="AT887" s="441"/>
      <c r="AU887" s="441"/>
      <c r="AV887" s="443"/>
      <c r="AW887" s="442"/>
      <c r="AY887" s="441"/>
      <c r="BC887" s="441"/>
      <c r="BD887" s="441"/>
      <c r="BE887" s="441"/>
      <c r="BF887" s="441"/>
      <c r="BG887" s="441"/>
      <c r="BH887" s="441"/>
      <c r="BI887" s="441"/>
      <c r="BJ887" s="441"/>
      <c r="BK887" s="441"/>
    </row>
    <row r="888" spans="1:63" x14ac:dyDescent="0.25">
      <c r="A888" s="443"/>
      <c r="B888" s="438"/>
      <c r="C888" s="441"/>
      <c r="D888" s="441"/>
      <c r="E888" s="441"/>
      <c r="I888" s="442"/>
      <c r="Q888" s="443"/>
      <c r="S888" s="443"/>
      <c r="T888" s="441"/>
      <c r="U888" s="444"/>
      <c r="V888" s="438"/>
      <c r="W888" s="443"/>
      <c r="X888" s="443"/>
      <c r="Y888" s="441"/>
      <c r="Z888" s="445"/>
      <c r="AA888" s="441"/>
      <c r="AB888" s="443"/>
      <c r="AC888" s="441"/>
      <c r="AD888" s="444"/>
      <c r="AG888" s="441"/>
      <c r="AH888" s="441"/>
      <c r="AI888" s="443"/>
      <c r="AL888" s="441"/>
      <c r="AN888" s="441"/>
      <c r="AO888" s="443"/>
      <c r="AP888" s="441"/>
      <c r="AQ888" s="441"/>
      <c r="AR888" s="441"/>
      <c r="AS888" s="441"/>
      <c r="AT888" s="441"/>
      <c r="AU888" s="441"/>
      <c r="AV888" s="443"/>
      <c r="AW888" s="442"/>
      <c r="AY888" s="441"/>
      <c r="BC888" s="441"/>
      <c r="BD888" s="441"/>
      <c r="BE888" s="441"/>
      <c r="BF888" s="441"/>
      <c r="BG888" s="441"/>
      <c r="BH888" s="441"/>
      <c r="BI888" s="441"/>
      <c r="BJ888" s="441"/>
      <c r="BK888" s="441"/>
    </row>
    <row r="889" spans="1:63" x14ac:dyDescent="0.25">
      <c r="A889" s="443"/>
      <c r="B889" s="438"/>
      <c r="C889" s="441"/>
      <c r="D889" s="441"/>
      <c r="E889" s="441"/>
      <c r="I889" s="442"/>
      <c r="Q889" s="443"/>
      <c r="S889" s="443"/>
      <c r="T889" s="441"/>
      <c r="U889" s="444"/>
      <c r="V889" s="438"/>
      <c r="W889" s="443"/>
      <c r="X889" s="443"/>
      <c r="Y889" s="441"/>
      <c r="Z889" s="445"/>
      <c r="AA889" s="441"/>
      <c r="AB889" s="443"/>
      <c r="AC889" s="441"/>
      <c r="AD889" s="444"/>
      <c r="AG889" s="441"/>
      <c r="AH889" s="441"/>
      <c r="AI889" s="443"/>
      <c r="AL889" s="441"/>
      <c r="AN889" s="441"/>
      <c r="AO889" s="443"/>
      <c r="AP889" s="441"/>
      <c r="AQ889" s="441"/>
      <c r="AR889" s="441"/>
      <c r="AS889" s="441"/>
      <c r="AT889" s="441"/>
      <c r="AU889" s="441"/>
      <c r="AV889" s="443"/>
      <c r="AW889" s="442"/>
      <c r="AY889" s="441"/>
      <c r="BC889" s="441"/>
      <c r="BD889" s="441"/>
      <c r="BE889" s="441"/>
      <c r="BF889" s="441"/>
      <c r="BG889" s="441"/>
      <c r="BH889" s="441"/>
      <c r="BI889" s="441"/>
      <c r="BJ889" s="441"/>
      <c r="BK889" s="441"/>
    </row>
    <row r="890" spans="1:63" x14ac:dyDescent="0.25">
      <c r="A890" s="443"/>
      <c r="B890" s="438"/>
      <c r="C890" s="441"/>
      <c r="D890" s="441"/>
      <c r="E890" s="441"/>
      <c r="I890" s="442"/>
      <c r="Q890" s="443"/>
      <c r="S890" s="443"/>
      <c r="T890" s="441"/>
      <c r="U890" s="444"/>
      <c r="V890" s="438"/>
      <c r="W890" s="443"/>
      <c r="X890" s="443"/>
      <c r="Y890" s="441"/>
      <c r="Z890" s="445"/>
      <c r="AA890" s="441"/>
      <c r="AB890" s="443"/>
      <c r="AC890" s="441"/>
      <c r="AD890" s="444"/>
      <c r="AG890" s="441"/>
      <c r="AH890" s="441"/>
      <c r="AI890" s="443"/>
      <c r="AL890" s="441"/>
      <c r="AN890" s="441"/>
      <c r="AO890" s="443"/>
      <c r="AP890" s="441"/>
      <c r="AQ890" s="441"/>
      <c r="AR890" s="441"/>
      <c r="AS890" s="441"/>
      <c r="AT890" s="441"/>
      <c r="AU890" s="441"/>
      <c r="AV890" s="443"/>
      <c r="AW890" s="442"/>
      <c r="AY890" s="441"/>
      <c r="BC890" s="441"/>
      <c r="BD890" s="441"/>
      <c r="BE890" s="441"/>
      <c r="BF890" s="441"/>
      <c r="BG890" s="441"/>
      <c r="BH890" s="441"/>
      <c r="BI890" s="441"/>
      <c r="BJ890" s="441"/>
      <c r="BK890" s="441"/>
    </row>
    <row r="891" spans="1:63" x14ac:dyDescent="0.25">
      <c r="A891" s="443"/>
      <c r="B891" s="438"/>
      <c r="C891" s="441"/>
      <c r="D891" s="441"/>
      <c r="E891" s="441"/>
      <c r="I891" s="442"/>
      <c r="Q891" s="443"/>
      <c r="S891" s="443"/>
      <c r="T891" s="441"/>
      <c r="U891" s="444"/>
      <c r="V891" s="438"/>
      <c r="W891" s="443"/>
      <c r="X891" s="443"/>
      <c r="Y891" s="441"/>
      <c r="Z891" s="445"/>
      <c r="AA891" s="441"/>
      <c r="AB891" s="443"/>
      <c r="AC891" s="441"/>
      <c r="AD891" s="444"/>
      <c r="AG891" s="441"/>
      <c r="AH891" s="441"/>
      <c r="AI891" s="443"/>
      <c r="AL891" s="441"/>
      <c r="AN891" s="441"/>
      <c r="AO891" s="443"/>
      <c r="AP891" s="441"/>
      <c r="AQ891" s="441"/>
      <c r="AR891" s="441"/>
      <c r="AS891" s="441"/>
      <c r="AT891" s="441"/>
      <c r="AU891" s="441"/>
      <c r="AV891" s="443"/>
      <c r="AW891" s="442"/>
      <c r="AY891" s="441"/>
      <c r="BC891" s="441"/>
      <c r="BD891" s="441"/>
      <c r="BE891" s="441"/>
      <c r="BF891" s="441"/>
      <c r="BG891" s="441"/>
      <c r="BH891" s="441"/>
      <c r="BI891" s="441"/>
      <c r="BJ891" s="441"/>
      <c r="BK891" s="441"/>
    </row>
    <row r="892" spans="1:63" x14ac:dyDescent="0.25">
      <c r="A892" s="443"/>
      <c r="B892" s="438"/>
      <c r="C892" s="441"/>
      <c r="D892" s="441"/>
      <c r="E892" s="441"/>
      <c r="I892" s="442"/>
      <c r="Q892" s="443"/>
      <c r="S892" s="443"/>
      <c r="T892" s="441"/>
      <c r="U892" s="444"/>
      <c r="V892" s="438"/>
      <c r="W892" s="443"/>
      <c r="X892" s="443"/>
      <c r="Y892" s="441"/>
      <c r="Z892" s="445"/>
      <c r="AA892" s="441"/>
      <c r="AB892" s="443"/>
      <c r="AC892" s="441"/>
      <c r="AD892" s="444"/>
      <c r="AG892" s="441"/>
      <c r="AH892" s="441"/>
      <c r="AI892" s="443"/>
      <c r="AL892" s="441"/>
      <c r="AN892" s="441"/>
      <c r="AO892" s="443"/>
      <c r="AP892" s="441"/>
      <c r="AQ892" s="441"/>
      <c r="AR892" s="441"/>
      <c r="AS892" s="441"/>
      <c r="AT892" s="441"/>
      <c r="AU892" s="441"/>
      <c r="AV892" s="443"/>
      <c r="AW892" s="442"/>
      <c r="AY892" s="441"/>
      <c r="BC892" s="441"/>
      <c r="BD892" s="441"/>
      <c r="BE892" s="441"/>
      <c r="BF892" s="441"/>
      <c r="BG892" s="441"/>
      <c r="BH892" s="441"/>
      <c r="BI892" s="441"/>
      <c r="BJ892" s="441"/>
      <c r="BK892" s="441"/>
    </row>
    <row r="893" spans="1:63" x14ac:dyDescent="0.25">
      <c r="A893" s="443"/>
      <c r="B893" s="438"/>
      <c r="C893" s="441"/>
      <c r="D893" s="441"/>
      <c r="E893" s="441"/>
      <c r="I893" s="442"/>
      <c r="Q893" s="443"/>
      <c r="S893" s="443"/>
      <c r="T893" s="441"/>
      <c r="U893" s="444"/>
      <c r="V893" s="438"/>
      <c r="W893" s="443"/>
      <c r="X893" s="443"/>
      <c r="Y893" s="441"/>
      <c r="Z893" s="445"/>
      <c r="AA893" s="441"/>
      <c r="AB893" s="443"/>
      <c r="AC893" s="441"/>
      <c r="AD893" s="444"/>
      <c r="AG893" s="441"/>
      <c r="AH893" s="441"/>
      <c r="AI893" s="443"/>
      <c r="AL893" s="441"/>
      <c r="AN893" s="441"/>
      <c r="AO893" s="443"/>
      <c r="AP893" s="441"/>
      <c r="AQ893" s="441"/>
      <c r="AR893" s="441"/>
      <c r="AS893" s="441"/>
      <c r="AT893" s="441"/>
      <c r="AU893" s="441"/>
      <c r="AV893" s="443"/>
      <c r="AW893" s="442"/>
      <c r="AY893" s="441"/>
      <c r="BC893" s="441"/>
      <c r="BD893" s="441"/>
      <c r="BE893" s="441"/>
      <c r="BF893" s="441"/>
      <c r="BG893" s="441"/>
      <c r="BH893" s="441"/>
      <c r="BI893" s="441"/>
      <c r="BJ893" s="441"/>
      <c r="BK893" s="441"/>
    </row>
    <row r="894" spans="1:63" x14ac:dyDescent="0.25">
      <c r="A894" s="443"/>
      <c r="B894" s="438"/>
      <c r="C894" s="441"/>
      <c r="D894" s="441"/>
      <c r="E894" s="441"/>
      <c r="I894" s="442"/>
      <c r="Q894" s="443"/>
      <c r="S894" s="443"/>
      <c r="T894" s="441"/>
      <c r="U894" s="444"/>
      <c r="V894" s="438"/>
      <c r="W894" s="443"/>
      <c r="X894" s="443"/>
      <c r="Y894" s="441"/>
      <c r="Z894" s="445"/>
      <c r="AA894" s="441"/>
      <c r="AB894" s="443"/>
      <c r="AC894" s="441"/>
      <c r="AD894" s="444"/>
      <c r="AG894" s="441"/>
      <c r="AH894" s="441"/>
      <c r="AI894" s="443"/>
      <c r="AL894" s="441"/>
      <c r="AN894" s="441"/>
      <c r="AO894" s="443"/>
      <c r="AP894" s="441"/>
      <c r="AQ894" s="441"/>
      <c r="AR894" s="441"/>
      <c r="AS894" s="441"/>
      <c r="AT894" s="441"/>
      <c r="AU894" s="441"/>
      <c r="AV894" s="443"/>
      <c r="AW894" s="442"/>
      <c r="AY894" s="441"/>
      <c r="BC894" s="441"/>
      <c r="BD894" s="441"/>
      <c r="BE894" s="441"/>
      <c r="BF894" s="441"/>
      <c r="BG894" s="441"/>
      <c r="BH894" s="441"/>
      <c r="BI894" s="441"/>
      <c r="BJ894" s="441"/>
      <c r="BK894" s="441"/>
    </row>
    <row r="895" spans="1:63" x14ac:dyDescent="0.25">
      <c r="A895" s="443"/>
      <c r="B895" s="438"/>
      <c r="C895" s="441"/>
      <c r="D895" s="441"/>
      <c r="E895" s="441"/>
      <c r="I895" s="442"/>
      <c r="Q895" s="443"/>
      <c r="S895" s="443"/>
      <c r="T895" s="441"/>
      <c r="U895" s="444"/>
      <c r="V895" s="438"/>
      <c r="W895" s="443"/>
      <c r="X895" s="443"/>
      <c r="Y895" s="441"/>
      <c r="Z895" s="445"/>
      <c r="AA895" s="441"/>
      <c r="AB895" s="443"/>
      <c r="AC895" s="441"/>
      <c r="AD895" s="444"/>
      <c r="AG895" s="441"/>
      <c r="AH895" s="441"/>
      <c r="AI895" s="443"/>
      <c r="AL895" s="441"/>
      <c r="AN895" s="441"/>
      <c r="AO895" s="443"/>
      <c r="AP895" s="441"/>
      <c r="AQ895" s="441"/>
      <c r="AR895" s="441"/>
      <c r="AS895" s="441"/>
      <c r="AT895" s="441"/>
      <c r="AU895" s="441"/>
      <c r="AV895" s="443"/>
      <c r="AW895" s="442"/>
      <c r="AY895" s="441"/>
      <c r="BC895" s="441"/>
      <c r="BD895" s="441"/>
      <c r="BE895" s="441"/>
      <c r="BF895" s="441"/>
      <c r="BG895" s="441"/>
      <c r="BH895" s="441"/>
      <c r="BI895" s="441"/>
      <c r="BJ895" s="441"/>
      <c r="BK895" s="441"/>
    </row>
    <row r="896" spans="1:63" x14ac:dyDescent="0.25">
      <c r="A896" s="443"/>
      <c r="B896" s="438"/>
      <c r="C896" s="441"/>
      <c r="D896" s="441"/>
      <c r="E896" s="441"/>
      <c r="I896" s="442"/>
      <c r="Q896" s="443"/>
      <c r="S896" s="443"/>
      <c r="T896" s="441"/>
      <c r="U896" s="444"/>
      <c r="V896" s="438"/>
      <c r="W896" s="443"/>
      <c r="X896" s="443"/>
      <c r="Y896" s="441"/>
      <c r="Z896" s="445"/>
      <c r="AA896" s="441"/>
      <c r="AB896" s="443"/>
      <c r="AC896" s="441"/>
      <c r="AD896" s="444"/>
      <c r="AG896" s="441"/>
      <c r="AH896" s="441"/>
      <c r="AI896" s="443"/>
      <c r="AL896" s="441"/>
      <c r="AN896" s="441"/>
      <c r="AO896" s="443"/>
      <c r="AP896" s="441"/>
      <c r="AQ896" s="441"/>
      <c r="AR896" s="441"/>
      <c r="AS896" s="441"/>
      <c r="AT896" s="441"/>
      <c r="AU896" s="441"/>
      <c r="AV896" s="443"/>
      <c r="AW896" s="442"/>
      <c r="AY896" s="441"/>
      <c r="BC896" s="441"/>
      <c r="BD896" s="441"/>
      <c r="BE896" s="441"/>
      <c r="BF896" s="441"/>
      <c r="BG896" s="441"/>
      <c r="BH896" s="441"/>
      <c r="BI896" s="441"/>
      <c r="BJ896" s="441"/>
      <c r="BK896" s="441"/>
    </row>
    <row r="897" spans="1:63" x14ac:dyDescent="0.25">
      <c r="A897" s="443"/>
      <c r="B897" s="438"/>
      <c r="C897" s="441"/>
      <c r="D897" s="441"/>
      <c r="E897" s="441"/>
      <c r="I897" s="442"/>
      <c r="Q897" s="443"/>
      <c r="S897" s="443"/>
      <c r="T897" s="441"/>
      <c r="U897" s="444"/>
      <c r="V897" s="438"/>
      <c r="W897" s="443"/>
      <c r="X897" s="443"/>
      <c r="Y897" s="441"/>
      <c r="Z897" s="445"/>
      <c r="AA897" s="441"/>
      <c r="AB897" s="443"/>
      <c r="AC897" s="441"/>
      <c r="AD897" s="444"/>
      <c r="AG897" s="441"/>
      <c r="AH897" s="441"/>
      <c r="AI897" s="443"/>
      <c r="AL897" s="441"/>
      <c r="AN897" s="441"/>
      <c r="AO897" s="443"/>
      <c r="AP897" s="441"/>
      <c r="AQ897" s="441"/>
      <c r="AR897" s="441"/>
      <c r="AS897" s="441"/>
      <c r="AT897" s="441"/>
      <c r="AU897" s="441"/>
      <c r="AV897" s="443"/>
      <c r="AW897" s="442"/>
      <c r="AY897" s="441"/>
      <c r="BC897" s="441"/>
      <c r="BD897" s="441"/>
      <c r="BE897" s="441"/>
      <c r="BF897" s="441"/>
      <c r="BG897" s="441"/>
      <c r="BH897" s="441"/>
      <c r="BI897" s="441"/>
      <c r="BJ897" s="441"/>
      <c r="BK897" s="441"/>
    </row>
    <row r="898" spans="1:63" x14ac:dyDescent="0.25">
      <c r="A898" s="443"/>
      <c r="B898" s="438"/>
      <c r="C898" s="441"/>
      <c r="D898" s="441"/>
      <c r="E898" s="441"/>
      <c r="I898" s="442"/>
      <c r="Q898" s="443"/>
      <c r="S898" s="443"/>
      <c r="T898" s="441"/>
      <c r="U898" s="444"/>
      <c r="V898" s="438"/>
      <c r="W898" s="443"/>
      <c r="X898" s="443"/>
      <c r="Y898" s="441"/>
      <c r="Z898" s="445"/>
      <c r="AA898" s="441"/>
      <c r="AB898" s="443"/>
      <c r="AC898" s="441"/>
      <c r="AD898" s="444"/>
      <c r="AG898" s="441"/>
      <c r="AH898" s="441"/>
      <c r="AI898" s="443"/>
      <c r="AL898" s="441"/>
      <c r="AN898" s="441"/>
      <c r="AO898" s="443"/>
      <c r="AP898" s="441"/>
      <c r="AQ898" s="441"/>
      <c r="AR898" s="441"/>
      <c r="AS898" s="441"/>
      <c r="AT898" s="441"/>
      <c r="AU898" s="441"/>
      <c r="AV898" s="443"/>
      <c r="AW898" s="442"/>
      <c r="AY898" s="441"/>
      <c r="BC898" s="441"/>
      <c r="BD898" s="441"/>
      <c r="BE898" s="441"/>
      <c r="BF898" s="441"/>
      <c r="BG898" s="441"/>
      <c r="BH898" s="441"/>
      <c r="BI898" s="441"/>
      <c r="BJ898" s="441"/>
      <c r="BK898" s="441"/>
    </row>
    <row r="899" spans="1:63" x14ac:dyDescent="0.25">
      <c r="A899" s="443"/>
      <c r="B899" s="438"/>
      <c r="C899" s="441"/>
      <c r="D899" s="441"/>
      <c r="E899" s="441"/>
      <c r="I899" s="442"/>
      <c r="Q899" s="443"/>
      <c r="S899" s="443"/>
      <c r="T899" s="441"/>
      <c r="U899" s="444"/>
      <c r="V899" s="438"/>
      <c r="W899" s="443"/>
      <c r="X899" s="443"/>
      <c r="Y899" s="441"/>
      <c r="Z899" s="445"/>
      <c r="AA899" s="441"/>
      <c r="AB899" s="443"/>
      <c r="AC899" s="441"/>
      <c r="AD899" s="444"/>
      <c r="AG899" s="441"/>
      <c r="AH899" s="441"/>
      <c r="AI899" s="443"/>
      <c r="AL899" s="441"/>
      <c r="AN899" s="441"/>
      <c r="AO899" s="443"/>
      <c r="AP899" s="441"/>
      <c r="AQ899" s="441"/>
      <c r="AR899" s="441"/>
      <c r="AS899" s="441"/>
      <c r="AT899" s="441"/>
      <c r="AU899" s="441"/>
      <c r="AV899" s="443"/>
      <c r="AW899" s="442"/>
      <c r="AY899" s="441"/>
      <c r="BC899" s="441"/>
      <c r="BD899" s="441"/>
      <c r="BE899" s="441"/>
      <c r="BF899" s="441"/>
      <c r="BG899" s="441"/>
      <c r="BH899" s="441"/>
      <c r="BI899" s="441"/>
      <c r="BJ899" s="441"/>
      <c r="BK899" s="441"/>
    </row>
    <row r="900" spans="1:63" x14ac:dyDescent="0.25">
      <c r="A900" s="443"/>
      <c r="B900" s="438"/>
      <c r="C900" s="441"/>
      <c r="D900" s="441"/>
      <c r="E900" s="441"/>
      <c r="I900" s="442"/>
      <c r="Q900" s="443"/>
      <c r="S900" s="443"/>
      <c r="T900" s="441"/>
      <c r="U900" s="444"/>
      <c r="V900" s="438"/>
      <c r="W900" s="443"/>
      <c r="X900" s="443"/>
      <c r="Y900" s="441"/>
      <c r="Z900" s="445"/>
      <c r="AA900" s="441"/>
      <c r="AB900" s="443"/>
      <c r="AC900" s="441"/>
      <c r="AD900" s="444"/>
      <c r="AG900" s="441"/>
      <c r="AH900" s="441"/>
      <c r="AI900" s="443"/>
      <c r="AL900" s="441"/>
      <c r="AN900" s="441"/>
      <c r="AO900" s="443"/>
      <c r="AP900" s="441"/>
      <c r="AQ900" s="441"/>
      <c r="AR900" s="441"/>
      <c r="AS900" s="441"/>
      <c r="AT900" s="441"/>
      <c r="AU900" s="441"/>
      <c r="AV900" s="443"/>
      <c r="AW900" s="442"/>
      <c r="AY900" s="441"/>
      <c r="BC900" s="441"/>
      <c r="BD900" s="441"/>
      <c r="BE900" s="441"/>
      <c r="BF900" s="441"/>
      <c r="BG900" s="441"/>
      <c r="BH900" s="441"/>
      <c r="BI900" s="441"/>
      <c r="BJ900" s="441"/>
      <c r="BK900" s="441"/>
    </row>
    <row r="901" spans="1:63" x14ac:dyDescent="0.25">
      <c r="A901" s="443"/>
      <c r="B901" s="438"/>
      <c r="C901" s="441"/>
      <c r="D901" s="441"/>
      <c r="E901" s="441"/>
      <c r="I901" s="442"/>
      <c r="Q901" s="443"/>
      <c r="S901" s="443"/>
      <c r="T901" s="441"/>
      <c r="U901" s="444"/>
      <c r="V901" s="438"/>
      <c r="W901" s="443"/>
      <c r="X901" s="443"/>
      <c r="Y901" s="441"/>
      <c r="Z901" s="445"/>
      <c r="AA901" s="441"/>
      <c r="AB901" s="443"/>
      <c r="AC901" s="441"/>
      <c r="AD901" s="444"/>
      <c r="AG901" s="441"/>
      <c r="AH901" s="441"/>
      <c r="AI901" s="443"/>
      <c r="AL901" s="441"/>
      <c r="AN901" s="441"/>
      <c r="AO901" s="443"/>
      <c r="AP901" s="441"/>
      <c r="AQ901" s="441"/>
      <c r="AR901" s="441"/>
      <c r="AS901" s="441"/>
      <c r="AT901" s="441"/>
      <c r="AU901" s="441"/>
      <c r="AV901" s="443"/>
      <c r="AW901" s="442"/>
      <c r="AY901" s="441"/>
      <c r="BC901" s="441"/>
      <c r="BD901" s="441"/>
      <c r="BE901" s="441"/>
      <c r="BF901" s="441"/>
      <c r="BG901" s="441"/>
      <c r="BH901" s="441"/>
      <c r="BI901" s="441"/>
      <c r="BJ901" s="441"/>
      <c r="BK901" s="441"/>
    </row>
    <row r="902" spans="1:63" x14ac:dyDescent="0.25">
      <c r="A902" s="443"/>
      <c r="B902" s="438"/>
      <c r="C902" s="441"/>
      <c r="D902" s="441"/>
      <c r="E902" s="441"/>
      <c r="I902" s="442"/>
      <c r="Q902" s="443"/>
      <c r="S902" s="443"/>
      <c r="T902" s="441"/>
      <c r="U902" s="444"/>
      <c r="V902" s="438"/>
      <c r="W902" s="443"/>
      <c r="X902" s="443"/>
      <c r="Y902" s="441"/>
      <c r="Z902" s="445"/>
      <c r="AA902" s="441"/>
      <c r="AB902" s="443"/>
      <c r="AC902" s="441"/>
      <c r="AD902" s="444"/>
      <c r="AG902" s="441"/>
      <c r="AH902" s="441"/>
      <c r="AI902" s="443"/>
      <c r="AL902" s="441"/>
      <c r="AN902" s="441"/>
      <c r="AO902" s="443"/>
      <c r="AP902" s="441"/>
      <c r="AQ902" s="441"/>
      <c r="AR902" s="441"/>
      <c r="AS902" s="441"/>
      <c r="AT902" s="441"/>
      <c r="AU902" s="441"/>
      <c r="AV902" s="443"/>
      <c r="AW902" s="442"/>
      <c r="AY902" s="441"/>
      <c r="BC902" s="441"/>
      <c r="BD902" s="441"/>
      <c r="BE902" s="441"/>
      <c r="BF902" s="441"/>
      <c r="BG902" s="441"/>
      <c r="BH902" s="441"/>
      <c r="BI902" s="441"/>
      <c r="BJ902" s="441"/>
      <c r="BK902" s="441"/>
    </row>
    <row r="903" spans="1:63" x14ac:dyDescent="0.25">
      <c r="A903" s="443"/>
      <c r="B903" s="438"/>
      <c r="C903" s="441"/>
      <c r="D903" s="441"/>
      <c r="E903" s="441"/>
      <c r="I903" s="442"/>
      <c r="Q903" s="443"/>
      <c r="S903" s="443"/>
      <c r="T903" s="441"/>
      <c r="U903" s="444"/>
      <c r="V903" s="438"/>
      <c r="W903" s="443"/>
      <c r="X903" s="443"/>
      <c r="Y903" s="441"/>
      <c r="Z903" s="445"/>
      <c r="AA903" s="441"/>
      <c r="AB903" s="443"/>
      <c r="AC903" s="441"/>
      <c r="AD903" s="444"/>
      <c r="AG903" s="441"/>
      <c r="AH903" s="441"/>
      <c r="AI903" s="443"/>
      <c r="AL903" s="441"/>
      <c r="AN903" s="441"/>
      <c r="AO903" s="443"/>
      <c r="AP903" s="441"/>
      <c r="AQ903" s="441"/>
      <c r="AR903" s="441"/>
      <c r="AS903" s="441"/>
      <c r="AT903" s="441"/>
      <c r="AU903" s="441"/>
      <c r="AV903" s="443"/>
      <c r="AW903" s="442"/>
      <c r="AY903" s="441"/>
      <c r="BC903" s="441"/>
      <c r="BD903" s="441"/>
      <c r="BE903" s="441"/>
      <c r="BF903" s="441"/>
      <c r="BG903" s="441"/>
      <c r="BH903" s="441"/>
      <c r="BI903" s="441"/>
      <c r="BJ903" s="441"/>
      <c r="BK903" s="441"/>
    </row>
    <row r="904" spans="1:63" x14ac:dyDescent="0.25">
      <c r="A904" s="443"/>
      <c r="B904" s="438"/>
      <c r="C904" s="441"/>
      <c r="D904" s="441"/>
      <c r="E904" s="441"/>
      <c r="I904" s="442"/>
      <c r="Q904" s="443"/>
      <c r="S904" s="443"/>
      <c r="T904" s="441"/>
      <c r="U904" s="444"/>
      <c r="V904" s="438"/>
      <c r="W904" s="443"/>
      <c r="X904" s="443"/>
      <c r="Y904" s="441"/>
      <c r="Z904" s="445"/>
      <c r="AA904" s="441"/>
      <c r="AB904" s="443"/>
      <c r="AC904" s="441"/>
      <c r="AD904" s="444"/>
      <c r="AG904" s="441"/>
      <c r="AH904" s="441"/>
      <c r="AI904" s="443"/>
      <c r="AL904" s="441"/>
      <c r="AN904" s="441"/>
      <c r="AO904" s="443"/>
      <c r="AP904" s="441"/>
      <c r="AQ904" s="441"/>
      <c r="AR904" s="441"/>
      <c r="AS904" s="441"/>
      <c r="AT904" s="441"/>
      <c r="AU904" s="441"/>
      <c r="AV904" s="443"/>
      <c r="AW904" s="442"/>
      <c r="AY904" s="441"/>
      <c r="BC904" s="441"/>
      <c r="BD904" s="441"/>
      <c r="BE904" s="441"/>
      <c r="BF904" s="441"/>
      <c r="BG904" s="441"/>
      <c r="BH904" s="441"/>
      <c r="BI904" s="441"/>
      <c r="BJ904" s="441"/>
      <c r="BK904" s="441"/>
    </row>
    <row r="905" spans="1:63" x14ac:dyDescent="0.25">
      <c r="A905" s="443"/>
      <c r="B905" s="438"/>
      <c r="C905" s="441"/>
      <c r="D905" s="441"/>
      <c r="E905" s="441"/>
      <c r="I905" s="442"/>
      <c r="Q905" s="443"/>
      <c r="S905" s="443"/>
      <c r="T905" s="441"/>
      <c r="U905" s="444"/>
      <c r="V905" s="438"/>
      <c r="W905" s="443"/>
      <c r="X905" s="443"/>
      <c r="Y905" s="441"/>
      <c r="Z905" s="445"/>
      <c r="AA905" s="441"/>
      <c r="AB905" s="443"/>
      <c r="AC905" s="441"/>
      <c r="AD905" s="444"/>
      <c r="AG905" s="441"/>
      <c r="AH905" s="441"/>
      <c r="AI905" s="443"/>
      <c r="AL905" s="441"/>
      <c r="AN905" s="441"/>
      <c r="AO905" s="443"/>
      <c r="AP905" s="441"/>
      <c r="AQ905" s="441"/>
      <c r="AR905" s="441"/>
      <c r="AS905" s="441"/>
      <c r="AT905" s="441"/>
      <c r="AU905" s="441"/>
      <c r="AV905" s="443"/>
      <c r="AW905" s="442"/>
      <c r="AY905" s="441"/>
      <c r="BC905" s="441"/>
      <c r="BD905" s="441"/>
      <c r="BE905" s="441"/>
      <c r="BF905" s="441"/>
      <c r="BG905" s="441"/>
      <c r="BH905" s="441"/>
      <c r="BI905" s="441"/>
      <c r="BJ905" s="441"/>
      <c r="BK905" s="441"/>
    </row>
    <row r="906" spans="1:63" x14ac:dyDescent="0.25">
      <c r="A906" s="443"/>
      <c r="B906" s="438"/>
      <c r="C906" s="441"/>
      <c r="D906" s="441"/>
      <c r="E906" s="441"/>
      <c r="I906" s="442"/>
      <c r="Q906" s="443"/>
      <c r="S906" s="443"/>
      <c r="T906" s="441"/>
      <c r="U906" s="444"/>
      <c r="V906" s="438"/>
      <c r="W906" s="443"/>
      <c r="X906" s="443"/>
      <c r="Y906" s="441"/>
      <c r="Z906" s="445"/>
      <c r="AA906" s="441"/>
      <c r="AB906" s="443"/>
      <c r="AC906" s="441"/>
      <c r="AD906" s="444"/>
      <c r="AG906" s="441"/>
      <c r="AH906" s="441"/>
      <c r="AI906" s="443"/>
      <c r="AL906" s="441"/>
      <c r="AN906" s="441"/>
      <c r="AO906" s="443"/>
      <c r="AP906" s="441"/>
      <c r="AQ906" s="441"/>
      <c r="AR906" s="441"/>
      <c r="AS906" s="441"/>
      <c r="AT906" s="441"/>
      <c r="AU906" s="441"/>
      <c r="AV906" s="443"/>
      <c r="AW906" s="442"/>
      <c r="AY906" s="441"/>
      <c r="BC906" s="441"/>
      <c r="BD906" s="441"/>
      <c r="BE906" s="441"/>
      <c r="BF906" s="441"/>
      <c r="BG906" s="441"/>
      <c r="BH906" s="441"/>
      <c r="BI906" s="441"/>
      <c r="BJ906" s="441"/>
      <c r="BK906" s="441"/>
    </row>
    <row r="907" spans="1:63" x14ac:dyDescent="0.25">
      <c r="A907" s="443"/>
      <c r="B907" s="438"/>
      <c r="C907" s="441"/>
      <c r="D907" s="441"/>
      <c r="E907" s="441"/>
      <c r="I907" s="442"/>
      <c r="Q907" s="443"/>
      <c r="S907" s="443"/>
      <c r="T907" s="441"/>
      <c r="U907" s="444"/>
      <c r="V907" s="438"/>
      <c r="W907" s="443"/>
      <c r="X907" s="443"/>
      <c r="Y907" s="441"/>
      <c r="Z907" s="445"/>
      <c r="AA907" s="441"/>
      <c r="AB907" s="443"/>
      <c r="AC907" s="441"/>
      <c r="AD907" s="444"/>
      <c r="AG907" s="441"/>
      <c r="AH907" s="441"/>
      <c r="AI907" s="443"/>
      <c r="AL907" s="441"/>
      <c r="AN907" s="441"/>
      <c r="AO907" s="443"/>
      <c r="AP907" s="441"/>
      <c r="AQ907" s="441"/>
      <c r="AR907" s="441"/>
      <c r="AS907" s="441"/>
      <c r="AT907" s="441"/>
      <c r="AU907" s="441"/>
      <c r="AV907" s="443"/>
      <c r="AW907" s="442"/>
      <c r="AY907" s="441"/>
      <c r="BC907" s="441"/>
      <c r="BD907" s="441"/>
      <c r="BE907" s="441"/>
      <c r="BF907" s="441"/>
      <c r="BG907" s="441"/>
      <c r="BH907" s="441"/>
      <c r="BI907" s="441"/>
      <c r="BJ907" s="441"/>
      <c r="BK907" s="441"/>
    </row>
    <row r="908" spans="1:63" x14ac:dyDescent="0.25">
      <c r="A908" s="443"/>
      <c r="B908" s="438"/>
      <c r="C908" s="441"/>
      <c r="D908" s="441"/>
      <c r="E908" s="441"/>
      <c r="I908" s="442"/>
      <c r="Q908" s="443"/>
      <c r="S908" s="443"/>
      <c r="T908" s="441"/>
      <c r="U908" s="444"/>
      <c r="V908" s="438"/>
      <c r="W908" s="443"/>
      <c r="X908" s="443"/>
      <c r="Y908" s="441"/>
      <c r="Z908" s="445"/>
      <c r="AA908" s="441"/>
      <c r="AB908" s="443"/>
      <c r="AC908" s="441"/>
      <c r="AD908" s="444"/>
      <c r="AG908" s="441"/>
      <c r="AH908" s="441"/>
      <c r="AI908" s="443"/>
      <c r="AL908" s="441"/>
      <c r="AN908" s="441"/>
      <c r="AO908" s="443"/>
      <c r="AP908" s="441"/>
      <c r="AQ908" s="441"/>
      <c r="AR908" s="441"/>
      <c r="AS908" s="441"/>
      <c r="AT908" s="441"/>
      <c r="AU908" s="441"/>
      <c r="AV908" s="443"/>
      <c r="AW908" s="442"/>
      <c r="AY908" s="441"/>
      <c r="BC908" s="441"/>
      <c r="BD908" s="441"/>
      <c r="BE908" s="441"/>
      <c r="BF908" s="441"/>
      <c r="BG908" s="441"/>
      <c r="BH908" s="441"/>
      <c r="BI908" s="441"/>
      <c r="BJ908" s="441"/>
      <c r="BK908" s="441"/>
    </row>
    <row r="909" spans="1:63" x14ac:dyDescent="0.25">
      <c r="A909" s="443"/>
      <c r="B909" s="438"/>
      <c r="C909" s="441"/>
      <c r="D909" s="441"/>
      <c r="E909" s="441"/>
      <c r="I909" s="442"/>
      <c r="Q909" s="443"/>
      <c r="S909" s="443"/>
      <c r="T909" s="441"/>
      <c r="U909" s="444"/>
      <c r="V909" s="438"/>
      <c r="W909" s="443"/>
      <c r="X909" s="443"/>
      <c r="Y909" s="441"/>
      <c r="Z909" s="445"/>
      <c r="AA909" s="441"/>
      <c r="AB909" s="443"/>
      <c r="AC909" s="441"/>
      <c r="AD909" s="444"/>
      <c r="AG909" s="441"/>
      <c r="AH909" s="441"/>
      <c r="AI909" s="443"/>
      <c r="AL909" s="441"/>
      <c r="AN909" s="441"/>
      <c r="AO909" s="443"/>
      <c r="AP909" s="441"/>
      <c r="AQ909" s="441"/>
      <c r="AR909" s="441"/>
      <c r="AS909" s="441"/>
      <c r="AT909" s="441"/>
      <c r="AU909" s="441"/>
      <c r="AV909" s="443"/>
      <c r="AW909" s="442"/>
      <c r="AY909" s="441"/>
      <c r="BC909" s="441"/>
      <c r="BD909" s="441"/>
      <c r="BE909" s="441"/>
      <c r="BF909" s="441"/>
      <c r="BG909" s="441"/>
      <c r="BH909" s="441"/>
      <c r="BI909" s="441"/>
      <c r="BJ909" s="441"/>
      <c r="BK909" s="441"/>
    </row>
    <row r="910" spans="1:63" x14ac:dyDescent="0.25">
      <c r="A910" s="443"/>
      <c r="B910" s="438"/>
      <c r="C910" s="441"/>
      <c r="D910" s="441"/>
      <c r="E910" s="441"/>
      <c r="I910" s="442"/>
      <c r="Q910" s="443"/>
      <c r="S910" s="443"/>
      <c r="T910" s="441"/>
      <c r="U910" s="444"/>
      <c r="V910" s="438"/>
      <c r="W910" s="443"/>
      <c r="X910" s="443"/>
      <c r="Y910" s="441"/>
      <c r="Z910" s="445"/>
      <c r="AA910" s="441"/>
      <c r="AB910" s="443"/>
      <c r="AC910" s="441"/>
      <c r="AD910" s="444"/>
      <c r="AG910" s="441"/>
      <c r="AH910" s="441"/>
      <c r="AI910" s="443"/>
      <c r="AL910" s="441"/>
      <c r="AN910" s="441"/>
      <c r="AO910" s="443"/>
      <c r="AP910" s="441"/>
      <c r="AQ910" s="441"/>
      <c r="AR910" s="441"/>
      <c r="AS910" s="441"/>
      <c r="AT910" s="441"/>
      <c r="AU910" s="441"/>
      <c r="AV910" s="443"/>
      <c r="AW910" s="442"/>
      <c r="AY910" s="441"/>
      <c r="BC910" s="441"/>
      <c r="BD910" s="441"/>
      <c r="BE910" s="441"/>
      <c r="BF910" s="441"/>
      <c r="BG910" s="441"/>
      <c r="BH910" s="441"/>
      <c r="BI910" s="441"/>
      <c r="BJ910" s="441"/>
      <c r="BK910" s="441"/>
    </row>
    <row r="911" spans="1:63" x14ac:dyDescent="0.25">
      <c r="A911" s="443"/>
      <c r="B911" s="438"/>
      <c r="C911" s="441"/>
      <c r="D911" s="441"/>
      <c r="E911" s="441"/>
      <c r="I911" s="442"/>
      <c r="Q911" s="443"/>
      <c r="S911" s="443"/>
      <c r="T911" s="441"/>
      <c r="U911" s="444"/>
      <c r="V911" s="438"/>
      <c r="W911" s="443"/>
      <c r="X911" s="443"/>
      <c r="Y911" s="441"/>
      <c r="Z911" s="445"/>
      <c r="AA911" s="441"/>
      <c r="AB911" s="443"/>
      <c r="AC911" s="441"/>
      <c r="AD911" s="444"/>
      <c r="AG911" s="441"/>
      <c r="AH911" s="441"/>
      <c r="AI911" s="443"/>
      <c r="AL911" s="441"/>
      <c r="AN911" s="441"/>
      <c r="AO911" s="443"/>
      <c r="AP911" s="441"/>
      <c r="AQ911" s="441"/>
      <c r="AR911" s="441"/>
      <c r="AS911" s="441"/>
      <c r="AT911" s="441"/>
      <c r="AU911" s="441"/>
      <c r="AV911" s="443"/>
      <c r="AW911" s="442"/>
      <c r="AY911" s="441"/>
      <c r="BC911" s="441"/>
      <c r="BD911" s="441"/>
      <c r="BE911" s="441"/>
      <c r="BF911" s="441"/>
      <c r="BG911" s="441"/>
      <c r="BH911" s="441"/>
      <c r="BI911" s="441"/>
      <c r="BJ911" s="441"/>
      <c r="BK911" s="441"/>
    </row>
    <row r="912" spans="1:63" x14ac:dyDescent="0.25">
      <c r="A912" s="443"/>
      <c r="B912" s="438"/>
      <c r="C912" s="441"/>
      <c r="D912" s="441"/>
      <c r="E912" s="441"/>
      <c r="I912" s="442"/>
      <c r="Q912" s="443"/>
      <c r="S912" s="443"/>
      <c r="T912" s="441"/>
      <c r="U912" s="444"/>
      <c r="V912" s="438"/>
      <c r="W912" s="443"/>
      <c r="X912" s="443"/>
      <c r="Y912" s="441"/>
      <c r="Z912" s="445"/>
      <c r="AA912" s="441"/>
      <c r="AB912" s="443"/>
      <c r="AC912" s="441"/>
      <c r="AD912" s="444"/>
      <c r="AG912" s="441"/>
      <c r="AH912" s="441"/>
      <c r="AI912" s="443"/>
      <c r="AL912" s="441"/>
      <c r="AN912" s="441"/>
      <c r="AO912" s="443"/>
      <c r="AP912" s="441"/>
      <c r="AQ912" s="441"/>
      <c r="AR912" s="441"/>
      <c r="AS912" s="441"/>
      <c r="AT912" s="441"/>
      <c r="AU912" s="441"/>
      <c r="AV912" s="443"/>
      <c r="AW912" s="442"/>
      <c r="AY912" s="441"/>
      <c r="BC912" s="441"/>
      <c r="BD912" s="441"/>
      <c r="BE912" s="441"/>
      <c r="BF912" s="441"/>
      <c r="BG912" s="441"/>
      <c r="BH912" s="441"/>
      <c r="BI912" s="441"/>
      <c r="BJ912" s="441"/>
      <c r="BK912" s="441"/>
    </row>
    <row r="913" spans="1:63" x14ac:dyDescent="0.25">
      <c r="A913" s="443"/>
      <c r="B913" s="438"/>
      <c r="C913" s="441"/>
      <c r="D913" s="441"/>
      <c r="E913" s="441"/>
      <c r="I913" s="442"/>
      <c r="Q913" s="443"/>
      <c r="S913" s="443"/>
      <c r="T913" s="441"/>
      <c r="U913" s="444"/>
      <c r="V913" s="438"/>
      <c r="W913" s="443"/>
      <c r="X913" s="443"/>
      <c r="Y913" s="441"/>
      <c r="Z913" s="445"/>
      <c r="AA913" s="441"/>
      <c r="AB913" s="443"/>
      <c r="AC913" s="441"/>
      <c r="AD913" s="444"/>
      <c r="AG913" s="441"/>
      <c r="AH913" s="441"/>
      <c r="AI913" s="443"/>
      <c r="AL913" s="441"/>
      <c r="AN913" s="441"/>
      <c r="AO913" s="443"/>
      <c r="AP913" s="441"/>
      <c r="AQ913" s="441"/>
      <c r="AR913" s="441"/>
      <c r="AS913" s="441"/>
      <c r="AT913" s="441"/>
      <c r="AU913" s="441"/>
      <c r="AV913" s="443"/>
      <c r="AW913" s="442"/>
      <c r="AY913" s="441"/>
      <c r="BC913" s="441"/>
      <c r="BD913" s="441"/>
      <c r="BE913" s="441"/>
      <c r="BF913" s="441"/>
      <c r="BG913" s="441"/>
      <c r="BH913" s="441"/>
      <c r="BI913" s="441"/>
      <c r="BJ913" s="441"/>
      <c r="BK913" s="441"/>
    </row>
    <row r="914" spans="1:63" x14ac:dyDescent="0.25">
      <c r="A914" s="443"/>
      <c r="B914" s="438"/>
      <c r="C914" s="441"/>
      <c r="D914" s="441"/>
      <c r="E914" s="441"/>
      <c r="I914" s="442"/>
      <c r="Q914" s="443"/>
      <c r="S914" s="443"/>
      <c r="T914" s="441"/>
      <c r="U914" s="444"/>
      <c r="V914" s="438"/>
      <c r="W914" s="443"/>
      <c r="X914" s="443"/>
      <c r="Y914" s="441"/>
      <c r="Z914" s="445"/>
      <c r="AA914" s="441"/>
      <c r="AB914" s="443"/>
      <c r="AC914" s="441"/>
      <c r="AD914" s="444"/>
      <c r="AG914" s="441"/>
      <c r="AH914" s="441"/>
      <c r="AI914" s="443"/>
      <c r="AL914" s="441"/>
      <c r="AN914" s="441"/>
      <c r="AO914" s="443"/>
      <c r="AP914" s="441"/>
      <c r="AQ914" s="441"/>
      <c r="AR914" s="441"/>
      <c r="AS914" s="441"/>
      <c r="AT914" s="441"/>
      <c r="AU914" s="441"/>
      <c r="AV914" s="443"/>
      <c r="AW914" s="442"/>
      <c r="AY914" s="441"/>
      <c r="BC914" s="441"/>
      <c r="BD914" s="441"/>
      <c r="BE914" s="441"/>
      <c r="BF914" s="441"/>
      <c r="BG914" s="441"/>
      <c r="BH914" s="441"/>
      <c r="BI914" s="441"/>
      <c r="BJ914" s="441"/>
      <c r="BK914" s="441"/>
    </row>
    <row r="915" spans="1:63" x14ac:dyDescent="0.25">
      <c r="A915" s="443"/>
      <c r="B915" s="438"/>
      <c r="C915" s="441"/>
      <c r="D915" s="441"/>
      <c r="E915" s="441"/>
      <c r="I915" s="442"/>
      <c r="Q915" s="443"/>
      <c r="S915" s="443"/>
      <c r="T915" s="441"/>
      <c r="U915" s="444"/>
      <c r="V915" s="438"/>
      <c r="W915" s="443"/>
      <c r="X915" s="443"/>
      <c r="Y915" s="441"/>
      <c r="Z915" s="445"/>
      <c r="AA915" s="441"/>
      <c r="AB915" s="443"/>
      <c r="AC915" s="441"/>
      <c r="AD915" s="444"/>
      <c r="AG915" s="441"/>
      <c r="AH915" s="441"/>
      <c r="AI915" s="443"/>
      <c r="AL915" s="441"/>
      <c r="AN915" s="441"/>
      <c r="AO915" s="443"/>
      <c r="AP915" s="441"/>
      <c r="AQ915" s="441"/>
      <c r="AR915" s="441"/>
      <c r="AS915" s="441"/>
      <c r="AT915" s="441"/>
      <c r="AU915" s="441"/>
      <c r="AV915" s="443"/>
      <c r="AW915" s="442"/>
      <c r="AY915" s="441"/>
      <c r="BC915" s="441"/>
      <c r="BD915" s="441"/>
      <c r="BE915" s="441"/>
      <c r="BF915" s="441"/>
      <c r="BG915" s="441"/>
      <c r="BH915" s="441"/>
      <c r="BI915" s="441"/>
      <c r="BJ915" s="441"/>
      <c r="BK915" s="441"/>
    </row>
    <row r="916" spans="1:63" x14ac:dyDescent="0.25">
      <c r="A916" s="443"/>
      <c r="B916" s="438"/>
      <c r="C916" s="441"/>
      <c r="D916" s="441"/>
      <c r="E916" s="441"/>
      <c r="I916" s="442"/>
      <c r="Q916" s="443"/>
      <c r="S916" s="443"/>
      <c r="T916" s="441"/>
      <c r="U916" s="444"/>
      <c r="V916" s="438"/>
      <c r="W916" s="443"/>
      <c r="X916" s="443"/>
      <c r="Y916" s="441"/>
      <c r="Z916" s="445"/>
      <c r="AA916" s="441"/>
      <c r="AB916" s="443"/>
      <c r="AC916" s="441"/>
      <c r="AD916" s="444"/>
      <c r="AG916" s="441"/>
      <c r="AH916" s="441"/>
      <c r="AI916" s="443"/>
      <c r="AL916" s="441"/>
      <c r="AN916" s="441"/>
      <c r="AO916" s="443"/>
      <c r="AP916" s="441"/>
      <c r="AQ916" s="441"/>
      <c r="AR916" s="441"/>
      <c r="AS916" s="441"/>
      <c r="AT916" s="441"/>
      <c r="AU916" s="441"/>
      <c r="AV916" s="443"/>
      <c r="AW916" s="442"/>
      <c r="AY916" s="441"/>
      <c r="BC916" s="441"/>
      <c r="BD916" s="441"/>
      <c r="BE916" s="441"/>
      <c r="BF916" s="441"/>
      <c r="BG916" s="441"/>
      <c r="BH916" s="441"/>
      <c r="BI916" s="441"/>
      <c r="BJ916" s="441"/>
      <c r="BK916" s="441"/>
    </row>
    <row r="917" spans="1:63" x14ac:dyDescent="0.25">
      <c r="A917" s="443"/>
      <c r="B917" s="438"/>
      <c r="C917" s="441"/>
      <c r="D917" s="441"/>
      <c r="E917" s="441"/>
      <c r="I917" s="442"/>
      <c r="Q917" s="443"/>
      <c r="S917" s="443"/>
      <c r="T917" s="441"/>
      <c r="U917" s="444"/>
      <c r="V917" s="438"/>
      <c r="W917" s="443"/>
      <c r="X917" s="443"/>
      <c r="Y917" s="441"/>
      <c r="Z917" s="445"/>
      <c r="AA917" s="441"/>
      <c r="AB917" s="443"/>
      <c r="AC917" s="441"/>
      <c r="AD917" s="444"/>
      <c r="AG917" s="441"/>
      <c r="AH917" s="441"/>
      <c r="AI917" s="443"/>
      <c r="AL917" s="441"/>
      <c r="AN917" s="441"/>
      <c r="AO917" s="443"/>
      <c r="AP917" s="441"/>
      <c r="AQ917" s="441"/>
      <c r="AR917" s="441"/>
      <c r="AS917" s="441"/>
      <c r="AT917" s="441"/>
      <c r="AU917" s="441"/>
      <c r="AV917" s="443"/>
      <c r="AW917" s="442"/>
      <c r="AY917" s="441"/>
      <c r="BC917" s="441"/>
      <c r="BD917" s="441"/>
      <c r="BE917" s="441"/>
      <c r="BF917" s="441"/>
      <c r="BG917" s="441"/>
      <c r="BH917" s="441"/>
      <c r="BI917" s="441"/>
      <c r="BJ917" s="441"/>
      <c r="BK917" s="441"/>
    </row>
    <row r="918" spans="1:63" x14ac:dyDescent="0.25">
      <c r="A918" s="443"/>
      <c r="B918" s="438"/>
      <c r="C918" s="441"/>
      <c r="D918" s="441"/>
      <c r="E918" s="441"/>
      <c r="I918" s="442"/>
      <c r="Q918" s="443"/>
      <c r="S918" s="443"/>
      <c r="T918" s="441"/>
      <c r="U918" s="444"/>
      <c r="V918" s="438"/>
      <c r="W918" s="443"/>
      <c r="X918" s="443"/>
      <c r="Y918" s="441"/>
      <c r="Z918" s="445"/>
      <c r="AA918" s="441"/>
      <c r="AB918" s="443"/>
      <c r="AC918" s="441"/>
      <c r="AD918" s="444"/>
      <c r="AG918" s="441"/>
      <c r="AH918" s="441"/>
      <c r="AI918" s="443"/>
      <c r="AL918" s="441"/>
      <c r="AN918" s="441"/>
      <c r="AO918" s="443"/>
      <c r="AP918" s="441"/>
      <c r="AQ918" s="441"/>
      <c r="AR918" s="441"/>
      <c r="AS918" s="441"/>
      <c r="AT918" s="441"/>
      <c r="AU918" s="441"/>
      <c r="AV918" s="443"/>
      <c r="AW918" s="442"/>
      <c r="AY918" s="441"/>
      <c r="BC918" s="441"/>
      <c r="BD918" s="441"/>
      <c r="BE918" s="441"/>
      <c r="BF918" s="441"/>
      <c r="BG918" s="441"/>
      <c r="BH918" s="441"/>
      <c r="BI918" s="441"/>
      <c r="BJ918" s="441"/>
      <c r="BK918" s="441"/>
    </row>
    <row r="919" spans="1:63" x14ac:dyDescent="0.25">
      <c r="A919" s="443"/>
      <c r="B919" s="438"/>
      <c r="C919" s="441"/>
      <c r="D919" s="441"/>
      <c r="E919" s="441"/>
      <c r="I919" s="442"/>
      <c r="Q919" s="443"/>
      <c r="S919" s="443"/>
      <c r="T919" s="441"/>
      <c r="U919" s="444"/>
      <c r="V919" s="438"/>
      <c r="W919" s="443"/>
      <c r="X919" s="443"/>
      <c r="Y919" s="441"/>
      <c r="Z919" s="445"/>
      <c r="AA919" s="441"/>
      <c r="AB919" s="443"/>
      <c r="AC919" s="441"/>
      <c r="AD919" s="444"/>
      <c r="AG919" s="441"/>
      <c r="AH919" s="441"/>
      <c r="AI919" s="443"/>
      <c r="AL919" s="441"/>
      <c r="AN919" s="441"/>
      <c r="AO919" s="443"/>
      <c r="AP919" s="441"/>
      <c r="AQ919" s="441"/>
      <c r="AR919" s="441"/>
      <c r="AS919" s="441"/>
      <c r="AT919" s="441"/>
      <c r="AU919" s="441"/>
      <c r="AV919" s="443"/>
      <c r="AW919" s="442"/>
      <c r="AY919" s="441"/>
      <c r="BC919" s="441"/>
      <c r="BD919" s="441"/>
      <c r="BE919" s="441"/>
      <c r="BF919" s="441"/>
      <c r="BG919" s="441"/>
      <c r="BH919" s="441"/>
      <c r="BI919" s="441"/>
      <c r="BJ919" s="441"/>
      <c r="BK919" s="441"/>
    </row>
    <row r="920" spans="1:63" x14ac:dyDescent="0.25">
      <c r="A920" s="443"/>
      <c r="B920" s="438"/>
      <c r="C920" s="441"/>
      <c r="D920" s="441"/>
      <c r="E920" s="441"/>
      <c r="I920" s="442"/>
      <c r="Q920" s="443"/>
      <c r="S920" s="443"/>
      <c r="T920" s="441"/>
      <c r="U920" s="444"/>
      <c r="V920" s="438"/>
      <c r="W920" s="443"/>
      <c r="X920" s="443"/>
      <c r="Y920" s="441"/>
      <c r="Z920" s="445"/>
      <c r="AA920" s="441"/>
      <c r="AB920" s="443"/>
      <c r="AC920" s="441"/>
      <c r="AD920" s="444"/>
      <c r="AG920" s="441"/>
      <c r="AH920" s="441"/>
      <c r="AI920" s="443"/>
      <c r="AL920" s="441"/>
      <c r="AN920" s="441"/>
      <c r="AO920" s="443"/>
      <c r="AP920" s="441"/>
      <c r="AQ920" s="441"/>
      <c r="AR920" s="441"/>
      <c r="AS920" s="441"/>
      <c r="AT920" s="441"/>
      <c r="AU920" s="441"/>
      <c r="AV920" s="443"/>
      <c r="AW920" s="442"/>
      <c r="AY920" s="441"/>
      <c r="BC920" s="441"/>
      <c r="BD920" s="441"/>
      <c r="BE920" s="441"/>
      <c r="BF920" s="441"/>
      <c r="BG920" s="441"/>
      <c r="BH920" s="441"/>
      <c r="BI920" s="441"/>
      <c r="BJ920" s="441"/>
      <c r="BK920" s="441"/>
    </row>
    <row r="921" spans="1:63" x14ac:dyDescent="0.25">
      <c r="A921" s="443"/>
      <c r="B921" s="438"/>
      <c r="C921" s="441"/>
      <c r="D921" s="441"/>
      <c r="E921" s="441"/>
      <c r="I921" s="442"/>
      <c r="Q921" s="443"/>
      <c r="S921" s="443"/>
      <c r="T921" s="441"/>
      <c r="U921" s="444"/>
      <c r="V921" s="438"/>
      <c r="W921" s="443"/>
      <c r="X921" s="443"/>
      <c r="Y921" s="441"/>
      <c r="Z921" s="445"/>
      <c r="AA921" s="441"/>
      <c r="AB921" s="443"/>
      <c r="AC921" s="441"/>
      <c r="AD921" s="444"/>
      <c r="AG921" s="441"/>
      <c r="AH921" s="441"/>
      <c r="AI921" s="443"/>
      <c r="AL921" s="441"/>
      <c r="AN921" s="441"/>
      <c r="AO921" s="443"/>
      <c r="AP921" s="441"/>
      <c r="AQ921" s="441"/>
      <c r="AR921" s="441"/>
      <c r="AS921" s="441"/>
      <c r="AT921" s="441"/>
      <c r="AU921" s="441"/>
      <c r="AV921" s="443"/>
      <c r="AW921" s="442"/>
      <c r="AY921" s="441"/>
      <c r="BC921" s="441"/>
      <c r="BD921" s="441"/>
      <c r="BE921" s="441"/>
      <c r="BF921" s="441"/>
      <c r="BG921" s="441"/>
      <c r="BH921" s="441"/>
      <c r="BI921" s="441"/>
      <c r="BJ921" s="441"/>
      <c r="BK921" s="441"/>
    </row>
    <row r="922" spans="1:63" x14ac:dyDescent="0.25">
      <c r="A922" s="443"/>
      <c r="B922" s="438"/>
      <c r="C922" s="441"/>
      <c r="D922" s="441"/>
      <c r="E922" s="441"/>
      <c r="I922" s="442"/>
      <c r="Q922" s="443"/>
      <c r="S922" s="443"/>
      <c r="T922" s="441"/>
      <c r="U922" s="444"/>
      <c r="V922" s="438"/>
      <c r="W922" s="443"/>
      <c r="X922" s="443"/>
      <c r="Y922" s="441"/>
      <c r="Z922" s="445"/>
      <c r="AA922" s="441"/>
      <c r="AB922" s="443"/>
      <c r="AC922" s="441"/>
      <c r="AD922" s="444"/>
      <c r="AG922" s="441"/>
      <c r="AH922" s="441"/>
      <c r="AI922" s="443"/>
      <c r="AL922" s="441"/>
      <c r="AN922" s="441"/>
      <c r="AO922" s="443"/>
      <c r="AP922" s="441"/>
      <c r="AQ922" s="441"/>
      <c r="AR922" s="441"/>
      <c r="AS922" s="441"/>
      <c r="AT922" s="441"/>
      <c r="AU922" s="441"/>
      <c r="AV922" s="443"/>
      <c r="AW922" s="442"/>
      <c r="AY922" s="441"/>
      <c r="BC922" s="441"/>
      <c r="BD922" s="441"/>
      <c r="BE922" s="441"/>
      <c r="BF922" s="441"/>
      <c r="BG922" s="441"/>
      <c r="BH922" s="441"/>
      <c r="BI922" s="441"/>
      <c r="BJ922" s="441"/>
      <c r="BK922" s="441"/>
    </row>
    <row r="923" spans="1:63" x14ac:dyDescent="0.25">
      <c r="A923" s="443"/>
      <c r="B923" s="438"/>
      <c r="C923" s="441"/>
      <c r="D923" s="441"/>
      <c r="E923" s="441"/>
      <c r="I923" s="442"/>
      <c r="Q923" s="443"/>
      <c r="S923" s="443"/>
      <c r="T923" s="441"/>
      <c r="U923" s="444"/>
      <c r="V923" s="438"/>
      <c r="W923" s="443"/>
      <c r="X923" s="443"/>
      <c r="Y923" s="441"/>
      <c r="Z923" s="445"/>
      <c r="AA923" s="441"/>
      <c r="AB923" s="443"/>
      <c r="AC923" s="441"/>
      <c r="AD923" s="444"/>
      <c r="AG923" s="441"/>
      <c r="AH923" s="441"/>
      <c r="AI923" s="443"/>
      <c r="AL923" s="441"/>
      <c r="AN923" s="441"/>
      <c r="AO923" s="443"/>
      <c r="AP923" s="441"/>
      <c r="AQ923" s="441"/>
      <c r="AR923" s="441"/>
      <c r="AS923" s="441"/>
      <c r="AT923" s="441"/>
      <c r="AU923" s="441"/>
      <c r="AV923" s="443"/>
      <c r="AW923" s="442"/>
      <c r="AY923" s="441"/>
      <c r="BC923" s="441"/>
      <c r="BD923" s="441"/>
      <c r="BE923" s="441"/>
      <c r="BF923" s="441"/>
      <c r="BG923" s="441"/>
      <c r="BH923" s="441"/>
      <c r="BI923" s="441"/>
      <c r="BJ923" s="441"/>
      <c r="BK923" s="441"/>
    </row>
    <row r="924" spans="1:63" x14ac:dyDescent="0.25">
      <c r="A924" s="443"/>
      <c r="B924" s="438"/>
      <c r="C924" s="441"/>
      <c r="D924" s="441"/>
      <c r="E924" s="441"/>
      <c r="I924" s="442"/>
      <c r="Q924" s="443"/>
      <c r="S924" s="443"/>
      <c r="T924" s="441"/>
      <c r="U924" s="444"/>
      <c r="V924" s="438"/>
      <c r="W924" s="443"/>
      <c r="X924" s="443"/>
      <c r="Y924" s="441"/>
      <c r="Z924" s="445"/>
      <c r="AA924" s="441"/>
      <c r="AB924" s="443"/>
      <c r="AC924" s="441"/>
      <c r="AD924" s="444"/>
      <c r="AG924" s="441"/>
      <c r="AH924" s="441"/>
      <c r="AI924" s="443"/>
      <c r="AL924" s="441"/>
      <c r="AN924" s="441"/>
      <c r="AO924" s="443"/>
      <c r="AP924" s="441"/>
      <c r="AQ924" s="441"/>
      <c r="AR924" s="441"/>
      <c r="AS924" s="441"/>
      <c r="AT924" s="441"/>
      <c r="AU924" s="441"/>
      <c r="AV924" s="443"/>
      <c r="AW924" s="442"/>
      <c r="AY924" s="441"/>
      <c r="BC924" s="441"/>
      <c r="BD924" s="441"/>
      <c r="BE924" s="441"/>
      <c r="BF924" s="441"/>
      <c r="BG924" s="441"/>
      <c r="BH924" s="441"/>
      <c r="BI924" s="441"/>
      <c r="BJ924" s="441"/>
      <c r="BK924" s="441"/>
    </row>
    <row r="925" spans="1:63" x14ac:dyDescent="0.25">
      <c r="A925" s="443"/>
      <c r="B925" s="438"/>
      <c r="C925" s="441"/>
      <c r="D925" s="441"/>
      <c r="E925" s="441"/>
      <c r="I925" s="442"/>
      <c r="Q925" s="443"/>
      <c r="S925" s="443"/>
      <c r="T925" s="441"/>
      <c r="U925" s="444"/>
      <c r="V925" s="438"/>
      <c r="W925" s="443"/>
      <c r="X925" s="443"/>
      <c r="Y925" s="441"/>
      <c r="Z925" s="445"/>
      <c r="AA925" s="441"/>
      <c r="AB925" s="443"/>
      <c r="AC925" s="441"/>
      <c r="AD925" s="444"/>
      <c r="AG925" s="441"/>
      <c r="AH925" s="441"/>
      <c r="AI925" s="443"/>
      <c r="AL925" s="441"/>
      <c r="AN925" s="441"/>
      <c r="AO925" s="443"/>
      <c r="AP925" s="441"/>
      <c r="AQ925" s="441"/>
      <c r="AR925" s="441"/>
      <c r="AS925" s="441"/>
      <c r="AT925" s="441"/>
      <c r="AU925" s="441"/>
      <c r="AV925" s="443"/>
      <c r="AW925" s="442"/>
      <c r="AY925" s="441"/>
      <c r="BC925" s="441"/>
      <c r="BD925" s="441"/>
      <c r="BE925" s="441"/>
      <c r="BF925" s="441"/>
      <c r="BG925" s="441"/>
      <c r="BH925" s="441"/>
      <c r="BI925" s="441"/>
      <c r="BJ925" s="441"/>
      <c r="BK925" s="441"/>
    </row>
    <row r="926" spans="1:63" x14ac:dyDescent="0.25">
      <c r="A926" s="443"/>
      <c r="B926" s="438"/>
      <c r="C926" s="441"/>
      <c r="D926" s="441"/>
      <c r="E926" s="441"/>
      <c r="I926" s="442"/>
      <c r="Q926" s="443"/>
      <c r="S926" s="443"/>
      <c r="T926" s="441"/>
      <c r="U926" s="444"/>
      <c r="V926" s="438"/>
      <c r="W926" s="443"/>
      <c r="X926" s="443"/>
      <c r="Y926" s="441"/>
      <c r="Z926" s="445"/>
      <c r="AA926" s="441"/>
      <c r="AB926" s="443"/>
      <c r="AC926" s="441"/>
      <c r="AD926" s="444"/>
      <c r="AG926" s="441"/>
      <c r="AH926" s="441"/>
      <c r="AI926" s="443"/>
      <c r="AL926" s="441"/>
      <c r="AN926" s="441"/>
      <c r="AO926" s="443"/>
      <c r="AP926" s="441"/>
      <c r="AQ926" s="441"/>
      <c r="AR926" s="441"/>
      <c r="AS926" s="441"/>
      <c r="AT926" s="441"/>
      <c r="AU926" s="441"/>
      <c r="AV926" s="443"/>
      <c r="AW926" s="442"/>
      <c r="AY926" s="441"/>
      <c r="BC926" s="441"/>
      <c r="BD926" s="441"/>
      <c r="BE926" s="441"/>
      <c r="BF926" s="441"/>
      <c r="BG926" s="441"/>
      <c r="BH926" s="441"/>
      <c r="BI926" s="441"/>
      <c r="BJ926" s="441"/>
      <c r="BK926" s="441"/>
    </row>
    <row r="927" spans="1:63" x14ac:dyDescent="0.25">
      <c r="A927" s="443"/>
      <c r="B927" s="438"/>
      <c r="C927" s="441"/>
      <c r="D927" s="441"/>
      <c r="E927" s="441"/>
      <c r="I927" s="442"/>
      <c r="Q927" s="443"/>
      <c r="S927" s="443"/>
      <c r="T927" s="441"/>
      <c r="U927" s="444"/>
      <c r="V927" s="438"/>
      <c r="W927" s="443"/>
      <c r="X927" s="443"/>
      <c r="Y927" s="441"/>
      <c r="Z927" s="445"/>
      <c r="AA927" s="441"/>
      <c r="AB927" s="443"/>
      <c r="AC927" s="441"/>
      <c r="AD927" s="444"/>
      <c r="AG927" s="441"/>
      <c r="AH927" s="441"/>
      <c r="AI927" s="443"/>
      <c r="AL927" s="441"/>
      <c r="AN927" s="441"/>
      <c r="AO927" s="443"/>
      <c r="AP927" s="441"/>
      <c r="AQ927" s="441"/>
      <c r="AR927" s="441"/>
      <c r="AS927" s="441"/>
      <c r="AT927" s="441"/>
      <c r="AU927" s="441"/>
      <c r="AV927" s="443"/>
      <c r="AW927" s="442"/>
      <c r="AY927" s="441"/>
      <c r="BC927" s="441"/>
      <c r="BD927" s="441"/>
      <c r="BE927" s="441"/>
      <c r="BF927" s="441"/>
      <c r="BG927" s="441"/>
      <c r="BH927" s="441"/>
      <c r="BI927" s="441"/>
      <c r="BJ927" s="441"/>
      <c r="BK927" s="441"/>
    </row>
    <row r="928" spans="1:63" x14ac:dyDescent="0.25">
      <c r="A928" s="443"/>
      <c r="B928" s="438"/>
      <c r="C928" s="441"/>
      <c r="D928" s="441"/>
      <c r="E928" s="441"/>
      <c r="I928" s="442"/>
      <c r="Q928" s="443"/>
      <c r="S928" s="443"/>
      <c r="T928" s="441"/>
      <c r="U928" s="444"/>
      <c r="V928" s="438"/>
      <c r="W928" s="443"/>
      <c r="X928" s="443"/>
      <c r="Y928" s="441"/>
      <c r="Z928" s="445"/>
      <c r="AA928" s="441"/>
      <c r="AB928" s="443"/>
      <c r="AC928" s="441"/>
      <c r="AD928" s="444"/>
      <c r="AG928" s="441"/>
      <c r="AH928" s="441"/>
      <c r="AI928" s="443"/>
      <c r="AL928" s="441"/>
      <c r="AN928" s="441"/>
      <c r="AO928" s="443"/>
      <c r="AP928" s="441"/>
      <c r="AQ928" s="441"/>
      <c r="AR928" s="441"/>
      <c r="AS928" s="441"/>
      <c r="AT928" s="441"/>
      <c r="AU928" s="441"/>
      <c r="AV928" s="443"/>
      <c r="AW928" s="442"/>
      <c r="AY928" s="441"/>
      <c r="BC928" s="441"/>
      <c r="BD928" s="441"/>
      <c r="BE928" s="441"/>
      <c r="BF928" s="441"/>
      <c r="BG928" s="441"/>
      <c r="BH928" s="441"/>
      <c r="BI928" s="441"/>
      <c r="BJ928" s="441"/>
      <c r="BK928" s="441"/>
    </row>
    <row r="929" spans="1:63" x14ac:dyDescent="0.25">
      <c r="A929" s="443"/>
      <c r="B929" s="438"/>
      <c r="C929" s="441"/>
      <c r="D929" s="441"/>
      <c r="E929" s="441"/>
      <c r="I929" s="442"/>
      <c r="Q929" s="443"/>
      <c r="S929" s="443"/>
      <c r="T929" s="441"/>
      <c r="U929" s="444"/>
      <c r="V929" s="438"/>
      <c r="W929" s="443"/>
      <c r="X929" s="443"/>
      <c r="Y929" s="441"/>
      <c r="Z929" s="445"/>
      <c r="AA929" s="441"/>
      <c r="AB929" s="443"/>
      <c r="AC929" s="441"/>
      <c r="AD929" s="444"/>
      <c r="AG929" s="441"/>
      <c r="AH929" s="441"/>
      <c r="AI929" s="443"/>
      <c r="AL929" s="441"/>
      <c r="AN929" s="441"/>
      <c r="AO929" s="443"/>
      <c r="AP929" s="441"/>
      <c r="AQ929" s="441"/>
      <c r="AR929" s="441"/>
      <c r="AS929" s="441"/>
      <c r="AT929" s="441"/>
      <c r="AU929" s="441"/>
      <c r="AV929" s="443"/>
      <c r="AW929" s="442"/>
      <c r="AY929" s="441"/>
      <c r="BC929" s="441"/>
      <c r="BD929" s="441"/>
      <c r="BE929" s="441"/>
      <c r="BF929" s="441"/>
      <c r="BG929" s="441"/>
      <c r="BH929" s="441"/>
      <c r="BI929" s="441"/>
      <c r="BJ929" s="441"/>
      <c r="BK929" s="441"/>
    </row>
    <row r="930" spans="1:63" x14ac:dyDescent="0.25">
      <c r="A930" s="443"/>
      <c r="B930" s="438"/>
      <c r="C930" s="441"/>
      <c r="D930" s="441"/>
      <c r="E930" s="441"/>
      <c r="I930" s="442"/>
      <c r="Q930" s="443"/>
      <c r="S930" s="443"/>
      <c r="T930" s="441"/>
      <c r="U930" s="444"/>
      <c r="V930" s="438"/>
      <c r="W930" s="443"/>
      <c r="X930" s="443"/>
      <c r="Y930" s="441"/>
      <c r="Z930" s="445"/>
      <c r="AA930" s="441"/>
      <c r="AB930" s="443"/>
      <c r="AC930" s="441"/>
      <c r="AD930" s="444"/>
      <c r="AG930" s="441"/>
      <c r="AH930" s="441"/>
      <c r="AI930" s="443"/>
      <c r="AL930" s="441"/>
      <c r="AN930" s="441"/>
      <c r="AO930" s="443"/>
      <c r="AP930" s="441"/>
      <c r="AQ930" s="441"/>
      <c r="AR930" s="441"/>
      <c r="AS930" s="441"/>
      <c r="AT930" s="441"/>
      <c r="AU930" s="441"/>
      <c r="AV930" s="443"/>
      <c r="AW930" s="442"/>
      <c r="AY930" s="441"/>
      <c r="BC930" s="441"/>
      <c r="BD930" s="441"/>
      <c r="BE930" s="441"/>
      <c r="BF930" s="441"/>
      <c r="BG930" s="441"/>
      <c r="BH930" s="441"/>
      <c r="BI930" s="441"/>
      <c r="BJ930" s="441"/>
      <c r="BK930" s="441"/>
    </row>
    <row r="931" spans="1:63" x14ac:dyDescent="0.25">
      <c r="A931" s="443"/>
      <c r="B931" s="438"/>
      <c r="C931" s="441"/>
      <c r="D931" s="441"/>
      <c r="E931" s="441"/>
      <c r="I931" s="442"/>
      <c r="Q931" s="443"/>
      <c r="S931" s="443"/>
      <c r="T931" s="441"/>
      <c r="U931" s="444"/>
      <c r="V931" s="438"/>
      <c r="W931" s="443"/>
      <c r="X931" s="443"/>
      <c r="Y931" s="441"/>
      <c r="Z931" s="445"/>
      <c r="AA931" s="441"/>
      <c r="AB931" s="443"/>
      <c r="AC931" s="441"/>
      <c r="AD931" s="444"/>
      <c r="AG931" s="441"/>
      <c r="AH931" s="441"/>
      <c r="AI931" s="443"/>
      <c r="AL931" s="441"/>
      <c r="AN931" s="441"/>
      <c r="AO931" s="443"/>
      <c r="AP931" s="441"/>
      <c r="AQ931" s="441"/>
      <c r="AR931" s="441"/>
      <c r="AS931" s="441"/>
      <c r="AT931" s="441"/>
      <c r="AU931" s="441"/>
      <c r="AV931" s="443"/>
      <c r="AW931" s="442"/>
      <c r="AY931" s="441"/>
      <c r="BC931" s="441"/>
      <c r="BD931" s="441"/>
      <c r="BE931" s="441"/>
      <c r="BF931" s="441"/>
      <c r="BG931" s="441"/>
      <c r="BH931" s="441"/>
      <c r="BI931" s="441"/>
      <c r="BJ931" s="441"/>
      <c r="BK931" s="441"/>
    </row>
    <row r="932" spans="1:63" x14ac:dyDescent="0.25">
      <c r="A932" s="443"/>
      <c r="B932" s="438"/>
      <c r="C932" s="441"/>
      <c r="D932" s="441"/>
      <c r="E932" s="441"/>
      <c r="I932" s="442"/>
      <c r="Q932" s="443"/>
      <c r="S932" s="443"/>
      <c r="T932" s="441"/>
      <c r="U932" s="444"/>
      <c r="V932" s="438"/>
      <c r="W932" s="443"/>
      <c r="X932" s="443"/>
      <c r="Y932" s="441"/>
      <c r="Z932" s="445"/>
      <c r="AA932" s="441"/>
      <c r="AB932" s="443"/>
      <c r="AC932" s="441"/>
      <c r="AD932" s="444"/>
      <c r="AG932" s="441"/>
      <c r="AH932" s="441"/>
      <c r="AI932" s="443"/>
      <c r="AL932" s="441"/>
      <c r="AN932" s="441"/>
      <c r="AO932" s="443"/>
      <c r="AP932" s="441"/>
      <c r="AQ932" s="441"/>
      <c r="AR932" s="441"/>
      <c r="AS932" s="441"/>
      <c r="AT932" s="441"/>
      <c r="AU932" s="441"/>
      <c r="AV932" s="443"/>
      <c r="AW932" s="442"/>
      <c r="AY932" s="441"/>
      <c r="BC932" s="441"/>
      <c r="BD932" s="441"/>
      <c r="BE932" s="441"/>
      <c r="BF932" s="441"/>
      <c r="BG932" s="441"/>
      <c r="BH932" s="441"/>
      <c r="BI932" s="441"/>
      <c r="BJ932" s="441"/>
      <c r="BK932" s="441"/>
    </row>
    <row r="933" spans="1:63" x14ac:dyDescent="0.25">
      <c r="A933" s="443"/>
      <c r="B933" s="438"/>
      <c r="C933" s="441"/>
      <c r="D933" s="441"/>
      <c r="E933" s="441"/>
      <c r="I933" s="442"/>
      <c r="Q933" s="443"/>
      <c r="S933" s="443"/>
      <c r="T933" s="441"/>
      <c r="U933" s="444"/>
      <c r="V933" s="438"/>
      <c r="W933" s="443"/>
      <c r="X933" s="443"/>
      <c r="Y933" s="441"/>
      <c r="Z933" s="445"/>
      <c r="AA933" s="441"/>
      <c r="AB933" s="443"/>
      <c r="AC933" s="441"/>
      <c r="AD933" s="444"/>
      <c r="AG933" s="441"/>
      <c r="AH933" s="441"/>
      <c r="AI933" s="443"/>
      <c r="AL933" s="441"/>
      <c r="AN933" s="441"/>
      <c r="AO933" s="443"/>
      <c r="AP933" s="441"/>
      <c r="AQ933" s="441"/>
      <c r="AR933" s="441"/>
      <c r="AS933" s="441"/>
      <c r="AT933" s="441"/>
      <c r="AU933" s="441"/>
      <c r="AV933" s="443"/>
      <c r="AW933" s="442"/>
      <c r="AY933" s="441"/>
      <c r="BC933" s="441"/>
      <c r="BD933" s="441"/>
      <c r="BE933" s="441"/>
      <c r="BF933" s="441"/>
      <c r="BG933" s="441"/>
      <c r="BH933" s="441"/>
      <c r="BI933" s="441"/>
      <c r="BJ933" s="441"/>
      <c r="BK933" s="441"/>
    </row>
    <row r="934" spans="1:63" x14ac:dyDescent="0.25">
      <c r="A934" s="443"/>
      <c r="B934" s="438"/>
      <c r="C934" s="441"/>
      <c r="D934" s="441"/>
      <c r="E934" s="441"/>
      <c r="I934" s="442"/>
      <c r="Q934" s="443"/>
      <c r="S934" s="443"/>
      <c r="T934" s="441"/>
      <c r="U934" s="444"/>
      <c r="V934" s="438"/>
      <c r="W934" s="443"/>
      <c r="X934" s="443"/>
      <c r="Y934" s="441"/>
      <c r="Z934" s="445"/>
      <c r="AA934" s="441"/>
      <c r="AB934" s="443"/>
      <c r="AC934" s="441"/>
      <c r="AD934" s="444"/>
      <c r="AG934" s="441"/>
      <c r="AH934" s="441"/>
      <c r="AI934" s="443"/>
      <c r="AL934" s="441"/>
      <c r="AN934" s="441"/>
      <c r="AO934" s="443"/>
      <c r="AP934" s="441"/>
      <c r="AQ934" s="441"/>
      <c r="AR934" s="441"/>
      <c r="AS934" s="441"/>
      <c r="AT934" s="441"/>
      <c r="AU934" s="441"/>
      <c r="AV934" s="443"/>
      <c r="AW934" s="442"/>
      <c r="AY934" s="441"/>
      <c r="BC934" s="441"/>
      <c r="BD934" s="441"/>
      <c r="BE934" s="441"/>
      <c r="BF934" s="441"/>
      <c r="BG934" s="441"/>
      <c r="BH934" s="441"/>
      <c r="BI934" s="441"/>
      <c r="BJ934" s="441"/>
      <c r="BK934" s="441"/>
    </row>
    <row r="935" spans="1:63" x14ac:dyDescent="0.25">
      <c r="A935" s="443"/>
      <c r="B935" s="438"/>
      <c r="C935" s="441"/>
      <c r="D935" s="441"/>
      <c r="E935" s="441"/>
      <c r="I935" s="442"/>
      <c r="Q935" s="443"/>
      <c r="S935" s="443"/>
      <c r="T935" s="441"/>
      <c r="U935" s="444"/>
      <c r="V935" s="438"/>
      <c r="W935" s="443"/>
      <c r="X935" s="443"/>
      <c r="Y935" s="441"/>
      <c r="Z935" s="445"/>
      <c r="AA935" s="441"/>
      <c r="AB935" s="443"/>
      <c r="AC935" s="441"/>
      <c r="AD935" s="444"/>
      <c r="AG935" s="441"/>
      <c r="AH935" s="441"/>
      <c r="AI935" s="443"/>
      <c r="AL935" s="441"/>
      <c r="AN935" s="441"/>
      <c r="AO935" s="443"/>
      <c r="AP935" s="441"/>
      <c r="AQ935" s="441"/>
      <c r="AR935" s="441"/>
      <c r="AS935" s="441"/>
      <c r="AT935" s="441"/>
      <c r="AU935" s="441"/>
      <c r="AV935" s="443"/>
      <c r="AW935" s="442"/>
      <c r="AY935" s="441"/>
      <c r="BC935" s="441"/>
      <c r="BD935" s="441"/>
      <c r="BE935" s="441"/>
      <c r="BF935" s="441"/>
      <c r="BG935" s="441"/>
      <c r="BH935" s="441"/>
      <c r="BI935" s="441"/>
      <c r="BJ935" s="441"/>
      <c r="BK935" s="441"/>
    </row>
    <row r="936" spans="1:63" x14ac:dyDescent="0.25">
      <c r="A936" s="443"/>
      <c r="B936" s="438"/>
      <c r="C936" s="441"/>
      <c r="D936" s="441"/>
      <c r="E936" s="441"/>
      <c r="I936" s="442"/>
      <c r="Q936" s="443"/>
      <c r="S936" s="443"/>
      <c r="T936" s="441"/>
      <c r="U936" s="444"/>
      <c r="V936" s="438"/>
      <c r="W936" s="443"/>
      <c r="X936" s="443"/>
      <c r="Y936" s="441"/>
      <c r="Z936" s="445"/>
      <c r="AA936" s="441"/>
      <c r="AB936" s="443"/>
      <c r="AC936" s="441"/>
      <c r="AD936" s="444"/>
      <c r="AG936" s="441"/>
      <c r="AH936" s="441"/>
      <c r="AI936" s="443"/>
      <c r="AL936" s="441"/>
      <c r="AN936" s="441"/>
      <c r="AO936" s="443"/>
      <c r="AP936" s="441"/>
      <c r="AQ936" s="441"/>
      <c r="AR936" s="441"/>
      <c r="AS936" s="441"/>
      <c r="AT936" s="441"/>
      <c r="AU936" s="441"/>
      <c r="AV936" s="443"/>
      <c r="AW936" s="442"/>
      <c r="AY936" s="441"/>
      <c r="BC936" s="441"/>
      <c r="BD936" s="441"/>
      <c r="BE936" s="441"/>
      <c r="BF936" s="441"/>
      <c r="BG936" s="441"/>
      <c r="BH936" s="441"/>
      <c r="BI936" s="441"/>
      <c r="BJ936" s="441"/>
      <c r="BK936" s="441"/>
    </row>
    <row r="937" spans="1:63" x14ac:dyDescent="0.25">
      <c r="A937" s="443"/>
      <c r="B937" s="438"/>
      <c r="C937" s="441"/>
      <c r="D937" s="441"/>
      <c r="E937" s="441"/>
      <c r="I937" s="442"/>
      <c r="Q937" s="443"/>
      <c r="S937" s="443"/>
      <c r="T937" s="441"/>
      <c r="U937" s="444"/>
      <c r="V937" s="438"/>
      <c r="W937" s="443"/>
      <c r="X937" s="443"/>
      <c r="Y937" s="441"/>
      <c r="Z937" s="445"/>
      <c r="AA937" s="441"/>
      <c r="AB937" s="443"/>
      <c r="AC937" s="441"/>
      <c r="AD937" s="444"/>
      <c r="AG937" s="441"/>
      <c r="AH937" s="441"/>
      <c r="AI937" s="443"/>
      <c r="AL937" s="441"/>
      <c r="AN937" s="441"/>
      <c r="AO937" s="443"/>
      <c r="AP937" s="441"/>
      <c r="AQ937" s="441"/>
      <c r="AR937" s="441"/>
      <c r="AS937" s="441"/>
      <c r="AT937" s="441"/>
      <c r="AU937" s="441"/>
      <c r="AV937" s="443"/>
      <c r="AW937" s="442"/>
      <c r="AY937" s="441"/>
      <c r="BC937" s="441"/>
      <c r="BD937" s="441"/>
      <c r="BE937" s="441"/>
      <c r="BF937" s="441"/>
      <c r="BG937" s="441"/>
      <c r="BH937" s="441"/>
      <c r="BI937" s="441"/>
      <c r="BJ937" s="441"/>
      <c r="BK937" s="441"/>
    </row>
    <row r="938" spans="1:63" x14ac:dyDescent="0.25">
      <c r="A938" s="443"/>
      <c r="B938" s="438"/>
      <c r="C938" s="441"/>
      <c r="D938" s="441"/>
      <c r="E938" s="441"/>
      <c r="I938" s="442"/>
      <c r="Q938" s="443"/>
      <c r="S938" s="443"/>
      <c r="T938" s="441"/>
      <c r="U938" s="444"/>
      <c r="V938" s="438"/>
      <c r="W938" s="443"/>
      <c r="X938" s="443"/>
      <c r="Y938" s="441"/>
      <c r="Z938" s="445"/>
      <c r="AA938" s="441"/>
      <c r="AB938" s="443"/>
      <c r="AC938" s="441"/>
      <c r="AD938" s="444"/>
      <c r="AG938" s="441"/>
      <c r="AH938" s="441"/>
      <c r="AI938" s="443"/>
      <c r="AL938" s="441"/>
      <c r="AN938" s="441"/>
      <c r="AO938" s="443"/>
      <c r="AP938" s="441"/>
      <c r="AQ938" s="441"/>
      <c r="AR938" s="441"/>
      <c r="AS938" s="441"/>
      <c r="AT938" s="441"/>
      <c r="AU938" s="441"/>
      <c r="AV938" s="443"/>
      <c r="AW938" s="442"/>
      <c r="AY938" s="441"/>
      <c r="BC938" s="441"/>
      <c r="BD938" s="441"/>
      <c r="BE938" s="441"/>
      <c r="BF938" s="441"/>
      <c r="BG938" s="441"/>
      <c r="BH938" s="441"/>
      <c r="BI938" s="441"/>
      <c r="BJ938" s="441"/>
      <c r="BK938" s="441"/>
    </row>
    <row r="939" spans="1:63" x14ac:dyDescent="0.25">
      <c r="A939" s="443"/>
      <c r="B939" s="438"/>
      <c r="C939" s="441"/>
      <c r="D939" s="441"/>
      <c r="E939" s="441"/>
      <c r="I939" s="442"/>
      <c r="Q939" s="443"/>
      <c r="S939" s="443"/>
      <c r="T939" s="441"/>
      <c r="U939" s="444"/>
      <c r="V939" s="438"/>
      <c r="W939" s="443"/>
      <c r="X939" s="443"/>
      <c r="Y939" s="441"/>
      <c r="Z939" s="445"/>
      <c r="AA939" s="441"/>
      <c r="AB939" s="443"/>
      <c r="AC939" s="441"/>
      <c r="AD939" s="444"/>
      <c r="AG939" s="441"/>
      <c r="AH939" s="441"/>
      <c r="AI939" s="443"/>
      <c r="AL939" s="441"/>
      <c r="AN939" s="441"/>
      <c r="AO939" s="443"/>
      <c r="AP939" s="441"/>
      <c r="AQ939" s="441"/>
      <c r="AR939" s="441"/>
      <c r="AS939" s="441"/>
      <c r="AT939" s="441"/>
      <c r="AU939" s="441"/>
      <c r="AV939" s="443"/>
      <c r="AW939" s="442"/>
      <c r="AY939" s="441"/>
      <c r="BC939" s="441"/>
      <c r="BD939" s="441"/>
      <c r="BE939" s="441"/>
      <c r="BF939" s="441"/>
      <c r="BG939" s="441"/>
      <c r="BH939" s="441"/>
      <c r="BI939" s="441"/>
      <c r="BJ939" s="441"/>
      <c r="BK939" s="441"/>
    </row>
    <row r="940" spans="1:63" x14ac:dyDescent="0.25">
      <c r="A940" s="443"/>
      <c r="B940" s="438"/>
      <c r="C940" s="441"/>
      <c r="D940" s="441"/>
      <c r="E940" s="441"/>
      <c r="I940" s="442"/>
      <c r="Q940" s="443"/>
      <c r="S940" s="443"/>
      <c r="T940" s="441"/>
      <c r="U940" s="444"/>
      <c r="V940" s="438"/>
      <c r="W940" s="443"/>
      <c r="X940" s="443"/>
      <c r="Y940" s="441"/>
      <c r="Z940" s="445"/>
      <c r="AA940" s="441"/>
      <c r="AB940" s="443"/>
      <c r="AC940" s="441"/>
      <c r="AD940" s="444"/>
      <c r="AG940" s="441"/>
      <c r="AH940" s="441"/>
      <c r="AI940" s="443"/>
      <c r="AL940" s="441"/>
      <c r="AN940" s="441"/>
      <c r="AO940" s="443"/>
      <c r="AP940" s="441"/>
      <c r="AQ940" s="441"/>
      <c r="AR940" s="441"/>
      <c r="AS940" s="441"/>
      <c r="AT940" s="441"/>
      <c r="AU940" s="441"/>
      <c r="AV940" s="443"/>
      <c r="AW940" s="442"/>
      <c r="AY940" s="441"/>
      <c r="BC940" s="441"/>
      <c r="BD940" s="441"/>
      <c r="BE940" s="441"/>
      <c r="BF940" s="441"/>
      <c r="BG940" s="441"/>
      <c r="BH940" s="441"/>
      <c r="BI940" s="441"/>
      <c r="BJ940" s="441"/>
      <c r="BK940" s="441"/>
    </row>
    <row r="941" spans="1:63" x14ac:dyDescent="0.25">
      <c r="A941" s="443"/>
      <c r="B941" s="438"/>
      <c r="C941" s="441"/>
      <c r="D941" s="441"/>
      <c r="E941" s="441"/>
      <c r="I941" s="442"/>
      <c r="Q941" s="443"/>
      <c r="S941" s="443"/>
      <c r="T941" s="441"/>
      <c r="U941" s="444"/>
      <c r="V941" s="438"/>
      <c r="W941" s="443"/>
      <c r="X941" s="443"/>
      <c r="Y941" s="441"/>
      <c r="Z941" s="445"/>
      <c r="AA941" s="441"/>
      <c r="AB941" s="443"/>
      <c r="AC941" s="441"/>
      <c r="AD941" s="444"/>
      <c r="AG941" s="441"/>
      <c r="AH941" s="441"/>
      <c r="AI941" s="443"/>
      <c r="AL941" s="441"/>
      <c r="AN941" s="441"/>
      <c r="AO941" s="443"/>
      <c r="AP941" s="441"/>
      <c r="AQ941" s="441"/>
      <c r="AR941" s="441"/>
      <c r="AS941" s="441"/>
      <c r="AT941" s="441"/>
      <c r="AU941" s="441"/>
      <c r="AV941" s="443"/>
      <c r="AW941" s="442"/>
      <c r="AY941" s="441"/>
      <c r="BC941" s="441"/>
      <c r="BD941" s="441"/>
      <c r="BE941" s="441"/>
      <c r="BF941" s="441"/>
      <c r="BG941" s="441"/>
      <c r="BH941" s="441"/>
      <c r="BI941" s="441"/>
      <c r="BJ941" s="441"/>
      <c r="BK941" s="441"/>
    </row>
    <row r="942" spans="1:63" x14ac:dyDescent="0.25">
      <c r="A942" s="443"/>
      <c r="B942" s="438"/>
      <c r="C942" s="441"/>
      <c r="D942" s="441"/>
      <c r="E942" s="441"/>
      <c r="I942" s="442"/>
      <c r="Q942" s="443"/>
      <c r="S942" s="443"/>
      <c r="T942" s="441"/>
      <c r="U942" s="444"/>
      <c r="V942" s="438"/>
      <c r="W942" s="443"/>
      <c r="X942" s="443"/>
      <c r="Y942" s="441"/>
      <c r="Z942" s="445"/>
      <c r="AA942" s="441"/>
      <c r="AB942" s="443"/>
      <c r="AC942" s="441"/>
      <c r="AD942" s="444"/>
      <c r="AG942" s="441"/>
      <c r="AH942" s="441"/>
      <c r="AI942" s="443"/>
      <c r="AL942" s="441"/>
      <c r="AN942" s="441"/>
      <c r="AO942" s="443"/>
      <c r="AP942" s="441"/>
      <c r="AQ942" s="441"/>
      <c r="AR942" s="441"/>
      <c r="AS942" s="441"/>
      <c r="AT942" s="441"/>
      <c r="AU942" s="441"/>
      <c r="AV942" s="443"/>
      <c r="AW942" s="442"/>
      <c r="AY942" s="441"/>
      <c r="BC942" s="441"/>
      <c r="BD942" s="441"/>
      <c r="BE942" s="441"/>
      <c r="BF942" s="441"/>
      <c r="BG942" s="441"/>
      <c r="BH942" s="441"/>
      <c r="BI942" s="441"/>
      <c r="BJ942" s="441"/>
      <c r="BK942" s="441"/>
    </row>
    <row r="943" spans="1:63" x14ac:dyDescent="0.25">
      <c r="A943" s="443"/>
      <c r="B943" s="438"/>
      <c r="C943" s="441"/>
      <c r="D943" s="441"/>
      <c r="E943" s="441"/>
      <c r="I943" s="442"/>
      <c r="Q943" s="443"/>
      <c r="S943" s="443"/>
      <c r="T943" s="441"/>
      <c r="U943" s="444"/>
      <c r="V943" s="438"/>
      <c r="W943" s="443"/>
      <c r="X943" s="443"/>
      <c r="Y943" s="441"/>
      <c r="Z943" s="445"/>
      <c r="AA943" s="441"/>
      <c r="AB943" s="443"/>
      <c r="AC943" s="441"/>
      <c r="AD943" s="444"/>
      <c r="AG943" s="441"/>
      <c r="AH943" s="441"/>
      <c r="AI943" s="443"/>
      <c r="AL943" s="441"/>
      <c r="AN943" s="441"/>
      <c r="AO943" s="443"/>
      <c r="AP943" s="441"/>
      <c r="AQ943" s="441"/>
      <c r="AR943" s="441"/>
      <c r="AS943" s="441"/>
      <c r="AT943" s="441"/>
      <c r="AU943" s="441"/>
      <c r="AV943" s="443"/>
      <c r="AW943" s="442"/>
      <c r="AY943" s="441"/>
      <c r="BC943" s="441"/>
      <c r="BD943" s="441"/>
      <c r="BE943" s="441"/>
      <c r="BF943" s="441"/>
      <c r="BG943" s="441"/>
      <c r="BH943" s="441"/>
      <c r="BI943" s="441"/>
      <c r="BJ943" s="441"/>
      <c r="BK943" s="441"/>
    </row>
    <row r="944" spans="1:63" x14ac:dyDescent="0.25">
      <c r="A944" s="443"/>
      <c r="B944" s="438"/>
      <c r="C944" s="441"/>
      <c r="D944" s="441"/>
      <c r="E944" s="441"/>
      <c r="I944" s="442"/>
      <c r="Q944" s="443"/>
      <c r="S944" s="443"/>
      <c r="T944" s="441"/>
      <c r="U944" s="444"/>
      <c r="V944" s="438"/>
      <c r="W944" s="443"/>
      <c r="X944" s="443"/>
      <c r="Y944" s="441"/>
      <c r="Z944" s="445"/>
      <c r="AA944" s="441"/>
      <c r="AB944" s="443"/>
      <c r="AC944" s="441"/>
      <c r="AD944" s="444"/>
      <c r="AG944" s="441"/>
      <c r="AH944" s="441"/>
      <c r="AI944" s="443"/>
      <c r="AL944" s="441"/>
      <c r="AN944" s="441"/>
      <c r="AO944" s="443"/>
      <c r="AP944" s="441"/>
      <c r="AQ944" s="441"/>
      <c r="AR944" s="441"/>
      <c r="AS944" s="441"/>
      <c r="AT944" s="441"/>
      <c r="AU944" s="441"/>
      <c r="AV944" s="443"/>
      <c r="AW944" s="442"/>
      <c r="AY944" s="441"/>
      <c r="BC944" s="441"/>
      <c r="BD944" s="441"/>
      <c r="BE944" s="441"/>
      <c r="BF944" s="441"/>
      <c r="BG944" s="441"/>
      <c r="BH944" s="441"/>
      <c r="BI944" s="441"/>
      <c r="BJ944" s="441"/>
      <c r="BK944" s="441"/>
    </row>
    <row r="945" spans="1:63" x14ac:dyDescent="0.25">
      <c r="A945" s="443"/>
      <c r="B945" s="438"/>
      <c r="C945" s="441"/>
      <c r="D945" s="441"/>
      <c r="E945" s="441"/>
      <c r="I945" s="442"/>
      <c r="Q945" s="443"/>
      <c r="S945" s="443"/>
      <c r="T945" s="441"/>
      <c r="U945" s="444"/>
      <c r="V945" s="438"/>
      <c r="W945" s="443"/>
      <c r="X945" s="443"/>
      <c r="Y945" s="441"/>
      <c r="Z945" s="445"/>
      <c r="AA945" s="441"/>
      <c r="AB945" s="443"/>
      <c r="AC945" s="441"/>
      <c r="AD945" s="444"/>
      <c r="AG945" s="441"/>
      <c r="AH945" s="441"/>
      <c r="AI945" s="443"/>
      <c r="AL945" s="441"/>
      <c r="AN945" s="441"/>
      <c r="AO945" s="443"/>
      <c r="AP945" s="441"/>
      <c r="AQ945" s="441"/>
      <c r="AR945" s="441"/>
      <c r="AS945" s="441"/>
      <c r="AT945" s="441"/>
      <c r="AU945" s="441"/>
      <c r="AV945" s="443"/>
      <c r="AW945" s="442"/>
      <c r="AY945" s="441"/>
      <c r="BC945" s="441"/>
      <c r="BD945" s="441"/>
      <c r="BE945" s="441"/>
      <c r="BF945" s="441"/>
      <c r="BG945" s="441"/>
      <c r="BH945" s="441"/>
      <c r="BI945" s="441"/>
      <c r="BJ945" s="441"/>
      <c r="BK945" s="441"/>
    </row>
    <row r="946" spans="1:63" x14ac:dyDescent="0.25">
      <c r="A946" s="443"/>
      <c r="B946" s="438"/>
      <c r="C946" s="441"/>
      <c r="D946" s="441"/>
      <c r="E946" s="441"/>
      <c r="I946" s="442"/>
      <c r="Q946" s="443"/>
      <c r="S946" s="443"/>
      <c r="T946" s="441"/>
      <c r="U946" s="444"/>
      <c r="V946" s="438"/>
      <c r="W946" s="443"/>
      <c r="X946" s="443"/>
      <c r="Y946" s="441"/>
      <c r="Z946" s="445"/>
      <c r="AA946" s="441"/>
      <c r="AB946" s="443"/>
      <c r="AC946" s="441"/>
      <c r="AD946" s="444"/>
      <c r="AG946" s="441"/>
      <c r="AH946" s="441"/>
      <c r="AI946" s="443"/>
      <c r="AL946" s="441"/>
      <c r="AN946" s="441"/>
      <c r="AO946" s="443"/>
      <c r="AP946" s="441"/>
      <c r="AQ946" s="441"/>
      <c r="AR946" s="441"/>
      <c r="AS946" s="441"/>
      <c r="AT946" s="441"/>
      <c r="AU946" s="441"/>
      <c r="AV946" s="443"/>
      <c r="AW946" s="442"/>
      <c r="AY946" s="441"/>
      <c r="BC946" s="441"/>
      <c r="BD946" s="441"/>
      <c r="BE946" s="441"/>
      <c r="BF946" s="441"/>
      <c r="BG946" s="441"/>
      <c r="BH946" s="441"/>
      <c r="BI946" s="441"/>
      <c r="BJ946" s="441"/>
      <c r="BK946" s="441"/>
    </row>
    <row r="947" spans="1:63" x14ac:dyDescent="0.25">
      <c r="A947" s="443"/>
      <c r="B947" s="438"/>
      <c r="C947" s="441"/>
      <c r="D947" s="441"/>
      <c r="E947" s="441"/>
      <c r="I947" s="442"/>
      <c r="Q947" s="443"/>
      <c r="S947" s="443"/>
      <c r="T947" s="441"/>
      <c r="U947" s="444"/>
      <c r="V947" s="438"/>
      <c r="W947" s="443"/>
      <c r="X947" s="443"/>
      <c r="Y947" s="441"/>
      <c r="Z947" s="445"/>
      <c r="AA947" s="441"/>
      <c r="AB947" s="443"/>
      <c r="AC947" s="441"/>
      <c r="AD947" s="444"/>
      <c r="AG947" s="441"/>
      <c r="AH947" s="441"/>
      <c r="AI947" s="443"/>
      <c r="AL947" s="441"/>
      <c r="AN947" s="441"/>
      <c r="AO947" s="443"/>
      <c r="AP947" s="441"/>
      <c r="AQ947" s="441"/>
      <c r="AR947" s="441"/>
      <c r="AS947" s="441"/>
      <c r="AT947" s="441"/>
      <c r="AU947" s="441"/>
      <c r="AV947" s="443"/>
      <c r="AW947" s="442"/>
      <c r="AY947" s="441"/>
      <c r="BC947" s="441"/>
      <c r="BD947" s="441"/>
      <c r="BE947" s="441"/>
      <c r="BF947" s="441"/>
      <c r="BG947" s="441"/>
      <c r="BH947" s="441"/>
      <c r="BI947" s="441"/>
      <c r="BJ947" s="441"/>
      <c r="BK947" s="441"/>
    </row>
    <row r="948" spans="1:63" x14ac:dyDescent="0.25">
      <c r="A948" s="443"/>
      <c r="B948" s="438"/>
      <c r="C948" s="441"/>
      <c r="D948" s="441"/>
      <c r="E948" s="441"/>
      <c r="I948" s="442"/>
      <c r="Q948" s="443"/>
      <c r="S948" s="443"/>
      <c r="T948" s="441"/>
      <c r="U948" s="444"/>
      <c r="V948" s="438"/>
      <c r="W948" s="443"/>
      <c r="X948" s="443"/>
      <c r="Y948" s="441"/>
      <c r="Z948" s="445"/>
      <c r="AA948" s="441"/>
      <c r="AB948" s="443"/>
      <c r="AC948" s="441"/>
      <c r="AD948" s="444"/>
      <c r="AG948" s="441"/>
      <c r="AH948" s="441"/>
      <c r="AI948" s="443"/>
      <c r="AL948" s="441"/>
      <c r="AN948" s="441"/>
      <c r="AO948" s="443"/>
      <c r="AP948" s="441"/>
      <c r="AQ948" s="441"/>
      <c r="AR948" s="441"/>
      <c r="AS948" s="441"/>
      <c r="AT948" s="441"/>
      <c r="AU948" s="441"/>
      <c r="AV948" s="443"/>
      <c r="AW948" s="442"/>
      <c r="AY948" s="441"/>
      <c r="BC948" s="441"/>
      <c r="BD948" s="441"/>
      <c r="BE948" s="441"/>
      <c r="BF948" s="441"/>
      <c r="BG948" s="441"/>
      <c r="BH948" s="441"/>
      <c r="BI948" s="441"/>
      <c r="BJ948" s="441"/>
      <c r="BK948" s="441"/>
    </row>
    <row r="949" spans="1:63" x14ac:dyDescent="0.25">
      <c r="A949" s="443"/>
      <c r="B949" s="438"/>
      <c r="C949" s="441"/>
      <c r="D949" s="441"/>
      <c r="E949" s="441"/>
      <c r="I949" s="442"/>
      <c r="Q949" s="443"/>
      <c r="S949" s="443"/>
      <c r="T949" s="441"/>
      <c r="U949" s="444"/>
      <c r="V949" s="438"/>
      <c r="W949" s="443"/>
      <c r="X949" s="443"/>
      <c r="Y949" s="441"/>
      <c r="Z949" s="445"/>
      <c r="AA949" s="441"/>
      <c r="AB949" s="443"/>
      <c r="AC949" s="441"/>
      <c r="AD949" s="444"/>
      <c r="AG949" s="441"/>
      <c r="AH949" s="441"/>
      <c r="AI949" s="443"/>
      <c r="AL949" s="441"/>
      <c r="AN949" s="441"/>
      <c r="AO949" s="443"/>
      <c r="AP949" s="441"/>
      <c r="AQ949" s="441"/>
      <c r="AR949" s="441"/>
      <c r="AS949" s="441"/>
      <c r="AT949" s="441"/>
      <c r="AU949" s="441"/>
      <c r="AV949" s="443"/>
      <c r="AW949" s="442"/>
      <c r="AY949" s="441"/>
      <c r="BC949" s="441"/>
      <c r="BD949" s="441"/>
      <c r="BE949" s="441"/>
      <c r="BF949" s="441"/>
      <c r="BG949" s="441"/>
      <c r="BH949" s="441"/>
      <c r="BI949" s="441"/>
      <c r="BJ949" s="441"/>
      <c r="BK949" s="441"/>
    </row>
    <row r="950" spans="1:63" x14ac:dyDescent="0.25">
      <c r="A950" s="443"/>
      <c r="B950" s="438"/>
      <c r="C950" s="441"/>
      <c r="D950" s="441"/>
      <c r="E950" s="441"/>
      <c r="I950" s="442"/>
      <c r="Q950" s="443"/>
      <c r="S950" s="443"/>
      <c r="T950" s="441"/>
      <c r="U950" s="444"/>
      <c r="V950" s="438"/>
      <c r="W950" s="443"/>
      <c r="X950" s="443"/>
      <c r="Y950" s="441"/>
      <c r="Z950" s="445"/>
      <c r="AA950" s="441"/>
      <c r="AB950" s="443"/>
      <c r="AC950" s="441"/>
      <c r="AD950" s="444"/>
      <c r="AG950" s="441"/>
      <c r="AH950" s="441"/>
      <c r="AI950" s="443"/>
      <c r="AL950" s="441"/>
      <c r="AN950" s="441"/>
      <c r="AO950" s="443"/>
      <c r="AP950" s="441"/>
      <c r="AQ950" s="441"/>
      <c r="AR950" s="441"/>
      <c r="AS950" s="441"/>
      <c r="AT950" s="441"/>
      <c r="AU950" s="441"/>
      <c r="AV950" s="443"/>
      <c r="AW950" s="442"/>
      <c r="AY950" s="441"/>
      <c r="BC950" s="441"/>
      <c r="BD950" s="441"/>
      <c r="BE950" s="441"/>
      <c r="BF950" s="441"/>
      <c r="BG950" s="441"/>
      <c r="BH950" s="441"/>
      <c r="BI950" s="441"/>
      <c r="BJ950" s="441"/>
      <c r="BK950" s="441"/>
    </row>
    <row r="951" spans="1:63" x14ac:dyDescent="0.25">
      <c r="A951" s="443"/>
      <c r="B951" s="438"/>
      <c r="C951" s="441"/>
      <c r="D951" s="441"/>
      <c r="E951" s="441"/>
      <c r="I951" s="442"/>
      <c r="Q951" s="443"/>
      <c r="S951" s="443"/>
      <c r="T951" s="441"/>
      <c r="U951" s="444"/>
      <c r="V951" s="438"/>
      <c r="W951" s="443"/>
      <c r="X951" s="443"/>
      <c r="Y951" s="441"/>
      <c r="Z951" s="445"/>
      <c r="AA951" s="441"/>
      <c r="AB951" s="443"/>
      <c r="AC951" s="441"/>
      <c r="AD951" s="444"/>
      <c r="AG951" s="441"/>
      <c r="AH951" s="441"/>
      <c r="AI951" s="443"/>
      <c r="AL951" s="441"/>
      <c r="AN951" s="441"/>
      <c r="AO951" s="443"/>
      <c r="AP951" s="441"/>
      <c r="AQ951" s="441"/>
      <c r="AR951" s="441"/>
      <c r="AS951" s="441"/>
      <c r="AT951" s="441"/>
      <c r="AU951" s="441"/>
      <c r="AV951" s="443"/>
      <c r="AW951" s="442"/>
      <c r="AY951" s="441"/>
      <c r="BC951" s="441"/>
      <c r="BD951" s="441"/>
      <c r="BE951" s="441"/>
      <c r="BF951" s="441"/>
      <c r="BG951" s="441"/>
      <c r="BH951" s="441"/>
      <c r="BI951" s="441"/>
      <c r="BJ951" s="441"/>
      <c r="BK951" s="441"/>
    </row>
    <row r="952" spans="1:63" x14ac:dyDescent="0.25">
      <c r="A952" s="443"/>
      <c r="B952" s="438"/>
      <c r="C952" s="441"/>
      <c r="D952" s="441"/>
      <c r="E952" s="441"/>
      <c r="I952" s="442"/>
      <c r="Q952" s="443"/>
      <c r="S952" s="443"/>
      <c r="T952" s="441"/>
      <c r="U952" s="444"/>
      <c r="V952" s="438"/>
      <c r="W952" s="443"/>
      <c r="X952" s="443"/>
      <c r="Y952" s="441"/>
      <c r="Z952" s="445"/>
      <c r="AA952" s="441"/>
      <c r="AB952" s="443"/>
      <c r="AC952" s="441"/>
      <c r="AD952" s="444"/>
      <c r="AG952" s="441"/>
      <c r="AH952" s="441"/>
      <c r="AI952" s="443"/>
      <c r="AL952" s="441"/>
      <c r="AN952" s="441"/>
      <c r="AO952" s="443"/>
      <c r="AP952" s="441"/>
      <c r="AQ952" s="441"/>
      <c r="AR952" s="441"/>
      <c r="AS952" s="441"/>
      <c r="AT952" s="441"/>
      <c r="AU952" s="441"/>
      <c r="AV952" s="443"/>
      <c r="AW952" s="442"/>
      <c r="AY952" s="441"/>
      <c r="BC952" s="441"/>
      <c r="BD952" s="441"/>
      <c r="BE952" s="441"/>
      <c r="BF952" s="441"/>
      <c r="BG952" s="441"/>
      <c r="BH952" s="441"/>
      <c r="BI952" s="441"/>
      <c r="BJ952" s="441"/>
      <c r="BK952" s="441"/>
    </row>
    <row r="953" spans="1:63" x14ac:dyDescent="0.25">
      <c r="A953" s="443"/>
      <c r="B953" s="438"/>
      <c r="C953" s="441"/>
      <c r="D953" s="441"/>
      <c r="E953" s="441"/>
      <c r="I953" s="442"/>
      <c r="Q953" s="443"/>
      <c r="S953" s="443"/>
      <c r="T953" s="441"/>
      <c r="U953" s="444"/>
      <c r="V953" s="438"/>
      <c r="W953" s="443"/>
      <c r="X953" s="443"/>
      <c r="Y953" s="441"/>
      <c r="Z953" s="445"/>
      <c r="AA953" s="441"/>
      <c r="AB953" s="443"/>
      <c r="AC953" s="441"/>
      <c r="AD953" s="444"/>
      <c r="AG953" s="441"/>
      <c r="AH953" s="441"/>
      <c r="AI953" s="443"/>
      <c r="AL953" s="441"/>
      <c r="AN953" s="441"/>
      <c r="AO953" s="443"/>
      <c r="AP953" s="441"/>
      <c r="AQ953" s="441"/>
      <c r="AR953" s="441"/>
      <c r="AS953" s="441"/>
      <c r="AT953" s="441"/>
      <c r="AU953" s="441"/>
      <c r="AV953" s="443"/>
      <c r="AW953" s="442"/>
      <c r="AY953" s="441"/>
      <c r="BC953" s="441"/>
      <c r="BD953" s="441"/>
      <c r="BE953" s="441"/>
      <c r="BF953" s="441"/>
      <c r="BG953" s="441"/>
      <c r="BH953" s="441"/>
      <c r="BI953" s="441"/>
      <c r="BJ953" s="441"/>
      <c r="BK953" s="441"/>
    </row>
    <row r="954" spans="1:63" x14ac:dyDescent="0.25">
      <c r="A954" s="443"/>
      <c r="B954" s="438"/>
      <c r="C954" s="441"/>
      <c r="D954" s="441"/>
      <c r="E954" s="441"/>
      <c r="I954" s="442"/>
      <c r="Q954" s="443"/>
      <c r="S954" s="443"/>
      <c r="T954" s="441"/>
      <c r="U954" s="444"/>
      <c r="V954" s="438"/>
      <c r="W954" s="443"/>
      <c r="X954" s="443"/>
      <c r="Y954" s="441"/>
      <c r="Z954" s="445"/>
      <c r="AA954" s="441"/>
      <c r="AB954" s="443"/>
      <c r="AC954" s="441"/>
      <c r="AD954" s="444"/>
      <c r="AG954" s="441"/>
      <c r="AH954" s="441"/>
      <c r="AI954" s="443"/>
      <c r="AL954" s="441"/>
      <c r="AN954" s="441"/>
      <c r="AO954" s="443"/>
      <c r="AP954" s="441"/>
      <c r="AQ954" s="441"/>
      <c r="AR954" s="441"/>
      <c r="AS954" s="441"/>
      <c r="AT954" s="441"/>
      <c r="AU954" s="441"/>
      <c r="AV954" s="443"/>
      <c r="AW954" s="442"/>
      <c r="AY954" s="441"/>
      <c r="BC954" s="441"/>
      <c r="BD954" s="441"/>
      <c r="BE954" s="441"/>
      <c r="BF954" s="441"/>
      <c r="BG954" s="441"/>
      <c r="BH954" s="441"/>
      <c r="BI954" s="441"/>
      <c r="BJ954" s="441"/>
      <c r="BK954" s="441"/>
    </row>
    <row r="955" spans="1:63" x14ac:dyDescent="0.25">
      <c r="A955" s="443"/>
      <c r="B955" s="438"/>
      <c r="C955" s="441"/>
      <c r="D955" s="441"/>
      <c r="E955" s="441"/>
      <c r="I955" s="442"/>
      <c r="Q955" s="443"/>
      <c r="S955" s="443"/>
      <c r="T955" s="441"/>
      <c r="U955" s="444"/>
      <c r="V955" s="438"/>
      <c r="W955" s="443"/>
      <c r="X955" s="443"/>
      <c r="Y955" s="441"/>
      <c r="Z955" s="445"/>
      <c r="AA955" s="441"/>
      <c r="AB955" s="443"/>
      <c r="AC955" s="441"/>
      <c r="AD955" s="444"/>
      <c r="AG955" s="441"/>
      <c r="AH955" s="441"/>
      <c r="AI955" s="443"/>
      <c r="AL955" s="441"/>
      <c r="AN955" s="441"/>
      <c r="AO955" s="443"/>
      <c r="AP955" s="441"/>
      <c r="AQ955" s="441"/>
      <c r="AR955" s="441"/>
      <c r="AS955" s="441"/>
      <c r="AT955" s="441"/>
      <c r="AU955" s="441"/>
      <c r="AV955" s="443"/>
      <c r="AW955" s="442"/>
      <c r="AY955" s="441"/>
      <c r="BC955" s="441"/>
      <c r="BD955" s="441"/>
      <c r="BE955" s="441"/>
      <c r="BF955" s="441"/>
      <c r="BG955" s="441"/>
      <c r="BH955" s="441"/>
      <c r="BI955" s="441"/>
      <c r="BJ955" s="441"/>
      <c r="BK955" s="441"/>
    </row>
    <row r="956" spans="1:63" x14ac:dyDescent="0.25">
      <c r="A956" s="443"/>
      <c r="B956" s="438"/>
      <c r="C956" s="441"/>
      <c r="D956" s="441"/>
      <c r="E956" s="441"/>
      <c r="I956" s="442"/>
      <c r="Q956" s="443"/>
      <c r="S956" s="443"/>
      <c r="T956" s="441"/>
      <c r="U956" s="444"/>
      <c r="V956" s="438"/>
      <c r="W956" s="443"/>
      <c r="X956" s="443"/>
      <c r="Y956" s="441"/>
      <c r="Z956" s="445"/>
      <c r="AA956" s="441"/>
      <c r="AB956" s="443"/>
      <c r="AC956" s="441"/>
      <c r="AD956" s="444"/>
      <c r="AG956" s="441"/>
      <c r="AH956" s="441"/>
      <c r="AI956" s="443"/>
      <c r="AL956" s="441"/>
      <c r="AN956" s="441"/>
      <c r="AO956" s="443"/>
      <c r="AP956" s="441"/>
      <c r="AQ956" s="441"/>
      <c r="AR956" s="441"/>
      <c r="AS956" s="441"/>
      <c r="AT956" s="441"/>
      <c r="AU956" s="441"/>
      <c r="AV956" s="443"/>
      <c r="AW956" s="442"/>
      <c r="AY956" s="441"/>
      <c r="BC956" s="441"/>
      <c r="BD956" s="441"/>
      <c r="BE956" s="441"/>
      <c r="BF956" s="441"/>
      <c r="BG956" s="441"/>
      <c r="BH956" s="441"/>
      <c r="BI956" s="441"/>
      <c r="BJ956" s="441"/>
      <c r="BK956" s="441"/>
    </row>
    <row r="957" spans="1:63" x14ac:dyDescent="0.25">
      <c r="A957" s="443"/>
      <c r="B957" s="438"/>
      <c r="C957" s="441"/>
      <c r="D957" s="441"/>
      <c r="E957" s="441"/>
      <c r="I957" s="442"/>
      <c r="Q957" s="443"/>
      <c r="S957" s="443"/>
      <c r="T957" s="441"/>
      <c r="U957" s="444"/>
      <c r="V957" s="438"/>
      <c r="W957" s="443"/>
      <c r="X957" s="443"/>
      <c r="Y957" s="441"/>
      <c r="Z957" s="445"/>
      <c r="AA957" s="441"/>
      <c r="AB957" s="443"/>
      <c r="AC957" s="441"/>
      <c r="AD957" s="444"/>
      <c r="AG957" s="441"/>
      <c r="AH957" s="441"/>
      <c r="AI957" s="443"/>
      <c r="AL957" s="441"/>
      <c r="AN957" s="441"/>
      <c r="AO957" s="443"/>
      <c r="AP957" s="441"/>
      <c r="AQ957" s="441"/>
      <c r="AR957" s="441"/>
      <c r="AS957" s="441"/>
      <c r="AT957" s="441"/>
      <c r="AU957" s="441"/>
      <c r="AV957" s="443"/>
      <c r="AW957" s="442"/>
      <c r="AY957" s="441"/>
      <c r="BC957" s="441"/>
      <c r="BD957" s="441"/>
      <c r="BE957" s="441"/>
      <c r="BF957" s="441"/>
      <c r="BG957" s="441"/>
      <c r="BH957" s="441"/>
      <c r="BI957" s="441"/>
      <c r="BJ957" s="441"/>
      <c r="BK957" s="441"/>
    </row>
    <row r="958" spans="1:63" x14ac:dyDescent="0.25">
      <c r="A958" s="443"/>
      <c r="B958" s="438"/>
      <c r="C958" s="441"/>
      <c r="D958" s="441"/>
      <c r="E958" s="441"/>
      <c r="I958" s="442"/>
      <c r="Q958" s="443"/>
      <c r="S958" s="443"/>
      <c r="T958" s="441"/>
      <c r="U958" s="444"/>
      <c r="V958" s="438"/>
      <c r="W958" s="443"/>
      <c r="X958" s="443"/>
      <c r="Y958" s="441"/>
      <c r="Z958" s="445"/>
      <c r="AA958" s="441"/>
      <c r="AB958" s="443"/>
      <c r="AC958" s="441"/>
      <c r="AD958" s="444"/>
      <c r="AG958" s="441"/>
      <c r="AH958" s="441"/>
      <c r="AI958" s="443"/>
      <c r="AL958" s="441"/>
      <c r="AN958" s="441"/>
      <c r="AO958" s="443"/>
      <c r="AP958" s="441"/>
      <c r="AQ958" s="441"/>
      <c r="AR958" s="441"/>
      <c r="AS958" s="441"/>
      <c r="AT958" s="441"/>
      <c r="AU958" s="441"/>
      <c r="AV958" s="443"/>
      <c r="AW958" s="442"/>
      <c r="AY958" s="441"/>
      <c r="BC958" s="441"/>
      <c r="BD958" s="441"/>
      <c r="BE958" s="441"/>
      <c r="BF958" s="441"/>
      <c r="BG958" s="441"/>
      <c r="BH958" s="441"/>
      <c r="BI958" s="441"/>
      <c r="BJ958" s="441"/>
      <c r="BK958" s="441"/>
    </row>
    <row r="959" spans="1:63" x14ac:dyDescent="0.25">
      <c r="A959" s="443"/>
      <c r="B959" s="438"/>
      <c r="C959" s="441"/>
      <c r="D959" s="441"/>
      <c r="E959" s="441"/>
      <c r="I959" s="442"/>
      <c r="Q959" s="443"/>
      <c r="S959" s="443"/>
      <c r="T959" s="441"/>
      <c r="U959" s="444"/>
      <c r="V959" s="438"/>
      <c r="W959" s="443"/>
      <c r="X959" s="443"/>
      <c r="Y959" s="441"/>
      <c r="Z959" s="445"/>
      <c r="AA959" s="441"/>
      <c r="AB959" s="443"/>
      <c r="AC959" s="441"/>
      <c r="AD959" s="444"/>
      <c r="AG959" s="441"/>
      <c r="AH959" s="441"/>
      <c r="AI959" s="443"/>
      <c r="AL959" s="441"/>
      <c r="AN959" s="441"/>
      <c r="AO959" s="443"/>
      <c r="AP959" s="441"/>
      <c r="AQ959" s="441"/>
      <c r="AR959" s="441"/>
      <c r="AS959" s="441"/>
      <c r="AT959" s="441"/>
      <c r="AU959" s="441"/>
      <c r="AV959" s="443"/>
      <c r="AW959" s="442"/>
      <c r="AY959" s="441"/>
      <c r="BC959" s="441"/>
      <c r="BD959" s="441"/>
      <c r="BE959" s="441"/>
      <c r="BF959" s="441"/>
      <c r="BG959" s="441"/>
      <c r="BH959" s="441"/>
      <c r="BI959" s="441"/>
      <c r="BJ959" s="441"/>
      <c r="BK959" s="441"/>
    </row>
    <row r="960" spans="1:63" x14ac:dyDescent="0.25">
      <c r="A960" s="443"/>
      <c r="B960" s="438"/>
      <c r="C960" s="441"/>
      <c r="D960" s="441"/>
      <c r="E960" s="441"/>
      <c r="I960" s="442"/>
      <c r="Q960" s="443"/>
      <c r="S960" s="443"/>
      <c r="T960" s="441"/>
      <c r="U960" s="444"/>
      <c r="V960" s="438"/>
      <c r="W960" s="443"/>
      <c r="X960" s="443"/>
      <c r="Y960" s="441"/>
      <c r="Z960" s="445"/>
      <c r="AA960" s="441"/>
      <c r="AB960" s="443"/>
      <c r="AC960" s="441"/>
      <c r="AD960" s="444"/>
      <c r="AG960" s="441"/>
      <c r="AH960" s="441"/>
      <c r="AI960" s="443"/>
      <c r="AL960" s="441"/>
      <c r="AN960" s="441"/>
      <c r="AO960" s="443"/>
      <c r="AP960" s="441"/>
      <c r="AQ960" s="441"/>
      <c r="AR960" s="441"/>
      <c r="AS960" s="441"/>
      <c r="AT960" s="441"/>
      <c r="AU960" s="441"/>
      <c r="AV960" s="443"/>
      <c r="AW960" s="442"/>
      <c r="AY960" s="441"/>
      <c r="BC960" s="441"/>
      <c r="BD960" s="441"/>
      <c r="BE960" s="441"/>
      <c r="BF960" s="441"/>
      <c r="BG960" s="441"/>
      <c r="BH960" s="441"/>
      <c r="BI960" s="441"/>
      <c r="BJ960" s="441"/>
      <c r="BK960" s="441"/>
    </row>
    <row r="961" spans="1:63" x14ac:dyDescent="0.25">
      <c r="A961" s="443"/>
      <c r="B961" s="438"/>
      <c r="C961" s="441"/>
      <c r="D961" s="441"/>
      <c r="E961" s="441"/>
      <c r="I961" s="442"/>
      <c r="Q961" s="443"/>
      <c r="S961" s="443"/>
      <c r="T961" s="441"/>
      <c r="U961" s="444"/>
      <c r="V961" s="438"/>
      <c r="W961" s="443"/>
      <c r="X961" s="443"/>
      <c r="Y961" s="441"/>
      <c r="Z961" s="445"/>
      <c r="AA961" s="441"/>
      <c r="AB961" s="443"/>
      <c r="AC961" s="441"/>
      <c r="AD961" s="444"/>
      <c r="AG961" s="441"/>
      <c r="AH961" s="441"/>
      <c r="AI961" s="443"/>
      <c r="AL961" s="441"/>
      <c r="AN961" s="441"/>
      <c r="AO961" s="443"/>
      <c r="AP961" s="441"/>
      <c r="AQ961" s="441"/>
      <c r="AR961" s="441"/>
      <c r="AS961" s="441"/>
      <c r="AT961" s="441"/>
      <c r="AU961" s="441"/>
      <c r="AV961" s="443"/>
      <c r="AW961" s="442"/>
      <c r="AY961" s="441"/>
      <c r="BC961" s="441"/>
      <c r="BD961" s="441"/>
      <c r="BE961" s="441"/>
      <c r="BF961" s="441"/>
      <c r="BG961" s="441"/>
      <c r="BH961" s="441"/>
      <c r="BI961" s="441"/>
      <c r="BJ961" s="441"/>
      <c r="BK961" s="441"/>
    </row>
    <row r="962" spans="1:63" x14ac:dyDescent="0.25">
      <c r="A962" s="443"/>
      <c r="B962" s="438"/>
      <c r="C962" s="441"/>
      <c r="D962" s="441"/>
      <c r="E962" s="441"/>
      <c r="I962" s="442"/>
      <c r="Q962" s="443"/>
      <c r="S962" s="443"/>
      <c r="T962" s="441"/>
      <c r="U962" s="444"/>
      <c r="V962" s="438"/>
      <c r="W962" s="443"/>
      <c r="X962" s="443"/>
      <c r="Y962" s="441"/>
      <c r="Z962" s="445"/>
      <c r="AA962" s="441"/>
      <c r="AB962" s="443"/>
      <c r="AC962" s="441"/>
      <c r="AD962" s="444"/>
      <c r="AG962" s="441"/>
      <c r="AH962" s="441"/>
      <c r="AI962" s="443"/>
      <c r="AL962" s="441"/>
      <c r="AN962" s="441"/>
      <c r="AO962" s="443"/>
      <c r="AP962" s="441"/>
      <c r="AQ962" s="441"/>
      <c r="AR962" s="441"/>
      <c r="AS962" s="441"/>
      <c r="AT962" s="441"/>
      <c r="AU962" s="441"/>
      <c r="AV962" s="443"/>
      <c r="AW962" s="442"/>
      <c r="AY962" s="441"/>
      <c r="BC962" s="441"/>
      <c r="BD962" s="441"/>
      <c r="BE962" s="441"/>
      <c r="BF962" s="441"/>
      <c r="BG962" s="441"/>
      <c r="BH962" s="441"/>
      <c r="BI962" s="441"/>
      <c r="BJ962" s="441"/>
      <c r="BK962" s="441"/>
    </row>
    <row r="963" spans="1:63" x14ac:dyDescent="0.25">
      <c r="A963" s="443"/>
      <c r="B963" s="438"/>
      <c r="C963" s="441"/>
      <c r="D963" s="441"/>
      <c r="E963" s="441"/>
      <c r="I963" s="442"/>
      <c r="Q963" s="443"/>
      <c r="S963" s="443"/>
      <c r="T963" s="441"/>
      <c r="U963" s="444"/>
      <c r="V963" s="438"/>
      <c r="W963" s="443"/>
      <c r="X963" s="443"/>
      <c r="Y963" s="441"/>
      <c r="Z963" s="445"/>
      <c r="AA963" s="441"/>
      <c r="AB963" s="443"/>
      <c r="AC963" s="441"/>
      <c r="AD963" s="444"/>
      <c r="AG963" s="441"/>
      <c r="AH963" s="441"/>
      <c r="AI963" s="443"/>
      <c r="AL963" s="441"/>
      <c r="AN963" s="441"/>
      <c r="AO963" s="443"/>
      <c r="AP963" s="441"/>
      <c r="AQ963" s="441"/>
      <c r="AR963" s="441"/>
      <c r="AS963" s="441"/>
      <c r="AT963" s="441"/>
      <c r="AU963" s="441"/>
      <c r="AV963" s="443"/>
      <c r="AW963" s="442"/>
      <c r="AY963" s="441"/>
      <c r="BC963" s="441"/>
      <c r="BD963" s="441"/>
      <c r="BE963" s="441"/>
      <c r="BF963" s="441"/>
      <c r="BG963" s="441"/>
      <c r="BH963" s="441"/>
      <c r="BI963" s="441"/>
      <c r="BJ963" s="441"/>
      <c r="BK963" s="441"/>
    </row>
    <row r="964" spans="1:63" x14ac:dyDescent="0.25">
      <c r="A964" s="443"/>
      <c r="B964" s="438"/>
      <c r="C964" s="441"/>
      <c r="D964" s="441"/>
      <c r="E964" s="441"/>
      <c r="I964" s="442"/>
      <c r="Q964" s="443"/>
      <c r="S964" s="443"/>
      <c r="T964" s="441"/>
      <c r="U964" s="444"/>
      <c r="V964" s="438"/>
      <c r="W964" s="443"/>
      <c r="X964" s="443"/>
      <c r="Y964" s="441"/>
      <c r="Z964" s="445"/>
      <c r="AA964" s="441"/>
      <c r="AB964" s="443"/>
      <c r="AC964" s="441"/>
      <c r="AD964" s="444"/>
      <c r="AG964" s="441"/>
      <c r="AH964" s="441"/>
      <c r="AI964" s="443"/>
      <c r="AL964" s="441"/>
      <c r="AN964" s="441"/>
      <c r="AO964" s="443"/>
      <c r="AP964" s="441"/>
      <c r="AQ964" s="441"/>
      <c r="AR964" s="441"/>
      <c r="AS964" s="441"/>
      <c r="AT964" s="441"/>
      <c r="AU964" s="441"/>
      <c r="AV964" s="443"/>
      <c r="AW964" s="442"/>
      <c r="AY964" s="441"/>
      <c r="BC964" s="441"/>
      <c r="BD964" s="441"/>
      <c r="BE964" s="441"/>
      <c r="BF964" s="441"/>
      <c r="BG964" s="441"/>
      <c r="BH964" s="441"/>
      <c r="BI964" s="441"/>
      <c r="BJ964" s="441"/>
      <c r="BK964" s="441"/>
    </row>
    <row r="965" spans="1:63" x14ac:dyDescent="0.25">
      <c r="A965" s="443"/>
      <c r="B965" s="438"/>
      <c r="C965" s="441"/>
      <c r="D965" s="441"/>
      <c r="E965" s="441"/>
      <c r="I965" s="442"/>
      <c r="Q965" s="443"/>
      <c r="S965" s="443"/>
      <c r="T965" s="441"/>
      <c r="U965" s="444"/>
      <c r="V965" s="438"/>
      <c r="W965" s="443"/>
      <c r="X965" s="443"/>
      <c r="Y965" s="441"/>
      <c r="Z965" s="445"/>
      <c r="AA965" s="441"/>
      <c r="AB965" s="443"/>
      <c r="AC965" s="441"/>
      <c r="AD965" s="444"/>
      <c r="AG965" s="441"/>
      <c r="AH965" s="441"/>
      <c r="AI965" s="443"/>
      <c r="AL965" s="441"/>
      <c r="AN965" s="441"/>
      <c r="AO965" s="443"/>
      <c r="AP965" s="441"/>
      <c r="AQ965" s="441"/>
      <c r="AR965" s="441"/>
      <c r="AS965" s="441"/>
      <c r="AT965" s="441"/>
      <c r="AU965" s="441"/>
      <c r="AV965" s="443"/>
      <c r="AW965" s="442"/>
      <c r="AY965" s="441"/>
      <c r="BC965" s="441"/>
      <c r="BD965" s="441"/>
      <c r="BE965" s="441"/>
      <c r="BF965" s="441"/>
      <c r="BG965" s="441"/>
      <c r="BH965" s="441"/>
      <c r="BI965" s="441"/>
      <c r="BJ965" s="441"/>
      <c r="BK965" s="441"/>
    </row>
    <row r="966" spans="1:63" x14ac:dyDescent="0.25">
      <c r="A966" s="443"/>
      <c r="B966" s="438"/>
      <c r="C966" s="441"/>
      <c r="D966" s="441"/>
      <c r="E966" s="441"/>
      <c r="I966" s="442"/>
      <c r="Q966" s="443"/>
      <c r="S966" s="443"/>
      <c r="T966" s="441"/>
      <c r="U966" s="444"/>
      <c r="V966" s="438"/>
      <c r="W966" s="443"/>
      <c r="X966" s="443"/>
      <c r="Y966" s="441"/>
      <c r="Z966" s="445"/>
      <c r="AA966" s="441"/>
      <c r="AB966" s="443"/>
      <c r="AC966" s="441"/>
      <c r="AD966" s="444"/>
      <c r="AG966" s="441"/>
      <c r="AH966" s="441"/>
      <c r="AI966" s="443"/>
      <c r="AL966" s="441"/>
      <c r="AN966" s="441"/>
      <c r="AO966" s="443"/>
      <c r="AP966" s="441"/>
      <c r="AQ966" s="441"/>
      <c r="AR966" s="441"/>
      <c r="AS966" s="441"/>
      <c r="AT966" s="441"/>
      <c r="AU966" s="441"/>
      <c r="AV966" s="443"/>
      <c r="AW966" s="442"/>
      <c r="AY966" s="441"/>
      <c r="BC966" s="441"/>
      <c r="BD966" s="441"/>
      <c r="BE966" s="441"/>
      <c r="BF966" s="441"/>
      <c r="BG966" s="441"/>
      <c r="BH966" s="441"/>
      <c r="BI966" s="441"/>
      <c r="BJ966" s="441"/>
      <c r="BK966" s="441"/>
    </row>
    <row r="967" spans="1:63" x14ac:dyDescent="0.25">
      <c r="A967" s="443"/>
      <c r="B967" s="438"/>
      <c r="C967" s="441"/>
      <c r="D967" s="441"/>
      <c r="E967" s="441"/>
      <c r="I967" s="442"/>
      <c r="Q967" s="443"/>
      <c r="S967" s="443"/>
      <c r="T967" s="441"/>
      <c r="U967" s="444"/>
      <c r="V967" s="438"/>
      <c r="W967" s="443"/>
      <c r="X967" s="443"/>
      <c r="Y967" s="441"/>
      <c r="Z967" s="445"/>
      <c r="AA967" s="441"/>
      <c r="AB967" s="443"/>
      <c r="AC967" s="441"/>
      <c r="AD967" s="444"/>
      <c r="AG967" s="441"/>
      <c r="AH967" s="441"/>
      <c r="AI967" s="443"/>
      <c r="AL967" s="441"/>
      <c r="AN967" s="441"/>
      <c r="AO967" s="443"/>
      <c r="AP967" s="441"/>
      <c r="AQ967" s="441"/>
      <c r="AR967" s="441"/>
      <c r="AS967" s="441"/>
      <c r="AT967" s="441"/>
      <c r="AU967" s="441"/>
      <c r="AV967" s="443"/>
      <c r="AW967" s="442"/>
      <c r="AY967" s="441"/>
      <c r="BC967" s="441"/>
      <c r="BD967" s="441"/>
      <c r="BE967" s="441"/>
      <c r="BF967" s="441"/>
      <c r="BG967" s="441"/>
      <c r="BH967" s="441"/>
      <c r="BI967" s="441"/>
      <c r="BJ967" s="441"/>
      <c r="BK967" s="441"/>
    </row>
    <row r="968" spans="1:63" x14ac:dyDescent="0.25">
      <c r="A968" s="443"/>
      <c r="B968" s="438"/>
      <c r="C968" s="441"/>
      <c r="D968" s="441"/>
      <c r="E968" s="441"/>
      <c r="I968" s="442"/>
      <c r="Q968" s="443"/>
      <c r="S968" s="443"/>
      <c r="T968" s="441"/>
      <c r="U968" s="444"/>
      <c r="V968" s="438"/>
      <c r="W968" s="443"/>
      <c r="X968" s="443"/>
      <c r="Y968" s="441"/>
      <c r="Z968" s="445"/>
      <c r="AA968" s="441"/>
      <c r="AB968" s="443"/>
      <c r="AC968" s="441"/>
      <c r="AD968" s="444"/>
      <c r="AG968" s="441"/>
      <c r="AH968" s="441"/>
      <c r="AI968" s="443"/>
      <c r="AL968" s="441"/>
      <c r="AN968" s="441"/>
      <c r="AO968" s="443"/>
      <c r="AP968" s="441"/>
      <c r="AQ968" s="441"/>
      <c r="AR968" s="441"/>
      <c r="AS968" s="441"/>
      <c r="AT968" s="441"/>
      <c r="AU968" s="441"/>
      <c r="AV968" s="443"/>
      <c r="AW968" s="442"/>
      <c r="AY968" s="441"/>
      <c r="BC968" s="441"/>
      <c r="BD968" s="441"/>
      <c r="BE968" s="441"/>
      <c r="BF968" s="441"/>
      <c r="BG968" s="441"/>
      <c r="BH968" s="441"/>
      <c r="BI968" s="441"/>
      <c r="BJ968" s="441"/>
      <c r="BK968" s="441"/>
    </row>
    <row r="969" spans="1:63" x14ac:dyDescent="0.25">
      <c r="A969" s="443"/>
      <c r="B969" s="438"/>
      <c r="C969" s="441"/>
      <c r="D969" s="441"/>
      <c r="E969" s="441"/>
      <c r="I969" s="442"/>
      <c r="Q969" s="443"/>
      <c r="S969" s="443"/>
      <c r="T969" s="441"/>
      <c r="U969" s="444"/>
      <c r="V969" s="438"/>
      <c r="W969" s="443"/>
      <c r="X969" s="443"/>
      <c r="Y969" s="441"/>
      <c r="Z969" s="445"/>
      <c r="AA969" s="441"/>
      <c r="AB969" s="443"/>
      <c r="AC969" s="441"/>
      <c r="AD969" s="444"/>
      <c r="AG969" s="441"/>
      <c r="AH969" s="441"/>
      <c r="AI969" s="443"/>
      <c r="AL969" s="441"/>
      <c r="AN969" s="441"/>
      <c r="AO969" s="443"/>
      <c r="AP969" s="441"/>
      <c r="AQ969" s="441"/>
      <c r="AR969" s="441"/>
      <c r="AS969" s="441"/>
      <c r="AT969" s="441"/>
      <c r="AU969" s="441"/>
      <c r="AV969" s="443"/>
      <c r="AW969" s="442"/>
      <c r="AY969" s="441"/>
      <c r="BC969" s="441"/>
      <c r="BD969" s="441"/>
      <c r="BE969" s="441"/>
      <c r="BF969" s="441"/>
      <c r="BG969" s="441"/>
      <c r="BH969" s="441"/>
      <c r="BI969" s="441"/>
      <c r="BJ969" s="441"/>
      <c r="BK969" s="441"/>
    </row>
    <row r="970" spans="1:63" x14ac:dyDescent="0.25">
      <c r="A970" s="443"/>
      <c r="B970" s="438"/>
      <c r="C970" s="441"/>
      <c r="D970" s="441"/>
      <c r="E970" s="441"/>
      <c r="I970" s="442"/>
      <c r="Q970" s="443"/>
      <c r="S970" s="443"/>
      <c r="T970" s="441"/>
      <c r="U970" s="444"/>
      <c r="V970" s="438"/>
      <c r="W970" s="443"/>
      <c r="X970" s="443"/>
      <c r="Y970" s="441"/>
      <c r="Z970" s="445"/>
      <c r="AA970" s="441"/>
      <c r="AB970" s="443"/>
      <c r="AC970" s="441"/>
      <c r="AD970" s="444"/>
      <c r="AG970" s="441"/>
      <c r="AH970" s="441"/>
      <c r="AI970" s="443"/>
      <c r="AL970" s="441"/>
      <c r="AN970" s="441"/>
      <c r="AO970" s="443"/>
      <c r="AP970" s="441"/>
      <c r="AQ970" s="441"/>
      <c r="AR970" s="441"/>
      <c r="AS970" s="441"/>
      <c r="AT970" s="441"/>
      <c r="AU970" s="441"/>
      <c r="AV970" s="443"/>
      <c r="AW970" s="442"/>
      <c r="AY970" s="441"/>
      <c r="BC970" s="441"/>
      <c r="BD970" s="441"/>
      <c r="BE970" s="441"/>
      <c r="BF970" s="441"/>
      <c r="BG970" s="441"/>
      <c r="BH970" s="441"/>
      <c r="BI970" s="441"/>
      <c r="BJ970" s="441"/>
      <c r="BK970" s="441"/>
    </row>
    <row r="971" spans="1:63" x14ac:dyDescent="0.25">
      <c r="A971" s="443"/>
      <c r="B971" s="438"/>
      <c r="C971" s="441"/>
      <c r="D971" s="441"/>
      <c r="E971" s="441"/>
      <c r="I971" s="442"/>
      <c r="Q971" s="443"/>
      <c r="S971" s="443"/>
      <c r="T971" s="441"/>
      <c r="U971" s="444"/>
      <c r="V971" s="438"/>
      <c r="W971" s="443"/>
      <c r="X971" s="443"/>
      <c r="Y971" s="441"/>
      <c r="Z971" s="445"/>
      <c r="AA971" s="441"/>
      <c r="AB971" s="443"/>
      <c r="AC971" s="441"/>
      <c r="AD971" s="444"/>
      <c r="AG971" s="441"/>
      <c r="AH971" s="441"/>
      <c r="AI971" s="443"/>
      <c r="AL971" s="441"/>
      <c r="AN971" s="441"/>
      <c r="AO971" s="443"/>
      <c r="AP971" s="441"/>
      <c r="AQ971" s="441"/>
      <c r="AR971" s="441"/>
      <c r="AS971" s="441"/>
      <c r="AT971" s="441"/>
      <c r="AU971" s="441"/>
      <c r="AV971" s="443"/>
      <c r="AW971" s="442"/>
      <c r="AY971" s="441"/>
      <c r="BC971" s="441"/>
      <c r="BD971" s="441"/>
      <c r="BE971" s="441"/>
      <c r="BF971" s="441"/>
      <c r="BG971" s="441"/>
      <c r="BH971" s="441"/>
      <c r="BI971" s="441"/>
      <c r="BJ971" s="441"/>
      <c r="BK971" s="441"/>
    </row>
    <row r="972" spans="1:63" x14ac:dyDescent="0.25">
      <c r="A972" s="443"/>
      <c r="B972" s="438"/>
      <c r="C972" s="441"/>
      <c r="D972" s="441"/>
      <c r="E972" s="441"/>
      <c r="I972" s="442"/>
      <c r="Q972" s="443"/>
      <c r="S972" s="443"/>
      <c r="T972" s="441"/>
      <c r="U972" s="444"/>
      <c r="V972" s="438"/>
      <c r="W972" s="443"/>
      <c r="X972" s="443"/>
      <c r="Y972" s="441"/>
      <c r="Z972" s="445"/>
      <c r="AA972" s="441"/>
      <c r="AB972" s="443"/>
      <c r="AC972" s="441"/>
      <c r="AD972" s="444"/>
      <c r="AG972" s="441"/>
      <c r="AH972" s="441"/>
      <c r="AI972" s="443"/>
      <c r="AL972" s="441"/>
      <c r="AN972" s="441"/>
      <c r="AO972" s="443"/>
      <c r="AP972" s="441"/>
      <c r="AQ972" s="441"/>
      <c r="AR972" s="441"/>
      <c r="AS972" s="441"/>
      <c r="AT972" s="441"/>
      <c r="AU972" s="441"/>
      <c r="AV972" s="443"/>
      <c r="AW972" s="442"/>
      <c r="AY972" s="441"/>
      <c r="BC972" s="441"/>
      <c r="BD972" s="441"/>
      <c r="BE972" s="441"/>
      <c r="BF972" s="441"/>
      <c r="BG972" s="441"/>
      <c r="BH972" s="441"/>
      <c r="BI972" s="441"/>
      <c r="BJ972" s="441"/>
      <c r="BK972" s="441"/>
    </row>
    <row r="973" spans="1:63" x14ac:dyDescent="0.25">
      <c r="A973" s="443"/>
      <c r="B973" s="438"/>
      <c r="C973" s="441"/>
      <c r="D973" s="441"/>
      <c r="E973" s="441"/>
      <c r="I973" s="442"/>
      <c r="Q973" s="443"/>
      <c r="S973" s="443"/>
      <c r="T973" s="441"/>
      <c r="U973" s="444"/>
      <c r="V973" s="438"/>
      <c r="W973" s="443"/>
      <c r="X973" s="443"/>
      <c r="Y973" s="441"/>
      <c r="Z973" s="445"/>
      <c r="AA973" s="441"/>
      <c r="AB973" s="443"/>
      <c r="AC973" s="441"/>
      <c r="AD973" s="444"/>
      <c r="AG973" s="441"/>
      <c r="AH973" s="441"/>
      <c r="AI973" s="443"/>
      <c r="AL973" s="441"/>
      <c r="AN973" s="441"/>
      <c r="AO973" s="443"/>
      <c r="AP973" s="441"/>
      <c r="AQ973" s="441"/>
      <c r="AR973" s="441"/>
      <c r="AS973" s="441"/>
      <c r="AT973" s="441"/>
      <c r="AU973" s="441"/>
      <c r="AV973" s="443"/>
      <c r="AW973" s="442"/>
      <c r="AY973" s="441"/>
      <c r="BC973" s="441"/>
      <c r="BD973" s="441"/>
      <c r="BE973" s="441"/>
      <c r="BF973" s="441"/>
      <c r="BG973" s="441"/>
      <c r="BH973" s="441"/>
      <c r="BI973" s="441"/>
      <c r="BJ973" s="441"/>
      <c r="BK973" s="441"/>
    </row>
    <row r="974" spans="1:63" x14ac:dyDescent="0.25">
      <c r="A974" s="443"/>
      <c r="B974" s="438"/>
      <c r="C974" s="441"/>
      <c r="D974" s="441"/>
      <c r="E974" s="441"/>
      <c r="I974" s="442"/>
      <c r="Q974" s="443"/>
      <c r="S974" s="443"/>
      <c r="T974" s="441"/>
      <c r="U974" s="444"/>
      <c r="V974" s="438"/>
      <c r="W974" s="443"/>
      <c r="X974" s="443"/>
      <c r="Y974" s="441"/>
      <c r="Z974" s="445"/>
      <c r="AA974" s="441"/>
      <c r="AB974" s="443"/>
      <c r="AC974" s="441"/>
      <c r="AD974" s="444"/>
      <c r="AG974" s="441"/>
      <c r="AH974" s="441"/>
      <c r="AI974" s="443"/>
      <c r="AL974" s="441"/>
      <c r="AN974" s="441"/>
      <c r="AO974" s="443"/>
      <c r="AP974" s="441"/>
      <c r="AQ974" s="441"/>
      <c r="AR974" s="441"/>
      <c r="AS974" s="441"/>
      <c r="AT974" s="441"/>
      <c r="AU974" s="441"/>
      <c r="AV974" s="443"/>
      <c r="AW974" s="442"/>
      <c r="AY974" s="441"/>
      <c r="BC974" s="441"/>
      <c r="BD974" s="441"/>
      <c r="BE974" s="441"/>
      <c r="BF974" s="441"/>
      <c r="BG974" s="441"/>
      <c r="BH974" s="441"/>
      <c r="BI974" s="441"/>
      <c r="BJ974" s="441"/>
      <c r="BK974" s="441"/>
    </row>
    <row r="975" spans="1:63" x14ac:dyDescent="0.25">
      <c r="A975" s="443"/>
      <c r="B975" s="438"/>
      <c r="C975" s="441"/>
      <c r="D975" s="441"/>
      <c r="E975" s="441"/>
      <c r="I975" s="442"/>
      <c r="Q975" s="443"/>
      <c r="S975" s="443"/>
      <c r="T975" s="441"/>
      <c r="U975" s="444"/>
      <c r="V975" s="438"/>
      <c r="W975" s="443"/>
      <c r="X975" s="443"/>
      <c r="Y975" s="441"/>
      <c r="Z975" s="445"/>
      <c r="AA975" s="441"/>
      <c r="AB975" s="443"/>
      <c r="AC975" s="441"/>
      <c r="AD975" s="444"/>
      <c r="AG975" s="441"/>
      <c r="AH975" s="441"/>
      <c r="AI975" s="443"/>
      <c r="AL975" s="441"/>
      <c r="AN975" s="441"/>
      <c r="AO975" s="443"/>
      <c r="AP975" s="441"/>
      <c r="AQ975" s="441"/>
      <c r="AR975" s="441"/>
      <c r="AS975" s="441"/>
      <c r="AT975" s="441"/>
      <c r="AU975" s="441"/>
      <c r="AV975" s="443"/>
      <c r="AW975" s="442"/>
      <c r="AY975" s="441"/>
      <c r="BC975" s="441"/>
      <c r="BD975" s="441"/>
      <c r="BE975" s="441"/>
      <c r="BF975" s="441"/>
      <c r="BG975" s="441"/>
      <c r="BH975" s="441"/>
      <c r="BI975" s="441"/>
      <c r="BJ975" s="441"/>
      <c r="BK975" s="441"/>
    </row>
    <row r="976" spans="1:63" x14ac:dyDescent="0.25">
      <c r="A976" s="443"/>
      <c r="B976" s="438"/>
      <c r="C976" s="441"/>
      <c r="D976" s="441"/>
      <c r="E976" s="441"/>
      <c r="I976" s="442"/>
      <c r="Q976" s="443"/>
      <c r="S976" s="443"/>
      <c r="T976" s="441"/>
      <c r="U976" s="444"/>
      <c r="V976" s="438"/>
      <c r="W976" s="443"/>
      <c r="X976" s="443"/>
      <c r="Y976" s="441"/>
      <c r="Z976" s="445"/>
      <c r="AA976" s="441"/>
      <c r="AB976" s="443"/>
      <c r="AC976" s="441"/>
      <c r="AD976" s="444"/>
      <c r="AG976" s="441"/>
      <c r="AH976" s="441"/>
      <c r="AI976" s="443"/>
      <c r="AL976" s="441"/>
      <c r="AN976" s="441"/>
      <c r="AO976" s="443"/>
      <c r="AP976" s="441"/>
      <c r="AQ976" s="441"/>
      <c r="AR976" s="441"/>
      <c r="AS976" s="441"/>
      <c r="AT976" s="441"/>
      <c r="AU976" s="441"/>
      <c r="AV976" s="443"/>
      <c r="AW976" s="442"/>
      <c r="AY976" s="441"/>
      <c r="BC976" s="441"/>
      <c r="BD976" s="441"/>
      <c r="BE976" s="441"/>
      <c r="BF976" s="441"/>
      <c r="BG976" s="441"/>
      <c r="BH976" s="441"/>
      <c r="BI976" s="441"/>
      <c r="BJ976" s="441"/>
      <c r="BK976" s="441"/>
    </row>
    <row r="977" spans="1:63" x14ac:dyDescent="0.25">
      <c r="A977" s="443"/>
      <c r="B977" s="438"/>
      <c r="C977" s="441"/>
      <c r="D977" s="441"/>
      <c r="E977" s="441"/>
      <c r="I977" s="442"/>
      <c r="Q977" s="443"/>
      <c r="S977" s="443"/>
      <c r="T977" s="441"/>
      <c r="U977" s="444"/>
      <c r="V977" s="438"/>
      <c r="W977" s="443"/>
      <c r="X977" s="443"/>
      <c r="Y977" s="441"/>
      <c r="Z977" s="445"/>
      <c r="AA977" s="441"/>
      <c r="AB977" s="443"/>
      <c r="AC977" s="441"/>
      <c r="AD977" s="444"/>
      <c r="AG977" s="441"/>
      <c r="AH977" s="441"/>
      <c r="AI977" s="443"/>
      <c r="AL977" s="441"/>
      <c r="AN977" s="441"/>
      <c r="AO977" s="443"/>
      <c r="AP977" s="441"/>
      <c r="AQ977" s="441"/>
      <c r="AR977" s="441"/>
      <c r="AS977" s="441"/>
      <c r="AT977" s="441"/>
      <c r="AU977" s="441"/>
      <c r="AV977" s="443"/>
      <c r="AW977" s="442"/>
      <c r="AY977" s="441"/>
      <c r="BC977" s="441"/>
      <c r="BD977" s="441"/>
      <c r="BE977" s="441"/>
      <c r="BF977" s="441"/>
      <c r="BG977" s="441"/>
      <c r="BH977" s="441"/>
      <c r="BI977" s="441"/>
      <c r="BJ977" s="441"/>
      <c r="BK977" s="441"/>
    </row>
    <row r="978" spans="1:63" x14ac:dyDescent="0.25">
      <c r="A978" s="443"/>
      <c r="B978" s="438"/>
      <c r="C978" s="441"/>
      <c r="D978" s="441"/>
      <c r="E978" s="441"/>
      <c r="I978" s="442"/>
      <c r="Q978" s="443"/>
      <c r="S978" s="443"/>
      <c r="T978" s="441"/>
      <c r="U978" s="444"/>
      <c r="V978" s="438"/>
      <c r="W978" s="443"/>
      <c r="X978" s="443"/>
      <c r="Y978" s="441"/>
      <c r="Z978" s="445"/>
      <c r="AA978" s="441"/>
      <c r="AB978" s="443"/>
      <c r="AC978" s="441"/>
      <c r="AD978" s="444"/>
      <c r="AG978" s="441"/>
      <c r="AH978" s="441"/>
      <c r="AI978" s="443"/>
      <c r="AL978" s="441"/>
      <c r="AN978" s="441"/>
      <c r="AO978" s="443"/>
      <c r="AP978" s="441"/>
      <c r="AQ978" s="441"/>
      <c r="AR978" s="441"/>
      <c r="AS978" s="441"/>
      <c r="AT978" s="441"/>
      <c r="AU978" s="441"/>
      <c r="AV978" s="443"/>
      <c r="AW978" s="442"/>
      <c r="AY978" s="441"/>
      <c r="BC978" s="441"/>
      <c r="BD978" s="441"/>
      <c r="BE978" s="441"/>
      <c r="BF978" s="441"/>
      <c r="BG978" s="441"/>
      <c r="BH978" s="441"/>
      <c r="BI978" s="441"/>
      <c r="BJ978" s="441"/>
      <c r="BK978" s="441"/>
    </row>
    <row r="979" spans="1:63" x14ac:dyDescent="0.25">
      <c r="A979" s="443"/>
      <c r="B979" s="438"/>
      <c r="C979" s="441"/>
      <c r="D979" s="441"/>
      <c r="E979" s="441"/>
      <c r="I979" s="442"/>
      <c r="Q979" s="443"/>
      <c r="S979" s="443"/>
      <c r="T979" s="441"/>
      <c r="U979" s="444"/>
      <c r="V979" s="438"/>
      <c r="W979" s="443"/>
      <c r="X979" s="443"/>
      <c r="Y979" s="441"/>
      <c r="Z979" s="445"/>
      <c r="AA979" s="441"/>
      <c r="AB979" s="443"/>
      <c r="AC979" s="441"/>
      <c r="AD979" s="444"/>
      <c r="AG979" s="441"/>
      <c r="AH979" s="441"/>
      <c r="AI979" s="443"/>
      <c r="AL979" s="441"/>
      <c r="AN979" s="441"/>
      <c r="AO979" s="443"/>
      <c r="AP979" s="441"/>
      <c r="AQ979" s="441"/>
      <c r="AR979" s="441"/>
      <c r="AS979" s="441"/>
      <c r="AT979" s="441"/>
      <c r="AU979" s="441"/>
      <c r="AV979" s="443"/>
      <c r="AW979" s="442"/>
      <c r="AY979" s="441"/>
      <c r="BC979" s="441"/>
      <c r="BD979" s="441"/>
      <c r="BE979" s="441"/>
      <c r="BF979" s="441"/>
      <c r="BG979" s="441"/>
      <c r="BH979" s="441"/>
      <c r="BI979" s="441"/>
      <c r="BJ979" s="441"/>
      <c r="BK979" s="441"/>
    </row>
    <row r="980" spans="1:63" x14ac:dyDescent="0.25">
      <c r="A980" s="443"/>
      <c r="B980" s="438"/>
      <c r="C980" s="441"/>
      <c r="D980" s="441"/>
      <c r="E980" s="441"/>
      <c r="I980" s="442"/>
      <c r="Q980" s="443"/>
      <c r="S980" s="443"/>
      <c r="T980" s="441"/>
      <c r="U980" s="444"/>
      <c r="V980" s="438"/>
      <c r="W980" s="443"/>
      <c r="X980" s="443"/>
      <c r="Y980" s="441"/>
      <c r="Z980" s="445"/>
      <c r="AA980" s="441"/>
      <c r="AB980" s="443"/>
      <c r="AC980" s="441"/>
      <c r="AD980" s="444"/>
      <c r="AG980" s="441"/>
      <c r="AH980" s="441"/>
      <c r="AI980" s="443"/>
      <c r="AL980" s="441"/>
      <c r="AN980" s="441"/>
      <c r="AO980" s="443"/>
      <c r="AP980" s="441"/>
      <c r="AQ980" s="441"/>
      <c r="AR980" s="441"/>
      <c r="AS980" s="441"/>
      <c r="AT980" s="441"/>
      <c r="AU980" s="441"/>
      <c r="AV980" s="443"/>
      <c r="AW980" s="442"/>
      <c r="AY980" s="441"/>
      <c r="BC980" s="441"/>
      <c r="BD980" s="441"/>
      <c r="BE980" s="441"/>
      <c r="BF980" s="441"/>
      <c r="BG980" s="441"/>
      <c r="BH980" s="441"/>
      <c r="BI980" s="441"/>
      <c r="BJ980" s="441"/>
      <c r="BK980" s="441"/>
    </row>
    <row r="981" spans="1:63" x14ac:dyDescent="0.25">
      <c r="A981" s="443"/>
      <c r="B981" s="438"/>
      <c r="C981" s="441"/>
      <c r="D981" s="441"/>
      <c r="E981" s="441"/>
      <c r="I981" s="442"/>
      <c r="Q981" s="443"/>
      <c r="S981" s="443"/>
      <c r="T981" s="441"/>
      <c r="U981" s="444"/>
      <c r="V981" s="438"/>
      <c r="W981" s="443"/>
      <c r="X981" s="443"/>
      <c r="Y981" s="441"/>
      <c r="Z981" s="445"/>
      <c r="AA981" s="441"/>
      <c r="AB981" s="443"/>
      <c r="AC981" s="441"/>
      <c r="AD981" s="444"/>
      <c r="AG981" s="441"/>
      <c r="AH981" s="441"/>
      <c r="AI981" s="443"/>
      <c r="AL981" s="441"/>
      <c r="AN981" s="441"/>
      <c r="AO981" s="443"/>
      <c r="AP981" s="441"/>
      <c r="AQ981" s="441"/>
      <c r="AR981" s="441"/>
      <c r="AS981" s="441"/>
      <c r="AT981" s="441"/>
      <c r="AU981" s="441"/>
      <c r="AV981" s="443"/>
      <c r="AW981" s="442"/>
      <c r="AY981" s="441"/>
      <c r="BC981" s="441"/>
      <c r="BD981" s="441"/>
      <c r="BE981" s="441"/>
      <c r="BF981" s="441"/>
      <c r="BG981" s="441"/>
      <c r="BH981" s="441"/>
      <c r="BI981" s="441"/>
      <c r="BJ981" s="441"/>
      <c r="BK981" s="441"/>
    </row>
    <row r="982" spans="1:63" x14ac:dyDescent="0.25">
      <c r="A982" s="443"/>
      <c r="B982" s="438"/>
      <c r="C982" s="441"/>
      <c r="D982" s="441"/>
      <c r="E982" s="441"/>
      <c r="I982" s="442"/>
      <c r="Q982" s="443"/>
      <c r="S982" s="443"/>
      <c r="T982" s="441"/>
      <c r="U982" s="444"/>
      <c r="V982" s="438"/>
      <c r="W982" s="443"/>
      <c r="X982" s="443"/>
      <c r="Y982" s="441"/>
      <c r="Z982" s="445"/>
      <c r="AA982" s="441"/>
      <c r="AB982" s="443"/>
      <c r="AC982" s="441"/>
      <c r="AD982" s="444"/>
      <c r="AG982" s="441"/>
      <c r="AH982" s="441"/>
      <c r="AI982" s="443"/>
      <c r="AL982" s="441"/>
      <c r="AN982" s="441"/>
      <c r="AO982" s="443"/>
      <c r="AP982" s="441"/>
      <c r="AQ982" s="441"/>
      <c r="AR982" s="441"/>
      <c r="AS982" s="441"/>
      <c r="AT982" s="441"/>
      <c r="AU982" s="441"/>
      <c r="AV982" s="443"/>
      <c r="AW982" s="442"/>
      <c r="AY982" s="441"/>
      <c r="BC982" s="441"/>
      <c r="BD982" s="441"/>
      <c r="BE982" s="441"/>
      <c r="BF982" s="441"/>
      <c r="BG982" s="441"/>
      <c r="BH982" s="441"/>
      <c r="BI982" s="441"/>
      <c r="BJ982" s="441"/>
      <c r="BK982" s="441"/>
    </row>
    <row r="983" spans="1:63" x14ac:dyDescent="0.25">
      <c r="A983" s="443"/>
      <c r="B983" s="438"/>
      <c r="C983" s="441"/>
      <c r="D983" s="441"/>
      <c r="E983" s="441"/>
      <c r="I983" s="442"/>
      <c r="Q983" s="443"/>
      <c r="S983" s="443"/>
      <c r="T983" s="441"/>
      <c r="U983" s="444"/>
      <c r="V983" s="438"/>
      <c r="W983" s="443"/>
      <c r="X983" s="443"/>
      <c r="Y983" s="441"/>
      <c r="Z983" s="445"/>
      <c r="AA983" s="441"/>
      <c r="AB983" s="443"/>
      <c r="AC983" s="441"/>
      <c r="AD983" s="444"/>
      <c r="AG983" s="441"/>
      <c r="AH983" s="441"/>
      <c r="AI983" s="443"/>
      <c r="AL983" s="441"/>
      <c r="AN983" s="441"/>
      <c r="AO983" s="443"/>
      <c r="AP983" s="441"/>
      <c r="AQ983" s="441"/>
      <c r="AR983" s="441"/>
      <c r="AS983" s="441"/>
      <c r="AT983" s="441"/>
      <c r="AU983" s="441"/>
      <c r="AV983" s="443"/>
      <c r="AW983" s="442"/>
      <c r="AY983" s="441"/>
      <c r="BC983" s="441"/>
      <c r="BD983" s="441"/>
      <c r="BE983" s="441"/>
      <c r="BF983" s="441"/>
      <c r="BG983" s="441"/>
      <c r="BH983" s="441"/>
      <c r="BI983" s="441"/>
      <c r="BJ983" s="441"/>
      <c r="BK983" s="441"/>
    </row>
    <row r="984" spans="1:63" x14ac:dyDescent="0.25">
      <c r="A984" s="443"/>
      <c r="B984" s="438"/>
      <c r="C984" s="441"/>
      <c r="D984" s="441"/>
      <c r="E984" s="441"/>
      <c r="I984" s="442"/>
      <c r="Q984" s="443"/>
      <c r="S984" s="443"/>
      <c r="T984" s="441"/>
      <c r="U984" s="444"/>
      <c r="V984" s="438"/>
      <c r="W984" s="443"/>
      <c r="X984" s="443"/>
      <c r="Y984" s="441"/>
      <c r="Z984" s="445"/>
      <c r="AA984" s="441"/>
      <c r="AB984" s="443"/>
      <c r="AC984" s="441"/>
      <c r="AD984" s="444"/>
      <c r="AG984" s="441"/>
      <c r="AH984" s="441"/>
      <c r="AI984" s="443"/>
      <c r="AL984" s="441"/>
      <c r="AN984" s="441"/>
      <c r="AO984" s="443"/>
      <c r="AP984" s="441"/>
      <c r="AQ984" s="441"/>
      <c r="AR984" s="441"/>
      <c r="AS984" s="441"/>
      <c r="AT984" s="441"/>
      <c r="AU984" s="441"/>
      <c r="AV984" s="443"/>
      <c r="AW984" s="442"/>
      <c r="AY984" s="441"/>
      <c r="BC984" s="441"/>
      <c r="BD984" s="441"/>
      <c r="BE984" s="441"/>
      <c r="BF984" s="441"/>
      <c r="BG984" s="441"/>
      <c r="BH984" s="441"/>
      <c r="BI984" s="441"/>
      <c r="BJ984" s="441"/>
      <c r="BK984" s="441"/>
    </row>
    <row r="985" spans="1:63" x14ac:dyDescent="0.25">
      <c r="A985" s="443"/>
      <c r="B985" s="438"/>
      <c r="C985" s="441"/>
      <c r="D985" s="441"/>
      <c r="E985" s="441"/>
      <c r="I985" s="442"/>
      <c r="Q985" s="443"/>
      <c r="S985" s="443"/>
      <c r="T985" s="441"/>
      <c r="U985" s="444"/>
      <c r="V985" s="438"/>
      <c r="W985" s="443"/>
      <c r="X985" s="443"/>
      <c r="Y985" s="441"/>
      <c r="Z985" s="445"/>
      <c r="AA985" s="441"/>
      <c r="AB985" s="443"/>
      <c r="AC985" s="441"/>
      <c r="AD985" s="444"/>
      <c r="AG985" s="441"/>
      <c r="AH985" s="441"/>
      <c r="AI985" s="443"/>
      <c r="AL985" s="441"/>
      <c r="AN985" s="441"/>
      <c r="AO985" s="443"/>
      <c r="AP985" s="441"/>
      <c r="AQ985" s="441"/>
      <c r="AR985" s="441"/>
      <c r="AS985" s="441"/>
      <c r="AT985" s="441"/>
      <c r="AU985" s="441"/>
      <c r="AV985" s="443"/>
      <c r="AW985" s="442"/>
      <c r="AY985" s="441"/>
      <c r="BC985" s="441"/>
      <c r="BD985" s="441"/>
      <c r="BE985" s="441"/>
      <c r="BF985" s="441"/>
      <c r="BG985" s="441"/>
      <c r="BH985" s="441"/>
      <c r="BI985" s="441"/>
      <c r="BJ985" s="441"/>
      <c r="BK985" s="441"/>
    </row>
    <row r="986" spans="1:63" x14ac:dyDescent="0.25">
      <c r="A986" s="443"/>
      <c r="B986" s="438"/>
      <c r="C986" s="441"/>
      <c r="D986" s="441"/>
      <c r="E986" s="441"/>
      <c r="I986" s="442"/>
      <c r="Q986" s="443"/>
      <c r="S986" s="443"/>
      <c r="T986" s="441"/>
      <c r="U986" s="444"/>
      <c r="V986" s="438"/>
      <c r="W986" s="443"/>
      <c r="X986" s="443"/>
      <c r="Y986" s="441"/>
      <c r="Z986" s="445"/>
      <c r="AA986" s="441"/>
      <c r="AB986" s="443"/>
      <c r="AC986" s="441"/>
      <c r="AD986" s="444"/>
      <c r="AG986" s="441"/>
      <c r="AH986" s="441"/>
      <c r="AI986" s="443"/>
      <c r="AL986" s="441"/>
      <c r="AN986" s="441"/>
      <c r="AO986" s="443"/>
      <c r="AP986" s="441"/>
      <c r="AQ986" s="441"/>
      <c r="AR986" s="441"/>
      <c r="AS986" s="441"/>
      <c r="AT986" s="441"/>
      <c r="AU986" s="441"/>
      <c r="AV986" s="443"/>
      <c r="AW986" s="442"/>
      <c r="AY986" s="441"/>
      <c r="BC986" s="441"/>
      <c r="BD986" s="441"/>
      <c r="BE986" s="441"/>
      <c r="BF986" s="441"/>
      <c r="BG986" s="441"/>
      <c r="BH986" s="441"/>
      <c r="BI986" s="441"/>
      <c r="BJ986" s="441"/>
      <c r="BK986" s="441"/>
    </row>
    <row r="987" spans="1:63" x14ac:dyDescent="0.25">
      <c r="A987" s="443"/>
      <c r="B987" s="438"/>
      <c r="C987" s="441"/>
      <c r="D987" s="441"/>
      <c r="E987" s="441"/>
      <c r="I987" s="442"/>
      <c r="Q987" s="443"/>
      <c r="S987" s="443"/>
      <c r="T987" s="441"/>
      <c r="U987" s="444"/>
      <c r="V987" s="438"/>
      <c r="W987" s="443"/>
      <c r="X987" s="443"/>
      <c r="Y987" s="441"/>
      <c r="Z987" s="445"/>
      <c r="AA987" s="441"/>
      <c r="AB987" s="443"/>
      <c r="AC987" s="441"/>
      <c r="AD987" s="444"/>
      <c r="AG987" s="441"/>
      <c r="AH987" s="441"/>
      <c r="AI987" s="443"/>
      <c r="AL987" s="441"/>
      <c r="AN987" s="441"/>
      <c r="AO987" s="443"/>
      <c r="AP987" s="441"/>
      <c r="AQ987" s="441"/>
      <c r="AR987" s="441"/>
      <c r="AS987" s="441"/>
      <c r="AT987" s="441"/>
      <c r="AU987" s="441"/>
      <c r="AV987" s="443"/>
      <c r="AW987" s="442"/>
      <c r="AY987" s="441"/>
      <c r="BC987" s="441"/>
      <c r="BD987" s="441"/>
      <c r="BE987" s="441"/>
      <c r="BF987" s="441"/>
      <c r="BG987" s="441"/>
      <c r="BH987" s="441"/>
      <c r="BI987" s="441"/>
      <c r="BJ987" s="441"/>
      <c r="BK987" s="441"/>
    </row>
    <row r="988" spans="1:63" x14ac:dyDescent="0.25">
      <c r="A988" s="443"/>
      <c r="B988" s="438"/>
      <c r="C988" s="441"/>
      <c r="D988" s="441"/>
      <c r="E988" s="441"/>
      <c r="I988" s="442"/>
      <c r="Q988" s="443"/>
      <c r="S988" s="443"/>
      <c r="T988" s="441"/>
      <c r="U988" s="444"/>
      <c r="V988" s="438"/>
      <c r="W988" s="443"/>
      <c r="X988" s="443"/>
      <c r="Y988" s="441"/>
      <c r="Z988" s="445"/>
      <c r="AA988" s="441"/>
      <c r="AB988" s="443"/>
      <c r="AC988" s="441"/>
      <c r="AD988" s="444"/>
      <c r="AG988" s="441"/>
      <c r="AH988" s="441"/>
      <c r="AI988" s="443"/>
      <c r="AL988" s="441"/>
      <c r="AN988" s="441"/>
      <c r="AO988" s="443"/>
      <c r="AP988" s="441"/>
      <c r="AQ988" s="441"/>
      <c r="AR988" s="441"/>
      <c r="AS988" s="441"/>
      <c r="AT988" s="441"/>
      <c r="AU988" s="441"/>
      <c r="AV988" s="443"/>
      <c r="AW988" s="442"/>
      <c r="AY988" s="441"/>
      <c r="BC988" s="441"/>
      <c r="BD988" s="441"/>
      <c r="BE988" s="441"/>
      <c r="BF988" s="441"/>
      <c r="BG988" s="441"/>
      <c r="BH988" s="441"/>
      <c r="BI988" s="441"/>
      <c r="BJ988" s="441"/>
      <c r="BK988" s="441"/>
    </row>
    <row r="989" spans="1:63" x14ac:dyDescent="0.25">
      <c r="A989" s="443"/>
      <c r="B989" s="438"/>
      <c r="C989" s="441"/>
      <c r="D989" s="441"/>
      <c r="E989" s="441"/>
      <c r="I989" s="442"/>
      <c r="Q989" s="443"/>
      <c r="S989" s="443"/>
      <c r="T989" s="441"/>
      <c r="U989" s="444"/>
      <c r="V989" s="438"/>
      <c r="W989" s="443"/>
      <c r="X989" s="443"/>
      <c r="Y989" s="441"/>
      <c r="Z989" s="445"/>
      <c r="AA989" s="441"/>
      <c r="AB989" s="443"/>
      <c r="AC989" s="441"/>
      <c r="AD989" s="444"/>
      <c r="AG989" s="441"/>
      <c r="AH989" s="441"/>
      <c r="AI989" s="443"/>
      <c r="AL989" s="441"/>
      <c r="AN989" s="441"/>
      <c r="AO989" s="443"/>
      <c r="AP989" s="441"/>
      <c r="AQ989" s="441"/>
      <c r="AR989" s="441"/>
      <c r="AS989" s="441"/>
      <c r="AT989" s="441"/>
      <c r="AU989" s="441"/>
      <c r="AV989" s="443"/>
      <c r="AW989" s="442"/>
      <c r="AY989" s="441"/>
      <c r="BC989" s="441"/>
      <c r="BD989" s="441"/>
      <c r="BE989" s="441"/>
      <c r="BF989" s="441"/>
      <c r="BG989" s="441"/>
      <c r="BH989" s="441"/>
      <c r="BI989" s="441"/>
      <c r="BJ989" s="441"/>
      <c r="BK989" s="441"/>
    </row>
    <row r="990" spans="1:63" x14ac:dyDescent="0.25">
      <c r="A990" s="443"/>
      <c r="B990" s="438"/>
      <c r="C990" s="441"/>
      <c r="D990" s="441"/>
      <c r="E990" s="441"/>
      <c r="I990" s="442"/>
      <c r="Q990" s="443"/>
      <c r="S990" s="443"/>
      <c r="T990" s="441"/>
      <c r="U990" s="444"/>
      <c r="V990" s="438"/>
      <c r="W990" s="443"/>
      <c r="X990" s="443"/>
      <c r="Y990" s="441"/>
      <c r="Z990" s="445"/>
      <c r="AA990" s="441"/>
      <c r="AB990" s="443"/>
      <c r="AC990" s="441"/>
      <c r="AD990" s="444"/>
      <c r="AG990" s="441"/>
      <c r="AH990" s="441"/>
      <c r="AI990" s="443"/>
      <c r="AL990" s="441"/>
      <c r="AN990" s="441"/>
      <c r="AO990" s="443"/>
      <c r="AP990" s="441"/>
      <c r="AQ990" s="441"/>
      <c r="AR990" s="441"/>
      <c r="AS990" s="441"/>
      <c r="AT990" s="441"/>
      <c r="AU990" s="441"/>
      <c r="AV990" s="443"/>
      <c r="AW990" s="442"/>
      <c r="AY990" s="441"/>
      <c r="BC990" s="441"/>
      <c r="BD990" s="441"/>
      <c r="BE990" s="441"/>
      <c r="BF990" s="441"/>
      <c r="BG990" s="441"/>
      <c r="BH990" s="441"/>
      <c r="BI990" s="441"/>
      <c r="BJ990" s="441"/>
      <c r="BK990" s="441"/>
    </row>
    <row r="991" spans="1:63" x14ac:dyDescent="0.25">
      <c r="A991" s="443"/>
      <c r="B991" s="438"/>
      <c r="C991" s="441"/>
      <c r="D991" s="441"/>
      <c r="E991" s="441"/>
      <c r="I991" s="442"/>
      <c r="Q991" s="443"/>
      <c r="S991" s="443"/>
      <c r="T991" s="441"/>
      <c r="U991" s="444"/>
      <c r="V991" s="438"/>
      <c r="W991" s="443"/>
      <c r="X991" s="443"/>
      <c r="Y991" s="441"/>
      <c r="Z991" s="445"/>
      <c r="AA991" s="441"/>
      <c r="AB991" s="443"/>
      <c r="AC991" s="441"/>
      <c r="AD991" s="444"/>
      <c r="AG991" s="441"/>
      <c r="AH991" s="441"/>
      <c r="AI991" s="443"/>
      <c r="AL991" s="441"/>
      <c r="AN991" s="441"/>
      <c r="AO991" s="443"/>
      <c r="AP991" s="441"/>
      <c r="AQ991" s="441"/>
      <c r="AR991" s="441"/>
      <c r="AS991" s="441"/>
      <c r="AT991" s="441"/>
      <c r="AU991" s="441"/>
      <c r="AV991" s="443"/>
      <c r="AW991" s="442"/>
      <c r="AY991" s="441"/>
      <c r="BC991" s="441"/>
      <c r="BD991" s="441"/>
      <c r="BE991" s="441"/>
      <c r="BF991" s="441"/>
      <c r="BG991" s="441"/>
      <c r="BH991" s="441"/>
      <c r="BI991" s="441"/>
      <c r="BJ991" s="441"/>
      <c r="BK991" s="441"/>
    </row>
    <row r="992" spans="1:63" x14ac:dyDescent="0.25">
      <c r="A992" s="443"/>
      <c r="B992" s="438"/>
      <c r="C992" s="441"/>
      <c r="D992" s="441"/>
      <c r="E992" s="441"/>
      <c r="I992" s="442"/>
      <c r="Q992" s="443"/>
      <c r="S992" s="443"/>
      <c r="T992" s="441"/>
      <c r="U992" s="444"/>
      <c r="V992" s="438"/>
      <c r="W992" s="443"/>
      <c r="X992" s="443"/>
      <c r="Y992" s="441"/>
      <c r="Z992" s="445"/>
      <c r="AA992" s="441"/>
      <c r="AB992" s="443"/>
      <c r="AC992" s="441"/>
      <c r="AD992" s="444"/>
      <c r="AG992" s="441"/>
      <c r="AH992" s="441"/>
      <c r="AI992" s="443"/>
      <c r="AL992" s="441"/>
      <c r="AN992" s="441"/>
      <c r="AO992" s="443"/>
      <c r="AP992" s="441"/>
      <c r="AQ992" s="441"/>
      <c r="AR992" s="441"/>
      <c r="AS992" s="441"/>
      <c r="AT992" s="441"/>
      <c r="AU992" s="441"/>
      <c r="AV992" s="443"/>
      <c r="AW992" s="442"/>
      <c r="AY992" s="441"/>
      <c r="BC992" s="441"/>
      <c r="BD992" s="441"/>
      <c r="BE992" s="441"/>
      <c r="BF992" s="441"/>
      <c r="BG992" s="441"/>
      <c r="BH992" s="441"/>
      <c r="BI992" s="441"/>
      <c r="BJ992" s="441"/>
      <c r="BK992" s="441"/>
    </row>
    <row r="993" spans="1:63" x14ac:dyDescent="0.25">
      <c r="A993" s="443"/>
      <c r="B993" s="438"/>
      <c r="C993" s="441"/>
      <c r="D993" s="441"/>
      <c r="E993" s="441"/>
      <c r="I993" s="442"/>
      <c r="Q993" s="443"/>
      <c r="S993" s="443"/>
      <c r="T993" s="441"/>
      <c r="U993" s="444"/>
      <c r="V993" s="438"/>
      <c r="W993" s="443"/>
      <c r="X993" s="443"/>
      <c r="Y993" s="441"/>
      <c r="Z993" s="445"/>
      <c r="AA993" s="441"/>
      <c r="AB993" s="443"/>
      <c r="AC993" s="441"/>
      <c r="AD993" s="444"/>
      <c r="AG993" s="441"/>
      <c r="AH993" s="441"/>
      <c r="AI993" s="443"/>
      <c r="AL993" s="441"/>
      <c r="AN993" s="441"/>
      <c r="AO993" s="443"/>
      <c r="AP993" s="441"/>
      <c r="AQ993" s="441"/>
      <c r="AR993" s="441"/>
      <c r="AS993" s="441"/>
      <c r="AT993" s="441"/>
      <c r="AU993" s="441"/>
      <c r="AV993" s="443"/>
      <c r="AW993" s="442"/>
      <c r="AY993" s="441"/>
      <c r="BC993" s="441"/>
      <c r="BD993" s="441"/>
      <c r="BE993" s="441"/>
      <c r="BF993" s="441"/>
      <c r="BG993" s="441"/>
      <c r="BH993" s="441"/>
      <c r="BI993" s="441"/>
      <c r="BJ993" s="441"/>
      <c r="BK993" s="441"/>
    </row>
    <row r="994" spans="1:63" x14ac:dyDescent="0.25">
      <c r="A994" s="443"/>
      <c r="B994" s="438"/>
      <c r="C994" s="441"/>
      <c r="D994" s="441"/>
      <c r="E994" s="441"/>
      <c r="I994" s="442"/>
      <c r="Q994" s="443"/>
      <c r="S994" s="443"/>
      <c r="T994" s="441"/>
      <c r="U994" s="444"/>
      <c r="V994" s="438"/>
      <c r="W994" s="443"/>
      <c r="X994" s="443"/>
      <c r="Y994" s="441"/>
      <c r="Z994" s="445"/>
      <c r="AA994" s="441"/>
      <c r="AB994" s="443"/>
      <c r="AC994" s="441"/>
      <c r="AD994" s="444"/>
      <c r="AG994" s="441"/>
      <c r="AH994" s="441"/>
      <c r="AI994" s="443"/>
      <c r="AL994" s="441"/>
      <c r="AN994" s="441"/>
      <c r="AO994" s="443"/>
      <c r="AP994" s="441"/>
      <c r="AQ994" s="441"/>
      <c r="AR994" s="441"/>
      <c r="AS994" s="441"/>
      <c r="AT994" s="441"/>
      <c r="AU994" s="441"/>
      <c r="AV994" s="443"/>
      <c r="AW994" s="442"/>
      <c r="AY994" s="441"/>
      <c r="BC994" s="441"/>
      <c r="BD994" s="441"/>
      <c r="BE994" s="441"/>
      <c r="BF994" s="441"/>
      <c r="BG994" s="441"/>
      <c r="BH994" s="441"/>
      <c r="BI994" s="441"/>
      <c r="BJ994" s="441"/>
      <c r="BK994" s="441"/>
    </row>
    <row r="995" spans="1:63" x14ac:dyDescent="0.25">
      <c r="A995" s="443"/>
      <c r="B995" s="438"/>
      <c r="C995" s="441"/>
      <c r="D995" s="441"/>
      <c r="E995" s="441"/>
      <c r="I995" s="442"/>
      <c r="Q995" s="443"/>
      <c r="S995" s="443"/>
      <c r="T995" s="441"/>
      <c r="U995" s="444"/>
      <c r="V995" s="438"/>
      <c r="W995" s="443"/>
      <c r="X995" s="443"/>
      <c r="Y995" s="441"/>
      <c r="Z995" s="445"/>
      <c r="AA995" s="441"/>
      <c r="AB995" s="443"/>
      <c r="AC995" s="441"/>
      <c r="AD995" s="444"/>
      <c r="AG995" s="441"/>
      <c r="AH995" s="441"/>
      <c r="AI995" s="443"/>
      <c r="AL995" s="441"/>
      <c r="AN995" s="441"/>
      <c r="AO995" s="443"/>
      <c r="AP995" s="441"/>
      <c r="AQ995" s="441"/>
      <c r="AR995" s="441"/>
      <c r="AS995" s="441"/>
      <c r="AT995" s="441"/>
      <c r="AU995" s="441"/>
      <c r="AV995" s="443"/>
      <c r="AW995" s="442"/>
      <c r="AY995" s="441"/>
      <c r="BC995" s="441"/>
      <c r="BD995" s="441"/>
      <c r="BE995" s="441"/>
      <c r="BF995" s="441"/>
      <c r="BG995" s="441"/>
      <c r="BH995" s="441"/>
      <c r="BI995" s="441"/>
      <c r="BJ995" s="441"/>
      <c r="BK995" s="441"/>
    </row>
    <row r="996" spans="1:63" x14ac:dyDescent="0.25">
      <c r="A996" s="443"/>
      <c r="B996" s="438"/>
      <c r="C996" s="441"/>
      <c r="D996" s="441"/>
      <c r="E996" s="441"/>
      <c r="I996" s="442"/>
      <c r="Q996" s="443"/>
      <c r="S996" s="443"/>
      <c r="T996" s="441"/>
      <c r="U996" s="444"/>
      <c r="V996" s="438"/>
      <c r="W996" s="443"/>
      <c r="X996" s="443"/>
      <c r="Y996" s="441"/>
      <c r="Z996" s="445"/>
      <c r="AA996" s="441"/>
      <c r="AB996" s="443"/>
      <c r="AC996" s="441"/>
      <c r="AD996" s="444"/>
      <c r="AG996" s="441"/>
      <c r="AH996" s="441"/>
      <c r="AI996" s="443"/>
      <c r="AL996" s="441"/>
      <c r="AN996" s="441"/>
      <c r="AO996" s="443"/>
      <c r="AP996" s="441"/>
      <c r="AQ996" s="441"/>
      <c r="AR996" s="441"/>
      <c r="AS996" s="441"/>
      <c r="AT996" s="441"/>
      <c r="AU996" s="441"/>
      <c r="AV996" s="443"/>
      <c r="AW996" s="442"/>
      <c r="AY996" s="441"/>
      <c r="BC996" s="441"/>
      <c r="BD996" s="441"/>
      <c r="BE996" s="441"/>
      <c r="BF996" s="441"/>
      <c r="BG996" s="441"/>
      <c r="BH996" s="441"/>
      <c r="BI996" s="441"/>
      <c r="BJ996" s="441"/>
      <c r="BK996" s="441"/>
    </row>
    <row r="997" spans="1:63" x14ac:dyDescent="0.25">
      <c r="A997" s="443"/>
      <c r="B997" s="438"/>
      <c r="C997" s="441"/>
      <c r="D997" s="441"/>
      <c r="E997" s="441"/>
      <c r="I997" s="442"/>
      <c r="Q997" s="443"/>
      <c r="S997" s="443"/>
      <c r="T997" s="441"/>
      <c r="U997" s="444"/>
      <c r="V997" s="438"/>
      <c r="W997" s="443"/>
      <c r="X997" s="443"/>
      <c r="Y997" s="441"/>
      <c r="Z997" s="445"/>
      <c r="AA997" s="441"/>
      <c r="AB997" s="443"/>
      <c r="AC997" s="441"/>
      <c r="AD997" s="444"/>
      <c r="AG997" s="441"/>
      <c r="AH997" s="441"/>
      <c r="AI997" s="443"/>
      <c r="AL997" s="441"/>
      <c r="AN997" s="441"/>
      <c r="AO997" s="443"/>
      <c r="AP997" s="441"/>
      <c r="AQ997" s="441"/>
      <c r="AR997" s="441"/>
      <c r="AS997" s="441"/>
      <c r="AT997" s="441"/>
      <c r="AU997" s="441"/>
      <c r="AV997" s="443"/>
      <c r="AW997" s="442"/>
      <c r="AY997" s="441"/>
      <c r="BC997" s="441"/>
      <c r="BD997" s="441"/>
      <c r="BE997" s="441"/>
      <c r="BF997" s="441"/>
      <c r="BG997" s="441"/>
      <c r="BH997" s="441"/>
      <c r="BI997" s="441"/>
      <c r="BJ997" s="441"/>
      <c r="BK997" s="441"/>
    </row>
    <row r="998" spans="1:63" x14ac:dyDescent="0.25">
      <c r="A998" s="443"/>
      <c r="B998" s="438"/>
      <c r="C998" s="441"/>
      <c r="D998" s="441"/>
      <c r="E998" s="441"/>
      <c r="I998" s="442"/>
      <c r="Q998" s="443"/>
      <c r="S998" s="443"/>
      <c r="T998" s="441"/>
      <c r="U998" s="444"/>
      <c r="V998" s="438"/>
      <c r="W998" s="443"/>
      <c r="X998" s="443"/>
      <c r="Y998" s="441"/>
      <c r="Z998" s="445"/>
      <c r="AA998" s="441"/>
      <c r="AB998" s="443"/>
      <c r="AC998" s="441"/>
      <c r="AD998" s="444"/>
      <c r="AG998" s="441"/>
      <c r="AH998" s="441"/>
      <c r="AI998" s="443"/>
      <c r="AL998" s="441"/>
      <c r="AN998" s="441"/>
      <c r="AO998" s="443"/>
      <c r="AP998" s="441"/>
      <c r="AQ998" s="441"/>
      <c r="AR998" s="441"/>
      <c r="AS998" s="441"/>
      <c r="AT998" s="441"/>
      <c r="AU998" s="441"/>
      <c r="AV998" s="443"/>
      <c r="AW998" s="442"/>
      <c r="AY998" s="441"/>
      <c r="BC998" s="441"/>
      <c r="BD998" s="441"/>
      <c r="BE998" s="441"/>
      <c r="BF998" s="441"/>
      <c r="BG998" s="441"/>
      <c r="BH998" s="441"/>
      <c r="BI998" s="441"/>
      <c r="BJ998" s="441"/>
      <c r="BK998" s="441"/>
    </row>
    <row r="999" spans="1:63" x14ac:dyDescent="0.25">
      <c r="A999" s="443"/>
      <c r="B999" s="438"/>
      <c r="C999" s="441"/>
      <c r="D999" s="441"/>
      <c r="E999" s="441"/>
      <c r="I999" s="442"/>
      <c r="Q999" s="443"/>
      <c r="S999" s="443"/>
      <c r="T999" s="441"/>
      <c r="U999" s="444"/>
      <c r="V999" s="438"/>
      <c r="W999" s="443"/>
      <c r="X999" s="443"/>
      <c r="Y999" s="441"/>
      <c r="Z999" s="445"/>
      <c r="AA999" s="441"/>
      <c r="AB999" s="443"/>
      <c r="AC999" s="441"/>
      <c r="AD999" s="444"/>
      <c r="AG999" s="441"/>
      <c r="AH999" s="441"/>
      <c r="AI999" s="443"/>
      <c r="AL999" s="441"/>
      <c r="AN999" s="441"/>
      <c r="AO999" s="443"/>
      <c r="AP999" s="441"/>
      <c r="AQ999" s="441"/>
      <c r="AR999" s="441"/>
      <c r="AS999" s="441"/>
      <c r="AT999" s="441"/>
      <c r="AU999" s="441"/>
      <c r="AV999" s="443"/>
      <c r="AW999" s="442"/>
      <c r="AY999" s="441"/>
      <c r="BC999" s="441"/>
      <c r="BD999" s="441"/>
      <c r="BE999" s="441"/>
      <c r="BF999" s="441"/>
      <c r="BG999" s="441"/>
      <c r="BH999" s="441"/>
      <c r="BI999" s="441"/>
      <c r="BJ999" s="441"/>
      <c r="BK999" s="441"/>
    </row>
    <row r="1000" spans="1:63" x14ac:dyDescent="0.25">
      <c r="A1000" s="443"/>
      <c r="B1000" s="438"/>
      <c r="C1000" s="441"/>
      <c r="D1000" s="441"/>
      <c r="E1000" s="441"/>
      <c r="I1000" s="442"/>
      <c r="Q1000" s="443"/>
      <c r="S1000" s="443"/>
      <c r="T1000" s="441"/>
      <c r="U1000" s="444"/>
      <c r="V1000" s="438"/>
      <c r="W1000" s="443"/>
      <c r="X1000" s="443"/>
      <c r="Y1000" s="441"/>
      <c r="Z1000" s="445"/>
      <c r="AA1000" s="441"/>
      <c r="AB1000" s="443"/>
      <c r="AC1000" s="441"/>
      <c r="AD1000" s="444"/>
      <c r="AG1000" s="441"/>
      <c r="AH1000" s="441"/>
      <c r="AI1000" s="443"/>
      <c r="AL1000" s="441"/>
      <c r="AN1000" s="441"/>
      <c r="AO1000" s="443"/>
      <c r="AP1000" s="441"/>
      <c r="AQ1000" s="441"/>
      <c r="AR1000" s="441"/>
      <c r="AS1000" s="441"/>
      <c r="AT1000" s="441"/>
      <c r="AU1000" s="441"/>
      <c r="AV1000" s="443"/>
      <c r="AW1000" s="442"/>
      <c r="AY1000" s="441"/>
      <c r="BC1000" s="441"/>
      <c r="BD1000" s="441"/>
      <c r="BE1000" s="441"/>
      <c r="BF1000" s="441"/>
      <c r="BG1000" s="441"/>
      <c r="BH1000" s="441"/>
      <c r="BI1000" s="441"/>
      <c r="BJ1000" s="441"/>
      <c r="BK1000" s="441"/>
    </row>
    <row r="1001" spans="1:63" x14ac:dyDescent="0.25">
      <c r="A1001" s="443"/>
      <c r="B1001" s="438"/>
      <c r="C1001" s="441"/>
      <c r="D1001" s="441"/>
      <c r="E1001" s="441"/>
      <c r="I1001" s="442"/>
      <c r="Q1001" s="443"/>
      <c r="S1001" s="443"/>
      <c r="T1001" s="441"/>
      <c r="U1001" s="444"/>
      <c r="V1001" s="438"/>
      <c r="W1001" s="443"/>
      <c r="X1001" s="443"/>
      <c r="Y1001" s="441"/>
      <c r="Z1001" s="445"/>
      <c r="AA1001" s="441"/>
      <c r="AB1001" s="443"/>
      <c r="AC1001" s="441"/>
      <c r="AD1001" s="444"/>
      <c r="AG1001" s="441"/>
      <c r="AH1001" s="441"/>
      <c r="AI1001" s="443"/>
      <c r="AL1001" s="441"/>
      <c r="AN1001" s="441"/>
      <c r="AO1001" s="443"/>
      <c r="AP1001" s="441"/>
      <c r="AQ1001" s="441"/>
      <c r="AR1001" s="441"/>
      <c r="AS1001" s="441"/>
      <c r="AT1001" s="441"/>
      <c r="AU1001" s="441"/>
      <c r="AV1001" s="443"/>
      <c r="AW1001" s="442"/>
      <c r="AY1001" s="441"/>
      <c r="BC1001" s="441"/>
      <c r="BD1001" s="441"/>
      <c r="BE1001" s="441"/>
      <c r="BF1001" s="441"/>
      <c r="BG1001" s="441"/>
      <c r="BH1001" s="441"/>
      <c r="BI1001" s="441"/>
      <c r="BJ1001" s="441"/>
      <c r="BK1001" s="441"/>
    </row>
    <row r="1002" spans="1:63" x14ac:dyDescent="0.25">
      <c r="A1002" s="443"/>
      <c r="B1002" s="438"/>
      <c r="C1002" s="441"/>
      <c r="D1002" s="441"/>
      <c r="E1002" s="441"/>
      <c r="I1002" s="442"/>
      <c r="Q1002" s="443"/>
      <c r="S1002" s="443"/>
      <c r="T1002" s="441"/>
      <c r="U1002" s="444"/>
      <c r="V1002" s="438"/>
      <c r="W1002" s="443"/>
      <c r="X1002" s="443"/>
      <c r="Y1002" s="441"/>
      <c r="Z1002" s="445"/>
      <c r="AA1002" s="441"/>
      <c r="AB1002" s="443"/>
      <c r="AC1002" s="441"/>
      <c r="AD1002" s="444"/>
      <c r="AG1002" s="441"/>
      <c r="AH1002" s="441"/>
      <c r="AI1002" s="443"/>
      <c r="AL1002" s="441"/>
      <c r="AN1002" s="441"/>
      <c r="AO1002" s="443"/>
      <c r="AP1002" s="441"/>
      <c r="AQ1002" s="441"/>
      <c r="AR1002" s="441"/>
      <c r="AS1002" s="441"/>
      <c r="AT1002" s="441"/>
      <c r="AU1002" s="441"/>
      <c r="AV1002" s="443"/>
      <c r="AW1002" s="442"/>
      <c r="AY1002" s="441"/>
      <c r="BC1002" s="441"/>
      <c r="BD1002" s="441"/>
      <c r="BE1002" s="441"/>
      <c r="BF1002" s="441"/>
      <c r="BG1002" s="441"/>
      <c r="BH1002" s="441"/>
      <c r="BI1002" s="441"/>
      <c r="BJ1002" s="441"/>
      <c r="BK1002" s="441"/>
    </row>
    <row r="1003" spans="1:63" x14ac:dyDescent="0.25">
      <c r="A1003" s="443"/>
      <c r="B1003" s="438"/>
      <c r="C1003" s="441"/>
      <c r="D1003" s="441"/>
      <c r="E1003" s="441"/>
      <c r="I1003" s="442"/>
      <c r="Q1003" s="443"/>
      <c r="S1003" s="443"/>
      <c r="T1003" s="441"/>
      <c r="U1003" s="444"/>
      <c r="V1003" s="438"/>
      <c r="W1003" s="443"/>
      <c r="X1003" s="443"/>
      <c r="Y1003" s="441"/>
      <c r="Z1003" s="445"/>
      <c r="AA1003" s="441"/>
      <c r="AB1003" s="443"/>
      <c r="AC1003" s="441"/>
      <c r="AD1003" s="444"/>
      <c r="AG1003" s="441"/>
      <c r="AH1003" s="441"/>
      <c r="AI1003" s="443"/>
      <c r="AL1003" s="441"/>
      <c r="AN1003" s="441"/>
      <c r="AO1003" s="443"/>
      <c r="AP1003" s="441"/>
      <c r="AQ1003" s="441"/>
      <c r="AR1003" s="441"/>
      <c r="AS1003" s="441"/>
      <c r="AT1003" s="441"/>
      <c r="AU1003" s="441"/>
      <c r="AV1003" s="443"/>
      <c r="AW1003" s="442"/>
      <c r="AY1003" s="441"/>
      <c r="BC1003" s="441"/>
      <c r="BD1003" s="441"/>
      <c r="BE1003" s="441"/>
      <c r="BF1003" s="441"/>
      <c r="BG1003" s="441"/>
      <c r="BH1003" s="441"/>
      <c r="BI1003" s="441"/>
      <c r="BJ1003" s="441"/>
      <c r="BK1003" s="441"/>
    </row>
    <row r="1004" spans="1:63" x14ac:dyDescent="0.25">
      <c r="A1004" s="443"/>
      <c r="B1004" s="438"/>
      <c r="C1004" s="441"/>
      <c r="D1004" s="441"/>
      <c r="E1004" s="441"/>
      <c r="I1004" s="442"/>
      <c r="Q1004" s="443"/>
      <c r="S1004" s="443"/>
      <c r="T1004" s="441"/>
      <c r="U1004" s="444"/>
      <c r="V1004" s="438"/>
      <c r="W1004" s="443"/>
      <c r="X1004" s="443"/>
      <c r="Y1004" s="441"/>
      <c r="Z1004" s="445"/>
      <c r="AA1004" s="441"/>
      <c r="AB1004" s="443"/>
      <c r="AC1004" s="441"/>
      <c r="AD1004" s="444"/>
      <c r="AG1004" s="441"/>
      <c r="AH1004" s="441"/>
      <c r="AI1004" s="443"/>
      <c r="AL1004" s="441"/>
      <c r="AN1004" s="441"/>
      <c r="AO1004" s="443"/>
      <c r="AP1004" s="441"/>
      <c r="AQ1004" s="441"/>
      <c r="AR1004" s="441"/>
      <c r="AS1004" s="441"/>
      <c r="AT1004" s="441"/>
      <c r="AU1004" s="441"/>
      <c r="AV1004" s="443"/>
      <c r="AW1004" s="442"/>
      <c r="AY1004" s="441"/>
      <c r="BC1004" s="441"/>
      <c r="BD1004" s="441"/>
      <c r="BE1004" s="441"/>
      <c r="BF1004" s="441"/>
      <c r="BG1004" s="441"/>
      <c r="BH1004" s="441"/>
      <c r="BI1004" s="441"/>
      <c r="BJ1004" s="441"/>
      <c r="BK1004" s="441"/>
    </row>
    <row r="1005" spans="1:63" x14ac:dyDescent="0.25">
      <c r="A1005" s="443"/>
      <c r="B1005" s="438"/>
      <c r="C1005" s="441"/>
      <c r="D1005" s="441"/>
      <c r="E1005" s="441"/>
      <c r="I1005" s="442"/>
      <c r="Q1005" s="443"/>
      <c r="S1005" s="443"/>
      <c r="T1005" s="441"/>
      <c r="U1005" s="444"/>
      <c r="V1005" s="438"/>
      <c r="W1005" s="443"/>
      <c r="X1005" s="443"/>
      <c r="Y1005" s="441"/>
      <c r="Z1005" s="445"/>
      <c r="AA1005" s="441"/>
      <c r="AB1005" s="443"/>
      <c r="AC1005" s="441"/>
      <c r="AD1005" s="444"/>
      <c r="AG1005" s="441"/>
      <c r="AH1005" s="441"/>
      <c r="AI1005" s="443"/>
      <c r="AL1005" s="441"/>
      <c r="AN1005" s="441"/>
      <c r="AO1005" s="443"/>
      <c r="AP1005" s="441"/>
      <c r="AQ1005" s="441"/>
      <c r="AR1005" s="441"/>
      <c r="AS1005" s="441"/>
      <c r="AT1005" s="441"/>
      <c r="AU1005" s="441"/>
      <c r="AV1005" s="443"/>
      <c r="AW1005" s="442"/>
      <c r="AY1005" s="441"/>
      <c r="BC1005" s="441"/>
      <c r="BD1005" s="441"/>
      <c r="BE1005" s="441"/>
      <c r="BF1005" s="441"/>
      <c r="BG1005" s="441"/>
      <c r="BH1005" s="441"/>
      <c r="BI1005" s="441"/>
      <c r="BJ1005" s="441"/>
      <c r="BK1005" s="441"/>
    </row>
    <row r="1006" spans="1:63" x14ac:dyDescent="0.25">
      <c r="A1006" s="443"/>
      <c r="B1006" s="438"/>
      <c r="C1006" s="441"/>
      <c r="D1006" s="441"/>
      <c r="E1006" s="441"/>
      <c r="I1006" s="442"/>
      <c r="Q1006" s="443"/>
      <c r="S1006" s="443"/>
      <c r="T1006" s="441"/>
      <c r="U1006" s="444"/>
      <c r="V1006" s="438"/>
      <c r="W1006" s="443"/>
      <c r="X1006" s="443"/>
      <c r="Y1006" s="441"/>
      <c r="Z1006" s="445"/>
      <c r="AA1006" s="441"/>
      <c r="AB1006" s="443"/>
      <c r="AC1006" s="441"/>
      <c r="AD1006" s="444"/>
      <c r="AG1006" s="441"/>
      <c r="AH1006" s="441"/>
      <c r="AI1006" s="443"/>
      <c r="AL1006" s="441"/>
      <c r="AN1006" s="441"/>
      <c r="AO1006" s="443"/>
      <c r="AP1006" s="441"/>
      <c r="AQ1006" s="441"/>
      <c r="AR1006" s="441"/>
      <c r="AS1006" s="441"/>
      <c r="AT1006" s="441"/>
      <c r="AU1006" s="441"/>
      <c r="AV1006" s="443"/>
      <c r="AW1006" s="442"/>
      <c r="AY1006" s="441"/>
      <c r="BC1006" s="441"/>
      <c r="BD1006" s="441"/>
      <c r="BE1006" s="441"/>
      <c r="BF1006" s="441"/>
      <c r="BG1006" s="441"/>
      <c r="BH1006" s="441"/>
      <c r="BI1006" s="441"/>
      <c r="BJ1006" s="441"/>
      <c r="BK1006" s="441"/>
    </row>
    <row r="1007" spans="1:63" x14ac:dyDescent="0.25">
      <c r="A1007" s="443"/>
      <c r="B1007" s="438"/>
      <c r="C1007" s="441"/>
      <c r="D1007" s="441"/>
      <c r="E1007" s="441"/>
      <c r="I1007" s="442"/>
      <c r="Q1007" s="443"/>
      <c r="S1007" s="443"/>
      <c r="T1007" s="441"/>
      <c r="U1007" s="444"/>
      <c r="V1007" s="438"/>
      <c r="W1007" s="443"/>
      <c r="X1007" s="443"/>
      <c r="Y1007" s="441"/>
      <c r="Z1007" s="445"/>
      <c r="AA1007" s="441"/>
      <c r="AB1007" s="443"/>
      <c r="AC1007" s="441"/>
      <c r="AD1007" s="444"/>
      <c r="AG1007" s="441"/>
      <c r="AH1007" s="441"/>
      <c r="AI1007" s="443"/>
      <c r="AL1007" s="441"/>
      <c r="AN1007" s="441"/>
      <c r="AO1007" s="443"/>
      <c r="AP1007" s="441"/>
      <c r="AQ1007" s="441"/>
      <c r="AR1007" s="441"/>
      <c r="AS1007" s="441"/>
      <c r="AT1007" s="441"/>
      <c r="AU1007" s="441"/>
      <c r="AV1007" s="443"/>
      <c r="AW1007" s="442"/>
      <c r="AY1007" s="441"/>
      <c r="BC1007" s="441"/>
      <c r="BD1007" s="441"/>
      <c r="BE1007" s="441"/>
      <c r="BF1007" s="441"/>
      <c r="BG1007" s="441"/>
      <c r="BH1007" s="441"/>
      <c r="BI1007" s="441"/>
      <c r="BJ1007" s="441"/>
      <c r="BK1007" s="441"/>
    </row>
    <row r="1008" spans="1:63" x14ac:dyDescent="0.25">
      <c r="A1008" s="443"/>
      <c r="B1008" s="438"/>
      <c r="C1008" s="441"/>
      <c r="D1008" s="441"/>
      <c r="E1008" s="441"/>
      <c r="I1008" s="442"/>
      <c r="Q1008" s="443"/>
      <c r="S1008" s="443"/>
      <c r="T1008" s="441"/>
      <c r="U1008" s="444"/>
      <c r="V1008" s="438"/>
      <c r="W1008" s="443"/>
      <c r="X1008" s="443"/>
      <c r="Y1008" s="441"/>
      <c r="Z1008" s="445"/>
      <c r="AA1008" s="441"/>
      <c r="AB1008" s="443"/>
      <c r="AC1008" s="441"/>
      <c r="AD1008" s="444"/>
      <c r="AG1008" s="441"/>
      <c r="AH1008" s="441"/>
      <c r="AI1008" s="443"/>
      <c r="AL1008" s="441"/>
      <c r="AN1008" s="441"/>
      <c r="AO1008" s="443"/>
      <c r="AP1008" s="441"/>
      <c r="AQ1008" s="441"/>
      <c r="AR1008" s="441"/>
      <c r="AS1008" s="441"/>
      <c r="AT1008" s="441"/>
      <c r="AU1008" s="441"/>
      <c r="AV1008" s="443"/>
      <c r="AW1008" s="442"/>
      <c r="AY1008" s="441"/>
      <c r="BC1008" s="441"/>
      <c r="BD1008" s="441"/>
      <c r="BE1008" s="441"/>
      <c r="BF1008" s="441"/>
      <c r="BG1008" s="441"/>
      <c r="BH1008" s="441"/>
      <c r="BI1008" s="441"/>
      <c r="BJ1008" s="441"/>
      <c r="BK1008" s="441"/>
    </row>
    <row r="1009" spans="1:63" x14ac:dyDescent="0.25">
      <c r="A1009" s="443"/>
      <c r="B1009" s="438"/>
      <c r="C1009" s="441"/>
      <c r="D1009" s="441"/>
      <c r="E1009" s="441"/>
      <c r="I1009" s="442"/>
      <c r="Q1009" s="443"/>
      <c r="S1009" s="443"/>
      <c r="T1009" s="441"/>
      <c r="U1009" s="444"/>
      <c r="V1009" s="438"/>
      <c r="W1009" s="443"/>
      <c r="X1009" s="443"/>
      <c r="Y1009" s="441"/>
      <c r="Z1009" s="445"/>
      <c r="AA1009" s="441"/>
      <c r="AB1009" s="443"/>
      <c r="AC1009" s="441"/>
      <c r="AD1009" s="444"/>
      <c r="AG1009" s="441"/>
      <c r="AH1009" s="441"/>
      <c r="AI1009" s="443"/>
      <c r="AL1009" s="441"/>
      <c r="AN1009" s="441"/>
      <c r="AO1009" s="443"/>
      <c r="AP1009" s="441"/>
      <c r="AQ1009" s="441"/>
      <c r="AR1009" s="441"/>
      <c r="AS1009" s="441"/>
      <c r="AT1009" s="441"/>
      <c r="AU1009" s="441"/>
      <c r="AV1009" s="443"/>
      <c r="AW1009" s="442"/>
      <c r="AY1009" s="441"/>
      <c r="BC1009" s="441"/>
      <c r="BD1009" s="441"/>
      <c r="BE1009" s="441"/>
      <c r="BF1009" s="441"/>
      <c r="BG1009" s="441"/>
      <c r="BH1009" s="441"/>
      <c r="BI1009" s="441"/>
      <c r="BJ1009" s="441"/>
      <c r="BK1009" s="441"/>
    </row>
    <row r="1010" spans="1:63" x14ac:dyDescent="0.25">
      <c r="A1010" s="443"/>
      <c r="B1010" s="438"/>
      <c r="C1010" s="441"/>
      <c r="D1010" s="441"/>
      <c r="E1010" s="441"/>
      <c r="I1010" s="442"/>
      <c r="Q1010" s="443"/>
      <c r="S1010" s="443"/>
      <c r="T1010" s="441"/>
      <c r="U1010" s="444"/>
      <c r="V1010" s="438"/>
      <c r="W1010" s="443"/>
      <c r="X1010" s="443"/>
      <c r="Y1010" s="441"/>
      <c r="Z1010" s="445"/>
      <c r="AA1010" s="441"/>
      <c r="AB1010" s="443"/>
      <c r="AC1010" s="441"/>
      <c r="AD1010" s="444"/>
      <c r="AG1010" s="441"/>
      <c r="AH1010" s="441"/>
      <c r="AI1010" s="443"/>
      <c r="AL1010" s="441"/>
      <c r="AN1010" s="441"/>
      <c r="AO1010" s="443"/>
      <c r="AP1010" s="441"/>
      <c r="AQ1010" s="441"/>
      <c r="AR1010" s="441"/>
      <c r="AS1010" s="441"/>
      <c r="AT1010" s="441"/>
      <c r="AU1010" s="441"/>
      <c r="AV1010" s="443"/>
      <c r="AW1010" s="442"/>
      <c r="AY1010" s="441"/>
      <c r="BC1010" s="441"/>
      <c r="BD1010" s="441"/>
      <c r="BE1010" s="441"/>
      <c r="BF1010" s="441"/>
      <c r="BG1010" s="441"/>
      <c r="BH1010" s="441"/>
      <c r="BI1010" s="441"/>
      <c r="BJ1010" s="441"/>
      <c r="BK1010" s="441"/>
    </row>
    <row r="1011" spans="1:63" x14ac:dyDescent="0.25">
      <c r="A1011" s="443"/>
      <c r="B1011" s="438"/>
      <c r="C1011" s="441"/>
      <c r="D1011" s="441"/>
      <c r="E1011" s="441"/>
      <c r="I1011" s="442"/>
      <c r="Q1011" s="443"/>
      <c r="S1011" s="443"/>
      <c r="T1011" s="441"/>
      <c r="U1011" s="444"/>
      <c r="V1011" s="438"/>
      <c r="W1011" s="443"/>
      <c r="X1011" s="443"/>
      <c r="Y1011" s="441"/>
      <c r="Z1011" s="445"/>
      <c r="AA1011" s="441"/>
      <c r="AB1011" s="443"/>
      <c r="AC1011" s="441"/>
      <c r="AD1011" s="444"/>
      <c r="AG1011" s="441"/>
      <c r="AH1011" s="441"/>
      <c r="AI1011" s="443"/>
      <c r="AL1011" s="441"/>
      <c r="AN1011" s="441"/>
      <c r="AO1011" s="443"/>
      <c r="AP1011" s="441"/>
      <c r="AQ1011" s="441"/>
      <c r="AR1011" s="441"/>
      <c r="AS1011" s="441"/>
      <c r="AT1011" s="441"/>
      <c r="AU1011" s="441"/>
      <c r="AV1011" s="443"/>
      <c r="AW1011" s="442"/>
      <c r="AY1011" s="441"/>
      <c r="BC1011" s="441"/>
      <c r="BD1011" s="441"/>
      <c r="BE1011" s="441"/>
      <c r="BF1011" s="441"/>
      <c r="BG1011" s="441"/>
      <c r="BH1011" s="441"/>
      <c r="BI1011" s="441"/>
      <c r="BJ1011" s="441"/>
      <c r="BK1011" s="441"/>
    </row>
    <row r="1012" spans="1:63" x14ac:dyDescent="0.25">
      <c r="A1012" s="443"/>
      <c r="B1012" s="438"/>
      <c r="C1012" s="441"/>
      <c r="D1012" s="441"/>
      <c r="E1012" s="441"/>
      <c r="I1012" s="442"/>
      <c r="Q1012" s="443"/>
      <c r="S1012" s="443"/>
      <c r="T1012" s="441"/>
      <c r="U1012" s="444"/>
      <c r="V1012" s="438"/>
      <c r="W1012" s="443"/>
      <c r="X1012" s="443"/>
      <c r="Y1012" s="441"/>
      <c r="Z1012" s="445"/>
      <c r="AA1012" s="441"/>
      <c r="AB1012" s="443"/>
      <c r="AC1012" s="441"/>
      <c r="AD1012" s="444"/>
      <c r="AG1012" s="441"/>
      <c r="AH1012" s="441"/>
      <c r="AI1012" s="443"/>
      <c r="AL1012" s="441"/>
      <c r="AN1012" s="441"/>
      <c r="AO1012" s="443"/>
      <c r="AP1012" s="441"/>
      <c r="AQ1012" s="441"/>
      <c r="AR1012" s="441"/>
      <c r="AS1012" s="441"/>
      <c r="AT1012" s="441"/>
      <c r="AU1012" s="441"/>
      <c r="AV1012" s="443"/>
      <c r="AW1012" s="442"/>
      <c r="AY1012" s="441"/>
      <c r="BC1012" s="441"/>
      <c r="BD1012" s="441"/>
      <c r="BE1012" s="441"/>
      <c r="BF1012" s="441"/>
      <c r="BG1012" s="441"/>
      <c r="BH1012" s="441"/>
      <c r="BI1012" s="441"/>
      <c r="BJ1012" s="441"/>
      <c r="BK1012" s="441"/>
    </row>
    <row r="1013" spans="1:63" x14ac:dyDescent="0.25">
      <c r="A1013" s="443"/>
      <c r="B1013" s="438"/>
      <c r="C1013" s="441"/>
      <c r="D1013" s="441"/>
      <c r="E1013" s="441"/>
      <c r="I1013" s="442"/>
      <c r="Q1013" s="443"/>
      <c r="S1013" s="443"/>
      <c r="T1013" s="441"/>
      <c r="U1013" s="444"/>
      <c r="V1013" s="438"/>
      <c r="W1013" s="443"/>
      <c r="X1013" s="443"/>
      <c r="Y1013" s="441"/>
      <c r="Z1013" s="445"/>
      <c r="AA1013" s="441"/>
      <c r="AB1013" s="443"/>
      <c r="AC1013" s="441"/>
      <c r="AD1013" s="444"/>
      <c r="AG1013" s="441"/>
      <c r="AH1013" s="441"/>
      <c r="AI1013" s="443"/>
      <c r="AL1013" s="441"/>
      <c r="AN1013" s="441"/>
      <c r="AO1013" s="443"/>
      <c r="AP1013" s="441"/>
      <c r="AQ1013" s="441"/>
      <c r="AR1013" s="441"/>
      <c r="AS1013" s="441"/>
      <c r="AT1013" s="441"/>
      <c r="AU1013" s="441"/>
      <c r="AV1013" s="443"/>
      <c r="AW1013" s="442"/>
      <c r="AY1013" s="441"/>
      <c r="BC1013" s="441"/>
      <c r="BD1013" s="441"/>
      <c r="BE1013" s="441"/>
      <c r="BF1013" s="441"/>
      <c r="BG1013" s="441"/>
      <c r="BH1013" s="441"/>
      <c r="BI1013" s="441"/>
      <c r="BJ1013" s="441"/>
      <c r="BK1013" s="441"/>
    </row>
    <row r="1014" spans="1:63" x14ac:dyDescent="0.25">
      <c r="A1014" s="443"/>
      <c r="B1014" s="438"/>
      <c r="C1014" s="441"/>
      <c r="D1014" s="441"/>
      <c r="E1014" s="441"/>
      <c r="I1014" s="442"/>
      <c r="Q1014" s="443"/>
      <c r="S1014" s="443"/>
      <c r="T1014" s="441"/>
      <c r="U1014" s="444"/>
      <c r="V1014" s="438"/>
      <c r="W1014" s="443"/>
      <c r="X1014" s="443"/>
      <c r="Y1014" s="441"/>
      <c r="Z1014" s="445"/>
      <c r="AA1014" s="441"/>
      <c r="AB1014" s="443"/>
      <c r="AC1014" s="441"/>
      <c r="AD1014" s="444"/>
      <c r="AG1014" s="441"/>
      <c r="AH1014" s="441"/>
      <c r="AI1014" s="443"/>
      <c r="AL1014" s="441"/>
      <c r="AN1014" s="441"/>
      <c r="AO1014" s="443"/>
      <c r="AP1014" s="441"/>
      <c r="AQ1014" s="441"/>
      <c r="AR1014" s="441"/>
      <c r="AS1014" s="441"/>
      <c r="AT1014" s="441"/>
      <c r="AU1014" s="441"/>
      <c r="AV1014" s="443"/>
      <c r="AW1014" s="442"/>
      <c r="AY1014" s="441"/>
      <c r="BC1014" s="441"/>
      <c r="BD1014" s="441"/>
      <c r="BE1014" s="441"/>
      <c r="BF1014" s="441"/>
      <c r="BG1014" s="441"/>
      <c r="BH1014" s="441"/>
      <c r="BI1014" s="441"/>
      <c r="BJ1014" s="441"/>
      <c r="BK1014" s="441"/>
    </row>
    <row r="1015" spans="1:63" x14ac:dyDescent="0.25">
      <c r="A1015" s="443"/>
      <c r="B1015" s="438"/>
      <c r="C1015" s="441"/>
      <c r="D1015" s="441"/>
      <c r="E1015" s="441"/>
      <c r="I1015" s="442"/>
      <c r="Q1015" s="443"/>
      <c r="S1015" s="443"/>
      <c r="T1015" s="441"/>
      <c r="U1015" s="444"/>
      <c r="V1015" s="438"/>
      <c r="W1015" s="443"/>
      <c r="X1015" s="443"/>
      <c r="Y1015" s="441"/>
      <c r="Z1015" s="445"/>
      <c r="AA1015" s="441"/>
      <c r="AB1015" s="443"/>
      <c r="AC1015" s="441"/>
      <c r="AD1015" s="444"/>
      <c r="AG1015" s="441"/>
      <c r="AH1015" s="441"/>
      <c r="AI1015" s="443"/>
      <c r="AL1015" s="441"/>
      <c r="AN1015" s="441"/>
      <c r="AO1015" s="443"/>
      <c r="AP1015" s="441"/>
      <c r="AQ1015" s="441"/>
      <c r="AR1015" s="441"/>
      <c r="AS1015" s="441"/>
      <c r="AT1015" s="441"/>
      <c r="AU1015" s="441"/>
      <c r="AV1015" s="443"/>
      <c r="AW1015" s="442"/>
      <c r="AY1015" s="441"/>
      <c r="BC1015" s="441"/>
      <c r="BD1015" s="441"/>
      <c r="BE1015" s="441"/>
      <c r="BF1015" s="441"/>
      <c r="BG1015" s="441"/>
      <c r="BH1015" s="441"/>
      <c r="BI1015" s="441"/>
      <c r="BJ1015" s="441"/>
      <c r="BK1015" s="441"/>
    </row>
    <row r="1016" spans="1:63" x14ac:dyDescent="0.25">
      <c r="A1016" s="443"/>
      <c r="B1016" s="438"/>
      <c r="C1016" s="441"/>
      <c r="D1016" s="441"/>
      <c r="E1016" s="441"/>
      <c r="I1016" s="442"/>
      <c r="Q1016" s="443"/>
      <c r="S1016" s="443"/>
      <c r="T1016" s="441"/>
      <c r="U1016" s="444"/>
      <c r="V1016" s="438"/>
      <c r="W1016" s="443"/>
      <c r="X1016" s="443"/>
      <c r="Y1016" s="441"/>
      <c r="Z1016" s="445"/>
      <c r="AA1016" s="441"/>
      <c r="AB1016" s="443"/>
      <c r="AC1016" s="441"/>
      <c r="AD1016" s="444"/>
      <c r="AG1016" s="441"/>
      <c r="AH1016" s="441"/>
      <c r="AI1016" s="443"/>
      <c r="AL1016" s="441"/>
      <c r="AN1016" s="441"/>
      <c r="AO1016" s="443"/>
      <c r="AP1016" s="441"/>
      <c r="AQ1016" s="441"/>
      <c r="AR1016" s="441"/>
      <c r="AS1016" s="441"/>
      <c r="AT1016" s="441"/>
      <c r="AU1016" s="441"/>
      <c r="AV1016" s="443"/>
      <c r="AW1016" s="442"/>
      <c r="AY1016" s="441"/>
      <c r="BC1016" s="441"/>
      <c r="BD1016" s="441"/>
      <c r="BE1016" s="441"/>
      <c r="BF1016" s="441"/>
      <c r="BG1016" s="441"/>
      <c r="BH1016" s="441"/>
      <c r="BI1016" s="441"/>
      <c r="BJ1016" s="441"/>
      <c r="BK1016" s="441"/>
    </row>
    <row r="1017" spans="1:63" x14ac:dyDescent="0.25">
      <c r="A1017" s="443"/>
      <c r="B1017" s="438"/>
      <c r="C1017" s="441"/>
      <c r="D1017" s="441"/>
      <c r="E1017" s="441"/>
      <c r="I1017" s="442"/>
      <c r="Q1017" s="443"/>
      <c r="S1017" s="443"/>
      <c r="T1017" s="441"/>
      <c r="U1017" s="444"/>
      <c r="V1017" s="438"/>
      <c r="W1017" s="443"/>
      <c r="X1017" s="443"/>
      <c r="Y1017" s="441"/>
      <c r="Z1017" s="445"/>
      <c r="AA1017" s="441"/>
      <c r="AB1017" s="443"/>
      <c r="AC1017" s="441"/>
      <c r="AD1017" s="444"/>
      <c r="AG1017" s="441"/>
      <c r="AH1017" s="441"/>
      <c r="AI1017" s="443"/>
      <c r="AL1017" s="441"/>
      <c r="AN1017" s="441"/>
      <c r="AO1017" s="443"/>
      <c r="AP1017" s="441"/>
      <c r="AQ1017" s="441"/>
      <c r="AR1017" s="441"/>
      <c r="AS1017" s="441"/>
      <c r="AT1017" s="441"/>
      <c r="AU1017" s="441"/>
      <c r="AV1017" s="443"/>
      <c r="AW1017" s="442"/>
      <c r="AY1017" s="441"/>
      <c r="BC1017" s="441"/>
      <c r="BD1017" s="441"/>
      <c r="BE1017" s="441"/>
      <c r="BF1017" s="441"/>
      <c r="BG1017" s="441"/>
      <c r="BH1017" s="441"/>
      <c r="BI1017" s="441"/>
      <c r="BJ1017" s="441"/>
      <c r="BK1017" s="441"/>
    </row>
    <row r="1018" spans="1:63" x14ac:dyDescent="0.25">
      <c r="A1018" s="443"/>
      <c r="B1018" s="438"/>
      <c r="C1018" s="441"/>
      <c r="D1018" s="441"/>
      <c r="E1018" s="441"/>
      <c r="I1018" s="442"/>
      <c r="Q1018" s="443"/>
      <c r="S1018" s="443"/>
      <c r="T1018" s="441"/>
      <c r="U1018" s="444"/>
      <c r="V1018" s="438"/>
      <c r="W1018" s="443"/>
      <c r="X1018" s="443"/>
      <c r="Y1018" s="441"/>
      <c r="Z1018" s="445"/>
      <c r="AA1018" s="441"/>
      <c r="AB1018" s="443"/>
      <c r="AC1018" s="441"/>
      <c r="AD1018" s="444"/>
      <c r="AG1018" s="441"/>
      <c r="AH1018" s="441"/>
      <c r="AI1018" s="443"/>
      <c r="AL1018" s="441"/>
      <c r="AN1018" s="441"/>
      <c r="AO1018" s="443"/>
      <c r="AP1018" s="441"/>
      <c r="AQ1018" s="441"/>
      <c r="AR1018" s="441"/>
      <c r="AS1018" s="441"/>
      <c r="AT1018" s="441"/>
      <c r="AU1018" s="441"/>
      <c r="AV1018" s="443"/>
      <c r="AW1018" s="442"/>
      <c r="AY1018" s="441"/>
      <c r="BC1018" s="441"/>
      <c r="BD1018" s="441"/>
      <c r="BE1018" s="441"/>
      <c r="BF1018" s="441"/>
      <c r="BG1018" s="441"/>
      <c r="BH1018" s="441"/>
      <c r="BI1018" s="441"/>
      <c r="BJ1018" s="441"/>
      <c r="BK1018" s="441"/>
    </row>
    <row r="1019" spans="1:63" x14ac:dyDescent="0.25">
      <c r="A1019" s="443"/>
      <c r="B1019" s="438"/>
      <c r="C1019" s="441"/>
      <c r="D1019" s="441"/>
      <c r="E1019" s="441"/>
      <c r="I1019" s="442"/>
      <c r="Q1019" s="443"/>
      <c r="S1019" s="443"/>
      <c r="T1019" s="441"/>
      <c r="U1019" s="444"/>
      <c r="V1019" s="438"/>
      <c r="W1019" s="443"/>
      <c r="X1019" s="443"/>
      <c r="Y1019" s="441"/>
      <c r="Z1019" s="445"/>
      <c r="AA1019" s="441"/>
      <c r="AB1019" s="443"/>
      <c r="AC1019" s="441"/>
      <c r="AD1019" s="444"/>
      <c r="AG1019" s="441"/>
      <c r="AH1019" s="441"/>
      <c r="AI1019" s="443"/>
      <c r="AL1019" s="441"/>
      <c r="AN1019" s="441"/>
      <c r="AO1019" s="443"/>
      <c r="AP1019" s="441"/>
      <c r="AQ1019" s="441"/>
      <c r="AR1019" s="441"/>
      <c r="AS1019" s="441"/>
      <c r="AT1019" s="441"/>
      <c r="AU1019" s="441"/>
      <c r="AV1019" s="443"/>
      <c r="AW1019" s="442"/>
      <c r="AY1019" s="441"/>
      <c r="BC1019" s="441"/>
      <c r="BD1019" s="441"/>
      <c r="BE1019" s="441"/>
      <c r="BF1019" s="441"/>
      <c r="BG1019" s="441"/>
      <c r="BH1019" s="441"/>
      <c r="BI1019" s="441"/>
      <c r="BJ1019" s="441"/>
      <c r="BK1019" s="441"/>
    </row>
    <row r="1020" spans="1:63" x14ac:dyDescent="0.25">
      <c r="A1020" s="443"/>
      <c r="B1020" s="438"/>
      <c r="C1020" s="441"/>
      <c r="D1020" s="441"/>
      <c r="E1020" s="441"/>
      <c r="I1020" s="442"/>
      <c r="Q1020" s="443"/>
      <c r="S1020" s="443"/>
      <c r="T1020" s="441"/>
      <c r="U1020" s="444"/>
      <c r="V1020" s="438"/>
      <c r="W1020" s="443"/>
      <c r="X1020" s="443"/>
      <c r="Y1020" s="441"/>
      <c r="Z1020" s="445"/>
      <c r="AA1020" s="441"/>
      <c r="AB1020" s="443"/>
      <c r="AC1020" s="441"/>
      <c r="AD1020" s="444"/>
      <c r="AG1020" s="441"/>
      <c r="AH1020" s="441"/>
      <c r="AI1020" s="443"/>
      <c r="AL1020" s="441"/>
      <c r="AN1020" s="441"/>
      <c r="AO1020" s="443"/>
      <c r="AP1020" s="441"/>
      <c r="AQ1020" s="441"/>
      <c r="AR1020" s="441"/>
      <c r="AS1020" s="441"/>
      <c r="AT1020" s="441"/>
      <c r="AU1020" s="441"/>
      <c r="AV1020" s="443"/>
      <c r="AW1020" s="442"/>
      <c r="AY1020" s="441"/>
      <c r="BC1020" s="441"/>
      <c r="BD1020" s="441"/>
      <c r="BE1020" s="441"/>
      <c r="BF1020" s="441"/>
      <c r="BG1020" s="441"/>
      <c r="BH1020" s="441"/>
      <c r="BI1020" s="441"/>
      <c r="BJ1020" s="441"/>
      <c r="BK1020" s="441"/>
    </row>
    <row r="1021" spans="1:63" x14ac:dyDescent="0.25">
      <c r="A1021" s="443"/>
      <c r="B1021" s="438"/>
      <c r="C1021" s="441"/>
      <c r="D1021" s="441"/>
      <c r="E1021" s="441"/>
      <c r="I1021" s="442"/>
      <c r="Q1021" s="443"/>
      <c r="S1021" s="443"/>
      <c r="T1021" s="441"/>
      <c r="U1021" s="444"/>
      <c r="V1021" s="438"/>
      <c r="W1021" s="443"/>
      <c r="X1021" s="443"/>
      <c r="Y1021" s="441"/>
      <c r="Z1021" s="445"/>
      <c r="AA1021" s="441"/>
      <c r="AB1021" s="443"/>
      <c r="AC1021" s="441"/>
      <c r="AD1021" s="444"/>
      <c r="AG1021" s="441"/>
      <c r="AH1021" s="441"/>
      <c r="AI1021" s="443"/>
      <c r="AL1021" s="441"/>
      <c r="AN1021" s="441"/>
      <c r="AO1021" s="443"/>
      <c r="AP1021" s="441"/>
      <c r="AQ1021" s="441"/>
      <c r="AR1021" s="441"/>
      <c r="AS1021" s="441"/>
      <c r="AT1021" s="441"/>
      <c r="AU1021" s="441"/>
      <c r="AV1021" s="443"/>
      <c r="AW1021" s="442"/>
      <c r="AY1021" s="441"/>
      <c r="BC1021" s="441"/>
      <c r="BD1021" s="441"/>
      <c r="BE1021" s="441"/>
      <c r="BF1021" s="441"/>
      <c r="BG1021" s="441"/>
      <c r="BH1021" s="441"/>
      <c r="BI1021" s="441"/>
      <c r="BJ1021" s="441"/>
      <c r="BK1021" s="441"/>
    </row>
    <row r="1022" spans="1:63" x14ac:dyDescent="0.25">
      <c r="A1022" s="443"/>
      <c r="B1022" s="438"/>
      <c r="C1022" s="441"/>
      <c r="D1022" s="441"/>
      <c r="E1022" s="441"/>
      <c r="I1022" s="442"/>
      <c r="Q1022" s="443"/>
      <c r="S1022" s="443"/>
      <c r="T1022" s="441"/>
      <c r="U1022" s="444"/>
      <c r="V1022" s="438"/>
      <c r="W1022" s="443"/>
      <c r="X1022" s="443"/>
      <c r="Y1022" s="441"/>
      <c r="Z1022" s="445"/>
      <c r="AA1022" s="441"/>
      <c r="AB1022" s="443"/>
      <c r="AC1022" s="441"/>
      <c r="AD1022" s="444"/>
      <c r="AG1022" s="441"/>
      <c r="AH1022" s="441"/>
      <c r="AI1022" s="443"/>
      <c r="AL1022" s="441"/>
      <c r="AN1022" s="441"/>
      <c r="AO1022" s="443"/>
      <c r="AP1022" s="441"/>
      <c r="AQ1022" s="441"/>
      <c r="AR1022" s="441"/>
      <c r="AS1022" s="441"/>
      <c r="AT1022" s="441"/>
      <c r="AU1022" s="441"/>
      <c r="AV1022" s="443"/>
      <c r="AW1022" s="442"/>
      <c r="AY1022" s="441"/>
      <c r="BC1022" s="441"/>
      <c r="BD1022" s="441"/>
      <c r="BE1022" s="441"/>
      <c r="BF1022" s="441"/>
      <c r="BG1022" s="441"/>
      <c r="BH1022" s="441"/>
      <c r="BI1022" s="441"/>
      <c r="BJ1022" s="441"/>
      <c r="BK1022" s="441"/>
    </row>
    <row r="1023" spans="1:63" x14ac:dyDescent="0.25">
      <c r="A1023" s="443"/>
      <c r="B1023" s="438"/>
      <c r="C1023" s="441"/>
      <c r="D1023" s="441"/>
      <c r="E1023" s="441"/>
      <c r="I1023" s="442"/>
      <c r="Q1023" s="443"/>
      <c r="S1023" s="443"/>
      <c r="T1023" s="441"/>
      <c r="U1023" s="444"/>
      <c r="V1023" s="438"/>
      <c r="W1023" s="443"/>
      <c r="X1023" s="443"/>
      <c r="Y1023" s="441"/>
      <c r="Z1023" s="445"/>
      <c r="AA1023" s="441"/>
      <c r="AB1023" s="443"/>
      <c r="AC1023" s="441"/>
      <c r="AD1023" s="444"/>
      <c r="AG1023" s="441"/>
      <c r="AH1023" s="441"/>
      <c r="AI1023" s="443"/>
      <c r="AL1023" s="441"/>
      <c r="AN1023" s="441"/>
      <c r="AO1023" s="443"/>
      <c r="AP1023" s="441"/>
      <c r="AQ1023" s="441"/>
      <c r="AR1023" s="441"/>
      <c r="AS1023" s="441"/>
      <c r="AT1023" s="441"/>
      <c r="AU1023" s="441"/>
      <c r="AV1023" s="443"/>
      <c r="AW1023" s="442"/>
      <c r="AY1023" s="441"/>
      <c r="BC1023" s="441"/>
      <c r="BD1023" s="441"/>
      <c r="BE1023" s="441"/>
      <c r="BF1023" s="441"/>
      <c r="BG1023" s="441"/>
      <c r="BH1023" s="441"/>
      <c r="BI1023" s="441"/>
      <c r="BJ1023" s="441"/>
      <c r="BK1023" s="441"/>
    </row>
    <row r="1024" spans="1:63" x14ac:dyDescent="0.25">
      <c r="A1024" s="443"/>
      <c r="B1024" s="438"/>
      <c r="C1024" s="441"/>
      <c r="D1024" s="441"/>
      <c r="E1024" s="441"/>
      <c r="I1024" s="442"/>
      <c r="Q1024" s="443"/>
      <c r="S1024" s="443"/>
      <c r="T1024" s="441"/>
      <c r="U1024" s="444"/>
      <c r="V1024" s="438"/>
      <c r="W1024" s="443"/>
      <c r="X1024" s="443"/>
      <c r="Y1024" s="441"/>
      <c r="Z1024" s="445"/>
      <c r="AA1024" s="441"/>
      <c r="AB1024" s="443"/>
      <c r="AC1024" s="441"/>
      <c r="AD1024" s="444"/>
      <c r="AG1024" s="441"/>
      <c r="AH1024" s="441"/>
      <c r="AI1024" s="443"/>
      <c r="AL1024" s="441"/>
      <c r="AN1024" s="441"/>
      <c r="AO1024" s="443"/>
      <c r="AP1024" s="441"/>
      <c r="AQ1024" s="441"/>
      <c r="AR1024" s="441"/>
      <c r="AS1024" s="441"/>
      <c r="AT1024" s="441"/>
      <c r="AU1024" s="441"/>
      <c r="AV1024" s="443"/>
      <c r="AW1024" s="442"/>
      <c r="AY1024" s="441"/>
      <c r="BC1024" s="441"/>
      <c r="BD1024" s="441"/>
      <c r="BE1024" s="441"/>
      <c r="BF1024" s="441"/>
      <c r="BG1024" s="441"/>
      <c r="BH1024" s="441"/>
      <c r="BI1024" s="441"/>
      <c r="BJ1024" s="441"/>
      <c r="BK1024" s="441"/>
    </row>
    <row r="1025" spans="1:63" x14ac:dyDescent="0.25">
      <c r="A1025" s="443"/>
      <c r="B1025" s="438"/>
      <c r="C1025" s="441"/>
      <c r="D1025" s="441"/>
      <c r="E1025" s="441"/>
      <c r="I1025" s="442"/>
      <c r="Q1025" s="443"/>
      <c r="S1025" s="443"/>
      <c r="T1025" s="441"/>
      <c r="U1025" s="444"/>
      <c r="V1025" s="438"/>
      <c r="W1025" s="443"/>
      <c r="X1025" s="443"/>
      <c r="Y1025" s="441"/>
      <c r="Z1025" s="445"/>
      <c r="AA1025" s="441"/>
      <c r="AB1025" s="443"/>
      <c r="AC1025" s="441"/>
      <c r="AD1025" s="444"/>
      <c r="AG1025" s="441"/>
      <c r="AH1025" s="441"/>
      <c r="AI1025" s="443"/>
      <c r="AL1025" s="441"/>
      <c r="AN1025" s="441"/>
      <c r="AO1025" s="443"/>
      <c r="AP1025" s="441"/>
      <c r="AQ1025" s="441"/>
      <c r="AR1025" s="441"/>
      <c r="AS1025" s="441"/>
      <c r="AT1025" s="441"/>
      <c r="AU1025" s="441"/>
      <c r="AV1025" s="443"/>
      <c r="AW1025" s="442"/>
      <c r="AY1025" s="441"/>
      <c r="BC1025" s="441"/>
      <c r="BD1025" s="441"/>
      <c r="BE1025" s="441"/>
      <c r="BF1025" s="441"/>
      <c r="BG1025" s="441"/>
      <c r="BH1025" s="441"/>
      <c r="BI1025" s="441"/>
      <c r="BJ1025" s="441"/>
      <c r="BK1025" s="441"/>
    </row>
    <row r="1026" spans="1:63" x14ac:dyDescent="0.25">
      <c r="A1026" s="443"/>
      <c r="B1026" s="438"/>
      <c r="C1026" s="441"/>
      <c r="D1026" s="441"/>
      <c r="E1026" s="441"/>
      <c r="I1026" s="442"/>
      <c r="Q1026" s="443"/>
      <c r="S1026" s="443"/>
      <c r="T1026" s="441"/>
      <c r="U1026" s="444"/>
      <c r="V1026" s="438"/>
      <c r="W1026" s="443"/>
      <c r="X1026" s="443"/>
      <c r="Y1026" s="441"/>
      <c r="Z1026" s="445"/>
      <c r="AA1026" s="441"/>
      <c r="AB1026" s="443"/>
      <c r="AC1026" s="441"/>
      <c r="AD1026" s="444"/>
      <c r="AG1026" s="441"/>
      <c r="AH1026" s="441"/>
      <c r="AI1026" s="443"/>
      <c r="AL1026" s="441"/>
      <c r="AN1026" s="441"/>
      <c r="AO1026" s="443"/>
      <c r="AP1026" s="441"/>
      <c r="AQ1026" s="441"/>
      <c r="AR1026" s="441"/>
      <c r="AS1026" s="441"/>
      <c r="AT1026" s="441"/>
      <c r="AU1026" s="441"/>
      <c r="AV1026" s="443"/>
      <c r="AW1026" s="442"/>
      <c r="AY1026" s="441"/>
      <c r="BC1026" s="441"/>
      <c r="BD1026" s="441"/>
      <c r="BE1026" s="441"/>
      <c r="BF1026" s="441"/>
      <c r="BG1026" s="441"/>
      <c r="BH1026" s="441"/>
      <c r="BI1026" s="441"/>
      <c r="BJ1026" s="441"/>
      <c r="BK1026" s="441"/>
    </row>
    <row r="1027" spans="1:63" x14ac:dyDescent="0.25">
      <c r="A1027" s="443"/>
      <c r="B1027" s="438"/>
      <c r="C1027" s="441"/>
      <c r="D1027" s="441"/>
      <c r="E1027" s="441"/>
      <c r="I1027" s="442"/>
      <c r="Q1027" s="443"/>
      <c r="S1027" s="443"/>
      <c r="T1027" s="441"/>
      <c r="U1027" s="444"/>
      <c r="V1027" s="438"/>
      <c r="W1027" s="443"/>
      <c r="X1027" s="443"/>
      <c r="Y1027" s="441"/>
      <c r="Z1027" s="445"/>
      <c r="AA1027" s="441"/>
      <c r="AB1027" s="443"/>
      <c r="AC1027" s="441"/>
      <c r="AD1027" s="444"/>
      <c r="AG1027" s="441"/>
      <c r="AH1027" s="441"/>
      <c r="AI1027" s="443"/>
      <c r="AL1027" s="441"/>
      <c r="AN1027" s="441"/>
      <c r="AO1027" s="443"/>
      <c r="AP1027" s="441"/>
      <c r="AQ1027" s="441"/>
      <c r="AR1027" s="441"/>
      <c r="AS1027" s="441"/>
      <c r="AT1027" s="441"/>
      <c r="AU1027" s="441"/>
      <c r="AV1027" s="443"/>
      <c r="AW1027" s="442"/>
      <c r="AY1027" s="441"/>
      <c r="BC1027" s="441"/>
      <c r="BD1027" s="441"/>
      <c r="BE1027" s="441"/>
      <c r="BF1027" s="441"/>
      <c r="BG1027" s="441"/>
      <c r="BH1027" s="441"/>
      <c r="BI1027" s="441"/>
      <c r="BJ1027" s="441"/>
      <c r="BK1027" s="441"/>
    </row>
    <row r="1028" spans="1:63" x14ac:dyDescent="0.25">
      <c r="A1028" s="443"/>
      <c r="B1028" s="438"/>
      <c r="C1028" s="441"/>
      <c r="D1028" s="441"/>
      <c r="E1028" s="441"/>
      <c r="I1028" s="442"/>
      <c r="Q1028" s="443"/>
      <c r="S1028" s="443"/>
      <c r="T1028" s="441"/>
      <c r="U1028" s="444"/>
      <c r="V1028" s="438"/>
      <c r="W1028" s="443"/>
      <c r="X1028" s="443"/>
      <c r="Y1028" s="441"/>
      <c r="Z1028" s="445"/>
      <c r="AA1028" s="441"/>
      <c r="AB1028" s="443"/>
      <c r="AC1028" s="441"/>
      <c r="AD1028" s="444"/>
      <c r="AG1028" s="441"/>
      <c r="AH1028" s="441"/>
      <c r="AI1028" s="443"/>
      <c r="AL1028" s="441"/>
      <c r="AN1028" s="441"/>
      <c r="AO1028" s="443"/>
      <c r="AP1028" s="441"/>
      <c r="AQ1028" s="441"/>
      <c r="AR1028" s="441"/>
      <c r="AS1028" s="441"/>
      <c r="AT1028" s="441"/>
      <c r="AU1028" s="441"/>
      <c r="AV1028" s="443"/>
      <c r="AW1028" s="442"/>
      <c r="AY1028" s="441"/>
      <c r="BC1028" s="441"/>
      <c r="BD1028" s="441"/>
      <c r="BE1028" s="441"/>
      <c r="BF1028" s="441"/>
      <c r="BG1028" s="441"/>
      <c r="BH1028" s="441"/>
      <c r="BI1028" s="441"/>
      <c r="BJ1028" s="441"/>
      <c r="BK1028" s="441"/>
    </row>
    <row r="1029" spans="1:63" x14ac:dyDescent="0.25">
      <c r="A1029" s="443"/>
      <c r="B1029" s="438"/>
      <c r="C1029" s="441"/>
      <c r="D1029" s="441"/>
      <c r="E1029" s="441"/>
      <c r="I1029" s="442"/>
      <c r="Q1029" s="443"/>
      <c r="S1029" s="443"/>
      <c r="T1029" s="441"/>
      <c r="U1029" s="444"/>
      <c r="V1029" s="438"/>
      <c r="W1029" s="443"/>
      <c r="X1029" s="443"/>
      <c r="Y1029" s="441"/>
      <c r="Z1029" s="445"/>
      <c r="AA1029" s="441"/>
      <c r="AB1029" s="443"/>
      <c r="AC1029" s="441"/>
      <c r="AD1029" s="444"/>
      <c r="AG1029" s="441"/>
      <c r="AH1029" s="441"/>
      <c r="AI1029" s="443"/>
      <c r="AL1029" s="441"/>
      <c r="AN1029" s="441"/>
      <c r="AO1029" s="443"/>
      <c r="AP1029" s="441"/>
      <c r="AQ1029" s="441"/>
      <c r="AR1029" s="441"/>
      <c r="AS1029" s="441"/>
      <c r="AT1029" s="441"/>
      <c r="AU1029" s="441"/>
      <c r="AV1029" s="443"/>
      <c r="AW1029" s="442"/>
      <c r="AY1029" s="441"/>
      <c r="BC1029" s="441"/>
      <c r="BD1029" s="441"/>
      <c r="BE1029" s="441"/>
      <c r="BF1029" s="441"/>
      <c r="BG1029" s="441"/>
      <c r="BH1029" s="441"/>
      <c r="BI1029" s="441"/>
      <c r="BJ1029" s="441"/>
      <c r="BK1029" s="441"/>
    </row>
    <row r="1030" spans="1:63" x14ac:dyDescent="0.25">
      <c r="A1030" s="443"/>
      <c r="B1030" s="438"/>
      <c r="C1030" s="441"/>
      <c r="D1030" s="441"/>
      <c r="E1030" s="441"/>
      <c r="I1030" s="442"/>
      <c r="Q1030" s="443"/>
      <c r="S1030" s="443"/>
      <c r="T1030" s="441"/>
      <c r="U1030" s="444"/>
      <c r="V1030" s="438"/>
      <c r="W1030" s="443"/>
      <c r="X1030" s="443"/>
      <c r="Y1030" s="441"/>
      <c r="Z1030" s="445"/>
      <c r="AA1030" s="441"/>
      <c r="AB1030" s="443"/>
      <c r="AC1030" s="441"/>
      <c r="AD1030" s="444"/>
      <c r="AG1030" s="441"/>
      <c r="AH1030" s="441"/>
      <c r="AI1030" s="443"/>
      <c r="AL1030" s="441"/>
      <c r="AN1030" s="441"/>
      <c r="AO1030" s="443"/>
      <c r="AP1030" s="441"/>
      <c r="AQ1030" s="441"/>
      <c r="AR1030" s="441"/>
      <c r="AS1030" s="441"/>
      <c r="AT1030" s="441"/>
      <c r="AU1030" s="441"/>
      <c r="AV1030" s="443"/>
      <c r="AW1030" s="442"/>
      <c r="AY1030" s="441"/>
      <c r="BC1030" s="441"/>
      <c r="BD1030" s="441"/>
      <c r="BE1030" s="441"/>
      <c r="BF1030" s="441"/>
      <c r="BG1030" s="441"/>
      <c r="BH1030" s="441"/>
      <c r="BI1030" s="441"/>
      <c r="BJ1030" s="441"/>
      <c r="BK1030" s="441"/>
    </row>
    <row r="1031" spans="1:63" x14ac:dyDescent="0.25">
      <c r="A1031" s="443"/>
      <c r="B1031" s="438"/>
      <c r="C1031" s="441"/>
      <c r="D1031" s="441"/>
      <c r="E1031" s="441"/>
      <c r="I1031" s="442"/>
      <c r="Q1031" s="443"/>
      <c r="S1031" s="443"/>
      <c r="T1031" s="441"/>
      <c r="U1031" s="444"/>
      <c r="V1031" s="438"/>
      <c r="W1031" s="443"/>
      <c r="X1031" s="443"/>
      <c r="Y1031" s="441"/>
      <c r="Z1031" s="445"/>
      <c r="AA1031" s="441"/>
      <c r="AB1031" s="443"/>
      <c r="AC1031" s="441"/>
      <c r="AD1031" s="444"/>
      <c r="AG1031" s="441"/>
      <c r="AH1031" s="441"/>
      <c r="AI1031" s="443"/>
      <c r="AL1031" s="441"/>
      <c r="AN1031" s="441"/>
      <c r="AO1031" s="443"/>
      <c r="AP1031" s="441"/>
      <c r="AQ1031" s="441"/>
      <c r="AR1031" s="441"/>
      <c r="AS1031" s="441"/>
      <c r="AT1031" s="441"/>
      <c r="AU1031" s="441"/>
      <c r="AV1031" s="443"/>
      <c r="AW1031" s="442"/>
      <c r="AY1031" s="441"/>
      <c r="BC1031" s="441"/>
      <c r="BD1031" s="441"/>
      <c r="BE1031" s="441"/>
      <c r="BF1031" s="441"/>
      <c r="BG1031" s="441"/>
      <c r="BH1031" s="441"/>
      <c r="BI1031" s="441"/>
      <c r="BJ1031" s="441"/>
      <c r="BK1031" s="441"/>
    </row>
    <row r="1032" spans="1:63" x14ac:dyDescent="0.25">
      <c r="A1032" s="443"/>
      <c r="B1032" s="438"/>
      <c r="C1032" s="441"/>
      <c r="D1032" s="441"/>
      <c r="E1032" s="441"/>
      <c r="I1032" s="442"/>
      <c r="Q1032" s="443"/>
      <c r="S1032" s="443"/>
      <c r="T1032" s="441"/>
      <c r="U1032" s="444"/>
      <c r="V1032" s="438"/>
      <c r="W1032" s="443"/>
      <c r="X1032" s="443"/>
      <c r="Y1032" s="441"/>
      <c r="Z1032" s="445"/>
      <c r="AA1032" s="441"/>
      <c r="AB1032" s="443"/>
      <c r="AC1032" s="441"/>
      <c r="AD1032" s="444"/>
      <c r="AG1032" s="441"/>
      <c r="AH1032" s="441"/>
      <c r="AI1032" s="443"/>
      <c r="AL1032" s="441"/>
      <c r="AN1032" s="441"/>
      <c r="AO1032" s="443"/>
      <c r="AP1032" s="441"/>
      <c r="AQ1032" s="441"/>
      <c r="AR1032" s="441"/>
      <c r="AS1032" s="441"/>
      <c r="AT1032" s="441"/>
      <c r="AU1032" s="441"/>
      <c r="AV1032" s="443"/>
      <c r="AW1032" s="442"/>
      <c r="AY1032" s="441"/>
      <c r="BC1032" s="441"/>
      <c r="BD1032" s="441"/>
      <c r="BE1032" s="441"/>
      <c r="BF1032" s="441"/>
      <c r="BG1032" s="441"/>
      <c r="BH1032" s="441"/>
      <c r="BI1032" s="441"/>
      <c r="BJ1032" s="441"/>
      <c r="BK1032" s="441"/>
    </row>
    <row r="1033" spans="1:63" x14ac:dyDescent="0.25">
      <c r="A1033" s="443"/>
      <c r="B1033" s="438"/>
      <c r="C1033" s="441"/>
      <c r="D1033" s="441"/>
      <c r="E1033" s="441"/>
      <c r="I1033" s="442"/>
      <c r="Q1033" s="443"/>
      <c r="S1033" s="443"/>
      <c r="T1033" s="441"/>
      <c r="U1033" s="444"/>
      <c r="V1033" s="438"/>
      <c r="W1033" s="443"/>
      <c r="X1033" s="443"/>
      <c r="Y1033" s="441"/>
      <c r="Z1033" s="445"/>
      <c r="AA1033" s="441"/>
      <c r="AB1033" s="443"/>
      <c r="AC1033" s="441"/>
      <c r="AD1033" s="444"/>
      <c r="AG1033" s="441"/>
      <c r="AH1033" s="441"/>
      <c r="AI1033" s="443"/>
      <c r="AL1033" s="441"/>
      <c r="AN1033" s="441"/>
      <c r="AO1033" s="443"/>
      <c r="AP1033" s="441"/>
      <c r="AQ1033" s="441"/>
      <c r="AR1033" s="441"/>
      <c r="AS1033" s="441"/>
      <c r="AT1033" s="441"/>
      <c r="AU1033" s="441"/>
      <c r="AV1033" s="443"/>
      <c r="AW1033" s="442"/>
      <c r="AY1033" s="441"/>
      <c r="BC1033" s="441"/>
      <c r="BD1033" s="441"/>
      <c r="BE1033" s="441"/>
      <c r="BF1033" s="441"/>
      <c r="BG1033" s="441"/>
      <c r="BH1033" s="441"/>
      <c r="BI1033" s="441"/>
      <c r="BJ1033" s="441"/>
      <c r="BK1033" s="441"/>
    </row>
    <row r="1034" spans="1:63" x14ac:dyDescent="0.25">
      <c r="A1034" s="443"/>
      <c r="B1034" s="438"/>
      <c r="C1034" s="441"/>
      <c r="D1034" s="441"/>
      <c r="E1034" s="441"/>
      <c r="I1034" s="442"/>
      <c r="Q1034" s="443"/>
      <c r="S1034" s="443"/>
      <c r="T1034" s="441"/>
      <c r="U1034" s="444"/>
      <c r="V1034" s="438"/>
      <c r="W1034" s="443"/>
      <c r="X1034" s="443"/>
      <c r="Y1034" s="441"/>
      <c r="Z1034" s="445"/>
      <c r="AA1034" s="441"/>
      <c r="AB1034" s="443"/>
      <c r="AC1034" s="441"/>
      <c r="AD1034" s="444"/>
      <c r="AG1034" s="441"/>
      <c r="AH1034" s="441"/>
      <c r="AI1034" s="443"/>
      <c r="AL1034" s="441"/>
      <c r="AN1034" s="441"/>
      <c r="AO1034" s="443"/>
      <c r="AP1034" s="441"/>
      <c r="AQ1034" s="441"/>
      <c r="AR1034" s="441"/>
      <c r="AS1034" s="441"/>
      <c r="AT1034" s="441"/>
      <c r="AU1034" s="441"/>
      <c r="AV1034" s="443"/>
      <c r="AW1034" s="442"/>
      <c r="AY1034" s="441"/>
      <c r="BC1034" s="441"/>
      <c r="BD1034" s="441"/>
      <c r="BE1034" s="441"/>
      <c r="BF1034" s="441"/>
      <c r="BG1034" s="441"/>
      <c r="BH1034" s="441"/>
      <c r="BI1034" s="441"/>
      <c r="BJ1034" s="441"/>
      <c r="BK1034" s="441"/>
    </row>
    <row r="1035" spans="1:63" x14ac:dyDescent="0.25">
      <c r="A1035" s="443"/>
      <c r="B1035" s="438"/>
      <c r="C1035" s="441"/>
      <c r="D1035" s="441"/>
      <c r="E1035" s="441"/>
      <c r="I1035" s="442"/>
      <c r="Q1035" s="443"/>
      <c r="S1035" s="443"/>
      <c r="T1035" s="441"/>
      <c r="U1035" s="444"/>
      <c r="V1035" s="438"/>
      <c r="W1035" s="443"/>
      <c r="X1035" s="443"/>
      <c r="Y1035" s="441"/>
      <c r="Z1035" s="445"/>
      <c r="AA1035" s="441"/>
      <c r="AB1035" s="443"/>
      <c r="AC1035" s="441"/>
      <c r="AD1035" s="444"/>
      <c r="AG1035" s="441"/>
      <c r="AH1035" s="441"/>
      <c r="AI1035" s="443"/>
      <c r="AL1035" s="441"/>
      <c r="AN1035" s="441"/>
      <c r="AO1035" s="443"/>
      <c r="AP1035" s="441"/>
      <c r="AQ1035" s="441"/>
      <c r="AR1035" s="441"/>
      <c r="AS1035" s="441"/>
      <c r="AT1035" s="441"/>
      <c r="AU1035" s="441"/>
      <c r="AV1035" s="443"/>
      <c r="AW1035" s="442"/>
      <c r="AY1035" s="441"/>
      <c r="BC1035" s="441"/>
      <c r="BD1035" s="441"/>
      <c r="BE1035" s="441"/>
      <c r="BF1035" s="441"/>
      <c r="BG1035" s="441"/>
      <c r="BH1035" s="441"/>
      <c r="BI1035" s="441"/>
      <c r="BJ1035" s="441"/>
      <c r="BK1035" s="441"/>
    </row>
    <row r="1036" spans="1:63" x14ac:dyDescent="0.25">
      <c r="A1036" s="443"/>
      <c r="B1036" s="438"/>
      <c r="C1036" s="441"/>
      <c r="D1036" s="441"/>
      <c r="E1036" s="441"/>
      <c r="I1036" s="442"/>
      <c r="Q1036" s="443"/>
      <c r="S1036" s="443"/>
      <c r="T1036" s="441"/>
      <c r="U1036" s="444"/>
      <c r="V1036" s="438"/>
      <c r="W1036" s="443"/>
      <c r="X1036" s="443"/>
      <c r="Y1036" s="441"/>
      <c r="Z1036" s="445"/>
      <c r="AA1036" s="441"/>
      <c r="AB1036" s="443"/>
      <c r="AC1036" s="441"/>
      <c r="AD1036" s="444"/>
      <c r="AG1036" s="441"/>
      <c r="AH1036" s="441"/>
      <c r="AI1036" s="443"/>
      <c r="AL1036" s="441"/>
      <c r="AN1036" s="441"/>
      <c r="AO1036" s="443"/>
      <c r="AP1036" s="441"/>
      <c r="AQ1036" s="441"/>
      <c r="AR1036" s="441"/>
      <c r="AS1036" s="441"/>
      <c r="AT1036" s="441"/>
      <c r="AU1036" s="441"/>
      <c r="AV1036" s="443"/>
      <c r="AW1036" s="442"/>
      <c r="AY1036" s="441"/>
      <c r="BC1036" s="441"/>
      <c r="BD1036" s="441"/>
      <c r="BE1036" s="441"/>
      <c r="BF1036" s="441"/>
      <c r="BG1036" s="441"/>
      <c r="BH1036" s="441"/>
      <c r="BI1036" s="441"/>
      <c r="BJ1036" s="441"/>
      <c r="BK1036" s="441"/>
    </row>
    <row r="1037" spans="1:63" x14ac:dyDescent="0.25">
      <c r="A1037" s="443"/>
      <c r="B1037" s="438"/>
      <c r="C1037" s="441"/>
      <c r="D1037" s="441"/>
      <c r="E1037" s="441"/>
      <c r="I1037" s="442"/>
      <c r="Q1037" s="443"/>
      <c r="S1037" s="443"/>
      <c r="T1037" s="441"/>
      <c r="U1037" s="444"/>
      <c r="V1037" s="438"/>
      <c r="W1037" s="443"/>
      <c r="X1037" s="443"/>
      <c r="Y1037" s="441"/>
      <c r="Z1037" s="445"/>
      <c r="AA1037" s="441"/>
      <c r="AB1037" s="443"/>
      <c r="AC1037" s="441"/>
      <c r="AD1037" s="444"/>
      <c r="AG1037" s="441"/>
      <c r="AH1037" s="441"/>
      <c r="AI1037" s="443"/>
      <c r="AL1037" s="441"/>
      <c r="AN1037" s="441"/>
      <c r="AO1037" s="443"/>
      <c r="AP1037" s="441"/>
      <c r="AQ1037" s="441"/>
      <c r="AR1037" s="441"/>
      <c r="AS1037" s="441"/>
      <c r="AT1037" s="441"/>
      <c r="AU1037" s="441"/>
      <c r="AV1037" s="443"/>
      <c r="AW1037" s="442"/>
      <c r="AY1037" s="441"/>
      <c r="BC1037" s="441"/>
      <c r="BD1037" s="441"/>
      <c r="BE1037" s="441"/>
      <c r="BF1037" s="441"/>
      <c r="BG1037" s="441"/>
      <c r="BH1037" s="441"/>
      <c r="BI1037" s="441"/>
      <c r="BJ1037" s="441"/>
      <c r="BK1037" s="441"/>
    </row>
    <row r="1038" spans="1:63" x14ac:dyDescent="0.25">
      <c r="A1038" s="443"/>
      <c r="B1038" s="438"/>
      <c r="C1038" s="441"/>
      <c r="D1038" s="441"/>
      <c r="E1038" s="441"/>
      <c r="I1038" s="442"/>
      <c r="Q1038" s="443"/>
      <c r="S1038" s="443"/>
      <c r="T1038" s="441"/>
      <c r="U1038" s="444"/>
      <c r="V1038" s="438"/>
      <c r="W1038" s="443"/>
      <c r="X1038" s="443"/>
      <c r="Y1038" s="441"/>
      <c r="Z1038" s="445"/>
      <c r="AA1038" s="441"/>
      <c r="AB1038" s="443"/>
      <c r="AC1038" s="441"/>
      <c r="AD1038" s="444"/>
      <c r="AG1038" s="441"/>
      <c r="AH1038" s="441"/>
      <c r="AI1038" s="443"/>
      <c r="AL1038" s="441"/>
      <c r="AN1038" s="441"/>
      <c r="AO1038" s="443"/>
      <c r="AP1038" s="441"/>
      <c r="AQ1038" s="441"/>
      <c r="AR1038" s="441"/>
      <c r="AS1038" s="441"/>
      <c r="AT1038" s="441"/>
      <c r="AU1038" s="441"/>
      <c r="AV1038" s="443"/>
      <c r="AW1038" s="442"/>
      <c r="AY1038" s="441"/>
      <c r="BC1038" s="441"/>
      <c r="BD1038" s="441"/>
      <c r="BE1038" s="441"/>
      <c r="BF1038" s="441"/>
      <c r="BG1038" s="441"/>
      <c r="BH1038" s="441"/>
      <c r="BI1038" s="441"/>
      <c r="BJ1038" s="441"/>
      <c r="BK1038" s="441"/>
    </row>
    <row r="1039" spans="1:63" x14ac:dyDescent="0.25">
      <c r="A1039" s="443"/>
      <c r="B1039" s="438"/>
      <c r="C1039" s="441"/>
      <c r="D1039" s="441"/>
      <c r="E1039" s="441"/>
      <c r="I1039" s="442"/>
      <c r="Q1039" s="443"/>
      <c r="S1039" s="443"/>
      <c r="T1039" s="441"/>
      <c r="U1039" s="444"/>
      <c r="V1039" s="438"/>
      <c r="W1039" s="443"/>
      <c r="X1039" s="443"/>
      <c r="Y1039" s="441"/>
      <c r="Z1039" s="445"/>
      <c r="AA1039" s="441"/>
      <c r="AB1039" s="443"/>
      <c r="AC1039" s="441"/>
      <c r="AD1039" s="444"/>
      <c r="AG1039" s="441"/>
      <c r="AH1039" s="441"/>
      <c r="AI1039" s="443"/>
      <c r="AL1039" s="441"/>
      <c r="AN1039" s="441"/>
      <c r="AO1039" s="443"/>
      <c r="AP1039" s="441"/>
      <c r="AQ1039" s="441"/>
      <c r="AR1039" s="441"/>
      <c r="AS1039" s="441"/>
      <c r="AT1039" s="441"/>
      <c r="AU1039" s="441"/>
      <c r="AV1039" s="443"/>
      <c r="AW1039" s="442"/>
      <c r="AY1039" s="441"/>
      <c r="BC1039" s="441"/>
      <c r="BD1039" s="441"/>
      <c r="BE1039" s="441"/>
      <c r="BF1039" s="441"/>
      <c r="BG1039" s="441"/>
      <c r="BH1039" s="441"/>
      <c r="BI1039" s="441"/>
      <c r="BJ1039" s="441"/>
      <c r="BK1039" s="441"/>
    </row>
    <row r="1040" spans="1:63" x14ac:dyDescent="0.25">
      <c r="A1040" s="443"/>
      <c r="B1040" s="438"/>
      <c r="C1040" s="441"/>
      <c r="D1040" s="441"/>
      <c r="E1040" s="441"/>
      <c r="I1040" s="442"/>
      <c r="Q1040" s="443"/>
      <c r="S1040" s="443"/>
      <c r="T1040" s="441"/>
      <c r="U1040" s="444"/>
      <c r="V1040" s="438"/>
      <c r="W1040" s="443"/>
      <c r="X1040" s="443"/>
      <c r="Y1040" s="441"/>
      <c r="Z1040" s="445"/>
      <c r="AA1040" s="441"/>
      <c r="AB1040" s="443"/>
      <c r="AC1040" s="441"/>
      <c r="AD1040" s="444"/>
      <c r="AG1040" s="441"/>
      <c r="AH1040" s="441"/>
      <c r="AI1040" s="443"/>
      <c r="AL1040" s="441"/>
      <c r="AN1040" s="441"/>
      <c r="AO1040" s="443"/>
      <c r="AP1040" s="441"/>
      <c r="AQ1040" s="441"/>
      <c r="AR1040" s="441"/>
      <c r="AS1040" s="441"/>
      <c r="AT1040" s="441"/>
      <c r="AU1040" s="441"/>
      <c r="AV1040" s="443"/>
      <c r="AW1040" s="442"/>
      <c r="AY1040" s="441"/>
      <c r="BC1040" s="441"/>
      <c r="BD1040" s="441"/>
      <c r="BE1040" s="441"/>
      <c r="BF1040" s="441"/>
      <c r="BG1040" s="441"/>
      <c r="BH1040" s="441"/>
      <c r="BI1040" s="441"/>
      <c r="BJ1040" s="441"/>
      <c r="BK1040" s="441"/>
    </row>
    <row r="1041" spans="1:63" x14ac:dyDescent="0.25">
      <c r="A1041" s="443"/>
      <c r="B1041" s="438"/>
      <c r="C1041" s="441"/>
      <c r="D1041" s="441"/>
      <c r="E1041" s="441"/>
      <c r="I1041" s="442"/>
      <c r="Q1041" s="443"/>
      <c r="S1041" s="443"/>
      <c r="T1041" s="441"/>
      <c r="U1041" s="444"/>
      <c r="V1041" s="438"/>
      <c r="W1041" s="443"/>
      <c r="X1041" s="443"/>
      <c r="Y1041" s="441"/>
      <c r="Z1041" s="445"/>
      <c r="AA1041" s="441"/>
      <c r="AB1041" s="443"/>
      <c r="AC1041" s="441"/>
      <c r="AD1041" s="444"/>
      <c r="AG1041" s="441"/>
      <c r="AH1041" s="441"/>
      <c r="AI1041" s="443"/>
      <c r="AL1041" s="441"/>
      <c r="AN1041" s="441"/>
      <c r="AO1041" s="443"/>
      <c r="AP1041" s="441"/>
      <c r="AQ1041" s="441"/>
      <c r="AR1041" s="441"/>
      <c r="AS1041" s="441"/>
      <c r="AT1041" s="441"/>
      <c r="AU1041" s="441"/>
      <c r="AV1041" s="443"/>
      <c r="AW1041" s="442"/>
      <c r="AY1041" s="441"/>
      <c r="BC1041" s="441"/>
      <c r="BD1041" s="441"/>
      <c r="BE1041" s="441"/>
      <c r="BF1041" s="441"/>
      <c r="BG1041" s="441"/>
      <c r="BH1041" s="441"/>
      <c r="BI1041" s="441"/>
      <c r="BJ1041" s="441"/>
      <c r="BK1041" s="441"/>
    </row>
    <row r="1042" spans="1:63" x14ac:dyDescent="0.25">
      <c r="A1042" s="443"/>
      <c r="B1042" s="438"/>
      <c r="C1042" s="441"/>
      <c r="D1042" s="441"/>
      <c r="E1042" s="441"/>
      <c r="I1042" s="442"/>
      <c r="Q1042" s="443"/>
      <c r="S1042" s="443"/>
      <c r="T1042" s="441"/>
      <c r="U1042" s="444"/>
      <c r="V1042" s="438"/>
      <c r="W1042" s="443"/>
      <c r="X1042" s="443"/>
      <c r="Y1042" s="441"/>
      <c r="Z1042" s="445"/>
      <c r="AA1042" s="441"/>
      <c r="AB1042" s="443"/>
      <c r="AC1042" s="441"/>
      <c r="AD1042" s="444"/>
      <c r="AG1042" s="441"/>
      <c r="AH1042" s="441"/>
      <c r="AI1042" s="443"/>
      <c r="AL1042" s="441"/>
      <c r="AN1042" s="441"/>
      <c r="AO1042" s="443"/>
      <c r="AP1042" s="441"/>
      <c r="AQ1042" s="441"/>
      <c r="AR1042" s="441"/>
      <c r="AS1042" s="441"/>
      <c r="AT1042" s="441"/>
      <c r="AU1042" s="441"/>
      <c r="AV1042" s="443"/>
      <c r="AW1042" s="442"/>
      <c r="AY1042" s="441"/>
      <c r="BC1042" s="441"/>
      <c r="BD1042" s="441"/>
      <c r="BE1042" s="441"/>
      <c r="BF1042" s="441"/>
      <c r="BG1042" s="441"/>
      <c r="BH1042" s="441"/>
      <c r="BI1042" s="441"/>
      <c r="BJ1042" s="441"/>
      <c r="BK1042" s="441"/>
    </row>
    <row r="1043" spans="1:63" x14ac:dyDescent="0.25">
      <c r="A1043" s="443"/>
      <c r="B1043" s="438"/>
      <c r="C1043" s="441"/>
      <c r="D1043" s="441"/>
      <c r="E1043" s="441"/>
      <c r="I1043" s="442"/>
      <c r="Q1043" s="443"/>
      <c r="S1043" s="443"/>
      <c r="T1043" s="441"/>
      <c r="U1043" s="444"/>
      <c r="V1043" s="438"/>
      <c r="W1043" s="443"/>
      <c r="X1043" s="443"/>
      <c r="Y1043" s="441"/>
      <c r="Z1043" s="445"/>
      <c r="AA1043" s="441"/>
      <c r="AB1043" s="443"/>
      <c r="AC1043" s="441"/>
      <c r="AD1043" s="444"/>
      <c r="AG1043" s="441"/>
      <c r="AH1043" s="441"/>
      <c r="AI1043" s="443"/>
      <c r="AL1043" s="441"/>
      <c r="AN1043" s="441"/>
      <c r="AO1043" s="443"/>
      <c r="AP1043" s="441"/>
      <c r="AQ1043" s="441"/>
      <c r="AR1043" s="441"/>
      <c r="AS1043" s="441"/>
      <c r="AT1043" s="441"/>
      <c r="AU1043" s="441"/>
      <c r="AV1043" s="443"/>
      <c r="AW1043" s="442"/>
      <c r="AY1043" s="441"/>
      <c r="BC1043" s="441"/>
      <c r="BD1043" s="441"/>
      <c r="BE1043" s="441"/>
      <c r="BF1043" s="441"/>
      <c r="BG1043" s="441"/>
      <c r="BH1043" s="441"/>
      <c r="BI1043" s="441"/>
      <c r="BJ1043" s="441"/>
      <c r="BK1043" s="441"/>
    </row>
    <row r="1044" spans="1:63" x14ac:dyDescent="0.25">
      <c r="A1044" s="443"/>
      <c r="B1044" s="438"/>
      <c r="C1044" s="441"/>
      <c r="D1044" s="441"/>
      <c r="E1044" s="441"/>
      <c r="I1044" s="442"/>
      <c r="Q1044" s="443"/>
      <c r="S1044" s="443"/>
      <c r="T1044" s="441"/>
      <c r="U1044" s="444"/>
      <c r="V1044" s="438"/>
      <c r="W1044" s="443"/>
      <c r="X1044" s="443"/>
      <c r="Y1044" s="441"/>
      <c r="Z1044" s="445"/>
      <c r="AA1044" s="441"/>
      <c r="AB1044" s="443"/>
      <c r="AC1044" s="441"/>
      <c r="AD1044" s="444"/>
      <c r="AG1044" s="441"/>
      <c r="AH1044" s="441"/>
      <c r="AI1044" s="443"/>
      <c r="AL1044" s="441"/>
      <c r="AN1044" s="441"/>
      <c r="AO1044" s="443"/>
      <c r="AP1044" s="441"/>
      <c r="AQ1044" s="441"/>
      <c r="AR1044" s="441"/>
      <c r="AS1044" s="441"/>
      <c r="AT1044" s="441"/>
      <c r="AU1044" s="441"/>
      <c r="AV1044" s="443"/>
      <c r="AW1044" s="442"/>
      <c r="AY1044" s="441"/>
      <c r="BC1044" s="441"/>
      <c r="BD1044" s="441"/>
      <c r="BE1044" s="441"/>
      <c r="BF1044" s="441"/>
      <c r="BG1044" s="441"/>
      <c r="BH1044" s="441"/>
      <c r="BI1044" s="441"/>
      <c r="BJ1044" s="441"/>
      <c r="BK1044" s="441"/>
    </row>
    <row r="1045" spans="1:63" x14ac:dyDescent="0.25">
      <c r="A1045" s="443"/>
      <c r="B1045" s="438"/>
      <c r="C1045" s="441"/>
      <c r="D1045" s="441"/>
      <c r="E1045" s="441"/>
      <c r="I1045" s="442"/>
      <c r="Q1045" s="443"/>
      <c r="S1045" s="443"/>
      <c r="T1045" s="441"/>
      <c r="U1045" s="444"/>
      <c r="V1045" s="438"/>
      <c r="W1045" s="443"/>
      <c r="X1045" s="443"/>
      <c r="Y1045" s="441"/>
      <c r="Z1045" s="445"/>
      <c r="AA1045" s="441"/>
      <c r="AB1045" s="443"/>
      <c r="AC1045" s="441"/>
      <c r="AD1045" s="444"/>
      <c r="AG1045" s="441"/>
      <c r="AH1045" s="441"/>
      <c r="AI1045" s="443"/>
      <c r="AL1045" s="441"/>
      <c r="AN1045" s="441"/>
      <c r="AO1045" s="443"/>
      <c r="AP1045" s="441"/>
      <c r="AQ1045" s="441"/>
      <c r="AR1045" s="441"/>
      <c r="AS1045" s="441"/>
      <c r="AT1045" s="441"/>
      <c r="AU1045" s="441"/>
      <c r="AV1045" s="443"/>
      <c r="AW1045" s="442"/>
      <c r="AY1045" s="441"/>
      <c r="BC1045" s="441"/>
      <c r="BD1045" s="441"/>
      <c r="BE1045" s="441"/>
      <c r="BF1045" s="441"/>
      <c r="BG1045" s="441"/>
      <c r="BH1045" s="441"/>
      <c r="BI1045" s="441"/>
      <c r="BJ1045" s="441"/>
      <c r="BK1045" s="441"/>
    </row>
    <row r="1046" spans="1:63" x14ac:dyDescent="0.25">
      <c r="A1046" s="443"/>
      <c r="B1046" s="438"/>
      <c r="C1046" s="441"/>
      <c r="D1046" s="441"/>
      <c r="E1046" s="441"/>
      <c r="I1046" s="442"/>
      <c r="Q1046" s="443"/>
      <c r="S1046" s="443"/>
      <c r="T1046" s="441"/>
      <c r="U1046" s="444"/>
      <c r="V1046" s="438"/>
      <c r="W1046" s="443"/>
      <c r="X1046" s="443"/>
      <c r="Y1046" s="441"/>
      <c r="Z1046" s="445"/>
      <c r="AA1046" s="441"/>
      <c r="AB1046" s="443"/>
      <c r="AC1046" s="441"/>
      <c r="AD1046" s="444"/>
      <c r="AG1046" s="441"/>
      <c r="AH1046" s="441"/>
      <c r="AI1046" s="443"/>
      <c r="AL1046" s="441"/>
      <c r="AN1046" s="441"/>
      <c r="AO1046" s="443"/>
      <c r="AP1046" s="441"/>
      <c r="AQ1046" s="441"/>
      <c r="AR1046" s="441"/>
      <c r="AS1046" s="441"/>
      <c r="AT1046" s="441"/>
      <c r="AU1046" s="441"/>
      <c r="AV1046" s="443"/>
      <c r="AW1046" s="442"/>
      <c r="AY1046" s="441"/>
      <c r="BC1046" s="441"/>
      <c r="BD1046" s="441"/>
      <c r="BE1046" s="441"/>
      <c r="BF1046" s="441"/>
      <c r="BG1046" s="441"/>
      <c r="BH1046" s="441"/>
      <c r="BI1046" s="441"/>
      <c r="BJ1046" s="441"/>
      <c r="BK1046" s="441"/>
    </row>
    <row r="1047" spans="1:63" x14ac:dyDescent="0.25">
      <c r="A1047" s="443"/>
      <c r="B1047" s="438"/>
      <c r="C1047" s="441"/>
      <c r="D1047" s="441"/>
      <c r="E1047" s="441"/>
      <c r="I1047" s="442"/>
      <c r="Q1047" s="443"/>
      <c r="S1047" s="443"/>
      <c r="T1047" s="441"/>
      <c r="U1047" s="444"/>
      <c r="V1047" s="438"/>
      <c r="W1047" s="443"/>
      <c r="X1047" s="443"/>
      <c r="Y1047" s="441"/>
      <c r="Z1047" s="445"/>
      <c r="AA1047" s="441"/>
      <c r="AB1047" s="443"/>
      <c r="AC1047" s="441"/>
      <c r="AD1047" s="444"/>
      <c r="AG1047" s="441"/>
      <c r="AH1047" s="441"/>
      <c r="AI1047" s="443"/>
      <c r="AL1047" s="441"/>
      <c r="AN1047" s="441"/>
      <c r="AO1047" s="443"/>
      <c r="AP1047" s="441"/>
      <c r="AQ1047" s="441"/>
      <c r="AR1047" s="441"/>
      <c r="AS1047" s="441"/>
      <c r="AT1047" s="441"/>
      <c r="AU1047" s="441"/>
      <c r="AV1047" s="443"/>
      <c r="AW1047" s="442"/>
      <c r="AY1047" s="441"/>
      <c r="BC1047" s="441"/>
      <c r="BD1047" s="441"/>
      <c r="BE1047" s="441"/>
      <c r="BF1047" s="441"/>
      <c r="BG1047" s="441"/>
      <c r="BH1047" s="441"/>
      <c r="BI1047" s="441"/>
      <c r="BJ1047" s="441"/>
      <c r="BK1047" s="441"/>
    </row>
    <row r="1048" spans="1:63" x14ac:dyDescent="0.25">
      <c r="A1048" s="443"/>
      <c r="B1048" s="438"/>
      <c r="C1048" s="441"/>
      <c r="D1048" s="441"/>
      <c r="E1048" s="441"/>
      <c r="I1048" s="442"/>
      <c r="Q1048" s="443"/>
      <c r="S1048" s="443"/>
      <c r="T1048" s="441"/>
      <c r="U1048" s="444"/>
      <c r="V1048" s="438"/>
      <c r="W1048" s="443"/>
      <c r="X1048" s="443"/>
      <c r="Y1048" s="441"/>
      <c r="Z1048" s="445"/>
      <c r="AA1048" s="441"/>
      <c r="AB1048" s="443"/>
      <c r="AC1048" s="441"/>
      <c r="AD1048" s="444"/>
      <c r="AG1048" s="441"/>
      <c r="AH1048" s="441"/>
      <c r="AI1048" s="443"/>
      <c r="AL1048" s="441"/>
      <c r="AN1048" s="441"/>
      <c r="AO1048" s="443"/>
      <c r="AP1048" s="441"/>
      <c r="AQ1048" s="441"/>
      <c r="AR1048" s="441"/>
      <c r="AS1048" s="441"/>
      <c r="AT1048" s="441"/>
      <c r="AU1048" s="441"/>
      <c r="AV1048" s="443"/>
      <c r="AW1048" s="442"/>
      <c r="AY1048" s="441"/>
      <c r="BC1048" s="441"/>
      <c r="BD1048" s="441"/>
      <c r="BE1048" s="441"/>
      <c r="BF1048" s="441"/>
      <c r="BG1048" s="441"/>
      <c r="BH1048" s="441"/>
      <c r="BI1048" s="441"/>
      <c r="BJ1048" s="441"/>
      <c r="BK1048" s="441"/>
    </row>
    <row r="1049" spans="1:63" x14ac:dyDescent="0.25">
      <c r="A1049" s="443"/>
      <c r="B1049" s="438"/>
      <c r="C1049" s="441"/>
      <c r="D1049" s="441"/>
      <c r="E1049" s="441"/>
      <c r="I1049" s="442"/>
      <c r="Q1049" s="443"/>
      <c r="S1049" s="443"/>
      <c r="T1049" s="441"/>
      <c r="U1049" s="444"/>
      <c r="V1049" s="438"/>
      <c r="W1049" s="443"/>
      <c r="X1049" s="443"/>
      <c r="Y1049" s="441"/>
      <c r="Z1049" s="445"/>
      <c r="AA1049" s="441"/>
      <c r="AB1049" s="443"/>
      <c r="AC1049" s="441"/>
      <c r="AD1049" s="444"/>
      <c r="AG1049" s="441"/>
      <c r="AH1049" s="441"/>
      <c r="AI1049" s="443"/>
      <c r="AL1049" s="441"/>
      <c r="AN1049" s="441"/>
      <c r="AO1049" s="443"/>
      <c r="AP1049" s="441"/>
      <c r="AQ1049" s="441"/>
      <c r="AR1049" s="441"/>
      <c r="AS1049" s="441"/>
      <c r="AT1049" s="441"/>
      <c r="AU1049" s="441"/>
      <c r="AV1049" s="443"/>
      <c r="AW1049" s="442"/>
      <c r="AY1049" s="441"/>
      <c r="BC1049" s="441"/>
      <c r="BD1049" s="441"/>
      <c r="BE1049" s="441"/>
      <c r="BF1049" s="441"/>
      <c r="BG1049" s="441"/>
      <c r="BH1049" s="441"/>
      <c r="BI1049" s="441"/>
      <c r="BJ1049" s="441"/>
      <c r="BK1049" s="441"/>
    </row>
    <row r="1050" spans="1:63" x14ac:dyDescent="0.25">
      <c r="A1050" s="443"/>
      <c r="B1050" s="438"/>
      <c r="C1050" s="441"/>
      <c r="D1050" s="441"/>
      <c r="E1050" s="441"/>
      <c r="I1050" s="442"/>
      <c r="Q1050" s="443"/>
      <c r="S1050" s="443"/>
      <c r="T1050" s="441"/>
      <c r="U1050" s="444"/>
      <c r="V1050" s="438"/>
      <c r="W1050" s="443"/>
      <c r="X1050" s="443"/>
      <c r="Y1050" s="441"/>
      <c r="Z1050" s="445"/>
      <c r="AA1050" s="441"/>
      <c r="AB1050" s="443"/>
      <c r="AC1050" s="441"/>
      <c r="AD1050" s="444"/>
      <c r="AG1050" s="441"/>
      <c r="AH1050" s="441"/>
      <c r="AI1050" s="443"/>
      <c r="AL1050" s="441"/>
      <c r="AN1050" s="441"/>
      <c r="AO1050" s="443"/>
      <c r="AP1050" s="441"/>
      <c r="AQ1050" s="441"/>
      <c r="AR1050" s="441"/>
      <c r="AS1050" s="441"/>
      <c r="AT1050" s="441"/>
      <c r="AU1050" s="441"/>
      <c r="AV1050" s="443"/>
      <c r="AW1050" s="442"/>
      <c r="AY1050" s="441"/>
      <c r="BC1050" s="441"/>
      <c r="BD1050" s="441"/>
      <c r="BE1050" s="441"/>
      <c r="BF1050" s="441"/>
      <c r="BG1050" s="441"/>
      <c r="BH1050" s="441"/>
      <c r="BI1050" s="441"/>
      <c r="BJ1050" s="441"/>
      <c r="BK1050" s="441"/>
    </row>
    <row r="1051" spans="1:63" x14ac:dyDescent="0.25">
      <c r="A1051" s="443"/>
      <c r="B1051" s="438"/>
      <c r="C1051" s="441"/>
      <c r="D1051" s="441"/>
      <c r="E1051" s="441"/>
      <c r="I1051" s="442"/>
      <c r="Q1051" s="443"/>
      <c r="S1051" s="443"/>
      <c r="T1051" s="441"/>
      <c r="U1051" s="444"/>
      <c r="V1051" s="438"/>
      <c r="W1051" s="443"/>
      <c r="X1051" s="443"/>
      <c r="Y1051" s="441"/>
      <c r="Z1051" s="445"/>
      <c r="AA1051" s="441"/>
      <c r="AB1051" s="443"/>
      <c r="AC1051" s="441"/>
      <c r="AD1051" s="444"/>
      <c r="AG1051" s="441"/>
      <c r="AH1051" s="441"/>
      <c r="AI1051" s="443"/>
      <c r="AL1051" s="441"/>
      <c r="AN1051" s="441"/>
      <c r="AO1051" s="443"/>
      <c r="AP1051" s="441"/>
      <c r="AQ1051" s="441"/>
      <c r="AR1051" s="441"/>
      <c r="AS1051" s="441"/>
      <c r="AT1051" s="441"/>
      <c r="AU1051" s="441"/>
      <c r="AV1051" s="443"/>
      <c r="AW1051" s="442"/>
      <c r="AY1051" s="441"/>
      <c r="BC1051" s="441"/>
      <c r="BD1051" s="441"/>
      <c r="BE1051" s="441"/>
      <c r="BF1051" s="441"/>
      <c r="BG1051" s="441"/>
      <c r="BH1051" s="441"/>
      <c r="BI1051" s="441"/>
      <c r="BJ1051" s="441"/>
      <c r="BK1051" s="441"/>
    </row>
    <row r="1052" spans="1:63" x14ac:dyDescent="0.25">
      <c r="A1052" s="443"/>
      <c r="B1052" s="438"/>
      <c r="C1052" s="441"/>
      <c r="D1052" s="441"/>
      <c r="E1052" s="441"/>
      <c r="I1052" s="442"/>
      <c r="Q1052" s="443"/>
      <c r="S1052" s="443"/>
      <c r="T1052" s="441"/>
      <c r="U1052" s="444"/>
      <c r="V1052" s="438"/>
      <c r="W1052" s="443"/>
      <c r="X1052" s="443"/>
      <c r="Y1052" s="441"/>
      <c r="Z1052" s="445"/>
      <c r="AA1052" s="441"/>
      <c r="AB1052" s="443"/>
      <c r="AC1052" s="441"/>
      <c r="AD1052" s="444"/>
      <c r="AG1052" s="441"/>
      <c r="AH1052" s="441"/>
      <c r="AI1052" s="443"/>
      <c r="AL1052" s="441"/>
      <c r="AN1052" s="441"/>
      <c r="AO1052" s="443"/>
      <c r="AP1052" s="441"/>
      <c r="AQ1052" s="441"/>
      <c r="AR1052" s="441"/>
      <c r="AS1052" s="441"/>
      <c r="AT1052" s="441"/>
      <c r="AU1052" s="441"/>
      <c r="AV1052" s="443"/>
      <c r="AW1052" s="442"/>
      <c r="AY1052" s="441"/>
      <c r="BC1052" s="441"/>
      <c r="BD1052" s="441"/>
      <c r="BE1052" s="441"/>
      <c r="BF1052" s="441"/>
      <c r="BG1052" s="441"/>
      <c r="BH1052" s="441"/>
      <c r="BI1052" s="441"/>
      <c r="BJ1052" s="441"/>
      <c r="BK1052" s="441"/>
    </row>
    <row r="1053" spans="1:63" x14ac:dyDescent="0.25">
      <c r="A1053" s="443"/>
      <c r="B1053" s="438"/>
      <c r="C1053" s="441"/>
      <c r="D1053" s="441"/>
      <c r="E1053" s="441"/>
      <c r="I1053" s="442"/>
      <c r="Q1053" s="443"/>
      <c r="S1053" s="443"/>
      <c r="T1053" s="441"/>
      <c r="U1053" s="444"/>
      <c r="V1053" s="438"/>
      <c r="W1053" s="443"/>
      <c r="X1053" s="443"/>
      <c r="Y1053" s="441"/>
      <c r="Z1053" s="445"/>
      <c r="AA1053" s="441"/>
      <c r="AB1053" s="443"/>
      <c r="AC1053" s="441"/>
      <c r="AD1053" s="444"/>
      <c r="AG1053" s="441"/>
      <c r="AH1053" s="441"/>
      <c r="AI1053" s="443"/>
      <c r="AL1053" s="441"/>
      <c r="AN1053" s="441"/>
      <c r="AO1053" s="443"/>
      <c r="AP1053" s="441"/>
      <c r="AQ1053" s="441"/>
      <c r="AR1053" s="441"/>
      <c r="AS1053" s="441"/>
      <c r="AT1053" s="441"/>
      <c r="AU1053" s="441"/>
      <c r="AV1053" s="443"/>
      <c r="AW1053" s="442"/>
      <c r="AY1053" s="441"/>
      <c r="BC1053" s="441"/>
      <c r="BD1053" s="441"/>
      <c r="BE1053" s="441"/>
      <c r="BF1053" s="441"/>
      <c r="BG1053" s="441"/>
      <c r="BH1053" s="441"/>
      <c r="BI1053" s="441"/>
      <c r="BJ1053" s="441"/>
      <c r="BK1053" s="441"/>
    </row>
    <row r="1054" spans="1:63" x14ac:dyDescent="0.25">
      <c r="A1054" s="443"/>
      <c r="B1054" s="438"/>
      <c r="C1054" s="441"/>
      <c r="D1054" s="441"/>
      <c r="E1054" s="441"/>
      <c r="I1054" s="442"/>
      <c r="Q1054" s="443"/>
      <c r="S1054" s="443"/>
      <c r="T1054" s="441"/>
      <c r="U1054" s="444"/>
      <c r="V1054" s="438"/>
      <c r="W1054" s="443"/>
      <c r="X1054" s="443"/>
      <c r="Y1054" s="441"/>
      <c r="Z1054" s="445"/>
      <c r="AA1054" s="441"/>
      <c r="AB1054" s="443"/>
      <c r="AC1054" s="441"/>
      <c r="AD1054" s="444"/>
      <c r="AG1054" s="441"/>
      <c r="AH1054" s="441"/>
      <c r="AI1054" s="443"/>
      <c r="AL1054" s="441"/>
      <c r="AN1054" s="441"/>
      <c r="AO1054" s="443"/>
      <c r="AP1054" s="441"/>
      <c r="AQ1054" s="441"/>
      <c r="AR1054" s="441"/>
      <c r="AS1054" s="441"/>
      <c r="AT1054" s="441"/>
      <c r="AU1054" s="441"/>
      <c r="AV1054" s="443"/>
      <c r="AW1054" s="442"/>
      <c r="AY1054" s="441"/>
      <c r="BC1054" s="441"/>
      <c r="BD1054" s="441"/>
      <c r="BE1054" s="441"/>
      <c r="BF1054" s="441"/>
      <c r="BG1054" s="441"/>
      <c r="BH1054" s="441"/>
      <c r="BI1054" s="441"/>
      <c r="BJ1054" s="441"/>
      <c r="BK1054" s="441"/>
    </row>
    <row r="1055" spans="1:63" x14ac:dyDescent="0.25">
      <c r="A1055" s="443"/>
      <c r="B1055" s="438"/>
      <c r="C1055" s="441"/>
      <c r="D1055" s="441"/>
      <c r="E1055" s="441"/>
      <c r="I1055" s="442"/>
      <c r="Q1055" s="443"/>
      <c r="S1055" s="443"/>
      <c r="T1055" s="441"/>
      <c r="U1055" s="444"/>
      <c r="V1055" s="438"/>
      <c r="W1055" s="443"/>
      <c r="X1055" s="443"/>
      <c r="Y1055" s="441"/>
      <c r="Z1055" s="445"/>
      <c r="AA1055" s="441"/>
      <c r="AB1055" s="443"/>
      <c r="AC1055" s="441"/>
      <c r="AD1055" s="444"/>
      <c r="AG1055" s="441"/>
      <c r="AH1055" s="441"/>
      <c r="AI1055" s="443"/>
      <c r="AL1055" s="441"/>
      <c r="AN1055" s="441"/>
      <c r="AO1055" s="443"/>
      <c r="AP1055" s="441"/>
      <c r="AQ1055" s="441"/>
      <c r="AR1055" s="441"/>
      <c r="AS1055" s="441"/>
      <c r="AT1055" s="441"/>
      <c r="AU1055" s="441"/>
      <c r="AV1055" s="443"/>
      <c r="AW1055" s="442"/>
      <c r="AY1055" s="441"/>
      <c r="BC1055" s="441"/>
      <c r="BD1055" s="441"/>
      <c r="BE1055" s="441"/>
      <c r="BF1055" s="441"/>
      <c r="BG1055" s="441"/>
      <c r="BH1055" s="441"/>
      <c r="BI1055" s="441"/>
      <c r="BJ1055" s="441"/>
      <c r="BK1055" s="441"/>
    </row>
    <row r="1056" spans="1:63" x14ac:dyDescent="0.25">
      <c r="A1056" s="443"/>
      <c r="B1056" s="438"/>
      <c r="C1056" s="441"/>
      <c r="D1056" s="441"/>
      <c r="E1056" s="441"/>
      <c r="I1056" s="442"/>
      <c r="Q1056" s="443"/>
      <c r="S1056" s="443"/>
      <c r="T1056" s="441"/>
      <c r="U1056" s="444"/>
      <c r="V1056" s="438"/>
      <c r="W1056" s="443"/>
      <c r="X1056" s="443"/>
      <c r="Y1056" s="441"/>
      <c r="Z1056" s="445"/>
      <c r="AA1056" s="441"/>
      <c r="AB1056" s="443"/>
      <c r="AC1056" s="441"/>
      <c r="AD1056" s="444"/>
      <c r="AG1056" s="441"/>
      <c r="AH1056" s="441"/>
      <c r="AI1056" s="443"/>
      <c r="AL1056" s="441"/>
      <c r="AN1056" s="441"/>
      <c r="AO1056" s="443"/>
      <c r="AP1056" s="441"/>
      <c r="AQ1056" s="441"/>
      <c r="AR1056" s="441"/>
      <c r="AS1056" s="441"/>
      <c r="AT1056" s="441"/>
      <c r="AU1056" s="441"/>
      <c r="AV1056" s="443"/>
      <c r="AW1056" s="442"/>
      <c r="AY1056" s="441"/>
      <c r="BC1056" s="441"/>
      <c r="BD1056" s="441"/>
      <c r="BE1056" s="441"/>
      <c r="BF1056" s="441"/>
      <c r="BG1056" s="441"/>
      <c r="BH1056" s="441"/>
      <c r="BI1056" s="441"/>
      <c r="BJ1056" s="441"/>
      <c r="BK1056" s="441"/>
    </row>
    <row r="1057" spans="1:63" x14ac:dyDescent="0.25">
      <c r="A1057" s="443"/>
      <c r="B1057" s="438"/>
      <c r="C1057" s="441"/>
      <c r="D1057" s="441"/>
      <c r="E1057" s="441"/>
      <c r="I1057" s="442"/>
      <c r="Q1057" s="443"/>
      <c r="S1057" s="443"/>
      <c r="T1057" s="441"/>
      <c r="U1057" s="444"/>
      <c r="V1057" s="438"/>
      <c r="W1057" s="443"/>
      <c r="X1057" s="443"/>
      <c r="Y1057" s="441"/>
      <c r="Z1057" s="445"/>
      <c r="AA1057" s="441"/>
      <c r="AB1057" s="443"/>
      <c r="AC1057" s="441"/>
      <c r="AD1057" s="444"/>
      <c r="AG1057" s="441"/>
      <c r="AH1057" s="441"/>
      <c r="AI1057" s="443"/>
      <c r="AL1057" s="441"/>
      <c r="AN1057" s="441"/>
      <c r="AO1057" s="443"/>
      <c r="AP1057" s="441"/>
      <c r="AQ1057" s="441"/>
      <c r="AR1057" s="441"/>
      <c r="AS1057" s="441"/>
      <c r="AT1057" s="441"/>
      <c r="AU1057" s="441"/>
      <c r="AV1057" s="443"/>
      <c r="AW1057" s="442"/>
      <c r="AY1057" s="441"/>
      <c r="BC1057" s="441"/>
      <c r="BD1057" s="441"/>
      <c r="BE1057" s="441"/>
      <c r="BF1057" s="441"/>
      <c r="BG1057" s="441"/>
      <c r="BH1057" s="441"/>
      <c r="BI1057" s="441"/>
      <c r="BJ1057" s="441"/>
      <c r="BK1057" s="441"/>
    </row>
    <row r="1058" spans="1:63" x14ac:dyDescent="0.25">
      <c r="A1058" s="443"/>
      <c r="B1058" s="438"/>
      <c r="C1058" s="441"/>
      <c r="D1058" s="441"/>
      <c r="E1058" s="441"/>
      <c r="I1058" s="442"/>
      <c r="Q1058" s="443"/>
      <c r="S1058" s="443"/>
      <c r="T1058" s="441"/>
      <c r="U1058" s="444"/>
      <c r="V1058" s="438"/>
      <c r="W1058" s="443"/>
      <c r="X1058" s="443"/>
      <c r="Y1058" s="441"/>
      <c r="Z1058" s="445"/>
      <c r="AA1058" s="441"/>
      <c r="AB1058" s="443"/>
      <c r="AC1058" s="441"/>
      <c r="AD1058" s="444"/>
      <c r="AG1058" s="441"/>
      <c r="AH1058" s="441"/>
      <c r="AI1058" s="443"/>
      <c r="AL1058" s="441"/>
      <c r="AN1058" s="441"/>
      <c r="AO1058" s="443"/>
      <c r="AP1058" s="441"/>
      <c r="AQ1058" s="441"/>
      <c r="AR1058" s="441"/>
      <c r="AS1058" s="441"/>
      <c r="AT1058" s="441"/>
      <c r="AU1058" s="441"/>
      <c r="AV1058" s="443"/>
      <c r="AW1058" s="442"/>
      <c r="AY1058" s="441"/>
      <c r="BC1058" s="441"/>
      <c r="BD1058" s="441"/>
      <c r="BE1058" s="441"/>
      <c r="BF1058" s="441"/>
      <c r="BG1058" s="441"/>
      <c r="BH1058" s="441"/>
      <c r="BI1058" s="441"/>
      <c r="BJ1058" s="441"/>
      <c r="BK1058" s="441"/>
    </row>
    <row r="1059" spans="1:63" x14ac:dyDescent="0.25">
      <c r="A1059" s="443"/>
      <c r="B1059" s="438"/>
      <c r="C1059" s="441"/>
      <c r="D1059" s="441"/>
      <c r="E1059" s="441"/>
      <c r="I1059" s="442"/>
      <c r="Q1059" s="443"/>
      <c r="S1059" s="443"/>
      <c r="T1059" s="441"/>
      <c r="U1059" s="444"/>
      <c r="V1059" s="438"/>
      <c r="W1059" s="443"/>
      <c r="X1059" s="443"/>
      <c r="Y1059" s="441"/>
      <c r="Z1059" s="445"/>
      <c r="AA1059" s="441"/>
      <c r="AB1059" s="443"/>
      <c r="AC1059" s="441"/>
      <c r="AD1059" s="444"/>
      <c r="AG1059" s="441"/>
      <c r="AH1059" s="441"/>
      <c r="AI1059" s="443"/>
      <c r="AL1059" s="441"/>
      <c r="AN1059" s="441"/>
      <c r="AO1059" s="443"/>
      <c r="AP1059" s="441"/>
      <c r="AQ1059" s="441"/>
      <c r="AR1059" s="441"/>
      <c r="AS1059" s="441"/>
      <c r="AT1059" s="441"/>
      <c r="AU1059" s="441"/>
      <c r="AV1059" s="443"/>
      <c r="AW1059" s="442"/>
      <c r="AY1059" s="441"/>
      <c r="BC1059" s="441"/>
      <c r="BD1059" s="441"/>
      <c r="BE1059" s="441"/>
      <c r="BF1059" s="441"/>
      <c r="BG1059" s="441"/>
      <c r="BH1059" s="441"/>
      <c r="BI1059" s="441"/>
      <c r="BJ1059" s="441"/>
      <c r="BK1059" s="441"/>
    </row>
    <row r="1060" spans="1:63" x14ac:dyDescent="0.25">
      <c r="A1060" s="443"/>
      <c r="B1060" s="438"/>
      <c r="C1060" s="441"/>
      <c r="D1060" s="441"/>
      <c r="E1060" s="441"/>
      <c r="I1060" s="442"/>
      <c r="Q1060" s="443"/>
      <c r="S1060" s="443"/>
      <c r="T1060" s="441"/>
      <c r="U1060" s="444"/>
      <c r="V1060" s="438"/>
      <c r="W1060" s="443"/>
      <c r="X1060" s="443"/>
      <c r="Y1060" s="441"/>
      <c r="Z1060" s="445"/>
      <c r="AA1060" s="441"/>
      <c r="AB1060" s="443"/>
      <c r="AC1060" s="441"/>
      <c r="AD1060" s="444"/>
      <c r="AG1060" s="441"/>
      <c r="AH1060" s="441"/>
      <c r="AI1060" s="443"/>
      <c r="AL1060" s="441"/>
      <c r="AN1060" s="441"/>
      <c r="AO1060" s="443"/>
      <c r="AP1060" s="441"/>
      <c r="AQ1060" s="441"/>
      <c r="AR1060" s="441"/>
      <c r="AS1060" s="441"/>
      <c r="AT1060" s="441"/>
      <c r="AU1060" s="441"/>
      <c r="AV1060" s="443"/>
      <c r="AW1060" s="442"/>
      <c r="AY1060" s="441"/>
      <c r="BC1060" s="441"/>
      <c r="BD1060" s="441"/>
      <c r="BE1060" s="441"/>
      <c r="BF1060" s="441"/>
      <c r="BG1060" s="441"/>
      <c r="BH1060" s="441"/>
      <c r="BI1060" s="441"/>
      <c r="BJ1060" s="441"/>
      <c r="BK1060" s="441"/>
    </row>
    <row r="1061" spans="1:63" x14ac:dyDescent="0.25">
      <c r="A1061" s="443"/>
      <c r="B1061" s="438"/>
      <c r="C1061" s="441"/>
      <c r="D1061" s="441"/>
      <c r="E1061" s="441"/>
      <c r="I1061" s="442"/>
      <c r="Q1061" s="443"/>
      <c r="S1061" s="443"/>
      <c r="T1061" s="441"/>
      <c r="U1061" s="444"/>
      <c r="V1061" s="438"/>
      <c r="W1061" s="443"/>
      <c r="X1061" s="443"/>
      <c r="Y1061" s="441"/>
      <c r="Z1061" s="445"/>
      <c r="AA1061" s="441"/>
      <c r="AB1061" s="443"/>
      <c r="AC1061" s="441"/>
      <c r="AD1061" s="444"/>
      <c r="AG1061" s="441"/>
      <c r="AH1061" s="441"/>
      <c r="AI1061" s="443"/>
      <c r="AL1061" s="441"/>
      <c r="AN1061" s="441"/>
      <c r="AO1061" s="443"/>
      <c r="AP1061" s="441"/>
      <c r="AQ1061" s="441"/>
      <c r="AR1061" s="441"/>
      <c r="AS1061" s="441"/>
      <c r="AT1061" s="441"/>
      <c r="AU1061" s="441"/>
      <c r="AV1061" s="443"/>
      <c r="AW1061" s="442"/>
      <c r="AY1061" s="441"/>
      <c r="BC1061" s="441"/>
      <c r="BD1061" s="441"/>
      <c r="BE1061" s="441"/>
      <c r="BF1061" s="441"/>
      <c r="BG1061" s="441"/>
      <c r="BH1061" s="441"/>
      <c r="BI1061" s="441"/>
      <c r="BJ1061" s="441"/>
      <c r="BK1061" s="441"/>
    </row>
    <row r="1062" spans="1:63" x14ac:dyDescent="0.25">
      <c r="A1062" s="443"/>
      <c r="B1062" s="438"/>
      <c r="C1062" s="441"/>
      <c r="D1062" s="441"/>
      <c r="E1062" s="441"/>
      <c r="I1062" s="442"/>
      <c r="Q1062" s="443"/>
      <c r="S1062" s="443"/>
      <c r="T1062" s="441"/>
      <c r="U1062" s="444"/>
      <c r="V1062" s="438"/>
      <c r="W1062" s="443"/>
      <c r="X1062" s="443"/>
      <c r="Y1062" s="441"/>
      <c r="Z1062" s="445"/>
      <c r="AA1062" s="441"/>
      <c r="AB1062" s="443"/>
      <c r="AC1062" s="441"/>
      <c r="AD1062" s="444"/>
      <c r="AG1062" s="441"/>
      <c r="AH1062" s="441"/>
      <c r="AI1062" s="443"/>
      <c r="AL1062" s="441"/>
      <c r="AN1062" s="441"/>
      <c r="AO1062" s="443"/>
      <c r="AP1062" s="441"/>
      <c r="AQ1062" s="441"/>
      <c r="AR1062" s="441"/>
      <c r="AS1062" s="441"/>
      <c r="AT1062" s="441"/>
      <c r="AU1062" s="441"/>
      <c r="AV1062" s="443"/>
      <c r="AW1062" s="442"/>
      <c r="AY1062" s="441"/>
      <c r="BC1062" s="441"/>
      <c r="BD1062" s="441"/>
      <c r="BE1062" s="441"/>
      <c r="BF1062" s="441"/>
      <c r="BG1062" s="441"/>
      <c r="BH1062" s="441"/>
      <c r="BI1062" s="441"/>
      <c r="BJ1062" s="441"/>
      <c r="BK1062" s="441"/>
    </row>
    <row r="1063" spans="1:63" x14ac:dyDescent="0.25">
      <c r="A1063" s="443"/>
      <c r="B1063" s="438"/>
      <c r="C1063" s="441"/>
      <c r="D1063" s="441"/>
      <c r="E1063" s="441"/>
      <c r="I1063" s="442"/>
      <c r="Q1063" s="443"/>
      <c r="S1063" s="443"/>
      <c r="T1063" s="441"/>
      <c r="U1063" s="444"/>
      <c r="V1063" s="438"/>
      <c r="W1063" s="443"/>
      <c r="X1063" s="443"/>
      <c r="Y1063" s="441"/>
      <c r="Z1063" s="445"/>
      <c r="AA1063" s="441"/>
      <c r="AB1063" s="443"/>
      <c r="AC1063" s="441"/>
      <c r="AD1063" s="444"/>
      <c r="AG1063" s="441"/>
      <c r="AH1063" s="441"/>
      <c r="AI1063" s="443"/>
      <c r="AL1063" s="441"/>
      <c r="AN1063" s="441"/>
      <c r="AO1063" s="443"/>
      <c r="AP1063" s="441"/>
      <c r="AQ1063" s="441"/>
      <c r="AR1063" s="441"/>
      <c r="AS1063" s="441"/>
      <c r="AT1063" s="441"/>
      <c r="AU1063" s="441"/>
      <c r="AV1063" s="443"/>
      <c r="AW1063" s="442"/>
      <c r="AY1063" s="441"/>
      <c r="BC1063" s="441"/>
      <c r="BD1063" s="441"/>
      <c r="BE1063" s="441"/>
      <c r="BF1063" s="441"/>
      <c r="BG1063" s="441"/>
      <c r="BH1063" s="441"/>
      <c r="BI1063" s="441"/>
      <c r="BJ1063" s="441"/>
      <c r="BK1063" s="441"/>
    </row>
    <row r="1064" spans="1:63" x14ac:dyDescent="0.25">
      <c r="A1064" s="443"/>
      <c r="B1064" s="438"/>
      <c r="C1064" s="441"/>
      <c r="D1064" s="441"/>
      <c r="E1064" s="441"/>
      <c r="I1064" s="442"/>
      <c r="Q1064" s="443"/>
      <c r="S1064" s="443"/>
      <c r="T1064" s="441"/>
      <c r="U1064" s="444"/>
      <c r="V1064" s="438"/>
      <c r="W1064" s="443"/>
      <c r="X1064" s="443"/>
      <c r="Y1064" s="441"/>
      <c r="Z1064" s="445"/>
      <c r="AA1064" s="441"/>
      <c r="AB1064" s="443"/>
      <c r="AC1064" s="441"/>
      <c r="AD1064" s="444"/>
      <c r="AG1064" s="441"/>
      <c r="AH1064" s="441"/>
      <c r="AI1064" s="443"/>
      <c r="AL1064" s="441"/>
      <c r="AN1064" s="441"/>
      <c r="AO1064" s="443"/>
      <c r="AP1064" s="441"/>
      <c r="AQ1064" s="441"/>
      <c r="AR1064" s="441"/>
      <c r="AS1064" s="441"/>
      <c r="AT1064" s="441"/>
      <c r="AU1064" s="441"/>
      <c r="AV1064" s="443"/>
      <c r="AW1064" s="442"/>
      <c r="AY1064" s="441"/>
      <c r="BC1064" s="441"/>
      <c r="BD1064" s="441"/>
      <c r="BE1064" s="441"/>
      <c r="BF1064" s="441"/>
      <c r="BG1064" s="441"/>
      <c r="BH1064" s="441"/>
      <c r="BI1064" s="441"/>
      <c r="BJ1064" s="441"/>
      <c r="BK1064" s="441"/>
    </row>
    <row r="1065" spans="1:63" x14ac:dyDescent="0.25">
      <c r="A1065" s="443"/>
      <c r="B1065" s="438"/>
      <c r="C1065" s="441"/>
      <c r="D1065" s="441"/>
      <c r="E1065" s="441"/>
      <c r="I1065" s="442"/>
      <c r="Q1065" s="443"/>
      <c r="S1065" s="443"/>
      <c r="T1065" s="441"/>
      <c r="U1065" s="444"/>
      <c r="V1065" s="438"/>
      <c r="W1065" s="443"/>
      <c r="X1065" s="443"/>
      <c r="Y1065" s="441"/>
      <c r="Z1065" s="445"/>
      <c r="AA1065" s="441"/>
      <c r="AB1065" s="443"/>
      <c r="AC1065" s="441"/>
      <c r="AD1065" s="444"/>
      <c r="AG1065" s="441"/>
      <c r="AH1065" s="441"/>
      <c r="AI1065" s="443"/>
      <c r="AL1065" s="441"/>
      <c r="AN1065" s="441"/>
      <c r="AO1065" s="443"/>
      <c r="AP1065" s="441"/>
      <c r="AQ1065" s="441"/>
      <c r="AR1065" s="441"/>
      <c r="AS1065" s="441"/>
      <c r="AT1065" s="441"/>
      <c r="AU1065" s="441"/>
      <c r="AV1065" s="443"/>
      <c r="AW1065" s="442"/>
      <c r="AY1065" s="441"/>
      <c r="BC1065" s="441"/>
      <c r="BD1065" s="441"/>
      <c r="BE1065" s="441"/>
      <c r="BF1065" s="441"/>
      <c r="BG1065" s="441"/>
      <c r="BH1065" s="441"/>
      <c r="BI1065" s="441"/>
      <c r="BJ1065" s="441"/>
      <c r="BK1065" s="441"/>
    </row>
    <row r="1066" spans="1:63" x14ac:dyDescent="0.25">
      <c r="A1066" s="443"/>
      <c r="B1066" s="438"/>
      <c r="C1066" s="441"/>
      <c r="D1066" s="441"/>
      <c r="E1066" s="441"/>
      <c r="I1066" s="442"/>
      <c r="Q1066" s="443"/>
      <c r="S1066" s="443"/>
      <c r="T1066" s="441"/>
      <c r="U1066" s="444"/>
      <c r="V1066" s="438"/>
      <c r="W1066" s="443"/>
      <c r="X1066" s="443"/>
      <c r="Y1066" s="441"/>
      <c r="Z1066" s="445"/>
      <c r="AA1066" s="441"/>
      <c r="AB1066" s="443"/>
      <c r="AC1066" s="441"/>
      <c r="AD1066" s="444"/>
      <c r="AG1066" s="441"/>
      <c r="AH1066" s="441"/>
      <c r="AI1066" s="443"/>
      <c r="AL1066" s="441"/>
      <c r="AN1066" s="441"/>
      <c r="AO1066" s="443"/>
      <c r="AP1066" s="441"/>
      <c r="AQ1066" s="441"/>
      <c r="AR1066" s="441"/>
      <c r="AS1066" s="441"/>
      <c r="AT1066" s="441"/>
      <c r="AU1066" s="441"/>
      <c r="AV1066" s="443"/>
      <c r="AW1066" s="442"/>
      <c r="AY1066" s="441"/>
      <c r="BC1066" s="441"/>
      <c r="BD1066" s="441"/>
      <c r="BE1066" s="441"/>
      <c r="BF1066" s="441"/>
      <c r="BG1066" s="441"/>
      <c r="BH1066" s="441"/>
      <c r="BI1066" s="441"/>
      <c r="BJ1066" s="441"/>
      <c r="BK1066" s="441"/>
    </row>
    <row r="1067" spans="1:63" x14ac:dyDescent="0.25">
      <c r="A1067" s="443"/>
      <c r="B1067" s="438"/>
      <c r="C1067" s="441"/>
      <c r="D1067" s="441"/>
      <c r="E1067" s="441"/>
      <c r="I1067" s="442"/>
      <c r="Q1067" s="443"/>
      <c r="S1067" s="443"/>
      <c r="T1067" s="441"/>
      <c r="U1067" s="444"/>
      <c r="V1067" s="438"/>
      <c r="W1067" s="443"/>
      <c r="X1067" s="443"/>
      <c r="Y1067" s="441"/>
      <c r="Z1067" s="445"/>
      <c r="AA1067" s="441"/>
      <c r="AB1067" s="443"/>
      <c r="AC1067" s="441"/>
      <c r="AD1067" s="444"/>
      <c r="AG1067" s="441"/>
      <c r="AH1067" s="441"/>
      <c r="AI1067" s="443"/>
      <c r="AL1067" s="441"/>
      <c r="AN1067" s="441"/>
      <c r="AO1067" s="443"/>
      <c r="AP1067" s="441"/>
      <c r="AQ1067" s="441"/>
      <c r="AR1067" s="441"/>
      <c r="AS1067" s="441"/>
      <c r="AT1067" s="441"/>
      <c r="AU1067" s="441"/>
      <c r="AV1067" s="443"/>
      <c r="AW1067" s="442"/>
      <c r="AY1067" s="441"/>
      <c r="BC1067" s="441"/>
      <c r="BD1067" s="441"/>
      <c r="BE1067" s="441"/>
      <c r="BF1067" s="441"/>
      <c r="BG1067" s="441"/>
      <c r="BH1067" s="441"/>
      <c r="BI1067" s="441"/>
      <c r="BJ1067" s="441"/>
      <c r="BK1067" s="441"/>
    </row>
    <row r="1068" spans="1:63" x14ac:dyDescent="0.25">
      <c r="A1068" s="443"/>
      <c r="B1068" s="438"/>
      <c r="C1068" s="441"/>
      <c r="D1068" s="441"/>
      <c r="E1068" s="441"/>
      <c r="I1068" s="442"/>
      <c r="Q1068" s="443"/>
      <c r="S1068" s="443"/>
      <c r="T1068" s="441"/>
      <c r="U1068" s="444"/>
      <c r="V1068" s="438"/>
      <c r="W1068" s="443"/>
      <c r="X1068" s="443"/>
      <c r="Y1068" s="441"/>
      <c r="Z1068" s="445"/>
      <c r="AA1068" s="441"/>
      <c r="AB1068" s="443"/>
      <c r="AC1068" s="441"/>
      <c r="AD1068" s="444"/>
      <c r="AG1068" s="441"/>
      <c r="AH1068" s="441"/>
      <c r="AI1068" s="443"/>
      <c r="AL1068" s="441"/>
      <c r="AN1068" s="441"/>
      <c r="AO1068" s="443"/>
      <c r="AP1068" s="441"/>
      <c r="AQ1068" s="441"/>
      <c r="AR1068" s="441"/>
      <c r="AS1068" s="441"/>
      <c r="AT1068" s="441"/>
      <c r="AU1068" s="441"/>
      <c r="AV1068" s="443"/>
      <c r="AW1068" s="442"/>
      <c r="AY1068" s="441"/>
      <c r="BC1068" s="441"/>
      <c r="BD1068" s="441"/>
      <c r="BE1068" s="441"/>
      <c r="BF1068" s="441"/>
      <c r="BG1068" s="441"/>
      <c r="BH1068" s="441"/>
      <c r="BI1068" s="441"/>
      <c r="BJ1068" s="441"/>
      <c r="BK1068" s="441"/>
    </row>
    <row r="1069" spans="1:63" x14ac:dyDescent="0.25">
      <c r="A1069" s="443"/>
      <c r="B1069" s="438"/>
      <c r="C1069" s="441"/>
      <c r="D1069" s="441"/>
      <c r="E1069" s="441"/>
      <c r="I1069" s="442"/>
      <c r="Q1069" s="443"/>
      <c r="S1069" s="443"/>
      <c r="T1069" s="441"/>
      <c r="U1069" s="444"/>
      <c r="V1069" s="438"/>
      <c r="W1069" s="443"/>
      <c r="X1069" s="443"/>
      <c r="Y1069" s="441"/>
      <c r="Z1069" s="445"/>
      <c r="AA1069" s="441"/>
      <c r="AB1069" s="443"/>
      <c r="AC1069" s="441"/>
      <c r="AD1069" s="444"/>
      <c r="AG1069" s="441"/>
      <c r="AH1069" s="441"/>
      <c r="AI1069" s="443"/>
      <c r="AL1069" s="441"/>
      <c r="AN1069" s="441"/>
      <c r="AO1069" s="443"/>
      <c r="AP1069" s="441"/>
      <c r="AQ1069" s="441"/>
      <c r="AR1069" s="441"/>
      <c r="AS1069" s="441"/>
      <c r="AT1069" s="441"/>
      <c r="AU1069" s="441"/>
      <c r="AV1069" s="443"/>
      <c r="AW1069" s="442"/>
      <c r="AY1069" s="441"/>
      <c r="BC1069" s="441"/>
      <c r="BD1069" s="441"/>
      <c r="BE1069" s="441"/>
      <c r="BF1069" s="441"/>
      <c r="BG1069" s="441"/>
      <c r="BH1069" s="441"/>
      <c r="BI1069" s="441"/>
      <c r="BJ1069" s="441"/>
      <c r="BK1069" s="441"/>
    </row>
    <row r="1070" spans="1:63" x14ac:dyDescent="0.25">
      <c r="A1070" s="443"/>
      <c r="B1070" s="438"/>
      <c r="C1070" s="441"/>
      <c r="D1070" s="441"/>
      <c r="E1070" s="441"/>
      <c r="I1070" s="442"/>
      <c r="Q1070" s="443"/>
      <c r="S1070" s="443"/>
      <c r="T1070" s="441"/>
      <c r="U1070" s="444"/>
      <c r="V1070" s="438"/>
      <c r="W1070" s="443"/>
      <c r="X1070" s="443"/>
      <c r="Y1070" s="441"/>
      <c r="Z1070" s="445"/>
      <c r="AA1070" s="441"/>
      <c r="AB1070" s="443"/>
      <c r="AC1070" s="441"/>
      <c r="AD1070" s="444"/>
      <c r="AG1070" s="441"/>
      <c r="AH1070" s="441"/>
      <c r="AI1070" s="443"/>
      <c r="AL1070" s="441"/>
      <c r="AN1070" s="441"/>
      <c r="AO1070" s="443"/>
      <c r="AP1070" s="441"/>
      <c r="AQ1070" s="441"/>
      <c r="AR1070" s="441"/>
      <c r="AS1070" s="441"/>
      <c r="AT1070" s="441"/>
      <c r="AU1070" s="441"/>
      <c r="AV1070" s="443"/>
      <c r="AW1070" s="442"/>
      <c r="AY1070" s="441"/>
      <c r="BC1070" s="441"/>
      <c r="BD1070" s="441"/>
      <c r="BE1070" s="441"/>
      <c r="BF1070" s="441"/>
      <c r="BG1070" s="441"/>
      <c r="BH1070" s="441"/>
      <c r="BI1070" s="441"/>
      <c r="BJ1070" s="441"/>
      <c r="BK1070" s="441"/>
    </row>
    <row r="1071" spans="1:63" x14ac:dyDescent="0.25">
      <c r="A1071" s="443"/>
      <c r="B1071" s="438"/>
      <c r="C1071" s="441"/>
      <c r="D1071" s="441"/>
      <c r="E1071" s="441"/>
      <c r="I1071" s="442"/>
      <c r="Q1071" s="443"/>
      <c r="S1071" s="443"/>
      <c r="T1071" s="441"/>
      <c r="U1071" s="444"/>
      <c r="V1071" s="438"/>
      <c r="W1071" s="443"/>
      <c r="X1071" s="443"/>
      <c r="Y1071" s="441"/>
      <c r="Z1071" s="445"/>
      <c r="AA1071" s="441"/>
      <c r="AB1071" s="443"/>
      <c r="AC1071" s="441"/>
      <c r="AD1071" s="444"/>
      <c r="AG1071" s="441"/>
      <c r="AH1071" s="441"/>
      <c r="AI1071" s="443"/>
      <c r="AL1071" s="441"/>
      <c r="AN1071" s="441"/>
      <c r="AO1071" s="443"/>
      <c r="AP1071" s="441"/>
      <c r="AQ1071" s="441"/>
      <c r="AR1071" s="441"/>
      <c r="AS1071" s="441"/>
      <c r="AT1071" s="441"/>
      <c r="AU1071" s="441"/>
      <c r="AV1071" s="443"/>
      <c r="AW1071" s="442"/>
      <c r="AY1071" s="441"/>
      <c r="BC1071" s="441"/>
      <c r="BD1071" s="441"/>
      <c r="BE1071" s="441"/>
      <c r="BF1071" s="441"/>
      <c r="BG1071" s="441"/>
      <c r="BH1071" s="441"/>
      <c r="BI1071" s="441"/>
      <c r="BJ1071" s="441"/>
      <c r="BK1071" s="441"/>
    </row>
    <row r="1072" spans="1:63" x14ac:dyDescent="0.25">
      <c r="A1072" s="443"/>
      <c r="B1072" s="438"/>
      <c r="C1072" s="441"/>
      <c r="D1072" s="441"/>
      <c r="E1072" s="441"/>
      <c r="I1072" s="442"/>
      <c r="Q1072" s="443"/>
      <c r="S1072" s="443"/>
      <c r="T1072" s="441"/>
      <c r="U1072" s="444"/>
      <c r="V1072" s="438"/>
      <c r="W1072" s="443"/>
      <c r="X1072" s="443"/>
      <c r="Y1072" s="441"/>
      <c r="Z1072" s="445"/>
      <c r="AA1072" s="441"/>
      <c r="AB1072" s="443"/>
      <c r="AC1072" s="441"/>
      <c r="AD1072" s="444"/>
      <c r="AG1072" s="441"/>
      <c r="AH1072" s="441"/>
      <c r="AI1072" s="443"/>
      <c r="AL1072" s="441"/>
      <c r="AN1072" s="441"/>
      <c r="AO1072" s="443"/>
      <c r="AP1072" s="441"/>
      <c r="AQ1072" s="441"/>
      <c r="AR1072" s="441"/>
      <c r="AS1072" s="441"/>
      <c r="AT1072" s="441"/>
      <c r="AU1072" s="441"/>
      <c r="AV1072" s="443"/>
      <c r="AW1072" s="442"/>
      <c r="AY1072" s="441"/>
      <c r="BC1072" s="441"/>
      <c r="BD1072" s="441"/>
      <c r="BE1072" s="441"/>
      <c r="BF1072" s="441"/>
      <c r="BG1072" s="441"/>
      <c r="BH1072" s="441"/>
      <c r="BI1072" s="441"/>
      <c r="BJ1072" s="441"/>
      <c r="BK1072" s="441"/>
    </row>
    <row r="1073" spans="1:63" x14ac:dyDescent="0.25">
      <c r="A1073" s="443"/>
      <c r="B1073" s="438"/>
      <c r="C1073" s="441"/>
      <c r="D1073" s="441"/>
      <c r="E1073" s="441"/>
      <c r="I1073" s="442"/>
      <c r="Q1073" s="443"/>
      <c r="S1073" s="443"/>
      <c r="T1073" s="441"/>
      <c r="U1073" s="444"/>
      <c r="V1073" s="438"/>
      <c r="W1073" s="443"/>
      <c r="X1073" s="443"/>
      <c r="Y1073" s="441"/>
      <c r="Z1073" s="445"/>
      <c r="AA1073" s="441"/>
      <c r="AB1073" s="443"/>
      <c r="AC1073" s="441"/>
      <c r="AD1073" s="444"/>
      <c r="AG1073" s="441"/>
      <c r="AH1073" s="441"/>
      <c r="AI1073" s="443"/>
      <c r="AL1073" s="441"/>
      <c r="AN1073" s="441"/>
      <c r="AO1073" s="443"/>
      <c r="AP1073" s="441"/>
      <c r="AQ1073" s="441"/>
      <c r="AR1073" s="441"/>
      <c r="AS1073" s="441"/>
      <c r="AT1073" s="441"/>
      <c r="AU1073" s="441"/>
      <c r="AV1073" s="443"/>
      <c r="AW1073" s="442"/>
      <c r="AY1073" s="441"/>
      <c r="BC1073" s="441"/>
      <c r="BD1073" s="441"/>
      <c r="BE1073" s="441"/>
      <c r="BF1073" s="441"/>
      <c r="BG1073" s="441"/>
      <c r="BH1073" s="441"/>
      <c r="BI1073" s="441"/>
      <c r="BJ1073" s="441"/>
      <c r="BK1073" s="441"/>
    </row>
    <row r="1074" spans="1:63" x14ac:dyDescent="0.25">
      <c r="A1074" s="443"/>
      <c r="B1074" s="438"/>
      <c r="C1074" s="441"/>
      <c r="D1074" s="441"/>
      <c r="E1074" s="441"/>
      <c r="I1074" s="442"/>
      <c r="Q1074" s="443"/>
      <c r="S1074" s="443"/>
      <c r="T1074" s="441"/>
      <c r="U1074" s="444"/>
      <c r="V1074" s="438"/>
      <c r="W1074" s="443"/>
      <c r="X1074" s="443"/>
      <c r="Y1074" s="441"/>
      <c r="Z1074" s="445"/>
      <c r="AA1074" s="441"/>
      <c r="AB1074" s="443"/>
      <c r="AC1074" s="441"/>
      <c r="AD1074" s="444"/>
      <c r="AG1074" s="441"/>
      <c r="AH1074" s="441"/>
      <c r="AI1074" s="443"/>
      <c r="AL1074" s="441"/>
      <c r="AN1074" s="441"/>
      <c r="AO1074" s="443"/>
      <c r="AP1074" s="441"/>
      <c r="AQ1074" s="441"/>
      <c r="AR1074" s="441"/>
      <c r="AS1074" s="441"/>
      <c r="AT1074" s="441"/>
      <c r="AU1074" s="441"/>
      <c r="AV1074" s="443"/>
      <c r="AW1074" s="442"/>
      <c r="AY1074" s="441"/>
      <c r="BC1074" s="441"/>
      <c r="BD1074" s="441"/>
      <c r="BE1074" s="441"/>
      <c r="BF1074" s="441"/>
      <c r="BG1074" s="441"/>
      <c r="BH1074" s="441"/>
      <c r="BI1074" s="441"/>
      <c r="BJ1074" s="441"/>
      <c r="BK1074" s="441"/>
    </row>
    <row r="1075" spans="1:63" x14ac:dyDescent="0.25">
      <c r="A1075" s="443"/>
      <c r="B1075" s="438"/>
      <c r="C1075" s="441"/>
      <c r="D1075" s="441"/>
      <c r="E1075" s="441"/>
      <c r="I1075" s="442"/>
      <c r="Q1075" s="443"/>
      <c r="S1075" s="443"/>
      <c r="T1075" s="441"/>
      <c r="U1075" s="444"/>
      <c r="V1075" s="438"/>
      <c r="W1075" s="443"/>
      <c r="X1075" s="443"/>
      <c r="Y1075" s="441"/>
      <c r="Z1075" s="445"/>
      <c r="AA1075" s="441"/>
      <c r="AB1075" s="443"/>
      <c r="AC1075" s="441"/>
      <c r="AD1075" s="444"/>
      <c r="AG1075" s="441"/>
      <c r="AH1075" s="441"/>
      <c r="AI1075" s="443"/>
      <c r="AL1075" s="441"/>
      <c r="AN1075" s="441"/>
      <c r="AO1075" s="443"/>
      <c r="AP1075" s="441"/>
      <c r="AQ1075" s="441"/>
      <c r="AR1075" s="441"/>
      <c r="AS1075" s="441"/>
      <c r="AT1075" s="441"/>
      <c r="AU1075" s="441"/>
      <c r="AV1075" s="443"/>
      <c r="AW1075" s="442"/>
      <c r="AY1075" s="441"/>
      <c r="BC1075" s="441"/>
      <c r="BD1075" s="441"/>
      <c r="BE1075" s="441"/>
      <c r="BF1075" s="441"/>
      <c r="BG1075" s="441"/>
      <c r="BH1075" s="441"/>
      <c r="BI1075" s="441"/>
      <c r="BJ1075" s="441"/>
      <c r="BK1075" s="441"/>
    </row>
    <row r="1076" spans="1:63" x14ac:dyDescent="0.25">
      <c r="A1076" s="443"/>
      <c r="B1076" s="438"/>
      <c r="C1076" s="441"/>
      <c r="D1076" s="441"/>
      <c r="E1076" s="441"/>
      <c r="I1076" s="442"/>
      <c r="Q1076" s="443"/>
      <c r="S1076" s="443"/>
      <c r="T1076" s="441"/>
      <c r="U1076" s="444"/>
      <c r="V1076" s="438"/>
      <c r="W1076" s="443"/>
      <c r="X1076" s="443"/>
      <c r="Y1076" s="441"/>
      <c r="Z1076" s="445"/>
      <c r="AA1076" s="441"/>
      <c r="AB1076" s="443"/>
      <c r="AC1076" s="441"/>
      <c r="AD1076" s="444"/>
      <c r="AG1076" s="441"/>
      <c r="AH1076" s="441"/>
      <c r="AI1076" s="443"/>
      <c r="AL1076" s="441"/>
      <c r="AN1076" s="441"/>
      <c r="AO1076" s="443"/>
      <c r="AP1076" s="441"/>
      <c r="AQ1076" s="441"/>
      <c r="AR1076" s="441"/>
      <c r="AS1076" s="441"/>
      <c r="AT1076" s="441"/>
      <c r="AU1076" s="441"/>
      <c r="AV1076" s="443"/>
      <c r="AW1076" s="442"/>
      <c r="AY1076" s="441"/>
      <c r="BC1076" s="441"/>
      <c r="BD1076" s="441"/>
      <c r="BE1076" s="441"/>
      <c r="BF1076" s="441"/>
      <c r="BG1076" s="441"/>
      <c r="BH1076" s="441"/>
      <c r="BI1076" s="441"/>
      <c r="BJ1076" s="441"/>
      <c r="BK1076" s="441"/>
    </row>
    <row r="1077" spans="1:63" x14ac:dyDescent="0.25">
      <c r="A1077" s="443"/>
      <c r="B1077" s="438"/>
      <c r="C1077" s="441"/>
      <c r="D1077" s="441"/>
      <c r="E1077" s="441"/>
      <c r="I1077" s="442"/>
      <c r="Q1077" s="443"/>
      <c r="S1077" s="443"/>
      <c r="T1077" s="441"/>
      <c r="U1077" s="444"/>
      <c r="V1077" s="438"/>
      <c r="W1077" s="443"/>
      <c r="X1077" s="443"/>
      <c r="Y1077" s="441"/>
      <c r="Z1077" s="445"/>
      <c r="AA1077" s="441"/>
      <c r="AB1077" s="443"/>
      <c r="AC1077" s="441"/>
      <c r="AD1077" s="444"/>
      <c r="AG1077" s="441"/>
      <c r="AH1077" s="441"/>
      <c r="AI1077" s="443"/>
      <c r="AL1077" s="441"/>
      <c r="AN1077" s="441"/>
      <c r="AO1077" s="443"/>
      <c r="AP1077" s="441"/>
      <c r="AQ1077" s="441"/>
      <c r="AR1077" s="441"/>
      <c r="AS1077" s="441"/>
      <c r="AT1077" s="441"/>
      <c r="AU1077" s="441"/>
      <c r="AV1077" s="443"/>
      <c r="AW1077" s="442"/>
      <c r="AY1077" s="441"/>
      <c r="BC1077" s="441"/>
      <c r="BD1077" s="441"/>
      <c r="BE1077" s="441"/>
      <c r="BF1077" s="441"/>
      <c r="BG1077" s="441"/>
      <c r="BH1077" s="441"/>
      <c r="BI1077" s="441"/>
      <c r="BJ1077" s="441"/>
      <c r="BK1077" s="441"/>
    </row>
    <row r="1078" spans="1:63" x14ac:dyDescent="0.25">
      <c r="A1078" s="443"/>
      <c r="B1078" s="438"/>
      <c r="C1078" s="441"/>
      <c r="D1078" s="441"/>
      <c r="E1078" s="441"/>
      <c r="I1078" s="442"/>
      <c r="Q1078" s="443"/>
      <c r="S1078" s="443"/>
      <c r="T1078" s="441"/>
      <c r="U1078" s="444"/>
      <c r="V1078" s="438"/>
      <c r="W1078" s="443"/>
      <c r="X1078" s="443"/>
      <c r="Y1078" s="441"/>
      <c r="Z1078" s="445"/>
      <c r="AA1078" s="441"/>
      <c r="AB1078" s="443"/>
      <c r="AC1078" s="441"/>
      <c r="AD1078" s="444"/>
      <c r="AG1078" s="441"/>
      <c r="AH1078" s="441"/>
      <c r="AI1078" s="443"/>
      <c r="AL1078" s="441"/>
      <c r="AN1078" s="441"/>
      <c r="AO1078" s="443"/>
      <c r="AP1078" s="441"/>
      <c r="AQ1078" s="441"/>
      <c r="AR1078" s="441"/>
      <c r="AS1078" s="441"/>
      <c r="AT1078" s="441"/>
      <c r="AU1078" s="441"/>
      <c r="AV1078" s="443"/>
      <c r="AW1078" s="442"/>
      <c r="AY1078" s="441"/>
      <c r="BC1078" s="441"/>
      <c r="BD1078" s="441"/>
      <c r="BE1078" s="441"/>
      <c r="BF1078" s="441"/>
      <c r="BG1078" s="441"/>
      <c r="BH1078" s="441"/>
      <c r="BI1078" s="441"/>
      <c r="BJ1078" s="441"/>
      <c r="BK1078" s="441"/>
    </row>
    <row r="1079" spans="1:63" x14ac:dyDescent="0.25">
      <c r="A1079" s="443"/>
      <c r="B1079" s="438"/>
      <c r="C1079" s="441"/>
      <c r="D1079" s="441"/>
      <c r="E1079" s="441"/>
      <c r="I1079" s="442"/>
      <c r="Q1079" s="443"/>
      <c r="S1079" s="443"/>
      <c r="T1079" s="441"/>
      <c r="U1079" s="444"/>
      <c r="V1079" s="438"/>
      <c r="W1079" s="443"/>
      <c r="X1079" s="443"/>
      <c r="Y1079" s="441"/>
      <c r="Z1079" s="445"/>
      <c r="AA1079" s="441"/>
      <c r="AB1079" s="443"/>
      <c r="AC1079" s="441"/>
      <c r="AD1079" s="444"/>
      <c r="AG1079" s="441"/>
      <c r="AH1079" s="441"/>
      <c r="AI1079" s="443"/>
      <c r="AL1079" s="441"/>
      <c r="AN1079" s="441"/>
      <c r="AO1079" s="443"/>
      <c r="AP1079" s="441"/>
      <c r="AQ1079" s="441"/>
      <c r="AR1079" s="441"/>
      <c r="AS1079" s="441"/>
      <c r="AT1079" s="441"/>
      <c r="AU1079" s="441"/>
      <c r="AV1079" s="443"/>
      <c r="AW1079" s="442"/>
      <c r="AY1079" s="441"/>
      <c r="BC1079" s="441"/>
      <c r="BD1079" s="441"/>
      <c r="BE1079" s="441"/>
      <c r="BF1079" s="441"/>
      <c r="BG1079" s="441"/>
      <c r="BH1079" s="441"/>
      <c r="BI1079" s="441"/>
      <c r="BJ1079" s="441"/>
      <c r="BK1079" s="441"/>
    </row>
    <row r="1080" spans="1:63" x14ac:dyDescent="0.25">
      <c r="A1080" s="443"/>
      <c r="B1080" s="438"/>
      <c r="C1080" s="441"/>
      <c r="D1080" s="441"/>
      <c r="E1080" s="441"/>
      <c r="I1080" s="442"/>
      <c r="Q1080" s="443"/>
      <c r="S1080" s="443"/>
      <c r="T1080" s="441"/>
      <c r="U1080" s="444"/>
      <c r="V1080" s="438"/>
      <c r="W1080" s="443"/>
      <c r="X1080" s="443"/>
      <c r="Y1080" s="441"/>
      <c r="Z1080" s="445"/>
      <c r="AA1080" s="441"/>
      <c r="AB1080" s="443"/>
      <c r="AC1080" s="441"/>
      <c r="AD1080" s="444"/>
      <c r="AG1080" s="441"/>
      <c r="AH1080" s="441"/>
      <c r="AI1080" s="443"/>
      <c r="AL1080" s="441"/>
      <c r="AN1080" s="441"/>
      <c r="AO1080" s="443"/>
      <c r="AP1080" s="441"/>
      <c r="AQ1080" s="441"/>
      <c r="AR1080" s="441"/>
      <c r="AS1080" s="441"/>
      <c r="AT1080" s="441"/>
      <c r="AU1080" s="441"/>
      <c r="AV1080" s="443"/>
      <c r="AW1080" s="442"/>
      <c r="AY1080" s="441"/>
      <c r="BC1080" s="441"/>
      <c r="BD1080" s="441"/>
      <c r="BE1080" s="441"/>
      <c r="BF1080" s="441"/>
      <c r="BG1080" s="441"/>
      <c r="BH1080" s="441"/>
      <c r="BI1080" s="441"/>
      <c r="BJ1080" s="441"/>
      <c r="BK1080" s="441"/>
    </row>
    <row r="1081" spans="1:63" x14ac:dyDescent="0.25">
      <c r="A1081" s="443"/>
      <c r="B1081" s="438"/>
      <c r="C1081" s="441"/>
      <c r="D1081" s="441"/>
      <c r="E1081" s="441"/>
      <c r="I1081" s="442"/>
      <c r="Q1081" s="443"/>
      <c r="S1081" s="443"/>
      <c r="T1081" s="441"/>
      <c r="U1081" s="444"/>
      <c r="V1081" s="438"/>
      <c r="W1081" s="443"/>
      <c r="X1081" s="443"/>
      <c r="Y1081" s="441"/>
      <c r="Z1081" s="445"/>
      <c r="AA1081" s="441"/>
      <c r="AB1081" s="443"/>
      <c r="AC1081" s="441"/>
      <c r="AD1081" s="444"/>
      <c r="AG1081" s="441"/>
      <c r="AH1081" s="441"/>
      <c r="AI1081" s="443"/>
      <c r="AL1081" s="441"/>
      <c r="AN1081" s="441"/>
      <c r="AO1081" s="443"/>
      <c r="AP1081" s="441"/>
      <c r="AQ1081" s="441"/>
      <c r="AR1081" s="441"/>
      <c r="AS1081" s="441"/>
      <c r="AT1081" s="441"/>
      <c r="AU1081" s="441"/>
      <c r="AV1081" s="443"/>
      <c r="AW1081" s="442"/>
      <c r="AY1081" s="441"/>
      <c r="BC1081" s="441"/>
      <c r="BD1081" s="441"/>
      <c r="BE1081" s="441"/>
      <c r="BF1081" s="441"/>
      <c r="BG1081" s="441"/>
      <c r="BH1081" s="441"/>
      <c r="BI1081" s="441"/>
      <c r="BJ1081" s="441"/>
      <c r="BK1081" s="441"/>
    </row>
    <row r="1082" spans="1:63" x14ac:dyDescent="0.25">
      <c r="A1082" s="443"/>
      <c r="B1082" s="438"/>
      <c r="C1082" s="441"/>
      <c r="D1082" s="441"/>
      <c r="E1082" s="441"/>
      <c r="I1082" s="442"/>
      <c r="Q1082" s="443"/>
      <c r="S1082" s="443"/>
      <c r="T1082" s="441"/>
      <c r="U1082" s="444"/>
      <c r="V1082" s="438"/>
      <c r="W1082" s="443"/>
      <c r="X1082" s="443"/>
      <c r="Y1082" s="441"/>
      <c r="Z1082" s="445"/>
      <c r="AA1082" s="441"/>
      <c r="AB1082" s="443"/>
      <c r="AC1082" s="441"/>
      <c r="AD1082" s="444"/>
      <c r="AG1082" s="441"/>
      <c r="AH1082" s="441"/>
      <c r="AI1082" s="443"/>
      <c r="AL1082" s="441"/>
      <c r="AN1082" s="441"/>
      <c r="AO1082" s="443"/>
      <c r="AP1082" s="441"/>
      <c r="AQ1082" s="441"/>
      <c r="AR1082" s="441"/>
      <c r="AS1082" s="441"/>
      <c r="AT1082" s="441"/>
      <c r="AU1082" s="441"/>
      <c r="AV1082" s="443"/>
      <c r="AW1082" s="442"/>
      <c r="AY1082" s="441"/>
      <c r="BC1082" s="441"/>
      <c r="BD1082" s="441"/>
      <c r="BE1082" s="441"/>
      <c r="BF1082" s="441"/>
      <c r="BG1082" s="441"/>
      <c r="BH1082" s="441"/>
      <c r="BI1082" s="441"/>
      <c r="BJ1082" s="441"/>
      <c r="BK1082" s="441"/>
    </row>
    <row r="1083" spans="1:63" x14ac:dyDescent="0.25">
      <c r="A1083" s="443"/>
      <c r="B1083" s="438"/>
      <c r="C1083" s="441"/>
      <c r="D1083" s="441"/>
      <c r="E1083" s="441"/>
      <c r="I1083" s="442"/>
      <c r="Q1083" s="443"/>
      <c r="S1083" s="443"/>
      <c r="T1083" s="441"/>
      <c r="U1083" s="444"/>
      <c r="V1083" s="438"/>
      <c r="W1083" s="443"/>
      <c r="X1083" s="443"/>
      <c r="Y1083" s="441"/>
      <c r="Z1083" s="445"/>
      <c r="AA1083" s="441"/>
      <c r="AB1083" s="443"/>
      <c r="AC1083" s="441"/>
      <c r="AD1083" s="444"/>
      <c r="AG1083" s="441"/>
      <c r="AH1083" s="441"/>
      <c r="AI1083" s="443"/>
      <c r="AL1083" s="441"/>
      <c r="AN1083" s="441"/>
      <c r="AO1083" s="443"/>
      <c r="AP1083" s="441"/>
      <c r="AQ1083" s="441"/>
      <c r="AR1083" s="441"/>
      <c r="AS1083" s="441"/>
      <c r="AT1083" s="441"/>
      <c r="AU1083" s="441"/>
      <c r="AV1083" s="443"/>
      <c r="AW1083" s="442"/>
      <c r="AY1083" s="441"/>
      <c r="BC1083" s="441"/>
      <c r="BD1083" s="441"/>
      <c r="BE1083" s="441"/>
      <c r="BF1083" s="441"/>
      <c r="BG1083" s="441"/>
      <c r="BH1083" s="441"/>
      <c r="BI1083" s="441"/>
      <c r="BJ1083" s="441"/>
      <c r="BK1083" s="441"/>
    </row>
    <row r="1084" spans="1:63" x14ac:dyDescent="0.25">
      <c r="A1084" s="443"/>
      <c r="B1084" s="438"/>
      <c r="C1084" s="441"/>
      <c r="D1084" s="441"/>
      <c r="E1084" s="441"/>
      <c r="I1084" s="442"/>
      <c r="Q1084" s="443"/>
      <c r="S1084" s="443"/>
      <c r="T1084" s="441"/>
      <c r="U1084" s="444"/>
      <c r="V1084" s="438"/>
      <c r="W1084" s="443"/>
      <c r="X1084" s="443"/>
      <c r="Y1084" s="441"/>
      <c r="Z1084" s="445"/>
      <c r="AA1084" s="441"/>
      <c r="AB1084" s="443"/>
      <c r="AC1084" s="441"/>
      <c r="AD1084" s="444"/>
      <c r="AG1084" s="441"/>
      <c r="AH1084" s="441"/>
      <c r="AI1084" s="443"/>
      <c r="AL1084" s="441"/>
      <c r="AN1084" s="441"/>
      <c r="AO1084" s="443"/>
      <c r="AP1084" s="441"/>
      <c r="AQ1084" s="441"/>
      <c r="AR1084" s="441"/>
      <c r="AS1084" s="441"/>
      <c r="AT1084" s="441"/>
      <c r="AU1084" s="441"/>
      <c r="AV1084" s="443"/>
      <c r="AW1084" s="442"/>
      <c r="AY1084" s="441"/>
      <c r="BC1084" s="441"/>
      <c r="BD1084" s="441"/>
      <c r="BE1084" s="441"/>
      <c r="BF1084" s="441"/>
      <c r="BG1084" s="441"/>
      <c r="BH1084" s="441"/>
      <c r="BI1084" s="441"/>
      <c r="BJ1084" s="441"/>
      <c r="BK1084" s="441"/>
    </row>
    <row r="1085" spans="1:63" x14ac:dyDescent="0.25">
      <c r="A1085" s="443"/>
      <c r="B1085" s="438"/>
      <c r="C1085" s="441"/>
      <c r="D1085" s="441"/>
      <c r="E1085" s="441"/>
      <c r="I1085" s="442"/>
      <c r="Q1085" s="443"/>
      <c r="S1085" s="443"/>
      <c r="T1085" s="441"/>
      <c r="U1085" s="444"/>
      <c r="V1085" s="438"/>
      <c r="W1085" s="443"/>
      <c r="X1085" s="443"/>
      <c r="Y1085" s="441"/>
      <c r="Z1085" s="445"/>
      <c r="AA1085" s="441"/>
      <c r="AB1085" s="443"/>
      <c r="AC1085" s="441"/>
      <c r="AD1085" s="444"/>
      <c r="AG1085" s="441"/>
      <c r="AH1085" s="441"/>
      <c r="AI1085" s="443"/>
      <c r="AL1085" s="441"/>
      <c r="AN1085" s="441"/>
      <c r="AO1085" s="443"/>
      <c r="AP1085" s="441"/>
      <c r="AQ1085" s="441"/>
      <c r="AR1085" s="441"/>
      <c r="AS1085" s="441"/>
      <c r="AT1085" s="441"/>
      <c r="AU1085" s="441"/>
      <c r="AV1085" s="443"/>
      <c r="AW1085" s="442"/>
      <c r="AY1085" s="441"/>
      <c r="BC1085" s="441"/>
      <c r="BD1085" s="441"/>
      <c r="BE1085" s="441"/>
      <c r="BF1085" s="441"/>
      <c r="BG1085" s="441"/>
      <c r="BH1085" s="441"/>
      <c r="BI1085" s="441"/>
      <c r="BJ1085" s="441"/>
      <c r="BK1085" s="441"/>
    </row>
    <row r="1086" spans="1:63" x14ac:dyDescent="0.25">
      <c r="A1086" s="443"/>
      <c r="B1086" s="438"/>
      <c r="C1086" s="441"/>
      <c r="D1086" s="441"/>
      <c r="E1086" s="441"/>
      <c r="I1086" s="442"/>
      <c r="Q1086" s="443"/>
      <c r="S1086" s="443"/>
      <c r="T1086" s="441"/>
      <c r="U1086" s="444"/>
      <c r="V1086" s="438"/>
      <c r="W1086" s="443"/>
      <c r="X1086" s="443"/>
      <c r="Y1086" s="441"/>
      <c r="Z1086" s="445"/>
      <c r="AA1086" s="441"/>
      <c r="AB1086" s="443"/>
      <c r="AC1086" s="441"/>
      <c r="AD1086" s="444"/>
      <c r="AG1086" s="441"/>
      <c r="AH1086" s="441"/>
      <c r="AI1086" s="443"/>
      <c r="AL1086" s="441"/>
      <c r="AN1086" s="441"/>
      <c r="AO1086" s="443"/>
      <c r="AP1086" s="441"/>
      <c r="AQ1086" s="441"/>
      <c r="AR1086" s="441"/>
      <c r="AS1086" s="441"/>
      <c r="AT1086" s="441"/>
      <c r="AU1086" s="441"/>
      <c r="AV1086" s="443"/>
      <c r="AW1086" s="442"/>
      <c r="AY1086" s="441"/>
      <c r="BC1086" s="441"/>
      <c r="BD1086" s="441"/>
      <c r="BE1086" s="441"/>
      <c r="BF1086" s="441"/>
      <c r="BG1086" s="441"/>
      <c r="BH1086" s="441"/>
      <c r="BI1086" s="441"/>
      <c r="BJ1086" s="441"/>
      <c r="BK1086" s="441"/>
    </row>
    <row r="1087" spans="1:63" x14ac:dyDescent="0.25">
      <c r="A1087" s="443"/>
      <c r="B1087" s="438"/>
      <c r="C1087" s="441"/>
      <c r="D1087" s="441"/>
      <c r="E1087" s="441"/>
      <c r="I1087" s="442"/>
      <c r="Q1087" s="443"/>
      <c r="S1087" s="443"/>
      <c r="T1087" s="441"/>
      <c r="U1087" s="444"/>
      <c r="V1087" s="438"/>
      <c r="W1087" s="443"/>
      <c r="X1087" s="443"/>
      <c r="Y1087" s="441"/>
      <c r="Z1087" s="445"/>
      <c r="AA1087" s="441"/>
      <c r="AB1087" s="443"/>
      <c r="AC1087" s="441"/>
      <c r="AD1087" s="444"/>
      <c r="AG1087" s="441"/>
      <c r="AH1087" s="441"/>
      <c r="AI1087" s="443"/>
      <c r="AL1087" s="441"/>
      <c r="AN1087" s="441"/>
      <c r="AO1087" s="443"/>
      <c r="AP1087" s="441"/>
      <c r="AQ1087" s="441"/>
      <c r="AR1087" s="441"/>
      <c r="AS1087" s="441"/>
      <c r="AT1087" s="441"/>
      <c r="AU1087" s="441"/>
      <c r="AV1087" s="443"/>
      <c r="AW1087" s="442"/>
      <c r="AY1087" s="441"/>
      <c r="BC1087" s="441"/>
      <c r="BD1087" s="441"/>
      <c r="BE1087" s="441"/>
      <c r="BF1087" s="441"/>
      <c r="BG1087" s="441"/>
      <c r="BH1087" s="441"/>
      <c r="BI1087" s="441"/>
      <c r="BJ1087" s="441"/>
      <c r="BK1087" s="441"/>
    </row>
    <row r="1088" spans="1:63" x14ac:dyDescent="0.25">
      <c r="A1088" s="443"/>
      <c r="B1088" s="438"/>
      <c r="C1088" s="441"/>
      <c r="D1088" s="441"/>
      <c r="E1088" s="441"/>
      <c r="I1088" s="442"/>
      <c r="Q1088" s="443"/>
      <c r="S1088" s="443"/>
      <c r="T1088" s="441"/>
      <c r="U1088" s="444"/>
      <c r="V1088" s="438"/>
      <c r="W1088" s="443"/>
      <c r="X1088" s="443"/>
      <c r="Y1088" s="441"/>
      <c r="Z1088" s="445"/>
      <c r="AA1088" s="441"/>
      <c r="AB1088" s="443"/>
      <c r="AC1088" s="441"/>
      <c r="AD1088" s="444"/>
      <c r="AG1088" s="441"/>
      <c r="AH1088" s="441"/>
      <c r="AI1088" s="443"/>
      <c r="AL1088" s="441"/>
      <c r="AN1088" s="441"/>
      <c r="AO1088" s="443"/>
      <c r="AP1088" s="441"/>
      <c r="AQ1088" s="441"/>
      <c r="AR1088" s="441"/>
      <c r="AS1088" s="441"/>
      <c r="AT1088" s="441"/>
      <c r="AU1088" s="441"/>
      <c r="AV1088" s="443"/>
      <c r="AW1088" s="442"/>
      <c r="AY1088" s="441"/>
      <c r="BC1088" s="441"/>
      <c r="BD1088" s="441"/>
      <c r="BE1088" s="441"/>
      <c r="BF1088" s="441"/>
      <c r="BG1088" s="441"/>
      <c r="BH1088" s="441"/>
      <c r="BI1088" s="441"/>
      <c r="BJ1088" s="441"/>
      <c r="BK1088" s="441"/>
    </row>
    <row r="1089" spans="1:63" x14ac:dyDescent="0.25">
      <c r="A1089" s="443"/>
      <c r="B1089" s="438"/>
      <c r="C1089" s="441"/>
      <c r="D1089" s="441"/>
      <c r="E1089" s="441"/>
      <c r="I1089" s="442"/>
      <c r="Q1089" s="443"/>
      <c r="S1089" s="443"/>
      <c r="T1089" s="441"/>
      <c r="U1089" s="444"/>
      <c r="V1089" s="438"/>
      <c r="W1089" s="443"/>
      <c r="X1089" s="443"/>
      <c r="Y1089" s="441"/>
      <c r="Z1089" s="445"/>
      <c r="AA1089" s="441"/>
      <c r="AB1089" s="443"/>
      <c r="AC1089" s="441"/>
      <c r="AD1089" s="444"/>
      <c r="AG1089" s="441"/>
      <c r="AH1089" s="441"/>
      <c r="AI1089" s="443"/>
      <c r="AL1089" s="441"/>
      <c r="AN1089" s="441"/>
      <c r="AO1089" s="443"/>
      <c r="AP1089" s="441"/>
      <c r="AQ1089" s="441"/>
      <c r="AR1089" s="441"/>
      <c r="AS1089" s="441"/>
      <c r="AT1089" s="441"/>
      <c r="AU1089" s="441"/>
      <c r="AV1089" s="443"/>
      <c r="AW1089" s="442"/>
      <c r="AY1089" s="441"/>
      <c r="BC1089" s="441"/>
      <c r="BD1089" s="441"/>
      <c r="BE1089" s="441"/>
      <c r="BF1089" s="441"/>
      <c r="BG1089" s="441"/>
      <c r="BH1089" s="441"/>
      <c r="BI1089" s="441"/>
      <c r="BJ1089" s="441"/>
      <c r="BK1089" s="441"/>
    </row>
    <row r="1090" spans="1:63" x14ac:dyDescent="0.25">
      <c r="A1090" s="443"/>
      <c r="B1090" s="438"/>
      <c r="C1090" s="441"/>
      <c r="D1090" s="441"/>
      <c r="E1090" s="441"/>
      <c r="I1090" s="442"/>
      <c r="Q1090" s="443"/>
      <c r="S1090" s="443"/>
      <c r="T1090" s="441"/>
      <c r="U1090" s="444"/>
      <c r="V1090" s="438"/>
      <c r="W1090" s="443"/>
      <c r="X1090" s="443"/>
      <c r="Y1090" s="441"/>
      <c r="Z1090" s="445"/>
      <c r="AA1090" s="441"/>
      <c r="AB1090" s="443"/>
      <c r="AC1090" s="441"/>
      <c r="AD1090" s="444"/>
      <c r="AG1090" s="441"/>
      <c r="AH1090" s="441"/>
      <c r="AI1090" s="443"/>
      <c r="AL1090" s="441"/>
      <c r="AN1090" s="441"/>
      <c r="AO1090" s="443"/>
      <c r="AP1090" s="441"/>
      <c r="AQ1090" s="441"/>
      <c r="AR1090" s="441"/>
      <c r="AS1090" s="441"/>
      <c r="AT1090" s="441"/>
      <c r="AU1090" s="441"/>
      <c r="AV1090" s="443"/>
      <c r="AW1090" s="442"/>
      <c r="AY1090" s="441"/>
      <c r="BC1090" s="441"/>
      <c r="BD1090" s="441"/>
      <c r="BE1090" s="441"/>
      <c r="BF1090" s="441"/>
      <c r="BG1090" s="441"/>
      <c r="BH1090" s="441"/>
      <c r="BI1090" s="441"/>
      <c r="BJ1090" s="441"/>
      <c r="BK1090" s="441"/>
    </row>
    <row r="1091" spans="1:63" x14ac:dyDescent="0.25">
      <c r="A1091" s="443"/>
      <c r="B1091" s="438"/>
      <c r="C1091" s="441"/>
      <c r="D1091" s="441"/>
      <c r="E1091" s="441"/>
      <c r="I1091" s="442"/>
      <c r="Q1091" s="443"/>
      <c r="S1091" s="443"/>
      <c r="T1091" s="441"/>
      <c r="U1091" s="444"/>
      <c r="V1091" s="438"/>
      <c r="W1091" s="443"/>
      <c r="X1091" s="443"/>
      <c r="Y1091" s="441"/>
      <c r="Z1091" s="445"/>
      <c r="AA1091" s="441"/>
      <c r="AB1091" s="443"/>
      <c r="AC1091" s="441"/>
      <c r="AD1091" s="444"/>
      <c r="AG1091" s="441"/>
      <c r="AH1091" s="441"/>
      <c r="AI1091" s="443"/>
      <c r="AL1091" s="441"/>
      <c r="AN1091" s="441"/>
      <c r="AO1091" s="443"/>
      <c r="AP1091" s="441"/>
      <c r="AQ1091" s="441"/>
      <c r="AR1091" s="441"/>
      <c r="AS1091" s="441"/>
      <c r="AT1091" s="441"/>
      <c r="AU1091" s="441"/>
      <c r="AV1091" s="443"/>
      <c r="AW1091" s="442"/>
      <c r="AY1091" s="441"/>
      <c r="BC1091" s="441"/>
      <c r="BD1091" s="441"/>
      <c r="BE1091" s="441"/>
      <c r="BF1091" s="441"/>
      <c r="BG1091" s="441"/>
      <c r="BH1091" s="441"/>
      <c r="BI1091" s="441"/>
      <c r="BJ1091" s="441"/>
      <c r="BK1091" s="441"/>
    </row>
    <row r="1092" spans="1:63" x14ac:dyDescent="0.25">
      <c r="A1092" s="443"/>
      <c r="B1092" s="438"/>
      <c r="C1092" s="441"/>
      <c r="D1092" s="441"/>
      <c r="E1092" s="441"/>
      <c r="I1092" s="442"/>
      <c r="Q1092" s="443"/>
      <c r="S1092" s="443"/>
      <c r="T1092" s="441"/>
      <c r="U1092" s="444"/>
      <c r="V1092" s="438"/>
      <c r="W1092" s="443"/>
      <c r="X1092" s="443"/>
      <c r="Y1092" s="441"/>
      <c r="Z1092" s="445"/>
      <c r="AA1092" s="441"/>
      <c r="AB1092" s="443"/>
      <c r="AC1092" s="441"/>
      <c r="AD1092" s="444"/>
      <c r="AG1092" s="441"/>
      <c r="AH1092" s="441"/>
      <c r="AI1092" s="443"/>
      <c r="AL1092" s="441"/>
      <c r="AN1092" s="441"/>
      <c r="AO1092" s="443"/>
      <c r="AP1092" s="441"/>
      <c r="AQ1092" s="441"/>
      <c r="AR1092" s="441"/>
      <c r="AS1092" s="441"/>
      <c r="AT1092" s="441"/>
      <c r="AU1092" s="441"/>
      <c r="AV1092" s="443"/>
      <c r="AW1092" s="442"/>
      <c r="AY1092" s="441"/>
      <c r="BC1092" s="441"/>
      <c r="BD1092" s="441"/>
      <c r="BE1092" s="441"/>
      <c r="BF1092" s="441"/>
      <c r="BG1092" s="441"/>
      <c r="BH1092" s="441"/>
      <c r="BI1092" s="441"/>
      <c r="BJ1092" s="441"/>
      <c r="BK1092" s="441"/>
    </row>
    <row r="1093" spans="1:63" x14ac:dyDescent="0.25">
      <c r="A1093" s="443"/>
      <c r="B1093" s="438"/>
      <c r="C1093" s="441"/>
      <c r="D1093" s="441"/>
      <c r="E1093" s="441"/>
      <c r="I1093" s="442"/>
      <c r="Q1093" s="443"/>
      <c r="S1093" s="443"/>
      <c r="T1093" s="441"/>
      <c r="U1093" s="444"/>
      <c r="V1093" s="438"/>
      <c r="W1093" s="443"/>
      <c r="X1093" s="443"/>
      <c r="Y1093" s="441"/>
      <c r="Z1093" s="445"/>
      <c r="AA1093" s="441"/>
      <c r="AB1093" s="443"/>
      <c r="AC1093" s="441"/>
      <c r="AD1093" s="444"/>
      <c r="AG1093" s="441"/>
      <c r="AH1093" s="441"/>
      <c r="AI1093" s="443"/>
      <c r="AL1093" s="441"/>
      <c r="AN1093" s="441"/>
      <c r="AO1093" s="443"/>
      <c r="AP1093" s="441"/>
      <c r="AQ1093" s="441"/>
      <c r="AR1093" s="441"/>
      <c r="AS1093" s="441"/>
      <c r="AT1093" s="441"/>
      <c r="AU1093" s="441"/>
      <c r="AV1093" s="443"/>
      <c r="AW1093" s="442"/>
      <c r="AY1093" s="441"/>
      <c r="BC1093" s="441"/>
      <c r="BD1093" s="441"/>
      <c r="BE1093" s="441"/>
      <c r="BF1093" s="441"/>
      <c r="BG1093" s="441"/>
      <c r="BH1093" s="441"/>
      <c r="BI1093" s="441"/>
      <c r="BJ1093" s="441"/>
      <c r="BK1093" s="441"/>
    </row>
    <row r="1094" spans="1:63" x14ac:dyDescent="0.25">
      <c r="A1094" s="443"/>
      <c r="B1094" s="438"/>
      <c r="C1094" s="441"/>
      <c r="D1094" s="441"/>
      <c r="E1094" s="441"/>
      <c r="I1094" s="442"/>
      <c r="Q1094" s="443"/>
      <c r="S1094" s="443"/>
      <c r="T1094" s="441"/>
      <c r="U1094" s="444"/>
      <c r="V1094" s="438"/>
      <c r="W1094" s="443"/>
      <c r="X1094" s="443"/>
      <c r="Y1094" s="441"/>
      <c r="Z1094" s="445"/>
      <c r="AA1094" s="441"/>
      <c r="AB1094" s="443"/>
      <c r="AC1094" s="441"/>
      <c r="AD1094" s="444"/>
      <c r="AG1094" s="441"/>
      <c r="AH1094" s="441"/>
      <c r="AI1094" s="443"/>
      <c r="AL1094" s="441"/>
      <c r="AN1094" s="441"/>
      <c r="AO1094" s="443"/>
      <c r="AP1094" s="441"/>
      <c r="AQ1094" s="441"/>
      <c r="AR1094" s="441"/>
      <c r="AS1094" s="441"/>
      <c r="AT1094" s="441"/>
      <c r="AU1094" s="441"/>
      <c r="AV1094" s="443"/>
      <c r="AW1094" s="442"/>
      <c r="AY1094" s="441"/>
      <c r="BC1094" s="441"/>
      <c r="BD1094" s="441"/>
      <c r="BE1094" s="441"/>
      <c r="BF1094" s="441"/>
      <c r="BG1094" s="441"/>
      <c r="BH1094" s="441"/>
      <c r="BI1094" s="441"/>
      <c r="BJ1094" s="441"/>
      <c r="BK1094" s="441"/>
    </row>
    <row r="1095" spans="1:63" x14ac:dyDescent="0.25">
      <c r="A1095" s="443"/>
      <c r="B1095" s="438"/>
      <c r="C1095" s="441"/>
      <c r="D1095" s="441"/>
      <c r="E1095" s="441"/>
      <c r="I1095" s="442"/>
      <c r="Q1095" s="443"/>
      <c r="S1095" s="443"/>
      <c r="T1095" s="441"/>
      <c r="U1095" s="444"/>
      <c r="V1095" s="438"/>
      <c r="W1095" s="443"/>
      <c r="X1095" s="443"/>
      <c r="Y1095" s="441"/>
      <c r="Z1095" s="445"/>
      <c r="AA1095" s="441"/>
      <c r="AB1095" s="443"/>
      <c r="AC1095" s="441"/>
      <c r="AD1095" s="444"/>
      <c r="AG1095" s="441"/>
      <c r="AH1095" s="441"/>
      <c r="AI1095" s="443"/>
      <c r="AL1095" s="441"/>
      <c r="AN1095" s="441"/>
      <c r="AO1095" s="443"/>
      <c r="AP1095" s="441"/>
      <c r="AQ1095" s="441"/>
      <c r="AR1095" s="441"/>
      <c r="AS1095" s="441"/>
      <c r="AT1095" s="441"/>
      <c r="AU1095" s="441"/>
      <c r="AV1095" s="443"/>
      <c r="AW1095" s="442"/>
      <c r="AY1095" s="441"/>
      <c r="BC1095" s="441"/>
      <c r="BD1095" s="441"/>
      <c r="BE1095" s="441"/>
      <c r="BF1095" s="441"/>
      <c r="BG1095" s="441"/>
      <c r="BH1095" s="441"/>
      <c r="BI1095" s="441"/>
      <c r="BJ1095" s="441"/>
      <c r="BK1095" s="441"/>
    </row>
    <row r="1096" spans="1:63" x14ac:dyDescent="0.25">
      <c r="A1096" s="443"/>
      <c r="B1096" s="438"/>
      <c r="C1096" s="441"/>
      <c r="D1096" s="441"/>
      <c r="E1096" s="441"/>
      <c r="I1096" s="442"/>
      <c r="Q1096" s="443"/>
      <c r="S1096" s="443"/>
      <c r="T1096" s="441"/>
      <c r="U1096" s="444"/>
      <c r="V1096" s="438"/>
      <c r="W1096" s="443"/>
      <c r="X1096" s="443"/>
      <c r="Y1096" s="441"/>
      <c r="Z1096" s="445"/>
      <c r="AA1096" s="441"/>
      <c r="AB1096" s="443"/>
      <c r="AC1096" s="441"/>
      <c r="AD1096" s="444"/>
      <c r="AG1096" s="441"/>
      <c r="AH1096" s="441"/>
      <c r="AI1096" s="443"/>
      <c r="AL1096" s="441"/>
      <c r="AN1096" s="441"/>
      <c r="AO1096" s="443"/>
      <c r="AP1096" s="441"/>
      <c r="AQ1096" s="441"/>
      <c r="AR1096" s="441"/>
      <c r="AS1096" s="441"/>
      <c r="AT1096" s="441"/>
      <c r="AU1096" s="441"/>
      <c r="AV1096" s="443"/>
      <c r="AW1096" s="442"/>
      <c r="AY1096" s="441"/>
      <c r="BC1096" s="441"/>
      <c r="BD1096" s="441"/>
      <c r="BE1096" s="441"/>
      <c r="BF1096" s="441"/>
      <c r="BG1096" s="441"/>
      <c r="BH1096" s="441"/>
      <c r="BI1096" s="441"/>
      <c r="BJ1096" s="441"/>
      <c r="BK1096" s="441"/>
    </row>
    <row r="1097" spans="1:63" x14ac:dyDescent="0.25">
      <c r="A1097" s="443"/>
      <c r="B1097" s="438"/>
      <c r="C1097" s="441"/>
      <c r="D1097" s="441"/>
      <c r="E1097" s="441"/>
      <c r="I1097" s="442"/>
      <c r="Q1097" s="443"/>
      <c r="S1097" s="443"/>
      <c r="T1097" s="441"/>
      <c r="U1097" s="444"/>
      <c r="V1097" s="438"/>
      <c r="W1097" s="443"/>
      <c r="X1097" s="443"/>
      <c r="Y1097" s="441"/>
      <c r="Z1097" s="445"/>
      <c r="AA1097" s="441"/>
      <c r="AB1097" s="443"/>
      <c r="AC1097" s="441"/>
      <c r="AD1097" s="444"/>
      <c r="AG1097" s="441"/>
      <c r="AH1097" s="441"/>
      <c r="AI1097" s="443"/>
      <c r="AL1097" s="441"/>
      <c r="AN1097" s="441"/>
      <c r="AO1097" s="443"/>
      <c r="AP1097" s="441"/>
      <c r="AQ1097" s="441"/>
      <c r="AR1097" s="441"/>
      <c r="AS1097" s="441"/>
      <c r="AT1097" s="441"/>
      <c r="AU1097" s="441"/>
      <c r="AV1097" s="443"/>
      <c r="AW1097" s="442"/>
      <c r="AY1097" s="441"/>
      <c r="BC1097" s="441"/>
      <c r="BD1097" s="441"/>
      <c r="BE1097" s="441"/>
      <c r="BF1097" s="441"/>
      <c r="BG1097" s="441"/>
      <c r="BH1097" s="441"/>
      <c r="BI1097" s="441"/>
      <c r="BJ1097" s="441"/>
      <c r="BK1097" s="441"/>
    </row>
    <row r="1098" spans="1:63" x14ac:dyDescent="0.25">
      <c r="A1098" s="443"/>
      <c r="B1098" s="438"/>
      <c r="C1098" s="441"/>
      <c r="D1098" s="441"/>
      <c r="E1098" s="441"/>
      <c r="I1098" s="442"/>
      <c r="Q1098" s="443"/>
      <c r="S1098" s="443"/>
      <c r="T1098" s="441"/>
      <c r="U1098" s="444"/>
      <c r="V1098" s="438"/>
      <c r="W1098" s="443"/>
      <c r="X1098" s="443"/>
      <c r="Y1098" s="441"/>
      <c r="Z1098" s="445"/>
      <c r="AA1098" s="441"/>
      <c r="AB1098" s="443"/>
      <c r="AC1098" s="441"/>
      <c r="AD1098" s="444"/>
      <c r="AG1098" s="441"/>
      <c r="AH1098" s="441"/>
      <c r="AI1098" s="443"/>
      <c r="AL1098" s="441"/>
      <c r="AN1098" s="441"/>
      <c r="AO1098" s="443"/>
      <c r="AP1098" s="441"/>
      <c r="AQ1098" s="441"/>
      <c r="AR1098" s="441"/>
      <c r="AS1098" s="441"/>
      <c r="AT1098" s="441"/>
      <c r="AU1098" s="441"/>
      <c r="AV1098" s="443"/>
      <c r="AW1098" s="442"/>
      <c r="AY1098" s="441"/>
      <c r="BC1098" s="441"/>
      <c r="BD1098" s="441"/>
      <c r="BE1098" s="441"/>
      <c r="BF1098" s="441"/>
      <c r="BG1098" s="441"/>
      <c r="BH1098" s="441"/>
      <c r="BI1098" s="441"/>
      <c r="BJ1098" s="441"/>
      <c r="BK1098" s="441"/>
    </row>
    <row r="1099" spans="1:63" x14ac:dyDescent="0.25">
      <c r="A1099" s="443"/>
      <c r="B1099" s="438"/>
      <c r="C1099" s="441"/>
      <c r="D1099" s="441"/>
      <c r="E1099" s="441"/>
      <c r="I1099" s="442"/>
      <c r="Q1099" s="443"/>
      <c r="S1099" s="443"/>
      <c r="T1099" s="441"/>
      <c r="U1099" s="444"/>
      <c r="V1099" s="438"/>
      <c r="W1099" s="443"/>
      <c r="X1099" s="443"/>
      <c r="Y1099" s="441"/>
      <c r="Z1099" s="445"/>
      <c r="AA1099" s="441"/>
      <c r="AB1099" s="443"/>
      <c r="AC1099" s="441"/>
      <c r="AD1099" s="444"/>
      <c r="AG1099" s="441"/>
      <c r="AH1099" s="441"/>
      <c r="AI1099" s="443"/>
      <c r="AL1099" s="441"/>
      <c r="AN1099" s="441"/>
      <c r="AO1099" s="443"/>
      <c r="AP1099" s="441"/>
      <c r="AQ1099" s="441"/>
      <c r="AR1099" s="441"/>
      <c r="AS1099" s="441"/>
      <c r="AT1099" s="441"/>
      <c r="AU1099" s="441"/>
      <c r="AV1099" s="443"/>
      <c r="AW1099" s="442"/>
      <c r="AY1099" s="441"/>
      <c r="BC1099" s="441"/>
      <c r="BD1099" s="441"/>
      <c r="BE1099" s="441"/>
      <c r="BF1099" s="441"/>
      <c r="BG1099" s="441"/>
      <c r="BH1099" s="441"/>
      <c r="BI1099" s="441"/>
      <c r="BJ1099" s="441"/>
      <c r="BK1099" s="441"/>
    </row>
    <row r="1100" spans="1:63" x14ac:dyDescent="0.25">
      <c r="A1100" s="443"/>
      <c r="B1100" s="438"/>
      <c r="C1100" s="441"/>
      <c r="D1100" s="441"/>
      <c r="E1100" s="441"/>
      <c r="I1100" s="442"/>
      <c r="Q1100" s="443"/>
      <c r="S1100" s="443"/>
      <c r="T1100" s="441"/>
      <c r="U1100" s="444"/>
      <c r="V1100" s="438"/>
      <c r="W1100" s="443"/>
      <c r="X1100" s="443"/>
      <c r="Y1100" s="441"/>
      <c r="Z1100" s="445"/>
      <c r="AA1100" s="441"/>
      <c r="AB1100" s="443"/>
      <c r="AC1100" s="441"/>
      <c r="AD1100" s="444"/>
      <c r="AG1100" s="441"/>
      <c r="AH1100" s="441"/>
      <c r="AI1100" s="443"/>
      <c r="AL1100" s="441"/>
      <c r="AN1100" s="441"/>
      <c r="AO1100" s="443"/>
      <c r="AP1100" s="441"/>
      <c r="AQ1100" s="441"/>
      <c r="AR1100" s="441"/>
      <c r="AS1100" s="441"/>
      <c r="AT1100" s="441"/>
      <c r="AU1100" s="441"/>
      <c r="AV1100" s="443"/>
      <c r="AW1100" s="442"/>
      <c r="AY1100" s="441"/>
      <c r="BC1100" s="441"/>
      <c r="BD1100" s="441"/>
      <c r="BE1100" s="441"/>
      <c r="BF1100" s="441"/>
      <c r="BG1100" s="441"/>
      <c r="BH1100" s="441"/>
      <c r="BI1100" s="441"/>
      <c r="BJ1100" s="441"/>
      <c r="BK1100" s="441"/>
    </row>
    <row r="1101" spans="1:63" x14ac:dyDescent="0.25">
      <c r="A1101" s="443"/>
      <c r="B1101" s="438"/>
      <c r="C1101" s="441"/>
      <c r="D1101" s="441"/>
      <c r="E1101" s="441"/>
      <c r="I1101" s="442"/>
      <c r="Q1101" s="443"/>
      <c r="S1101" s="443"/>
      <c r="T1101" s="441"/>
      <c r="U1101" s="444"/>
      <c r="V1101" s="438"/>
      <c r="W1101" s="443"/>
      <c r="X1101" s="443"/>
      <c r="Y1101" s="441"/>
      <c r="Z1101" s="445"/>
      <c r="AA1101" s="441"/>
      <c r="AB1101" s="443"/>
      <c r="AC1101" s="441"/>
      <c r="AD1101" s="444"/>
      <c r="AG1101" s="441"/>
      <c r="AH1101" s="441"/>
      <c r="AI1101" s="443"/>
      <c r="AL1101" s="441"/>
      <c r="AN1101" s="441"/>
      <c r="AO1101" s="443"/>
      <c r="AP1101" s="441"/>
      <c r="AQ1101" s="441"/>
      <c r="AR1101" s="441"/>
      <c r="AS1101" s="441"/>
      <c r="AT1101" s="441"/>
      <c r="AU1101" s="441"/>
      <c r="AV1101" s="443"/>
      <c r="AW1101" s="442"/>
      <c r="AY1101" s="441"/>
      <c r="BC1101" s="441"/>
      <c r="BD1101" s="441"/>
      <c r="BE1101" s="441"/>
      <c r="BF1101" s="441"/>
      <c r="BG1101" s="441"/>
      <c r="BH1101" s="441"/>
      <c r="BI1101" s="441"/>
      <c r="BJ1101" s="441"/>
      <c r="BK1101" s="441"/>
    </row>
    <row r="1102" spans="1:63" x14ac:dyDescent="0.25">
      <c r="A1102" s="443"/>
      <c r="B1102" s="438"/>
      <c r="C1102" s="441"/>
      <c r="D1102" s="441"/>
      <c r="E1102" s="441"/>
      <c r="I1102" s="442"/>
      <c r="Q1102" s="443"/>
      <c r="S1102" s="443"/>
      <c r="T1102" s="441"/>
      <c r="U1102" s="444"/>
      <c r="V1102" s="438"/>
      <c r="W1102" s="443"/>
      <c r="X1102" s="443"/>
      <c r="Y1102" s="441"/>
      <c r="Z1102" s="445"/>
      <c r="AA1102" s="441"/>
      <c r="AB1102" s="443"/>
      <c r="AC1102" s="441"/>
      <c r="AD1102" s="444"/>
      <c r="AG1102" s="441"/>
      <c r="AH1102" s="441"/>
      <c r="AI1102" s="443"/>
      <c r="AL1102" s="441"/>
      <c r="AN1102" s="441"/>
      <c r="AO1102" s="443"/>
      <c r="AP1102" s="441"/>
      <c r="AQ1102" s="441"/>
      <c r="AR1102" s="441"/>
      <c r="AS1102" s="441"/>
      <c r="AT1102" s="441"/>
      <c r="AU1102" s="441"/>
      <c r="AV1102" s="443"/>
      <c r="AW1102" s="442"/>
      <c r="AY1102" s="441"/>
      <c r="BC1102" s="441"/>
      <c r="BD1102" s="441"/>
      <c r="BE1102" s="441"/>
      <c r="BF1102" s="441"/>
      <c r="BG1102" s="441"/>
      <c r="BH1102" s="441"/>
      <c r="BI1102" s="441"/>
      <c r="BJ1102" s="441"/>
      <c r="BK1102" s="441"/>
    </row>
    <row r="1103" spans="1:63" x14ac:dyDescent="0.25">
      <c r="A1103" s="443"/>
      <c r="B1103" s="438"/>
      <c r="C1103" s="441"/>
      <c r="D1103" s="441"/>
      <c r="E1103" s="441"/>
      <c r="I1103" s="442"/>
      <c r="Q1103" s="443"/>
      <c r="S1103" s="443"/>
      <c r="T1103" s="441"/>
      <c r="U1103" s="444"/>
      <c r="V1103" s="438"/>
      <c r="W1103" s="443"/>
      <c r="X1103" s="443"/>
      <c r="Y1103" s="441"/>
      <c r="Z1103" s="445"/>
      <c r="AA1103" s="441"/>
      <c r="AB1103" s="443"/>
      <c r="AC1103" s="441"/>
      <c r="AD1103" s="444"/>
      <c r="AG1103" s="441"/>
      <c r="AH1103" s="441"/>
      <c r="AI1103" s="443"/>
      <c r="AL1103" s="441"/>
      <c r="AN1103" s="441"/>
      <c r="AO1103" s="443"/>
      <c r="AP1103" s="441"/>
      <c r="AQ1103" s="441"/>
      <c r="AR1103" s="441"/>
      <c r="AS1103" s="441"/>
      <c r="AT1103" s="441"/>
      <c r="AU1103" s="441"/>
      <c r="AV1103" s="443"/>
      <c r="AW1103" s="442"/>
      <c r="AY1103" s="441"/>
      <c r="BC1103" s="441"/>
      <c r="BD1103" s="441"/>
      <c r="BE1103" s="441"/>
      <c r="BF1103" s="441"/>
      <c r="BG1103" s="441"/>
      <c r="BH1103" s="441"/>
      <c r="BI1103" s="441"/>
      <c r="BJ1103" s="441"/>
      <c r="BK1103" s="441"/>
    </row>
    <row r="1104" spans="1:63" x14ac:dyDescent="0.25">
      <c r="A1104" s="443"/>
      <c r="B1104" s="438"/>
      <c r="C1104" s="441"/>
      <c r="D1104" s="441"/>
      <c r="E1104" s="441"/>
      <c r="I1104" s="442"/>
      <c r="Q1104" s="443"/>
      <c r="S1104" s="443"/>
      <c r="T1104" s="441"/>
      <c r="U1104" s="444"/>
      <c r="V1104" s="438"/>
      <c r="W1104" s="443"/>
      <c r="X1104" s="443"/>
      <c r="Y1104" s="441"/>
      <c r="Z1104" s="445"/>
      <c r="AA1104" s="441"/>
      <c r="AB1104" s="443"/>
      <c r="AC1104" s="441"/>
      <c r="AD1104" s="444"/>
      <c r="AG1104" s="441"/>
      <c r="AH1104" s="441"/>
      <c r="AI1104" s="443"/>
      <c r="AL1104" s="441"/>
      <c r="AN1104" s="441"/>
      <c r="AO1104" s="443"/>
      <c r="AP1104" s="441"/>
      <c r="AQ1104" s="441"/>
      <c r="AR1104" s="441"/>
      <c r="AS1104" s="441"/>
      <c r="AT1104" s="441"/>
      <c r="AU1104" s="441"/>
      <c r="AV1104" s="443"/>
      <c r="AW1104" s="442"/>
      <c r="AY1104" s="441"/>
      <c r="BC1104" s="441"/>
      <c r="BD1104" s="441"/>
      <c r="BE1104" s="441"/>
      <c r="BF1104" s="441"/>
      <c r="BG1104" s="441"/>
      <c r="BH1104" s="441"/>
      <c r="BI1104" s="441"/>
      <c r="BJ1104" s="441"/>
      <c r="BK1104" s="441"/>
    </row>
    <row r="1105" spans="1:63" x14ac:dyDescent="0.25">
      <c r="A1105" s="443"/>
      <c r="B1105" s="438"/>
      <c r="C1105" s="441"/>
      <c r="D1105" s="441"/>
      <c r="E1105" s="441"/>
      <c r="I1105" s="442"/>
      <c r="Q1105" s="443"/>
      <c r="S1105" s="443"/>
      <c r="T1105" s="441"/>
      <c r="U1105" s="444"/>
      <c r="V1105" s="438"/>
      <c r="W1105" s="443"/>
      <c r="X1105" s="443"/>
      <c r="Y1105" s="441"/>
      <c r="Z1105" s="445"/>
      <c r="AA1105" s="441"/>
      <c r="AB1105" s="443"/>
      <c r="AC1105" s="441"/>
      <c r="AD1105" s="444"/>
      <c r="AG1105" s="441"/>
      <c r="AH1105" s="441"/>
      <c r="AI1105" s="443"/>
      <c r="AL1105" s="441"/>
      <c r="AN1105" s="441"/>
      <c r="AO1105" s="443"/>
      <c r="AP1105" s="441"/>
      <c r="AQ1105" s="441"/>
      <c r="AR1105" s="441"/>
      <c r="AS1105" s="441"/>
      <c r="AT1105" s="441"/>
      <c r="AU1105" s="441"/>
      <c r="AV1105" s="443"/>
      <c r="AW1105" s="442"/>
      <c r="AY1105" s="441"/>
      <c r="BC1105" s="441"/>
      <c r="BD1105" s="441"/>
      <c r="BE1105" s="441"/>
      <c r="BF1105" s="441"/>
      <c r="BG1105" s="441"/>
      <c r="BH1105" s="441"/>
      <c r="BI1105" s="441"/>
      <c r="BJ1105" s="441"/>
      <c r="BK1105" s="441"/>
    </row>
    <row r="1106" spans="1:63" x14ac:dyDescent="0.25">
      <c r="A1106" s="443"/>
      <c r="B1106" s="438"/>
      <c r="C1106" s="441"/>
      <c r="D1106" s="441"/>
      <c r="E1106" s="441"/>
      <c r="I1106" s="442"/>
      <c r="Q1106" s="443"/>
      <c r="S1106" s="443"/>
      <c r="T1106" s="441"/>
      <c r="U1106" s="444"/>
      <c r="V1106" s="438"/>
      <c r="W1106" s="443"/>
      <c r="X1106" s="443"/>
      <c r="Y1106" s="441"/>
      <c r="Z1106" s="445"/>
      <c r="AA1106" s="441"/>
      <c r="AB1106" s="443"/>
      <c r="AC1106" s="441"/>
      <c r="AD1106" s="444"/>
      <c r="AG1106" s="441"/>
      <c r="AH1106" s="441"/>
      <c r="AI1106" s="443"/>
      <c r="AL1106" s="441"/>
      <c r="AN1106" s="441"/>
      <c r="AO1106" s="443"/>
      <c r="AP1106" s="441"/>
      <c r="AQ1106" s="441"/>
      <c r="AR1106" s="441"/>
      <c r="AS1106" s="441"/>
      <c r="AT1106" s="441"/>
      <c r="AU1106" s="441"/>
      <c r="AV1106" s="443"/>
      <c r="AW1106" s="442"/>
      <c r="AY1106" s="441"/>
      <c r="BC1106" s="441"/>
      <c r="BD1106" s="441"/>
      <c r="BE1106" s="441"/>
      <c r="BF1106" s="441"/>
      <c r="BG1106" s="441"/>
      <c r="BH1106" s="441"/>
      <c r="BI1106" s="441"/>
      <c r="BJ1106" s="441"/>
      <c r="BK1106" s="441"/>
    </row>
    <row r="1107" spans="1:63" x14ac:dyDescent="0.25">
      <c r="A1107" s="443"/>
      <c r="B1107" s="438"/>
      <c r="C1107" s="441"/>
      <c r="D1107" s="441"/>
      <c r="E1107" s="441"/>
      <c r="I1107" s="442"/>
      <c r="Q1107" s="443"/>
      <c r="S1107" s="443"/>
      <c r="T1107" s="441"/>
      <c r="U1107" s="444"/>
      <c r="V1107" s="438"/>
      <c r="W1107" s="443"/>
      <c r="X1107" s="443"/>
      <c r="Y1107" s="441"/>
      <c r="Z1107" s="445"/>
      <c r="AA1107" s="441"/>
      <c r="AB1107" s="443"/>
      <c r="AC1107" s="441"/>
      <c r="AD1107" s="444"/>
      <c r="AG1107" s="441"/>
      <c r="AH1107" s="441"/>
      <c r="AI1107" s="443"/>
      <c r="AL1107" s="441"/>
      <c r="AN1107" s="441"/>
      <c r="AO1107" s="443"/>
      <c r="AP1107" s="441"/>
      <c r="AQ1107" s="441"/>
      <c r="AR1107" s="441"/>
      <c r="AS1107" s="441"/>
      <c r="AT1107" s="441"/>
      <c r="AU1107" s="441"/>
      <c r="AV1107" s="443"/>
      <c r="AW1107" s="442"/>
      <c r="AY1107" s="441"/>
      <c r="BC1107" s="441"/>
      <c r="BD1107" s="441"/>
      <c r="BE1107" s="441"/>
      <c r="BF1107" s="441"/>
      <c r="BG1107" s="441"/>
      <c r="BH1107" s="441"/>
      <c r="BI1107" s="441"/>
      <c r="BJ1107" s="441"/>
      <c r="BK1107" s="441"/>
    </row>
    <row r="1108" spans="1:63" x14ac:dyDescent="0.25">
      <c r="A1108" s="443"/>
      <c r="B1108" s="438"/>
      <c r="C1108" s="441"/>
      <c r="D1108" s="441"/>
      <c r="E1108" s="441"/>
      <c r="I1108" s="442"/>
      <c r="Q1108" s="443"/>
      <c r="S1108" s="443"/>
      <c r="T1108" s="441"/>
      <c r="U1108" s="444"/>
      <c r="V1108" s="438"/>
      <c r="W1108" s="443"/>
      <c r="X1108" s="443"/>
      <c r="Y1108" s="441"/>
      <c r="Z1108" s="445"/>
      <c r="AA1108" s="441"/>
      <c r="AB1108" s="443"/>
      <c r="AC1108" s="441"/>
      <c r="AD1108" s="444"/>
      <c r="AG1108" s="441"/>
      <c r="AH1108" s="441"/>
      <c r="AI1108" s="443"/>
      <c r="AL1108" s="441"/>
      <c r="AN1108" s="441"/>
      <c r="AO1108" s="443"/>
      <c r="AP1108" s="441"/>
      <c r="AQ1108" s="441"/>
      <c r="AR1108" s="441"/>
      <c r="AS1108" s="441"/>
      <c r="AT1108" s="441"/>
      <c r="AU1108" s="441"/>
      <c r="AV1108" s="443"/>
      <c r="AW1108" s="442"/>
      <c r="AY1108" s="441"/>
      <c r="BC1108" s="441"/>
      <c r="BD1108" s="441"/>
      <c r="BE1108" s="441"/>
      <c r="BF1108" s="441"/>
      <c r="BG1108" s="441"/>
      <c r="BH1108" s="441"/>
      <c r="BI1108" s="441"/>
      <c r="BJ1108" s="441"/>
      <c r="BK1108" s="441"/>
    </row>
    <row r="1109" spans="1:63" x14ac:dyDescent="0.25">
      <c r="A1109" s="443"/>
      <c r="B1109" s="438"/>
      <c r="C1109" s="441"/>
      <c r="D1109" s="441"/>
      <c r="E1109" s="441"/>
      <c r="I1109" s="442"/>
      <c r="Q1109" s="443"/>
      <c r="S1109" s="443"/>
      <c r="T1109" s="441"/>
      <c r="U1109" s="444"/>
      <c r="V1109" s="438"/>
      <c r="W1109" s="443"/>
      <c r="X1109" s="443"/>
      <c r="Y1109" s="441"/>
      <c r="Z1109" s="445"/>
      <c r="AA1109" s="441"/>
      <c r="AB1109" s="443"/>
      <c r="AC1109" s="441"/>
      <c r="AD1109" s="444"/>
      <c r="AG1109" s="441"/>
      <c r="AH1109" s="441"/>
      <c r="AI1109" s="443"/>
      <c r="AL1109" s="441"/>
      <c r="AN1109" s="441"/>
      <c r="AO1109" s="443"/>
      <c r="AP1109" s="441"/>
      <c r="AQ1109" s="441"/>
      <c r="AR1109" s="441"/>
      <c r="AS1109" s="441"/>
      <c r="AT1109" s="441"/>
      <c r="AU1109" s="441"/>
      <c r="AV1109" s="443"/>
      <c r="AW1109" s="442"/>
      <c r="AY1109" s="441"/>
      <c r="BC1109" s="441"/>
      <c r="BD1109" s="441"/>
      <c r="BE1109" s="441"/>
      <c r="BF1109" s="441"/>
      <c r="BG1109" s="441"/>
      <c r="BH1109" s="441"/>
      <c r="BI1109" s="441"/>
      <c r="BJ1109" s="441"/>
      <c r="BK1109" s="441"/>
    </row>
    <row r="1110" spans="1:63" x14ac:dyDescent="0.25">
      <c r="A1110" s="443"/>
      <c r="B1110" s="438"/>
      <c r="C1110" s="441"/>
      <c r="D1110" s="441"/>
      <c r="E1110" s="441"/>
      <c r="I1110" s="442"/>
      <c r="Q1110" s="443"/>
      <c r="S1110" s="443"/>
      <c r="T1110" s="441"/>
      <c r="U1110" s="444"/>
      <c r="V1110" s="438"/>
      <c r="W1110" s="443"/>
      <c r="X1110" s="443"/>
      <c r="Y1110" s="441"/>
      <c r="Z1110" s="445"/>
      <c r="AA1110" s="441"/>
      <c r="AB1110" s="443"/>
      <c r="AC1110" s="441"/>
      <c r="AD1110" s="444"/>
      <c r="AG1110" s="441"/>
      <c r="AH1110" s="441"/>
      <c r="AI1110" s="443"/>
      <c r="AL1110" s="441"/>
      <c r="AN1110" s="441"/>
      <c r="AO1110" s="443"/>
      <c r="AP1110" s="441"/>
      <c r="AQ1110" s="441"/>
      <c r="AR1110" s="441"/>
      <c r="AS1110" s="441"/>
      <c r="AT1110" s="441"/>
      <c r="AU1110" s="441"/>
      <c r="AV1110" s="443"/>
      <c r="AW1110" s="442"/>
      <c r="AY1110" s="441"/>
      <c r="BC1110" s="441"/>
      <c r="BD1110" s="441"/>
      <c r="BE1110" s="441"/>
      <c r="BF1110" s="441"/>
      <c r="BG1110" s="441"/>
      <c r="BH1110" s="441"/>
      <c r="BI1110" s="441"/>
      <c r="BJ1110" s="441"/>
      <c r="BK1110" s="441"/>
    </row>
    <row r="1111" spans="1:63" x14ac:dyDescent="0.25">
      <c r="A1111" s="443"/>
      <c r="B1111" s="438"/>
      <c r="C1111" s="441"/>
      <c r="D1111" s="441"/>
      <c r="E1111" s="441"/>
      <c r="I1111" s="442"/>
      <c r="Q1111" s="443"/>
      <c r="S1111" s="443"/>
      <c r="T1111" s="441"/>
      <c r="U1111" s="444"/>
      <c r="V1111" s="438"/>
      <c r="W1111" s="443"/>
      <c r="X1111" s="443"/>
      <c r="Y1111" s="441"/>
      <c r="Z1111" s="445"/>
      <c r="AA1111" s="441"/>
      <c r="AB1111" s="443"/>
      <c r="AC1111" s="441"/>
      <c r="AD1111" s="444"/>
      <c r="AG1111" s="441"/>
      <c r="AH1111" s="441"/>
      <c r="AI1111" s="443"/>
      <c r="AL1111" s="441"/>
      <c r="AN1111" s="441"/>
      <c r="AO1111" s="443"/>
      <c r="AP1111" s="441"/>
      <c r="AQ1111" s="441"/>
      <c r="AR1111" s="441"/>
      <c r="AS1111" s="441"/>
      <c r="AT1111" s="441"/>
      <c r="AU1111" s="441"/>
      <c r="AV1111" s="443"/>
      <c r="AW1111" s="442"/>
      <c r="AY1111" s="441"/>
      <c r="BC1111" s="441"/>
      <c r="BD1111" s="441"/>
      <c r="BE1111" s="441"/>
      <c r="BF1111" s="441"/>
      <c r="BG1111" s="441"/>
      <c r="BH1111" s="441"/>
      <c r="BI1111" s="441"/>
      <c r="BJ1111" s="441"/>
      <c r="BK1111" s="441"/>
    </row>
    <row r="1112" spans="1:63" x14ac:dyDescent="0.25">
      <c r="A1112" s="443"/>
      <c r="B1112" s="438"/>
      <c r="C1112" s="441"/>
      <c r="D1112" s="441"/>
      <c r="E1112" s="441"/>
      <c r="I1112" s="442"/>
      <c r="Q1112" s="443"/>
      <c r="S1112" s="443"/>
      <c r="T1112" s="441"/>
      <c r="U1112" s="444"/>
      <c r="V1112" s="438"/>
      <c r="W1112" s="443"/>
      <c r="X1112" s="443"/>
      <c r="Y1112" s="441"/>
      <c r="Z1112" s="445"/>
      <c r="AA1112" s="441"/>
      <c r="AB1112" s="443"/>
      <c r="AC1112" s="441"/>
      <c r="AD1112" s="444"/>
      <c r="AG1112" s="441"/>
      <c r="AH1112" s="441"/>
      <c r="AI1112" s="443"/>
      <c r="AL1112" s="441"/>
      <c r="AN1112" s="441"/>
      <c r="AO1112" s="443"/>
      <c r="AP1112" s="441"/>
      <c r="AQ1112" s="441"/>
      <c r="AR1112" s="441"/>
      <c r="AS1112" s="441"/>
      <c r="AT1112" s="441"/>
      <c r="AU1112" s="441"/>
      <c r="AV1112" s="443"/>
      <c r="AW1112" s="442"/>
      <c r="AY1112" s="441"/>
      <c r="BC1112" s="441"/>
      <c r="BD1112" s="441"/>
      <c r="BE1112" s="441"/>
      <c r="BF1112" s="441"/>
      <c r="BG1112" s="441"/>
      <c r="BH1112" s="441"/>
      <c r="BI1112" s="441"/>
      <c r="BJ1112" s="441"/>
      <c r="BK1112" s="441"/>
    </row>
    <row r="1113" spans="1:63" x14ac:dyDescent="0.25">
      <c r="A1113" s="443"/>
      <c r="B1113" s="438"/>
      <c r="C1113" s="441"/>
      <c r="D1113" s="441"/>
      <c r="E1113" s="441"/>
      <c r="I1113" s="442"/>
      <c r="Q1113" s="443"/>
      <c r="S1113" s="443"/>
      <c r="T1113" s="441"/>
      <c r="U1113" s="444"/>
      <c r="V1113" s="438"/>
      <c r="W1113" s="443"/>
      <c r="X1113" s="443"/>
      <c r="Y1113" s="441"/>
      <c r="Z1113" s="445"/>
      <c r="AA1113" s="441"/>
      <c r="AB1113" s="443"/>
      <c r="AC1113" s="441"/>
      <c r="AD1113" s="444"/>
      <c r="AG1113" s="441"/>
      <c r="AH1113" s="441"/>
      <c r="AI1113" s="443"/>
      <c r="AL1113" s="441"/>
      <c r="AN1113" s="441"/>
      <c r="AO1113" s="443"/>
      <c r="AP1113" s="441"/>
      <c r="AQ1113" s="441"/>
      <c r="AR1113" s="441"/>
      <c r="AS1113" s="441"/>
      <c r="AT1113" s="441"/>
      <c r="AU1113" s="441"/>
      <c r="AV1113" s="443"/>
      <c r="AW1113" s="442"/>
      <c r="AY1113" s="441"/>
      <c r="BC1113" s="441"/>
      <c r="BD1113" s="441"/>
      <c r="BE1113" s="441"/>
      <c r="BF1113" s="441"/>
      <c r="BG1113" s="441"/>
      <c r="BH1113" s="441"/>
      <c r="BI1113" s="441"/>
      <c r="BJ1113" s="441"/>
      <c r="BK1113" s="441"/>
    </row>
    <row r="1114" spans="1:63" x14ac:dyDescent="0.25">
      <c r="A1114" s="443"/>
      <c r="B1114" s="438"/>
      <c r="C1114" s="441"/>
      <c r="D1114" s="441"/>
      <c r="E1114" s="441"/>
      <c r="I1114" s="442"/>
      <c r="Q1114" s="443"/>
      <c r="S1114" s="443"/>
      <c r="T1114" s="441"/>
      <c r="U1114" s="444"/>
      <c r="V1114" s="438"/>
      <c r="W1114" s="443"/>
      <c r="X1114" s="443"/>
      <c r="Y1114" s="441"/>
      <c r="Z1114" s="445"/>
      <c r="AA1114" s="441"/>
      <c r="AB1114" s="443"/>
      <c r="AC1114" s="441"/>
      <c r="AD1114" s="444"/>
      <c r="AG1114" s="441"/>
      <c r="AH1114" s="441"/>
      <c r="AI1114" s="443"/>
      <c r="AL1114" s="441"/>
      <c r="AN1114" s="441"/>
      <c r="AO1114" s="443"/>
      <c r="AP1114" s="441"/>
      <c r="AQ1114" s="441"/>
      <c r="AR1114" s="441"/>
      <c r="AS1114" s="441"/>
      <c r="AT1114" s="441"/>
      <c r="AU1114" s="441"/>
      <c r="AV1114" s="443"/>
      <c r="AW1114" s="442"/>
      <c r="AY1114" s="441"/>
      <c r="BC1114" s="441"/>
      <c r="BD1114" s="441"/>
      <c r="BE1114" s="441"/>
      <c r="BF1114" s="441"/>
      <c r="BG1114" s="441"/>
      <c r="BH1114" s="441"/>
      <c r="BI1114" s="441"/>
      <c r="BJ1114" s="441"/>
      <c r="BK1114" s="441"/>
    </row>
    <row r="1115" spans="1:63" x14ac:dyDescent="0.25">
      <c r="A1115" s="443"/>
      <c r="B1115" s="438"/>
      <c r="C1115" s="441"/>
      <c r="D1115" s="441"/>
      <c r="E1115" s="441"/>
      <c r="I1115" s="442"/>
      <c r="Q1115" s="443"/>
      <c r="S1115" s="443"/>
      <c r="T1115" s="441"/>
      <c r="U1115" s="444"/>
      <c r="V1115" s="438"/>
      <c r="W1115" s="443"/>
      <c r="X1115" s="443"/>
      <c r="Y1115" s="441"/>
      <c r="Z1115" s="445"/>
      <c r="AA1115" s="441"/>
      <c r="AB1115" s="443"/>
      <c r="AC1115" s="441"/>
      <c r="AD1115" s="444"/>
      <c r="AG1115" s="441"/>
      <c r="AH1115" s="441"/>
      <c r="AI1115" s="443"/>
      <c r="AL1115" s="441"/>
      <c r="AN1115" s="441"/>
      <c r="AO1115" s="443"/>
      <c r="AP1115" s="441"/>
      <c r="AQ1115" s="441"/>
      <c r="AR1115" s="441"/>
      <c r="AS1115" s="441"/>
      <c r="AT1115" s="441"/>
      <c r="AU1115" s="441"/>
      <c r="AV1115" s="443"/>
      <c r="AW1115" s="442"/>
      <c r="AY1115" s="441"/>
      <c r="BC1115" s="441"/>
      <c r="BD1115" s="441"/>
      <c r="BE1115" s="441"/>
      <c r="BF1115" s="441"/>
      <c r="BG1115" s="441"/>
      <c r="BH1115" s="441"/>
      <c r="BI1115" s="441"/>
      <c r="BJ1115" s="441"/>
      <c r="BK1115" s="441"/>
    </row>
    <row r="1116" spans="1:63" x14ac:dyDescent="0.25">
      <c r="A1116" s="443"/>
      <c r="B1116" s="438"/>
      <c r="C1116" s="441"/>
      <c r="D1116" s="441"/>
      <c r="E1116" s="441"/>
      <c r="I1116" s="442"/>
      <c r="Q1116" s="443"/>
      <c r="S1116" s="443"/>
      <c r="T1116" s="441"/>
      <c r="U1116" s="444"/>
      <c r="V1116" s="438"/>
      <c r="W1116" s="443"/>
      <c r="X1116" s="443"/>
      <c r="Y1116" s="441"/>
      <c r="Z1116" s="445"/>
      <c r="AA1116" s="441"/>
      <c r="AB1116" s="443"/>
      <c r="AC1116" s="441"/>
      <c r="AD1116" s="444"/>
      <c r="AG1116" s="441"/>
      <c r="AH1116" s="441"/>
      <c r="AI1116" s="443"/>
      <c r="AL1116" s="441"/>
      <c r="AN1116" s="441"/>
      <c r="AO1116" s="443"/>
      <c r="AP1116" s="441"/>
      <c r="AQ1116" s="441"/>
      <c r="AR1116" s="441"/>
      <c r="AS1116" s="441"/>
      <c r="AT1116" s="441"/>
      <c r="AU1116" s="441"/>
      <c r="AV1116" s="443"/>
      <c r="AW1116" s="442"/>
      <c r="AY1116" s="441"/>
      <c r="BC1116" s="441"/>
      <c r="BD1116" s="441"/>
      <c r="BE1116" s="441"/>
      <c r="BF1116" s="441"/>
      <c r="BG1116" s="441"/>
      <c r="BH1116" s="441"/>
      <c r="BI1116" s="441"/>
      <c r="BJ1116" s="441"/>
      <c r="BK1116" s="441"/>
    </row>
    <row r="1117" spans="1:63" x14ac:dyDescent="0.25">
      <c r="A1117" s="443"/>
      <c r="B1117" s="438"/>
      <c r="C1117" s="441"/>
      <c r="D1117" s="441"/>
      <c r="E1117" s="441"/>
      <c r="I1117" s="442"/>
      <c r="Q1117" s="443"/>
      <c r="S1117" s="443"/>
      <c r="T1117" s="441"/>
      <c r="U1117" s="444"/>
      <c r="V1117" s="438"/>
      <c r="W1117" s="443"/>
      <c r="X1117" s="443"/>
      <c r="Y1117" s="441"/>
      <c r="Z1117" s="445"/>
      <c r="AA1117" s="441"/>
      <c r="AB1117" s="443"/>
      <c r="AC1117" s="441"/>
      <c r="AD1117" s="444"/>
      <c r="AG1117" s="441"/>
      <c r="AH1117" s="441"/>
      <c r="AI1117" s="443"/>
      <c r="AL1117" s="441"/>
      <c r="AN1117" s="441"/>
      <c r="AO1117" s="443"/>
      <c r="AP1117" s="441"/>
      <c r="AQ1117" s="441"/>
      <c r="AR1117" s="441"/>
      <c r="AS1117" s="441"/>
      <c r="AT1117" s="441"/>
      <c r="AU1117" s="441"/>
      <c r="AV1117" s="443"/>
      <c r="AW1117" s="442"/>
      <c r="AY1117" s="441"/>
      <c r="BC1117" s="441"/>
      <c r="BD1117" s="441"/>
      <c r="BE1117" s="441"/>
      <c r="BF1117" s="441"/>
      <c r="BG1117" s="441"/>
      <c r="BH1117" s="441"/>
      <c r="BI1117" s="441"/>
      <c r="BJ1117" s="441"/>
      <c r="BK1117" s="441"/>
    </row>
    <row r="1118" spans="1:63" x14ac:dyDescent="0.25">
      <c r="A1118" s="443"/>
      <c r="B1118" s="438"/>
      <c r="C1118" s="441"/>
      <c r="D1118" s="441"/>
      <c r="E1118" s="441"/>
      <c r="I1118" s="442"/>
      <c r="Q1118" s="443"/>
      <c r="S1118" s="443"/>
      <c r="T1118" s="441"/>
      <c r="U1118" s="444"/>
      <c r="V1118" s="438"/>
      <c r="W1118" s="443"/>
      <c r="X1118" s="443"/>
      <c r="Y1118" s="441"/>
      <c r="Z1118" s="445"/>
      <c r="AA1118" s="441"/>
      <c r="AB1118" s="443"/>
      <c r="AC1118" s="441"/>
      <c r="AD1118" s="444"/>
      <c r="AG1118" s="441"/>
      <c r="AH1118" s="441"/>
      <c r="AI1118" s="443"/>
      <c r="AL1118" s="441"/>
      <c r="AN1118" s="441"/>
      <c r="AO1118" s="443"/>
      <c r="AP1118" s="441"/>
      <c r="AQ1118" s="441"/>
      <c r="AR1118" s="441"/>
      <c r="AS1118" s="441"/>
      <c r="AT1118" s="441"/>
      <c r="AU1118" s="441"/>
      <c r="AV1118" s="443"/>
      <c r="AW1118" s="442"/>
      <c r="AY1118" s="441"/>
      <c r="BC1118" s="441"/>
      <c r="BD1118" s="441"/>
      <c r="BE1118" s="441"/>
      <c r="BF1118" s="441"/>
      <c r="BG1118" s="441"/>
      <c r="BH1118" s="441"/>
      <c r="BI1118" s="441"/>
      <c r="BJ1118" s="441"/>
      <c r="BK1118" s="441"/>
    </row>
    <row r="1119" spans="1:63" x14ac:dyDescent="0.25">
      <c r="A1119" s="443"/>
      <c r="B1119" s="438"/>
      <c r="C1119" s="441"/>
      <c r="D1119" s="441"/>
      <c r="E1119" s="441"/>
      <c r="I1119" s="442"/>
      <c r="Q1119" s="443"/>
      <c r="S1119" s="443"/>
      <c r="T1119" s="441"/>
      <c r="U1119" s="444"/>
      <c r="V1119" s="438"/>
      <c r="W1119" s="443"/>
      <c r="X1119" s="443"/>
      <c r="Y1119" s="441"/>
      <c r="Z1119" s="445"/>
      <c r="AA1119" s="441"/>
      <c r="AB1119" s="443"/>
      <c r="AC1119" s="441"/>
      <c r="AD1119" s="444"/>
      <c r="AG1119" s="441"/>
      <c r="AH1119" s="441"/>
      <c r="AI1119" s="443"/>
      <c r="AL1119" s="441"/>
      <c r="AN1119" s="441"/>
      <c r="AO1119" s="443"/>
      <c r="AP1119" s="441"/>
      <c r="AQ1119" s="441"/>
      <c r="AR1119" s="441"/>
      <c r="AS1119" s="441"/>
      <c r="AT1119" s="441"/>
      <c r="AU1119" s="441"/>
      <c r="AV1119" s="443"/>
      <c r="AW1119" s="442"/>
      <c r="AY1119" s="441"/>
      <c r="BC1119" s="441"/>
      <c r="BD1119" s="441"/>
      <c r="BE1119" s="441"/>
      <c r="BF1119" s="441"/>
      <c r="BG1119" s="441"/>
      <c r="BH1119" s="441"/>
      <c r="BI1119" s="441"/>
      <c r="BJ1119" s="441"/>
      <c r="BK1119" s="441"/>
    </row>
    <row r="1120" spans="1:63" x14ac:dyDescent="0.25">
      <c r="A1120" s="443"/>
      <c r="B1120" s="438"/>
      <c r="C1120" s="441"/>
      <c r="D1120" s="441"/>
      <c r="E1120" s="441"/>
      <c r="I1120" s="442"/>
      <c r="Q1120" s="443"/>
      <c r="S1120" s="443"/>
      <c r="T1120" s="441"/>
      <c r="U1120" s="444"/>
      <c r="V1120" s="438"/>
      <c r="W1120" s="443"/>
      <c r="X1120" s="443"/>
      <c r="Y1120" s="441"/>
      <c r="Z1120" s="445"/>
      <c r="AA1120" s="441"/>
      <c r="AB1120" s="443"/>
      <c r="AC1120" s="441"/>
      <c r="AD1120" s="444"/>
      <c r="AG1120" s="441"/>
      <c r="AH1120" s="441"/>
      <c r="AI1120" s="443"/>
      <c r="AL1120" s="441"/>
      <c r="AN1120" s="441"/>
      <c r="AO1120" s="443"/>
      <c r="AP1120" s="441"/>
      <c r="AQ1120" s="441"/>
      <c r="AR1120" s="441"/>
      <c r="AS1120" s="441"/>
      <c r="AT1120" s="441"/>
      <c r="AU1120" s="441"/>
      <c r="AV1120" s="443"/>
      <c r="AW1120" s="442"/>
      <c r="AY1120" s="441"/>
      <c r="BC1120" s="441"/>
      <c r="BD1120" s="441"/>
      <c r="BE1120" s="441"/>
      <c r="BF1120" s="441"/>
      <c r="BG1120" s="441"/>
      <c r="BH1120" s="441"/>
      <c r="BI1120" s="441"/>
      <c r="BJ1120" s="441"/>
      <c r="BK1120" s="441"/>
    </row>
    <row r="1121" spans="1:63" x14ac:dyDescent="0.25">
      <c r="A1121" s="443"/>
      <c r="B1121" s="438"/>
      <c r="C1121" s="441"/>
      <c r="D1121" s="441"/>
      <c r="E1121" s="441"/>
      <c r="I1121" s="442"/>
      <c r="Q1121" s="443"/>
      <c r="S1121" s="443"/>
      <c r="T1121" s="441"/>
      <c r="U1121" s="444"/>
      <c r="V1121" s="438"/>
      <c r="W1121" s="443"/>
      <c r="X1121" s="443"/>
      <c r="Y1121" s="441"/>
      <c r="Z1121" s="445"/>
      <c r="AA1121" s="441"/>
      <c r="AB1121" s="443"/>
      <c r="AC1121" s="441"/>
      <c r="AD1121" s="444"/>
      <c r="AG1121" s="441"/>
      <c r="AH1121" s="441"/>
      <c r="AI1121" s="443"/>
      <c r="AL1121" s="441"/>
      <c r="AN1121" s="441"/>
      <c r="AO1121" s="443"/>
      <c r="AP1121" s="441"/>
      <c r="AQ1121" s="441"/>
      <c r="AR1121" s="441"/>
      <c r="AS1121" s="441"/>
      <c r="AT1121" s="441"/>
      <c r="AU1121" s="441"/>
      <c r="AV1121" s="443"/>
      <c r="AW1121" s="442"/>
      <c r="AY1121" s="441"/>
      <c r="BC1121" s="441"/>
      <c r="BD1121" s="441"/>
      <c r="BE1121" s="441"/>
      <c r="BF1121" s="441"/>
      <c r="BG1121" s="441"/>
      <c r="BH1121" s="441"/>
      <c r="BI1121" s="441"/>
      <c r="BJ1121" s="441"/>
      <c r="BK1121" s="441"/>
    </row>
    <row r="1122" spans="1:63" x14ac:dyDescent="0.25">
      <c r="A1122" s="443"/>
      <c r="B1122" s="438"/>
      <c r="C1122" s="441"/>
      <c r="D1122" s="441"/>
      <c r="E1122" s="441"/>
      <c r="I1122" s="442"/>
      <c r="Q1122" s="443"/>
      <c r="S1122" s="443"/>
      <c r="T1122" s="441"/>
      <c r="U1122" s="444"/>
      <c r="V1122" s="438"/>
      <c r="W1122" s="443"/>
      <c r="X1122" s="443"/>
      <c r="Y1122" s="441"/>
      <c r="Z1122" s="445"/>
      <c r="AA1122" s="441"/>
      <c r="AB1122" s="443"/>
      <c r="AC1122" s="441"/>
      <c r="AD1122" s="444"/>
      <c r="AG1122" s="441"/>
      <c r="AH1122" s="441"/>
      <c r="AI1122" s="443"/>
      <c r="AL1122" s="441"/>
      <c r="AN1122" s="441"/>
      <c r="AO1122" s="443"/>
      <c r="AP1122" s="441"/>
      <c r="AQ1122" s="441"/>
      <c r="AR1122" s="441"/>
      <c r="AS1122" s="441"/>
      <c r="AT1122" s="441"/>
      <c r="AU1122" s="441"/>
      <c r="AV1122" s="443"/>
      <c r="AW1122" s="442"/>
      <c r="AY1122" s="441"/>
      <c r="BC1122" s="441"/>
      <c r="BD1122" s="441"/>
      <c r="BE1122" s="441"/>
      <c r="BF1122" s="441"/>
      <c r="BG1122" s="441"/>
      <c r="BH1122" s="441"/>
      <c r="BI1122" s="441"/>
      <c r="BJ1122" s="441"/>
      <c r="BK1122" s="441"/>
    </row>
    <row r="1123" spans="1:63" x14ac:dyDescent="0.25">
      <c r="A1123" s="443"/>
      <c r="B1123" s="438"/>
      <c r="C1123" s="441"/>
      <c r="D1123" s="441"/>
      <c r="E1123" s="441"/>
      <c r="I1123" s="442"/>
      <c r="Q1123" s="443"/>
      <c r="S1123" s="443"/>
      <c r="T1123" s="441"/>
      <c r="U1123" s="444"/>
      <c r="V1123" s="438"/>
      <c r="W1123" s="443"/>
      <c r="X1123" s="443"/>
      <c r="Y1123" s="441"/>
      <c r="Z1123" s="445"/>
      <c r="AA1123" s="441"/>
      <c r="AB1123" s="443"/>
      <c r="AC1123" s="441"/>
      <c r="AD1123" s="444"/>
      <c r="AG1123" s="441"/>
      <c r="AH1123" s="441"/>
      <c r="AI1123" s="443"/>
      <c r="AL1123" s="441"/>
      <c r="AN1123" s="441"/>
      <c r="AO1123" s="443"/>
      <c r="AP1123" s="441"/>
      <c r="AQ1123" s="441"/>
      <c r="AR1123" s="441"/>
      <c r="AS1123" s="441"/>
      <c r="AT1123" s="441"/>
      <c r="AU1123" s="441"/>
      <c r="AV1123" s="443"/>
      <c r="AW1123" s="442"/>
      <c r="AY1123" s="441"/>
      <c r="BC1123" s="441"/>
      <c r="BD1123" s="441"/>
      <c r="BE1123" s="441"/>
      <c r="BF1123" s="441"/>
      <c r="BG1123" s="441"/>
      <c r="BH1123" s="441"/>
      <c r="BI1123" s="441"/>
      <c r="BJ1123" s="441"/>
      <c r="BK1123" s="441"/>
    </row>
    <row r="1124" spans="1:63" x14ac:dyDescent="0.25">
      <c r="A1124" s="443"/>
      <c r="B1124" s="438"/>
      <c r="C1124" s="441"/>
      <c r="D1124" s="441"/>
      <c r="E1124" s="441"/>
      <c r="I1124" s="442"/>
      <c r="Q1124" s="443"/>
      <c r="S1124" s="443"/>
      <c r="T1124" s="441"/>
      <c r="U1124" s="444"/>
      <c r="V1124" s="438"/>
      <c r="W1124" s="443"/>
      <c r="X1124" s="443"/>
      <c r="Y1124" s="441"/>
      <c r="Z1124" s="445"/>
      <c r="AA1124" s="441"/>
      <c r="AB1124" s="443"/>
      <c r="AC1124" s="441"/>
      <c r="AD1124" s="444"/>
      <c r="AG1124" s="441"/>
      <c r="AH1124" s="441"/>
      <c r="AI1124" s="443"/>
      <c r="AL1124" s="441"/>
      <c r="AN1124" s="441"/>
      <c r="AO1124" s="443"/>
      <c r="AP1124" s="441"/>
      <c r="AQ1124" s="441"/>
      <c r="AR1124" s="441"/>
      <c r="AS1124" s="441"/>
      <c r="AT1124" s="441"/>
      <c r="AU1124" s="441"/>
      <c r="AV1124" s="443"/>
      <c r="AW1124" s="442"/>
      <c r="AY1124" s="441"/>
      <c r="BC1124" s="441"/>
      <c r="BD1124" s="441"/>
      <c r="BE1124" s="441"/>
      <c r="BF1124" s="441"/>
      <c r="BG1124" s="441"/>
      <c r="BH1124" s="441"/>
      <c r="BI1124" s="441"/>
      <c r="BJ1124" s="441"/>
      <c r="BK1124" s="441"/>
    </row>
    <row r="1125" spans="1:63" x14ac:dyDescent="0.25">
      <c r="A1125" s="443"/>
      <c r="B1125" s="438"/>
      <c r="C1125" s="441"/>
      <c r="D1125" s="441"/>
      <c r="E1125" s="441"/>
      <c r="I1125" s="442"/>
      <c r="Q1125" s="443"/>
      <c r="S1125" s="443"/>
      <c r="T1125" s="441"/>
      <c r="U1125" s="444"/>
      <c r="V1125" s="438"/>
      <c r="W1125" s="443"/>
      <c r="X1125" s="443"/>
      <c r="Y1125" s="441"/>
      <c r="Z1125" s="445"/>
      <c r="AA1125" s="441"/>
      <c r="AB1125" s="443"/>
      <c r="AC1125" s="441"/>
      <c r="AD1125" s="444"/>
      <c r="AG1125" s="441"/>
      <c r="AH1125" s="441"/>
      <c r="AI1125" s="443"/>
      <c r="AL1125" s="441"/>
      <c r="AN1125" s="441"/>
      <c r="AO1125" s="443"/>
      <c r="AP1125" s="441"/>
      <c r="AQ1125" s="441"/>
      <c r="AR1125" s="441"/>
      <c r="AS1125" s="441"/>
      <c r="AT1125" s="441"/>
      <c r="AU1125" s="441"/>
      <c r="AV1125" s="443"/>
      <c r="AW1125" s="442"/>
      <c r="AY1125" s="441"/>
      <c r="BC1125" s="441"/>
      <c r="BD1125" s="441"/>
      <c r="BE1125" s="441"/>
      <c r="BF1125" s="441"/>
      <c r="BG1125" s="441"/>
      <c r="BH1125" s="441"/>
      <c r="BI1125" s="441"/>
      <c r="BJ1125" s="441"/>
      <c r="BK1125" s="441"/>
    </row>
    <row r="1126" spans="1:63" x14ac:dyDescent="0.25">
      <c r="A1126" s="443"/>
      <c r="B1126" s="438"/>
      <c r="C1126" s="441"/>
      <c r="D1126" s="441"/>
      <c r="E1126" s="441"/>
      <c r="I1126" s="442"/>
      <c r="Q1126" s="443"/>
      <c r="S1126" s="443"/>
      <c r="T1126" s="441"/>
      <c r="U1126" s="444"/>
      <c r="V1126" s="438"/>
      <c r="W1126" s="443"/>
      <c r="X1126" s="443"/>
      <c r="Y1126" s="441"/>
      <c r="Z1126" s="445"/>
      <c r="AA1126" s="441"/>
      <c r="AB1126" s="443"/>
      <c r="AC1126" s="441"/>
      <c r="AD1126" s="444"/>
      <c r="AG1126" s="441"/>
      <c r="AH1126" s="441"/>
      <c r="AI1126" s="443"/>
      <c r="AL1126" s="441"/>
      <c r="AN1126" s="441"/>
      <c r="AO1126" s="443"/>
      <c r="AP1126" s="441"/>
      <c r="AQ1126" s="441"/>
      <c r="AR1126" s="441"/>
      <c r="AS1126" s="441"/>
      <c r="AT1126" s="441"/>
      <c r="AU1126" s="441"/>
      <c r="AV1126" s="443"/>
      <c r="AW1126" s="442"/>
      <c r="AY1126" s="441"/>
      <c r="BC1126" s="441"/>
      <c r="BD1126" s="441"/>
      <c r="BE1126" s="441"/>
      <c r="BF1126" s="441"/>
      <c r="BG1126" s="441"/>
      <c r="BH1126" s="441"/>
      <c r="BI1126" s="441"/>
      <c r="BJ1126" s="441"/>
      <c r="BK1126" s="441"/>
    </row>
    <row r="1127" spans="1:63" x14ac:dyDescent="0.25">
      <c r="A1127" s="443"/>
      <c r="B1127" s="438"/>
      <c r="C1127" s="441"/>
      <c r="D1127" s="441"/>
      <c r="E1127" s="441"/>
      <c r="I1127" s="442"/>
      <c r="Q1127" s="443"/>
      <c r="S1127" s="443"/>
      <c r="T1127" s="441"/>
      <c r="U1127" s="444"/>
      <c r="V1127" s="438"/>
      <c r="W1127" s="443"/>
      <c r="X1127" s="443"/>
      <c r="Y1127" s="441"/>
      <c r="Z1127" s="445"/>
      <c r="AA1127" s="441"/>
      <c r="AB1127" s="443"/>
      <c r="AC1127" s="441"/>
      <c r="AD1127" s="444"/>
      <c r="AG1127" s="441"/>
      <c r="AH1127" s="441"/>
      <c r="AI1127" s="443"/>
      <c r="AL1127" s="441"/>
      <c r="AN1127" s="441"/>
      <c r="AO1127" s="443"/>
      <c r="AP1127" s="441"/>
      <c r="AQ1127" s="441"/>
      <c r="AR1127" s="441"/>
      <c r="AS1127" s="441"/>
      <c r="AT1127" s="441"/>
      <c r="AU1127" s="441"/>
      <c r="AV1127" s="443"/>
      <c r="AW1127" s="442"/>
      <c r="AY1127" s="441"/>
      <c r="BC1127" s="441"/>
      <c r="BD1127" s="441"/>
      <c r="BE1127" s="441"/>
      <c r="BF1127" s="441"/>
      <c r="BG1127" s="441"/>
      <c r="BH1127" s="441"/>
      <c r="BI1127" s="441"/>
      <c r="BJ1127" s="441"/>
      <c r="BK1127" s="441"/>
    </row>
    <row r="1128" spans="1:63" x14ac:dyDescent="0.25">
      <c r="A1128" s="443"/>
      <c r="B1128" s="438"/>
      <c r="C1128" s="441"/>
      <c r="D1128" s="441"/>
      <c r="E1128" s="441"/>
      <c r="I1128" s="442"/>
      <c r="Q1128" s="443"/>
      <c r="S1128" s="443"/>
      <c r="T1128" s="441"/>
      <c r="U1128" s="444"/>
      <c r="V1128" s="438"/>
      <c r="W1128" s="443"/>
      <c r="X1128" s="443"/>
      <c r="Y1128" s="441"/>
      <c r="Z1128" s="445"/>
      <c r="AA1128" s="441"/>
      <c r="AB1128" s="443"/>
      <c r="AC1128" s="441"/>
      <c r="AD1128" s="444"/>
      <c r="AG1128" s="441"/>
      <c r="AH1128" s="441"/>
      <c r="AI1128" s="443"/>
      <c r="AL1128" s="441"/>
      <c r="AN1128" s="441"/>
      <c r="AO1128" s="443"/>
      <c r="AP1128" s="441"/>
      <c r="AQ1128" s="441"/>
      <c r="AR1128" s="441"/>
      <c r="AS1128" s="441"/>
      <c r="AT1128" s="441"/>
      <c r="AU1128" s="441"/>
      <c r="AV1128" s="443"/>
      <c r="AW1128" s="442"/>
      <c r="AY1128" s="441"/>
      <c r="BC1128" s="441"/>
      <c r="BD1128" s="441"/>
      <c r="BE1128" s="441"/>
      <c r="BF1128" s="441"/>
      <c r="BG1128" s="441"/>
      <c r="BH1128" s="441"/>
      <c r="BI1128" s="441"/>
      <c r="BJ1128" s="441"/>
      <c r="BK1128" s="441"/>
    </row>
    <row r="1129" spans="1:63" x14ac:dyDescent="0.25">
      <c r="A1129" s="443"/>
      <c r="B1129" s="438"/>
      <c r="C1129" s="441"/>
      <c r="D1129" s="441"/>
      <c r="E1129" s="441"/>
      <c r="I1129" s="442"/>
      <c r="Q1129" s="443"/>
      <c r="S1129" s="443"/>
      <c r="T1129" s="441"/>
      <c r="U1129" s="444"/>
      <c r="V1129" s="438"/>
      <c r="W1129" s="443"/>
      <c r="X1129" s="443"/>
      <c r="Y1129" s="441"/>
      <c r="Z1129" s="445"/>
      <c r="AA1129" s="441"/>
      <c r="AB1129" s="443"/>
      <c r="AC1129" s="441"/>
      <c r="AD1129" s="444"/>
      <c r="AG1129" s="441"/>
      <c r="AH1129" s="441"/>
      <c r="AI1129" s="443"/>
      <c r="AL1129" s="441"/>
      <c r="AN1129" s="441"/>
      <c r="AO1129" s="443"/>
      <c r="AP1129" s="441"/>
      <c r="AQ1129" s="441"/>
      <c r="AR1129" s="441"/>
      <c r="AS1129" s="441"/>
      <c r="AT1129" s="441"/>
      <c r="AU1129" s="441"/>
      <c r="AV1129" s="443"/>
      <c r="AW1129" s="442"/>
      <c r="AY1129" s="441"/>
      <c r="BC1129" s="441"/>
      <c r="BD1129" s="441"/>
      <c r="BE1129" s="441"/>
      <c r="BF1129" s="441"/>
      <c r="BG1129" s="441"/>
      <c r="BH1129" s="441"/>
      <c r="BI1129" s="441"/>
      <c r="BJ1129" s="441"/>
      <c r="BK1129" s="441"/>
    </row>
    <row r="1130" spans="1:63" x14ac:dyDescent="0.25">
      <c r="A1130" s="443"/>
      <c r="B1130" s="438"/>
      <c r="C1130" s="441"/>
      <c r="D1130" s="441"/>
      <c r="E1130" s="441"/>
      <c r="I1130" s="442"/>
      <c r="Q1130" s="443"/>
      <c r="S1130" s="443"/>
      <c r="T1130" s="441"/>
      <c r="U1130" s="444"/>
      <c r="V1130" s="438"/>
      <c r="W1130" s="443"/>
      <c r="X1130" s="443"/>
      <c r="Y1130" s="441"/>
      <c r="Z1130" s="445"/>
      <c r="AA1130" s="441"/>
      <c r="AB1130" s="443"/>
      <c r="AC1130" s="441"/>
      <c r="AD1130" s="444"/>
      <c r="AG1130" s="441"/>
      <c r="AH1130" s="441"/>
      <c r="AI1130" s="443"/>
      <c r="AL1130" s="441"/>
      <c r="AN1130" s="441"/>
      <c r="AO1130" s="443"/>
      <c r="AP1130" s="441"/>
      <c r="AQ1130" s="441"/>
      <c r="AR1130" s="441"/>
      <c r="AS1130" s="441"/>
      <c r="AT1130" s="441"/>
      <c r="AU1130" s="441"/>
      <c r="AV1130" s="443"/>
      <c r="AW1130" s="442"/>
      <c r="AY1130" s="441"/>
      <c r="BC1130" s="441"/>
      <c r="BD1130" s="441"/>
      <c r="BE1130" s="441"/>
      <c r="BF1130" s="441"/>
      <c r="BG1130" s="441"/>
      <c r="BH1130" s="441"/>
      <c r="BI1130" s="441"/>
      <c r="BJ1130" s="441"/>
      <c r="BK1130" s="441"/>
    </row>
    <row r="1131" spans="1:63" x14ac:dyDescent="0.25">
      <c r="A1131" s="443"/>
      <c r="B1131" s="438"/>
      <c r="C1131" s="441"/>
      <c r="D1131" s="441"/>
      <c r="E1131" s="441"/>
      <c r="I1131" s="442"/>
      <c r="Q1131" s="443"/>
      <c r="S1131" s="443"/>
      <c r="T1131" s="441"/>
      <c r="U1131" s="444"/>
      <c r="V1131" s="438"/>
      <c r="W1131" s="443"/>
      <c r="X1131" s="443"/>
      <c r="Y1131" s="441"/>
      <c r="Z1131" s="445"/>
      <c r="AA1131" s="441"/>
      <c r="AB1131" s="443"/>
      <c r="AC1131" s="441"/>
      <c r="AD1131" s="444"/>
      <c r="AG1131" s="441"/>
      <c r="AH1131" s="441"/>
      <c r="AI1131" s="443"/>
      <c r="AL1131" s="441"/>
      <c r="AN1131" s="441"/>
      <c r="AO1131" s="443"/>
      <c r="AP1131" s="441"/>
      <c r="AQ1131" s="441"/>
      <c r="AR1131" s="441"/>
      <c r="AS1131" s="441"/>
      <c r="AT1131" s="441"/>
      <c r="AU1131" s="441"/>
      <c r="AV1131" s="443"/>
      <c r="AW1131" s="442"/>
      <c r="AY1131" s="441"/>
      <c r="BC1131" s="441"/>
      <c r="BD1131" s="441"/>
      <c r="BE1131" s="441"/>
      <c r="BF1131" s="441"/>
      <c r="BG1131" s="441"/>
      <c r="BH1131" s="441"/>
      <c r="BI1131" s="441"/>
      <c r="BJ1131" s="441"/>
      <c r="BK1131" s="441"/>
    </row>
    <row r="1132" spans="1:63" x14ac:dyDescent="0.25">
      <c r="A1132" s="443"/>
      <c r="B1132" s="438"/>
      <c r="C1132" s="441"/>
      <c r="D1132" s="441"/>
      <c r="E1132" s="441"/>
      <c r="I1132" s="442"/>
      <c r="Q1132" s="443"/>
      <c r="S1132" s="443"/>
      <c r="T1132" s="441"/>
      <c r="U1132" s="444"/>
      <c r="V1132" s="438"/>
      <c r="W1132" s="443"/>
      <c r="X1132" s="443"/>
      <c r="Y1132" s="441"/>
      <c r="Z1132" s="445"/>
      <c r="AA1132" s="441"/>
      <c r="AB1132" s="443"/>
      <c r="AC1132" s="441"/>
      <c r="AD1132" s="444"/>
      <c r="AG1132" s="441"/>
      <c r="AH1132" s="441"/>
      <c r="AI1132" s="443"/>
      <c r="AL1132" s="441"/>
      <c r="AN1132" s="441"/>
      <c r="AO1132" s="443"/>
      <c r="AP1132" s="441"/>
      <c r="AQ1132" s="441"/>
      <c r="AR1132" s="441"/>
      <c r="AS1132" s="441"/>
      <c r="AT1132" s="441"/>
      <c r="AU1132" s="441"/>
      <c r="AV1132" s="443"/>
      <c r="AW1132" s="442"/>
      <c r="AY1132" s="441"/>
      <c r="BC1132" s="441"/>
      <c r="BD1132" s="441"/>
      <c r="BE1132" s="441"/>
      <c r="BF1132" s="441"/>
      <c r="BG1132" s="441"/>
      <c r="BH1132" s="441"/>
      <c r="BI1132" s="441"/>
      <c r="BJ1132" s="441"/>
      <c r="BK1132" s="441"/>
    </row>
    <row r="1133" spans="1:63" x14ac:dyDescent="0.25">
      <c r="A1133" s="443"/>
      <c r="B1133" s="438"/>
      <c r="C1133" s="441"/>
      <c r="D1133" s="441"/>
      <c r="E1133" s="441"/>
      <c r="I1133" s="442"/>
      <c r="Q1133" s="443"/>
      <c r="S1133" s="443"/>
      <c r="T1133" s="441"/>
      <c r="U1133" s="444"/>
      <c r="V1133" s="438"/>
      <c r="W1133" s="443"/>
      <c r="X1133" s="443"/>
      <c r="Y1133" s="441"/>
      <c r="Z1133" s="445"/>
      <c r="AA1133" s="441"/>
      <c r="AB1133" s="443"/>
      <c r="AC1133" s="441"/>
      <c r="AD1133" s="444"/>
      <c r="AG1133" s="441"/>
      <c r="AH1133" s="441"/>
      <c r="AI1133" s="443"/>
      <c r="AL1133" s="441"/>
      <c r="AN1133" s="441"/>
      <c r="AO1133" s="443"/>
      <c r="AP1133" s="441"/>
      <c r="AQ1133" s="441"/>
      <c r="AR1133" s="441"/>
      <c r="AS1133" s="441"/>
      <c r="AT1133" s="441"/>
      <c r="AU1133" s="441"/>
      <c r="AV1133" s="443"/>
      <c r="AW1133" s="442"/>
      <c r="AY1133" s="441"/>
      <c r="BC1133" s="441"/>
      <c r="BD1133" s="441"/>
      <c r="BE1133" s="441"/>
      <c r="BF1133" s="441"/>
      <c r="BG1133" s="441"/>
      <c r="BH1133" s="441"/>
      <c r="BI1133" s="441"/>
      <c r="BJ1133" s="441"/>
      <c r="BK1133" s="441"/>
    </row>
    <row r="1134" spans="1:63" x14ac:dyDescent="0.25">
      <c r="A1134" s="443"/>
      <c r="B1134" s="438"/>
      <c r="C1134" s="441"/>
      <c r="D1134" s="441"/>
      <c r="E1134" s="441"/>
      <c r="I1134" s="442"/>
      <c r="Q1134" s="443"/>
      <c r="S1134" s="443"/>
      <c r="T1134" s="441"/>
      <c r="U1134" s="444"/>
      <c r="V1134" s="438"/>
      <c r="W1134" s="443"/>
      <c r="X1134" s="443"/>
      <c r="Y1134" s="441"/>
      <c r="Z1134" s="445"/>
      <c r="AA1134" s="441"/>
      <c r="AB1134" s="443"/>
      <c r="AC1134" s="441"/>
      <c r="AD1134" s="444"/>
      <c r="AG1134" s="441"/>
      <c r="AH1134" s="441"/>
      <c r="AI1134" s="443"/>
      <c r="AL1134" s="441"/>
      <c r="AN1134" s="441"/>
      <c r="AO1134" s="443"/>
      <c r="AP1134" s="441"/>
      <c r="AQ1134" s="441"/>
      <c r="AR1134" s="441"/>
      <c r="AS1134" s="441"/>
      <c r="AT1134" s="441"/>
      <c r="AU1134" s="441"/>
      <c r="AV1134" s="443"/>
      <c r="AW1134" s="442"/>
      <c r="AY1134" s="441"/>
      <c r="BC1134" s="441"/>
      <c r="BD1134" s="441"/>
      <c r="BE1134" s="441"/>
      <c r="BF1134" s="441"/>
      <c r="BG1134" s="441"/>
      <c r="BH1134" s="441"/>
      <c r="BI1134" s="441"/>
      <c r="BJ1134" s="441"/>
      <c r="BK1134" s="441"/>
    </row>
    <row r="1135" spans="1:63" x14ac:dyDescent="0.25">
      <c r="A1135" s="443"/>
      <c r="B1135" s="438"/>
      <c r="C1135" s="441"/>
      <c r="D1135" s="441"/>
      <c r="E1135" s="441"/>
      <c r="I1135" s="442"/>
      <c r="Q1135" s="443"/>
      <c r="S1135" s="443"/>
      <c r="T1135" s="441"/>
      <c r="U1135" s="444"/>
      <c r="V1135" s="438"/>
      <c r="W1135" s="443"/>
      <c r="X1135" s="443"/>
      <c r="Y1135" s="441"/>
      <c r="Z1135" s="445"/>
      <c r="AA1135" s="441"/>
      <c r="AB1135" s="443"/>
      <c r="AC1135" s="441"/>
      <c r="AD1135" s="444"/>
      <c r="AG1135" s="441"/>
      <c r="AH1135" s="441"/>
      <c r="AI1135" s="443"/>
      <c r="AL1135" s="441"/>
      <c r="AN1135" s="441"/>
      <c r="AO1135" s="443"/>
      <c r="AP1135" s="441"/>
      <c r="AQ1135" s="441"/>
      <c r="AR1135" s="441"/>
      <c r="AS1135" s="441"/>
      <c r="AT1135" s="441"/>
      <c r="AU1135" s="441"/>
      <c r="AV1135" s="443"/>
      <c r="AW1135" s="442"/>
      <c r="AY1135" s="441"/>
      <c r="BC1135" s="441"/>
      <c r="BD1135" s="441"/>
      <c r="BE1135" s="441"/>
      <c r="BF1135" s="441"/>
      <c r="BG1135" s="441"/>
      <c r="BH1135" s="441"/>
      <c r="BI1135" s="441"/>
      <c r="BJ1135" s="441"/>
      <c r="BK1135" s="441"/>
    </row>
    <row r="1136" spans="1:63" x14ac:dyDescent="0.25">
      <c r="A1136" s="443"/>
      <c r="B1136" s="438"/>
      <c r="C1136" s="441"/>
      <c r="D1136" s="441"/>
      <c r="E1136" s="441"/>
      <c r="I1136" s="442"/>
      <c r="Q1136" s="443"/>
      <c r="S1136" s="443"/>
      <c r="T1136" s="441"/>
      <c r="U1136" s="444"/>
      <c r="V1136" s="438"/>
      <c r="W1136" s="443"/>
      <c r="X1136" s="443"/>
      <c r="Y1136" s="441"/>
      <c r="Z1136" s="445"/>
      <c r="AA1136" s="441"/>
      <c r="AB1136" s="443"/>
      <c r="AC1136" s="441"/>
      <c r="AD1136" s="444"/>
      <c r="AG1136" s="441"/>
      <c r="AH1136" s="441"/>
      <c r="AI1136" s="443"/>
      <c r="AL1136" s="441"/>
      <c r="AN1136" s="441"/>
      <c r="AO1136" s="443"/>
      <c r="AP1136" s="441"/>
      <c r="AQ1136" s="441"/>
      <c r="AR1136" s="441"/>
      <c r="AS1136" s="441"/>
      <c r="AT1136" s="441"/>
      <c r="AU1136" s="441"/>
      <c r="AV1136" s="443"/>
      <c r="AW1136" s="442"/>
      <c r="AY1136" s="441"/>
      <c r="BC1136" s="441"/>
      <c r="BD1136" s="441"/>
      <c r="BE1136" s="441"/>
      <c r="BF1136" s="441"/>
      <c r="BG1136" s="441"/>
      <c r="BH1136" s="441"/>
      <c r="BI1136" s="441"/>
      <c r="BJ1136" s="441"/>
      <c r="BK1136" s="441"/>
    </row>
    <row r="1137" spans="1:63" x14ac:dyDescent="0.25">
      <c r="A1137" s="443"/>
      <c r="B1137" s="438"/>
      <c r="C1137" s="441"/>
      <c r="D1137" s="441"/>
      <c r="E1137" s="441"/>
      <c r="I1137" s="442"/>
      <c r="Q1137" s="443"/>
      <c r="S1137" s="443"/>
      <c r="T1137" s="441"/>
      <c r="U1137" s="444"/>
      <c r="V1137" s="438"/>
      <c r="W1137" s="443"/>
      <c r="X1137" s="443"/>
      <c r="Y1137" s="441"/>
      <c r="Z1137" s="445"/>
      <c r="AA1137" s="441"/>
      <c r="AB1137" s="443"/>
      <c r="AC1137" s="441"/>
      <c r="AD1137" s="444"/>
      <c r="AG1137" s="441"/>
      <c r="AH1137" s="441"/>
      <c r="AI1137" s="443"/>
      <c r="AL1137" s="441"/>
      <c r="AN1137" s="441"/>
      <c r="AO1137" s="443"/>
      <c r="AP1137" s="441"/>
      <c r="AQ1137" s="441"/>
      <c r="AR1137" s="441"/>
      <c r="AS1137" s="441"/>
      <c r="AT1137" s="441"/>
      <c r="AU1137" s="441"/>
      <c r="AV1137" s="443"/>
      <c r="AW1137" s="442"/>
      <c r="AY1137" s="441"/>
      <c r="BC1137" s="441"/>
      <c r="BD1137" s="441"/>
      <c r="BE1137" s="441"/>
      <c r="BF1137" s="441"/>
      <c r="BG1137" s="441"/>
      <c r="BH1137" s="441"/>
      <c r="BI1137" s="441"/>
      <c r="BJ1137" s="441"/>
      <c r="BK1137" s="441"/>
    </row>
    <row r="1138" spans="1:63" x14ac:dyDescent="0.25">
      <c r="A1138" s="443"/>
      <c r="B1138" s="438"/>
      <c r="C1138" s="441"/>
      <c r="D1138" s="441"/>
      <c r="E1138" s="441"/>
      <c r="I1138" s="442"/>
      <c r="Q1138" s="443"/>
      <c r="S1138" s="443"/>
      <c r="T1138" s="441"/>
      <c r="U1138" s="444"/>
      <c r="V1138" s="438"/>
      <c r="W1138" s="443"/>
      <c r="X1138" s="443"/>
      <c r="Y1138" s="441"/>
      <c r="Z1138" s="445"/>
      <c r="AA1138" s="441"/>
      <c r="AB1138" s="443"/>
      <c r="AC1138" s="441"/>
      <c r="AD1138" s="444"/>
      <c r="AG1138" s="441"/>
      <c r="AH1138" s="441"/>
      <c r="AI1138" s="443"/>
      <c r="AL1138" s="441"/>
      <c r="AN1138" s="441"/>
      <c r="AO1138" s="443"/>
      <c r="AP1138" s="441"/>
      <c r="AQ1138" s="441"/>
      <c r="AR1138" s="441"/>
      <c r="AS1138" s="441"/>
      <c r="AT1138" s="441"/>
      <c r="AU1138" s="441"/>
      <c r="AV1138" s="443"/>
      <c r="AW1138" s="442"/>
      <c r="AY1138" s="441"/>
      <c r="BC1138" s="441"/>
      <c r="BD1138" s="441"/>
      <c r="BE1138" s="441"/>
      <c r="BF1138" s="441"/>
      <c r="BG1138" s="441"/>
      <c r="BH1138" s="441"/>
      <c r="BI1138" s="441"/>
      <c r="BJ1138" s="441"/>
      <c r="BK1138" s="441"/>
    </row>
    <row r="1139" spans="1:63" x14ac:dyDescent="0.25">
      <c r="A1139" s="443"/>
      <c r="B1139" s="438"/>
      <c r="C1139" s="441"/>
      <c r="D1139" s="441"/>
      <c r="E1139" s="441"/>
      <c r="I1139" s="442"/>
      <c r="Q1139" s="443"/>
      <c r="S1139" s="443"/>
      <c r="T1139" s="441"/>
      <c r="U1139" s="444"/>
      <c r="V1139" s="438"/>
      <c r="W1139" s="443"/>
      <c r="X1139" s="443"/>
      <c r="Y1139" s="441"/>
      <c r="Z1139" s="445"/>
      <c r="AA1139" s="441"/>
      <c r="AB1139" s="443"/>
      <c r="AC1139" s="441"/>
      <c r="AD1139" s="444"/>
      <c r="AG1139" s="441"/>
      <c r="AH1139" s="441"/>
      <c r="AI1139" s="443"/>
      <c r="AL1139" s="441"/>
      <c r="AN1139" s="441"/>
      <c r="AO1139" s="443"/>
      <c r="AP1139" s="441"/>
      <c r="AQ1139" s="441"/>
      <c r="AR1139" s="441"/>
      <c r="AS1139" s="441"/>
      <c r="AT1139" s="441"/>
      <c r="AU1139" s="441"/>
      <c r="AV1139" s="443"/>
      <c r="AW1139" s="442"/>
      <c r="AY1139" s="441"/>
      <c r="BC1139" s="441"/>
      <c r="BD1139" s="441"/>
      <c r="BE1139" s="441"/>
      <c r="BF1139" s="441"/>
      <c r="BG1139" s="441"/>
      <c r="BH1139" s="441"/>
      <c r="BI1139" s="441"/>
      <c r="BJ1139" s="441"/>
      <c r="BK1139" s="441"/>
    </row>
    <row r="1140" spans="1:63" x14ac:dyDescent="0.25">
      <c r="A1140" s="443"/>
      <c r="B1140" s="438"/>
      <c r="C1140" s="441"/>
      <c r="D1140" s="441"/>
      <c r="E1140" s="441"/>
      <c r="I1140" s="442"/>
      <c r="Q1140" s="443"/>
      <c r="S1140" s="443"/>
      <c r="T1140" s="441"/>
      <c r="U1140" s="444"/>
      <c r="V1140" s="438"/>
      <c r="W1140" s="443"/>
      <c r="X1140" s="443"/>
      <c r="Y1140" s="441"/>
      <c r="Z1140" s="445"/>
      <c r="AA1140" s="441"/>
      <c r="AB1140" s="443"/>
      <c r="AC1140" s="441"/>
      <c r="AD1140" s="444"/>
      <c r="AG1140" s="441"/>
      <c r="AH1140" s="441"/>
      <c r="AI1140" s="443"/>
      <c r="AL1140" s="441"/>
      <c r="AN1140" s="441"/>
      <c r="AO1140" s="443"/>
      <c r="AP1140" s="441"/>
      <c r="AQ1140" s="441"/>
      <c r="AR1140" s="441"/>
      <c r="AS1140" s="441"/>
      <c r="AT1140" s="441"/>
      <c r="AU1140" s="441"/>
      <c r="AV1140" s="443"/>
      <c r="AW1140" s="442"/>
      <c r="AY1140" s="441"/>
      <c r="BC1140" s="441"/>
      <c r="BD1140" s="441"/>
      <c r="BE1140" s="441"/>
      <c r="BF1140" s="441"/>
      <c r="BG1140" s="441"/>
      <c r="BH1140" s="441"/>
      <c r="BI1140" s="441"/>
      <c r="BJ1140" s="441"/>
      <c r="BK1140" s="441"/>
    </row>
    <row r="1141" spans="1:63" x14ac:dyDescent="0.25">
      <c r="A1141" s="443"/>
      <c r="B1141" s="438"/>
      <c r="C1141" s="441"/>
      <c r="D1141" s="441"/>
      <c r="E1141" s="441"/>
      <c r="I1141" s="442"/>
      <c r="Q1141" s="443"/>
      <c r="S1141" s="443"/>
      <c r="T1141" s="441"/>
      <c r="U1141" s="444"/>
      <c r="V1141" s="438"/>
      <c r="W1141" s="443"/>
      <c r="X1141" s="443"/>
      <c r="Y1141" s="441"/>
      <c r="Z1141" s="445"/>
      <c r="AA1141" s="441"/>
      <c r="AB1141" s="443"/>
      <c r="AC1141" s="441"/>
      <c r="AD1141" s="444"/>
      <c r="AG1141" s="441"/>
      <c r="AH1141" s="441"/>
      <c r="AI1141" s="443"/>
      <c r="AL1141" s="441"/>
      <c r="AN1141" s="441"/>
      <c r="AO1141" s="443"/>
      <c r="AP1141" s="441"/>
      <c r="AQ1141" s="441"/>
      <c r="AR1141" s="441"/>
      <c r="AS1141" s="441"/>
      <c r="AT1141" s="441"/>
      <c r="AU1141" s="441"/>
      <c r="AV1141" s="443"/>
      <c r="AW1141" s="442"/>
      <c r="AY1141" s="441"/>
      <c r="BC1141" s="441"/>
      <c r="BD1141" s="441"/>
      <c r="BE1141" s="441"/>
      <c r="BF1141" s="441"/>
      <c r="BG1141" s="441"/>
      <c r="BH1141" s="441"/>
      <c r="BI1141" s="441"/>
      <c r="BJ1141" s="441"/>
      <c r="BK1141" s="441"/>
    </row>
    <row r="1142" spans="1:63" x14ac:dyDescent="0.25">
      <c r="A1142" s="443"/>
      <c r="B1142" s="438"/>
      <c r="C1142" s="441"/>
      <c r="D1142" s="441"/>
      <c r="E1142" s="441"/>
      <c r="I1142" s="442"/>
      <c r="Q1142" s="443"/>
      <c r="S1142" s="443"/>
      <c r="T1142" s="441"/>
      <c r="U1142" s="444"/>
      <c r="V1142" s="438"/>
      <c r="W1142" s="443"/>
      <c r="X1142" s="443"/>
      <c r="Y1142" s="441"/>
      <c r="Z1142" s="445"/>
      <c r="AA1142" s="441"/>
      <c r="AB1142" s="443"/>
      <c r="AC1142" s="441"/>
      <c r="AD1142" s="444"/>
      <c r="AG1142" s="441"/>
      <c r="AH1142" s="441"/>
      <c r="AI1142" s="443"/>
      <c r="AL1142" s="441"/>
      <c r="AN1142" s="441"/>
      <c r="AO1142" s="443"/>
      <c r="AP1142" s="441"/>
      <c r="AQ1142" s="441"/>
      <c r="AR1142" s="441"/>
      <c r="AS1142" s="441"/>
      <c r="AT1142" s="441"/>
      <c r="AU1142" s="441"/>
      <c r="AV1142" s="443"/>
      <c r="AW1142" s="442"/>
      <c r="AY1142" s="441"/>
      <c r="BC1142" s="441"/>
      <c r="BD1142" s="441"/>
      <c r="BE1142" s="441"/>
      <c r="BF1142" s="441"/>
      <c r="BG1142" s="441"/>
      <c r="BH1142" s="441"/>
      <c r="BI1142" s="441"/>
      <c r="BJ1142" s="441"/>
      <c r="BK1142" s="441"/>
    </row>
    <row r="1143" spans="1:63" x14ac:dyDescent="0.25">
      <c r="A1143" s="443"/>
      <c r="B1143" s="438"/>
      <c r="C1143" s="441"/>
      <c r="D1143" s="441"/>
      <c r="E1143" s="441"/>
      <c r="I1143" s="442"/>
      <c r="Q1143" s="443"/>
      <c r="S1143" s="443"/>
      <c r="T1143" s="441"/>
      <c r="U1143" s="444"/>
      <c r="V1143" s="438"/>
      <c r="W1143" s="443"/>
      <c r="X1143" s="443"/>
      <c r="Y1143" s="441"/>
      <c r="Z1143" s="445"/>
      <c r="AA1143" s="441"/>
      <c r="AB1143" s="443"/>
      <c r="AC1143" s="441"/>
      <c r="AD1143" s="444"/>
      <c r="AG1143" s="441"/>
      <c r="AH1143" s="441"/>
      <c r="AI1143" s="443"/>
      <c r="AL1143" s="441"/>
      <c r="AN1143" s="441"/>
      <c r="AO1143" s="443"/>
      <c r="AP1143" s="441"/>
      <c r="AQ1143" s="441"/>
      <c r="AR1143" s="441"/>
      <c r="AS1143" s="441"/>
      <c r="AT1143" s="441"/>
      <c r="AU1143" s="441"/>
      <c r="AV1143" s="443"/>
      <c r="AW1143" s="442"/>
      <c r="AY1143" s="441"/>
      <c r="BC1143" s="441"/>
      <c r="BD1143" s="441"/>
      <c r="BE1143" s="441"/>
      <c r="BF1143" s="441"/>
      <c r="BG1143" s="441"/>
      <c r="BH1143" s="441"/>
      <c r="BI1143" s="441"/>
      <c r="BJ1143" s="441"/>
      <c r="BK1143" s="441"/>
    </row>
    <row r="1144" spans="1:63" x14ac:dyDescent="0.25">
      <c r="A1144" s="443"/>
      <c r="B1144" s="438"/>
      <c r="C1144" s="441"/>
      <c r="D1144" s="441"/>
      <c r="E1144" s="441"/>
      <c r="I1144" s="442"/>
      <c r="Q1144" s="443"/>
      <c r="S1144" s="443"/>
      <c r="T1144" s="441"/>
      <c r="U1144" s="444"/>
      <c r="V1144" s="438"/>
      <c r="W1144" s="443"/>
      <c r="X1144" s="443"/>
      <c r="Y1144" s="441"/>
      <c r="Z1144" s="445"/>
      <c r="AA1144" s="441"/>
      <c r="AB1144" s="443"/>
      <c r="AC1144" s="441"/>
      <c r="AD1144" s="444"/>
      <c r="AG1144" s="441"/>
      <c r="AH1144" s="441"/>
      <c r="AI1144" s="443"/>
      <c r="AL1144" s="441"/>
      <c r="AN1144" s="441"/>
      <c r="AO1144" s="443"/>
      <c r="AP1144" s="441"/>
      <c r="AQ1144" s="441"/>
      <c r="AR1144" s="441"/>
      <c r="AS1144" s="441"/>
      <c r="AT1144" s="441"/>
      <c r="AU1144" s="441"/>
      <c r="AV1144" s="443"/>
      <c r="AW1144" s="442"/>
      <c r="AY1144" s="441"/>
      <c r="BC1144" s="441"/>
      <c r="BD1144" s="441"/>
      <c r="BE1144" s="441"/>
      <c r="BF1144" s="441"/>
      <c r="BG1144" s="441"/>
      <c r="BH1144" s="441"/>
      <c r="BI1144" s="441"/>
      <c r="BJ1144" s="441"/>
      <c r="BK1144" s="441"/>
    </row>
    <row r="1145" spans="1:63" x14ac:dyDescent="0.25">
      <c r="A1145" s="443"/>
      <c r="B1145" s="438"/>
      <c r="C1145" s="441"/>
      <c r="D1145" s="441"/>
      <c r="E1145" s="441"/>
      <c r="I1145" s="442"/>
      <c r="Q1145" s="443"/>
      <c r="S1145" s="443"/>
      <c r="T1145" s="441"/>
      <c r="U1145" s="444"/>
      <c r="V1145" s="438"/>
      <c r="W1145" s="443"/>
      <c r="X1145" s="443"/>
      <c r="Y1145" s="441"/>
      <c r="Z1145" s="445"/>
      <c r="AA1145" s="441"/>
      <c r="AB1145" s="443"/>
      <c r="AC1145" s="441"/>
      <c r="AD1145" s="444"/>
      <c r="AG1145" s="441"/>
      <c r="AH1145" s="441"/>
      <c r="AI1145" s="443"/>
      <c r="AL1145" s="441"/>
      <c r="AN1145" s="441"/>
      <c r="AO1145" s="443"/>
      <c r="AP1145" s="441"/>
      <c r="AQ1145" s="441"/>
      <c r="AR1145" s="441"/>
      <c r="AS1145" s="441"/>
      <c r="AT1145" s="441"/>
      <c r="AU1145" s="441"/>
      <c r="AV1145" s="443"/>
      <c r="AW1145" s="442"/>
      <c r="AY1145" s="441"/>
      <c r="BC1145" s="441"/>
      <c r="BD1145" s="441"/>
      <c r="BE1145" s="441"/>
      <c r="BF1145" s="441"/>
      <c r="BG1145" s="441"/>
      <c r="BH1145" s="441"/>
      <c r="BI1145" s="441"/>
      <c r="BJ1145" s="441"/>
      <c r="BK1145" s="441"/>
    </row>
    <row r="1146" spans="1:63" x14ac:dyDescent="0.25">
      <c r="A1146" s="443"/>
      <c r="B1146" s="438"/>
      <c r="C1146" s="441"/>
      <c r="D1146" s="441"/>
      <c r="E1146" s="441"/>
      <c r="I1146" s="442"/>
      <c r="Q1146" s="443"/>
      <c r="S1146" s="443"/>
      <c r="T1146" s="441"/>
      <c r="U1146" s="444"/>
      <c r="V1146" s="438"/>
      <c r="W1146" s="443"/>
      <c r="X1146" s="443"/>
      <c r="Y1146" s="441"/>
      <c r="Z1146" s="445"/>
      <c r="AA1146" s="441"/>
      <c r="AB1146" s="443"/>
      <c r="AC1146" s="441"/>
      <c r="AD1146" s="444"/>
      <c r="AG1146" s="441"/>
      <c r="AH1146" s="441"/>
      <c r="AI1146" s="443"/>
      <c r="AL1146" s="441"/>
      <c r="AN1146" s="441"/>
      <c r="AO1146" s="443"/>
      <c r="AP1146" s="441"/>
      <c r="AQ1146" s="441"/>
      <c r="AR1146" s="441"/>
      <c r="AS1146" s="441"/>
      <c r="AT1146" s="441"/>
      <c r="AU1146" s="441"/>
      <c r="AV1146" s="443"/>
      <c r="AW1146" s="442"/>
      <c r="AY1146" s="441"/>
      <c r="BC1146" s="441"/>
      <c r="BD1146" s="441"/>
      <c r="BE1146" s="441"/>
      <c r="BF1146" s="441"/>
      <c r="BG1146" s="441"/>
      <c r="BH1146" s="441"/>
      <c r="BI1146" s="441"/>
      <c r="BJ1146" s="441"/>
      <c r="BK1146" s="441"/>
    </row>
    <row r="1147" spans="1:63" x14ac:dyDescent="0.25">
      <c r="A1147" s="443"/>
      <c r="B1147" s="438"/>
      <c r="C1147" s="441"/>
      <c r="D1147" s="441"/>
      <c r="E1147" s="441"/>
      <c r="I1147" s="442"/>
      <c r="Q1147" s="443"/>
      <c r="S1147" s="443"/>
      <c r="T1147" s="441"/>
      <c r="U1147" s="444"/>
      <c r="V1147" s="438"/>
      <c r="W1147" s="443"/>
      <c r="X1147" s="443"/>
      <c r="Y1147" s="441"/>
      <c r="Z1147" s="445"/>
      <c r="AA1147" s="441"/>
      <c r="AB1147" s="443"/>
      <c r="AC1147" s="441"/>
      <c r="AD1147" s="444"/>
      <c r="AG1147" s="441"/>
      <c r="AH1147" s="441"/>
      <c r="AI1147" s="443"/>
      <c r="AL1147" s="441"/>
      <c r="AN1147" s="441"/>
      <c r="AO1147" s="443"/>
      <c r="AP1147" s="441"/>
      <c r="AQ1147" s="441"/>
      <c r="AR1147" s="441"/>
      <c r="AS1147" s="441"/>
      <c r="AT1147" s="441"/>
      <c r="AU1147" s="441"/>
      <c r="AV1147" s="443"/>
      <c r="AW1147" s="442"/>
      <c r="AY1147" s="441"/>
      <c r="BC1147" s="441"/>
      <c r="BD1147" s="441"/>
      <c r="BE1147" s="441"/>
      <c r="BF1147" s="441"/>
      <c r="BG1147" s="441"/>
      <c r="BH1147" s="441"/>
      <c r="BI1147" s="441"/>
      <c r="BJ1147" s="441"/>
      <c r="BK1147" s="441"/>
    </row>
    <row r="1148" spans="1:63" x14ac:dyDescent="0.25">
      <c r="A1148" s="443"/>
      <c r="B1148" s="438"/>
      <c r="C1148" s="441"/>
      <c r="D1148" s="441"/>
      <c r="E1148" s="441"/>
      <c r="I1148" s="442"/>
      <c r="Q1148" s="443"/>
      <c r="S1148" s="443"/>
      <c r="T1148" s="441"/>
      <c r="U1148" s="444"/>
      <c r="V1148" s="438"/>
      <c r="W1148" s="443"/>
      <c r="X1148" s="443"/>
      <c r="Y1148" s="441"/>
      <c r="Z1148" s="445"/>
      <c r="AA1148" s="441"/>
      <c r="AB1148" s="443"/>
      <c r="AC1148" s="441"/>
      <c r="AD1148" s="444"/>
      <c r="AG1148" s="441"/>
      <c r="AH1148" s="441"/>
      <c r="AI1148" s="443"/>
      <c r="AL1148" s="441"/>
      <c r="AN1148" s="441"/>
      <c r="AO1148" s="443"/>
      <c r="AP1148" s="441"/>
      <c r="AQ1148" s="441"/>
      <c r="AR1148" s="441"/>
      <c r="AS1148" s="441"/>
      <c r="AT1148" s="441"/>
      <c r="AU1148" s="441"/>
      <c r="AV1148" s="443"/>
      <c r="AW1148" s="442"/>
      <c r="AY1148" s="441"/>
      <c r="BC1148" s="441"/>
      <c r="BD1148" s="441"/>
      <c r="BE1148" s="441"/>
      <c r="BF1148" s="441"/>
      <c r="BG1148" s="441"/>
      <c r="BH1148" s="441"/>
      <c r="BI1148" s="441"/>
      <c r="BJ1148" s="441"/>
      <c r="BK1148" s="441"/>
    </row>
    <row r="1149" spans="1:63" x14ac:dyDescent="0.25">
      <c r="A1149" s="443"/>
      <c r="B1149" s="438"/>
      <c r="C1149" s="441"/>
      <c r="D1149" s="441"/>
      <c r="E1149" s="441"/>
      <c r="I1149" s="442"/>
      <c r="Q1149" s="443"/>
      <c r="S1149" s="443"/>
      <c r="T1149" s="441"/>
      <c r="U1149" s="444"/>
      <c r="V1149" s="438"/>
      <c r="W1149" s="443"/>
      <c r="X1149" s="443"/>
      <c r="Y1149" s="441"/>
      <c r="Z1149" s="445"/>
      <c r="AA1149" s="441"/>
      <c r="AB1149" s="443"/>
      <c r="AC1149" s="441"/>
      <c r="AD1149" s="444"/>
      <c r="AG1149" s="441"/>
      <c r="AH1149" s="441"/>
      <c r="AI1149" s="443"/>
      <c r="AL1149" s="441"/>
      <c r="AN1149" s="441"/>
      <c r="AO1149" s="443"/>
      <c r="AP1149" s="441"/>
      <c r="AQ1149" s="441"/>
      <c r="AR1149" s="441"/>
      <c r="AS1149" s="441"/>
      <c r="AT1149" s="441"/>
      <c r="AU1149" s="441"/>
      <c r="AV1149" s="443"/>
      <c r="AW1149" s="442"/>
      <c r="AY1149" s="441"/>
      <c r="BC1149" s="441"/>
      <c r="BD1149" s="441"/>
      <c r="BE1149" s="441"/>
      <c r="BF1149" s="441"/>
      <c r="BG1149" s="441"/>
      <c r="BH1149" s="441"/>
      <c r="BI1149" s="441"/>
      <c r="BJ1149" s="441"/>
      <c r="BK1149" s="441"/>
    </row>
    <row r="1150" spans="1:63" x14ac:dyDescent="0.25">
      <c r="A1150" s="443"/>
      <c r="B1150" s="438"/>
      <c r="C1150" s="441"/>
      <c r="D1150" s="441"/>
      <c r="E1150" s="441"/>
      <c r="I1150" s="442"/>
      <c r="Q1150" s="443"/>
      <c r="S1150" s="443"/>
      <c r="T1150" s="441"/>
      <c r="U1150" s="444"/>
      <c r="V1150" s="438"/>
      <c r="W1150" s="443"/>
      <c r="X1150" s="443"/>
      <c r="Y1150" s="441"/>
      <c r="Z1150" s="445"/>
      <c r="AA1150" s="441"/>
      <c r="AB1150" s="443"/>
      <c r="AC1150" s="441"/>
      <c r="AD1150" s="444"/>
      <c r="AG1150" s="441"/>
      <c r="AH1150" s="441"/>
      <c r="AI1150" s="443"/>
      <c r="AL1150" s="441"/>
      <c r="AN1150" s="441"/>
      <c r="AO1150" s="443"/>
      <c r="AP1150" s="441"/>
      <c r="AQ1150" s="441"/>
      <c r="AR1150" s="441"/>
      <c r="AS1150" s="441"/>
      <c r="AT1150" s="441"/>
      <c r="AU1150" s="441"/>
      <c r="AV1150" s="443"/>
      <c r="AW1150" s="442"/>
      <c r="AY1150" s="441"/>
      <c r="BC1150" s="441"/>
      <c r="BD1150" s="441"/>
      <c r="BE1150" s="441"/>
      <c r="BF1150" s="441"/>
      <c r="BG1150" s="441"/>
      <c r="BH1150" s="441"/>
      <c r="BI1150" s="441"/>
      <c r="BJ1150" s="441"/>
      <c r="BK1150" s="441"/>
    </row>
    <row r="1151" spans="1:63" x14ac:dyDescent="0.25">
      <c r="A1151" s="443"/>
      <c r="B1151" s="438"/>
      <c r="C1151" s="441"/>
      <c r="D1151" s="441"/>
      <c r="E1151" s="441"/>
      <c r="I1151" s="442"/>
      <c r="Q1151" s="443"/>
      <c r="S1151" s="443"/>
      <c r="T1151" s="441"/>
      <c r="U1151" s="444"/>
      <c r="V1151" s="438"/>
      <c r="W1151" s="443"/>
      <c r="X1151" s="443"/>
      <c r="Y1151" s="441"/>
      <c r="Z1151" s="445"/>
      <c r="AA1151" s="441"/>
      <c r="AB1151" s="443"/>
      <c r="AC1151" s="441"/>
      <c r="AD1151" s="444"/>
      <c r="AG1151" s="441"/>
      <c r="AH1151" s="441"/>
      <c r="AI1151" s="443"/>
      <c r="AL1151" s="441"/>
      <c r="AN1151" s="441"/>
      <c r="AO1151" s="443"/>
      <c r="AP1151" s="441"/>
      <c r="AQ1151" s="441"/>
      <c r="AR1151" s="441"/>
      <c r="AS1151" s="441"/>
      <c r="AT1151" s="441"/>
      <c r="AU1151" s="441"/>
      <c r="AV1151" s="443"/>
      <c r="AW1151" s="442"/>
      <c r="AY1151" s="441"/>
      <c r="BC1151" s="441"/>
      <c r="BD1151" s="441"/>
      <c r="BE1151" s="441"/>
      <c r="BF1151" s="441"/>
      <c r="BG1151" s="441"/>
      <c r="BH1151" s="441"/>
      <c r="BI1151" s="441"/>
      <c r="BJ1151" s="441"/>
      <c r="BK1151" s="441"/>
    </row>
    <row r="1152" spans="1:63" x14ac:dyDescent="0.25">
      <c r="A1152" s="443"/>
      <c r="B1152" s="438"/>
      <c r="C1152" s="441"/>
      <c r="D1152" s="441"/>
      <c r="E1152" s="441"/>
      <c r="I1152" s="442"/>
      <c r="Q1152" s="443"/>
      <c r="S1152" s="443"/>
      <c r="T1152" s="441"/>
      <c r="U1152" s="444"/>
      <c r="V1152" s="438"/>
      <c r="W1152" s="443"/>
      <c r="X1152" s="443"/>
      <c r="Y1152" s="441"/>
      <c r="Z1152" s="445"/>
      <c r="AA1152" s="441"/>
      <c r="AB1152" s="443"/>
      <c r="AC1152" s="441"/>
      <c r="AD1152" s="444"/>
      <c r="AG1152" s="441"/>
      <c r="AH1152" s="441"/>
      <c r="AI1152" s="443"/>
      <c r="AL1152" s="441"/>
      <c r="AN1152" s="441"/>
      <c r="AO1152" s="443"/>
      <c r="AP1152" s="441"/>
      <c r="AQ1152" s="441"/>
      <c r="AR1152" s="441"/>
      <c r="AS1152" s="441"/>
      <c r="AT1152" s="441"/>
      <c r="AU1152" s="441"/>
      <c r="AV1152" s="443"/>
      <c r="AW1152" s="442"/>
      <c r="AY1152" s="441"/>
      <c r="BC1152" s="441"/>
      <c r="BD1152" s="441"/>
      <c r="BE1152" s="441"/>
      <c r="BF1152" s="441"/>
      <c r="BG1152" s="441"/>
      <c r="BH1152" s="441"/>
      <c r="BI1152" s="441"/>
      <c r="BJ1152" s="441"/>
      <c r="BK1152" s="441"/>
    </row>
    <row r="1153" spans="1:63" x14ac:dyDescent="0.25">
      <c r="A1153" s="443"/>
      <c r="B1153" s="438"/>
      <c r="C1153" s="441"/>
      <c r="D1153" s="441"/>
      <c r="E1153" s="441"/>
      <c r="I1153" s="442"/>
      <c r="Q1153" s="443"/>
      <c r="S1153" s="443"/>
      <c r="T1153" s="441"/>
      <c r="U1153" s="444"/>
      <c r="V1153" s="438"/>
      <c r="W1153" s="443"/>
      <c r="X1153" s="443"/>
      <c r="Y1153" s="441"/>
      <c r="Z1153" s="445"/>
      <c r="AA1153" s="441"/>
      <c r="AB1153" s="443"/>
      <c r="AC1153" s="441"/>
      <c r="AD1153" s="444"/>
      <c r="AG1153" s="441"/>
      <c r="AH1153" s="441"/>
      <c r="AI1153" s="443"/>
      <c r="AL1153" s="441"/>
      <c r="AN1153" s="441"/>
      <c r="AO1153" s="443"/>
      <c r="AP1153" s="441"/>
      <c r="AQ1153" s="441"/>
      <c r="AR1153" s="441"/>
      <c r="AS1153" s="441"/>
      <c r="AT1153" s="441"/>
      <c r="AU1153" s="441"/>
      <c r="AV1153" s="443"/>
      <c r="AW1153" s="442"/>
      <c r="AY1153" s="441"/>
      <c r="BC1153" s="441"/>
      <c r="BD1153" s="441"/>
      <c r="BE1153" s="441"/>
      <c r="BF1153" s="441"/>
      <c r="BG1153" s="441"/>
      <c r="BH1153" s="441"/>
      <c r="BI1153" s="441"/>
      <c r="BJ1153" s="441"/>
      <c r="BK1153" s="441"/>
    </row>
    <row r="1154" spans="1:63" x14ac:dyDescent="0.25">
      <c r="A1154" s="443"/>
      <c r="B1154" s="438"/>
      <c r="C1154" s="441"/>
      <c r="D1154" s="441"/>
      <c r="E1154" s="441"/>
      <c r="I1154" s="442"/>
      <c r="Q1154" s="443"/>
      <c r="S1154" s="443"/>
      <c r="T1154" s="441"/>
      <c r="U1154" s="444"/>
      <c r="V1154" s="438"/>
      <c r="W1154" s="443"/>
      <c r="X1154" s="443"/>
      <c r="Y1154" s="441"/>
      <c r="Z1154" s="445"/>
      <c r="AA1154" s="441"/>
      <c r="AB1154" s="443"/>
      <c r="AC1154" s="441"/>
      <c r="AD1154" s="444"/>
      <c r="AG1154" s="441"/>
      <c r="AH1154" s="441"/>
      <c r="AI1154" s="443"/>
      <c r="AL1154" s="441"/>
      <c r="AN1154" s="441"/>
      <c r="AO1154" s="443"/>
      <c r="AP1154" s="441"/>
      <c r="AQ1154" s="441"/>
      <c r="AR1154" s="441"/>
      <c r="AS1154" s="441"/>
      <c r="AT1154" s="441"/>
      <c r="AU1154" s="441"/>
      <c r="AV1154" s="443"/>
      <c r="AW1154" s="442"/>
      <c r="AY1154" s="441"/>
      <c r="BC1154" s="441"/>
      <c r="BD1154" s="441"/>
      <c r="BE1154" s="441"/>
      <c r="BF1154" s="441"/>
      <c r="BG1154" s="441"/>
      <c r="BH1154" s="441"/>
      <c r="BI1154" s="441"/>
      <c r="BJ1154" s="441"/>
      <c r="BK1154" s="441"/>
    </row>
    <row r="1155" spans="1:63" x14ac:dyDescent="0.25">
      <c r="A1155" s="443"/>
      <c r="B1155" s="438"/>
      <c r="C1155" s="441"/>
      <c r="D1155" s="441"/>
      <c r="E1155" s="441"/>
      <c r="I1155" s="442"/>
      <c r="Q1155" s="443"/>
      <c r="S1155" s="443"/>
      <c r="T1155" s="441"/>
      <c r="U1155" s="444"/>
      <c r="V1155" s="438"/>
      <c r="W1155" s="443"/>
      <c r="X1155" s="443"/>
      <c r="Y1155" s="441"/>
      <c r="Z1155" s="445"/>
      <c r="AA1155" s="441"/>
      <c r="AB1155" s="443"/>
      <c r="AC1155" s="441"/>
      <c r="AD1155" s="444"/>
      <c r="AG1155" s="441"/>
      <c r="AH1155" s="441"/>
      <c r="AI1155" s="443"/>
      <c r="AL1155" s="441"/>
      <c r="AN1155" s="441"/>
      <c r="AO1155" s="443"/>
      <c r="AP1155" s="441"/>
      <c r="AQ1155" s="441"/>
      <c r="AR1155" s="441"/>
      <c r="AS1155" s="441"/>
      <c r="AT1155" s="441"/>
      <c r="AU1155" s="441"/>
      <c r="AV1155" s="443"/>
      <c r="AW1155" s="442"/>
      <c r="AY1155" s="441"/>
      <c r="BC1155" s="441"/>
      <c r="BD1155" s="441"/>
      <c r="BE1155" s="441"/>
      <c r="BF1155" s="441"/>
      <c r="BG1155" s="441"/>
      <c r="BH1155" s="441"/>
      <c r="BI1155" s="441"/>
      <c r="BJ1155" s="441"/>
      <c r="BK1155" s="441"/>
    </row>
    <row r="1156" spans="1:63" x14ac:dyDescent="0.25">
      <c r="A1156" s="443"/>
      <c r="B1156" s="438"/>
      <c r="C1156" s="441"/>
      <c r="D1156" s="441"/>
      <c r="E1156" s="441"/>
      <c r="I1156" s="442"/>
      <c r="Q1156" s="443"/>
      <c r="S1156" s="443"/>
      <c r="T1156" s="441"/>
      <c r="U1156" s="444"/>
      <c r="V1156" s="438"/>
      <c r="W1156" s="443"/>
      <c r="X1156" s="443"/>
      <c r="Y1156" s="441"/>
      <c r="Z1156" s="445"/>
      <c r="AA1156" s="441"/>
      <c r="AB1156" s="443"/>
      <c r="AC1156" s="441"/>
      <c r="AD1156" s="444"/>
      <c r="AG1156" s="441"/>
      <c r="AH1156" s="441"/>
      <c r="AI1156" s="443"/>
      <c r="AL1156" s="441"/>
      <c r="AN1156" s="441"/>
      <c r="AO1156" s="443"/>
      <c r="AP1156" s="441"/>
      <c r="AQ1156" s="441"/>
      <c r="AR1156" s="441"/>
      <c r="AS1156" s="441"/>
      <c r="AT1156" s="441"/>
      <c r="AU1156" s="441"/>
      <c r="AV1156" s="443"/>
      <c r="AW1156" s="442"/>
      <c r="AY1156" s="441"/>
      <c r="BC1156" s="441"/>
      <c r="BD1156" s="441"/>
      <c r="BE1156" s="441"/>
      <c r="BF1156" s="441"/>
      <c r="BG1156" s="441"/>
      <c r="BH1156" s="441"/>
      <c r="BI1156" s="441"/>
      <c r="BJ1156" s="441"/>
      <c r="BK1156" s="441"/>
    </row>
    <row r="1157" spans="1:63" x14ac:dyDescent="0.25">
      <c r="A1157" s="443"/>
      <c r="B1157" s="438"/>
      <c r="C1157" s="441"/>
      <c r="D1157" s="441"/>
      <c r="E1157" s="441"/>
      <c r="I1157" s="442"/>
      <c r="Q1157" s="443"/>
      <c r="S1157" s="443"/>
      <c r="T1157" s="441"/>
      <c r="U1157" s="444"/>
      <c r="V1157" s="438"/>
      <c r="W1157" s="443"/>
      <c r="X1157" s="443"/>
      <c r="Y1157" s="441"/>
      <c r="Z1157" s="445"/>
      <c r="AA1157" s="441"/>
      <c r="AB1157" s="443"/>
      <c r="AC1157" s="441"/>
      <c r="AD1157" s="444"/>
      <c r="AG1157" s="441"/>
      <c r="AH1157" s="441"/>
      <c r="AI1157" s="443"/>
      <c r="AL1157" s="441"/>
      <c r="AN1157" s="441"/>
      <c r="AO1157" s="443"/>
      <c r="AP1157" s="441"/>
      <c r="AQ1157" s="441"/>
      <c r="AR1157" s="441"/>
      <c r="AS1157" s="441"/>
      <c r="AT1157" s="441"/>
      <c r="AU1157" s="441"/>
      <c r="AV1157" s="443"/>
      <c r="AW1157" s="442"/>
      <c r="AY1157" s="441"/>
      <c r="BC1157" s="441"/>
      <c r="BD1157" s="441"/>
      <c r="BE1157" s="441"/>
      <c r="BF1157" s="441"/>
      <c r="BG1157" s="441"/>
      <c r="BH1157" s="441"/>
      <c r="BI1157" s="441"/>
      <c r="BJ1157" s="441"/>
      <c r="BK1157" s="441"/>
    </row>
    <row r="1158" spans="1:63" x14ac:dyDescent="0.25">
      <c r="A1158" s="443"/>
      <c r="B1158" s="438"/>
      <c r="C1158" s="441"/>
      <c r="D1158" s="441"/>
      <c r="E1158" s="441"/>
      <c r="I1158" s="442"/>
      <c r="Q1158" s="443"/>
      <c r="S1158" s="443"/>
      <c r="T1158" s="441"/>
      <c r="U1158" s="444"/>
      <c r="V1158" s="438"/>
      <c r="W1158" s="443"/>
      <c r="X1158" s="443"/>
      <c r="Y1158" s="441"/>
      <c r="Z1158" s="445"/>
      <c r="AA1158" s="441"/>
      <c r="AB1158" s="443"/>
      <c r="AC1158" s="441"/>
      <c r="AD1158" s="444"/>
      <c r="AG1158" s="441"/>
      <c r="AH1158" s="441"/>
      <c r="AI1158" s="443"/>
      <c r="AL1158" s="441"/>
      <c r="AN1158" s="441"/>
      <c r="AO1158" s="443"/>
      <c r="AP1158" s="441"/>
      <c r="AQ1158" s="441"/>
      <c r="AR1158" s="441"/>
      <c r="AS1158" s="441"/>
      <c r="AT1158" s="441"/>
      <c r="AU1158" s="441"/>
      <c r="AV1158" s="443"/>
      <c r="AW1158" s="442"/>
      <c r="AY1158" s="441"/>
      <c r="BC1158" s="441"/>
      <c r="BD1158" s="441"/>
      <c r="BE1158" s="441"/>
      <c r="BF1158" s="441"/>
      <c r="BG1158" s="441"/>
      <c r="BH1158" s="441"/>
      <c r="BI1158" s="441"/>
      <c r="BJ1158" s="441"/>
      <c r="BK1158" s="441"/>
    </row>
    <row r="1159" spans="1:63" x14ac:dyDescent="0.25">
      <c r="A1159" s="443"/>
      <c r="B1159" s="438"/>
      <c r="C1159" s="441"/>
      <c r="D1159" s="441"/>
      <c r="E1159" s="441"/>
      <c r="I1159" s="442"/>
      <c r="Q1159" s="443"/>
      <c r="S1159" s="443"/>
      <c r="T1159" s="441"/>
      <c r="U1159" s="444"/>
      <c r="V1159" s="438"/>
      <c r="W1159" s="443"/>
      <c r="X1159" s="443"/>
      <c r="Y1159" s="441"/>
      <c r="Z1159" s="445"/>
      <c r="AA1159" s="441"/>
      <c r="AB1159" s="443"/>
      <c r="AC1159" s="441"/>
      <c r="AD1159" s="444"/>
      <c r="AG1159" s="441"/>
      <c r="AH1159" s="441"/>
      <c r="AI1159" s="443"/>
      <c r="AL1159" s="441"/>
      <c r="AN1159" s="441"/>
      <c r="AO1159" s="443"/>
      <c r="AP1159" s="441"/>
      <c r="AQ1159" s="441"/>
      <c r="AR1159" s="441"/>
      <c r="AS1159" s="441"/>
      <c r="AT1159" s="441"/>
      <c r="AU1159" s="441"/>
      <c r="AV1159" s="443"/>
      <c r="AW1159" s="442"/>
      <c r="AY1159" s="441"/>
      <c r="BC1159" s="441"/>
      <c r="BD1159" s="441"/>
      <c r="BE1159" s="441"/>
      <c r="BF1159" s="441"/>
      <c r="BG1159" s="441"/>
      <c r="BH1159" s="441"/>
      <c r="BI1159" s="441"/>
      <c r="BJ1159" s="441"/>
      <c r="BK1159" s="441"/>
    </row>
    <row r="1160" spans="1:63" x14ac:dyDescent="0.25">
      <c r="A1160" s="443"/>
      <c r="B1160" s="438"/>
      <c r="C1160" s="441"/>
      <c r="D1160" s="441"/>
      <c r="E1160" s="441"/>
      <c r="I1160" s="442"/>
      <c r="Q1160" s="443"/>
      <c r="S1160" s="443"/>
      <c r="T1160" s="441"/>
      <c r="U1160" s="444"/>
      <c r="V1160" s="438"/>
      <c r="W1160" s="443"/>
      <c r="X1160" s="443"/>
      <c r="Y1160" s="441"/>
      <c r="Z1160" s="445"/>
      <c r="AA1160" s="441"/>
      <c r="AB1160" s="443"/>
      <c r="AC1160" s="441"/>
      <c r="AD1160" s="444"/>
      <c r="AG1160" s="441"/>
      <c r="AH1160" s="441"/>
      <c r="AI1160" s="443"/>
      <c r="AL1160" s="441"/>
      <c r="AN1160" s="441"/>
      <c r="AO1160" s="443"/>
      <c r="AP1160" s="441"/>
      <c r="AQ1160" s="441"/>
      <c r="AR1160" s="441"/>
      <c r="AS1160" s="441"/>
      <c r="AT1160" s="441"/>
      <c r="AU1160" s="441"/>
      <c r="AV1160" s="443"/>
      <c r="AW1160" s="442"/>
      <c r="AY1160" s="441"/>
      <c r="BC1160" s="441"/>
      <c r="BD1160" s="441"/>
      <c r="BE1160" s="441"/>
      <c r="BF1160" s="441"/>
      <c r="BG1160" s="441"/>
      <c r="BH1160" s="441"/>
      <c r="BI1160" s="441"/>
      <c r="BJ1160" s="441"/>
      <c r="BK1160" s="441"/>
    </row>
    <row r="1161" spans="1:63" x14ac:dyDescent="0.25">
      <c r="A1161" s="443"/>
      <c r="B1161" s="438"/>
      <c r="C1161" s="441"/>
      <c r="D1161" s="441"/>
      <c r="E1161" s="441"/>
      <c r="I1161" s="442"/>
      <c r="Q1161" s="443"/>
      <c r="S1161" s="443"/>
      <c r="T1161" s="441"/>
      <c r="U1161" s="444"/>
      <c r="V1161" s="438"/>
      <c r="W1161" s="443"/>
      <c r="X1161" s="443"/>
      <c r="Y1161" s="441"/>
      <c r="Z1161" s="445"/>
      <c r="AA1161" s="441"/>
      <c r="AB1161" s="443"/>
      <c r="AC1161" s="441"/>
      <c r="AD1161" s="444"/>
      <c r="AG1161" s="441"/>
      <c r="AH1161" s="441"/>
      <c r="AI1161" s="443"/>
      <c r="AL1161" s="441"/>
      <c r="AN1161" s="441"/>
      <c r="AO1161" s="443"/>
      <c r="AP1161" s="441"/>
      <c r="AQ1161" s="441"/>
      <c r="AR1161" s="441"/>
      <c r="AS1161" s="441"/>
      <c r="AT1161" s="441"/>
      <c r="AU1161" s="441"/>
      <c r="AV1161" s="443"/>
      <c r="AW1161" s="442"/>
      <c r="AY1161" s="441"/>
      <c r="BC1161" s="441"/>
      <c r="BD1161" s="441"/>
      <c r="BE1161" s="441"/>
      <c r="BF1161" s="441"/>
      <c r="BG1161" s="441"/>
      <c r="BH1161" s="441"/>
      <c r="BI1161" s="441"/>
      <c r="BJ1161" s="441"/>
      <c r="BK1161" s="441"/>
    </row>
    <row r="1162" spans="1:63" x14ac:dyDescent="0.25">
      <c r="A1162" s="443"/>
      <c r="B1162" s="438"/>
      <c r="C1162" s="441"/>
      <c r="D1162" s="441"/>
      <c r="E1162" s="441"/>
      <c r="I1162" s="442"/>
      <c r="Q1162" s="443"/>
      <c r="S1162" s="443"/>
      <c r="T1162" s="441"/>
      <c r="U1162" s="444"/>
      <c r="V1162" s="438"/>
      <c r="W1162" s="443"/>
      <c r="X1162" s="443"/>
      <c r="Y1162" s="441"/>
      <c r="Z1162" s="445"/>
      <c r="AA1162" s="441"/>
      <c r="AB1162" s="443"/>
      <c r="AC1162" s="441"/>
      <c r="AD1162" s="444"/>
      <c r="AG1162" s="441"/>
      <c r="AH1162" s="441"/>
      <c r="AI1162" s="443"/>
      <c r="AL1162" s="441"/>
      <c r="AN1162" s="441"/>
      <c r="AO1162" s="443"/>
      <c r="AP1162" s="441"/>
      <c r="AQ1162" s="441"/>
      <c r="AR1162" s="441"/>
      <c r="AS1162" s="441"/>
      <c r="AT1162" s="441"/>
      <c r="AU1162" s="441"/>
      <c r="AV1162" s="443"/>
      <c r="AW1162" s="442"/>
      <c r="AY1162" s="441"/>
      <c r="BC1162" s="441"/>
      <c r="BD1162" s="441"/>
      <c r="BE1162" s="441"/>
      <c r="BF1162" s="441"/>
      <c r="BG1162" s="441"/>
      <c r="BH1162" s="441"/>
      <c r="BI1162" s="441"/>
      <c r="BJ1162" s="441"/>
      <c r="BK1162" s="441"/>
    </row>
    <row r="1163" spans="1:63" x14ac:dyDescent="0.25">
      <c r="A1163" s="443"/>
      <c r="B1163" s="438"/>
      <c r="C1163" s="441"/>
      <c r="D1163" s="441"/>
      <c r="E1163" s="441"/>
      <c r="I1163" s="442"/>
      <c r="Q1163" s="443"/>
      <c r="S1163" s="443"/>
      <c r="T1163" s="441"/>
      <c r="U1163" s="444"/>
      <c r="V1163" s="438"/>
      <c r="W1163" s="443"/>
      <c r="X1163" s="443"/>
      <c r="Y1163" s="441"/>
      <c r="Z1163" s="445"/>
      <c r="AA1163" s="441"/>
      <c r="AB1163" s="443"/>
      <c r="AC1163" s="441"/>
      <c r="AD1163" s="444"/>
      <c r="AG1163" s="441"/>
      <c r="AH1163" s="441"/>
      <c r="AI1163" s="443"/>
      <c r="AL1163" s="441"/>
      <c r="AN1163" s="441"/>
      <c r="AO1163" s="443"/>
      <c r="AP1163" s="441"/>
      <c r="AQ1163" s="441"/>
      <c r="AR1163" s="441"/>
      <c r="AS1163" s="441"/>
      <c r="AT1163" s="441"/>
      <c r="AU1163" s="441"/>
      <c r="AV1163" s="443"/>
      <c r="AW1163" s="442"/>
      <c r="AY1163" s="441"/>
      <c r="BC1163" s="441"/>
      <c r="BD1163" s="441"/>
      <c r="BE1163" s="441"/>
      <c r="BF1163" s="441"/>
      <c r="BG1163" s="441"/>
      <c r="BH1163" s="441"/>
      <c r="BI1163" s="441"/>
      <c r="BJ1163" s="441"/>
      <c r="BK1163" s="441"/>
    </row>
    <row r="1164" spans="1:63" x14ac:dyDescent="0.25">
      <c r="A1164" s="443"/>
      <c r="B1164" s="438"/>
      <c r="C1164" s="441"/>
      <c r="D1164" s="441"/>
      <c r="E1164" s="441"/>
      <c r="I1164" s="442"/>
      <c r="Q1164" s="443"/>
      <c r="S1164" s="443"/>
      <c r="T1164" s="441"/>
      <c r="U1164" s="444"/>
      <c r="V1164" s="438"/>
      <c r="W1164" s="443"/>
      <c r="X1164" s="443"/>
      <c r="Y1164" s="441"/>
      <c r="Z1164" s="445"/>
      <c r="AA1164" s="441"/>
      <c r="AB1164" s="443"/>
      <c r="AC1164" s="441"/>
      <c r="AD1164" s="444"/>
      <c r="AG1164" s="441"/>
      <c r="AH1164" s="441"/>
      <c r="AI1164" s="443"/>
      <c r="AL1164" s="441"/>
      <c r="AN1164" s="441"/>
      <c r="AO1164" s="443"/>
      <c r="AP1164" s="441"/>
      <c r="AQ1164" s="441"/>
      <c r="AR1164" s="441"/>
      <c r="AS1164" s="441"/>
      <c r="AT1164" s="441"/>
      <c r="AU1164" s="441"/>
      <c r="AV1164" s="443"/>
      <c r="AW1164" s="442"/>
      <c r="AY1164" s="441"/>
      <c r="BC1164" s="441"/>
      <c r="BD1164" s="441"/>
      <c r="BE1164" s="441"/>
      <c r="BF1164" s="441"/>
      <c r="BG1164" s="441"/>
      <c r="BH1164" s="441"/>
      <c r="BI1164" s="441"/>
      <c r="BJ1164" s="441"/>
      <c r="BK1164" s="441"/>
    </row>
    <row r="1165" spans="1:63" x14ac:dyDescent="0.25">
      <c r="A1165" s="443"/>
      <c r="B1165" s="438"/>
      <c r="C1165" s="441"/>
      <c r="D1165" s="441"/>
      <c r="E1165" s="441"/>
      <c r="I1165" s="442"/>
      <c r="Q1165" s="443"/>
      <c r="S1165" s="443"/>
      <c r="T1165" s="441"/>
      <c r="U1165" s="444"/>
      <c r="V1165" s="438"/>
      <c r="W1165" s="443"/>
      <c r="X1165" s="443"/>
      <c r="Y1165" s="441"/>
      <c r="Z1165" s="445"/>
      <c r="AA1165" s="441"/>
      <c r="AB1165" s="443"/>
      <c r="AC1165" s="441"/>
      <c r="AD1165" s="444"/>
      <c r="AG1165" s="441"/>
      <c r="AH1165" s="441"/>
      <c r="AI1165" s="443"/>
      <c r="AL1165" s="441"/>
      <c r="AN1165" s="441"/>
      <c r="AO1165" s="443"/>
      <c r="AP1165" s="441"/>
      <c r="AQ1165" s="441"/>
      <c r="AR1165" s="441"/>
      <c r="AS1165" s="441"/>
      <c r="AT1165" s="441"/>
      <c r="AU1165" s="441"/>
      <c r="AV1165" s="443"/>
      <c r="AW1165" s="442"/>
      <c r="AY1165" s="441"/>
      <c r="BC1165" s="441"/>
      <c r="BD1165" s="441"/>
      <c r="BE1165" s="441"/>
      <c r="BF1165" s="441"/>
      <c r="BG1165" s="441"/>
      <c r="BH1165" s="441"/>
      <c r="BI1165" s="441"/>
      <c r="BJ1165" s="441"/>
      <c r="BK1165" s="441"/>
    </row>
    <row r="1166" spans="1:63" x14ac:dyDescent="0.25">
      <c r="A1166" s="443"/>
      <c r="B1166" s="438"/>
      <c r="C1166" s="441"/>
      <c r="D1166" s="441"/>
      <c r="E1166" s="441"/>
      <c r="I1166" s="442"/>
      <c r="Q1166" s="443"/>
      <c r="S1166" s="443"/>
      <c r="T1166" s="441"/>
      <c r="U1166" s="444"/>
      <c r="V1166" s="438"/>
      <c r="W1166" s="443"/>
      <c r="X1166" s="443"/>
      <c r="Y1166" s="441"/>
      <c r="Z1166" s="445"/>
      <c r="AA1166" s="441"/>
      <c r="AB1166" s="443"/>
      <c r="AC1166" s="441"/>
      <c r="AD1166" s="444"/>
      <c r="AG1166" s="441"/>
      <c r="AH1166" s="441"/>
      <c r="AI1166" s="443"/>
      <c r="AL1166" s="441"/>
      <c r="AN1166" s="441"/>
      <c r="AO1166" s="443"/>
      <c r="AP1166" s="441"/>
      <c r="AQ1166" s="441"/>
      <c r="AR1166" s="441"/>
      <c r="AS1166" s="441"/>
      <c r="AT1166" s="441"/>
      <c r="AU1166" s="441"/>
      <c r="AV1166" s="443"/>
      <c r="AW1166" s="442"/>
      <c r="AY1166" s="441"/>
      <c r="BC1166" s="441"/>
      <c r="BD1166" s="441"/>
      <c r="BE1166" s="441"/>
      <c r="BF1166" s="441"/>
      <c r="BG1166" s="441"/>
      <c r="BH1166" s="441"/>
      <c r="BI1166" s="441"/>
      <c r="BJ1166" s="441"/>
      <c r="BK1166" s="441"/>
    </row>
    <row r="1167" spans="1:63" x14ac:dyDescent="0.25">
      <c r="A1167" s="443"/>
      <c r="B1167" s="438"/>
      <c r="C1167" s="441"/>
      <c r="D1167" s="441"/>
      <c r="E1167" s="441"/>
      <c r="I1167" s="442"/>
      <c r="Q1167" s="443"/>
      <c r="S1167" s="443"/>
      <c r="T1167" s="441"/>
      <c r="U1167" s="444"/>
      <c r="V1167" s="438"/>
      <c r="W1167" s="443"/>
      <c r="X1167" s="443"/>
      <c r="Y1167" s="441"/>
      <c r="Z1167" s="445"/>
      <c r="AA1167" s="441"/>
      <c r="AB1167" s="443"/>
      <c r="AC1167" s="441"/>
      <c r="AD1167" s="444"/>
      <c r="AG1167" s="441"/>
      <c r="AH1167" s="441"/>
      <c r="AI1167" s="443"/>
      <c r="AL1167" s="441"/>
      <c r="AN1167" s="441"/>
      <c r="AO1167" s="443"/>
      <c r="AP1167" s="441"/>
      <c r="AQ1167" s="441"/>
      <c r="AR1167" s="441"/>
      <c r="AS1167" s="441"/>
      <c r="AT1167" s="441"/>
      <c r="AU1167" s="441"/>
      <c r="AV1167" s="443"/>
      <c r="AW1167" s="442"/>
      <c r="AY1167" s="441"/>
      <c r="BC1167" s="441"/>
      <c r="BD1167" s="441"/>
      <c r="BE1167" s="441"/>
      <c r="BF1167" s="441"/>
      <c r="BG1167" s="441"/>
      <c r="BH1167" s="441"/>
      <c r="BI1167" s="441"/>
      <c r="BJ1167" s="441"/>
      <c r="BK1167" s="441"/>
    </row>
    <row r="1168" spans="1:63" x14ac:dyDescent="0.25">
      <c r="A1168" s="443"/>
      <c r="B1168" s="438"/>
      <c r="C1168" s="441"/>
      <c r="D1168" s="441"/>
      <c r="E1168" s="441"/>
      <c r="I1168" s="442"/>
      <c r="Q1168" s="443"/>
      <c r="S1168" s="443"/>
      <c r="T1168" s="441"/>
      <c r="U1168" s="444"/>
      <c r="V1168" s="438"/>
      <c r="W1168" s="443"/>
      <c r="X1168" s="443"/>
      <c r="Y1168" s="441"/>
      <c r="Z1168" s="445"/>
      <c r="AA1168" s="441"/>
      <c r="AB1168" s="443"/>
      <c r="AC1168" s="441"/>
      <c r="AD1168" s="444"/>
      <c r="AG1168" s="441"/>
      <c r="AH1168" s="441"/>
      <c r="AI1168" s="443"/>
      <c r="AL1168" s="441"/>
      <c r="AN1168" s="441"/>
      <c r="AO1168" s="443"/>
      <c r="AP1168" s="441"/>
      <c r="AQ1168" s="441"/>
      <c r="AR1168" s="441"/>
      <c r="AS1168" s="441"/>
      <c r="AT1168" s="441"/>
      <c r="AU1168" s="441"/>
      <c r="AV1168" s="443"/>
      <c r="AW1168" s="442"/>
      <c r="AY1168" s="441"/>
      <c r="BC1168" s="441"/>
      <c r="BD1168" s="441"/>
      <c r="BE1168" s="441"/>
      <c r="BF1168" s="441"/>
      <c r="BG1168" s="441"/>
      <c r="BH1168" s="441"/>
      <c r="BI1168" s="441"/>
      <c r="BJ1168" s="441"/>
      <c r="BK1168" s="441"/>
    </row>
    <row r="1169" spans="1:63" x14ac:dyDescent="0.25">
      <c r="A1169" s="443"/>
      <c r="B1169" s="438"/>
      <c r="C1169" s="441"/>
      <c r="D1169" s="441"/>
      <c r="E1169" s="441"/>
      <c r="I1169" s="442"/>
      <c r="Q1169" s="443"/>
      <c r="S1169" s="443"/>
      <c r="T1169" s="441"/>
      <c r="U1169" s="444"/>
      <c r="V1169" s="438"/>
      <c r="W1169" s="443"/>
      <c r="X1169" s="443"/>
      <c r="Y1169" s="441"/>
      <c r="Z1169" s="445"/>
      <c r="AA1169" s="441"/>
      <c r="AB1169" s="443"/>
      <c r="AC1169" s="441"/>
      <c r="AD1169" s="444"/>
      <c r="AG1169" s="441"/>
      <c r="AH1169" s="441"/>
      <c r="AI1169" s="443"/>
      <c r="AL1169" s="441"/>
      <c r="AN1169" s="441"/>
      <c r="AO1169" s="443"/>
      <c r="AP1169" s="441"/>
      <c r="AQ1169" s="441"/>
      <c r="AR1169" s="441"/>
      <c r="AS1169" s="441"/>
      <c r="AT1169" s="441"/>
      <c r="AU1169" s="441"/>
      <c r="AV1169" s="443"/>
      <c r="AW1169" s="442"/>
      <c r="AY1169" s="441"/>
      <c r="BC1169" s="441"/>
      <c r="BD1169" s="441"/>
      <c r="BE1169" s="441"/>
      <c r="BF1169" s="441"/>
      <c r="BG1169" s="441"/>
      <c r="BH1169" s="441"/>
      <c r="BI1169" s="441"/>
      <c r="BJ1169" s="441"/>
      <c r="BK1169" s="441"/>
    </row>
    <row r="1170" spans="1:63" x14ac:dyDescent="0.25">
      <c r="A1170" s="443"/>
      <c r="B1170" s="438"/>
      <c r="C1170" s="441"/>
      <c r="D1170" s="441"/>
      <c r="E1170" s="441"/>
      <c r="I1170" s="442"/>
      <c r="Q1170" s="443"/>
      <c r="S1170" s="443"/>
      <c r="T1170" s="441"/>
      <c r="U1170" s="444"/>
      <c r="V1170" s="438"/>
      <c r="W1170" s="443"/>
      <c r="X1170" s="443"/>
      <c r="Y1170" s="441"/>
      <c r="Z1170" s="445"/>
      <c r="AA1170" s="441"/>
      <c r="AB1170" s="443"/>
      <c r="AC1170" s="441"/>
      <c r="AD1170" s="444"/>
      <c r="AG1170" s="441"/>
      <c r="AH1170" s="441"/>
      <c r="AI1170" s="443"/>
      <c r="AL1170" s="441"/>
      <c r="AN1170" s="441"/>
      <c r="AO1170" s="443"/>
      <c r="AP1170" s="441"/>
      <c r="AQ1170" s="441"/>
      <c r="AR1170" s="441"/>
      <c r="AS1170" s="441"/>
      <c r="AT1170" s="441"/>
      <c r="AU1170" s="441"/>
      <c r="AV1170" s="443"/>
      <c r="AW1170" s="442"/>
      <c r="AY1170" s="441"/>
      <c r="BC1170" s="441"/>
      <c r="BD1170" s="441"/>
      <c r="BE1170" s="441"/>
      <c r="BF1170" s="441"/>
      <c r="BG1170" s="441"/>
      <c r="BH1170" s="441"/>
      <c r="BI1170" s="441"/>
      <c r="BJ1170" s="441"/>
      <c r="BK1170" s="441"/>
    </row>
    <row r="1171" spans="1:63" x14ac:dyDescent="0.25">
      <c r="A1171" s="443"/>
      <c r="B1171" s="438"/>
      <c r="C1171" s="441"/>
      <c r="D1171" s="441"/>
      <c r="E1171" s="441"/>
      <c r="I1171" s="442"/>
      <c r="Q1171" s="443"/>
      <c r="S1171" s="443"/>
      <c r="T1171" s="441"/>
      <c r="U1171" s="444"/>
      <c r="V1171" s="438"/>
      <c r="W1171" s="443"/>
      <c r="X1171" s="443"/>
      <c r="Y1171" s="441"/>
      <c r="Z1171" s="445"/>
      <c r="AA1171" s="441"/>
      <c r="AB1171" s="443"/>
      <c r="AC1171" s="441"/>
      <c r="AD1171" s="444"/>
      <c r="AG1171" s="441"/>
      <c r="AH1171" s="441"/>
      <c r="AI1171" s="443"/>
      <c r="AL1171" s="441"/>
      <c r="AN1171" s="441"/>
      <c r="AO1171" s="443"/>
      <c r="AP1171" s="441"/>
      <c r="AQ1171" s="441"/>
      <c r="AR1171" s="441"/>
      <c r="AS1171" s="441"/>
      <c r="AT1171" s="441"/>
      <c r="AU1171" s="441"/>
      <c r="AV1171" s="443"/>
      <c r="AW1171" s="442"/>
      <c r="AY1171" s="441"/>
      <c r="BC1171" s="441"/>
      <c r="BD1171" s="441"/>
      <c r="BE1171" s="441"/>
      <c r="BF1171" s="441"/>
      <c r="BG1171" s="441"/>
      <c r="BH1171" s="441"/>
      <c r="BI1171" s="441"/>
      <c r="BJ1171" s="441"/>
      <c r="BK1171" s="441"/>
    </row>
    <row r="1172" spans="1:63" x14ac:dyDescent="0.25">
      <c r="A1172" s="443"/>
      <c r="B1172" s="438"/>
      <c r="C1172" s="441"/>
      <c r="D1172" s="441"/>
      <c r="E1172" s="441"/>
      <c r="I1172" s="442"/>
      <c r="Q1172" s="443"/>
      <c r="S1172" s="443"/>
      <c r="T1172" s="441"/>
      <c r="U1172" s="444"/>
      <c r="V1172" s="438"/>
      <c r="W1172" s="443"/>
      <c r="X1172" s="443"/>
      <c r="Y1172" s="441"/>
      <c r="Z1172" s="445"/>
      <c r="AA1172" s="441"/>
      <c r="AB1172" s="443"/>
      <c r="AC1172" s="441"/>
      <c r="AD1172" s="444"/>
      <c r="AG1172" s="441"/>
      <c r="AH1172" s="441"/>
      <c r="AI1172" s="443"/>
      <c r="AL1172" s="441"/>
      <c r="AN1172" s="441"/>
      <c r="AO1172" s="443"/>
      <c r="AP1172" s="441"/>
      <c r="AQ1172" s="441"/>
      <c r="AR1172" s="441"/>
      <c r="AS1172" s="441"/>
      <c r="AT1172" s="441"/>
      <c r="AU1172" s="441"/>
      <c r="AV1172" s="443"/>
      <c r="AW1172" s="442"/>
      <c r="AY1172" s="441"/>
      <c r="BC1172" s="441"/>
      <c r="BD1172" s="441"/>
      <c r="BE1172" s="441"/>
      <c r="BF1172" s="441"/>
      <c r="BG1172" s="441"/>
      <c r="BH1172" s="441"/>
      <c r="BI1172" s="441"/>
      <c r="BJ1172" s="441"/>
      <c r="BK1172" s="441"/>
    </row>
    <row r="1173" spans="1:63" x14ac:dyDescent="0.25">
      <c r="A1173" s="443"/>
      <c r="B1173" s="438"/>
      <c r="C1173" s="441"/>
      <c r="D1173" s="441"/>
      <c r="E1173" s="441"/>
      <c r="I1173" s="442"/>
      <c r="Q1173" s="443"/>
      <c r="S1173" s="443"/>
      <c r="T1173" s="441"/>
      <c r="U1173" s="444"/>
      <c r="V1173" s="438"/>
      <c r="W1173" s="443"/>
      <c r="X1173" s="443"/>
      <c r="Y1173" s="441"/>
      <c r="Z1173" s="445"/>
      <c r="AA1173" s="441"/>
      <c r="AB1173" s="443"/>
      <c r="AC1173" s="441"/>
      <c r="AD1173" s="444"/>
      <c r="AG1173" s="441"/>
      <c r="AH1173" s="441"/>
      <c r="AI1173" s="443"/>
      <c r="AL1173" s="441"/>
      <c r="AN1173" s="441"/>
      <c r="AO1173" s="443"/>
      <c r="AP1173" s="441"/>
      <c r="AQ1173" s="441"/>
      <c r="AR1173" s="441"/>
      <c r="AS1173" s="441"/>
      <c r="AT1173" s="441"/>
      <c r="AU1173" s="441"/>
      <c r="AV1173" s="443"/>
      <c r="AW1173" s="442"/>
      <c r="AY1173" s="441"/>
      <c r="BC1173" s="441"/>
      <c r="BD1173" s="441"/>
      <c r="BE1173" s="441"/>
      <c r="BF1173" s="441"/>
      <c r="BG1173" s="441"/>
      <c r="BH1173" s="441"/>
      <c r="BI1173" s="441"/>
      <c r="BJ1173" s="441"/>
      <c r="BK1173" s="441"/>
    </row>
    <row r="1174" spans="1:63" x14ac:dyDescent="0.25">
      <c r="A1174" s="443"/>
      <c r="B1174" s="438"/>
      <c r="C1174" s="441"/>
      <c r="D1174" s="441"/>
      <c r="E1174" s="441"/>
      <c r="I1174" s="442"/>
      <c r="Q1174" s="443"/>
      <c r="S1174" s="443"/>
      <c r="T1174" s="441"/>
      <c r="U1174" s="444"/>
      <c r="V1174" s="438"/>
      <c r="W1174" s="443"/>
      <c r="X1174" s="443"/>
      <c r="Y1174" s="441"/>
      <c r="Z1174" s="445"/>
      <c r="AA1174" s="441"/>
      <c r="AB1174" s="443"/>
      <c r="AC1174" s="441"/>
      <c r="AD1174" s="444"/>
      <c r="AG1174" s="441"/>
      <c r="AH1174" s="441"/>
      <c r="AI1174" s="443"/>
      <c r="AL1174" s="441"/>
      <c r="AN1174" s="441"/>
      <c r="AO1174" s="443"/>
      <c r="AP1174" s="441"/>
      <c r="AQ1174" s="441"/>
      <c r="AR1174" s="441"/>
      <c r="AS1174" s="441"/>
      <c r="AT1174" s="441"/>
      <c r="AU1174" s="441"/>
      <c r="AV1174" s="443"/>
      <c r="AW1174" s="442"/>
      <c r="AY1174" s="441"/>
      <c r="BC1174" s="441"/>
      <c r="BD1174" s="441"/>
      <c r="BE1174" s="441"/>
      <c r="BF1174" s="441"/>
      <c r="BG1174" s="441"/>
      <c r="BH1174" s="441"/>
      <c r="BI1174" s="441"/>
      <c r="BJ1174" s="441"/>
      <c r="BK1174" s="441"/>
    </row>
    <row r="1175" spans="1:63" x14ac:dyDescent="0.25">
      <c r="A1175" s="443"/>
      <c r="B1175" s="438"/>
      <c r="C1175" s="441"/>
      <c r="D1175" s="441"/>
      <c r="E1175" s="441"/>
      <c r="I1175" s="442"/>
      <c r="Q1175" s="443"/>
      <c r="S1175" s="443"/>
      <c r="T1175" s="441"/>
      <c r="U1175" s="444"/>
      <c r="V1175" s="438"/>
      <c r="W1175" s="443"/>
      <c r="X1175" s="443"/>
      <c r="Y1175" s="441"/>
      <c r="Z1175" s="445"/>
      <c r="AA1175" s="441"/>
      <c r="AB1175" s="443"/>
      <c r="AC1175" s="441"/>
      <c r="AD1175" s="444"/>
      <c r="AG1175" s="441"/>
      <c r="AH1175" s="441"/>
      <c r="AI1175" s="443"/>
      <c r="AL1175" s="441"/>
      <c r="AN1175" s="441"/>
      <c r="AO1175" s="443"/>
      <c r="AP1175" s="441"/>
      <c r="AQ1175" s="441"/>
      <c r="AR1175" s="441"/>
      <c r="AS1175" s="441"/>
      <c r="AT1175" s="441"/>
      <c r="AU1175" s="441"/>
      <c r="AV1175" s="443"/>
      <c r="AW1175" s="442"/>
      <c r="AY1175" s="441"/>
      <c r="BC1175" s="441"/>
      <c r="BD1175" s="441"/>
      <c r="BE1175" s="441"/>
      <c r="BF1175" s="441"/>
      <c r="BG1175" s="441"/>
      <c r="BH1175" s="441"/>
      <c r="BI1175" s="441"/>
      <c r="BJ1175" s="441"/>
      <c r="BK1175" s="441"/>
    </row>
    <row r="1176" spans="1:63" x14ac:dyDescent="0.25">
      <c r="A1176" s="443"/>
      <c r="B1176" s="438"/>
      <c r="C1176" s="441"/>
      <c r="D1176" s="441"/>
      <c r="E1176" s="441"/>
      <c r="I1176" s="442"/>
      <c r="Q1176" s="443"/>
      <c r="S1176" s="443"/>
      <c r="T1176" s="441"/>
      <c r="U1176" s="444"/>
      <c r="V1176" s="438"/>
      <c r="W1176" s="443"/>
      <c r="X1176" s="443"/>
      <c r="Y1176" s="441"/>
      <c r="Z1176" s="445"/>
      <c r="AA1176" s="441"/>
      <c r="AB1176" s="443"/>
      <c r="AC1176" s="441"/>
      <c r="AD1176" s="444"/>
      <c r="AG1176" s="441"/>
      <c r="AH1176" s="441"/>
      <c r="AI1176" s="443"/>
      <c r="AL1176" s="441"/>
      <c r="AN1176" s="441"/>
      <c r="AO1176" s="443"/>
      <c r="AP1176" s="441"/>
      <c r="AQ1176" s="441"/>
      <c r="AR1176" s="441"/>
      <c r="AS1176" s="441"/>
      <c r="AT1176" s="441"/>
      <c r="AU1176" s="441"/>
      <c r="AV1176" s="443"/>
      <c r="AW1176" s="442"/>
      <c r="AY1176" s="441"/>
      <c r="BC1176" s="441"/>
      <c r="BD1176" s="441"/>
      <c r="BE1176" s="441"/>
      <c r="BF1176" s="441"/>
      <c r="BG1176" s="441"/>
      <c r="BH1176" s="441"/>
      <c r="BI1176" s="441"/>
      <c r="BJ1176" s="441"/>
      <c r="BK1176" s="441"/>
    </row>
    <row r="1177" spans="1:63" x14ac:dyDescent="0.25">
      <c r="A1177" s="443"/>
      <c r="B1177" s="438"/>
      <c r="C1177" s="441"/>
      <c r="D1177" s="441"/>
      <c r="E1177" s="441"/>
      <c r="I1177" s="442"/>
      <c r="Q1177" s="443"/>
      <c r="S1177" s="443"/>
      <c r="T1177" s="441"/>
      <c r="U1177" s="444"/>
      <c r="V1177" s="438"/>
      <c r="W1177" s="443"/>
      <c r="X1177" s="443"/>
      <c r="Y1177" s="441"/>
      <c r="Z1177" s="445"/>
      <c r="AA1177" s="441"/>
      <c r="AB1177" s="443"/>
      <c r="AC1177" s="441"/>
      <c r="AD1177" s="444"/>
      <c r="AG1177" s="441"/>
      <c r="AH1177" s="441"/>
      <c r="AI1177" s="443"/>
      <c r="AL1177" s="441"/>
      <c r="AN1177" s="441"/>
      <c r="AO1177" s="443"/>
      <c r="AP1177" s="441"/>
      <c r="AQ1177" s="441"/>
      <c r="AR1177" s="441"/>
      <c r="AS1177" s="441"/>
      <c r="AT1177" s="441"/>
      <c r="AU1177" s="441"/>
      <c r="AV1177" s="443"/>
      <c r="AW1177" s="442"/>
      <c r="AY1177" s="441"/>
      <c r="BC1177" s="441"/>
      <c r="BD1177" s="441"/>
      <c r="BE1177" s="441"/>
      <c r="BF1177" s="441"/>
      <c r="BG1177" s="441"/>
      <c r="BH1177" s="441"/>
      <c r="BI1177" s="441"/>
      <c r="BJ1177" s="441"/>
      <c r="BK1177" s="441"/>
    </row>
    <row r="1178" spans="1:63" x14ac:dyDescent="0.25">
      <c r="A1178" s="443"/>
      <c r="B1178" s="438"/>
      <c r="C1178" s="441"/>
      <c r="D1178" s="441"/>
      <c r="E1178" s="441"/>
      <c r="I1178" s="442"/>
      <c r="Q1178" s="443"/>
      <c r="S1178" s="443"/>
      <c r="T1178" s="441"/>
      <c r="U1178" s="444"/>
      <c r="V1178" s="438"/>
      <c r="W1178" s="443"/>
      <c r="X1178" s="443"/>
      <c r="Y1178" s="441"/>
      <c r="Z1178" s="445"/>
      <c r="AA1178" s="441"/>
      <c r="AB1178" s="443"/>
      <c r="AC1178" s="441"/>
      <c r="AD1178" s="444"/>
      <c r="AG1178" s="441"/>
      <c r="AH1178" s="441"/>
      <c r="AI1178" s="443"/>
      <c r="AL1178" s="441"/>
      <c r="AN1178" s="441"/>
      <c r="AO1178" s="443"/>
      <c r="AP1178" s="441"/>
      <c r="AQ1178" s="441"/>
      <c r="AR1178" s="441"/>
      <c r="AS1178" s="441"/>
      <c r="AT1178" s="441"/>
      <c r="AU1178" s="441"/>
      <c r="AV1178" s="443"/>
      <c r="AW1178" s="442"/>
      <c r="AY1178" s="441"/>
      <c r="BC1178" s="441"/>
      <c r="BD1178" s="441"/>
      <c r="BE1178" s="441"/>
      <c r="BF1178" s="441"/>
      <c r="BG1178" s="441"/>
      <c r="BH1178" s="441"/>
      <c r="BI1178" s="441"/>
      <c r="BJ1178" s="441"/>
      <c r="BK1178" s="441"/>
    </row>
    <row r="1179" spans="1:63" x14ac:dyDescent="0.25">
      <c r="A1179" s="443"/>
      <c r="B1179" s="438"/>
      <c r="C1179" s="441"/>
      <c r="D1179" s="441"/>
      <c r="E1179" s="441"/>
      <c r="I1179" s="442"/>
      <c r="Q1179" s="443"/>
      <c r="S1179" s="443"/>
      <c r="T1179" s="441"/>
      <c r="U1179" s="444"/>
      <c r="V1179" s="438"/>
      <c r="W1179" s="443"/>
      <c r="X1179" s="443"/>
      <c r="Y1179" s="441"/>
      <c r="Z1179" s="445"/>
      <c r="AA1179" s="441"/>
      <c r="AB1179" s="443"/>
      <c r="AC1179" s="441"/>
      <c r="AD1179" s="444"/>
      <c r="AG1179" s="441"/>
      <c r="AH1179" s="441"/>
      <c r="AI1179" s="443"/>
      <c r="AL1179" s="441"/>
      <c r="AN1179" s="441"/>
      <c r="AO1179" s="443"/>
      <c r="AP1179" s="441"/>
      <c r="AQ1179" s="441"/>
      <c r="AR1179" s="441"/>
      <c r="AS1179" s="441"/>
      <c r="AT1179" s="441"/>
      <c r="AU1179" s="441"/>
      <c r="AV1179" s="443"/>
      <c r="AW1179" s="442"/>
      <c r="AY1179" s="441"/>
      <c r="BC1179" s="441"/>
      <c r="BD1179" s="441"/>
      <c r="BE1179" s="441"/>
      <c r="BF1179" s="441"/>
      <c r="BG1179" s="441"/>
      <c r="BH1179" s="441"/>
      <c r="BI1179" s="441"/>
      <c r="BJ1179" s="441"/>
      <c r="BK1179" s="441"/>
    </row>
    <row r="1180" spans="1:63" x14ac:dyDescent="0.25">
      <c r="A1180" s="443"/>
      <c r="B1180" s="438"/>
      <c r="C1180" s="441"/>
      <c r="D1180" s="441"/>
      <c r="E1180" s="441"/>
      <c r="I1180" s="442"/>
      <c r="Q1180" s="443"/>
      <c r="S1180" s="443"/>
      <c r="T1180" s="441"/>
      <c r="U1180" s="444"/>
      <c r="V1180" s="438"/>
      <c r="W1180" s="443"/>
      <c r="X1180" s="443"/>
      <c r="Y1180" s="441"/>
      <c r="Z1180" s="445"/>
      <c r="AA1180" s="441"/>
      <c r="AB1180" s="443"/>
      <c r="AC1180" s="441"/>
      <c r="AD1180" s="444"/>
      <c r="AG1180" s="441"/>
      <c r="AH1180" s="441"/>
      <c r="AI1180" s="443"/>
      <c r="AL1180" s="441"/>
      <c r="AN1180" s="441"/>
      <c r="AO1180" s="443"/>
      <c r="AP1180" s="441"/>
      <c r="AQ1180" s="441"/>
      <c r="AR1180" s="441"/>
      <c r="AS1180" s="441"/>
      <c r="AT1180" s="441"/>
      <c r="AU1180" s="441"/>
      <c r="AV1180" s="443"/>
      <c r="AW1180" s="442"/>
      <c r="AY1180" s="441"/>
      <c r="BC1180" s="441"/>
      <c r="BD1180" s="441"/>
      <c r="BE1180" s="441"/>
      <c r="BF1180" s="441"/>
      <c r="BG1180" s="441"/>
      <c r="BH1180" s="441"/>
      <c r="BI1180" s="441"/>
      <c r="BJ1180" s="441"/>
      <c r="BK1180" s="441"/>
    </row>
    <row r="1181" spans="1:63" x14ac:dyDescent="0.25">
      <c r="A1181" s="443"/>
      <c r="B1181" s="438"/>
      <c r="C1181" s="441"/>
      <c r="D1181" s="441"/>
      <c r="E1181" s="441"/>
      <c r="I1181" s="442"/>
      <c r="Q1181" s="443"/>
      <c r="S1181" s="443"/>
      <c r="T1181" s="441"/>
      <c r="U1181" s="444"/>
      <c r="V1181" s="438"/>
      <c r="W1181" s="443"/>
      <c r="X1181" s="443"/>
      <c r="Y1181" s="441"/>
      <c r="Z1181" s="445"/>
      <c r="AA1181" s="441"/>
      <c r="AB1181" s="443"/>
      <c r="AC1181" s="441"/>
      <c r="AD1181" s="444"/>
      <c r="AG1181" s="441"/>
      <c r="AH1181" s="441"/>
      <c r="AI1181" s="443"/>
      <c r="AL1181" s="441"/>
      <c r="AN1181" s="441"/>
      <c r="AO1181" s="443"/>
      <c r="AP1181" s="441"/>
      <c r="AQ1181" s="441"/>
      <c r="AR1181" s="441"/>
      <c r="AS1181" s="441"/>
      <c r="AT1181" s="441"/>
      <c r="AU1181" s="441"/>
      <c r="AV1181" s="443"/>
      <c r="AW1181" s="442"/>
      <c r="AY1181" s="441"/>
      <c r="BC1181" s="441"/>
      <c r="BD1181" s="441"/>
      <c r="BE1181" s="441"/>
      <c r="BF1181" s="441"/>
      <c r="BG1181" s="441"/>
      <c r="BH1181" s="441"/>
      <c r="BI1181" s="441"/>
      <c r="BJ1181" s="441"/>
      <c r="BK1181" s="441"/>
    </row>
    <row r="1182" spans="1:63" x14ac:dyDescent="0.25">
      <c r="A1182" s="443"/>
      <c r="B1182" s="438"/>
      <c r="C1182" s="441"/>
      <c r="D1182" s="441"/>
      <c r="E1182" s="441"/>
      <c r="I1182" s="442"/>
      <c r="Q1182" s="443"/>
      <c r="S1182" s="443"/>
      <c r="T1182" s="441"/>
      <c r="U1182" s="444"/>
      <c r="V1182" s="438"/>
      <c r="W1182" s="443"/>
      <c r="X1182" s="443"/>
      <c r="Y1182" s="441"/>
      <c r="Z1182" s="445"/>
      <c r="AA1182" s="441"/>
      <c r="AB1182" s="443"/>
      <c r="AC1182" s="441"/>
      <c r="AD1182" s="444"/>
      <c r="AG1182" s="441"/>
      <c r="AH1182" s="441"/>
      <c r="AI1182" s="443"/>
      <c r="AL1182" s="441"/>
      <c r="AN1182" s="441"/>
      <c r="AO1182" s="443"/>
      <c r="AP1182" s="441"/>
      <c r="AQ1182" s="441"/>
      <c r="AR1182" s="441"/>
      <c r="AS1182" s="441"/>
      <c r="AT1182" s="441"/>
      <c r="AU1182" s="441"/>
      <c r="AV1182" s="443"/>
      <c r="AW1182" s="442"/>
      <c r="AY1182" s="441"/>
      <c r="BC1182" s="441"/>
      <c r="BD1182" s="441"/>
      <c r="BE1182" s="441"/>
      <c r="BF1182" s="441"/>
      <c r="BG1182" s="441"/>
      <c r="BH1182" s="441"/>
      <c r="BI1182" s="441"/>
      <c r="BJ1182" s="441"/>
      <c r="BK1182" s="441"/>
    </row>
    <row r="1183" spans="1:63" x14ac:dyDescent="0.25">
      <c r="A1183" s="443"/>
      <c r="B1183" s="438"/>
      <c r="C1183" s="441"/>
      <c r="D1183" s="441"/>
      <c r="E1183" s="441"/>
      <c r="I1183" s="442"/>
      <c r="Q1183" s="443"/>
      <c r="S1183" s="443"/>
      <c r="T1183" s="441"/>
      <c r="U1183" s="444"/>
      <c r="V1183" s="438"/>
      <c r="W1183" s="443"/>
      <c r="X1183" s="443"/>
      <c r="Y1183" s="441"/>
      <c r="Z1183" s="445"/>
      <c r="AA1183" s="441"/>
      <c r="AB1183" s="443"/>
      <c r="AC1183" s="441"/>
      <c r="AD1183" s="444"/>
      <c r="AG1183" s="441"/>
      <c r="AH1183" s="441"/>
      <c r="AI1183" s="443"/>
      <c r="AL1183" s="441"/>
      <c r="AN1183" s="441"/>
      <c r="AO1183" s="443"/>
      <c r="AP1183" s="441"/>
      <c r="AQ1183" s="441"/>
      <c r="AR1183" s="441"/>
      <c r="AS1183" s="441"/>
      <c r="AT1183" s="441"/>
      <c r="AU1183" s="441"/>
      <c r="AV1183" s="443"/>
      <c r="AW1183" s="442"/>
      <c r="AY1183" s="441"/>
      <c r="BC1183" s="441"/>
      <c r="BD1183" s="441"/>
      <c r="BE1183" s="441"/>
      <c r="BF1183" s="441"/>
      <c r="BG1183" s="441"/>
      <c r="BH1183" s="441"/>
      <c r="BI1183" s="441"/>
      <c r="BJ1183" s="441"/>
      <c r="BK1183" s="441"/>
    </row>
    <row r="1184" spans="1:63" x14ac:dyDescent="0.25">
      <c r="A1184" s="443"/>
      <c r="B1184" s="438"/>
      <c r="C1184" s="441"/>
      <c r="D1184" s="441"/>
      <c r="E1184" s="441"/>
      <c r="I1184" s="442"/>
      <c r="Q1184" s="443"/>
      <c r="S1184" s="443"/>
      <c r="T1184" s="441"/>
      <c r="U1184" s="444"/>
      <c r="V1184" s="438"/>
      <c r="W1184" s="443"/>
      <c r="X1184" s="443"/>
      <c r="Y1184" s="441"/>
      <c r="Z1184" s="445"/>
      <c r="AA1184" s="441"/>
      <c r="AB1184" s="443"/>
      <c r="AC1184" s="441"/>
      <c r="AD1184" s="444"/>
      <c r="AG1184" s="441"/>
      <c r="AH1184" s="441"/>
      <c r="AI1184" s="443"/>
      <c r="AL1184" s="441"/>
      <c r="AN1184" s="441"/>
      <c r="AO1184" s="443"/>
      <c r="AP1184" s="441"/>
      <c r="AQ1184" s="441"/>
      <c r="AR1184" s="441"/>
      <c r="AS1184" s="441"/>
      <c r="AT1184" s="441"/>
      <c r="AU1184" s="441"/>
      <c r="AV1184" s="443"/>
      <c r="AW1184" s="442"/>
      <c r="AY1184" s="441"/>
      <c r="BC1184" s="441"/>
      <c r="BD1184" s="441"/>
      <c r="BE1184" s="441"/>
      <c r="BF1184" s="441"/>
      <c r="BG1184" s="441"/>
      <c r="BH1184" s="441"/>
      <c r="BI1184" s="441"/>
      <c r="BJ1184" s="441"/>
      <c r="BK1184" s="441"/>
    </row>
    <row r="1185" spans="1:63" x14ac:dyDescent="0.25">
      <c r="A1185" s="443"/>
      <c r="B1185" s="438"/>
      <c r="C1185" s="441"/>
      <c r="D1185" s="441"/>
      <c r="E1185" s="441"/>
      <c r="I1185" s="442"/>
      <c r="Q1185" s="443"/>
      <c r="S1185" s="443"/>
      <c r="T1185" s="441"/>
      <c r="U1185" s="444"/>
      <c r="V1185" s="438"/>
      <c r="W1185" s="443"/>
      <c r="X1185" s="443"/>
      <c r="Y1185" s="441"/>
      <c r="Z1185" s="445"/>
      <c r="AA1185" s="441"/>
      <c r="AB1185" s="443"/>
      <c r="AC1185" s="441"/>
      <c r="AD1185" s="444"/>
      <c r="AG1185" s="441"/>
      <c r="AH1185" s="441"/>
      <c r="AI1185" s="443"/>
      <c r="AL1185" s="441"/>
      <c r="AN1185" s="441"/>
      <c r="AO1185" s="443"/>
      <c r="AP1185" s="441"/>
      <c r="AQ1185" s="441"/>
      <c r="AR1185" s="441"/>
      <c r="AS1185" s="441"/>
      <c r="AT1185" s="441"/>
      <c r="AU1185" s="441"/>
      <c r="AV1185" s="443"/>
      <c r="AW1185" s="442"/>
      <c r="AY1185" s="441"/>
      <c r="BC1185" s="441"/>
      <c r="BD1185" s="441"/>
      <c r="BE1185" s="441"/>
      <c r="BF1185" s="441"/>
      <c r="BG1185" s="441"/>
      <c r="BH1185" s="441"/>
      <c r="BI1185" s="441"/>
      <c r="BJ1185" s="441"/>
      <c r="BK1185" s="441"/>
    </row>
    <row r="1186" spans="1:63" x14ac:dyDescent="0.25">
      <c r="A1186" s="443"/>
      <c r="B1186" s="438"/>
      <c r="C1186" s="441"/>
      <c r="D1186" s="441"/>
      <c r="E1186" s="441"/>
      <c r="I1186" s="442"/>
      <c r="Q1186" s="443"/>
      <c r="S1186" s="443"/>
      <c r="T1186" s="441"/>
      <c r="U1186" s="444"/>
      <c r="V1186" s="438"/>
      <c r="W1186" s="443"/>
      <c r="X1186" s="443"/>
      <c r="Y1186" s="441"/>
      <c r="Z1186" s="445"/>
      <c r="AA1186" s="441"/>
      <c r="AB1186" s="443"/>
      <c r="AC1186" s="441"/>
      <c r="AD1186" s="444"/>
      <c r="AG1186" s="441"/>
      <c r="AH1186" s="441"/>
      <c r="AI1186" s="443"/>
      <c r="AL1186" s="441"/>
      <c r="AN1186" s="441"/>
      <c r="AO1186" s="443"/>
      <c r="AP1186" s="441"/>
      <c r="AQ1186" s="441"/>
      <c r="AR1186" s="441"/>
      <c r="AS1186" s="441"/>
      <c r="AT1186" s="441"/>
      <c r="AU1186" s="441"/>
      <c r="AV1186" s="443"/>
      <c r="AW1186" s="442"/>
      <c r="AY1186" s="441"/>
      <c r="BC1186" s="441"/>
      <c r="BD1186" s="441"/>
      <c r="BE1186" s="441"/>
      <c r="BF1186" s="441"/>
      <c r="BG1186" s="441"/>
      <c r="BH1186" s="441"/>
      <c r="BI1186" s="441"/>
      <c r="BJ1186" s="441"/>
      <c r="BK1186" s="441"/>
    </row>
    <row r="1187" spans="1:63" x14ac:dyDescent="0.25">
      <c r="A1187" s="443"/>
      <c r="B1187" s="438"/>
      <c r="C1187" s="441"/>
      <c r="D1187" s="441"/>
      <c r="E1187" s="441"/>
      <c r="I1187" s="442"/>
      <c r="Q1187" s="443"/>
      <c r="S1187" s="443"/>
      <c r="T1187" s="441"/>
      <c r="U1187" s="444"/>
      <c r="V1187" s="438"/>
      <c r="W1187" s="443"/>
      <c r="X1187" s="443"/>
      <c r="Y1187" s="441"/>
      <c r="Z1187" s="445"/>
      <c r="AA1187" s="441"/>
      <c r="AB1187" s="443"/>
      <c r="AC1187" s="441"/>
      <c r="AD1187" s="444"/>
      <c r="AG1187" s="441"/>
      <c r="AH1187" s="441"/>
      <c r="AI1187" s="443"/>
      <c r="AL1187" s="441"/>
      <c r="AN1187" s="441"/>
      <c r="AO1187" s="443"/>
      <c r="AP1187" s="441"/>
      <c r="AQ1187" s="441"/>
      <c r="AR1187" s="441"/>
      <c r="AS1187" s="441"/>
      <c r="AT1187" s="441"/>
      <c r="AU1187" s="441"/>
      <c r="AV1187" s="443"/>
      <c r="AW1187" s="442"/>
      <c r="AY1187" s="441"/>
      <c r="BC1187" s="441"/>
      <c r="BD1187" s="441"/>
      <c r="BE1187" s="441"/>
      <c r="BF1187" s="441"/>
      <c r="BG1187" s="441"/>
      <c r="BH1187" s="441"/>
      <c r="BI1187" s="441"/>
      <c r="BJ1187" s="441"/>
      <c r="BK1187" s="441"/>
    </row>
    <row r="1188" spans="1:63" x14ac:dyDescent="0.25">
      <c r="A1188" s="443"/>
      <c r="B1188" s="438"/>
      <c r="C1188" s="441"/>
      <c r="D1188" s="441"/>
      <c r="E1188" s="441"/>
      <c r="I1188" s="442"/>
      <c r="Q1188" s="443"/>
      <c r="S1188" s="443"/>
      <c r="T1188" s="441"/>
      <c r="U1188" s="444"/>
      <c r="V1188" s="438"/>
      <c r="W1188" s="443"/>
      <c r="X1188" s="443"/>
      <c r="Y1188" s="441"/>
      <c r="Z1188" s="445"/>
      <c r="AA1188" s="441"/>
      <c r="AB1188" s="443"/>
      <c r="AC1188" s="441"/>
      <c r="AD1188" s="444"/>
      <c r="AG1188" s="441"/>
      <c r="AH1188" s="441"/>
      <c r="AI1188" s="443"/>
      <c r="AL1188" s="441"/>
      <c r="AN1188" s="441"/>
      <c r="AO1188" s="443"/>
      <c r="AP1188" s="441"/>
      <c r="AQ1188" s="441"/>
      <c r="AR1188" s="441"/>
      <c r="AS1188" s="441"/>
      <c r="AT1188" s="441"/>
      <c r="AU1188" s="441"/>
      <c r="AV1188" s="443"/>
      <c r="AW1188" s="442"/>
      <c r="AY1188" s="441"/>
      <c r="BC1188" s="441"/>
      <c r="BD1188" s="441"/>
      <c r="BE1188" s="441"/>
      <c r="BF1188" s="441"/>
      <c r="BG1188" s="441"/>
      <c r="BH1188" s="441"/>
      <c r="BI1188" s="441"/>
      <c r="BJ1188" s="441"/>
      <c r="BK1188" s="441"/>
    </row>
    <row r="1189" spans="1:63" x14ac:dyDescent="0.25">
      <c r="A1189" s="443"/>
      <c r="B1189" s="438"/>
      <c r="C1189" s="441"/>
      <c r="D1189" s="441"/>
      <c r="E1189" s="441"/>
      <c r="I1189" s="442"/>
      <c r="Q1189" s="443"/>
      <c r="S1189" s="443"/>
      <c r="T1189" s="441"/>
      <c r="U1189" s="444"/>
      <c r="V1189" s="438"/>
      <c r="W1189" s="443"/>
      <c r="X1189" s="443"/>
      <c r="Y1189" s="441"/>
      <c r="Z1189" s="445"/>
      <c r="AA1189" s="441"/>
      <c r="AB1189" s="443"/>
      <c r="AC1189" s="441"/>
      <c r="AD1189" s="444"/>
      <c r="AG1189" s="441"/>
      <c r="AH1189" s="441"/>
      <c r="AI1189" s="443"/>
      <c r="AL1189" s="441"/>
      <c r="AN1189" s="441"/>
      <c r="AO1189" s="443"/>
      <c r="AP1189" s="441"/>
      <c r="AQ1189" s="441"/>
      <c r="AR1189" s="441"/>
      <c r="AS1189" s="441"/>
      <c r="AT1189" s="441"/>
      <c r="AU1189" s="441"/>
      <c r="AV1189" s="443"/>
      <c r="AW1189" s="442"/>
      <c r="AY1189" s="441"/>
      <c r="BC1189" s="441"/>
      <c r="BD1189" s="441"/>
      <c r="BE1189" s="441"/>
      <c r="BF1189" s="441"/>
      <c r="BG1189" s="441"/>
      <c r="BH1189" s="441"/>
      <c r="BI1189" s="441"/>
      <c r="BJ1189" s="441"/>
      <c r="BK1189" s="441"/>
    </row>
    <row r="1190" spans="1:63" x14ac:dyDescent="0.25">
      <c r="A1190" s="443"/>
      <c r="B1190" s="438"/>
      <c r="C1190" s="441"/>
      <c r="D1190" s="441"/>
      <c r="E1190" s="441"/>
      <c r="I1190" s="442"/>
      <c r="Q1190" s="443"/>
      <c r="S1190" s="443"/>
      <c r="T1190" s="441"/>
      <c r="U1190" s="444"/>
      <c r="V1190" s="438"/>
      <c r="W1190" s="443"/>
      <c r="X1190" s="443"/>
      <c r="Y1190" s="441"/>
      <c r="Z1190" s="445"/>
      <c r="AA1190" s="441"/>
      <c r="AB1190" s="443"/>
      <c r="AC1190" s="441"/>
      <c r="AD1190" s="444"/>
      <c r="AG1190" s="441"/>
      <c r="AH1190" s="441"/>
      <c r="AI1190" s="443"/>
      <c r="AL1190" s="441"/>
      <c r="AN1190" s="441"/>
      <c r="AO1190" s="443"/>
      <c r="AP1190" s="441"/>
      <c r="AQ1190" s="441"/>
      <c r="AR1190" s="441"/>
      <c r="AS1190" s="441"/>
      <c r="AT1190" s="441"/>
      <c r="AU1190" s="441"/>
      <c r="AV1190" s="443"/>
      <c r="AW1190" s="442"/>
      <c r="AY1190" s="441"/>
      <c r="BC1190" s="441"/>
      <c r="BD1190" s="441"/>
      <c r="BE1190" s="441"/>
      <c r="BF1190" s="441"/>
      <c r="BG1190" s="441"/>
      <c r="BH1190" s="441"/>
      <c r="BI1190" s="441"/>
      <c r="BJ1190" s="441"/>
      <c r="BK1190" s="441"/>
    </row>
    <row r="1191" spans="1:63" x14ac:dyDescent="0.25">
      <c r="A1191" s="443"/>
      <c r="B1191" s="438"/>
      <c r="C1191" s="441"/>
      <c r="D1191" s="441"/>
      <c r="E1191" s="441"/>
      <c r="I1191" s="442"/>
      <c r="Q1191" s="443"/>
      <c r="S1191" s="443"/>
      <c r="T1191" s="441"/>
      <c r="U1191" s="444"/>
      <c r="V1191" s="438"/>
      <c r="W1191" s="443"/>
      <c r="X1191" s="443"/>
      <c r="Y1191" s="441"/>
      <c r="Z1191" s="445"/>
      <c r="AA1191" s="441"/>
      <c r="AB1191" s="443"/>
      <c r="AC1191" s="441"/>
      <c r="AD1191" s="444"/>
      <c r="AG1191" s="441"/>
      <c r="AH1191" s="441"/>
      <c r="AI1191" s="443"/>
      <c r="AL1191" s="441"/>
      <c r="AN1191" s="441"/>
      <c r="AO1191" s="443"/>
      <c r="AP1191" s="441"/>
      <c r="AQ1191" s="441"/>
      <c r="AR1191" s="441"/>
      <c r="AS1191" s="441"/>
      <c r="AT1191" s="441"/>
      <c r="AU1191" s="441"/>
      <c r="AV1191" s="443"/>
      <c r="AW1191" s="442"/>
      <c r="AY1191" s="441"/>
      <c r="BC1191" s="441"/>
      <c r="BD1191" s="441"/>
      <c r="BE1191" s="441"/>
      <c r="BF1191" s="441"/>
      <c r="BG1191" s="441"/>
      <c r="BH1191" s="441"/>
      <c r="BI1191" s="441"/>
      <c r="BJ1191" s="441"/>
      <c r="BK1191" s="441"/>
    </row>
    <row r="1192" spans="1:63" x14ac:dyDescent="0.25">
      <c r="A1192" s="443"/>
      <c r="B1192" s="438"/>
      <c r="C1192" s="441"/>
      <c r="D1192" s="441"/>
      <c r="E1192" s="441"/>
      <c r="I1192" s="442"/>
      <c r="Q1192" s="443"/>
      <c r="S1192" s="443"/>
      <c r="T1192" s="441"/>
      <c r="U1192" s="444"/>
      <c r="V1192" s="438"/>
      <c r="W1192" s="443"/>
      <c r="X1192" s="443"/>
      <c r="Y1192" s="441"/>
      <c r="Z1192" s="445"/>
      <c r="AA1192" s="441"/>
      <c r="AB1192" s="443"/>
      <c r="AC1192" s="441"/>
      <c r="AD1192" s="444"/>
      <c r="AG1192" s="441"/>
      <c r="AH1192" s="441"/>
      <c r="AI1192" s="443"/>
      <c r="AL1192" s="441"/>
      <c r="AN1192" s="441"/>
      <c r="AO1192" s="443"/>
      <c r="AP1192" s="441"/>
      <c r="AQ1192" s="441"/>
      <c r="AR1192" s="441"/>
      <c r="AS1192" s="441"/>
      <c r="AT1192" s="441"/>
      <c r="AU1192" s="441"/>
      <c r="AV1192" s="443"/>
      <c r="AW1192" s="442"/>
      <c r="AY1192" s="441"/>
      <c r="BC1192" s="441"/>
      <c r="BD1192" s="441"/>
      <c r="BE1192" s="441"/>
      <c r="BF1192" s="441"/>
      <c r="BG1192" s="441"/>
      <c r="BH1192" s="441"/>
      <c r="BI1192" s="441"/>
      <c r="BJ1192" s="441"/>
      <c r="BK1192" s="441"/>
    </row>
    <row r="1193" spans="1:63" x14ac:dyDescent="0.25">
      <c r="A1193" s="443"/>
      <c r="B1193" s="438"/>
      <c r="C1193" s="441"/>
      <c r="D1193" s="441"/>
      <c r="E1193" s="441"/>
      <c r="I1193" s="442"/>
      <c r="Q1193" s="443"/>
      <c r="S1193" s="443"/>
      <c r="T1193" s="441"/>
      <c r="U1193" s="444"/>
      <c r="V1193" s="438"/>
      <c r="W1193" s="443"/>
      <c r="X1193" s="443"/>
      <c r="Y1193" s="441"/>
      <c r="Z1193" s="445"/>
      <c r="AA1193" s="441"/>
      <c r="AB1193" s="443"/>
      <c r="AC1193" s="441"/>
      <c r="AD1193" s="444"/>
      <c r="AG1193" s="441"/>
      <c r="AH1193" s="441"/>
      <c r="AI1193" s="443"/>
      <c r="AL1193" s="441"/>
      <c r="AN1193" s="441"/>
      <c r="AO1193" s="443"/>
      <c r="AP1193" s="441"/>
      <c r="AQ1193" s="441"/>
      <c r="AR1193" s="441"/>
      <c r="AS1193" s="441"/>
      <c r="AT1193" s="441"/>
      <c r="AU1193" s="441"/>
      <c r="AV1193" s="443"/>
      <c r="AW1193" s="442"/>
      <c r="AY1193" s="441"/>
      <c r="BC1193" s="441"/>
      <c r="BD1193" s="441"/>
      <c r="BE1193" s="441"/>
      <c r="BF1193" s="441"/>
      <c r="BG1193" s="441"/>
      <c r="BH1193" s="441"/>
      <c r="BI1193" s="441"/>
      <c r="BJ1193" s="441"/>
      <c r="BK1193" s="441"/>
    </row>
    <row r="1194" spans="1:63" x14ac:dyDescent="0.25">
      <c r="A1194" s="443"/>
      <c r="B1194" s="438"/>
      <c r="C1194" s="441"/>
      <c r="D1194" s="441"/>
      <c r="E1194" s="441"/>
      <c r="I1194" s="442"/>
      <c r="Q1194" s="443"/>
      <c r="S1194" s="443"/>
      <c r="T1194" s="441"/>
      <c r="U1194" s="444"/>
      <c r="V1194" s="438"/>
      <c r="W1194" s="443"/>
      <c r="X1194" s="443"/>
      <c r="Y1194" s="441"/>
      <c r="Z1194" s="445"/>
      <c r="AA1194" s="441"/>
      <c r="AB1194" s="443"/>
      <c r="AC1194" s="441"/>
      <c r="AD1194" s="444"/>
      <c r="AG1194" s="441"/>
      <c r="AH1194" s="441"/>
      <c r="AI1194" s="443"/>
      <c r="AL1194" s="441"/>
      <c r="AN1194" s="441"/>
      <c r="AO1194" s="443"/>
      <c r="AP1194" s="441"/>
      <c r="AQ1194" s="441"/>
      <c r="AR1194" s="441"/>
      <c r="AS1194" s="441"/>
      <c r="AT1194" s="441"/>
      <c r="AU1194" s="441"/>
      <c r="AV1194" s="443"/>
      <c r="AW1194" s="442"/>
      <c r="AY1194" s="441"/>
      <c r="BC1194" s="441"/>
      <c r="BD1194" s="441"/>
      <c r="BE1194" s="441"/>
      <c r="BF1194" s="441"/>
      <c r="BG1194" s="441"/>
      <c r="BH1194" s="441"/>
      <c r="BI1194" s="441"/>
      <c r="BJ1194" s="441"/>
      <c r="BK1194" s="441"/>
    </row>
    <row r="1195" spans="1:63" x14ac:dyDescent="0.25">
      <c r="A1195" s="443"/>
      <c r="B1195" s="438"/>
      <c r="C1195" s="441"/>
      <c r="D1195" s="441"/>
      <c r="E1195" s="441"/>
      <c r="I1195" s="442"/>
      <c r="Q1195" s="443"/>
      <c r="S1195" s="443"/>
      <c r="T1195" s="441"/>
      <c r="U1195" s="444"/>
      <c r="V1195" s="438"/>
      <c r="W1195" s="443"/>
      <c r="X1195" s="443"/>
      <c r="Y1195" s="441"/>
      <c r="Z1195" s="445"/>
      <c r="AA1195" s="441"/>
      <c r="AB1195" s="443"/>
      <c r="AC1195" s="441"/>
      <c r="AD1195" s="444"/>
      <c r="AG1195" s="441"/>
      <c r="AH1195" s="441"/>
      <c r="AI1195" s="443"/>
      <c r="AL1195" s="441"/>
      <c r="AN1195" s="441"/>
      <c r="AO1195" s="443"/>
      <c r="AP1195" s="441"/>
      <c r="AQ1195" s="441"/>
      <c r="AR1195" s="441"/>
      <c r="AS1195" s="441"/>
      <c r="AT1195" s="441"/>
      <c r="AU1195" s="441"/>
      <c r="AV1195" s="443"/>
      <c r="AW1195" s="442"/>
      <c r="AY1195" s="441"/>
      <c r="BC1195" s="441"/>
      <c r="BD1195" s="441"/>
      <c r="BE1195" s="441"/>
      <c r="BF1195" s="441"/>
      <c r="BG1195" s="441"/>
      <c r="BH1195" s="441"/>
      <c r="BI1195" s="441"/>
      <c r="BJ1195" s="441"/>
      <c r="BK1195" s="441"/>
    </row>
    <row r="1196" spans="1:63" x14ac:dyDescent="0.25">
      <c r="A1196" s="443"/>
      <c r="B1196" s="438"/>
      <c r="C1196" s="441"/>
      <c r="D1196" s="441"/>
      <c r="E1196" s="441"/>
      <c r="I1196" s="442"/>
      <c r="Q1196" s="443"/>
      <c r="S1196" s="443"/>
      <c r="T1196" s="441"/>
      <c r="U1196" s="444"/>
      <c r="V1196" s="438"/>
      <c r="W1196" s="443"/>
      <c r="X1196" s="443"/>
      <c r="Y1196" s="441"/>
      <c r="Z1196" s="445"/>
      <c r="AA1196" s="441"/>
      <c r="AB1196" s="443"/>
      <c r="AC1196" s="441"/>
      <c r="AD1196" s="444"/>
      <c r="AG1196" s="441"/>
      <c r="AH1196" s="441"/>
      <c r="AI1196" s="443"/>
      <c r="AL1196" s="441"/>
      <c r="AN1196" s="441"/>
      <c r="AO1196" s="443"/>
      <c r="AP1196" s="441"/>
      <c r="AQ1196" s="441"/>
      <c r="AR1196" s="441"/>
      <c r="AS1196" s="441"/>
      <c r="AT1196" s="441"/>
      <c r="AU1196" s="441"/>
      <c r="AV1196" s="443"/>
      <c r="AW1196" s="442"/>
      <c r="AY1196" s="441"/>
      <c r="BC1196" s="441"/>
      <c r="BD1196" s="441"/>
      <c r="BE1196" s="441"/>
      <c r="BF1196" s="441"/>
      <c r="BG1196" s="441"/>
      <c r="BH1196" s="441"/>
      <c r="BI1196" s="441"/>
      <c r="BJ1196" s="441"/>
      <c r="BK1196" s="441"/>
    </row>
    <row r="1197" spans="1:63" x14ac:dyDescent="0.25">
      <c r="A1197" s="443"/>
      <c r="B1197" s="438"/>
      <c r="C1197" s="441"/>
      <c r="D1197" s="441"/>
      <c r="E1197" s="441"/>
      <c r="I1197" s="442"/>
      <c r="Q1197" s="443"/>
      <c r="S1197" s="443"/>
      <c r="T1197" s="441"/>
      <c r="U1197" s="444"/>
      <c r="V1197" s="438"/>
      <c r="W1197" s="443"/>
      <c r="X1197" s="443"/>
      <c r="Y1197" s="441"/>
      <c r="Z1197" s="445"/>
      <c r="AA1197" s="441"/>
      <c r="AB1197" s="443"/>
      <c r="AC1197" s="441"/>
      <c r="AD1197" s="444"/>
      <c r="AG1197" s="441"/>
      <c r="AH1197" s="441"/>
      <c r="AI1197" s="443"/>
      <c r="AL1197" s="441"/>
      <c r="AN1197" s="441"/>
      <c r="AO1197" s="443"/>
      <c r="AP1197" s="441"/>
      <c r="AQ1197" s="441"/>
      <c r="AR1197" s="441"/>
      <c r="AS1197" s="441"/>
      <c r="AT1197" s="441"/>
      <c r="AU1197" s="441"/>
      <c r="AV1197" s="443"/>
      <c r="AW1197" s="442"/>
      <c r="AY1197" s="441"/>
      <c r="BC1197" s="441"/>
      <c r="BD1197" s="441"/>
      <c r="BE1197" s="441"/>
      <c r="BF1197" s="441"/>
      <c r="BG1197" s="441"/>
      <c r="BH1197" s="441"/>
      <c r="BI1197" s="441"/>
      <c r="BJ1197" s="441"/>
      <c r="BK1197" s="441"/>
    </row>
    <row r="1198" spans="1:63" x14ac:dyDescent="0.25">
      <c r="A1198" s="443"/>
      <c r="B1198" s="438"/>
      <c r="C1198" s="441"/>
      <c r="D1198" s="441"/>
      <c r="E1198" s="441"/>
      <c r="I1198" s="442"/>
      <c r="Q1198" s="443"/>
      <c r="S1198" s="443"/>
      <c r="T1198" s="441"/>
      <c r="U1198" s="444"/>
      <c r="V1198" s="438"/>
      <c r="W1198" s="443"/>
      <c r="X1198" s="443"/>
      <c r="Y1198" s="441"/>
      <c r="Z1198" s="445"/>
      <c r="AA1198" s="441"/>
      <c r="AB1198" s="443"/>
      <c r="AC1198" s="441"/>
      <c r="AD1198" s="444"/>
      <c r="AG1198" s="441"/>
      <c r="AH1198" s="441"/>
      <c r="AI1198" s="443"/>
      <c r="AL1198" s="441"/>
      <c r="AN1198" s="441"/>
      <c r="AO1198" s="443"/>
      <c r="AP1198" s="441"/>
      <c r="AQ1198" s="441"/>
      <c r="AR1198" s="441"/>
      <c r="AS1198" s="441"/>
      <c r="AT1198" s="441"/>
      <c r="AU1198" s="441"/>
      <c r="AV1198" s="443"/>
      <c r="AW1198" s="442"/>
      <c r="AY1198" s="441"/>
      <c r="BC1198" s="441"/>
      <c r="BD1198" s="441"/>
      <c r="BE1198" s="441"/>
      <c r="BF1198" s="441"/>
      <c r="BG1198" s="441"/>
      <c r="BH1198" s="441"/>
      <c r="BI1198" s="441"/>
      <c r="BJ1198" s="441"/>
      <c r="BK1198" s="441"/>
    </row>
    <row r="1199" spans="1:63" x14ac:dyDescent="0.25">
      <c r="A1199" s="443"/>
      <c r="B1199" s="438"/>
      <c r="C1199" s="441"/>
      <c r="D1199" s="441"/>
      <c r="E1199" s="441"/>
      <c r="I1199" s="442"/>
      <c r="Q1199" s="443"/>
      <c r="S1199" s="443"/>
      <c r="T1199" s="441"/>
      <c r="U1199" s="444"/>
      <c r="V1199" s="438"/>
      <c r="W1199" s="443"/>
      <c r="X1199" s="443"/>
      <c r="Y1199" s="441"/>
      <c r="Z1199" s="445"/>
      <c r="AA1199" s="441"/>
      <c r="AB1199" s="443"/>
      <c r="AC1199" s="441"/>
      <c r="AD1199" s="444"/>
      <c r="AG1199" s="441"/>
      <c r="AH1199" s="441"/>
      <c r="AI1199" s="443"/>
      <c r="AL1199" s="441"/>
      <c r="AN1199" s="441"/>
      <c r="AO1199" s="443"/>
      <c r="AP1199" s="441"/>
      <c r="AQ1199" s="441"/>
      <c r="AR1199" s="441"/>
      <c r="AS1199" s="441"/>
      <c r="AT1199" s="441"/>
      <c r="AU1199" s="441"/>
      <c r="AV1199" s="443"/>
      <c r="AW1199" s="442"/>
      <c r="AY1199" s="441"/>
      <c r="BC1199" s="441"/>
      <c r="BD1199" s="441"/>
      <c r="BE1199" s="441"/>
      <c r="BF1199" s="441"/>
      <c r="BG1199" s="441"/>
      <c r="BH1199" s="441"/>
      <c r="BI1199" s="441"/>
      <c r="BJ1199" s="441"/>
      <c r="BK1199" s="441"/>
    </row>
    <row r="1200" spans="1:63" x14ac:dyDescent="0.25">
      <c r="A1200" s="443"/>
      <c r="B1200" s="438"/>
      <c r="C1200" s="441"/>
      <c r="D1200" s="441"/>
      <c r="E1200" s="441"/>
      <c r="I1200" s="442"/>
      <c r="Q1200" s="443"/>
      <c r="S1200" s="443"/>
      <c r="T1200" s="441"/>
      <c r="U1200" s="444"/>
      <c r="V1200" s="438"/>
      <c r="W1200" s="443"/>
      <c r="X1200" s="443"/>
      <c r="Y1200" s="441"/>
      <c r="Z1200" s="445"/>
      <c r="AA1200" s="441"/>
      <c r="AB1200" s="443"/>
      <c r="AC1200" s="441"/>
      <c r="AD1200" s="444"/>
      <c r="AG1200" s="441"/>
      <c r="AH1200" s="441"/>
      <c r="AI1200" s="443"/>
      <c r="AL1200" s="441"/>
      <c r="AN1200" s="441"/>
      <c r="AO1200" s="443"/>
      <c r="AP1200" s="441"/>
      <c r="AQ1200" s="441"/>
      <c r="AR1200" s="441"/>
      <c r="AS1200" s="441"/>
      <c r="AT1200" s="441"/>
      <c r="AU1200" s="441"/>
      <c r="AV1200" s="443"/>
      <c r="AW1200" s="442"/>
      <c r="AY1200" s="441"/>
      <c r="BC1200" s="441"/>
      <c r="BD1200" s="441"/>
      <c r="BE1200" s="441"/>
      <c r="BF1200" s="441"/>
      <c r="BG1200" s="441"/>
      <c r="BH1200" s="441"/>
      <c r="BI1200" s="441"/>
      <c r="BJ1200" s="441"/>
      <c r="BK1200" s="441"/>
    </row>
    <row r="1201" spans="1:63" x14ac:dyDescent="0.25">
      <c r="A1201" s="443"/>
      <c r="B1201" s="438"/>
      <c r="C1201" s="441"/>
      <c r="D1201" s="441"/>
      <c r="E1201" s="441"/>
      <c r="I1201" s="442"/>
      <c r="Q1201" s="443"/>
      <c r="S1201" s="443"/>
      <c r="T1201" s="441"/>
      <c r="U1201" s="444"/>
      <c r="V1201" s="438"/>
      <c r="W1201" s="443"/>
      <c r="X1201" s="443"/>
      <c r="Y1201" s="441"/>
      <c r="Z1201" s="445"/>
      <c r="AA1201" s="441"/>
      <c r="AB1201" s="443"/>
      <c r="AC1201" s="441"/>
      <c r="AD1201" s="444"/>
      <c r="AG1201" s="441"/>
      <c r="AH1201" s="441"/>
      <c r="AI1201" s="443"/>
      <c r="AL1201" s="441"/>
      <c r="AN1201" s="441"/>
      <c r="AO1201" s="443"/>
      <c r="AP1201" s="441"/>
      <c r="AQ1201" s="441"/>
      <c r="AR1201" s="441"/>
      <c r="AS1201" s="441"/>
      <c r="AT1201" s="441"/>
      <c r="AU1201" s="441"/>
      <c r="AV1201" s="443"/>
      <c r="AW1201" s="442"/>
      <c r="AY1201" s="441"/>
      <c r="BC1201" s="441"/>
      <c r="BD1201" s="441"/>
      <c r="BE1201" s="441"/>
      <c r="BF1201" s="441"/>
      <c r="BG1201" s="441"/>
      <c r="BH1201" s="441"/>
      <c r="BI1201" s="441"/>
      <c r="BJ1201" s="441"/>
      <c r="BK1201" s="441"/>
    </row>
    <row r="1202" spans="1:63" x14ac:dyDescent="0.25">
      <c r="A1202" s="443"/>
      <c r="B1202" s="438"/>
      <c r="C1202" s="441"/>
      <c r="D1202" s="441"/>
      <c r="E1202" s="441"/>
      <c r="I1202" s="442"/>
      <c r="Q1202" s="443"/>
      <c r="S1202" s="443"/>
      <c r="T1202" s="441"/>
      <c r="U1202" s="444"/>
      <c r="V1202" s="438"/>
      <c r="W1202" s="443"/>
      <c r="X1202" s="443"/>
      <c r="Y1202" s="441"/>
      <c r="Z1202" s="445"/>
      <c r="AA1202" s="441"/>
      <c r="AB1202" s="443"/>
      <c r="AC1202" s="441"/>
      <c r="AD1202" s="444"/>
      <c r="AG1202" s="441"/>
      <c r="AH1202" s="441"/>
      <c r="AI1202" s="443"/>
      <c r="AL1202" s="441"/>
      <c r="AN1202" s="441"/>
      <c r="AO1202" s="443"/>
      <c r="AP1202" s="441"/>
      <c r="AQ1202" s="441"/>
      <c r="AR1202" s="441"/>
      <c r="AS1202" s="441"/>
      <c r="AT1202" s="441"/>
      <c r="AU1202" s="441"/>
      <c r="AV1202" s="443"/>
      <c r="AW1202" s="442"/>
      <c r="AY1202" s="441"/>
      <c r="BC1202" s="441"/>
      <c r="BD1202" s="441"/>
      <c r="BE1202" s="441"/>
      <c r="BF1202" s="441"/>
      <c r="BG1202" s="441"/>
      <c r="BH1202" s="441"/>
      <c r="BI1202" s="441"/>
      <c r="BJ1202" s="441"/>
      <c r="BK1202" s="441"/>
    </row>
    <row r="1203" spans="1:63" x14ac:dyDescent="0.25">
      <c r="A1203" s="443"/>
      <c r="B1203" s="438"/>
      <c r="C1203" s="441"/>
      <c r="D1203" s="441"/>
      <c r="E1203" s="441"/>
      <c r="I1203" s="442"/>
      <c r="Q1203" s="443"/>
      <c r="S1203" s="443"/>
      <c r="T1203" s="441"/>
      <c r="U1203" s="444"/>
      <c r="V1203" s="438"/>
      <c r="W1203" s="443"/>
      <c r="X1203" s="443"/>
      <c r="Y1203" s="441"/>
      <c r="Z1203" s="445"/>
      <c r="AA1203" s="441"/>
      <c r="AB1203" s="443"/>
      <c r="AC1203" s="441"/>
      <c r="AD1203" s="444"/>
      <c r="AG1203" s="441"/>
      <c r="AH1203" s="441"/>
      <c r="AI1203" s="443"/>
      <c r="AL1203" s="441"/>
      <c r="AN1203" s="441"/>
      <c r="AO1203" s="443"/>
      <c r="AP1203" s="441"/>
      <c r="AQ1203" s="441"/>
      <c r="AR1203" s="441"/>
      <c r="AS1203" s="441"/>
      <c r="AT1203" s="441"/>
      <c r="AU1203" s="441"/>
      <c r="AV1203" s="443"/>
      <c r="AW1203" s="442"/>
      <c r="AY1203" s="441"/>
      <c r="BC1203" s="441"/>
      <c r="BD1203" s="441"/>
      <c r="BE1203" s="441"/>
      <c r="BF1203" s="441"/>
      <c r="BG1203" s="441"/>
      <c r="BH1203" s="441"/>
      <c r="BI1203" s="441"/>
      <c r="BJ1203" s="441"/>
      <c r="BK1203" s="441"/>
    </row>
    <row r="1204" spans="1:63" x14ac:dyDescent="0.25">
      <c r="A1204" s="443"/>
      <c r="B1204" s="438"/>
      <c r="C1204" s="441"/>
      <c r="D1204" s="441"/>
      <c r="E1204" s="441"/>
      <c r="I1204" s="442"/>
      <c r="Q1204" s="443"/>
      <c r="S1204" s="443"/>
      <c r="T1204" s="441"/>
      <c r="U1204" s="444"/>
      <c r="V1204" s="438"/>
      <c r="W1204" s="443"/>
      <c r="X1204" s="443"/>
      <c r="Y1204" s="441"/>
      <c r="Z1204" s="445"/>
      <c r="AA1204" s="441"/>
      <c r="AB1204" s="443"/>
      <c r="AC1204" s="441"/>
      <c r="AD1204" s="444"/>
      <c r="AG1204" s="441"/>
      <c r="AH1204" s="441"/>
      <c r="AI1204" s="443"/>
      <c r="AL1204" s="441"/>
      <c r="AN1204" s="441"/>
      <c r="AO1204" s="443"/>
      <c r="AP1204" s="441"/>
      <c r="AQ1204" s="441"/>
      <c r="AR1204" s="441"/>
      <c r="AS1204" s="441"/>
      <c r="AT1204" s="441"/>
      <c r="AU1204" s="441"/>
      <c r="AV1204" s="443"/>
      <c r="AW1204" s="442"/>
      <c r="AY1204" s="441"/>
      <c r="BC1204" s="441"/>
      <c r="BD1204" s="441"/>
      <c r="BE1204" s="441"/>
      <c r="BF1204" s="441"/>
      <c r="BG1204" s="441"/>
      <c r="BH1204" s="441"/>
      <c r="BI1204" s="441"/>
      <c r="BJ1204" s="441"/>
      <c r="BK1204" s="441"/>
    </row>
    <row r="1205" spans="1:63" x14ac:dyDescent="0.25">
      <c r="A1205" s="443"/>
      <c r="B1205" s="438"/>
      <c r="C1205" s="441"/>
      <c r="D1205" s="441"/>
      <c r="E1205" s="441"/>
      <c r="I1205" s="442"/>
      <c r="Q1205" s="443"/>
      <c r="S1205" s="443"/>
      <c r="T1205" s="441"/>
      <c r="U1205" s="444"/>
      <c r="V1205" s="438"/>
      <c r="W1205" s="443"/>
      <c r="X1205" s="443"/>
      <c r="Y1205" s="441"/>
      <c r="Z1205" s="445"/>
      <c r="AA1205" s="441"/>
      <c r="AB1205" s="443"/>
      <c r="AC1205" s="441"/>
      <c r="AD1205" s="444"/>
      <c r="AG1205" s="441"/>
      <c r="AH1205" s="441"/>
      <c r="AI1205" s="443"/>
      <c r="AL1205" s="441"/>
      <c r="AN1205" s="441"/>
      <c r="AO1205" s="443"/>
      <c r="AP1205" s="441"/>
      <c r="AQ1205" s="441"/>
      <c r="AR1205" s="441"/>
      <c r="AS1205" s="441"/>
      <c r="AT1205" s="441"/>
      <c r="AU1205" s="441"/>
      <c r="AV1205" s="443"/>
      <c r="AW1205" s="442"/>
      <c r="AY1205" s="441"/>
      <c r="BC1205" s="441"/>
      <c r="BD1205" s="441"/>
      <c r="BE1205" s="441"/>
      <c r="BF1205" s="441"/>
      <c r="BG1205" s="441"/>
      <c r="BH1205" s="441"/>
      <c r="BI1205" s="441"/>
      <c r="BJ1205" s="441"/>
      <c r="BK1205" s="441"/>
    </row>
    <row r="1206" spans="1:63" x14ac:dyDescent="0.25">
      <c r="A1206" s="443"/>
      <c r="B1206" s="438"/>
      <c r="C1206" s="441"/>
      <c r="D1206" s="441"/>
      <c r="E1206" s="441"/>
      <c r="I1206" s="442"/>
      <c r="Q1206" s="443"/>
      <c r="S1206" s="443"/>
      <c r="T1206" s="441"/>
      <c r="U1206" s="444"/>
      <c r="V1206" s="438"/>
      <c r="W1206" s="443"/>
      <c r="X1206" s="443"/>
      <c r="Y1206" s="441"/>
      <c r="Z1206" s="445"/>
      <c r="AA1206" s="441"/>
      <c r="AB1206" s="443"/>
      <c r="AC1206" s="441"/>
      <c r="AD1206" s="444"/>
      <c r="AG1206" s="441"/>
      <c r="AH1206" s="441"/>
      <c r="AI1206" s="443"/>
      <c r="AL1206" s="441"/>
      <c r="AN1206" s="441"/>
      <c r="AO1206" s="443"/>
      <c r="AP1206" s="441"/>
      <c r="AQ1206" s="441"/>
      <c r="AR1206" s="441"/>
      <c r="AS1206" s="441"/>
      <c r="AT1206" s="441"/>
      <c r="AU1206" s="441"/>
      <c r="AV1206" s="443"/>
      <c r="AW1206" s="442"/>
      <c r="AY1206" s="441"/>
      <c r="BC1206" s="441"/>
      <c r="BD1206" s="441"/>
      <c r="BE1206" s="441"/>
      <c r="BF1206" s="441"/>
      <c r="BG1206" s="441"/>
      <c r="BH1206" s="441"/>
      <c r="BI1206" s="441"/>
      <c r="BJ1206" s="441"/>
      <c r="BK1206" s="441"/>
    </row>
    <row r="1207" spans="1:63" x14ac:dyDescent="0.25">
      <c r="A1207" s="443"/>
      <c r="B1207" s="438"/>
      <c r="C1207" s="441"/>
      <c r="D1207" s="441"/>
      <c r="E1207" s="441"/>
      <c r="I1207" s="442"/>
      <c r="Q1207" s="443"/>
      <c r="S1207" s="443"/>
      <c r="T1207" s="441"/>
      <c r="U1207" s="444"/>
      <c r="V1207" s="438"/>
      <c r="W1207" s="443"/>
      <c r="X1207" s="443"/>
      <c r="Y1207" s="441"/>
      <c r="Z1207" s="445"/>
      <c r="AA1207" s="441"/>
      <c r="AB1207" s="443"/>
      <c r="AC1207" s="441"/>
      <c r="AD1207" s="444"/>
      <c r="AG1207" s="441"/>
      <c r="AH1207" s="441"/>
      <c r="AI1207" s="443"/>
      <c r="AL1207" s="441"/>
      <c r="AN1207" s="441"/>
      <c r="AO1207" s="443"/>
      <c r="AP1207" s="441"/>
      <c r="AQ1207" s="441"/>
      <c r="AR1207" s="441"/>
      <c r="AS1207" s="441"/>
      <c r="AT1207" s="441"/>
      <c r="AU1207" s="441"/>
      <c r="AV1207" s="443"/>
      <c r="AW1207" s="442"/>
      <c r="AY1207" s="441"/>
      <c r="BC1207" s="441"/>
      <c r="BD1207" s="441"/>
      <c r="BE1207" s="441"/>
      <c r="BF1207" s="441"/>
      <c r="BG1207" s="441"/>
      <c r="BH1207" s="441"/>
      <c r="BI1207" s="441"/>
      <c r="BJ1207" s="441"/>
      <c r="BK1207" s="441"/>
    </row>
    <row r="1208" spans="1:63" x14ac:dyDescent="0.25">
      <c r="A1208" s="443"/>
      <c r="B1208" s="438"/>
      <c r="C1208" s="441"/>
      <c r="D1208" s="441"/>
      <c r="E1208" s="441"/>
      <c r="I1208" s="442"/>
      <c r="Q1208" s="443"/>
      <c r="S1208" s="443"/>
      <c r="T1208" s="441"/>
      <c r="U1208" s="444"/>
      <c r="V1208" s="438"/>
      <c r="W1208" s="443"/>
      <c r="X1208" s="443"/>
      <c r="Y1208" s="441"/>
      <c r="Z1208" s="445"/>
      <c r="AA1208" s="441"/>
      <c r="AB1208" s="443"/>
      <c r="AC1208" s="441"/>
      <c r="AD1208" s="444"/>
      <c r="AG1208" s="441"/>
      <c r="AH1208" s="441"/>
      <c r="AI1208" s="443"/>
      <c r="AL1208" s="441"/>
      <c r="AN1208" s="441"/>
      <c r="AO1208" s="443"/>
      <c r="AP1208" s="441"/>
      <c r="AQ1208" s="441"/>
      <c r="AR1208" s="441"/>
      <c r="AS1208" s="441"/>
      <c r="AT1208" s="441"/>
      <c r="AU1208" s="441"/>
      <c r="AV1208" s="443"/>
      <c r="AW1208" s="442"/>
      <c r="AY1208" s="441"/>
      <c r="BC1208" s="441"/>
      <c r="BD1208" s="441"/>
      <c r="BE1208" s="441"/>
      <c r="BF1208" s="441"/>
      <c r="BG1208" s="441"/>
      <c r="BH1208" s="441"/>
      <c r="BI1208" s="441"/>
      <c r="BJ1208" s="441"/>
      <c r="BK1208" s="441"/>
    </row>
    <row r="1209" spans="1:63" x14ac:dyDescent="0.25">
      <c r="A1209" s="443"/>
      <c r="B1209" s="438"/>
      <c r="C1209" s="441"/>
      <c r="D1209" s="441"/>
      <c r="E1209" s="441"/>
      <c r="I1209" s="442"/>
      <c r="Q1209" s="443"/>
      <c r="S1209" s="443"/>
      <c r="T1209" s="441"/>
      <c r="U1209" s="444"/>
      <c r="V1209" s="438"/>
      <c r="W1209" s="443"/>
      <c r="X1209" s="443"/>
      <c r="Y1209" s="441"/>
      <c r="Z1209" s="445"/>
      <c r="AA1209" s="441"/>
      <c r="AB1209" s="443"/>
      <c r="AC1209" s="441"/>
      <c r="AD1209" s="444"/>
      <c r="AG1209" s="441"/>
      <c r="AH1209" s="441"/>
      <c r="AI1209" s="443"/>
      <c r="AL1209" s="441"/>
      <c r="AN1209" s="441"/>
      <c r="AO1209" s="443"/>
      <c r="AP1209" s="441"/>
      <c r="AQ1209" s="441"/>
      <c r="AR1209" s="441"/>
      <c r="AS1209" s="441"/>
      <c r="AT1209" s="441"/>
      <c r="AU1209" s="441"/>
      <c r="AV1209" s="443"/>
      <c r="AW1209" s="442"/>
      <c r="AY1209" s="441"/>
      <c r="BC1209" s="441"/>
      <c r="BD1209" s="441"/>
      <c r="BE1209" s="441"/>
      <c r="BF1209" s="441"/>
      <c r="BG1209" s="441"/>
      <c r="BH1209" s="441"/>
      <c r="BI1209" s="441"/>
      <c r="BJ1209" s="441"/>
      <c r="BK1209" s="441"/>
    </row>
    <row r="1210" spans="1:63" x14ac:dyDescent="0.25">
      <c r="A1210" s="443"/>
      <c r="B1210" s="438"/>
      <c r="C1210" s="441"/>
      <c r="D1210" s="441"/>
      <c r="E1210" s="441"/>
      <c r="I1210" s="442"/>
      <c r="Q1210" s="443"/>
      <c r="S1210" s="443"/>
      <c r="T1210" s="441"/>
      <c r="U1210" s="444"/>
      <c r="V1210" s="438"/>
      <c r="W1210" s="443"/>
      <c r="X1210" s="443"/>
      <c r="Y1210" s="441"/>
      <c r="Z1210" s="445"/>
      <c r="AA1210" s="441"/>
      <c r="AB1210" s="443"/>
      <c r="AC1210" s="441"/>
      <c r="AD1210" s="444"/>
      <c r="AG1210" s="441"/>
      <c r="AH1210" s="441"/>
      <c r="AI1210" s="443"/>
      <c r="AL1210" s="441"/>
      <c r="AN1210" s="441"/>
      <c r="AO1210" s="443"/>
      <c r="AP1210" s="441"/>
      <c r="AQ1210" s="441"/>
      <c r="AR1210" s="441"/>
      <c r="AS1210" s="441"/>
      <c r="AT1210" s="441"/>
      <c r="AU1210" s="441"/>
      <c r="AV1210" s="443"/>
      <c r="AW1210" s="442"/>
      <c r="AY1210" s="441"/>
      <c r="BC1210" s="441"/>
      <c r="BD1210" s="441"/>
      <c r="BE1210" s="441"/>
      <c r="BF1210" s="441"/>
      <c r="BG1210" s="441"/>
      <c r="BH1210" s="441"/>
      <c r="BI1210" s="441"/>
      <c r="BJ1210" s="441"/>
      <c r="BK1210" s="441"/>
    </row>
    <row r="1211" spans="1:63" x14ac:dyDescent="0.25">
      <c r="A1211" s="443"/>
      <c r="B1211" s="438"/>
      <c r="C1211" s="441"/>
      <c r="D1211" s="441"/>
      <c r="E1211" s="441"/>
      <c r="I1211" s="442"/>
      <c r="Q1211" s="443"/>
      <c r="S1211" s="443"/>
      <c r="T1211" s="441"/>
      <c r="U1211" s="444"/>
      <c r="V1211" s="438"/>
      <c r="W1211" s="443"/>
      <c r="X1211" s="443"/>
      <c r="Y1211" s="441"/>
      <c r="Z1211" s="445"/>
      <c r="AA1211" s="441"/>
      <c r="AB1211" s="443"/>
      <c r="AC1211" s="441"/>
      <c r="AD1211" s="444"/>
      <c r="AG1211" s="441"/>
      <c r="AH1211" s="441"/>
      <c r="AI1211" s="443"/>
      <c r="AL1211" s="441"/>
      <c r="AN1211" s="441"/>
      <c r="AO1211" s="443"/>
      <c r="AP1211" s="441"/>
      <c r="AQ1211" s="441"/>
      <c r="AR1211" s="441"/>
      <c r="AS1211" s="441"/>
      <c r="AT1211" s="441"/>
      <c r="AU1211" s="441"/>
      <c r="AV1211" s="443"/>
      <c r="AW1211" s="442"/>
      <c r="AY1211" s="441"/>
      <c r="BC1211" s="441"/>
      <c r="BD1211" s="441"/>
      <c r="BE1211" s="441"/>
      <c r="BF1211" s="441"/>
      <c r="BG1211" s="441"/>
      <c r="BH1211" s="441"/>
      <c r="BI1211" s="441"/>
      <c r="BJ1211" s="441"/>
      <c r="BK1211" s="441"/>
    </row>
    <row r="1212" spans="1:63" x14ac:dyDescent="0.25">
      <c r="A1212" s="443"/>
      <c r="B1212" s="438"/>
      <c r="C1212" s="441"/>
      <c r="D1212" s="441"/>
      <c r="E1212" s="441"/>
      <c r="I1212" s="442"/>
      <c r="Q1212" s="443"/>
      <c r="S1212" s="443"/>
      <c r="T1212" s="441"/>
      <c r="U1212" s="444"/>
      <c r="V1212" s="438"/>
      <c r="W1212" s="443"/>
      <c r="X1212" s="443"/>
      <c r="Y1212" s="441"/>
      <c r="Z1212" s="445"/>
      <c r="AA1212" s="441"/>
      <c r="AB1212" s="443"/>
      <c r="AC1212" s="441"/>
      <c r="AD1212" s="444"/>
      <c r="AG1212" s="441"/>
      <c r="AH1212" s="441"/>
      <c r="AI1212" s="443"/>
      <c r="AL1212" s="441"/>
      <c r="AN1212" s="441"/>
      <c r="AO1212" s="443"/>
      <c r="AP1212" s="441"/>
      <c r="AQ1212" s="441"/>
      <c r="AR1212" s="441"/>
      <c r="AS1212" s="441"/>
      <c r="AT1212" s="441"/>
      <c r="AU1212" s="441"/>
      <c r="AV1212" s="443"/>
      <c r="AW1212" s="442"/>
      <c r="AY1212" s="441"/>
      <c r="BC1212" s="441"/>
      <c r="BD1212" s="441"/>
      <c r="BE1212" s="441"/>
      <c r="BF1212" s="441"/>
      <c r="BG1212" s="441"/>
      <c r="BH1212" s="441"/>
      <c r="BI1212" s="441"/>
      <c r="BJ1212" s="441"/>
      <c r="BK1212" s="441"/>
    </row>
    <row r="1213" spans="1:63" x14ac:dyDescent="0.25">
      <c r="A1213" s="443"/>
      <c r="B1213" s="438"/>
      <c r="C1213" s="441"/>
      <c r="D1213" s="441"/>
      <c r="E1213" s="441"/>
      <c r="I1213" s="442"/>
      <c r="Q1213" s="443"/>
      <c r="S1213" s="443"/>
      <c r="T1213" s="441"/>
      <c r="U1213" s="444"/>
      <c r="V1213" s="438"/>
      <c r="W1213" s="443"/>
      <c r="X1213" s="443"/>
      <c r="Y1213" s="441"/>
      <c r="Z1213" s="445"/>
      <c r="AA1213" s="441"/>
      <c r="AB1213" s="443"/>
      <c r="AC1213" s="441"/>
      <c r="AD1213" s="444"/>
      <c r="AG1213" s="441"/>
      <c r="AH1213" s="441"/>
      <c r="AI1213" s="443"/>
      <c r="AL1213" s="441"/>
      <c r="AN1213" s="441"/>
      <c r="AO1213" s="443"/>
      <c r="AP1213" s="441"/>
      <c r="AQ1213" s="441"/>
      <c r="AR1213" s="441"/>
      <c r="AS1213" s="441"/>
      <c r="AT1213" s="441"/>
      <c r="AU1213" s="441"/>
      <c r="AV1213" s="443"/>
      <c r="AW1213" s="442"/>
      <c r="AY1213" s="441"/>
      <c r="BC1213" s="441"/>
      <c r="BD1213" s="441"/>
      <c r="BE1213" s="441"/>
      <c r="BF1213" s="441"/>
      <c r="BG1213" s="441"/>
      <c r="BH1213" s="441"/>
      <c r="BI1213" s="441"/>
      <c r="BJ1213" s="441"/>
      <c r="BK1213" s="441"/>
    </row>
    <row r="1214" spans="1:63" x14ac:dyDescent="0.25">
      <c r="A1214" s="443"/>
      <c r="B1214" s="438"/>
      <c r="C1214" s="441"/>
      <c r="D1214" s="441"/>
      <c r="E1214" s="441"/>
      <c r="I1214" s="442"/>
      <c r="Q1214" s="443"/>
      <c r="S1214" s="443"/>
      <c r="T1214" s="441"/>
      <c r="U1214" s="444"/>
      <c r="V1214" s="438"/>
      <c r="W1214" s="443"/>
      <c r="X1214" s="443"/>
      <c r="Y1214" s="441"/>
      <c r="Z1214" s="445"/>
      <c r="AA1214" s="441"/>
      <c r="AB1214" s="443"/>
      <c r="AC1214" s="441"/>
      <c r="AD1214" s="444"/>
      <c r="AG1214" s="441"/>
      <c r="AH1214" s="441"/>
      <c r="AI1214" s="443"/>
      <c r="AL1214" s="441"/>
      <c r="AN1214" s="441"/>
      <c r="AO1214" s="443"/>
      <c r="AP1214" s="441"/>
      <c r="AQ1214" s="441"/>
      <c r="AR1214" s="441"/>
      <c r="AS1214" s="441"/>
      <c r="AT1214" s="441"/>
      <c r="AU1214" s="441"/>
      <c r="AV1214" s="443"/>
      <c r="AW1214" s="442"/>
      <c r="AY1214" s="441"/>
      <c r="BC1214" s="441"/>
      <c r="BD1214" s="441"/>
      <c r="BE1214" s="441"/>
      <c r="BF1214" s="441"/>
      <c r="BG1214" s="441"/>
      <c r="BH1214" s="441"/>
      <c r="BI1214" s="441"/>
      <c r="BJ1214" s="441"/>
      <c r="BK1214" s="441"/>
    </row>
    <row r="1215" spans="1:63" x14ac:dyDescent="0.25">
      <c r="A1215" s="443"/>
      <c r="B1215" s="438"/>
      <c r="C1215" s="441"/>
      <c r="D1215" s="441"/>
      <c r="E1215" s="441"/>
      <c r="I1215" s="442"/>
      <c r="Q1215" s="443"/>
      <c r="S1215" s="443"/>
      <c r="T1215" s="441"/>
      <c r="U1215" s="444"/>
      <c r="V1215" s="438"/>
      <c r="W1215" s="443"/>
      <c r="X1215" s="443"/>
      <c r="Y1215" s="441"/>
      <c r="Z1215" s="445"/>
      <c r="AA1215" s="441"/>
      <c r="AB1215" s="443"/>
      <c r="AC1215" s="441"/>
      <c r="AD1215" s="444"/>
      <c r="AG1215" s="441"/>
      <c r="AH1215" s="441"/>
      <c r="AI1215" s="443"/>
      <c r="AL1215" s="441"/>
      <c r="AN1215" s="441"/>
      <c r="AO1215" s="443"/>
      <c r="AP1215" s="441"/>
      <c r="AQ1215" s="441"/>
      <c r="AR1215" s="441"/>
      <c r="AS1215" s="441"/>
      <c r="AT1215" s="441"/>
      <c r="AU1215" s="441"/>
      <c r="AV1215" s="443"/>
      <c r="AW1215" s="442"/>
      <c r="AY1215" s="441"/>
      <c r="BC1215" s="441"/>
      <c r="BD1215" s="441"/>
      <c r="BE1215" s="441"/>
      <c r="BF1215" s="441"/>
      <c r="BG1215" s="441"/>
      <c r="BH1215" s="441"/>
      <c r="BI1215" s="441"/>
      <c r="BJ1215" s="441"/>
      <c r="BK1215" s="441"/>
    </row>
    <row r="1216" spans="1:63" x14ac:dyDescent="0.25">
      <c r="A1216" s="443"/>
      <c r="B1216" s="438"/>
      <c r="C1216" s="441"/>
      <c r="D1216" s="441"/>
      <c r="E1216" s="441"/>
      <c r="I1216" s="442"/>
      <c r="Q1216" s="443"/>
      <c r="S1216" s="443"/>
      <c r="T1216" s="441"/>
      <c r="U1216" s="444"/>
      <c r="V1216" s="438"/>
      <c r="W1216" s="443"/>
      <c r="X1216" s="443"/>
      <c r="Y1216" s="441"/>
      <c r="Z1216" s="445"/>
      <c r="AA1216" s="441"/>
      <c r="AB1216" s="443"/>
      <c r="AC1216" s="441"/>
      <c r="AD1216" s="444"/>
      <c r="AG1216" s="441"/>
      <c r="AH1216" s="441"/>
      <c r="AI1216" s="443"/>
      <c r="AL1216" s="441"/>
      <c r="AN1216" s="441"/>
      <c r="AO1216" s="443"/>
      <c r="AP1216" s="441"/>
      <c r="AQ1216" s="441"/>
      <c r="AR1216" s="441"/>
      <c r="AS1216" s="441"/>
      <c r="AT1216" s="441"/>
      <c r="AU1216" s="441"/>
      <c r="AV1216" s="443"/>
      <c r="AW1216" s="442"/>
      <c r="AY1216" s="441"/>
      <c r="BC1216" s="441"/>
      <c r="BD1216" s="441"/>
      <c r="BE1216" s="441"/>
      <c r="BF1216" s="441"/>
      <c r="BG1216" s="441"/>
      <c r="BH1216" s="441"/>
      <c r="BI1216" s="441"/>
      <c r="BJ1216" s="441"/>
      <c r="BK1216" s="441"/>
    </row>
    <row r="1217" spans="1:63" x14ac:dyDescent="0.25">
      <c r="A1217" s="443"/>
      <c r="B1217" s="438"/>
      <c r="C1217" s="441"/>
      <c r="D1217" s="441"/>
      <c r="E1217" s="441"/>
      <c r="I1217" s="442"/>
      <c r="Q1217" s="443"/>
      <c r="S1217" s="443"/>
      <c r="T1217" s="441"/>
      <c r="U1217" s="444"/>
      <c r="V1217" s="438"/>
      <c r="W1217" s="443"/>
      <c r="X1217" s="443"/>
      <c r="Y1217" s="441"/>
      <c r="Z1217" s="445"/>
      <c r="AA1217" s="441"/>
      <c r="AB1217" s="443"/>
      <c r="AC1217" s="441"/>
      <c r="AD1217" s="444"/>
      <c r="AG1217" s="441"/>
      <c r="AH1217" s="441"/>
      <c r="AI1217" s="443"/>
      <c r="AL1217" s="441"/>
      <c r="AN1217" s="441"/>
      <c r="AO1217" s="443"/>
      <c r="AP1217" s="441"/>
      <c r="AQ1217" s="441"/>
      <c r="AR1217" s="441"/>
      <c r="AS1217" s="441"/>
      <c r="AT1217" s="441"/>
      <c r="AU1217" s="441"/>
      <c r="AV1217" s="443"/>
      <c r="AW1217" s="442"/>
      <c r="AY1217" s="441"/>
      <c r="BC1217" s="441"/>
      <c r="BD1217" s="441"/>
      <c r="BE1217" s="441"/>
      <c r="BF1217" s="441"/>
      <c r="BG1217" s="441"/>
      <c r="BH1217" s="441"/>
      <c r="BI1217" s="441"/>
      <c r="BJ1217" s="441"/>
      <c r="BK1217" s="441"/>
    </row>
    <row r="1218" spans="1:63" x14ac:dyDescent="0.25">
      <c r="A1218" s="443"/>
      <c r="B1218" s="438"/>
      <c r="C1218" s="441"/>
      <c r="D1218" s="441"/>
      <c r="E1218" s="441"/>
      <c r="I1218" s="442"/>
      <c r="Q1218" s="443"/>
      <c r="S1218" s="443"/>
      <c r="T1218" s="441"/>
      <c r="U1218" s="444"/>
      <c r="V1218" s="438"/>
      <c r="W1218" s="443"/>
      <c r="X1218" s="443"/>
      <c r="Y1218" s="441"/>
      <c r="Z1218" s="445"/>
      <c r="AA1218" s="441"/>
      <c r="AB1218" s="443"/>
      <c r="AC1218" s="441"/>
      <c r="AD1218" s="444"/>
      <c r="AG1218" s="441"/>
      <c r="AH1218" s="441"/>
      <c r="AI1218" s="443"/>
      <c r="AL1218" s="441"/>
      <c r="AN1218" s="441"/>
      <c r="AO1218" s="443"/>
      <c r="AP1218" s="441"/>
      <c r="AQ1218" s="441"/>
      <c r="AR1218" s="441"/>
      <c r="AS1218" s="441"/>
      <c r="AT1218" s="441"/>
      <c r="AU1218" s="441"/>
      <c r="AV1218" s="443"/>
      <c r="AW1218" s="442"/>
      <c r="AY1218" s="441"/>
      <c r="BC1218" s="441"/>
      <c r="BD1218" s="441"/>
      <c r="BE1218" s="441"/>
      <c r="BF1218" s="441"/>
      <c r="BG1218" s="441"/>
      <c r="BH1218" s="441"/>
      <c r="BI1218" s="441"/>
      <c r="BJ1218" s="441"/>
      <c r="BK1218" s="441"/>
    </row>
    <row r="1219" spans="1:63" x14ac:dyDescent="0.25">
      <c r="A1219" s="443"/>
      <c r="B1219" s="438"/>
      <c r="C1219" s="441"/>
      <c r="D1219" s="441"/>
      <c r="E1219" s="441"/>
      <c r="I1219" s="442"/>
      <c r="Q1219" s="443"/>
      <c r="S1219" s="443"/>
      <c r="T1219" s="441"/>
      <c r="U1219" s="444"/>
      <c r="V1219" s="438"/>
      <c r="W1219" s="443"/>
      <c r="X1219" s="443"/>
      <c r="Y1219" s="441"/>
      <c r="Z1219" s="445"/>
      <c r="AA1219" s="441"/>
      <c r="AB1219" s="443"/>
      <c r="AC1219" s="441"/>
      <c r="AD1219" s="444"/>
      <c r="AG1219" s="441"/>
      <c r="AH1219" s="441"/>
      <c r="AI1219" s="443"/>
      <c r="AL1219" s="441"/>
      <c r="AN1219" s="441"/>
      <c r="AO1219" s="443"/>
      <c r="AP1219" s="441"/>
      <c r="AQ1219" s="441"/>
      <c r="AR1219" s="441"/>
      <c r="AS1219" s="441"/>
      <c r="AT1219" s="441"/>
      <c r="AU1219" s="441"/>
      <c r="AV1219" s="443"/>
      <c r="AW1219" s="442"/>
      <c r="AY1219" s="441"/>
      <c r="BC1219" s="441"/>
      <c r="BD1219" s="441"/>
      <c r="BE1219" s="441"/>
      <c r="BF1219" s="441"/>
      <c r="BG1219" s="441"/>
      <c r="BH1219" s="441"/>
      <c r="BI1219" s="441"/>
      <c r="BJ1219" s="441"/>
      <c r="BK1219" s="441"/>
    </row>
    <row r="1220" spans="1:63" x14ac:dyDescent="0.25">
      <c r="A1220" s="443"/>
      <c r="B1220" s="438"/>
      <c r="C1220" s="441"/>
      <c r="D1220" s="441"/>
      <c r="E1220" s="441"/>
      <c r="I1220" s="442"/>
      <c r="Q1220" s="443"/>
      <c r="S1220" s="443"/>
      <c r="T1220" s="441"/>
      <c r="U1220" s="444"/>
      <c r="V1220" s="438"/>
      <c r="W1220" s="443"/>
      <c r="X1220" s="443"/>
      <c r="Y1220" s="441"/>
      <c r="Z1220" s="445"/>
      <c r="AA1220" s="441"/>
      <c r="AB1220" s="443"/>
      <c r="AC1220" s="441"/>
      <c r="AD1220" s="444"/>
      <c r="AG1220" s="441"/>
      <c r="AH1220" s="441"/>
      <c r="AI1220" s="443"/>
      <c r="AL1220" s="441"/>
      <c r="AN1220" s="441"/>
      <c r="AO1220" s="443"/>
      <c r="AP1220" s="441"/>
      <c r="AQ1220" s="441"/>
      <c r="AR1220" s="441"/>
      <c r="AS1220" s="441"/>
      <c r="AT1220" s="441"/>
      <c r="AU1220" s="441"/>
      <c r="AV1220" s="443"/>
      <c r="AW1220" s="442"/>
      <c r="AY1220" s="441"/>
      <c r="BC1220" s="441"/>
      <c r="BD1220" s="441"/>
      <c r="BE1220" s="441"/>
      <c r="BF1220" s="441"/>
      <c r="BG1220" s="441"/>
      <c r="BH1220" s="441"/>
      <c r="BI1220" s="441"/>
      <c r="BJ1220" s="441"/>
      <c r="BK1220" s="441"/>
    </row>
    <row r="1221" spans="1:63" x14ac:dyDescent="0.25">
      <c r="A1221" s="443"/>
      <c r="B1221" s="438"/>
      <c r="C1221" s="441"/>
      <c r="D1221" s="441"/>
      <c r="E1221" s="441"/>
      <c r="I1221" s="442"/>
      <c r="Q1221" s="443"/>
      <c r="S1221" s="443"/>
      <c r="T1221" s="441"/>
      <c r="U1221" s="444"/>
      <c r="V1221" s="438"/>
      <c r="W1221" s="443"/>
      <c r="X1221" s="443"/>
      <c r="Y1221" s="441"/>
      <c r="Z1221" s="445"/>
      <c r="AA1221" s="441"/>
      <c r="AB1221" s="443"/>
      <c r="AC1221" s="441"/>
      <c r="AD1221" s="444"/>
      <c r="AG1221" s="441"/>
      <c r="AH1221" s="441"/>
      <c r="AI1221" s="443"/>
      <c r="AL1221" s="441"/>
      <c r="AN1221" s="441"/>
      <c r="AO1221" s="443"/>
      <c r="AP1221" s="441"/>
      <c r="AQ1221" s="441"/>
      <c r="AR1221" s="441"/>
      <c r="AS1221" s="441"/>
      <c r="AT1221" s="441"/>
      <c r="AU1221" s="441"/>
      <c r="AV1221" s="443"/>
      <c r="AW1221" s="442"/>
      <c r="AY1221" s="441"/>
      <c r="BC1221" s="441"/>
      <c r="BD1221" s="441"/>
      <c r="BE1221" s="441"/>
      <c r="BF1221" s="441"/>
      <c r="BG1221" s="441"/>
      <c r="BH1221" s="441"/>
      <c r="BI1221" s="441"/>
      <c r="BJ1221" s="441"/>
      <c r="BK1221" s="441"/>
    </row>
    <row r="1222" spans="1:63" x14ac:dyDescent="0.25">
      <c r="A1222" s="443"/>
      <c r="B1222" s="438"/>
      <c r="C1222" s="441"/>
      <c r="D1222" s="441"/>
      <c r="E1222" s="441"/>
      <c r="I1222" s="442"/>
      <c r="Q1222" s="443"/>
      <c r="S1222" s="443"/>
      <c r="T1222" s="441"/>
      <c r="U1222" s="444"/>
      <c r="V1222" s="438"/>
      <c r="W1222" s="443"/>
      <c r="X1222" s="443"/>
      <c r="Y1222" s="441"/>
      <c r="Z1222" s="445"/>
      <c r="AA1222" s="441"/>
      <c r="AB1222" s="443"/>
      <c r="AC1222" s="441"/>
      <c r="AD1222" s="444"/>
      <c r="AG1222" s="441"/>
      <c r="AH1222" s="441"/>
      <c r="AI1222" s="443"/>
      <c r="AL1222" s="441"/>
      <c r="AN1222" s="441"/>
      <c r="AO1222" s="443"/>
      <c r="AP1222" s="441"/>
      <c r="AQ1222" s="441"/>
      <c r="AR1222" s="441"/>
      <c r="AS1222" s="441"/>
      <c r="AT1222" s="441"/>
      <c r="AU1222" s="441"/>
      <c r="AV1222" s="443"/>
      <c r="AW1222" s="442"/>
      <c r="AY1222" s="441"/>
      <c r="BC1222" s="441"/>
      <c r="BD1222" s="441"/>
      <c r="BE1222" s="441"/>
      <c r="BF1222" s="441"/>
      <c r="BG1222" s="441"/>
      <c r="BH1222" s="441"/>
      <c r="BI1222" s="441"/>
      <c r="BJ1222" s="441"/>
      <c r="BK1222" s="441"/>
    </row>
    <row r="1223" spans="1:63" x14ac:dyDescent="0.25">
      <c r="A1223" s="443"/>
      <c r="B1223" s="438"/>
      <c r="C1223" s="441"/>
      <c r="D1223" s="441"/>
      <c r="E1223" s="441"/>
      <c r="I1223" s="442"/>
      <c r="Q1223" s="443"/>
      <c r="S1223" s="443"/>
      <c r="T1223" s="441"/>
      <c r="U1223" s="444"/>
      <c r="V1223" s="438"/>
      <c r="W1223" s="443"/>
      <c r="X1223" s="443"/>
      <c r="Y1223" s="441"/>
      <c r="Z1223" s="445"/>
      <c r="AA1223" s="441"/>
      <c r="AB1223" s="443"/>
      <c r="AC1223" s="441"/>
      <c r="AD1223" s="444"/>
      <c r="AG1223" s="441"/>
      <c r="AH1223" s="441"/>
      <c r="AI1223" s="443"/>
      <c r="AL1223" s="441"/>
      <c r="AN1223" s="441"/>
      <c r="AO1223" s="443"/>
      <c r="AP1223" s="441"/>
      <c r="AQ1223" s="441"/>
      <c r="AR1223" s="441"/>
      <c r="AS1223" s="441"/>
      <c r="AT1223" s="441"/>
      <c r="AU1223" s="441"/>
      <c r="AV1223" s="443"/>
      <c r="AW1223" s="442"/>
      <c r="AY1223" s="441"/>
      <c r="BC1223" s="441"/>
      <c r="BD1223" s="441"/>
      <c r="BE1223" s="441"/>
      <c r="BF1223" s="441"/>
      <c r="BG1223" s="441"/>
      <c r="BH1223" s="441"/>
      <c r="BI1223" s="441"/>
      <c r="BJ1223" s="441"/>
      <c r="BK1223" s="441"/>
    </row>
    <row r="1224" spans="1:63" x14ac:dyDescent="0.25">
      <c r="A1224" s="443"/>
      <c r="B1224" s="438"/>
      <c r="C1224" s="441"/>
      <c r="D1224" s="441"/>
      <c r="E1224" s="441"/>
      <c r="I1224" s="442"/>
      <c r="Q1224" s="443"/>
      <c r="S1224" s="443"/>
      <c r="T1224" s="441"/>
      <c r="U1224" s="444"/>
      <c r="V1224" s="438"/>
      <c r="W1224" s="443"/>
      <c r="X1224" s="443"/>
      <c r="Y1224" s="441"/>
      <c r="Z1224" s="445"/>
      <c r="AA1224" s="441"/>
      <c r="AB1224" s="443"/>
      <c r="AC1224" s="441"/>
      <c r="AD1224" s="444"/>
      <c r="AG1224" s="441"/>
      <c r="AH1224" s="441"/>
      <c r="AI1224" s="443"/>
      <c r="AL1224" s="441"/>
      <c r="AN1224" s="441"/>
      <c r="AO1224" s="443"/>
      <c r="AP1224" s="441"/>
      <c r="AQ1224" s="441"/>
      <c r="AR1224" s="441"/>
      <c r="AS1224" s="441"/>
      <c r="AT1224" s="441"/>
      <c r="AU1224" s="441"/>
      <c r="AV1224" s="443"/>
      <c r="AW1224" s="442"/>
      <c r="AY1224" s="441"/>
      <c r="BC1224" s="441"/>
      <c r="BD1224" s="441"/>
      <c r="BE1224" s="441"/>
      <c r="BF1224" s="441"/>
      <c r="BG1224" s="441"/>
      <c r="BH1224" s="441"/>
      <c r="BI1224" s="441"/>
      <c r="BJ1224" s="441"/>
      <c r="BK1224" s="441"/>
    </row>
    <row r="1225" spans="1:63" x14ac:dyDescent="0.25">
      <c r="A1225" s="443"/>
      <c r="B1225" s="438"/>
      <c r="C1225" s="441"/>
      <c r="D1225" s="441"/>
      <c r="E1225" s="441"/>
      <c r="I1225" s="442"/>
      <c r="Q1225" s="443"/>
      <c r="S1225" s="443"/>
      <c r="T1225" s="441"/>
      <c r="U1225" s="444"/>
      <c r="V1225" s="438"/>
      <c r="W1225" s="443"/>
      <c r="X1225" s="443"/>
      <c r="Y1225" s="441"/>
      <c r="Z1225" s="445"/>
      <c r="AA1225" s="441"/>
      <c r="AB1225" s="443"/>
      <c r="AC1225" s="441"/>
      <c r="AD1225" s="444"/>
      <c r="AG1225" s="441"/>
      <c r="AH1225" s="441"/>
      <c r="AI1225" s="443"/>
      <c r="AL1225" s="441"/>
      <c r="AN1225" s="441"/>
      <c r="AO1225" s="443"/>
      <c r="AP1225" s="441"/>
      <c r="AQ1225" s="441"/>
      <c r="AR1225" s="441"/>
      <c r="AS1225" s="441"/>
      <c r="AT1225" s="441"/>
      <c r="AU1225" s="441"/>
      <c r="AV1225" s="443"/>
      <c r="AW1225" s="442"/>
      <c r="AY1225" s="441"/>
      <c r="BC1225" s="441"/>
      <c r="BD1225" s="441"/>
      <c r="BE1225" s="441"/>
      <c r="BF1225" s="441"/>
      <c r="BG1225" s="441"/>
      <c r="BH1225" s="441"/>
      <c r="BI1225" s="441"/>
      <c r="BJ1225" s="441"/>
      <c r="BK1225" s="441"/>
    </row>
    <row r="1226" spans="1:63" x14ac:dyDescent="0.25">
      <c r="A1226" s="443"/>
      <c r="B1226" s="438"/>
      <c r="C1226" s="441"/>
      <c r="D1226" s="441"/>
      <c r="E1226" s="441"/>
      <c r="I1226" s="442"/>
      <c r="Q1226" s="443"/>
      <c r="S1226" s="443"/>
      <c r="T1226" s="441"/>
      <c r="U1226" s="444"/>
      <c r="V1226" s="438"/>
      <c r="W1226" s="443"/>
      <c r="X1226" s="443"/>
      <c r="Y1226" s="441"/>
      <c r="Z1226" s="445"/>
      <c r="AA1226" s="441"/>
      <c r="AB1226" s="443"/>
      <c r="AC1226" s="441"/>
      <c r="AD1226" s="444"/>
      <c r="AG1226" s="441"/>
      <c r="AH1226" s="441"/>
      <c r="AI1226" s="443"/>
      <c r="AL1226" s="441"/>
      <c r="AN1226" s="441"/>
      <c r="AO1226" s="443"/>
      <c r="AP1226" s="441"/>
      <c r="AQ1226" s="441"/>
      <c r="AR1226" s="441"/>
      <c r="AS1226" s="441"/>
      <c r="AT1226" s="441"/>
      <c r="AU1226" s="441"/>
      <c r="AV1226" s="443"/>
      <c r="AW1226" s="442"/>
      <c r="AY1226" s="441"/>
      <c r="BC1226" s="441"/>
      <c r="BD1226" s="441"/>
      <c r="BE1226" s="441"/>
      <c r="BF1226" s="441"/>
      <c r="BG1226" s="441"/>
      <c r="BH1226" s="441"/>
      <c r="BI1226" s="441"/>
      <c r="BJ1226" s="441"/>
      <c r="BK1226" s="441"/>
    </row>
    <row r="1227" spans="1:63" x14ac:dyDescent="0.25">
      <c r="A1227" s="443"/>
      <c r="B1227" s="438"/>
      <c r="C1227" s="441"/>
      <c r="D1227" s="441"/>
      <c r="E1227" s="441"/>
      <c r="I1227" s="442"/>
      <c r="Q1227" s="443"/>
      <c r="S1227" s="443"/>
      <c r="T1227" s="441"/>
      <c r="U1227" s="444"/>
      <c r="V1227" s="438"/>
      <c r="W1227" s="443"/>
      <c r="X1227" s="443"/>
      <c r="Y1227" s="441"/>
      <c r="Z1227" s="445"/>
      <c r="AA1227" s="441"/>
      <c r="AB1227" s="443"/>
      <c r="AC1227" s="441"/>
      <c r="AD1227" s="444"/>
      <c r="AG1227" s="441"/>
      <c r="AH1227" s="441"/>
      <c r="AI1227" s="443"/>
      <c r="AL1227" s="441"/>
      <c r="AN1227" s="441"/>
      <c r="AO1227" s="443"/>
      <c r="AP1227" s="441"/>
      <c r="AQ1227" s="441"/>
      <c r="AR1227" s="441"/>
      <c r="AS1227" s="441"/>
      <c r="AT1227" s="441"/>
      <c r="AU1227" s="441"/>
      <c r="AV1227" s="443"/>
      <c r="AW1227" s="442"/>
      <c r="AY1227" s="441"/>
      <c r="BC1227" s="441"/>
      <c r="BD1227" s="441"/>
      <c r="BE1227" s="441"/>
      <c r="BF1227" s="441"/>
      <c r="BG1227" s="441"/>
      <c r="BH1227" s="441"/>
      <c r="BI1227" s="441"/>
      <c r="BJ1227" s="441"/>
      <c r="BK1227" s="441"/>
    </row>
    <row r="1228" spans="1:63" x14ac:dyDescent="0.25">
      <c r="A1228" s="443"/>
      <c r="B1228" s="438"/>
      <c r="C1228" s="441"/>
      <c r="D1228" s="441"/>
      <c r="E1228" s="441"/>
      <c r="I1228" s="442"/>
      <c r="Q1228" s="443"/>
      <c r="S1228" s="443"/>
      <c r="T1228" s="441"/>
      <c r="U1228" s="444"/>
      <c r="V1228" s="438"/>
      <c r="W1228" s="443"/>
      <c r="X1228" s="443"/>
      <c r="Y1228" s="441"/>
      <c r="Z1228" s="445"/>
      <c r="AA1228" s="441"/>
      <c r="AB1228" s="443"/>
      <c r="AC1228" s="441"/>
      <c r="AD1228" s="444"/>
      <c r="AG1228" s="441"/>
      <c r="AH1228" s="441"/>
      <c r="AI1228" s="443"/>
      <c r="AL1228" s="441"/>
      <c r="AN1228" s="441"/>
      <c r="AO1228" s="443"/>
      <c r="AP1228" s="441"/>
      <c r="AQ1228" s="441"/>
      <c r="AR1228" s="441"/>
      <c r="AS1228" s="441"/>
      <c r="AT1228" s="441"/>
      <c r="AU1228" s="441"/>
      <c r="AV1228" s="443"/>
      <c r="AW1228" s="442"/>
      <c r="AY1228" s="441"/>
      <c r="BC1228" s="441"/>
      <c r="BD1228" s="441"/>
      <c r="BE1228" s="441"/>
      <c r="BF1228" s="441"/>
      <c r="BG1228" s="441"/>
      <c r="BH1228" s="441"/>
      <c r="BI1228" s="441"/>
      <c r="BJ1228" s="441"/>
      <c r="BK1228" s="441"/>
    </row>
    <row r="1229" spans="1:63" x14ac:dyDescent="0.25">
      <c r="A1229" s="443"/>
      <c r="B1229" s="438"/>
      <c r="C1229" s="441"/>
      <c r="D1229" s="441"/>
      <c r="E1229" s="441"/>
      <c r="I1229" s="442"/>
      <c r="Q1229" s="443"/>
      <c r="S1229" s="443"/>
      <c r="T1229" s="441"/>
      <c r="U1229" s="444"/>
      <c r="V1229" s="438"/>
      <c r="W1229" s="443"/>
      <c r="X1229" s="443"/>
      <c r="Y1229" s="441"/>
      <c r="Z1229" s="445"/>
      <c r="AA1229" s="441"/>
      <c r="AB1229" s="443"/>
      <c r="AC1229" s="441"/>
      <c r="AD1229" s="444"/>
      <c r="AG1229" s="441"/>
      <c r="AH1229" s="441"/>
      <c r="AI1229" s="443"/>
      <c r="AL1229" s="441"/>
      <c r="AN1229" s="441"/>
      <c r="AO1229" s="443"/>
      <c r="AP1229" s="441"/>
      <c r="AQ1229" s="441"/>
      <c r="AR1229" s="441"/>
      <c r="AS1229" s="441"/>
      <c r="AT1229" s="441"/>
      <c r="AU1229" s="441"/>
      <c r="AV1229" s="443"/>
      <c r="AW1229" s="442"/>
      <c r="AY1229" s="441"/>
      <c r="BC1229" s="441"/>
      <c r="BD1229" s="441"/>
      <c r="BE1229" s="441"/>
      <c r="BF1229" s="441"/>
      <c r="BG1229" s="441"/>
      <c r="BH1229" s="441"/>
      <c r="BI1229" s="441"/>
      <c r="BJ1229" s="441"/>
      <c r="BK1229" s="441"/>
    </row>
    <row r="1230" spans="1:63" x14ac:dyDescent="0.25">
      <c r="A1230" s="443"/>
      <c r="B1230" s="438"/>
      <c r="C1230" s="441"/>
      <c r="D1230" s="441"/>
      <c r="E1230" s="441"/>
      <c r="I1230" s="442"/>
      <c r="Q1230" s="443"/>
      <c r="S1230" s="443"/>
      <c r="T1230" s="441"/>
      <c r="U1230" s="444"/>
      <c r="V1230" s="438"/>
      <c r="W1230" s="443"/>
      <c r="X1230" s="443"/>
      <c r="Y1230" s="441"/>
      <c r="Z1230" s="445"/>
      <c r="AA1230" s="441"/>
      <c r="AB1230" s="443"/>
      <c r="AC1230" s="441"/>
      <c r="AD1230" s="444"/>
      <c r="AG1230" s="441"/>
      <c r="AH1230" s="441"/>
      <c r="AI1230" s="443"/>
      <c r="AL1230" s="441"/>
      <c r="AN1230" s="441"/>
      <c r="AO1230" s="443"/>
      <c r="AP1230" s="441"/>
      <c r="AQ1230" s="441"/>
      <c r="AR1230" s="441"/>
      <c r="AS1230" s="441"/>
      <c r="AT1230" s="441"/>
      <c r="AU1230" s="441"/>
      <c r="AV1230" s="443"/>
      <c r="AW1230" s="442"/>
      <c r="AY1230" s="441"/>
      <c r="BC1230" s="441"/>
      <c r="BD1230" s="441"/>
      <c r="BE1230" s="441"/>
      <c r="BF1230" s="441"/>
      <c r="BG1230" s="441"/>
      <c r="BH1230" s="441"/>
      <c r="BI1230" s="441"/>
      <c r="BJ1230" s="441"/>
      <c r="BK1230" s="441"/>
    </row>
    <row r="1231" spans="1:63" x14ac:dyDescent="0.25">
      <c r="A1231" s="443"/>
      <c r="B1231" s="438"/>
      <c r="C1231" s="441"/>
      <c r="D1231" s="441"/>
      <c r="E1231" s="441"/>
      <c r="I1231" s="442"/>
      <c r="Q1231" s="443"/>
      <c r="S1231" s="443"/>
      <c r="T1231" s="441"/>
      <c r="U1231" s="444"/>
      <c r="V1231" s="438"/>
      <c r="W1231" s="443"/>
      <c r="X1231" s="443"/>
      <c r="Y1231" s="441"/>
      <c r="Z1231" s="445"/>
      <c r="AA1231" s="441"/>
      <c r="AB1231" s="443"/>
      <c r="AC1231" s="441"/>
      <c r="AD1231" s="444"/>
      <c r="AG1231" s="441"/>
      <c r="AH1231" s="441"/>
      <c r="AI1231" s="443"/>
      <c r="AL1231" s="441"/>
      <c r="AN1231" s="441"/>
      <c r="AO1231" s="443"/>
      <c r="AP1231" s="441"/>
      <c r="AQ1231" s="441"/>
      <c r="AR1231" s="441"/>
      <c r="AS1231" s="441"/>
      <c r="AT1231" s="441"/>
      <c r="AU1231" s="441"/>
      <c r="AV1231" s="443"/>
      <c r="AW1231" s="442"/>
      <c r="AY1231" s="441"/>
      <c r="BC1231" s="441"/>
      <c r="BD1231" s="441"/>
      <c r="BE1231" s="441"/>
      <c r="BF1231" s="441"/>
      <c r="BG1231" s="441"/>
      <c r="BH1231" s="441"/>
      <c r="BI1231" s="441"/>
      <c r="BJ1231" s="441"/>
      <c r="BK1231" s="441"/>
    </row>
    <row r="1232" spans="1:63" x14ac:dyDescent="0.25">
      <c r="A1232" s="443"/>
      <c r="B1232" s="438"/>
      <c r="C1232" s="441"/>
      <c r="D1232" s="441"/>
      <c r="E1232" s="441"/>
      <c r="I1232" s="442"/>
      <c r="Q1232" s="443"/>
      <c r="S1232" s="443"/>
      <c r="T1232" s="441"/>
      <c r="U1232" s="444"/>
      <c r="V1232" s="438"/>
      <c r="W1232" s="443"/>
      <c r="X1232" s="443"/>
      <c r="Y1232" s="441"/>
      <c r="Z1232" s="445"/>
      <c r="AA1232" s="441"/>
      <c r="AB1232" s="443"/>
      <c r="AC1232" s="441"/>
      <c r="AD1232" s="444"/>
      <c r="AG1232" s="441"/>
      <c r="AH1232" s="441"/>
      <c r="AI1232" s="443"/>
      <c r="AL1232" s="441"/>
      <c r="AN1232" s="441"/>
      <c r="AO1232" s="443"/>
      <c r="AP1232" s="441"/>
      <c r="AQ1232" s="441"/>
      <c r="AR1232" s="441"/>
      <c r="AS1232" s="441"/>
      <c r="AT1232" s="441"/>
      <c r="AU1232" s="441"/>
      <c r="AV1232" s="443"/>
      <c r="AW1232" s="442"/>
      <c r="AY1232" s="441"/>
      <c r="BC1232" s="441"/>
      <c r="BD1232" s="441"/>
      <c r="BE1232" s="441"/>
      <c r="BF1232" s="441"/>
      <c r="BG1232" s="441"/>
      <c r="BH1232" s="441"/>
      <c r="BI1232" s="441"/>
      <c r="BJ1232" s="441"/>
      <c r="BK1232" s="441"/>
    </row>
    <row r="1233" spans="1:63" x14ac:dyDescent="0.25">
      <c r="A1233" s="443"/>
      <c r="B1233" s="438"/>
      <c r="C1233" s="441"/>
      <c r="D1233" s="441"/>
      <c r="E1233" s="441"/>
      <c r="I1233" s="442"/>
      <c r="Q1233" s="443"/>
      <c r="S1233" s="443"/>
      <c r="T1233" s="441"/>
      <c r="U1233" s="444"/>
      <c r="V1233" s="438"/>
      <c r="W1233" s="443"/>
      <c r="X1233" s="443"/>
      <c r="Y1233" s="441"/>
      <c r="Z1233" s="445"/>
      <c r="AA1233" s="441"/>
      <c r="AB1233" s="443"/>
      <c r="AC1233" s="441"/>
      <c r="AD1233" s="444"/>
      <c r="AG1233" s="441"/>
      <c r="AH1233" s="441"/>
      <c r="AI1233" s="443"/>
      <c r="AL1233" s="441"/>
      <c r="AN1233" s="441"/>
      <c r="AO1233" s="443"/>
      <c r="AP1233" s="441"/>
      <c r="AQ1233" s="441"/>
      <c r="AR1233" s="441"/>
      <c r="AS1233" s="441"/>
      <c r="AT1233" s="441"/>
      <c r="AU1233" s="441"/>
      <c r="AV1233" s="443"/>
      <c r="AW1233" s="442"/>
      <c r="AY1233" s="441"/>
      <c r="BC1233" s="441"/>
      <c r="BD1233" s="441"/>
      <c r="BE1233" s="441"/>
      <c r="BF1233" s="441"/>
      <c r="BG1233" s="441"/>
      <c r="BH1233" s="441"/>
      <c r="BI1233" s="441"/>
      <c r="BJ1233" s="441"/>
      <c r="BK1233" s="441"/>
    </row>
    <row r="1234" spans="1:63" x14ac:dyDescent="0.25">
      <c r="A1234" s="443"/>
      <c r="B1234" s="438"/>
      <c r="C1234" s="441"/>
      <c r="D1234" s="441"/>
      <c r="E1234" s="441"/>
      <c r="I1234" s="442"/>
      <c r="Q1234" s="443"/>
      <c r="S1234" s="443"/>
      <c r="T1234" s="441"/>
      <c r="U1234" s="444"/>
      <c r="V1234" s="438"/>
      <c r="W1234" s="443"/>
      <c r="X1234" s="443"/>
      <c r="Y1234" s="441"/>
      <c r="Z1234" s="445"/>
      <c r="AA1234" s="441"/>
      <c r="AB1234" s="443"/>
      <c r="AC1234" s="441"/>
      <c r="AD1234" s="444"/>
      <c r="AG1234" s="441"/>
      <c r="AH1234" s="441"/>
      <c r="AI1234" s="443"/>
      <c r="AL1234" s="441"/>
      <c r="AN1234" s="441"/>
      <c r="AO1234" s="443"/>
      <c r="AP1234" s="441"/>
      <c r="AQ1234" s="441"/>
      <c r="AR1234" s="441"/>
      <c r="AS1234" s="441"/>
      <c r="AT1234" s="441"/>
      <c r="AU1234" s="441"/>
      <c r="AV1234" s="443"/>
      <c r="AW1234" s="442"/>
      <c r="AY1234" s="441"/>
      <c r="BC1234" s="441"/>
      <c r="BD1234" s="441"/>
      <c r="BE1234" s="441"/>
      <c r="BF1234" s="441"/>
      <c r="BG1234" s="441"/>
      <c r="BH1234" s="441"/>
      <c r="BI1234" s="441"/>
      <c r="BJ1234" s="441"/>
      <c r="BK1234" s="441"/>
    </row>
    <row r="1235" spans="1:63" x14ac:dyDescent="0.25">
      <c r="A1235" s="443"/>
      <c r="B1235" s="438"/>
      <c r="C1235" s="441"/>
      <c r="D1235" s="441"/>
      <c r="E1235" s="441"/>
      <c r="I1235" s="442"/>
      <c r="Q1235" s="443"/>
      <c r="S1235" s="443"/>
      <c r="T1235" s="441"/>
      <c r="U1235" s="444"/>
      <c r="V1235" s="438"/>
      <c r="W1235" s="443"/>
      <c r="X1235" s="443"/>
      <c r="Y1235" s="441"/>
      <c r="Z1235" s="445"/>
      <c r="AA1235" s="441"/>
      <c r="AB1235" s="443"/>
      <c r="AC1235" s="441"/>
      <c r="AD1235" s="444"/>
      <c r="AG1235" s="441"/>
      <c r="AH1235" s="441"/>
      <c r="AI1235" s="443"/>
      <c r="AL1235" s="441"/>
      <c r="AN1235" s="441"/>
      <c r="AO1235" s="443"/>
      <c r="AP1235" s="441"/>
      <c r="AQ1235" s="441"/>
      <c r="AR1235" s="441"/>
      <c r="AS1235" s="441"/>
      <c r="AT1235" s="441"/>
      <c r="AU1235" s="441"/>
      <c r="AV1235" s="443"/>
      <c r="AW1235" s="442"/>
      <c r="AY1235" s="441"/>
      <c r="BC1235" s="441"/>
      <c r="BD1235" s="441"/>
      <c r="BE1235" s="441"/>
      <c r="BF1235" s="441"/>
      <c r="BG1235" s="441"/>
      <c r="BH1235" s="441"/>
      <c r="BI1235" s="441"/>
      <c r="BJ1235" s="441"/>
      <c r="BK1235" s="441"/>
    </row>
    <row r="1236" spans="1:63" x14ac:dyDescent="0.25">
      <c r="A1236" s="443"/>
      <c r="B1236" s="438"/>
      <c r="C1236" s="441"/>
      <c r="D1236" s="441"/>
      <c r="E1236" s="441"/>
      <c r="I1236" s="442"/>
      <c r="Q1236" s="443"/>
      <c r="S1236" s="443"/>
      <c r="T1236" s="441"/>
      <c r="U1236" s="444"/>
      <c r="V1236" s="438"/>
      <c r="W1236" s="443"/>
      <c r="X1236" s="443"/>
      <c r="Y1236" s="441"/>
      <c r="Z1236" s="445"/>
      <c r="AA1236" s="441"/>
      <c r="AB1236" s="443"/>
      <c r="AC1236" s="441"/>
      <c r="AD1236" s="444"/>
      <c r="AG1236" s="441"/>
      <c r="AH1236" s="441"/>
      <c r="AI1236" s="443"/>
      <c r="AL1236" s="441"/>
      <c r="AN1236" s="441"/>
      <c r="AO1236" s="443"/>
      <c r="AP1236" s="441"/>
      <c r="AQ1236" s="441"/>
      <c r="AR1236" s="441"/>
      <c r="AS1236" s="441"/>
      <c r="AT1236" s="441"/>
      <c r="AU1236" s="441"/>
      <c r="AV1236" s="443"/>
      <c r="AW1236" s="442"/>
      <c r="AY1236" s="441"/>
      <c r="BC1236" s="441"/>
      <c r="BD1236" s="441"/>
      <c r="BE1236" s="441"/>
      <c r="BF1236" s="441"/>
      <c r="BG1236" s="441"/>
      <c r="BH1236" s="441"/>
      <c r="BI1236" s="441"/>
      <c r="BJ1236" s="441"/>
      <c r="BK1236" s="441"/>
    </row>
    <row r="1237" spans="1:63" x14ac:dyDescent="0.25">
      <c r="A1237" s="443"/>
      <c r="B1237" s="438"/>
      <c r="C1237" s="441"/>
      <c r="D1237" s="441"/>
      <c r="E1237" s="441"/>
      <c r="I1237" s="442"/>
      <c r="Q1237" s="443"/>
      <c r="S1237" s="443"/>
      <c r="T1237" s="441"/>
      <c r="U1237" s="444"/>
      <c r="V1237" s="438"/>
      <c r="W1237" s="443"/>
      <c r="X1237" s="443"/>
      <c r="Y1237" s="441"/>
      <c r="Z1237" s="445"/>
      <c r="AA1237" s="441"/>
      <c r="AB1237" s="443"/>
      <c r="AC1237" s="441"/>
      <c r="AD1237" s="444"/>
      <c r="AG1237" s="441"/>
      <c r="AH1237" s="441"/>
      <c r="AI1237" s="443"/>
      <c r="AL1237" s="441"/>
      <c r="AN1237" s="441"/>
      <c r="AO1237" s="443"/>
      <c r="AP1237" s="441"/>
      <c r="AQ1237" s="441"/>
      <c r="AR1237" s="441"/>
      <c r="AS1237" s="441"/>
      <c r="AT1237" s="441"/>
      <c r="AU1237" s="441"/>
      <c r="AV1237" s="443"/>
      <c r="AW1237" s="442"/>
      <c r="AY1237" s="441"/>
      <c r="BC1237" s="441"/>
      <c r="BD1237" s="441"/>
      <c r="BE1237" s="441"/>
      <c r="BF1237" s="441"/>
      <c r="BG1237" s="441"/>
      <c r="BH1237" s="441"/>
      <c r="BI1237" s="441"/>
      <c r="BJ1237" s="441"/>
      <c r="BK1237" s="441"/>
    </row>
    <row r="1238" spans="1:63" x14ac:dyDescent="0.25">
      <c r="A1238" s="443"/>
      <c r="B1238" s="438"/>
      <c r="C1238" s="441"/>
      <c r="D1238" s="441"/>
      <c r="E1238" s="441"/>
      <c r="I1238" s="442"/>
      <c r="Q1238" s="443"/>
      <c r="S1238" s="443"/>
      <c r="T1238" s="441"/>
      <c r="U1238" s="444"/>
      <c r="V1238" s="438"/>
      <c r="W1238" s="443"/>
      <c r="X1238" s="443"/>
      <c r="Y1238" s="441"/>
      <c r="Z1238" s="445"/>
      <c r="AA1238" s="441"/>
      <c r="AB1238" s="443"/>
      <c r="AC1238" s="441"/>
      <c r="AD1238" s="444"/>
      <c r="AG1238" s="441"/>
      <c r="AH1238" s="441"/>
      <c r="AI1238" s="443"/>
      <c r="AL1238" s="441"/>
      <c r="AN1238" s="441"/>
      <c r="AO1238" s="443"/>
      <c r="AP1238" s="441"/>
      <c r="AQ1238" s="441"/>
      <c r="AR1238" s="441"/>
      <c r="AS1238" s="441"/>
      <c r="AT1238" s="441"/>
      <c r="AU1238" s="441"/>
      <c r="AV1238" s="443"/>
      <c r="AW1238" s="442"/>
      <c r="AY1238" s="441"/>
      <c r="BC1238" s="441"/>
      <c r="BD1238" s="441"/>
      <c r="BE1238" s="441"/>
      <c r="BF1238" s="441"/>
      <c r="BG1238" s="441"/>
      <c r="BH1238" s="441"/>
      <c r="BI1238" s="441"/>
      <c r="BJ1238" s="441"/>
      <c r="BK1238" s="441"/>
    </row>
    <row r="1239" spans="1:63" x14ac:dyDescent="0.25">
      <c r="A1239" s="443"/>
      <c r="B1239" s="438"/>
      <c r="C1239" s="441"/>
      <c r="D1239" s="441"/>
      <c r="E1239" s="441"/>
      <c r="I1239" s="442"/>
      <c r="Q1239" s="443"/>
      <c r="S1239" s="443"/>
      <c r="T1239" s="441"/>
      <c r="U1239" s="444"/>
      <c r="V1239" s="438"/>
      <c r="W1239" s="443"/>
      <c r="X1239" s="443"/>
      <c r="Y1239" s="441"/>
      <c r="Z1239" s="445"/>
      <c r="AA1239" s="441"/>
      <c r="AB1239" s="443"/>
      <c r="AC1239" s="441"/>
      <c r="AD1239" s="444"/>
      <c r="AG1239" s="441"/>
      <c r="AH1239" s="441"/>
      <c r="AI1239" s="443"/>
      <c r="AL1239" s="441"/>
      <c r="AN1239" s="441"/>
      <c r="AO1239" s="443"/>
      <c r="AP1239" s="441"/>
      <c r="AQ1239" s="441"/>
      <c r="AR1239" s="441"/>
      <c r="AS1239" s="441"/>
      <c r="AT1239" s="441"/>
      <c r="AU1239" s="441"/>
      <c r="AV1239" s="443"/>
      <c r="AW1239" s="442"/>
      <c r="AY1239" s="441"/>
      <c r="BC1239" s="441"/>
      <c r="BD1239" s="441"/>
      <c r="BE1239" s="441"/>
      <c r="BF1239" s="441"/>
      <c r="BG1239" s="441"/>
      <c r="BH1239" s="441"/>
      <c r="BI1239" s="441"/>
      <c r="BJ1239" s="441"/>
      <c r="BK1239" s="441"/>
    </row>
    <row r="1240" spans="1:63" x14ac:dyDescent="0.25">
      <c r="A1240" s="443"/>
      <c r="B1240" s="438"/>
      <c r="C1240" s="441"/>
      <c r="D1240" s="441"/>
      <c r="E1240" s="441"/>
      <c r="I1240" s="442"/>
      <c r="Q1240" s="443"/>
      <c r="S1240" s="443"/>
      <c r="T1240" s="441"/>
      <c r="U1240" s="444"/>
      <c r="V1240" s="438"/>
      <c r="W1240" s="443"/>
      <c r="X1240" s="443"/>
      <c r="Y1240" s="441"/>
      <c r="Z1240" s="445"/>
      <c r="AA1240" s="441"/>
      <c r="AB1240" s="443"/>
      <c r="AC1240" s="441"/>
      <c r="AD1240" s="444"/>
      <c r="AG1240" s="441"/>
      <c r="AH1240" s="441"/>
      <c r="AI1240" s="443"/>
      <c r="AL1240" s="441"/>
      <c r="AN1240" s="441"/>
      <c r="AO1240" s="443"/>
      <c r="AP1240" s="441"/>
      <c r="AQ1240" s="441"/>
      <c r="AR1240" s="441"/>
      <c r="AS1240" s="441"/>
      <c r="AT1240" s="441"/>
      <c r="AU1240" s="441"/>
      <c r="AV1240" s="443"/>
      <c r="AW1240" s="442"/>
      <c r="AY1240" s="441"/>
      <c r="BC1240" s="441"/>
      <c r="BD1240" s="441"/>
      <c r="BE1240" s="441"/>
      <c r="BF1240" s="441"/>
      <c r="BG1240" s="441"/>
      <c r="BH1240" s="441"/>
      <c r="BI1240" s="441"/>
      <c r="BJ1240" s="441"/>
      <c r="BK1240" s="441"/>
    </row>
    <row r="1241" spans="1:63" x14ac:dyDescent="0.25">
      <c r="A1241" s="443"/>
      <c r="B1241" s="438"/>
      <c r="C1241" s="441"/>
      <c r="D1241" s="441"/>
      <c r="E1241" s="441"/>
      <c r="I1241" s="442"/>
      <c r="Q1241" s="443"/>
      <c r="S1241" s="443"/>
      <c r="T1241" s="441"/>
      <c r="U1241" s="444"/>
      <c r="V1241" s="438"/>
      <c r="W1241" s="443"/>
      <c r="X1241" s="443"/>
      <c r="Y1241" s="441"/>
      <c r="Z1241" s="445"/>
      <c r="AA1241" s="441"/>
      <c r="AB1241" s="443"/>
      <c r="AC1241" s="441"/>
      <c r="AD1241" s="444"/>
      <c r="AG1241" s="441"/>
      <c r="AH1241" s="441"/>
      <c r="AI1241" s="443"/>
      <c r="AL1241" s="441"/>
      <c r="AN1241" s="441"/>
      <c r="AO1241" s="443"/>
      <c r="AP1241" s="441"/>
      <c r="AQ1241" s="441"/>
      <c r="AR1241" s="441"/>
      <c r="AS1241" s="441"/>
      <c r="AT1241" s="441"/>
      <c r="AU1241" s="441"/>
      <c r="AV1241" s="443"/>
      <c r="AW1241" s="442"/>
      <c r="AY1241" s="441"/>
      <c r="BC1241" s="441"/>
      <c r="BD1241" s="441"/>
      <c r="BE1241" s="441"/>
      <c r="BF1241" s="441"/>
      <c r="BG1241" s="441"/>
      <c r="BH1241" s="441"/>
      <c r="BI1241" s="441"/>
      <c r="BJ1241" s="441"/>
      <c r="BK1241" s="441"/>
    </row>
    <row r="1242" spans="1:63" x14ac:dyDescent="0.25">
      <c r="A1242" s="443"/>
      <c r="B1242" s="438"/>
      <c r="C1242" s="441"/>
      <c r="D1242" s="441"/>
      <c r="E1242" s="441"/>
      <c r="I1242" s="442"/>
      <c r="Q1242" s="443"/>
      <c r="S1242" s="443"/>
      <c r="T1242" s="441"/>
      <c r="U1242" s="444"/>
      <c r="V1242" s="438"/>
      <c r="W1242" s="443"/>
      <c r="X1242" s="443"/>
      <c r="Y1242" s="441"/>
      <c r="Z1242" s="445"/>
      <c r="AA1242" s="441"/>
      <c r="AB1242" s="443"/>
      <c r="AC1242" s="441"/>
      <c r="AD1242" s="444"/>
      <c r="AG1242" s="441"/>
      <c r="AH1242" s="441"/>
      <c r="AI1242" s="443"/>
      <c r="AL1242" s="441"/>
      <c r="AN1242" s="441"/>
      <c r="AO1242" s="443"/>
      <c r="AP1242" s="441"/>
      <c r="AQ1242" s="441"/>
      <c r="AR1242" s="441"/>
      <c r="AS1242" s="441"/>
      <c r="AT1242" s="441"/>
      <c r="AU1242" s="441"/>
      <c r="AV1242" s="443"/>
      <c r="AW1242" s="442"/>
      <c r="AY1242" s="441"/>
      <c r="BC1242" s="441"/>
      <c r="BD1242" s="441"/>
      <c r="BE1242" s="441"/>
      <c r="BF1242" s="441"/>
      <c r="BG1242" s="441"/>
      <c r="BH1242" s="441"/>
      <c r="BI1242" s="441"/>
      <c r="BJ1242" s="441"/>
      <c r="BK1242" s="441"/>
    </row>
    <row r="1243" spans="1:63" x14ac:dyDescent="0.25">
      <c r="A1243" s="443"/>
      <c r="B1243" s="438"/>
      <c r="C1243" s="441"/>
      <c r="D1243" s="441"/>
      <c r="E1243" s="441"/>
      <c r="I1243" s="442"/>
      <c r="Q1243" s="443"/>
      <c r="S1243" s="443"/>
      <c r="T1243" s="441"/>
      <c r="U1243" s="444"/>
      <c r="V1243" s="438"/>
      <c r="W1243" s="443"/>
      <c r="X1243" s="443"/>
      <c r="Y1243" s="441"/>
      <c r="Z1243" s="445"/>
      <c r="AA1243" s="441"/>
      <c r="AB1243" s="443"/>
      <c r="AC1243" s="441"/>
      <c r="AD1243" s="444"/>
      <c r="AG1243" s="441"/>
      <c r="AH1243" s="441"/>
      <c r="AI1243" s="443"/>
      <c r="AL1243" s="441"/>
      <c r="AN1243" s="441"/>
      <c r="AO1243" s="443"/>
      <c r="AP1243" s="441"/>
      <c r="AQ1243" s="441"/>
      <c r="AR1243" s="441"/>
      <c r="AS1243" s="441"/>
      <c r="AT1243" s="441"/>
      <c r="AU1243" s="441"/>
      <c r="AV1243" s="443"/>
      <c r="AW1243" s="442"/>
      <c r="AY1243" s="441"/>
      <c r="BC1243" s="441"/>
      <c r="BD1243" s="441"/>
      <c r="BE1243" s="441"/>
      <c r="BF1243" s="441"/>
      <c r="BG1243" s="441"/>
      <c r="BH1243" s="441"/>
      <c r="BI1243" s="441"/>
      <c r="BJ1243" s="441"/>
      <c r="BK1243" s="441"/>
    </row>
    <row r="1244" spans="1:63" x14ac:dyDescent="0.25">
      <c r="A1244" s="443"/>
      <c r="B1244" s="438"/>
      <c r="C1244" s="441"/>
      <c r="D1244" s="441"/>
      <c r="E1244" s="441"/>
      <c r="I1244" s="442"/>
      <c r="Q1244" s="443"/>
      <c r="S1244" s="443"/>
      <c r="T1244" s="441"/>
      <c r="U1244" s="444"/>
      <c r="V1244" s="438"/>
      <c r="W1244" s="443"/>
      <c r="X1244" s="443"/>
      <c r="Y1244" s="441"/>
      <c r="Z1244" s="445"/>
      <c r="AA1244" s="441"/>
      <c r="AB1244" s="443"/>
      <c r="AC1244" s="441"/>
      <c r="AD1244" s="444"/>
      <c r="AG1244" s="441"/>
      <c r="AH1244" s="441"/>
      <c r="AI1244" s="443"/>
      <c r="AL1244" s="441"/>
      <c r="AN1244" s="441"/>
      <c r="AO1244" s="443"/>
      <c r="AP1244" s="441"/>
      <c r="AQ1244" s="441"/>
      <c r="AR1244" s="441"/>
      <c r="AS1244" s="441"/>
      <c r="AT1244" s="441"/>
      <c r="AU1244" s="441"/>
      <c r="AV1244" s="443"/>
      <c r="AW1244" s="442"/>
      <c r="AY1244" s="441"/>
      <c r="BC1244" s="441"/>
      <c r="BD1244" s="441"/>
      <c r="BE1244" s="441"/>
      <c r="BF1244" s="441"/>
      <c r="BG1244" s="441"/>
      <c r="BH1244" s="441"/>
      <c r="BI1244" s="441"/>
      <c r="BJ1244" s="441"/>
      <c r="BK1244" s="441"/>
    </row>
    <row r="1245" spans="1:63" x14ac:dyDescent="0.25">
      <c r="A1245" s="443"/>
      <c r="B1245" s="438"/>
      <c r="C1245" s="441"/>
      <c r="D1245" s="441"/>
      <c r="E1245" s="441"/>
      <c r="I1245" s="442"/>
      <c r="Q1245" s="443"/>
      <c r="S1245" s="443"/>
      <c r="T1245" s="441"/>
      <c r="U1245" s="444"/>
      <c r="V1245" s="438"/>
      <c r="W1245" s="443"/>
      <c r="X1245" s="443"/>
      <c r="Y1245" s="441"/>
      <c r="Z1245" s="445"/>
      <c r="AA1245" s="441"/>
      <c r="AB1245" s="443"/>
      <c r="AC1245" s="441"/>
      <c r="AD1245" s="444"/>
      <c r="AG1245" s="441"/>
      <c r="AH1245" s="441"/>
      <c r="AI1245" s="443"/>
      <c r="AL1245" s="441"/>
      <c r="AN1245" s="441"/>
      <c r="AO1245" s="443"/>
      <c r="AP1245" s="441"/>
      <c r="AQ1245" s="441"/>
      <c r="AR1245" s="441"/>
      <c r="AS1245" s="441"/>
      <c r="AT1245" s="441"/>
      <c r="AU1245" s="441"/>
      <c r="AV1245" s="443"/>
      <c r="AW1245" s="442"/>
      <c r="AY1245" s="441"/>
      <c r="BC1245" s="441"/>
      <c r="BD1245" s="441"/>
      <c r="BE1245" s="441"/>
      <c r="BF1245" s="441"/>
      <c r="BG1245" s="441"/>
      <c r="BH1245" s="441"/>
      <c r="BI1245" s="441"/>
      <c r="BJ1245" s="441"/>
      <c r="BK1245" s="441"/>
    </row>
    <row r="1246" spans="1:63" x14ac:dyDescent="0.25">
      <c r="A1246" s="443"/>
      <c r="B1246" s="438"/>
      <c r="C1246" s="441"/>
      <c r="D1246" s="441"/>
      <c r="E1246" s="441"/>
      <c r="I1246" s="442"/>
      <c r="Q1246" s="443"/>
      <c r="S1246" s="443"/>
      <c r="T1246" s="441"/>
      <c r="U1246" s="444"/>
      <c r="V1246" s="438"/>
      <c r="W1246" s="443"/>
      <c r="X1246" s="443"/>
      <c r="Y1246" s="441"/>
      <c r="Z1246" s="445"/>
      <c r="AA1246" s="441"/>
      <c r="AB1246" s="443"/>
      <c r="AC1246" s="441"/>
      <c r="AD1246" s="444"/>
      <c r="AG1246" s="441"/>
      <c r="AH1246" s="441"/>
      <c r="AI1246" s="443"/>
      <c r="AL1246" s="441"/>
      <c r="AN1246" s="441"/>
      <c r="AO1246" s="443"/>
      <c r="AP1246" s="441"/>
      <c r="AQ1246" s="441"/>
      <c r="AR1246" s="441"/>
      <c r="AS1246" s="441"/>
      <c r="AT1246" s="441"/>
      <c r="AU1246" s="441"/>
      <c r="AV1246" s="443"/>
      <c r="AW1246" s="442"/>
      <c r="AY1246" s="441"/>
      <c r="BC1246" s="441"/>
      <c r="BD1246" s="441"/>
      <c r="BE1246" s="441"/>
      <c r="BF1246" s="441"/>
      <c r="BG1246" s="441"/>
      <c r="BH1246" s="441"/>
      <c r="BI1246" s="441"/>
      <c r="BJ1246" s="441"/>
      <c r="BK1246" s="441"/>
    </row>
    <row r="1247" spans="1:63" x14ac:dyDescent="0.25">
      <c r="A1247" s="443"/>
      <c r="B1247" s="438"/>
      <c r="C1247" s="441"/>
      <c r="D1247" s="441"/>
      <c r="E1247" s="441"/>
      <c r="I1247" s="442"/>
      <c r="Q1247" s="443"/>
      <c r="S1247" s="443"/>
      <c r="T1247" s="441"/>
      <c r="U1247" s="444"/>
      <c r="V1247" s="438"/>
      <c r="W1247" s="443"/>
      <c r="X1247" s="443"/>
      <c r="Y1247" s="441"/>
      <c r="Z1247" s="445"/>
      <c r="AA1247" s="441"/>
      <c r="AB1247" s="443"/>
      <c r="AC1247" s="441"/>
      <c r="AD1247" s="444"/>
      <c r="AG1247" s="441"/>
      <c r="AH1247" s="441"/>
      <c r="AI1247" s="443"/>
      <c r="AL1247" s="441"/>
      <c r="AN1247" s="441"/>
      <c r="AO1247" s="443"/>
      <c r="AP1247" s="441"/>
      <c r="AQ1247" s="441"/>
      <c r="AR1247" s="441"/>
      <c r="AS1247" s="441"/>
      <c r="AT1247" s="441"/>
      <c r="AU1247" s="441"/>
      <c r="AV1247" s="443"/>
      <c r="AW1247" s="442"/>
      <c r="AY1247" s="441"/>
      <c r="BC1247" s="441"/>
      <c r="BD1247" s="441"/>
      <c r="BE1247" s="441"/>
      <c r="BF1247" s="441"/>
      <c r="BG1247" s="441"/>
      <c r="BH1247" s="441"/>
      <c r="BI1247" s="441"/>
      <c r="BJ1247" s="441"/>
      <c r="BK1247" s="441"/>
    </row>
    <row r="1248" spans="1:63" x14ac:dyDescent="0.25">
      <c r="A1248" s="443"/>
      <c r="B1248" s="438"/>
      <c r="C1248" s="441"/>
      <c r="D1248" s="441"/>
      <c r="E1248" s="441"/>
      <c r="I1248" s="442"/>
      <c r="Q1248" s="443"/>
      <c r="S1248" s="443"/>
      <c r="T1248" s="441"/>
      <c r="U1248" s="444"/>
      <c r="V1248" s="438"/>
      <c r="W1248" s="443"/>
      <c r="X1248" s="443"/>
      <c r="Y1248" s="441"/>
      <c r="Z1248" s="445"/>
      <c r="AA1248" s="441"/>
      <c r="AB1248" s="443"/>
      <c r="AC1248" s="441"/>
      <c r="AD1248" s="444"/>
      <c r="AG1248" s="441"/>
      <c r="AH1248" s="441"/>
      <c r="AI1248" s="443"/>
      <c r="AL1248" s="441"/>
      <c r="AN1248" s="441"/>
      <c r="AO1248" s="443"/>
      <c r="AP1248" s="441"/>
      <c r="AQ1248" s="441"/>
      <c r="AR1248" s="441"/>
      <c r="AS1248" s="441"/>
      <c r="AT1248" s="441"/>
      <c r="AU1248" s="441"/>
      <c r="AV1248" s="443"/>
      <c r="AW1248" s="442"/>
      <c r="AY1248" s="441"/>
      <c r="BC1248" s="441"/>
      <c r="BD1248" s="441"/>
      <c r="BE1248" s="441"/>
      <c r="BF1248" s="441"/>
      <c r="BG1248" s="441"/>
      <c r="BH1248" s="441"/>
      <c r="BI1248" s="441"/>
      <c r="BJ1248" s="441"/>
      <c r="BK1248" s="441"/>
    </row>
    <row r="1249" spans="1:63" x14ac:dyDescent="0.25">
      <c r="A1249" s="443"/>
      <c r="B1249" s="438"/>
      <c r="C1249" s="441"/>
      <c r="D1249" s="441"/>
      <c r="E1249" s="441"/>
      <c r="I1249" s="442"/>
      <c r="Q1249" s="443"/>
      <c r="S1249" s="443"/>
      <c r="T1249" s="441"/>
      <c r="U1249" s="444"/>
      <c r="V1249" s="438"/>
      <c r="W1249" s="443"/>
      <c r="X1249" s="443"/>
      <c r="Y1249" s="441"/>
      <c r="Z1249" s="445"/>
      <c r="AA1249" s="441"/>
      <c r="AB1249" s="443"/>
      <c r="AC1249" s="441"/>
      <c r="AD1249" s="444"/>
      <c r="AG1249" s="441"/>
      <c r="AH1249" s="441"/>
      <c r="AI1249" s="443"/>
      <c r="AL1249" s="441"/>
      <c r="AN1249" s="441"/>
      <c r="AO1249" s="443"/>
      <c r="AP1249" s="441"/>
      <c r="AQ1249" s="441"/>
      <c r="AR1249" s="441"/>
      <c r="AS1249" s="441"/>
      <c r="AT1249" s="441"/>
      <c r="AU1249" s="441"/>
      <c r="AV1249" s="443"/>
      <c r="AW1249" s="442"/>
      <c r="AY1249" s="441"/>
      <c r="BC1249" s="441"/>
      <c r="BD1249" s="441"/>
      <c r="BE1249" s="441"/>
      <c r="BF1249" s="441"/>
      <c r="BG1249" s="441"/>
      <c r="BH1249" s="441"/>
      <c r="BI1249" s="441"/>
      <c r="BJ1249" s="441"/>
      <c r="BK1249" s="441"/>
    </row>
    <row r="1250" spans="1:63" x14ac:dyDescent="0.25">
      <c r="A1250" s="443"/>
      <c r="B1250" s="438"/>
      <c r="C1250" s="441"/>
      <c r="D1250" s="441"/>
      <c r="E1250" s="441"/>
      <c r="I1250" s="442"/>
      <c r="Q1250" s="443"/>
      <c r="S1250" s="443"/>
      <c r="T1250" s="441"/>
      <c r="U1250" s="444"/>
      <c r="V1250" s="438"/>
      <c r="W1250" s="443"/>
      <c r="X1250" s="443"/>
      <c r="Y1250" s="441"/>
      <c r="Z1250" s="445"/>
      <c r="AA1250" s="441"/>
      <c r="AB1250" s="443"/>
      <c r="AC1250" s="441"/>
      <c r="AD1250" s="444"/>
      <c r="AG1250" s="441"/>
      <c r="AH1250" s="441"/>
      <c r="AI1250" s="443"/>
      <c r="AL1250" s="441"/>
      <c r="AN1250" s="441"/>
      <c r="AO1250" s="443"/>
      <c r="AP1250" s="441"/>
      <c r="AQ1250" s="441"/>
      <c r="AR1250" s="441"/>
      <c r="AS1250" s="441"/>
      <c r="AT1250" s="441"/>
      <c r="AU1250" s="441"/>
      <c r="AV1250" s="443"/>
      <c r="AW1250" s="442"/>
      <c r="AY1250" s="441"/>
      <c r="BC1250" s="441"/>
      <c r="BD1250" s="441"/>
      <c r="BE1250" s="441"/>
      <c r="BF1250" s="441"/>
      <c r="BG1250" s="441"/>
      <c r="BH1250" s="441"/>
      <c r="BI1250" s="441"/>
      <c r="BJ1250" s="441"/>
      <c r="BK1250" s="441"/>
    </row>
    <row r="1251" spans="1:63" x14ac:dyDescent="0.25">
      <c r="A1251" s="443"/>
      <c r="B1251" s="438"/>
      <c r="C1251" s="441"/>
      <c r="D1251" s="441"/>
      <c r="E1251" s="441"/>
      <c r="I1251" s="442"/>
      <c r="Q1251" s="443"/>
      <c r="S1251" s="443"/>
      <c r="T1251" s="441"/>
      <c r="U1251" s="444"/>
      <c r="V1251" s="438"/>
      <c r="W1251" s="443"/>
      <c r="X1251" s="443"/>
      <c r="Y1251" s="441"/>
      <c r="Z1251" s="445"/>
      <c r="AA1251" s="441"/>
      <c r="AB1251" s="443"/>
      <c r="AC1251" s="441"/>
      <c r="AD1251" s="444"/>
      <c r="AG1251" s="441"/>
      <c r="AH1251" s="441"/>
      <c r="AI1251" s="443"/>
      <c r="AL1251" s="441"/>
      <c r="AN1251" s="441"/>
      <c r="AO1251" s="443"/>
      <c r="AP1251" s="441"/>
      <c r="AQ1251" s="441"/>
      <c r="AR1251" s="441"/>
      <c r="AS1251" s="441"/>
      <c r="AT1251" s="441"/>
      <c r="AU1251" s="441"/>
      <c r="AV1251" s="443"/>
      <c r="AW1251" s="442"/>
      <c r="AY1251" s="441"/>
      <c r="BC1251" s="441"/>
      <c r="BD1251" s="441"/>
      <c r="BE1251" s="441"/>
      <c r="BF1251" s="441"/>
      <c r="BG1251" s="441"/>
      <c r="BH1251" s="441"/>
      <c r="BI1251" s="441"/>
      <c r="BJ1251" s="441"/>
      <c r="BK1251" s="441"/>
    </row>
    <row r="1252" spans="1:63" x14ac:dyDescent="0.25">
      <c r="A1252" s="443"/>
      <c r="B1252" s="438"/>
      <c r="C1252" s="441"/>
      <c r="D1252" s="441"/>
      <c r="E1252" s="441"/>
      <c r="I1252" s="442"/>
      <c r="Q1252" s="443"/>
      <c r="S1252" s="443"/>
      <c r="T1252" s="441"/>
      <c r="U1252" s="444"/>
      <c r="V1252" s="438"/>
      <c r="W1252" s="443"/>
      <c r="X1252" s="443"/>
      <c r="Y1252" s="441"/>
      <c r="Z1252" s="445"/>
      <c r="AA1252" s="441"/>
      <c r="AB1252" s="443"/>
      <c r="AC1252" s="441"/>
      <c r="AD1252" s="444"/>
      <c r="AG1252" s="441"/>
      <c r="AH1252" s="441"/>
      <c r="AI1252" s="443"/>
      <c r="AL1252" s="441"/>
      <c r="AN1252" s="441"/>
      <c r="AO1252" s="443"/>
      <c r="AP1252" s="441"/>
      <c r="AQ1252" s="441"/>
      <c r="AR1252" s="441"/>
      <c r="AS1252" s="441"/>
      <c r="AT1252" s="441"/>
      <c r="AU1252" s="441"/>
      <c r="AV1252" s="443"/>
      <c r="AW1252" s="442"/>
      <c r="AY1252" s="441"/>
      <c r="BC1252" s="441"/>
      <c r="BD1252" s="441"/>
      <c r="BE1252" s="441"/>
      <c r="BF1252" s="441"/>
      <c r="BG1252" s="441"/>
      <c r="BH1252" s="441"/>
      <c r="BI1252" s="441"/>
      <c r="BJ1252" s="441"/>
      <c r="BK1252" s="441"/>
    </row>
    <row r="1253" spans="1:63" x14ac:dyDescent="0.25">
      <c r="A1253" s="443"/>
      <c r="B1253" s="438"/>
      <c r="C1253" s="441"/>
      <c r="D1253" s="441"/>
      <c r="E1253" s="441"/>
      <c r="I1253" s="442"/>
      <c r="Q1253" s="443"/>
      <c r="S1253" s="443"/>
      <c r="T1253" s="441"/>
      <c r="U1253" s="444"/>
      <c r="V1253" s="438"/>
      <c r="W1253" s="443"/>
      <c r="X1253" s="443"/>
      <c r="Y1253" s="441"/>
      <c r="Z1253" s="445"/>
      <c r="AA1253" s="441"/>
      <c r="AB1253" s="443"/>
      <c r="AC1253" s="441"/>
      <c r="AD1253" s="444"/>
      <c r="AG1253" s="441"/>
      <c r="AH1253" s="441"/>
      <c r="AI1253" s="443"/>
      <c r="AL1253" s="441"/>
      <c r="AN1253" s="441"/>
      <c r="AO1253" s="443"/>
      <c r="AP1253" s="441"/>
      <c r="AQ1253" s="441"/>
      <c r="AR1253" s="441"/>
      <c r="AS1253" s="441"/>
      <c r="AT1253" s="441"/>
      <c r="AU1253" s="441"/>
      <c r="AV1253" s="443"/>
      <c r="AW1253" s="442"/>
      <c r="AY1253" s="441"/>
      <c r="BC1253" s="441"/>
      <c r="BD1253" s="441"/>
      <c r="BE1253" s="441"/>
      <c r="BF1253" s="441"/>
      <c r="BG1253" s="441"/>
      <c r="BH1253" s="441"/>
      <c r="BI1253" s="441"/>
      <c r="BJ1253" s="441"/>
      <c r="BK1253" s="441"/>
    </row>
    <row r="1254" spans="1:63" x14ac:dyDescent="0.25">
      <c r="A1254" s="443"/>
      <c r="B1254" s="438"/>
      <c r="C1254" s="441"/>
      <c r="D1254" s="441"/>
      <c r="E1254" s="441"/>
      <c r="I1254" s="442"/>
      <c r="Q1254" s="443"/>
      <c r="S1254" s="443"/>
      <c r="T1254" s="441"/>
      <c r="U1254" s="444"/>
      <c r="V1254" s="438"/>
      <c r="W1254" s="443"/>
      <c r="X1254" s="443"/>
      <c r="Y1254" s="441"/>
      <c r="Z1254" s="445"/>
      <c r="AA1254" s="441"/>
      <c r="AB1254" s="443"/>
      <c r="AC1254" s="441"/>
      <c r="AD1254" s="444"/>
      <c r="AG1254" s="441"/>
      <c r="AH1254" s="441"/>
      <c r="AI1254" s="443"/>
      <c r="AL1254" s="441"/>
      <c r="AN1254" s="441"/>
      <c r="AO1254" s="443"/>
      <c r="AP1254" s="441"/>
      <c r="AQ1254" s="441"/>
      <c r="AR1254" s="441"/>
      <c r="AS1254" s="441"/>
      <c r="AT1254" s="441"/>
      <c r="AU1254" s="441"/>
      <c r="AV1254" s="443"/>
      <c r="AW1254" s="442"/>
      <c r="AY1254" s="441"/>
      <c r="BC1254" s="441"/>
      <c r="BD1254" s="441"/>
      <c r="BE1254" s="441"/>
      <c r="BF1254" s="441"/>
      <c r="BG1254" s="441"/>
      <c r="BH1254" s="441"/>
      <c r="BI1254" s="441"/>
      <c r="BJ1254" s="441"/>
      <c r="BK1254" s="441"/>
    </row>
    <row r="1255" spans="1:63" x14ac:dyDescent="0.25">
      <c r="A1255" s="443"/>
      <c r="B1255" s="438"/>
      <c r="C1255" s="441"/>
      <c r="D1255" s="441"/>
      <c r="E1255" s="441"/>
      <c r="I1255" s="442"/>
      <c r="Q1255" s="443"/>
      <c r="S1255" s="443"/>
      <c r="T1255" s="441"/>
      <c r="U1255" s="444"/>
      <c r="V1255" s="438"/>
      <c r="W1255" s="443"/>
      <c r="X1255" s="443"/>
      <c r="Y1255" s="441"/>
      <c r="Z1255" s="445"/>
      <c r="AA1255" s="441"/>
      <c r="AB1255" s="443"/>
      <c r="AC1255" s="441"/>
      <c r="AD1255" s="444"/>
      <c r="AG1255" s="441"/>
      <c r="AH1255" s="441"/>
      <c r="AI1255" s="443"/>
      <c r="AL1255" s="441"/>
      <c r="AN1255" s="441"/>
      <c r="AO1255" s="443"/>
      <c r="AP1255" s="441"/>
      <c r="AQ1255" s="441"/>
      <c r="AR1255" s="441"/>
      <c r="AS1255" s="441"/>
      <c r="AT1255" s="441"/>
      <c r="AU1255" s="441"/>
      <c r="AV1255" s="443"/>
      <c r="AW1255" s="442"/>
      <c r="AY1255" s="441"/>
      <c r="BC1255" s="441"/>
      <c r="BD1255" s="441"/>
      <c r="BE1255" s="441"/>
      <c r="BF1255" s="441"/>
      <c r="BG1255" s="441"/>
      <c r="BH1255" s="441"/>
      <c r="BI1255" s="441"/>
      <c r="BJ1255" s="441"/>
      <c r="BK1255" s="441"/>
    </row>
    <row r="1256" spans="1:63" x14ac:dyDescent="0.25">
      <c r="A1256" s="443"/>
      <c r="B1256" s="438"/>
      <c r="C1256" s="441"/>
      <c r="D1256" s="441"/>
      <c r="E1256" s="441"/>
      <c r="I1256" s="442"/>
      <c r="Q1256" s="443"/>
      <c r="S1256" s="443"/>
      <c r="T1256" s="441"/>
      <c r="U1256" s="444"/>
      <c r="V1256" s="438"/>
      <c r="W1256" s="443"/>
      <c r="X1256" s="443"/>
      <c r="Y1256" s="441"/>
      <c r="Z1256" s="445"/>
      <c r="AA1256" s="441"/>
      <c r="AB1256" s="443"/>
      <c r="AC1256" s="441"/>
      <c r="AD1256" s="444"/>
      <c r="AG1256" s="441"/>
      <c r="AH1256" s="441"/>
      <c r="AI1256" s="443"/>
      <c r="AL1256" s="441"/>
      <c r="AN1256" s="441"/>
      <c r="AO1256" s="443"/>
      <c r="AP1256" s="441"/>
      <c r="AQ1256" s="441"/>
      <c r="AR1256" s="441"/>
      <c r="AS1256" s="441"/>
      <c r="AT1256" s="441"/>
      <c r="AU1256" s="441"/>
      <c r="AV1256" s="443"/>
      <c r="AW1256" s="442"/>
      <c r="AY1256" s="441"/>
      <c r="BC1256" s="441"/>
      <c r="BD1256" s="441"/>
      <c r="BE1256" s="441"/>
      <c r="BF1256" s="441"/>
      <c r="BG1256" s="441"/>
      <c r="BH1256" s="441"/>
      <c r="BI1256" s="441"/>
      <c r="BJ1256" s="441"/>
      <c r="BK1256" s="441"/>
    </row>
    <row r="1257" spans="1:63" x14ac:dyDescent="0.25">
      <c r="A1257" s="443"/>
      <c r="B1257" s="438"/>
      <c r="C1257" s="441"/>
      <c r="D1257" s="441"/>
      <c r="E1257" s="441"/>
      <c r="I1257" s="442"/>
      <c r="Q1257" s="443"/>
      <c r="S1257" s="443"/>
      <c r="T1257" s="441"/>
      <c r="U1257" s="444"/>
      <c r="V1257" s="438"/>
      <c r="W1257" s="443"/>
      <c r="X1257" s="443"/>
      <c r="Y1257" s="441"/>
      <c r="Z1257" s="445"/>
      <c r="AA1257" s="441"/>
      <c r="AB1257" s="443"/>
      <c r="AC1257" s="441"/>
      <c r="AD1257" s="444"/>
      <c r="AG1257" s="441"/>
      <c r="AH1257" s="441"/>
      <c r="AI1257" s="443"/>
      <c r="AL1257" s="441"/>
      <c r="AN1257" s="441"/>
      <c r="AO1257" s="443"/>
      <c r="AP1257" s="441"/>
      <c r="AQ1257" s="441"/>
      <c r="AR1257" s="441"/>
      <c r="AS1257" s="441"/>
      <c r="AT1257" s="441"/>
      <c r="AU1257" s="441"/>
      <c r="AV1257" s="443"/>
      <c r="AW1257" s="442"/>
      <c r="AY1257" s="441"/>
      <c r="BC1257" s="441"/>
      <c r="BD1257" s="441"/>
      <c r="BE1257" s="441"/>
      <c r="BF1257" s="441"/>
      <c r="BG1257" s="441"/>
      <c r="BH1257" s="441"/>
      <c r="BI1257" s="441"/>
      <c r="BJ1257" s="441"/>
      <c r="BK1257" s="441"/>
    </row>
    <row r="1258" spans="1:63" x14ac:dyDescent="0.25">
      <c r="A1258" s="443"/>
      <c r="B1258" s="438"/>
      <c r="C1258" s="441"/>
      <c r="D1258" s="441"/>
      <c r="E1258" s="441"/>
      <c r="I1258" s="442"/>
      <c r="Q1258" s="443"/>
      <c r="S1258" s="443"/>
      <c r="T1258" s="441"/>
      <c r="U1258" s="444"/>
      <c r="V1258" s="438"/>
      <c r="W1258" s="443"/>
      <c r="X1258" s="443"/>
      <c r="Y1258" s="441"/>
      <c r="Z1258" s="445"/>
      <c r="AA1258" s="441"/>
      <c r="AB1258" s="443"/>
      <c r="AC1258" s="441"/>
      <c r="AD1258" s="444"/>
      <c r="AG1258" s="441"/>
      <c r="AH1258" s="441"/>
      <c r="AI1258" s="443"/>
      <c r="AL1258" s="441"/>
      <c r="AN1258" s="441"/>
      <c r="AO1258" s="443"/>
      <c r="AP1258" s="441"/>
      <c r="AQ1258" s="441"/>
      <c r="AR1258" s="441"/>
      <c r="AS1258" s="441"/>
      <c r="AT1258" s="441"/>
      <c r="AU1258" s="441"/>
      <c r="AV1258" s="443"/>
      <c r="AW1258" s="442"/>
      <c r="AY1258" s="441"/>
      <c r="BC1258" s="441"/>
      <c r="BD1258" s="441"/>
      <c r="BE1258" s="441"/>
      <c r="BF1258" s="441"/>
      <c r="BG1258" s="441"/>
      <c r="BH1258" s="441"/>
      <c r="BI1258" s="441"/>
      <c r="BJ1258" s="441"/>
      <c r="BK1258" s="441"/>
    </row>
    <row r="1259" spans="1:63" x14ac:dyDescent="0.25">
      <c r="A1259" s="443"/>
      <c r="B1259" s="438"/>
      <c r="C1259" s="441"/>
      <c r="D1259" s="441"/>
      <c r="E1259" s="441"/>
      <c r="I1259" s="442"/>
      <c r="Q1259" s="443"/>
      <c r="S1259" s="443"/>
      <c r="T1259" s="441"/>
      <c r="U1259" s="444"/>
      <c r="V1259" s="438"/>
      <c r="W1259" s="443"/>
      <c r="X1259" s="443"/>
      <c r="Y1259" s="441"/>
      <c r="Z1259" s="445"/>
      <c r="AA1259" s="441"/>
      <c r="AB1259" s="443"/>
      <c r="AC1259" s="441"/>
      <c r="AD1259" s="444"/>
      <c r="AG1259" s="441"/>
      <c r="AH1259" s="441"/>
      <c r="AI1259" s="443"/>
      <c r="AL1259" s="441"/>
      <c r="AN1259" s="441"/>
      <c r="AO1259" s="443"/>
      <c r="AP1259" s="441"/>
      <c r="AQ1259" s="441"/>
      <c r="AR1259" s="441"/>
      <c r="AS1259" s="441"/>
      <c r="AT1259" s="441"/>
      <c r="AU1259" s="441"/>
      <c r="AV1259" s="443"/>
      <c r="AW1259" s="442"/>
      <c r="AY1259" s="441"/>
      <c r="BC1259" s="441"/>
      <c r="BD1259" s="441"/>
      <c r="BE1259" s="441"/>
      <c r="BF1259" s="441"/>
      <c r="BG1259" s="441"/>
      <c r="BH1259" s="441"/>
      <c r="BI1259" s="441"/>
      <c r="BJ1259" s="441"/>
      <c r="BK1259" s="441"/>
    </row>
    <row r="1260" spans="1:63" x14ac:dyDescent="0.25">
      <c r="A1260" s="443"/>
      <c r="B1260" s="438"/>
      <c r="C1260" s="441"/>
      <c r="D1260" s="441"/>
      <c r="E1260" s="441"/>
      <c r="I1260" s="442"/>
      <c r="Q1260" s="443"/>
      <c r="S1260" s="443"/>
      <c r="T1260" s="441"/>
      <c r="U1260" s="444"/>
      <c r="V1260" s="438"/>
      <c r="W1260" s="443"/>
      <c r="X1260" s="443"/>
      <c r="Y1260" s="441"/>
      <c r="Z1260" s="445"/>
      <c r="AA1260" s="441"/>
      <c r="AB1260" s="443"/>
      <c r="AC1260" s="441"/>
      <c r="AD1260" s="444"/>
      <c r="AG1260" s="441"/>
      <c r="AH1260" s="441"/>
      <c r="AI1260" s="443"/>
      <c r="AL1260" s="441"/>
      <c r="AN1260" s="441"/>
      <c r="AO1260" s="443"/>
      <c r="AP1260" s="441"/>
      <c r="AQ1260" s="441"/>
      <c r="AR1260" s="441"/>
      <c r="AS1260" s="441"/>
      <c r="AT1260" s="441"/>
      <c r="AU1260" s="441"/>
      <c r="AV1260" s="443"/>
      <c r="AW1260" s="442"/>
      <c r="AY1260" s="441"/>
      <c r="BC1260" s="441"/>
      <c r="BD1260" s="441"/>
      <c r="BE1260" s="441"/>
      <c r="BF1260" s="441"/>
      <c r="BG1260" s="441"/>
      <c r="BH1260" s="441"/>
      <c r="BI1260" s="441"/>
      <c r="BJ1260" s="441"/>
      <c r="BK1260" s="441"/>
    </row>
    <row r="1261" spans="1:63" x14ac:dyDescent="0.25">
      <c r="A1261" s="443"/>
      <c r="B1261" s="438"/>
      <c r="C1261" s="441"/>
      <c r="D1261" s="441"/>
      <c r="E1261" s="441"/>
      <c r="I1261" s="442"/>
      <c r="Q1261" s="443"/>
      <c r="S1261" s="443"/>
      <c r="T1261" s="441"/>
      <c r="U1261" s="444"/>
      <c r="V1261" s="438"/>
      <c r="W1261" s="443"/>
      <c r="X1261" s="443"/>
      <c r="Y1261" s="441"/>
      <c r="Z1261" s="445"/>
      <c r="AA1261" s="441"/>
      <c r="AB1261" s="443"/>
      <c r="AC1261" s="441"/>
      <c r="AD1261" s="444"/>
      <c r="AG1261" s="441"/>
      <c r="AH1261" s="441"/>
      <c r="AI1261" s="443"/>
      <c r="AL1261" s="441"/>
      <c r="AN1261" s="441"/>
      <c r="AO1261" s="443"/>
      <c r="AP1261" s="441"/>
      <c r="AQ1261" s="441"/>
      <c r="AR1261" s="441"/>
      <c r="AS1261" s="441"/>
      <c r="AT1261" s="441"/>
      <c r="AU1261" s="441"/>
      <c r="AV1261" s="443"/>
      <c r="AW1261" s="442"/>
      <c r="AY1261" s="441"/>
      <c r="BC1261" s="441"/>
      <c r="BD1261" s="441"/>
      <c r="BE1261" s="441"/>
      <c r="BF1261" s="441"/>
      <c r="BG1261" s="441"/>
      <c r="BH1261" s="441"/>
      <c r="BI1261" s="441"/>
      <c r="BJ1261" s="441"/>
      <c r="BK1261" s="441"/>
    </row>
    <row r="1262" spans="1:63" x14ac:dyDescent="0.25">
      <c r="A1262" s="443"/>
      <c r="B1262" s="438"/>
      <c r="C1262" s="441"/>
      <c r="D1262" s="441"/>
      <c r="E1262" s="441"/>
      <c r="I1262" s="442"/>
      <c r="Q1262" s="443"/>
      <c r="S1262" s="443"/>
      <c r="T1262" s="441"/>
      <c r="U1262" s="444"/>
      <c r="V1262" s="438"/>
      <c r="W1262" s="443"/>
      <c r="X1262" s="443"/>
      <c r="Y1262" s="441"/>
      <c r="Z1262" s="445"/>
      <c r="AA1262" s="441"/>
      <c r="AB1262" s="443"/>
      <c r="AC1262" s="441"/>
      <c r="AD1262" s="444"/>
      <c r="AG1262" s="441"/>
      <c r="AH1262" s="441"/>
      <c r="AI1262" s="443"/>
      <c r="AL1262" s="441"/>
      <c r="AN1262" s="441"/>
      <c r="AO1262" s="443"/>
      <c r="AP1262" s="441"/>
      <c r="AQ1262" s="441"/>
      <c r="AR1262" s="441"/>
      <c r="AS1262" s="441"/>
      <c r="AT1262" s="441"/>
      <c r="AU1262" s="441"/>
      <c r="AV1262" s="443"/>
      <c r="AW1262" s="442"/>
      <c r="AY1262" s="441"/>
      <c r="BC1262" s="441"/>
      <c r="BD1262" s="441"/>
      <c r="BE1262" s="441"/>
      <c r="BF1262" s="441"/>
      <c r="BG1262" s="441"/>
      <c r="BH1262" s="441"/>
      <c r="BI1262" s="441"/>
      <c r="BJ1262" s="441"/>
      <c r="BK1262" s="441"/>
    </row>
    <row r="1263" spans="1:63" x14ac:dyDescent="0.25">
      <c r="A1263" s="443"/>
      <c r="B1263" s="438"/>
      <c r="C1263" s="441"/>
      <c r="D1263" s="441"/>
      <c r="E1263" s="441"/>
      <c r="I1263" s="442"/>
      <c r="Q1263" s="443"/>
      <c r="S1263" s="443"/>
      <c r="T1263" s="441"/>
      <c r="U1263" s="444"/>
      <c r="V1263" s="438"/>
      <c r="W1263" s="443"/>
      <c r="X1263" s="443"/>
      <c r="Y1263" s="441"/>
      <c r="Z1263" s="445"/>
      <c r="AA1263" s="441"/>
      <c r="AB1263" s="443"/>
      <c r="AC1263" s="441"/>
      <c r="AD1263" s="444"/>
      <c r="AG1263" s="441"/>
      <c r="AH1263" s="441"/>
      <c r="AI1263" s="443"/>
      <c r="AL1263" s="441"/>
      <c r="AN1263" s="441"/>
      <c r="AO1263" s="443"/>
      <c r="AP1263" s="441"/>
      <c r="AQ1263" s="441"/>
      <c r="AR1263" s="441"/>
      <c r="AS1263" s="441"/>
      <c r="AT1263" s="441"/>
      <c r="AU1263" s="441"/>
      <c r="AV1263" s="443"/>
      <c r="AW1263" s="442"/>
      <c r="AY1263" s="441"/>
      <c r="BC1263" s="441"/>
      <c r="BD1263" s="441"/>
      <c r="BE1263" s="441"/>
      <c r="BF1263" s="441"/>
      <c r="BG1263" s="441"/>
      <c r="BH1263" s="441"/>
      <c r="BI1263" s="441"/>
      <c r="BJ1263" s="441"/>
      <c r="BK1263" s="441"/>
    </row>
    <row r="1264" spans="1:63" x14ac:dyDescent="0.25">
      <c r="A1264" s="443"/>
      <c r="B1264" s="438"/>
      <c r="C1264" s="441"/>
      <c r="D1264" s="441"/>
      <c r="E1264" s="441"/>
      <c r="I1264" s="442"/>
      <c r="Q1264" s="443"/>
      <c r="S1264" s="443"/>
      <c r="T1264" s="441"/>
      <c r="U1264" s="444"/>
      <c r="V1264" s="438"/>
      <c r="W1264" s="443"/>
      <c r="X1264" s="443"/>
      <c r="Y1264" s="441"/>
      <c r="Z1264" s="445"/>
      <c r="AA1264" s="441"/>
      <c r="AB1264" s="443"/>
      <c r="AC1264" s="441"/>
      <c r="AD1264" s="444"/>
      <c r="AG1264" s="441"/>
      <c r="AH1264" s="441"/>
      <c r="AI1264" s="443"/>
      <c r="AL1264" s="441"/>
      <c r="AN1264" s="441"/>
      <c r="AO1264" s="443"/>
      <c r="AP1264" s="441"/>
      <c r="AQ1264" s="441"/>
      <c r="AR1264" s="441"/>
      <c r="AS1264" s="441"/>
      <c r="AT1264" s="441"/>
      <c r="AU1264" s="441"/>
      <c r="AV1264" s="443"/>
      <c r="AW1264" s="442"/>
      <c r="AY1264" s="441"/>
      <c r="BC1264" s="441"/>
      <c r="BD1264" s="441"/>
      <c r="BE1264" s="441"/>
      <c r="BF1264" s="441"/>
      <c r="BG1264" s="441"/>
      <c r="BH1264" s="441"/>
      <c r="BI1264" s="441"/>
      <c r="BJ1264" s="441"/>
      <c r="BK1264" s="441"/>
    </row>
    <row r="1265" spans="1:63" x14ac:dyDescent="0.25">
      <c r="A1265" s="443"/>
      <c r="B1265" s="438"/>
      <c r="C1265" s="441"/>
      <c r="D1265" s="441"/>
      <c r="E1265" s="441"/>
      <c r="I1265" s="442"/>
      <c r="Q1265" s="443"/>
      <c r="S1265" s="443"/>
      <c r="T1265" s="441"/>
      <c r="U1265" s="444"/>
      <c r="V1265" s="438"/>
      <c r="W1265" s="443"/>
      <c r="X1265" s="443"/>
      <c r="Y1265" s="441"/>
      <c r="Z1265" s="445"/>
      <c r="AA1265" s="441"/>
      <c r="AB1265" s="443"/>
      <c r="AC1265" s="441"/>
      <c r="AD1265" s="444"/>
      <c r="AG1265" s="441"/>
      <c r="AH1265" s="441"/>
      <c r="AI1265" s="443"/>
      <c r="AL1265" s="441"/>
      <c r="AN1265" s="441"/>
      <c r="AO1265" s="443"/>
      <c r="AP1265" s="441"/>
      <c r="AQ1265" s="441"/>
      <c r="AR1265" s="441"/>
      <c r="AS1265" s="441"/>
      <c r="AT1265" s="441"/>
      <c r="AU1265" s="441"/>
      <c r="AV1265" s="443"/>
      <c r="AW1265" s="442"/>
      <c r="AY1265" s="441"/>
      <c r="BC1265" s="441"/>
      <c r="BD1265" s="441"/>
      <c r="BE1265" s="441"/>
      <c r="BF1265" s="441"/>
      <c r="BG1265" s="441"/>
      <c r="BH1265" s="441"/>
      <c r="BI1265" s="441"/>
      <c r="BJ1265" s="441"/>
      <c r="BK1265" s="441"/>
    </row>
    <row r="1266" spans="1:63" x14ac:dyDescent="0.25">
      <c r="A1266" s="443"/>
      <c r="B1266" s="438"/>
      <c r="C1266" s="441"/>
      <c r="D1266" s="441"/>
      <c r="E1266" s="441"/>
      <c r="I1266" s="442"/>
      <c r="Q1266" s="443"/>
      <c r="S1266" s="443"/>
      <c r="T1266" s="441"/>
      <c r="U1266" s="444"/>
      <c r="V1266" s="438"/>
      <c r="W1266" s="443"/>
      <c r="X1266" s="443"/>
      <c r="Y1266" s="441"/>
      <c r="Z1266" s="445"/>
      <c r="AA1266" s="441"/>
      <c r="AB1266" s="443"/>
      <c r="AC1266" s="441"/>
      <c r="AD1266" s="444"/>
      <c r="AG1266" s="441"/>
      <c r="AH1266" s="441"/>
      <c r="AI1266" s="443"/>
      <c r="AL1266" s="441"/>
      <c r="AN1266" s="441"/>
      <c r="AO1266" s="443"/>
      <c r="AP1266" s="441"/>
      <c r="AQ1266" s="441"/>
      <c r="AR1266" s="441"/>
      <c r="AS1266" s="441"/>
      <c r="AT1266" s="441"/>
      <c r="AU1266" s="441"/>
      <c r="AV1266" s="443"/>
      <c r="AW1266" s="442"/>
      <c r="AY1266" s="441"/>
      <c r="BC1266" s="441"/>
      <c r="BD1266" s="441"/>
      <c r="BE1266" s="441"/>
      <c r="BF1266" s="441"/>
      <c r="BG1266" s="441"/>
      <c r="BH1266" s="441"/>
      <c r="BI1266" s="441"/>
      <c r="BJ1266" s="441"/>
      <c r="BK1266" s="441"/>
    </row>
    <row r="1267" spans="1:63" x14ac:dyDescent="0.25">
      <c r="A1267" s="443"/>
      <c r="B1267" s="438"/>
      <c r="C1267" s="441"/>
      <c r="D1267" s="441"/>
      <c r="E1267" s="441"/>
      <c r="I1267" s="442"/>
      <c r="Q1267" s="443"/>
      <c r="S1267" s="443"/>
      <c r="T1267" s="441"/>
      <c r="U1267" s="444"/>
      <c r="V1267" s="438"/>
      <c r="W1267" s="443"/>
      <c r="X1267" s="443"/>
      <c r="Y1267" s="441"/>
      <c r="Z1267" s="445"/>
      <c r="AA1267" s="441"/>
      <c r="AB1267" s="443"/>
      <c r="AC1267" s="441"/>
      <c r="AD1267" s="444"/>
      <c r="AG1267" s="441"/>
      <c r="AH1267" s="441"/>
      <c r="AI1267" s="443"/>
      <c r="AL1267" s="441"/>
      <c r="AN1267" s="441"/>
      <c r="AO1267" s="443"/>
      <c r="AP1267" s="441"/>
      <c r="AQ1267" s="441"/>
      <c r="AR1267" s="441"/>
      <c r="AS1267" s="441"/>
      <c r="AT1267" s="441"/>
      <c r="AU1267" s="441"/>
      <c r="AV1267" s="443"/>
      <c r="AW1267" s="442"/>
      <c r="AY1267" s="441"/>
      <c r="BC1267" s="441"/>
      <c r="BD1267" s="441"/>
      <c r="BE1267" s="441"/>
      <c r="BF1267" s="441"/>
      <c r="BG1267" s="441"/>
      <c r="BH1267" s="441"/>
      <c r="BI1267" s="441"/>
      <c r="BJ1267" s="441"/>
      <c r="BK1267" s="441"/>
    </row>
    <row r="1268" spans="1:63" x14ac:dyDescent="0.25">
      <c r="A1268" s="443"/>
      <c r="B1268" s="438"/>
      <c r="C1268" s="441"/>
      <c r="D1268" s="441"/>
      <c r="E1268" s="441"/>
      <c r="I1268" s="442"/>
      <c r="Q1268" s="443"/>
      <c r="S1268" s="443"/>
      <c r="T1268" s="441"/>
      <c r="U1268" s="444"/>
      <c r="V1268" s="438"/>
      <c r="W1268" s="443"/>
      <c r="X1268" s="443"/>
      <c r="Y1268" s="441"/>
      <c r="Z1268" s="445"/>
      <c r="AA1268" s="441"/>
      <c r="AB1268" s="443"/>
      <c r="AC1268" s="441"/>
      <c r="AD1268" s="444"/>
      <c r="AG1268" s="441"/>
      <c r="AH1268" s="441"/>
      <c r="AI1268" s="443"/>
      <c r="AL1268" s="441"/>
      <c r="AN1268" s="441"/>
      <c r="AO1268" s="443"/>
      <c r="AP1268" s="441"/>
      <c r="AQ1268" s="441"/>
      <c r="AR1268" s="441"/>
      <c r="AS1268" s="441"/>
      <c r="AT1268" s="441"/>
      <c r="AU1268" s="441"/>
      <c r="AV1268" s="443"/>
      <c r="AW1268" s="442"/>
      <c r="AY1268" s="441"/>
      <c r="BC1268" s="441"/>
      <c r="BD1268" s="441"/>
      <c r="BE1268" s="441"/>
      <c r="BF1268" s="441"/>
      <c r="BG1268" s="441"/>
      <c r="BH1268" s="441"/>
      <c r="BI1268" s="441"/>
      <c r="BJ1268" s="441"/>
      <c r="BK1268" s="441"/>
    </row>
    <row r="1269" spans="1:63" x14ac:dyDescent="0.25">
      <c r="A1269" s="443"/>
      <c r="B1269" s="438"/>
      <c r="C1269" s="441"/>
      <c r="D1269" s="441"/>
      <c r="E1269" s="441"/>
      <c r="I1269" s="442"/>
      <c r="Q1269" s="443"/>
      <c r="S1269" s="443"/>
      <c r="T1269" s="441"/>
      <c r="U1269" s="444"/>
      <c r="V1269" s="438"/>
      <c r="W1269" s="443"/>
      <c r="X1269" s="443"/>
      <c r="Y1269" s="441"/>
      <c r="Z1269" s="445"/>
      <c r="AA1269" s="441"/>
      <c r="AB1269" s="443"/>
      <c r="AC1269" s="441"/>
      <c r="AD1269" s="444"/>
      <c r="AG1269" s="441"/>
      <c r="AH1269" s="441"/>
      <c r="AI1269" s="443"/>
      <c r="AL1269" s="441"/>
      <c r="AN1269" s="441"/>
      <c r="AO1269" s="443"/>
      <c r="AP1269" s="441"/>
      <c r="AQ1269" s="441"/>
      <c r="AR1269" s="441"/>
      <c r="AS1269" s="441"/>
      <c r="AT1269" s="441"/>
      <c r="AU1269" s="441"/>
      <c r="AV1269" s="443"/>
      <c r="AW1269" s="442"/>
      <c r="AY1269" s="441"/>
      <c r="BC1269" s="441"/>
      <c r="BD1269" s="441"/>
      <c r="BE1269" s="441"/>
      <c r="BF1269" s="441"/>
      <c r="BG1269" s="441"/>
      <c r="BH1269" s="441"/>
      <c r="BI1269" s="441"/>
      <c r="BJ1269" s="441"/>
      <c r="BK1269" s="441"/>
    </row>
    <row r="1270" spans="1:63" x14ac:dyDescent="0.25">
      <c r="A1270" s="443"/>
      <c r="B1270" s="438"/>
      <c r="C1270" s="441"/>
      <c r="D1270" s="441"/>
      <c r="E1270" s="441"/>
      <c r="I1270" s="442"/>
      <c r="Q1270" s="443"/>
      <c r="S1270" s="443"/>
      <c r="T1270" s="441"/>
      <c r="U1270" s="444"/>
      <c r="V1270" s="438"/>
      <c r="W1270" s="443"/>
      <c r="X1270" s="443"/>
      <c r="Y1270" s="441"/>
      <c r="Z1270" s="445"/>
      <c r="AA1270" s="441"/>
      <c r="AB1270" s="443"/>
      <c r="AC1270" s="441"/>
      <c r="AD1270" s="444"/>
      <c r="AG1270" s="441"/>
      <c r="AH1270" s="441"/>
      <c r="AI1270" s="443"/>
      <c r="AL1270" s="441"/>
      <c r="AN1270" s="441"/>
      <c r="AO1270" s="443"/>
      <c r="AP1270" s="441"/>
      <c r="AQ1270" s="441"/>
      <c r="AR1270" s="441"/>
      <c r="AS1270" s="441"/>
      <c r="AT1270" s="441"/>
      <c r="AU1270" s="441"/>
      <c r="AV1270" s="443"/>
      <c r="AW1270" s="442"/>
      <c r="AY1270" s="441"/>
      <c r="BC1270" s="441"/>
      <c r="BD1270" s="441"/>
      <c r="BE1270" s="441"/>
      <c r="BF1270" s="441"/>
      <c r="BG1270" s="441"/>
      <c r="BH1270" s="441"/>
      <c r="BI1270" s="441"/>
      <c r="BJ1270" s="441"/>
      <c r="BK1270" s="441"/>
    </row>
    <row r="1271" spans="1:63" x14ac:dyDescent="0.25">
      <c r="A1271" s="443"/>
      <c r="B1271" s="438"/>
      <c r="C1271" s="441"/>
      <c r="D1271" s="441"/>
      <c r="E1271" s="441"/>
      <c r="I1271" s="442"/>
      <c r="Q1271" s="443"/>
      <c r="S1271" s="443"/>
      <c r="T1271" s="441"/>
      <c r="U1271" s="444"/>
      <c r="V1271" s="438"/>
      <c r="W1271" s="443"/>
      <c r="X1271" s="443"/>
      <c r="Y1271" s="441"/>
      <c r="Z1271" s="445"/>
      <c r="AA1271" s="441"/>
      <c r="AB1271" s="443"/>
      <c r="AC1271" s="441"/>
      <c r="AD1271" s="444"/>
      <c r="AG1271" s="441"/>
      <c r="AH1271" s="441"/>
      <c r="AI1271" s="443"/>
      <c r="AL1271" s="441"/>
      <c r="AN1271" s="441"/>
      <c r="AO1271" s="443"/>
      <c r="AP1271" s="441"/>
      <c r="AQ1271" s="441"/>
      <c r="AR1271" s="441"/>
      <c r="AS1271" s="441"/>
      <c r="AT1271" s="441"/>
      <c r="AU1271" s="441"/>
      <c r="AV1271" s="443"/>
      <c r="AW1271" s="442"/>
      <c r="AY1271" s="441"/>
      <c r="BC1271" s="441"/>
      <c r="BD1271" s="441"/>
      <c r="BE1271" s="441"/>
      <c r="BF1271" s="441"/>
      <c r="BG1271" s="441"/>
      <c r="BH1271" s="441"/>
      <c r="BI1271" s="441"/>
      <c r="BJ1271" s="441"/>
      <c r="BK1271" s="441"/>
    </row>
    <row r="1272" spans="1:63" x14ac:dyDescent="0.25">
      <c r="A1272" s="443"/>
      <c r="B1272" s="438"/>
      <c r="C1272" s="441"/>
      <c r="D1272" s="441"/>
      <c r="E1272" s="441"/>
      <c r="I1272" s="442"/>
      <c r="Q1272" s="443"/>
      <c r="S1272" s="443"/>
      <c r="T1272" s="441"/>
      <c r="U1272" s="444"/>
      <c r="V1272" s="438"/>
      <c r="W1272" s="443"/>
      <c r="X1272" s="443"/>
      <c r="Y1272" s="441"/>
      <c r="Z1272" s="445"/>
      <c r="AA1272" s="441"/>
      <c r="AB1272" s="443"/>
      <c r="AC1272" s="441"/>
      <c r="AD1272" s="444"/>
      <c r="AG1272" s="441"/>
      <c r="AH1272" s="441"/>
      <c r="AI1272" s="443"/>
      <c r="AL1272" s="441"/>
      <c r="AN1272" s="441"/>
      <c r="AO1272" s="443"/>
      <c r="AP1272" s="441"/>
      <c r="AQ1272" s="441"/>
      <c r="AR1272" s="441"/>
      <c r="AS1272" s="441"/>
      <c r="AT1272" s="441"/>
      <c r="AU1272" s="441"/>
      <c r="AV1272" s="443"/>
      <c r="AW1272" s="442"/>
      <c r="AY1272" s="441"/>
      <c r="BC1272" s="441"/>
      <c r="BD1272" s="441"/>
      <c r="BE1272" s="441"/>
      <c r="BF1272" s="441"/>
      <c r="BG1272" s="441"/>
      <c r="BH1272" s="441"/>
      <c r="BI1272" s="441"/>
      <c r="BJ1272" s="441"/>
      <c r="BK1272" s="441"/>
    </row>
    <row r="1273" spans="1:63" x14ac:dyDescent="0.25">
      <c r="A1273" s="443"/>
      <c r="B1273" s="438"/>
      <c r="C1273" s="441"/>
      <c r="D1273" s="441"/>
      <c r="E1273" s="441"/>
      <c r="I1273" s="442"/>
      <c r="Q1273" s="443"/>
      <c r="S1273" s="443"/>
      <c r="T1273" s="441"/>
      <c r="U1273" s="444"/>
      <c r="V1273" s="438"/>
      <c r="W1273" s="443"/>
      <c r="X1273" s="443"/>
      <c r="Y1273" s="441"/>
      <c r="Z1273" s="445"/>
      <c r="AA1273" s="441"/>
      <c r="AB1273" s="443"/>
      <c r="AC1273" s="441"/>
      <c r="AD1273" s="444"/>
      <c r="AG1273" s="441"/>
      <c r="AH1273" s="441"/>
      <c r="AI1273" s="443"/>
      <c r="AL1273" s="441"/>
      <c r="AN1273" s="441"/>
      <c r="AO1273" s="443"/>
      <c r="AP1273" s="441"/>
      <c r="AQ1273" s="441"/>
      <c r="AR1273" s="441"/>
      <c r="AS1273" s="441"/>
      <c r="AT1273" s="441"/>
      <c r="AU1273" s="441"/>
      <c r="AV1273" s="443"/>
      <c r="AW1273" s="442"/>
      <c r="AY1273" s="441"/>
      <c r="BC1273" s="441"/>
      <c r="BD1273" s="441"/>
      <c r="BE1273" s="441"/>
      <c r="BF1273" s="441"/>
      <c r="BG1273" s="441"/>
      <c r="BH1273" s="441"/>
      <c r="BI1273" s="441"/>
      <c r="BJ1273" s="441"/>
      <c r="BK1273" s="441"/>
    </row>
    <row r="1274" spans="1:63" x14ac:dyDescent="0.25">
      <c r="A1274" s="443"/>
      <c r="B1274" s="438"/>
      <c r="C1274" s="441"/>
      <c r="D1274" s="441"/>
      <c r="E1274" s="441"/>
      <c r="I1274" s="442"/>
      <c r="Q1274" s="443"/>
      <c r="S1274" s="443"/>
      <c r="T1274" s="441"/>
      <c r="U1274" s="444"/>
      <c r="V1274" s="438"/>
      <c r="W1274" s="443"/>
      <c r="X1274" s="443"/>
      <c r="Y1274" s="441"/>
      <c r="Z1274" s="445"/>
      <c r="AA1274" s="441"/>
      <c r="AB1274" s="443"/>
      <c r="AC1274" s="441"/>
      <c r="AD1274" s="444"/>
      <c r="AG1274" s="441"/>
      <c r="AH1274" s="441"/>
      <c r="AI1274" s="443"/>
      <c r="AL1274" s="441"/>
      <c r="AN1274" s="441"/>
      <c r="AO1274" s="443"/>
      <c r="AP1274" s="441"/>
      <c r="AQ1274" s="441"/>
      <c r="AR1274" s="441"/>
      <c r="AS1274" s="441"/>
      <c r="AT1274" s="441"/>
      <c r="AU1274" s="441"/>
      <c r="AV1274" s="443"/>
      <c r="AW1274" s="442"/>
      <c r="AY1274" s="441"/>
      <c r="BC1274" s="441"/>
      <c r="BD1274" s="441"/>
      <c r="BE1274" s="441"/>
      <c r="BF1274" s="441"/>
      <c r="BG1274" s="441"/>
      <c r="BH1274" s="441"/>
      <c r="BI1274" s="441"/>
      <c r="BJ1274" s="441"/>
      <c r="BK1274" s="441"/>
    </row>
    <row r="1275" spans="1:63" x14ac:dyDescent="0.25">
      <c r="A1275" s="443"/>
      <c r="B1275" s="438"/>
      <c r="C1275" s="441"/>
      <c r="D1275" s="441"/>
      <c r="E1275" s="441"/>
      <c r="I1275" s="442"/>
      <c r="Q1275" s="443"/>
      <c r="S1275" s="443"/>
      <c r="T1275" s="441"/>
      <c r="U1275" s="444"/>
      <c r="V1275" s="438"/>
      <c r="W1275" s="443"/>
      <c r="X1275" s="443"/>
      <c r="Y1275" s="441"/>
      <c r="Z1275" s="445"/>
      <c r="AA1275" s="441"/>
      <c r="AB1275" s="443"/>
      <c r="AC1275" s="441"/>
      <c r="AD1275" s="444"/>
      <c r="AG1275" s="441"/>
      <c r="AH1275" s="441"/>
      <c r="AI1275" s="443"/>
      <c r="AL1275" s="441"/>
      <c r="AN1275" s="441"/>
      <c r="AO1275" s="443"/>
      <c r="AP1275" s="441"/>
      <c r="AQ1275" s="441"/>
      <c r="AR1275" s="441"/>
      <c r="AS1275" s="441"/>
      <c r="AT1275" s="441"/>
      <c r="AU1275" s="441"/>
      <c r="AV1275" s="443"/>
      <c r="AW1275" s="442"/>
      <c r="AY1275" s="441"/>
      <c r="BC1275" s="441"/>
      <c r="BD1275" s="441"/>
      <c r="BE1275" s="441"/>
      <c r="BF1275" s="441"/>
      <c r="BG1275" s="441"/>
      <c r="BH1275" s="441"/>
      <c r="BI1275" s="441"/>
      <c r="BJ1275" s="441"/>
      <c r="BK1275" s="441"/>
    </row>
    <row r="1276" spans="1:63" x14ac:dyDescent="0.25">
      <c r="A1276" s="443"/>
      <c r="B1276" s="438"/>
      <c r="C1276" s="441"/>
      <c r="D1276" s="441"/>
      <c r="E1276" s="441"/>
      <c r="I1276" s="442"/>
      <c r="Q1276" s="443"/>
      <c r="S1276" s="443"/>
      <c r="T1276" s="441"/>
      <c r="U1276" s="444"/>
      <c r="V1276" s="438"/>
      <c r="W1276" s="443"/>
      <c r="X1276" s="443"/>
      <c r="Y1276" s="441"/>
      <c r="Z1276" s="445"/>
      <c r="AA1276" s="441"/>
      <c r="AB1276" s="443"/>
      <c r="AC1276" s="441"/>
      <c r="AD1276" s="444"/>
      <c r="AG1276" s="441"/>
      <c r="AH1276" s="441"/>
      <c r="AI1276" s="443"/>
      <c r="AL1276" s="441"/>
      <c r="AN1276" s="441"/>
      <c r="AO1276" s="443"/>
      <c r="AP1276" s="441"/>
      <c r="AQ1276" s="441"/>
      <c r="AR1276" s="441"/>
      <c r="AS1276" s="441"/>
      <c r="AT1276" s="441"/>
      <c r="AU1276" s="441"/>
      <c r="AV1276" s="443"/>
      <c r="AW1276" s="442"/>
      <c r="AY1276" s="441"/>
      <c r="BC1276" s="441"/>
      <c r="BD1276" s="441"/>
      <c r="BE1276" s="441"/>
      <c r="BF1276" s="441"/>
      <c r="BG1276" s="441"/>
      <c r="BH1276" s="441"/>
      <c r="BI1276" s="441"/>
      <c r="BJ1276" s="441"/>
      <c r="BK1276" s="441"/>
    </row>
    <row r="1277" spans="1:63" x14ac:dyDescent="0.25">
      <c r="A1277" s="443"/>
      <c r="B1277" s="438"/>
      <c r="C1277" s="441"/>
      <c r="D1277" s="441"/>
      <c r="E1277" s="441"/>
      <c r="I1277" s="442"/>
      <c r="Q1277" s="443"/>
      <c r="S1277" s="443"/>
      <c r="T1277" s="441"/>
      <c r="U1277" s="444"/>
      <c r="V1277" s="438"/>
      <c r="W1277" s="443"/>
      <c r="X1277" s="443"/>
      <c r="Y1277" s="441"/>
      <c r="Z1277" s="445"/>
      <c r="AA1277" s="441"/>
      <c r="AB1277" s="443"/>
      <c r="AC1277" s="441"/>
      <c r="AD1277" s="444"/>
      <c r="AG1277" s="441"/>
      <c r="AH1277" s="441"/>
      <c r="AI1277" s="443"/>
      <c r="AL1277" s="441"/>
      <c r="AN1277" s="441"/>
      <c r="AO1277" s="443"/>
      <c r="AP1277" s="441"/>
      <c r="AQ1277" s="441"/>
      <c r="AR1277" s="441"/>
      <c r="AS1277" s="441"/>
      <c r="AT1277" s="441"/>
      <c r="AU1277" s="441"/>
      <c r="AV1277" s="443"/>
      <c r="AW1277" s="442"/>
      <c r="AY1277" s="441"/>
      <c r="BC1277" s="441"/>
      <c r="BD1277" s="441"/>
      <c r="BE1277" s="441"/>
      <c r="BF1277" s="441"/>
      <c r="BG1277" s="441"/>
      <c r="BH1277" s="441"/>
      <c r="BI1277" s="441"/>
      <c r="BJ1277" s="441"/>
      <c r="BK1277" s="441"/>
    </row>
    <row r="1278" spans="1:63" x14ac:dyDescent="0.25">
      <c r="A1278" s="443"/>
      <c r="B1278" s="438"/>
      <c r="C1278" s="441"/>
      <c r="D1278" s="441"/>
      <c r="E1278" s="441"/>
      <c r="I1278" s="442"/>
      <c r="Q1278" s="443"/>
      <c r="S1278" s="443"/>
      <c r="T1278" s="441"/>
      <c r="U1278" s="444"/>
      <c r="V1278" s="438"/>
      <c r="W1278" s="443"/>
      <c r="X1278" s="443"/>
      <c r="Y1278" s="441"/>
      <c r="Z1278" s="445"/>
      <c r="AA1278" s="441"/>
      <c r="AB1278" s="443"/>
      <c r="AC1278" s="441"/>
      <c r="AD1278" s="444"/>
      <c r="AG1278" s="441"/>
      <c r="AH1278" s="441"/>
      <c r="AI1278" s="443"/>
      <c r="AL1278" s="441"/>
      <c r="AN1278" s="441"/>
      <c r="AO1278" s="443"/>
      <c r="AP1278" s="441"/>
      <c r="AQ1278" s="441"/>
      <c r="AR1278" s="441"/>
      <c r="AS1278" s="441"/>
      <c r="AT1278" s="441"/>
      <c r="AU1278" s="441"/>
      <c r="AV1278" s="443"/>
      <c r="AW1278" s="442"/>
      <c r="AY1278" s="441"/>
      <c r="BC1278" s="441"/>
      <c r="BD1278" s="441"/>
      <c r="BE1278" s="441"/>
      <c r="BF1278" s="441"/>
      <c r="BG1278" s="441"/>
      <c r="BH1278" s="441"/>
      <c r="BI1278" s="441"/>
      <c r="BJ1278" s="441"/>
      <c r="BK1278" s="441"/>
    </row>
    <row r="1279" spans="1:63" x14ac:dyDescent="0.25">
      <c r="A1279" s="443"/>
      <c r="B1279" s="438"/>
      <c r="C1279" s="441"/>
      <c r="D1279" s="441"/>
      <c r="E1279" s="441"/>
      <c r="I1279" s="442"/>
      <c r="Q1279" s="443"/>
      <c r="S1279" s="443"/>
      <c r="T1279" s="441"/>
      <c r="U1279" s="444"/>
      <c r="V1279" s="438"/>
      <c r="W1279" s="443"/>
      <c r="X1279" s="443"/>
      <c r="Y1279" s="441"/>
      <c r="Z1279" s="445"/>
      <c r="AA1279" s="441"/>
      <c r="AB1279" s="443"/>
      <c r="AC1279" s="441"/>
      <c r="AD1279" s="444"/>
      <c r="AG1279" s="441"/>
      <c r="AH1279" s="441"/>
      <c r="AI1279" s="443"/>
      <c r="AL1279" s="441"/>
      <c r="AN1279" s="441"/>
      <c r="AO1279" s="443"/>
      <c r="AP1279" s="441"/>
      <c r="AQ1279" s="441"/>
      <c r="AR1279" s="441"/>
      <c r="AS1279" s="441"/>
      <c r="AT1279" s="441"/>
      <c r="AU1279" s="441"/>
      <c r="AV1279" s="443"/>
      <c r="AW1279" s="442"/>
      <c r="AY1279" s="441"/>
      <c r="BC1279" s="441"/>
      <c r="BD1279" s="441"/>
      <c r="BE1279" s="441"/>
      <c r="BF1279" s="441"/>
      <c r="BG1279" s="441"/>
      <c r="BH1279" s="441"/>
      <c r="BI1279" s="441"/>
      <c r="BJ1279" s="441"/>
      <c r="BK1279" s="441"/>
    </row>
    <row r="1280" spans="1:63" x14ac:dyDescent="0.25">
      <c r="A1280" s="443"/>
      <c r="B1280" s="438"/>
      <c r="C1280" s="441"/>
      <c r="D1280" s="441"/>
      <c r="E1280" s="441"/>
      <c r="I1280" s="442"/>
      <c r="Q1280" s="443"/>
      <c r="S1280" s="443"/>
      <c r="T1280" s="441"/>
      <c r="U1280" s="444"/>
      <c r="V1280" s="438"/>
      <c r="W1280" s="443"/>
      <c r="X1280" s="443"/>
      <c r="Y1280" s="441"/>
      <c r="Z1280" s="445"/>
      <c r="AA1280" s="441"/>
      <c r="AB1280" s="443"/>
      <c r="AC1280" s="441"/>
      <c r="AD1280" s="444"/>
      <c r="AG1280" s="441"/>
      <c r="AH1280" s="441"/>
      <c r="AI1280" s="443"/>
      <c r="AL1280" s="441"/>
      <c r="AN1280" s="441"/>
      <c r="AO1280" s="443"/>
      <c r="AP1280" s="441"/>
      <c r="AQ1280" s="441"/>
      <c r="AR1280" s="441"/>
      <c r="AS1280" s="441"/>
      <c r="AT1280" s="441"/>
      <c r="AU1280" s="441"/>
      <c r="AV1280" s="443"/>
      <c r="AW1280" s="442"/>
      <c r="AY1280" s="441"/>
      <c r="BC1280" s="441"/>
      <c r="BD1280" s="441"/>
      <c r="BE1280" s="441"/>
      <c r="BF1280" s="441"/>
      <c r="BG1280" s="441"/>
      <c r="BH1280" s="441"/>
      <c r="BI1280" s="441"/>
      <c r="BJ1280" s="441"/>
      <c r="BK1280" s="441"/>
    </row>
    <row r="1281" spans="1:63" x14ac:dyDescent="0.25">
      <c r="A1281" s="443"/>
      <c r="B1281" s="438"/>
      <c r="C1281" s="441"/>
      <c r="D1281" s="441"/>
      <c r="E1281" s="441"/>
      <c r="I1281" s="442"/>
      <c r="Q1281" s="443"/>
      <c r="S1281" s="443"/>
      <c r="T1281" s="441"/>
      <c r="U1281" s="444"/>
      <c r="V1281" s="438"/>
      <c r="W1281" s="443"/>
      <c r="X1281" s="443"/>
      <c r="Y1281" s="441"/>
      <c r="Z1281" s="445"/>
      <c r="AA1281" s="441"/>
      <c r="AB1281" s="443"/>
      <c r="AC1281" s="441"/>
      <c r="AD1281" s="444"/>
      <c r="AG1281" s="441"/>
      <c r="AH1281" s="441"/>
      <c r="AI1281" s="443"/>
      <c r="AL1281" s="441"/>
      <c r="AN1281" s="441"/>
      <c r="AO1281" s="443"/>
      <c r="AP1281" s="441"/>
      <c r="AQ1281" s="441"/>
      <c r="AR1281" s="441"/>
      <c r="AS1281" s="441"/>
      <c r="AT1281" s="441"/>
      <c r="AU1281" s="441"/>
      <c r="AV1281" s="443"/>
      <c r="AW1281" s="442"/>
      <c r="AY1281" s="441"/>
      <c r="BC1281" s="441"/>
      <c r="BD1281" s="441"/>
      <c r="BE1281" s="441"/>
      <c r="BF1281" s="441"/>
      <c r="BG1281" s="441"/>
      <c r="BH1281" s="441"/>
      <c r="BI1281" s="441"/>
      <c r="BJ1281" s="441"/>
      <c r="BK1281" s="441"/>
    </row>
    <row r="1282" spans="1:63" x14ac:dyDescent="0.25">
      <c r="A1282" s="443"/>
      <c r="B1282" s="438"/>
      <c r="C1282" s="441"/>
      <c r="D1282" s="441"/>
      <c r="E1282" s="441"/>
      <c r="I1282" s="442"/>
      <c r="Q1282" s="443"/>
      <c r="S1282" s="443"/>
      <c r="T1282" s="441"/>
      <c r="U1282" s="444"/>
      <c r="V1282" s="438"/>
      <c r="W1282" s="443"/>
      <c r="X1282" s="443"/>
      <c r="Y1282" s="441"/>
      <c r="Z1282" s="445"/>
      <c r="AA1282" s="441"/>
      <c r="AB1282" s="443"/>
      <c r="AC1282" s="441"/>
      <c r="AD1282" s="444"/>
      <c r="AG1282" s="441"/>
      <c r="AH1282" s="441"/>
      <c r="AI1282" s="443"/>
      <c r="AL1282" s="441"/>
      <c r="AN1282" s="441"/>
      <c r="AO1282" s="443"/>
      <c r="AP1282" s="441"/>
      <c r="AQ1282" s="441"/>
      <c r="AR1282" s="441"/>
      <c r="AS1282" s="441"/>
      <c r="AT1282" s="441"/>
      <c r="AU1282" s="441"/>
      <c r="AV1282" s="443"/>
      <c r="AW1282" s="442"/>
      <c r="AY1282" s="441"/>
      <c r="BC1282" s="441"/>
      <c r="BD1282" s="441"/>
      <c r="BE1282" s="441"/>
      <c r="BF1282" s="441"/>
      <c r="BG1282" s="441"/>
      <c r="BH1282" s="441"/>
      <c r="BI1282" s="441"/>
      <c r="BJ1282" s="441"/>
      <c r="BK1282" s="441"/>
    </row>
    <row r="1283" spans="1:63" x14ac:dyDescent="0.25">
      <c r="A1283" s="443"/>
      <c r="B1283" s="438"/>
      <c r="C1283" s="441"/>
      <c r="D1283" s="441"/>
      <c r="E1283" s="441"/>
      <c r="I1283" s="442"/>
      <c r="Q1283" s="443"/>
      <c r="S1283" s="443"/>
      <c r="T1283" s="441"/>
      <c r="U1283" s="444"/>
      <c r="V1283" s="438"/>
      <c r="W1283" s="443"/>
      <c r="X1283" s="443"/>
      <c r="Y1283" s="441"/>
      <c r="Z1283" s="445"/>
      <c r="AA1283" s="441"/>
      <c r="AB1283" s="443"/>
      <c r="AC1283" s="441"/>
      <c r="AD1283" s="444"/>
      <c r="AG1283" s="441"/>
      <c r="AH1283" s="441"/>
      <c r="AI1283" s="443"/>
      <c r="AL1283" s="441"/>
      <c r="AN1283" s="441"/>
      <c r="AO1283" s="443"/>
      <c r="AP1283" s="441"/>
      <c r="AQ1283" s="441"/>
      <c r="AR1283" s="441"/>
      <c r="AS1283" s="441"/>
      <c r="AT1283" s="441"/>
      <c r="AU1283" s="441"/>
      <c r="AV1283" s="443"/>
      <c r="AW1283" s="442"/>
      <c r="AY1283" s="441"/>
      <c r="BC1283" s="441"/>
      <c r="BD1283" s="441"/>
      <c r="BE1283" s="441"/>
      <c r="BF1283" s="441"/>
      <c r="BG1283" s="441"/>
      <c r="BH1283" s="441"/>
      <c r="BI1283" s="441"/>
      <c r="BJ1283" s="441"/>
      <c r="BK1283" s="441"/>
    </row>
    <row r="1284" spans="1:63" x14ac:dyDescent="0.25">
      <c r="A1284" s="443"/>
      <c r="B1284" s="438"/>
      <c r="C1284" s="441"/>
      <c r="D1284" s="441"/>
      <c r="E1284" s="441"/>
      <c r="I1284" s="442"/>
      <c r="Q1284" s="443"/>
      <c r="S1284" s="443"/>
      <c r="T1284" s="441"/>
      <c r="U1284" s="444"/>
      <c r="V1284" s="438"/>
      <c r="W1284" s="443"/>
      <c r="X1284" s="443"/>
      <c r="Y1284" s="441"/>
      <c r="Z1284" s="445"/>
      <c r="AA1284" s="441"/>
      <c r="AB1284" s="443"/>
      <c r="AC1284" s="441"/>
      <c r="AD1284" s="444"/>
      <c r="AG1284" s="441"/>
      <c r="AH1284" s="441"/>
      <c r="AI1284" s="443"/>
      <c r="AL1284" s="441"/>
      <c r="AN1284" s="441"/>
      <c r="AO1284" s="443"/>
      <c r="AP1284" s="441"/>
      <c r="AQ1284" s="441"/>
      <c r="AR1284" s="441"/>
      <c r="AS1284" s="441"/>
      <c r="AT1284" s="441"/>
      <c r="AU1284" s="441"/>
      <c r="AV1284" s="443"/>
      <c r="AW1284" s="442"/>
      <c r="AY1284" s="441"/>
      <c r="BC1284" s="441"/>
      <c r="BD1284" s="441"/>
      <c r="BE1284" s="441"/>
      <c r="BF1284" s="441"/>
      <c r="BG1284" s="441"/>
      <c r="BH1284" s="441"/>
      <c r="BI1284" s="441"/>
      <c r="BJ1284" s="441"/>
      <c r="BK1284" s="441"/>
    </row>
    <row r="1285" spans="1:63" x14ac:dyDescent="0.25">
      <c r="A1285" s="443"/>
      <c r="B1285" s="438"/>
      <c r="C1285" s="441"/>
      <c r="D1285" s="441"/>
      <c r="E1285" s="441"/>
      <c r="I1285" s="442"/>
      <c r="Q1285" s="443"/>
      <c r="S1285" s="443"/>
      <c r="T1285" s="441"/>
      <c r="U1285" s="444"/>
      <c r="V1285" s="438"/>
      <c r="W1285" s="443"/>
      <c r="X1285" s="443"/>
      <c r="Y1285" s="441"/>
      <c r="Z1285" s="445"/>
      <c r="AA1285" s="441"/>
      <c r="AB1285" s="443"/>
      <c r="AC1285" s="441"/>
      <c r="AD1285" s="444"/>
      <c r="AG1285" s="441"/>
      <c r="AH1285" s="441"/>
      <c r="AI1285" s="443"/>
      <c r="AL1285" s="441"/>
      <c r="AN1285" s="441"/>
      <c r="AO1285" s="443"/>
      <c r="AP1285" s="441"/>
      <c r="AQ1285" s="441"/>
      <c r="AR1285" s="441"/>
      <c r="AS1285" s="441"/>
      <c r="AT1285" s="441"/>
      <c r="AU1285" s="441"/>
      <c r="AV1285" s="443"/>
      <c r="AW1285" s="442"/>
      <c r="AY1285" s="441"/>
      <c r="BC1285" s="441"/>
      <c r="BD1285" s="441"/>
      <c r="BE1285" s="441"/>
      <c r="BF1285" s="441"/>
      <c r="BG1285" s="441"/>
      <c r="BH1285" s="441"/>
      <c r="BI1285" s="441"/>
      <c r="BJ1285" s="441"/>
      <c r="BK1285" s="441"/>
    </row>
    <row r="1286" spans="1:63" x14ac:dyDescent="0.25">
      <c r="A1286" s="443"/>
      <c r="B1286" s="438"/>
      <c r="C1286" s="441"/>
      <c r="D1286" s="441"/>
      <c r="E1286" s="441"/>
      <c r="I1286" s="442"/>
      <c r="Q1286" s="443"/>
      <c r="S1286" s="443"/>
      <c r="T1286" s="441"/>
      <c r="U1286" s="444"/>
      <c r="V1286" s="438"/>
      <c r="W1286" s="443"/>
      <c r="X1286" s="443"/>
      <c r="Y1286" s="441"/>
      <c r="Z1286" s="445"/>
      <c r="AA1286" s="441"/>
      <c r="AB1286" s="443"/>
      <c r="AC1286" s="441"/>
      <c r="AD1286" s="444"/>
      <c r="AG1286" s="441"/>
      <c r="AH1286" s="441"/>
      <c r="AI1286" s="443"/>
      <c r="AL1286" s="441"/>
      <c r="AN1286" s="441"/>
      <c r="AO1286" s="443"/>
      <c r="AP1286" s="441"/>
      <c r="AQ1286" s="441"/>
      <c r="AR1286" s="441"/>
      <c r="AS1286" s="441"/>
      <c r="AT1286" s="441"/>
      <c r="AU1286" s="441"/>
      <c r="AV1286" s="443"/>
      <c r="AW1286" s="442"/>
      <c r="AY1286" s="441"/>
      <c r="BC1286" s="441"/>
      <c r="BD1286" s="441"/>
      <c r="BE1286" s="441"/>
      <c r="BF1286" s="441"/>
      <c r="BG1286" s="441"/>
      <c r="BH1286" s="441"/>
      <c r="BI1286" s="441"/>
      <c r="BJ1286" s="441"/>
      <c r="BK1286" s="441"/>
    </row>
    <row r="1287" spans="1:63" x14ac:dyDescent="0.25">
      <c r="A1287" s="443"/>
      <c r="B1287" s="438"/>
      <c r="C1287" s="441"/>
      <c r="D1287" s="441"/>
      <c r="E1287" s="441"/>
      <c r="I1287" s="442"/>
      <c r="Q1287" s="443"/>
      <c r="S1287" s="443"/>
      <c r="T1287" s="441"/>
      <c r="U1287" s="444"/>
      <c r="V1287" s="438"/>
      <c r="W1287" s="443"/>
      <c r="X1287" s="443"/>
      <c r="Y1287" s="441"/>
      <c r="Z1287" s="445"/>
      <c r="AA1287" s="441"/>
      <c r="AB1287" s="443"/>
      <c r="AC1287" s="441"/>
      <c r="AD1287" s="444"/>
      <c r="AG1287" s="441"/>
      <c r="AH1287" s="441"/>
      <c r="AI1287" s="443"/>
      <c r="AL1287" s="441"/>
      <c r="AN1287" s="441"/>
      <c r="AO1287" s="443"/>
      <c r="AP1287" s="441"/>
      <c r="AQ1287" s="441"/>
      <c r="AR1287" s="441"/>
      <c r="AS1287" s="441"/>
      <c r="AT1287" s="441"/>
      <c r="AU1287" s="441"/>
      <c r="AV1287" s="443"/>
      <c r="AW1287" s="442"/>
      <c r="AY1287" s="441"/>
      <c r="BC1287" s="441"/>
      <c r="BD1287" s="441"/>
      <c r="BE1287" s="441"/>
      <c r="BF1287" s="441"/>
      <c r="BG1287" s="441"/>
      <c r="BH1287" s="441"/>
      <c r="BI1287" s="441"/>
      <c r="BJ1287" s="441"/>
      <c r="BK1287" s="441"/>
    </row>
    <row r="1288" spans="1:63" x14ac:dyDescent="0.25">
      <c r="A1288" s="443"/>
      <c r="B1288" s="438"/>
      <c r="C1288" s="441"/>
      <c r="D1288" s="441"/>
      <c r="E1288" s="441"/>
      <c r="I1288" s="442"/>
      <c r="Q1288" s="443"/>
      <c r="S1288" s="443"/>
      <c r="T1288" s="441"/>
      <c r="U1288" s="444"/>
      <c r="V1288" s="438"/>
      <c r="W1288" s="443"/>
      <c r="X1288" s="443"/>
      <c r="Y1288" s="441"/>
      <c r="Z1288" s="445"/>
      <c r="AA1288" s="441"/>
      <c r="AB1288" s="443"/>
      <c r="AC1288" s="441"/>
      <c r="AD1288" s="444"/>
      <c r="AG1288" s="441"/>
      <c r="AH1288" s="441"/>
      <c r="AI1288" s="443"/>
      <c r="AL1288" s="441"/>
      <c r="AN1288" s="441"/>
      <c r="AO1288" s="443"/>
      <c r="AP1288" s="441"/>
      <c r="AQ1288" s="441"/>
      <c r="AR1288" s="441"/>
      <c r="AS1288" s="441"/>
      <c r="AT1288" s="441"/>
      <c r="AU1288" s="441"/>
      <c r="AV1288" s="443"/>
      <c r="AW1288" s="442"/>
      <c r="AY1288" s="441"/>
      <c r="BC1288" s="441"/>
      <c r="BD1288" s="441"/>
      <c r="BE1288" s="441"/>
      <c r="BF1288" s="441"/>
      <c r="BG1288" s="441"/>
      <c r="BH1288" s="441"/>
      <c r="BI1288" s="441"/>
      <c r="BJ1288" s="441"/>
      <c r="BK1288" s="441"/>
    </row>
    <row r="1289" spans="1:63" x14ac:dyDescent="0.25">
      <c r="A1289" s="443"/>
      <c r="B1289" s="438"/>
      <c r="C1289" s="441"/>
      <c r="D1289" s="441"/>
      <c r="E1289" s="441"/>
      <c r="I1289" s="442"/>
      <c r="Q1289" s="443"/>
      <c r="S1289" s="443"/>
      <c r="T1289" s="441"/>
      <c r="U1289" s="444"/>
      <c r="V1289" s="438"/>
      <c r="W1289" s="443"/>
      <c r="X1289" s="443"/>
      <c r="Y1289" s="441"/>
      <c r="Z1289" s="445"/>
      <c r="AA1289" s="441"/>
      <c r="AB1289" s="443"/>
      <c r="AC1289" s="441"/>
      <c r="AD1289" s="444"/>
      <c r="AG1289" s="441"/>
      <c r="AH1289" s="441"/>
      <c r="AI1289" s="443"/>
      <c r="AL1289" s="441"/>
      <c r="AN1289" s="441"/>
      <c r="AO1289" s="443"/>
      <c r="AP1289" s="441"/>
      <c r="AQ1289" s="441"/>
      <c r="AR1289" s="441"/>
      <c r="AS1289" s="441"/>
      <c r="AT1289" s="441"/>
      <c r="AU1289" s="441"/>
      <c r="AV1289" s="443"/>
      <c r="AW1289" s="442"/>
      <c r="AY1289" s="441"/>
      <c r="BC1289" s="441"/>
      <c r="BD1289" s="441"/>
      <c r="BE1289" s="441"/>
      <c r="BF1289" s="441"/>
      <c r="BG1289" s="441"/>
      <c r="BH1289" s="441"/>
      <c r="BI1289" s="441"/>
      <c r="BJ1289" s="441"/>
      <c r="BK1289" s="441"/>
    </row>
    <row r="1290" spans="1:63" x14ac:dyDescent="0.25">
      <c r="A1290" s="443"/>
      <c r="B1290" s="438"/>
      <c r="C1290" s="441"/>
      <c r="D1290" s="441"/>
      <c r="E1290" s="441"/>
      <c r="I1290" s="442"/>
      <c r="Q1290" s="443"/>
      <c r="S1290" s="443"/>
      <c r="T1290" s="441"/>
      <c r="U1290" s="444"/>
      <c r="V1290" s="438"/>
      <c r="W1290" s="443"/>
      <c r="X1290" s="443"/>
      <c r="Y1290" s="441"/>
      <c r="Z1290" s="445"/>
      <c r="AA1290" s="441"/>
      <c r="AB1290" s="443"/>
      <c r="AC1290" s="441"/>
      <c r="AD1290" s="444"/>
      <c r="AG1290" s="441"/>
      <c r="AH1290" s="441"/>
      <c r="AI1290" s="443"/>
      <c r="AL1290" s="441"/>
      <c r="AN1290" s="441"/>
      <c r="AO1290" s="443"/>
      <c r="AP1290" s="441"/>
      <c r="AQ1290" s="441"/>
      <c r="AR1290" s="441"/>
      <c r="AS1290" s="441"/>
      <c r="AT1290" s="441"/>
      <c r="AU1290" s="441"/>
      <c r="AV1290" s="443"/>
      <c r="AW1290" s="442"/>
      <c r="AY1290" s="441"/>
      <c r="BC1290" s="441"/>
      <c r="BD1290" s="441"/>
      <c r="BE1290" s="441"/>
      <c r="BF1290" s="441"/>
      <c r="BG1290" s="441"/>
      <c r="BH1290" s="441"/>
      <c r="BI1290" s="441"/>
      <c r="BJ1290" s="441"/>
      <c r="BK1290" s="441"/>
    </row>
    <row r="1291" spans="1:63" x14ac:dyDescent="0.25">
      <c r="A1291" s="443"/>
      <c r="B1291" s="438"/>
      <c r="C1291" s="441"/>
      <c r="D1291" s="441"/>
      <c r="E1291" s="441"/>
      <c r="I1291" s="442"/>
      <c r="Q1291" s="443"/>
      <c r="S1291" s="443"/>
      <c r="T1291" s="441"/>
      <c r="U1291" s="444"/>
      <c r="V1291" s="438"/>
      <c r="W1291" s="443"/>
      <c r="X1291" s="443"/>
      <c r="Y1291" s="441"/>
      <c r="Z1291" s="445"/>
      <c r="AA1291" s="441"/>
      <c r="AB1291" s="443"/>
      <c r="AC1291" s="441"/>
      <c r="AD1291" s="444"/>
      <c r="AG1291" s="441"/>
      <c r="AH1291" s="441"/>
      <c r="AI1291" s="443"/>
      <c r="AL1291" s="441"/>
      <c r="AN1291" s="441"/>
      <c r="AO1291" s="443"/>
      <c r="AP1291" s="441"/>
      <c r="AQ1291" s="441"/>
      <c r="AR1291" s="441"/>
      <c r="AS1291" s="441"/>
      <c r="AT1291" s="441"/>
      <c r="AU1291" s="441"/>
      <c r="AV1291" s="443"/>
      <c r="AW1291" s="442"/>
      <c r="AY1291" s="441"/>
      <c r="BC1291" s="441"/>
      <c r="BD1291" s="441"/>
      <c r="BE1291" s="441"/>
      <c r="BF1291" s="441"/>
      <c r="BG1291" s="441"/>
      <c r="BH1291" s="441"/>
      <c r="BI1291" s="441"/>
      <c r="BJ1291" s="441"/>
      <c r="BK1291" s="441"/>
    </row>
    <row r="1292" spans="1:63" x14ac:dyDescent="0.25">
      <c r="A1292" s="443"/>
      <c r="B1292" s="438"/>
      <c r="C1292" s="441"/>
      <c r="D1292" s="441"/>
      <c r="E1292" s="441"/>
      <c r="I1292" s="442"/>
      <c r="Q1292" s="443"/>
      <c r="S1292" s="443"/>
      <c r="T1292" s="441"/>
      <c r="U1292" s="444"/>
      <c r="V1292" s="438"/>
      <c r="W1292" s="443"/>
      <c r="X1292" s="443"/>
      <c r="Y1292" s="441"/>
      <c r="Z1292" s="445"/>
      <c r="AA1292" s="441"/>
      <c r="AB1292" s="443"/>
      <c r="AC1292" s="441"/>
      <c r="AD1292" s="444"/>
      <c r="AG1292" s="441"/>
      <c r="AH1292" s="441"/>
      <c r="AI1292" s="443"/>
      <c r="AL1292" s="441"/>
      <c r="AN1292" s="441"/>
      <c r="AO1292" s="443"/>
      <c r="AP1292" s="441"/>
      <c r="AQ1292" s="441"/>
      <c r="AR1292" s="441"/>
      <c r="AS1292" s="441"/>
      <c r="AT1292" s="441"/>
      <c r="AU1292" s="441"/>
      <c r="AV1292" s="443"/>
      <c r="AW1292" s="442"/>
      <c r="AY1292" s="441"/>
      <c r="BC1292" s="441"/>
      <c r="BD1292" s="441"/>
      <c r="BE1292" s="441"/>
      <c r="BF1292" s="441"/>
      <c r="BG1292" s="441"/>
      <c r="BH1292" s="441"/>
      <c r="BI1292" s="441"/>
      <c r="BJ1292" s="441"/>
      <c r="BK1292" s="441"/>
    </row>
    <row r="1293" spans="1:63" x14ac:dyDescent="0.25">
      <c r="A1293" s="443"/>
      <c r="B1293" s="438"/>
      <c r="C1293" s="441"/>
      <c r="D1293" s="441"/>
      <c r="E1293" s="441"/>
      <c r="I1293" s="442"/>
      <c r="Q1293" s="443"/>
      <c r="S1293" s="443"/>
      <c r="T1293" s="441"/>
      <c r="U1293" s="444"/>
      <c r="V1293" s="438"/>
      <c r="W1293" s="443"/>
      <c r="X1293" s="443"/>
      <c r="Y1293" s="441"/>
      <c r="Z1293" s="445"/>
      <c r="AA1293" s="441"/>
      <c r="AB1293" s="443"/>
      <c r="AC1293" s="441"/>
      <c r="AD1293" s="444"/>
      <c r="AG1293" s="441"/>
      <c r="AH1293" s="441"/>
      <c r="AI1293" s="443"/>
      <c r="AL1293" s="441"/>
      <c r="AN1293" s="441"/>
      <c r="AO1293" s="443"/>
      <c r="AP1293" s="441"/>
      <c r="AQ1293" s="441"/>
      <c r="AR1293" s="441"/>
      <c r="AS1293" s="441"/>
      <c r="AT1293" s="441"/>
      <c r="AU1293" s="441"/>
      <c r="AV1293" s="443"/>
      <c r="AW1293" s="442"/>
      <c r="AY1293" s="441"/>
      <c r="BC1293" s="441"/>
      <c r="BD1293" s="441"/>
      <c r="BE1293" s="441"/>
      <c r="BF1293" s="441"/>
      <c r="BG1293" s="441"/>
      <c r="BH1293" s="441"/>
      <c r="BI1293" s="441"/>
      <c r="BJ1293" s="441"/>
      <c r="BK1293" s="441"/>
    </row>
    <row r="1294" spans="1:63" x14ac:dyDescent="0.25">
      <c r="A1294" s="443"/>
      <c r="B1294" s="438"/>
      <c r="C1294" s="441"/>
      <c r="D1294" s="441"/>
      <c r="E1294" s="441"/>
      <c r="I1294" s="442"/>
      <c r="Q1294" s="443"/>
      <c r="S1294" s="443"/>
      <c r="T1294" s="441"/>
      <c r="U1294" s="444"/>
      <c r="V1294" s="438"/>
      <c r="W1294" s="443"/>
      <c r="X1294" s="443"/>
      <c r="Y1294" s="441"/>
      <c r="Z1294" s="445"/>
      <c r="AA1294" s="441"/>
      <c r="AB1294" s="443"/>
      <c r="AC1294" s="441"/>
      <c r="AD1294" s="444"/>
      <c r="AG1294" s="441"/>
      <c r="AH1294" s="441"/>
      <c r="AI1294" s="443"/>
      <c r="AL1294" s="441"/>
      <c r="AN1294" s="441"/>
      <c r="AO1294" s="443"/>
      <c r="AP1294" s="441"/>
      <c r="AQ1294" s="441"/>
      <c r="AR1294" s="441"/>
      <c r="AS1294" s="441"/>
      <c r="AT1294" s="441"/>
      <c r="AU1294" s="441"/>
      <c r="AV1294" s="443"/>
      <c r="AW1294" s="442"/>
      <c r="AY1294" s="441"/>
      <c r="BC1294" s="441"/>
      <c r="BD1294" s="441"/>
      <c r="BE1294" s="441"/>
      <c r="BF1294" s="441"/>
      <c r="BG1294" s="441"/>
      <c r="BH1294" s="441"/>
      <c r="BI1294" s="441"/>
      <c r="BJ1294" s="441"/>
      <c r="BK1294" s="441"/>
    </row>
    <row r="1295" spans="1:63" x14ac:dyDescent="0.25">
      <c r="A1295" s="443"/>
      <c r="B1295" s="438"/>
      <c r="C1295" s="441"/>
      <c r="D1295" s="441"/>
      <c r="E1295" s="441"/>
      <c r="I1295" s="442"/>
      <c r="Q1295" s="443"/>
      <c r="S1295" s="443"/>
      <c r="T1295" s="441"/>
      <c r="U1295" s="444"/>
      <c r="V1295" s="438"/>
      <c r="W1295" s="443"/>
      <c r="X1295" s="443"/>
      <c r="Y1295" s="441"/>
      <c r="Z1295" s="445"/>
      <c r="AA1295" s="441"/>
      <c r="AB1295" s="443"/>
      <c r="AC1295" s="441"/>
      <c r="AD1295" s="444"/>
      <c r="AG1295" s="441"/>
      <c r="AH1295" s="441"/>
      <c r="AI1295" s="443"/>
      <c r="AL1295" s="441"/>
      <c r="AN1295" s="441"/>
      <c r="AO1295" s="443"/>
      <c r="AP1295" s="441"/>
      <c r="AQ1295" s="441"/>
      <c r="AR1295" s="441"/>
      <c r="AS1295" s="441"/>
      <c r="AT1295" s="441"/>
      <c r="AU1295" s="441"/>
      <c r="AV1295" s="443"/>
      <c r="AW1295" s="442"/>
      <c r="AY1295" s="441"/>
      <c r="BC1295" s="441"/>
      <c r="BD1295" s="441"/>
      <c r="BE1295" s="441"/>
      <c r="BF1295" s="441"/>
      <c r="BG1295" s="441"/>
      <c r="BH1295" s="441"/>
      <c r="BI1295" s="441"/>
      <c r="BJ1295" s="441"/>
      <c r="BK1295" s="441"/>
    </row>
    <row r="1296" spans="1:63" x14ac:dyDescent="0.25">
      <c r="A1296" s="443"/>
      <c r="B1296" s="438"/>
      <c r="C1296" s="441"/>
      <c r="D1296" s="441"/>
      <c r="E1296" s="441"/>
      <c r="I1296" s="442"/>
      <c r="Q1296" s="443"/>
      <c r="S1296" s="443"/>
      <c r="T1296" s="441"/>
      <c r="U1296" s="444"/>
      <c r="V1296" s="438"/>
      <c r="W1296" s="443"/>
      <c r="X1296" s="443"/>
      <c r="Y1296" s="441"/>
      <c r="Z1296" s="445"/>
      <c r="AA1296" s="441"/>
      <c r="AB1296" s="443"/>
      <c r="AC1296" s="441"/>
      <c r="AD1296" s="444"/>
      <c r="AG1296" s="441"/>
      <c r="AH1296" s="441"/>
      <c r="AI1296" s="443"/>
      <c r="AL1296" s="441"/>
      <c r="AN1296" s="441"/>
      <c r="AO1296" s="443"/>
      <c r="AP1296" s="441"/>
      <c r="AQ1296" s="441"/>
      <c r="AR1296" s="441"/>
      <c r="AS1296" s="441"/>
      <c r="AT1296" s="441"/>
      <c r="AU1296" s="441"/>
      <c r="AV1296" s="443"/>
      <c r="AW1296" s="442"/>
      <c r="AY1296" s="441"/>
      <c r="BC1296" s="441"/>
      <c r="BD1296" s="441"/>
      <c r="BE1296" s="441"/>
      <c r="BF1296" s="441"/>
      <c r="BG1296" s="441"/>
      <c r="BH1296" s="441"/>
      <c r="BI1296" s="441"/>
      <c r="BJ1296" s="441"/>
      <c r="BK1296" s="441"/>
    </row>
    <row r="1297" spans="1:63" x14ac:dyDescent="0.25">
      <c r="A1297" s="443"/>
      <c r="B1297" s="438"/>
      <c r="C1297" s="441"/>
      <c r="D1297" s="441"/>
      <c r="E1297" s="441"/>
      <c r="I1297" s="442"/>
      <c r="Q1297" s="443"/>
      <c r="S1297" s="443"/>
      <c r="T1297" s="441"/>
      <c r="U1297" s="444"/>
      <c r="V1297" s="438"/>
      <c r="W1297" s="443"/>
      <c r="X1297" s="443"/>
      <c r="Y1297" s="441"/>
      <c r="Z1297" s="445"/>
      <c r="AA1297" s="441"/>
      <c r="AB1297" s="443"/>
      <c r="AC1297" s="441"/>
      <c r="AD1297" s="444"/>
      <c r="AG1297" s="441"/>
      <c r="AH1297" s="441"/>
      <c r="AI1297" s="443"/>
      <c r="AL1297" s="441"/>
      <c r="AN1297" s="441"/>
      <c r="AO1297" s="443"/>
      <c r="AP1297" s="441"/>
      <c r="AQ1297" s="441"/>
      <c r="AR1297" s="441"/>
      <c r="AS1297" s="441"/>
      <c r="AT1297" s="441"/>
      <c r="AU1297" s="441"/>
      <c r="AV1297" s="443"/>
      <c r="AW1297" s="442"/>
      <c r="AY1297" s="441"/>
      <c r="BC1297" s="441"/>
      <c r="BD1297" s="441"/>
      <c r="BE1297" s="441"/>
      <c r="BF1297" s="441"/>
      <c r="BG1297" s="441"/>
      <c r="BH1297" s="441"/>
      <c r="BI1297" s="441"/>
      <c r="BJ1297" s="441"/>
      <c r="BK1297" s="441"/>
    </row>
    <row r="1298" spans="1:63" x14ac:dyDescent="0.25">
      <c r="A1298" s="443"/>
      <c r="B1298" s="438"/>
      <c r="C1298" s="441"/>
      <c r="D1298" s="441"/>
      <c r="E1298" s="441"/>
      <c r="I1298" s="442"/>
      <c r="Q1298" s="443"/>
      <c r="S1298" s="443"/>
      <c r="T1298" s="441"/>
      <c r="U1298" s="444"/>
      <c r="V1298" s="438"/>
      <c r="W1298" s="443"/>
      <c r="X1298" s="443"/>
      <c r="Y1298" s="441"/>
      <c r="Z1298" s="445"/>
      <c r="AA1298" s="441"/>
      <c r="AB1298" s="443"/>
      <c r="AC1298" s="441"/>
      <c r="AD1298" s="444"/>
      <c r="AG1298" s="441"/>
      <c r="AH1298" s="441"/>
      <c r="AI1298" s="443"/>
      <c r="AL1298" s="441"/>
      <c r="AN1298" s="441"/>
      <c r="AO1298" s="443"/>
      <c r="AP1298" s="441"/>
      <c r="AQ1298" s="441"/>
      <c r="AR1298" s="441"/>
      <c r="AS1298" s="441"/>
      <c r="AT1298" s="441"/>
      <c r="AU1298" s="441"/>
      <c r="AV1298" s="443"/>
      <c r="AW1298" s="442"/>
      <c r="AY1298" s="441"/>
      <c r="BC1298" s="441"/>
      <c r="BD1298" s="441"/>
      <c r="BE1298" s="441"/>
      <c r="BF1298" s="441"/>
      <c r="BG1298" s="441"/>
      <c r="BH1298" s="441"/>
      <c r="BI1298" s="441"/>
      <c r="BJ1298" s="441"/>
      <c r="BK1298" s="441"/>
    </row>
    <row r="1299" spans="1:63" x14ac:dyDescent="0.25">
      <c r="A1299" s="443"/>
      <c r="B1299" s="438"/>
      <c r="C1299" s="441"/>
      <c r="D1299" s="441"/>
      <c r="E1299" s="441"/>
      <c r="I1299" s="442"/>
      <c r="Q1299" s="443"/>
      <c r="S1299" s="443"/>
      <c r="T1299" s="441"/>
      <c r="U1299" s="444"/>
      <c r="V1299" s="438"/>
      <c r="W1299" s="443"/>
      <c r="X1299" s="443"/>
      <c r="Y1299" s="441"/>
      <c r="Z1299" s="445"/>
      <c r="AA1299" s="441"/>
      <c r="AB1299" s="443"/>
      <c r="AC1299" s="441"/>
      <c r="AD1299" s="444"/>
      <c r="AG1299" s="441"/>
      <c r="AH1299" s="441"/>
      <c r="AI1299" s="443"/>
      <c r="AL1299" s="441"/>
      <c r="AN1299" s="441"/>
      <c r="AO1299" s="443"/>
      <c r="AP1299" s="441"/>
      <c r="AQ1299" s="441"/>
      <c r="AR1299" s="441"/>
      <c r="AS1299" s="441"/>
      <c r="AT1299" s="441"/>
      <c r="AU1299" s="441"/>
      <c r="AV1299" s="443"/>
      <c r="AW1299" s="442"/>
      <c r="AY1299" s="441"/>
      <c r="BC1299" s="441"/>
      <c r="BD1299" s="441"/>
      <c r="BE1299" s="441"/>
      <c r="BF1299" s="441"/>
      <c r="BG1299" s="441"/>
      <c r="BH1299" s="441"/>
      <c r="BI1299" s="441"/>
      <c r="BJ1299" s="441"/>
      <c r="BK1299" s="441"/>
    </row>
    <row r="1300" spans="1:63" x14ac:dyDescent="0.25">
      <c r="A1300" s="443"/>
      <c r="B1300" s="438"/>
      <c r="C1300" s="441"/>
      <c r="D1300" s="441"/>
      <c r="E1300" s="441"/>
      <c r="I1300" s="442"/>
      <c r="Q1300" s="443"/>
      <c r="S1300" s="443"/>
      <c r="T1300" s="441"/>
      <c r="U1300" s="444"/>
      <c r="V1300" s="438"/>
      <c r="W1300" s="443"/>
      <c r="X1300" s="443"/>
      <c r="Y1300" s="441"/>
      <c r="Z1300" s="445"/>
      <c r="AA1300" s="441"/>
      <c r="AB1300" s="443"/>
      <c r="AC1300" s="441"/>
      <c r="AD1300" s="444"/>
      <c r="AG1300" s="441"/>
      <c r="AH1300" s="441"/>
      <c r="AI1300" s="443"/>
      <c r="AL1300" s="441"/>
      <c r="AN1300" s="441"/>
      <c r="AO1300" s="443"/>
      <c r="AP1300" s="441"/>
      <c r="AQ1300" s="441"/>
      <c r="AR1300" s="441"/>
      <c r="AS1300" s="441"/>
      <c r="AT1300" s="441"/>
      <c r="AU1300" s="441"/>
      <c r="AV1300" s="443"/>
      <c r="AW1300" s="442"/>
      <c r="AY1300" s="441"/>
      <c r="BC1300" s="441"/>
      <c r="BD1300" s="441"/>
      <c r="BE1300" s="441"/>
      <c r="BF1300" s="441"/>
      <c r="BG1300" s="441"/>
      <c r="BH1300" s="441"/>
      <c r="BI1300" s="441"/>
      <c r="BJ1300" s="441"/>
      <c r="BK1300" s="441"/>
    </row>
    <row r="1301" spans="1:63" x14ac:dyDescent="0.25">
      <c r="A1301" s="443"/>
      <c r="B1301" s="438"/>
      <c r="C1301" s="441"/>
      <c r="D1301" s="441"/>
      <c r="E1301" s="441"/>
      <c r="I1301" s="442"/>
      <c r="Q1301" s="443"/>
      <c r="S1301" s="443"/>
      <c r="T1301" s="441"/>
      <c r="U1301" s="444"/>
      <c r="V1301" s="438"/>
      <c r="W1301" s="443"/>
      <c r="X1301" s="443"/>
      <c r="Y1301" s="441"/>
      <c r="Z1301" s="445"/>
      <c r="AA1301" s="441"/>
      <c r="AB1301" s="443"/>
      <c r="AC1301" s="441"/>
      <c r="AD1301" s="444"/>
      <c r="AG1301" s="441"/>
      <c r="AH1301" s="441"/>
      <c r="AI1301" s="443"/>
      <c r="AL1301" s="441"/>
      <c r="AN1301" s="441"/>
      <c r="AO1301" s="443"/>
      <c r="AP1301" s="441"/>
      <c r="AQ1301" s="441"/>
      <c r="AR1301" s="441"/>
      <c r="AS1301" s="441"/>
      <c r="AT1301" s="441"/>
      <c r="AU1301" s="441"/>
      <c r="AV1301" s="443"/>
      <c r="AW1301" s="442"/>
      <c r="AY1301" s="441"/>
      <c r="BC1301" s="441"/>
      <c r="BD1301" s="441"/>
      <c r="BE1301" s="441"/>
      <c r="BF1301" s="441"/>
      <c r="BG1301" s="441"/>
      <c r="BH1301" s="441"/>
      <c r="BI1301" s="441"/>
      <c r="BJ1301" s="441"/>
      <c r="BK1301" s="441"/>
    </row>
    <row r="1302" spans="1:63" x14ac:dyDescent="0.25">
      <c r="A1302" s="443"/>
      <c r="B1302" s="438"/>
      <c r="C1302" s="441"/>
      <c r="D1302" s="441"/>
      <c r="E1302" s="441"/>
      <c r="I1302" s="442"/>
      <c r="Q1302" s="443"/>
      <c r="S1302" s="443"/>
      <c r="T1302" s="441"/>
      <c r="U1302" s="444"/>
      <c r="V1302" s="438"/>
      <c r="W1302" s="443"/>
      <c r="X1302" s="443"/>
      <c r="Y1302" s="441"/>
      <c r="Z1302" s="445"/>
      <c r="AA1302" s="441"/>
      <c r="AB1302" s="443"/>
      <c r="AC1302" s="441"/>
      <c r="AD1302" s="444"/>
      <c r="AG1302" s="441"/>
      <c r="AH1302" s="441"/>
      <c r="AI1302" s="443"/>
      <c r="AL1302" s="441"/>
      <c r="AN1302" s="441"/>
      <c r="AO1302" s="443"/>
      <c r="AP1302" s="441"/>
      <c r="AQ1302" s="441"/>
      <c r="AR1302" s="441"/>
      <c r="AS1302" s="441"/>
      <c r="AT1302" s="441"/>
      <c r="AU1302" s="441"/>
      <c r="AV1302" s="443"/>
      <c r="AW1302" s="442"/>
      <c r="AY1302" s="441"/>
      <c r="BC1302" s="441"/>
      <c r="BD1302" s="441"/>
      <c r="BE1302" s="441"/>
      <c r="BF1302" s="441"/>
      <c r="BG1302" s="441"/>
      <c r="BH1302" s="441"/>
      <c r="BI1302" s="441"/>
      <c r="BJ1302" s="441"/>
      <c r="BK1302" s="441"/>
    </row>
    <row r="1303" spans="1:63" x14ac:dyDescent="0.25">
      <c r="A1303" s="443"/>
      <c r="B1303" s="438"/>
      <c r="C1303" s="441"/>
      <c r="D1303" s="441"/>
      <c r="E1303" s="441"/>
      <c r="I1303" s="442"/>
      <c r="Q1303" s="443"/>
      <c r="S1303" s="443"/>
      <c r="T1303" s="441"/>
      <c r="U1303" s="444"/>
      <c r="V1303" s="438"/>
      <c r="W1303" s="443"/>
      <c r="X1303" s="443"/>
      <c r="Y1303" s="441"/>
      <c r="Z1303" s="445"/>
      <c r="AA1303" s="441"/>
      <c r="AB1303" s="443"/>
      <c r="AC1303" s="441"/>
      <c r="AD1303" s="444"/>
      <c r="AG1303" s="441"/>
      <c r="AH1303" s="441"/>
      <c r="AI1303" s="443"/>
      <c r="AL1303" s="441"/>
      <c r="AN1303" s="441"/>
      <c r="AO1303" s="443"/>
      <c r="AP1303" s="441"/>
      <c r="AQ1303" s="441"/>
      <c r="AR1303" s="441"/>
      <c r="AS1303" s="441"/>
      <c r="AT1303" s="441"/>
      <c r="AU1303" s="441"/>
      <c r="AV1303" s="443"/>
      <c r="AW1303" s="442"/>
      <c r="AY1303" s="441"/>
      <c r="BC1303" s="441"/>
      <c r="BD1303" s="441"/>
      <c r="BE1303" s="441"/>
      <c r="BF1303" s="441"/>
      <c r="BG1303" s="441"/>
      <c r="BH1303" s="441"/>
      <c r="BI1303" s="441"/>
      <c r="BJ1303" s="441"/>
      <c r="BK1303" s="441"/>
    </row>
    <row r="1304" spans="1:63" x14ac:dyDescent="0.25">
      <c r="A1304" s="443"/>
      <c r="B1304" s="438"/>
      <c r="C1304" s="441"/>
      <c r="D1304" s="441"/>
      <c r="E1304" s="441"/>
      <c r="I1304" s="442"/>
      <c r="Q1304" s="443"/>
      <c r="S1304" s="443"/>
      <c r="T1304" s="441"/>
      <c r="U1304" s="444"/>
      <c r="V1304" s="438"/>
      <c r="W1304" s="443"/>
      <c r="X1304" s="443"/>
      <c r="Y1304" s="441"/>
      <c r="Z1304" s="445"/>
      <c r="AA1304" s="441"/>
      <c r="AB1304" s="443"/>
      <c r="AC1304" s="441"/>
      <c r="AD1304" s="444"/>
      <c r="AG1304" s="441"/>
      <c r="AH1304" s="441"/>
      <c r="AI1304" s="443"/>
      <c r="AL1304" s="441"/>
      <c r="AN1304" s="441"/>
      <c r="AO1304" s="443"/>
      <c r="AP1304" s="441"/>
      <c r="AQ1304" s="441"/>
      <c r="AR1304" s="441"/>
      <c r="AS1304" s="441"/>
      <c r="AT1304" s="441"/>
      <c r="AU1304" s="441"/>
      <c r="AV1304" s="443"/>
      <c r="AW1304" s="442"/>
      <c r="AY1304" s="441"/>
      <c r="BC1304" s="441"/>
      <c r="BD1304" s="441"/>
      <c r="BE1304" s="441"/>
      <c r="BF1304" s="441"/>
      <c r="BG1304" s="441"/>
      <c r="BH1304" s="441"/>
      <c r="BI1304" s="441"/>
      <c r="BJ1304" s="441"/>
      <c r="BK1304" s="441"/>
    </row>
    <row r="1305" spans="1:63" x14ac:dyDescent="0.25">
      <c r="A1305" s="443"/>
      <c r="B1305" s="438"/>
      <c r="C1305" s="441"/>
      <c r="D1305" s="441"/>
      <c r="E1305" s="441"/>
      <c r="I1305" s="442"/>
      <c r="Q1305" s="443"/>
      <c r="S1305" s="443"/>
      <c r="T1305" s="441"/>
      <c r="U1305" s="444"/>
      <c r="V1305" s="438"/>
      <c r="W1305" s="443"/>
      <c r="X1305" s="443"/>
      <c r="Y1305" s="441"/>
      <c r="Z1305" s="445"/>
      <c r="AA1305" s="441"/>
      <c r="AB1305" s="443"/>
      <c r="AC1305" s="441"/>
      <c r="AD1305" s="444"/>
      <c r="AG1305" s="441"/>
      <c r="AH1305" s="441"/>
      <c r="AI1305" s="443"/>
      <c r="AL1305" s="441"/>
      <c r="AN1305" s="441"/>
      <c r="AO1305" s="443"/>
      <c r="AP1305" s="441"/>
      <c r="AQ1305" s="441"/>
      <c r="AR1305" s="441"/>
      <c r="AS1305" s="441"/>
      <c r="AT1305" s="441"/>
      <c r="AU1305" s="441"/>
      <c r="AV1305" s="443"/>
      <c r="AW1305" s="442"/>
      <c r="AY1305" s="441"/>
      <c r="BC1305" s="441"/>
      <c r="BD1305" s="441"/>
      <c r="BE1305" s="441"/>
      <c r="BF1305" s="441"/>
      <c r="BG1305" s="441"/>
      <c r="BH1305" s="441"/>
      <c r="BI1305" s="441"/>
      <c r="BJ1305" s="441"/>
      <c r="BK1305" s="441"/>
    </row>
    <row r="1306" spans="1:63" x14ac:dyDescent="0.25">
      <c r="A1306" s="443"/>
      <c r="B1306" s="438"/>
      <c r="C1306" s="441"/>
      <c r="D1306" s="441"/>
      <c r="E1306" s="441"/>
      <c r="I1306" s="442"/>
      <c r="Q1306" s="443"/>
      <c r="S1306" s="443"/>
      <c r="T1306" s="441"/>
      <c r="U1306" s="444"/>
      <c r="V1306" s="438"/>
      <c r="W1306" s="443"/>
      <c r="X1306" s="443"/>
      <c r="Y1306" s="441"/>
      <c r="Z1306" s="445"/>
      <c r="AA1306" s="441"/>
      <c r="AB1306" s="443"/>
      <c r="AC1306" s="441"/>
      <c r="AD1306" s="444"/>
      <c r="AG1306" s="441"/>
      <c r="AH1306" s="441"/>
      <c r="AI1306" s="443"/>
      <c r="AL1306" s="441"/>
      <c r="AN1306" s="441"/>
      <c r="AO1306" s="443"/>
      <c r="AP1306" s="441"/>
      <c r="AQ1306" s="441"/>
      <c r="AR1306" s="441"/>
      <c r="AS1306" s="441"/>
      <c r="AT1306" s="441"/>
      <c r="AU1306" s="441"/>
      <c r="AV1306" s="443"/>
      <c r="AW1306" s="442"/>
      <c r="AY1306" s="441"/>
      <c r="BC1306" s="441"/>
      <c r="BD1306" s="441"/>
      <c r="BE1306" s="441"/>
      <c r="BF1306" s="441"/>
      <c r="BG1306" s="441"/>
      <c r="BH1306" s="441"/>
      <c r="BI1306" s="441"/>
      <c r="BJ1306" s="441"/>
      <c r="BK1306" s="441"/>
    </row>
    <row r="1307" spans="1:63" x14ac:dyDescent="0.25">
      <c r="A1307" s="443"/>
      <c r="B1307" s="438"/>
      <c r="C1307" s="441"/>
      <c r="D1307" s="441"/>
      <c r="E1307" s="441"/>
      <c r="I1307" s="442"/>
      <c r="Q1307" s="443"/>
      <c r="S1307" s="443"/>
      <c r="T1307" s="441"/>
      <c r="U1307" s="444"/>
      <c r="V1307" s="438"/>
      <c r="W1307" s="443"/>
      <c r="X1307" s="443"/>
      <c r="Y1307" s="441"/>
      <c r="Z1307" s="445"/>
      <c r="AA1307" s="441"/>
      <c r="AB1307" s="443"/>
      <c r="AC1307" s="441"/>
      <c r="AD1307" s="444"/>
      <c r="AG1307" s="441"/>
      <c r="AH1307" s="441"/>
      <c r="AI1307" s="443"/>
      <c r="AL1307" s="441"/>
      <c r="AN1307" s="441"/>
      <c r="AO1307" s="443"/>
      <c r="AP1307" s="441"/>
      <c r="AQ1307" s="441"/>
      <c r="AR1307" s="441"/>
      <c r="AS1307" s="441"/>
      <c r="AT1307" s="441"/>
      <c r="AU1307" s="441"/>
      <c r="AV1307" s="443"/>
      <c r="AW1307" s="442"/>
      <c r="AY1307" s="441"/>
      <c r="BC1307" s="441"/>
      <c r="BD1307" s="441"/>
      <c r="BE1307" s="441"/>
      <c r="BF1307" s="441"/>
      <c r="BG1307" s="441"/>
      <c r="BH1307" s="441"/>
      <c r="BI1307" s="441"/>
      <c r="BJ1307" s="441"/>
      <c r="BK1307" s="441"/>
    </row>
    <row r="1308" spans="1:63" x14ac:dyDescent="0.25">
      <c r="A1308" s="443"/>
      <c r="B1308" s="438"/>
      <c r="C1308" s="441"/>
      <c r="D1308" s="441"/>
      <c r="E1308" s="441"/>
      <c r="I1308" s="442"/>
      <c r="Q1308" s="443"/>
      <c r="S1308" s="443"/>
      <c r="T1308" s="441"/>
      <c r="U1308" s="444"/>
      <c r="V1308" s="438"/>
      <c r="W1308" s="443"/>
      <c r="X1308" s="443"/>
      <c r="Y1308" s="441"/>
      <c r="Z1308" s="445"/>
      <c r="AA1308" s="441"/>
      <c r="AB1308" s="443"/>
      <c r="AC1308" s="441"/>
      <c r="AD1308" s="444"/>
      <c r="AG1308" s="441"/>
      <c r="AH1308" s="441"/>
      <c r="AI1308" s="443"/>
      <c r="AL1308" s="441"/>
      <c r="AN1308" s="441"/>
      <c r="AO1308" s="443"/>
      <c r="AP1308" s="441"/>
      <c r="AQ1308" s="441"/>
      <c r="AR1308" s="441"/>
      <c r="AS1308" s="441"/>
      <c r="AT1308" s="441"/>
      <c r="AU1308" s="441"/>
      <c r="AV1308" s="443"/>
      <c r="AW1308" s="442"/>
      <c r="AY1308" s="441"/>
      <c r="BC1308" s="441"/>
      <c r="BD1308" s="441"/>
      <c r="BE1308" s="441"/>
      <c r="BF1308" s="441"/>
      <c r="BG1308" s="441"/>
      <c r="BH1308" s="441"/>
      <c r="BI1308" s="441"/>
      <c r="BJ1308" s="441"/>
      <c r="BK1308" s="441"/>
    </row>
    <row r="1309" spans="1:63" x14ac:dyDescent="0.25">
      <c r="A1309" s="443"/>
      <c r="B1309" s="438"/>
      <c r="C1309" s="441"/>
      <c r="D1309" s="441"/>
      <c r="E1309" s="441"/>
      <c r="I1309" s="442"/>
      <c r="Q1309" s="443"/>
      <c r="S1309" s="443"/>
      <c r="T1309" s="441"/>
      <c r="U1309" s="444"/>
      <c r="V1309" s="438"/>
      <c r="W1309" s="443"/>
      <c r="X1309" s="443"/>
      <c r="Y1309" s="441"/>
      <c r="Z1309" s="445"/>
      <c r="AA1309" s="441"/>
      <c r="AB1309" s="443"/>
      <c r="AC1309" s="441"/>
      <c r="AD1309" s="444"/>
      <c r="AG1309" s="441"/>
      <c r="AH1309" s="441"/>
      <c r="AI1309" s="443"/>
      <c r="AL1309" s="441"/>
      <c r="AN1309" s="441"/>
      <c r="AO1309" s="443"/>
      <c r="AP1309" s="441"/>
      <c r="AQ1309" s="441"/>
      <c r="AR1309" s="441"/>
      <c r="AS1309" s="441"/>
      <c r="AT1309" s="441"/>
      <c r="AU1309" s="441"/>
      <c r="AV1309" s="443"/>
      <c r="AW1309" s="442"/>
      <c r="AY1309" s="441"/>
      <c r="BC1309" s="441"/>
      <c r="BD1309" s="441"/>
      <c r="BE1309" s="441"/>
      <c r="BF1309" s="441"/>
      <c r="BG1309" s="441"/>
      <c r="BH1309" s="441"/>
      <c r="BI1309" s="441"/>
      <c r="BJ1309" s="441"/>
      <c r="BK1309" s="441"/>
    </row>
    <row r="1310" spans="1:63" x14ac:dyDescent="0.25">
      <c r="A1310" s="443"/>
      <c r="B1310" s="438"/>
      <c r="C1310" s="441"/>
      <c r="D1310" s="441"/>
      <c r="E1310" s="441"/>
      <c r="I1310" s="442"/>
      <c r="Q1310" s="443"/>
      <c r="S1310" s="443"/>
      <c r="T1310" s="441"/>
      <c r="U1310" s="444"/>
      <c r="V1310" s="438"/>
      <c r="W1310" s="443"/>
      <c r="X1310" s="443"/>
      <c r="Y1310" s="441"/>
      <c r="Z1310" s="445"/>
      <c r="AA1310" s="441"/>
      <c r="AB1310" s="443"/>
      <c r="AC1310" s="441"/>
      <c r="AD1310" s="444"/>
      <c r="AG1310" s="441"/>
      <c r="AH1310" s="441"/>
      <c r="AI1310" s="443"/>
      <c r="AL1310" s="441"/>
      <c r="AN1310" s="441"/>
      <c r="AO1310" s="443"/>
      <c r="AP1310" s="441"/>
      <c r="AQ1310" s="441"/>
      <c r="AR1310" s="441"/>
      <c r="AS1310" s="441"/>
      <c r="AT1310" s="441"/>
      <c r="AU1310" s="441"/>
      <c r="AV1310" s="443"/>
      <c r="AW1310" s="442"/>
      <c r="AY1310" s="441"/>
      <c r="BC1310" s="441"/>
      <c r="BD1310" s="441"/>
      <c r="BE1310" s="441"/>
      <c r="BF1310" s="441"/>
      <c r="BG1310" s="441"/>
      <c r="BH1310" s="441"/>
      <c r="BI1310" s="441"/>
      <c r="BJ1310" s="441"/>
      <c r="BK1310" s="441"/>
    </row>
    <row r="1311" spans="1:63" x14ac:dyDescent="0.25">
      <c r="A1311" s="443"/>
      <c r="B1311" s="438"/>
      <c r="C1311" s="441"/>
      <c r="D1311" s="441"/>
      <c r="E1311" s="441"/>
      <c r="I1311" s="442"/>
      <c r="Q1311" s="443"/>
      <c r="S1311" s="443"/>
      <c r="T1311" s="441"/>
      <c r="U1311" s="444"/>
      <c r="V1311" s="438"/>
      <c r="W1311" s="443"/>
      <c r="X1311" s="443"/>
      <c r="Y1311" s="441"/>
      <c r="Z1311" s="445"/>
      <c r="AA1311" s="441"/>
      <c r="AB1311" s="443"/>
      <c r="AC1311" s="441"/>
      <c r="AD1311" s="444"/>
      <c r="AG1311" s="441"/>
      <c r="AH1311" s="441"/>
      <c r="AI1311" s="443"/>
      <c r="AL1311" s="441"/>
      <c r="AN1311" s="441"/>
      <c r="AO1311" s="443"/>
      <c r="AP1311" s="441"/>
      <c r="AQ1311" s="441"/>
      <c r="AR1311" s="441"/>
      <c r="AS1311" s="441"/>
      <c r="AT1311" s="441"/>
      <c r="AU1311" s="441"/>
      <c r="AV1311" s="443"/>
      <c r="AW1311" s="442"/>
      <c r="AY1311" s="441"/>
      <c r="BC1311" s="441"/>
      <c r="BD1311" s="441"/>
      <c r="BE1311" s="441"/>
      <c r="BF1311" s="441"/>
      <c r="BG1311" s="441"/>
      <c r="BH1311" s="441"/>
      <c r="BI1311" s="441"/>
      <c r="BJ1311" s="441"/>
      <c r="BK1311" s="441"/>
    </row>
    <row r="1312" spans="1:63" x14ac:dyDescent="0.25">
      <c r="A1312" s="443"/>
      <c r="B1312" s="438"/>
      <c r="C1312" s="441"/>
      <c r="D1312" s="441"/>
      <c r="E1312" s="441"/>
      <c r="I1312" s="442"/>
      <c r="Q1312" s="443"/>
      <c r="S1312" s="443"/>
      <c r="T1312" s="441"/>
      <c r="U1312" s="444"/>
      <c r="V1312" s="438"/>
      <c r="W1312" s="443"/>
      <c r="X1312" s="443"/>
      <c r="Y1312" s="441"/>
      <c r="Z1312" s="445"/>
      <c r="AA1312" s="441"/>
      <c r="AB1312" s="443"/>
      <c r="AC1312" s="441"/>
      <c r="AD1312" s="444"/>
      <c r="AG1312" s="441"/>
      <c r="AH1312" s="441"/>
      <c r="AI1312" s="443"/>
      <c r="AL1312" s="441"/>
      <c r="AN1312" s="441"/>
      <c r="AO1312" s="443"/>
      <c r="AP1312" s="441"/>
      <c r="AQ1312" s="441"/>
      <c r="AR1312" s="441"/>
      <c r="AS1312" s="441"/>
      <c r="AT1312" s="441"/>
      <c r="AU1312" s="441"/>
      <c r="AV1312" s="443"/>
      <c r="AW1312" s="442"/>
      <c r="AY1312" s="441"/>
      <c r="BC1312" s="441"/>
      <c r="BD1312" s="441"/>
      <c r="BE1312" s="441"/>
      <c r="BF1312" s="441"/>
      <c r="BG1312" s="441"/>
      <c r="BH1312" s="441"/>
      <c r="BI1312" s="441"/>
      <c r="BJ1312" s="441"/>
      <c r="BK1312" s="441"/>
    </row>
    <row r="1313" spans="1:63" x14ac:dyDescent="0.25">
      <c r="A1313" s="443"/>
      <c r="B1313" s="438"/>
      <c r="C1313" s="441"/>
      <c r="D1313" s="441"/>
      <c r="E1313" s="441"/>
      <c r="I1313" s="442"/>
      <c r="Q1313" s="443"/>
      <c r="S1313" s="443"/>
      <c r="T1313" s="441"/>
      <c r="U1313" s="444"/>
      <c r="V1313" s="438"/>
      <c r="W1313" s="443"/>
      <c r="X1313" s="443"/>
      <c r="Y1313" s="441"/>
      <c r="Z1313" s="445"/>
      <c r="AA1313" s="441"/>
      <c r="AB1313" s="443"/>
      <c r="AC1313" s="441"/>
      <c r="AD1313" s="444"/>
      <c r="AG1313" s="441"/>
      <c r="AH1313" s="441"/>
      <c r="AI1313" s="443"/>
      <c r="AL1313" s="441"/>
      <c r="AN1313" s="441"/>
      <c r="AO1313" s="443"/>
      <c r="AP1313" s="441"/>
      <c r="AQ1313" s="441"/>
      <c r="AR1313" s="441"/>
      <c r="AS1313" s="441"/>
      <c r="AT1313" s="441"/>
      <c r="AU1313" s="441"/>
      <c r="AV1313" s="443"/>
      <c r="AW1313" s="442"/>
      <c r="AY1313" s="441"/>
      <c r="BC1313" s="441"/>
      <c r="BD1313" s="441"/>
      <c r="BE1313" s="441"/>
      <c r="BF1313" s="441"/>
      <c r="BG1313" s="441"/>
      <c r="BH1313" s="441"/>
      <c r="BI1313" s="441"/>
      <c r="BJ1313" s="441"/>
      <c r="BK1313" s="441"/>
    </row>
    <row r="1314" spans="1:63" x14ac:dyDescent="0.25">
      <c r="A1314" s="443"/>
      <c r="B1314" s="438"/>
      <c r="C1314" s="441"/>
      <c r="D1314" s="441"/>
      <c r="E1314" s="441"/>
      <c r="I1314" s="442"/>
      <c r="Q1314" s="443"/>
      <c r="S1314" s="443"/>
      <c r="T1314" s="441"/>
      <c r="U1314" s="444"/>
      <c r="V1314" s="438"/>
      <c r="W1314" s="443"/>
      <c r="X1314" s="443"/>
      <c r="Y1314" s="441"/>
      <c r="Z1314" s="445"/>
      <c r="AA1314" s="441"/>
      <c r="AB1314" s="443"/>
      <c r="AC1314" s="441"/>
      <c r="AD1314" s="444"/>
      <c r="AG1314" s="441"/>
      <c r="AH1314" s="441"/>
      <c r="AI1314" s="443"/>
      <c r="AL1314" s="441"/>
      <c r="AN1314" s="441"/>
      <c r="AO1314" s="443"/>
      <c r="AP1314" s="441"/>
      <c r="AQ1314" s="441"/>
      <c r="AR1314" s="441"/>
      <c r="AS1314" s="441"/>
      <c r="AT1314" s="441"/>
      <c r="AU1314" s="441"/>
      <c r="AV1314" s="443"/>
      <c r="AW1314" s="442"/>
      <c r="AY1314" s="441"/>
      <c r="BC1314" s="441"/>
      <c r="BD1314" s="441"/>
      <c r="BE1314" s="441"/>
      <c r="BF1314" s="441"/>
      <c r="BG1314" s="441"/>
      <c r="BH1314" s="441"/>
      <c r="BI1314" s="441"/>
      <c r="BJ1314" s="441"/>
      <c r="BK1314" s="441"/>
    </row>
    <row r="1315" spans="1:63" x14ac:dyDescent="0.25">
      <c r="A1315" s="443"/>
      <c r="B1315" s="438"/>
      <c r="C1315" s="441"/>
      <c r="D1315" s="441"/>
      <c r="E1315" s="441"/>
      <c r="I1315" s="442"/>
      <c r="Q1315" s="443"/>
      <c r="S1315" s="443"/>
      <c r="T1315" s="441"/>
      <c r="U1315" s="444"/>
      <c r="V1315" s="438"/>
      <c r="W1315" s="443"/>
      <c r="X1315" s="443"/>
      <c r="Y1315" s="441"/>
      <c r="Z1315" s="445"/>
      <c r="AA1315" s="441"/>
      <c r="AB1315" s="443"/>
      <c r="AC1315" s="441"/>
      <c r="AD1315" s="444"/>
      <c r="AG1315" s="441"/>
      <c r="AH1315" s="441"/>
      <c r="AI1315" s="443"/>
      <c r="AL1315" s="441"/>
      <c r="AN1315" s="441"/>
      <c r="AO1315" s="443"/>
      <c r="AP1315" s="441"/>
      <c r="AQ1315" s="441"/>
      <c r="AR1315" s="441"/>
      <c r="AS1315" s="441"/>
      <c r="AT1315" s="441"/>
      <c r="AU1315" s="441"/>
      <c r="AV1315" s="443"/>
      <c r="AW1315" s="442"/>
      <c r="AY1315" s="441"/>
      <c r="BC1315" s="441"/>
      <c r="BD1315" s="441"/>
      <c r="BE1315" s="441"/>
      <c r="BF1315" s="441"/>
      <c r="BG1315" s="441"/>
      <c r="BH1315" s="441"/>
      <c r="BI1315" s="441"/>
      <c r="BJ1315" s="441"/>
      <c r="BK1315" s="441"/>
    </row>
    <row r="1316" spans="1:63" x14ac:dyDescent="0.25">
      <c r="A1316" s="443"/>
      <c r="B1316" s="438"/>
      <c r="C1316" s="441"/>
      <c r="D1316" s="441"/>
      <c r="E1316" s="441"/>
      <c r="I1316" s="442"/>
      <c r="Q1316" s="443"/>
      <c r="S1316" s="443"/>
      <c r="T1316" s="441"/>
      <c r="U1316" s="444"/>
      <c r="V1316" s="438"/>
      <c r="W1316" s="443"/>
      <c r="X1316" s="443"/>
      <c r="Y1316" s="441"/>
      <c r="Z1316" s="445"/>
      <c r="AA1316" s="441"/>
      <c r="AB1316" s="443"/>
      <c r="AC1316" s="441"/>
      <c r="AD1316" s="444"/>
      <c r="AG1316" s="441"/>
      <c r="AH1316" s="441"/>
      <c r="AI1316" s="443"/>
      <c r="AL1316" s="441"/>
      <c r="AN1316" s="441"/>
      <c r="AO1316" s="443"/>
      <c r="AP1316" s="441"/>
      <c r="AQ1316" s="441"/>
      <c r="AR1316" s="441"/>
      <c r="AS1316" s="441"/>
      <c r="AT1316" s="441"/>
      <c r="AU1316" s="441"/>
      <c r="AV1316" s="443"/>
      <c r="AW1316" s="442"/>
      <c r="AY1316" s="441"/>
      <c r="BC1316" s="441"/>
      <c r="BD1316" s="441"/>
      <c r="BE1316" s="441"/>
      <c r="BF1316" s="441"/>
      <c r="BG1316" s="441"/>
      <c r="BH1316" s="441"/>
      <c r="BI1316" s="441"/>
      <c r="BJ1316" s="441"/>
      <c r="BK1316" s="441"/>
    </row>
    <row r="1317" spans="1:63" x14ac:dyDescent="0.25">
      <c r="A1317" s="443"/>
      <c r="B1317" s="438"/>
      <c r="C1317" s="441"/>
      <c r="D1317" s="441"/>
      <c r="E1317" s="441"/>
      <c r="I1317" s="442"/>
      <c r="Q1317" s="443"/>
      <c r="S1317" s="443"/>
      <c r="T1317" s="441"/>
      <c r="U1317" s="444"/>
      <c r="V1317" s="438"/>
      <c r="W1317" s="443"/>
      <c r="X1317" s="443"/>
      <c r="Y1317" s="441"/>
      <c r="Z1317" s="445"/>
      <c r="AA1317" s="441"/>
      <c r="AB1317" s="443"/>
      <c r="AC1317" s="441"/>
      <c r="AD1317" s="444"/>
      <c r="AG1317" s="441"/>
      <c r="AH1317" s="441"/>
      <c r="AI1317" s="443"/>
      <c r="AL1317" s="441"/>
      <c r="AN1317" s="441"/>
      <c r="AO1317" s="443"/>
      <c r="AP1317" s="441"/>
      <c r="AQ1317" s="441"/>
      <c r="AR1317" s="441"/>
      <c r="AS1317" s="441"/>
      <c r="AT1317" s="441"/>
      <c r="AU1317" s="441"/>
      <c r="AV1317" s="443"/>
      <c r="AW1317" s="442"/>
      <c r="AY1317" s="441"/>
      <c r="BC1317" s="441"/>
      <c r="BD1317" s="441"/>
      <c r="BE1317" s="441"/>
      <c r="BF1317" s="441"/>
      <c r="BG1317" s="441"/>
      <c r="BH1317" s="441"/>
      <c r="BI1317" s="441"/>
      <c r="BJ1317" s="441"/>
      <c r="BK1317" s="441"/>
    </row>
    <row r="1318" spans="1:63" x14ac:dyDescent="0.25">
      <c r="A1318" s="443"/>
      <c r="B1318" s="438"/>
      <c r="C1318" s="441"/>
      <c r="D1318" s="441"/>
      <c r="E1318" s="441"/>
      <c r="I1318" s="442"/>
      <c r="Q1318" s="443"/>
      <c r="S1318" s="443"/>
      <c r="T1318" s="441"/>
      <c r="U1318" s="444"/>
      <c r="V1318" s="438"/>
      <c r="W1318" s="443"/>
      <c r="X1318" s="443"/>
      <c r="Y1318" s="441"/>
      <c r="Z1318" s="445"/>
      <c r="AA1318" s="441"/>
      <c r="AB1318" s="443"/>
      <c r="AC1318" s="441"/>
      <c r="AD1318" s="444"/>
      <c r="AG1318" s="441"/>
      <c r="AH1318" s="441"/>
      <c r="AI1318" s="443"/>
      <c r="AL1318" s="441"/>
      <c r="AN1318" s="441"/>
      <c r="AO1318" s="443"/>
      <c r="AP1318" s="441"/>
      <c r="AQ1318" s="441"/>
      <c r="AR1318" s="441"/>
      <c r="AS1318" s="441"/>
      <c r="AT1318" s="441"/>
      <c r="AU1318" s="441"/>
      <c r="AV1318" s="443"/>
      <c r="AW1318" s="442"/>
      <c r="AY1318" s="441"/>
      <c r="BC1318" s="441"/>
      <c r="BD1318" s="441"/>
      <c r="BE1318" s="441"/>
      <c r="BF1318" s="441"/>
      <c r="BG1318" s="441"/>
      <c r="BH1318" s="441"/>
      <c r="BI1318" s="441"/>
      <c r="BJ1318" s="441"/>
      <c r="BK1318" s="441"/>
    </row>
    <row r="1319" spans="1:63" x14ac:dyDescent="0.25">
      <c r="A1319" s="443"/>
      <c r="B1319" s="438"/>
      <c r="C1319" s="441"/>
      <c r="D1319" s="441"/>
      <c r="E1319" s="441"/>
      <c r="I1319" s="442"/>
      <c r="Q1319" s="443"/>
      <c r="S1319" s="443"/>
      <c r="T1319" s="441"/>
      <c r="U1319" s="444"/>
      <c r="V1319" s="438"/>
      <c r="W1319" s="443"/>
      <c r="X1319" s="443"/>
      <c r="Y1319" s="441"/>
      <c r="Z1319" s="445"/>
      <c r="AA1319" s="441"/>
      <c r="AB1319" s="443"/>
      <c r="AC1319" s="441"/>
      <c r="AD1319" s="444"/>
      <c r="AG1319" s="441"/>
      <c r="AH1319" s="441"/>
      <c r="AI1319" s="443"/>
      <c r="AL1319" s="441"/>
      <c r="AN1319" s="441"/>
      <c r="AO1319" s="443"/>
      <c r="AP1319" s="441"/>
      <c r="AQ1319" s="441"/>
      <c r="AR1319" s="441"/>
      <c r="AS1319" s="441"/>
      <c r="AT1319" s="441"/>
      <c r="AU1319" s="441"/>
      <c r="AV1319" s="443"/>
      <c r="AW1319" s="442"/>
      <c r="AY1319" s="441"/>
      <c r="BC1319" s="441"/>
      <c r="BD1319" s="441"/>
      <c r="BE1319" s="441"/>
      <c r="BF1319" s="441"/>
      <c r="BG1319" s="441"/>
      <c r="BH1319" s="441"/>
      <c r="BI1319" s="441"/>
      <c r="BJ1319" s="441"/>
      <c r="BK1319" s="441"/>
    </row>
    <row r="1320" spans="1:63" x14ac:dyDescent="0.25">
      <c r="A1320" s="443"/>
      <c r="B1320" s="438"/>
      <c r="C1320" s="441"/>
      <c r="D1320" s="441"/>
      <c r="E1320" s="441"/>
      <c r="I1320" s="442"/>
      <c r="Q1320" s="443"/>
      <c r="S1320" s="443"/>
      <c r="T1320" s="441"/>
      <c r="U1320" s="444"/>
      <c r="V1320" s="438"/>
      <c r="W1320" s="443"/>
      <c r="X1320" s="443"/>
      <c r="Y1320" s="441"/>
      <c r="Z1320" s="445"/>
      <c r="AA1320" s="441"/>
      <c r="AB1320" s="443"/>
      <c r="AC1320" s="441"/>
      <c r="AD1320" s="444"/>
      <c r="AG1320" s="441"/>
      <c r="AH1320" s="441"/>
      <c r="AI1320" s="443"/>
      <c r="AL1320" s="441"/>
      <c r="AN1320" s="441"/>
      <c r="AO1320" s="443"/>
      <c r="AP1320" s="441"/>
      <c r="AQ1320" s="441"/>
      <c r="AR1320" s="441"/>
      <c r="AS1320" s="441"/>
      <c r="AT1320" s="441"/>
      <c r="AU1320" s="441"/>
      <c r="AV1320" s="443"/>
      <c r="AW1320" s="442"/>
      <c r="AY1320" s="441"/>
      <c r="BC1320" s="441"/>
      <c r="BD1320" s="441"/>
      <c r="BE1320" s="441"/>
      <c r="BF1320" s="441"/>
      <c r="BG1320" s="441"/>
      <c r="BH1320" s="441"/>
      <c r="BI1320" s="441"/>
      <c r="BJ1320" s="441"/>
      <c r="BK1320" s="441"/>
    </row>
    <row r="1321" spans="1:63" x14ac:dyDescent="0.25">
      <c r="A1321" s="443"/>
      <c r="B1321" s="438"/>
      <c r="C1321" s="441"/>
      <c r="D1321" s="441"/>
      <c r="E1321" s="441"/>
      <c r="I1321" s="442"/>
      <c r="Q1321" s="443"/>
      <c r="S1321" s="443"/>
      <c r="T1321" s="441"/>
      <c r="U1321" s="444"/>
      <c r="V1321" s="438"/>
      <c r="W1321" s="443"/>
      <c r="X1321" s="443"/>
      <c r="Y1321" s="441"/>
      <c r="Z1321" s="445"/>
      <c r="AA1321" s="441"/>
      <c r="AB1321" s="443"/>
      <c r="AC1321" s="441"/>
      <c r="AD1321" s="444"/>
      <c r="AG1321" s="441"/>
      <c r="AH1321" s="441"/>
      <c r="AI1321" s="443"/>
      <c r="AL1321" s="441"/>
      <c r="AN1321" s="441"/>
      <c r="AO1321" s="443"/>
      <c r="AP1321" s="441"/>
      <c r="AQ1321" s="441"/>
      <c r="AR1321" s="441"/>
      <c r="AS1321" s="441"/>
      <c r="AT1321" s="441"/>
      <c r="AU1321" s="441"/>
      <c r="AV1321" s="443"/>
      <c r="AW1321" s="442"/>
      <c r="AY1321" s="441"/>
      <c r="BC1321" s="441"/>
      <c r="BD1321" s="441"/>
      <c r="BE1321" s="441"/>
      <c r="BF1321" s="441"/>
      <c r="BG1321" s="441"/>
      <c r="BH1321" s="441"/>
      <c r="BI1321" s="441"/>
      <c r="BJ1321" s="441"/>
      <c r="BK1321" s="441"/>
    </row>
    <row r="1322" spans="1:63" x14ac:dyDescent="0.25">
      <c r="A1322" s="443"/>
      <c r="B1322" s="438"/>
      <c r="C1322" s="441"/>
      <c r="D1322" s="441"/>
      <c r="E1322" s="441"/>
      <c r="I1322" s="442"/>
      <c r="Q1322" s="443"/>
      <c r="S1322" s="443"/>
      <c r="T1322" s="441"/>
      <c r="U1322" s="444"/>
      <c r="V1322" s="438"/>
      <c r="W1322" s="443"/>
      <c r="X1322" s="443"/>
      <c r="Y1322" s="441"/>
      <c r="Z1322" s="445"/>
      <c r="AA1322" s="441"/>
      <c r="AB1322" s="443"/>
      <c r="AC1322" s="441"/>
      <c r="AD1322" s="444"/>
      <c r="AG1322" s="441"/>
      <c r="AH1322" s="441"/>
      <c r="AI1322" s="443"/>
      <c r="AL1322" s="441"/>
      <c r="AN1322" s="441"/>
      <c r="AO1322" s="443"/>
      <c r="AP1322" s="441"/>
      <c r="AQ1322" s="441"/>
      <c r="AR1322" s="441"/>
      <c r="AS1322" s="441"/>
      <c r="AT1322" s="441"/>
      <c r="AU1322" s="441"/>
      <c r="AV1322" s="443"/>
      <c r="AW1322" s="442"/>
      <c r="AY1322" s="441"/>
      <c r="BC1322" s="441"/>
      <c r="BD1322" s="441"/>
      <c r="BE1322" s="441"/>
      <c r="BF1322" s="441"/>
      <c r="BG1322" s="441"/>
      <c r="BH1322" s="441"/>
      <c r="BI1322" s="441"/>
      <c r="BJ1322" s="441"/>
      <c r="BK1322" s="441"/>
    </row>
    <row r="1323" spans="1:63" x14ac:dyDescent="0.25">
      <c r="A1323" s="443"/>
      <c r="B1323" s="438"/>
      <c r="C1323" s="441"/>
      <c r="D1323" s="441"/>
      <c r="E1323" s="441"/>
      <c r="I1323" s="442"/>
      <c r="Q1323" s="443"/>
      <c r="S1323" s="443"/>
      <c r="T1323" s="441"/>
      <c r="U1323" s="444"/>
      <c r="V1323" s="438"/>
      <c r="W1323" s="443"/>
      <c r="X1323" s="443"/>
      <c r="Y1323" s="441"/>
      <c r="Z1323" s="445"/>
      <c r="AA1323" s="441"/>
      <c r="AB1323" s="443"/>
      <c r="AC1323" s="441"/>
      <c r="AD1323" s="444"/>
      <c r="AG1323" s="441"/>
      <c r="AH1323" s="441"/>
      <c r="AI1323" s="443"/>
      <c r="AL1323" s="441"/>
      <c r="AN1323" s="441"/>
      <c r="AO1323" s="443"/>
      <c r="AP1323" s="441"/>
      <c r="AQ1323" s="441"/>
      <c r="AR1323" s="441"/>
      <c r="AS1323" s="441"/>
      <c r="AT1323" s="441"/>
      <c r="AU1323" s="441"/>
      <c r="AV1323" s="443"/>
      <c r="AW1323" s="442"/>
      <c r="AY1323" s="441"/>
      <c r="BC1323" s="441"/>
      <c r="BD1323" s="441"/>
      <c r="BE1323" s="441"/>
      <c r="BF1323" s="441"/>
      <c r="BG1323" s="441"/>
      <c r="BH1323" s="441"/>
      <c r="BI1323" s="441"/>
      <c r="BJ1323" s="441"/>
      <c r="BK1323" s="441"/>
    </row>
    <row r="1324" spans="1:63" x14ac:dyDescent="0.25">
      <c r="A1324" s="443"/>
      <c r="B1324" s="438"/>
      <c r="C1324" s="441"/>
      <c r="D1324" s="441"/>
      <c r="E1324" s="441"/>
      <c r="I1324" s="442"/>
      <c r="Q1324" s="443"/>
      <c r="S1324" s="443"/>
      <c r="T1324" s="441"/>
      <c r="U1324" s="444"/>
      <c r="V1324" s="438"/>
      <c r="W1324" s="443"/>
      <c r="X1324" s="443"/>
      <c r="Y1324" s="441"/>
      <c r="Z1324" s="445"/>
      <c r="AA1324" s="441"/>
      <c r="AB1324" s="443"/>
      <c r="AC1324" s="441"/>
      <c r="AD1324" s="444"/>
      <c r="AG1324" s="441"/>
      <c r="AH1324" s="441"/>
      <c r="AI1324" s="443"/>
      <c r="AL1324" s="441"/>
      <c r="AN1324" s="441"/>
      <c r="AO1324" s="443"/>
      <c r="AP1324" s="441"/>
      <c r="AQ1324" s="441"/>
      <c r="AR1324" s="441"/>
      <c r="AS1324" s="441"/>
      <c r="AT1324" s="441"/>
      <c r="AU1324" s="441"/>
      <c r="AV1324" s="443"/>
      <c r="AW1324" s="442"/>
      <c r="AY1324" s="441"/>
      <c r="BC1324" s="441"/>
      <c r="BD1324" s="441"/>
      <c r="BE1324" s="441"/>
      <c r="BF1324" s="441"/>
      <c r="BG1324" s="441"/>
      <c r="BH1324" s="441"/>
      <c r="BI1324" s="441"/>
      <c r="BJ1324" s="441"/>
      <c r="BK1324" s="441"/>
    </row>
    <row r="1325" spans="1:63" x14ac:dyDescent="0.25">
      <c r="A1325" s="443"/>
      <c r="B1325" s="438"/>
      <c r="C1325" s="441"/>
      <c r="D1325" s="441"/>
      <c r="E1325" s="441"/>
      <c r="I1325" s="442"/>
      <c r="Q1325" s="443"/>
      <c r="S1325" s="443"/>
      <c r="T1325" s="441"/>
      <c r="U1325" s="444"/>
      <c r="V1325" s="438"/>
      <c r="W1325" s="443"/>
      <c r="X1325" s="443"/>
      <c r="Y1325" s="441"/>
      <c r="Z1325" s="445"/>
      <c r="AA1325" s="441"/>
      <c r="AB1325" s="443"/>
      <c r="AC1325" s="441"/>
      <c r="AD1325" s="444"/>
      <c r="AG1325" s="441"/>
      <c r="AH1325" s="441"/>
      <c r="AI1325" s="443"/>
      <c r="AL1325" s="441"/>
      <c r="AN1325" s="441"/>
      <c r="AO1325" s="443"/>
      <c r="AP1325" s="441"/>
      <c r="AQ1325" s="441"/>
      <c r="AR1325" s="441"/>
      <c r="AS1325" s="441"/>
      <c r="AT1325" s="441"/>
      <c r="AU1325" s="441"/>
      <c r="AV1325" s="443"/>
      <c r="AW1325" s="442"/>
      <c r="AY1325" s="441"/>
      <c r="BC1325" s="441"/>
      <c r="BD1325" s="441"/>
      <c r="BE1325" s="441"/>
      <c r="BF1325" s="441"/>
      <c r="BG1325" s="441"/>
      <c r="BH1325" s="441"/>
      <c r="BI1325" s="441"/>
      <c r="BJ1325" s="441"/>
      <c r="BK1325" s="441"/>
    </row>
    <row r="1326" spans="1:63" x14ac:dyDescent="0.25">
      <c r="A1326" s="443"/>
      <c r="B1326" s="438"/>
      <c r="C1326" s="441"/>
      <c r="D1326" s="441"/>
      <c r="E1326" s="441"/>
      <c r="I1326" s="442"/>
      <c r="Q1326" s="443"/>
      <c r="S1326" s="443"/>
      <c r="T1326" s="441"/>
      <c r="U1326" s="444"/>
      <c r="V1326" s="438"/>
      <c r="W1326" s="443"/>
      <c r="X1326" s="443"/>
      <c r="Y1326" s="441"/>
      <c r="Z1326" s="445"/>
      <c r="AA1326" s="441"/>
      <c r="AB1326" s="443"/>
      <c r="AC1326" s="441"/>
      <c r="AD1326" s="444"/>
      <c r="AG1326" s="441"/>
      <c r="AH1326" s="441"/>
      <c r="AI1326" s="443"/>
      <c r="AL1326" s="441"/>
      <c r="AN1326" s="441"/>
      <c r="AO1326" s="443"/>
      <c r="AP1326" s="441"/>
      <c r="AQ1326" s="441"/>
      <c r="AR1326" s="441"/>
      <c r="AS1326" s="441"/>
      <c r="AT1326" s="441"/>
      <c r="AU1326" s="441"/>
      <c r="AV1326" s="443"/>
      <c r="AW1326" s="442"/>
      <c r="AY1326" s="441"/>
      <c r="BC1326" s="441"/>
      <c r="BD1326" s="441"/>
      <c r="BE1326" s="441"/>
      <c r="BF1326" s="441"/>
      <c r="BG1326" s="441"/>
      <c r="BH1326" s="441"/>
      <c r="BI1326" s="441"/>
      <c r="BJ1326" s="441"/>
      <c r="BK1326" s="441"/>
    </row>
    <row r="1327" spans="1:63" x14ac:dyDescent="0.25">
      <c r="A1327" s="443"/>
      <c r="B1327" s="438"/>
      <c r="C1327" s="441"/>
      <c r="D1327" s="441"/>
      <c r="E1327" s="441"/>
      <c r="I1327" s="442"/>
      <c r="Q1327" s="443"/>
      <c r="S1327" s="443"/>
      <c r="T1327" s="441"/>
      <c r="U1327" s="444"/>
      <c r="V1327" s="438"/>
      <c r="W1327" s="443"/>
      <c r="X1327" s="443"/>
      <c r="Y1327" s="441"/>
      <c r="Z1327" s="445"/>
      <c r="AA1327" s="441"/>
      <c r="AB1327" s="443"/>
      <c r="AC1327" s="441"/>
      <c r="AD1327" s="444"/>
      <c r="AG1327" s="441"/>
      <c r="AH1327" s="441"/>
      <c r="AI1327" s="443"/>
      <c r="AL1327" s="441"/>
      <c r="AN1327" s="441"/>
      <c r="AO1327" s="443"/>
      <c r="AP1327" s="441"/>
      <c r="AQ1327" s="441"/>
      <c r="AR1327" s="441"/>
      <c r="AS1327" s="441"/>
      <c r="AT1327" s="441"/>
      <c r="AU1327" s="441"/>
      <c r="AV1327" s="443"/>
      <c r="AW1327" s="442"/>
      <c r="AY1327" s="441"/>
      <c r="BC1327" s="441"/>
      <c r="BD1327" s="441"/>
      <c r="BE1327" s="441"/>
      <c r="BF1327" s="441"/>
      <c r="BG1327" s="441"/>
      <c r="BH1327" s="441"/>
      <c r="BI1327" s="441"/>
      <c r="BJ1327" s="441"/>
      <c r="BK1327" s="441"/>
    </row>
    <row r="1328" spans="1:63" x14ac:dyDescent="0.25">
      <c r="A1328" s="443"/>
      <c r="B1328" s="438"/>
      <c r="C1328" s="441"/>
      <c r="D1328" s="441"/>
      <c r="E1328" s="441"/>
      <c r="I1328" s="442"/>
      <c r="Q1328" s="443"/>
      <c r="S1328" s="443"/>
      <c r="T1328" s="441"/>
      <c r="U1328" s="444"/>
      <c r="V1328" s="438"/>
      <c r="W1328" s="443"/>
      <c r="X1328" s="443"/>
      <c r="Y1328" s="441"/>
      <c r="Z1328" s="445"/>
      <c r="AA1328" s="441"/>
      <c r="AB1328" s="443"/>
      <c r="AC1328" s="441"/>
      <c r="AD1328" s="444"/>
      <c r="AG1328" s="441"/>
      <c r="AH1328" s="441"/>
      <c r="AI1328" s="443"/>
      <c r="AL1328" s="441"/>
      <c r="AN1328" s="441"/>
      <c r="AO1328" s="443"/>
      <c r="AP1328" s="441"/>
      <c r="AQ1328" s="441"/>
      <c r="AR1328" s="441"/>
      <c r="AS1328" s="441"/>
      <c r="AT1328" s="441"/>
      <c r="AU1328" s="441"/>
      <c r="AV1328" s="443"/>
      <c r="AW1328" s="442"/>
      <c r="AY1328" s="441"/>
      <c r="BC1328" s="441"/>
      <c r="BD1328" s="441"/>
      <c r="BE1328" s="441"/>
      <c r="BF1328" s="441"/>
      <c r="BG1328" s="441"/>
      <c r="BH1328" s="441"/>
      <c r="BI1328" s="441"/>
      <c r="BJ1328" s="441"/>
      <c r="BK1328" s="441"/>
    </row>
    <row r="1329" spans="1:63" x14ac:dyDescent="0.25">
      <c r="A1329" s="443"/>
      <c r="B1329" s="438"/>
      <c r="C1329" s="441"/>
      <c r="D1329" s="441"/>
      <c r="E1329" s="441"/>
      <c r="I1329" s="442"/>
      <c r="Q1329" s="443"/>
      <c r="S1329" s="443"/>
      <c r="T1329" s="441"/>
      <c r="U1329" s="444"/>
      <c r="V1329" s="438"/>
      <c r="W1329" s="443"/>
      <c r="X1329" s="443"/>
      <c r="Y1329" s="441"/>
      <c r="Z1329" s="445"/>
      <c r="AA1329" s="441"/>
      <c r="AB1329" s="443"/>
      <c r="AC1329" s="441"/>
      <c r="AD1329" s="444"/>
      <c r="AG1329" s="441"/>
      <c r="AH1329" s="441"/>
      <c r="AI1329" s="443"/>
      <c r="AL1329" s="441"/>
      <c r="AN1329" s="441"/>
      <c r="AO1329" s="443"/>
      <c r="AP1329" s="441"/>
      <c r="AQ1329" s="441"/>
      <c r="AR1329" s="441"/>
      <c r="AS1329" s="441"/>
      <c r="AT1329" s="441"/>
      <c r="AU1329" s="441"/>
      <c r="AV1329" s="443"/>
      <c r="AW1329" s="442"/>
      <c r="AY1329" s="441"/>
      <c r="BC1329" s="441"/>
      <c r="BD1329" s="441"/>
      <c r="BE1329" s="441"/>
      <c r="BF1329" s="441"/>
      <c r="BG1329" s="441"/>
      <c r="BH1329" s="441"/>
      <c r="BI1329" s="441"/>
      <c r="BJ1329" s="441"/>
      <c r="BK1329" s="441"/>
    </row>
    <row r="1330" spans="1:63" x14ac:dyDescent="0.25">
      <c r="A1330" s="443"/>
      <c r="B1330" s="438"/>
      <c r="C1330" s="441"/>
      <c r="D1330" s="441"/>
      <c r="E1330" s="441"/>
      <c r="I1330" s="442"/>
      <c r="Q1330" s="443"/>
      <c r="S1330" s="443"/>
      <c r="T1330" s="441"/>
      <c r="U1330" s="444"/>
      <c r="V1330" s="438"/>
      <c r="W1330" s="443"/>
      <c r="X1330" s="443"/>
      <c r="Y1330" s="441"/>
      <c r="Z1330" s="445"/>
      <c r="AA1330" s="441"/>
      <c r="AB1330" s="443"/>
      <c r="AC1330" s="441"/>
      <c r="AD1330" s="444"/>
      <c r="AG1330" s="441"/>
      <c r="AH1330" s="441"/>
      <c r="AI1330" s="443"/>
      <c r="AL1330" s="441"/>
      <c r="AN1330" s="441"/>
      <c r="AO1330" s="443"/>
      <c r="AP1330" s="441"/>
      <c r="AQ1330" s="441"/>
      <c r="AR1330" s="441"/>
      <c r="AS1330" s="441"/>
      <c r="AT1330" s="441"/>
      <c r="AU1330" s="441"/>
      <c r="AV1330" s="443"/>
      <c r="AW1330" s="442"/>
      <c r="AY1330" s="441"/>
      <c r="BC1330" s="441"/>
      <c r="BD1330" s="441"/>
      <c r="BE1330" s="441"/>
      <c r="BF1330" s="441"/>
      <c r="BG1330" s="441"/>
      <c r="BH1330" s="441"/>
      <c r="BI1330" s="441"/>
      <c r="BJ1330" s="441"/>
      <c r="BK1330" s="441"/>
    </row>
    <row r="1331" spans="1:63" x14ac:dyDescent="0.25">
      <c r="A1331" s="443"/>
      <c r="B1331" s="438"/>
      <c r="C1331" s="441"/>
      <c r="D1331" s="441"/>
      <c r="E1331" s="441"/>
      <c r="I1331" s="442"/>
      <c r="Q1331" s="443"/>
      <c r="S1331" s="443"/>
      <c r="T1331" s="441"/>
      <c r="U1331" s="444"/>
      <c r="V1331" s="438"/>
      <c r="W1331" s="443"/>
      <c r="X1331" s="443"/>
      <c r="Y1331" s="441"/>
      <c r="Z1331" s="445"/>
      <c r="AA1331" s="441"/>
      <c r="AB1331" s="443"/>
      <c r="AC1331" s="441"/>
      <c r="AD1331" s="444"/>
      <c r="AG1331" s="441"/>
      <c r="AH1331" s="441"/>
      <c r="AI1331" s="443"/>
      <c r="AL1331" s="441"/>
      <c r="AN1331" s="441"/>
      <c r="AO1331" s="443"/>
      <c r="AP1331" s="441"/>
      <c r="AQ1331" s="441"/>
      <c r="AR1331" s="441"/>
      <c r="AS1331" s="441"/>
      <c r="AT1331" s="441"/>
      <c r="AU1331" s="441"/>
      <c r="AV1331" s="443"/>
      <c r="AW1331" s="442"/>
      <c r="AY1331" s="441"/>
      <c r="BC1331" s="441"/>
      <c r="BD1331" s="441"/>
      <c r="BE1331" s="441"/>
      <c r="BF1331" s="441"/>
      <c r="BG1331" s="441"/>
      <c r="BH1331" s="441"/>
      <c r="BI1331" s="441"/>
      <c r="BJ1331" s="441"/>
      <c r="BK1331" s="441"/>
    </row>
    <row r="1332" spans="1:63" x14ac:dyDescent="0.25">
      <c r="A1332" s="443"/>
      <c r="B1332" s="438"/>
      <c r="C1332" s="441"/>
      <c r="D1332" s="441"/>
      <c r="E1332" s="441"/>
      <c r="I1332" s="442"/>
      <c r="Q1332" s="443"/>
      <c r="S1332" s="443"/>
      <c r="T1332" s="441"/>
      <c r="U1332" s="444"/>
      <c r="V1332" s="438"/>
      <c r="W1332" s="443"/>
      <c r="X1332" s="443"/>
      <c r="Y1332" s="441"/>
      <c r="Z1332" s="445"/>
      <c r="AA1332" s="441"/>
      <c r="AB1332" s="443"/>
      <c r="AC1332" s="441"/>
      <c r="AD1332" s="444"/>
      <c r="AG1332" s="441"/>
      <c r="AH1332" s="441"/>
      <c r="AI1332" s="443"/>
      <c r="AL1332" s="441"/>
      <c r="AN1332" s="441"/>
      <c r="AO1332" s="443"/>
      <c r="AP1332" s="441"/>
      <c r="AQ1332" s="441"/>
      <c r="AR1332" s="441"/>
      <c r="AS1332" s="441"/>
      <c r="AT1332" s="441"/>
      <c r="AU1332" s="441"/>
      <c r="AV1332" s="443"/>
      <c r="AW1332" s="442"/>
      <c r="AY1332" s="441"/>
      <c r="BC1332" s="441"/>
      <c r="BD1332" s="441"/>
      <c r="BE1332" s="441"/>
      <c r="BF1332" s="441"/>
      <c r="BG1332" s="441"/>
      <c r="BH1332" s="441"/>
      <c r="BI1332" s="441"/>
      <c r="BJ1332" s="441"/>
      <c r="BK1332" s="441"/>
    </row>
    <row r="1333" spans="1:63" x14ac:dyDescent="0.25">
      <c r="A1333" s="443"/>
      <c r="B1333" s="438"/>
      <c r="C1333" s="441"/>
      <c r="D1333" s="441"/>
      <c r="E1333" s="441"/>
      <c r="I1333" s="442"/>
      <c r="Q1333" s="443"/>
      <c r="S1333" s="443"/>
      <c r="T1333" s="441"/>
      <c r="U1333" s="444"/>
      <c r="V1333" s="438"/>
      <c r="W1333" s="443"/>
      <c r="X1333" s="443"/>
      <c r="Y1333" s="441"/>
      <c r="Z1333" s="445"/>
      <c r="AA1333" s="441"/>
      <c r="AB1333" s="443"/>
      <c r="AC1333" s="441"/>
      <c r="AD1333" s="444"/>
      <c r="AG1333" s="441"/>
      <c r="AH1333" s="441"/>
      <c r="AI1333" s="443"/>
      <c r="AL1333" s="441"/>
      <c r="AN1333" s="441"/>
      <c r="AO1333" s="443"/>
      <c r="AP1333" s="441"/>
      <c r="AQ1333" s="441"/>
      <c r="AR1333" s="441"/>
      <c r="AS1333" s="441"/>
      <c r="AT1333" s="441"/>
      <c r="AU1333" s="441"/>
      <c r="AV1333" s="443"/>
      <c r="AW1333" s="442"/>
      <c r="AY1333" s="441"/>
      <c r="BC1333" s="441"/>
      <c r="BD1333" s="441"/>
      <c r="BE1333" s="441"/>
      <c r="BF1333" s="441"/>
      <c r="BG1333" s="441"/>
      <c r="BH1333" s="441"/>
      <c r="BI1333" s="441"/>
      <c r="BJ1333" s="441"/>
      <c r="BK1333" s="441"/>
    </row>
    <row r="1334" spans="1:63" x14ac:dyDescent="0.25">
      <c r="A1334" s="443"/>
      <c r="B1334" s="438"/>
      <c r="C1334" s="441"/>
      <c r="D1334" s="441"/>
      <c r="E1334" s="441"/>
      <c r="I1334" s="442"/>
      <c r="Q1334" s="443"/>
      <c r="S1334" s="443"/>
      <c r="T1334" s="441"/>
      <c r="U1334" s="444"/>
      <c r="V1334" s="438"/>
      <c r="W1334" s="443"/>
      <c r="X1334" s="443"/>
      <c r="Y1334" s="441"/>
      <c r="Z1334" s="445"/>
      <c r="AA1334" s="441"/>
      <c r="AB1334" s="443"/>
      <c r="AC1334" s="441"/>
      <c r="AD1334" s="444"/>
      <c r="AG1334" s="441"/>
      <c r="AH1334" s="441"/>
      <c r="AI1334" s="443"/>
      <c r="AL1334" s="441"/>
      <c r="AN1334" s="441"/>
      <c r="AO1334" s="443"/>
      <c r="AP1334" s="441"/>
      <c r="AQ1334" s="441"/>
      <c r="AR1334" s="441"/>
      <c r="AS1334" s="441"/>
      <c r="AT1334" s="441"/>
      <c r="AU1334" s="441"/>
      <c r="AV1334" s="443"/>
      <c r="AW1334" s="442"/>
      <c r="AY1334" s="441"/>
      <c r="BC1334" s="441"/>
      <c r="BD1334" s="441"/>
      <c r="BE1334" s="441"/>
      <c r="BF1334" s="441"/>
      <c r="BG1334" s="441"/>
      <c r="BH1334" s="441"/>
      <c r="BI1334" s="441"/>
      <c r="BJ1334" s="441"/>
      <c r="BK1334" s="441"/>
    </row>
    <row r="1335" spans="1:63" x14ac:dyDescent="0.25">
      <c r="A1335" s="443"/>
      <c r="B1335" s="438"/>
      <c r="C1335" s="441"/>
      <c r="D1335" s="441"/>
      <c r="E1335" s="441"/>
      <c r="I1335" s="442"/>
      <c r="Q1335" s="443"/>
      <c r="S1335" s="443"/>
      <c r="T1335" s="441"/>
      <c r="U1335" s="444"/>
      <c r="V1335" s="438"/>
      <c r="W1335" s="443"/>
      <c r="X1335" s="443"/>
      <c r="Y1335" s="441"/>
      <c r="Z1335" s="445"/>
      <c r="AA1335" s="441"/>
      <c r="AB1335" s="443"/>
      <c r="AC1335" s="441"/>
      <c r="AD1335" s="444"/>
      <c r="AG1335" s="441"/>
      <c r="AH1335" s="441"/>
      <c r="AI1335" s="443"/>
      <c r="AL1335" s="441"/>
      <c r="AN1335" s="441"/>
      <c r="AO1335" s="443"/>
      <c r="AP1335" s="441"/>
      <c r="AQ1335" s="441"/>
      <c r="AR1335" s="441"/>
      <c r="AS1335" s="441"/>
      <c r="AT1335" s="441"/>
      <c r="AU1335" s="441"/>
      <c r="AV1335" s="443"/>
      <c r="AW1335" s="442"/>
      <c r="AY1335" s="441"/>
      <c r="BC1335" s="441"/>
      <c r="BD1335" s="441"/>
      <c r="BE1335" s="441"/>
      <c r="BF1335" s="441"/>
      <c r="BG1335" s="441"/>
      <c r="BH1335" s="441"/>
      <c r="BI1335" s="441"/>
      <c r="BJ1335" s="441"/>
      <c r="BK1335" s="441"/>
    </row>
    <row r="1336" spans="1:63" x14ac:dyDescent="0.25">
      <c r="A1336" s="443"/>
      <c r="B1336" s="438"/>
      <c r="C1336" s="441"/>
      <c r="D1336" s="441"/>
      <c r="E1336" s="441"/>
      <c r="I1336" s="442"/>
      <c r="Q1336" s="443"/>
      <c r="S1336" s="443"/>
      <c r="T1336" s="441"/>
      <c r="U1336" s="444"/>
      <c r="V1336" s="438"/>
      <c r="W1336" s="443"/>
      <c r="X1336" s="443"/>
      <c r="Y1336" s="441"/>
      <c r="Z1336" s="445"/>
      <c r="AA1336" s="441"/>
      <c r="AB1336" s="443"/>
      <c r="AC1336" s="441"/>
      <c r="AD1336" s="444"/>
      <c r="AG1336" s="441"/>
      <c r="AH1336" s="441"/>
      <c r="AI1336" s="443"/>
      <c r="AL1336" s="441"/>
      <c r="AN1336" s="441"/>
      <c r="AO1336" s="443"/>
      <c r="AP1336" s="441"/>
      <c r="AQ1336" s="441"/>
      <c r="AR1336" s="441"/>
      <c r="AS1336" s="441"/>
      <c r="AT1336" s="441"/>
      <c r="AU1336" s="441"/>
      <c r="AV1336" s="443"/>
      <c r="AW1336" s="442"/>
      <c r="AY1336" s="441"/>
      <c r="BC1336" s="441"/>
      <c r="BD1336" s="441"/>
      <c r="BE1336" s="441"/>
      <c r="BF1336" s="441"/>
      <c r="BG1336" s="441"/>
      <c r="BH1336" s="441"/>
      <c r="BI1336" s="441"/>
      <c r="BJ1336" s="441"/>
      <c r="BK1336" s="441"/>
    </row>
    <row r="1337" spans="1:63" x14ac:dyDescent="0.25">
      <c r="A1337" s="443"/>
      <c r="B1337" s="438"/>
      <c r="C1337" s="441"/>
      <c r="D1337" s="441"/>
      <c r="E1337" s="441"/>
      <c r="I1337" s="442"/>
      <c r="Q1337" s="443"/>
      <c r="S1337" s="443"/>
      <c r="T1337" s="441"/>
      <c r="U1337" s="444"/>
      <c r="V1337" s="438"/>
      <c r="W1337" s="443"/>
      <c r="X1337" s="443"/>
      <c r="Y1337" s="441"/>
      <c r="Z1337" s="445"/>
      <c r="AA1337" s="441"/>
      <c r="AB1337" s="443"/>
      <c r="AC1337" s="441"/>
      <c r="AD1337" s="444"/>
      <c r="AG1337" s="441"/>
      <c r="AH1337" s="441"/>
      <c r="AI1337" s="443"/>
      <c r="AL1337" s="441"/>
      <c r="AN1337" s="441"/>
      <c r="AO1337" s="443"/>
      <c r="AP1337" s="441"/>
      <c r="AQ1337" s="441"/>
      <c r="AR1337" s="441"/>
      <c r="AS1337" s="441"/>
      <c r="AT1337" s="441"/>
      <c r="AU1337" s="441"/>
      <c r="AV1337" s="443"/>
      <c r="AW1337" s="442"/>
      <c r="AY1337" s="441"/>
      <c r="BC1337" s="441"/>
      <c r="BD1337" s="441"/>
      <c r="BE1337" s="441"/>
      <c r="BF1337" s="441"/>
      <c r="BG1337" s="441"/>
      <c r="BH1337" s="441"/>
      <c r="BI1337" s="441"/>
      <c r="BJ1337" s="441"/>
      <c r="BK1337" s="441"/>
    </row>
    <row r="1338" spans="1:63" x14ac:dyDescent="0.25">
      <c r="A1338" s="443"/>
      <c r="B1338" s="438"/>
      <c r="C1338" s="441"/>
      <c r="D1338" s="441"/>
      <c r="E1338" s="441"/>
      <c r="I1338" s="442"/>
      <c r="Q1338" s="443"/>
      <c r="S1338" s="443"/>
      <c r="T1338" s="441"/>
      <c r="U1338" s="444"/>
      <c r="V1338" s="438"/>
      <c r="W1338" s="443"/>
      <c r="X1338" s="443"/>
      <c r="Y1338" s="441"/>
      <c r="Z1338" s="445"/>
      <c r="AA1338" s="441"/>
      <c r="AB1338" s="443"/>
      <c r="AC1338" s="441"/>
      <c r="AD1338" s="444"/>
      <c r="AG1338" s="441"/>
      <c r="AH1338" s="441"/>
      <c r="AI1338" s="443"/>
      <c r="AL1338" s="441"/>
      <c r="AN1338" s="441"/>
      <c r="AO1338" s="443"/>
      <c r="AP1338" s="441"/>
      <c r="AQ1338" s="441"/>
      <c r="AR1338" s="441"/>
      <c r="AS1338" s="441"/>
      <c r="AT1338" s="441"/>
      <c r="AU1338" s="441"/>
      <c r="AV1338" s="443"/>
      <c r="AW1338" s="442"/>
      <c r="AY1338" s="441"/>
      <c r="BC1338" s="441"/>
      <c r="BD1338" s="441"/>
      <c r="BE1338" s="441"/>
      <c r="BF1338" s="441"/>
      <c r="BG1338" s="441"/>
      <c r="BH1338" s="441"/>
      <c r="BI1338" s="441"/>
      <c r="BJ1338" s="441"/>
      <c r="BK1338" s="441"/>
    </row>
    <row r="1339" spans="1:63" x14ac:dyDescent="0.25">
      <c r="A1339" s="443"/>
      <c r="B1339" s="438"/>
      <c r="C1339" s="441"/>
      <c r="D1339" s="441"/>
      <c r="E1339" s="441"/>
      <c r="I1339" s="442"/>
      <c r="Q1339" s="443"/>
      <c r="S1339" s="443"/>
      <c r="T1339" s="441"/>
      <c r="U1339" s="444"/>
      <c r="V1339" s="438"/>
      <c r="W1339" s="443"/>
      <c r="X1339" s="443"/>
      <c r="Y1339" s="441"/>
      <c r="Z1339" s="445"/>
      <c r="AA1339" s="441"/>
      <c r="AB1339" s="443"/>
      <c r="AC1339" s="441"/>
      <c r="AD1339" s="444"/>
      <c r="AG1339" s="441"/>
      <c r="AH1339" s="441"/>
      <c r="AI1339" s="443"/>
      <c r="AL1339" s="441"/>
      <c r="AN1339" s="441"/>
      <c r="AO1339" s="443"/>
      <c r="AP1339" s="441"/>
      <c r="AQ1339" s="441"/>
      <c r="AR1339" s="441"/>
      <c r="AS1339" s="441"/>
      <c r="AT1339" s="441"/>
      <c r="AU1339" s="441"/>
      <c r="AV1339" s="443"/>
      <c r="AW1339" s="442"/>
      <c r="AY1339" s="441"/>
      <c r="BC1339" s="441"/>
      <c r="BD1339" s="441"/>
      <c r="BE1339" s="441"/>
      <c r="BF1339" s="441"/>
      <c r="BG1339" s="441"/>
      <c r="BH1339" s="441"/>
      <c r="BI1339" s="441"/>
      <c r="BJ1339" s="441"/>
      <c r="BK1339" s="441"/>
    </row>
    <row r="1340" spans="1:63" x14ac:dyDescent="0.25">
      <c r="A1340" s="443"/>
      <c r="B1340" s="438"/>
      <c r="C1340" s="441"/>
      <c r="D1340" s="441"/>
      <c r="E1340" s="441"/>
      <c r="I1340" s="442"/>
      <c r="Q1340" s="443"/>
      <c r="S1340" s="443"/>
      <c r="T1340" s="441"/>
      <c r="U1340" s="444"/>
      <c r="V1340" s="438"/>
      <c r="W1340" s="443"/>
      <c r="X1340" s="443"/>
      <c r="Y1340" s="441"/>
      <c r="Z1340" s="445"/>
      <c r="AA1340" s="441"/>
      <c r="AB1340" s="443"/>
      <c r="AC1340" s="441"/>
      <c r="AD1340" s="444"/>
      <c r="AG1340" s="441"/>
      <c r="AH1340" s="441"/>
      <c r="AI1340" s="443"/>
      <c r="AL1340" s="441"/>
      <c r="AN1340" s="441"/>
      <c r="AO1340" s="443"/>
      <c r="AP1340" s="441"/>
      <c r="AQ1340" s="441"/>
      <c r="AR1340" s="441"/>
      <c r="AS1340" s="441"/>
      <c r="AT1340" s="441"/>
      <c r="AU1340" s="441"/>
      <c r="AV1340" s="443"/>
      <c r="AW1340" s="442"/>
      <c r="AY1340" s="441"/>
      <c r="BC1340" s="441"/>
      <c r="BD1340" s="441"/>
      <c r="BE1340" s="441"/>
      <c r="BF1340" s="441"/>
      <c r="BG1340" s="441"/>
      <c r="BH1340" s="441"/>
      <c r="BI1340" s="441"/>
      <c r="BJ1340" s="441"/>
      <c r="BK1340" s="441"/>
    </row>
    <row r="1341" spans="1:63" x14ac:dyDescent="0.25">
      <c r="A1341" s="443"/>
      <c r="B1341" s="438"/>
      <c r="C1341" s="441"/>
      <c r="D1341" s="441"/>
      <c r="E1341" s="441"/>
      <c r="I1341" s="442"/>
      <c r="Q1341" s="443"/>
      <c r="S1341" s="443"/>
      <c r="T1341" s="441"/>
      <c r="U1341" s="444"/>
      <c r="V1341" s="438"/>
      <c r="W1341" s="443"/>
      <c r="X1341" s="443"/>
      <c r="Y1341" s="441"/>
      <c r="Z1341" s="445"/>
      <c r="AA1341" s="441"/>
      <c r="AB1341" s="443"/>
      <c r="AC1341" s="441"/>
      <c r="AD1341" s="444"/>
      <c r="AG1341" s="441"/>
      <c r="AH1341" s="441"/>
      <c r="AI1341" s="443"/>
      <c r="AL1341" s="441"/>
      <c r="AN1341" s="441"/>
      <c r="AO1341" s="443"/>
      <c r="AP1341" s="441"/>
      <c r="AQ1341" s="441"/>
      <c r="AR1341" s="441"/>
      <c r="AS1341" s="441"/>
      <c r="AT1341" s="441"/>
      <c r="AU1341" s="441"/>
      <c r="AV1341" s="443"/>
      <c r="AW1341" s="442"/>
      <c r="AY1341" s="441"/>
      <c r="BC1341" s="441"/>
      <c r="BD1341" s="441"/>
      <c r="BE1341" s="441"/>
      <c r="BF1341" s="441"/>
      <c r="BG1341" s="441"/>
      <c r="BH1341" s="441"/>
      <c r="BI1341" s="441"/>
      <c r="BJ1341" s="441"/>
      <c r="BK1341" s="441"/>
    </row>
    <row r="1342" spans="1:63" x14ac:dyDescent="0.25">
      <c r="A1342" s="443"/>
      <c r="B1342" s="438"/>
      <c r="C1342" s="441"/>
      <c r="D1342" s="441"/>
      <c r="E1342" s="441"/>
      <c r="I1342" s="442"/>
      <c r="Q1342" s="443"/>
      <c r="S1342" s="443"/>
      <c r="T1342" s="441"/>
      <c r="U1342" s="444"/>
      <c r="V1342" s="438"/>
      <c r="W1342" s="443"/>
      <c r="X1342" s="443"/>
      <c r="Y1342" s="441"/>
      <c r="Z1342" s="445"/>
      <c r="AA1342" s="441"/>
      <c r="AB1342" s="443"/>
      <c r="AC1342" s="441"/>
      <c r="AD1342" s="444"/>
      <c r="AG1342" s="441"/>
      <c r="AH1342" s="441"/>
      <c r="AI1342" s="443"/>
      <c r="AL1342" s="441"/>
      <c r="AN1342" s="441"/>
      <c r="AO1342" s="443"/>
      <c r="AP1342" s="441"/>
      <c r="AQ1342" s="441"/>
      <c r="AR1342" s="441"/>
      <c r="AS1342" s="441"/>
      <c r="AT1342" s="441"/>
      <c r="AU1342" s="441"/>
      <c r="AV1342" s="443"/>
      <c r="AW1342" s="442"/>
      <c r="AY1342" s="441"/>
      <c r="BC1342" s="441"/>
      <c r="BD1342" s="441"/>
      <c r="BE1342" s="441"/>
      <c r="BF1342" s="441"/>
      <c r="BG1342" s="441"/>
      <c r="BH1342" s="441"/>
      <c r="BI1342" s="441"/>
      <c r="BJ1342" s="441"/>
      <c r="BK1342" s="441"/>
    </row>
    <row r="1343" spans="1:63" x14ac:dyDescent="0.25">
      <c r="A1343" s="443"/>
      <c r="B1343" s="438"/>
      <c r="C1343" s="441"/>
      <c r="D1343" s="441"/>
      <c r="E1343" s="441"/>
      <c r="I1343" s="442"/>
      <c r="Q1343" s="443"/>
      <c r="S1343" s="443"/>
      <c r="T1343" s="441"/>
      <c r="U1343" s="444"/>
      <c r="V1343" s="438"/>
      <c r="W1343" s="443"/>
      <c r="X1343" s="443"/>
      <c r="Y1343" s="441"/>
      <c r="Z1343" s="445"/>
      <c r="AA1343" s="441"/>
      <c r="AB1343" s="443"/>
      <c r="AC1343" s="441"/>
      <c r="AD1343" s="444"/>
      <c r="AG1343" s="441"/>
      <c r="AH1343" s="441"/>
      <c r="AI1343" s="443"/>
      <c r="AL1343" s="441"/>
      <c r="AN1343" s="441"/>
      <c r="AO1343" s="443"/>
      <c r="AP1343" s="441"/>
      <c r="AQ1343" s="441"/>
      <c r="AR1343" s="441"/>
      <c r="AS1343" s="441"/>
      <c r="AT1343" s="441"/>
      <c r="AU1343" s="441"/>
      <c r="AV1343" s="443"/>
      <c r="AW1343" s="442"/>
      <c r="AY1343" s="441"/>
      <c r="BC1343" s="441"/>
      <c r="BD1343" s="441"/>
      <c r="BE1343" s="441"/>
      <c r="BF1343" s="441"/>
      <c r="BG1343" s="441"/>
      <c r="BH1343" s="441"/>
      <c r="BI1343" s="441"/>
      <c r="BJ1343" s="441"/>
      <c r="BK1343" s="441"/>
    </row>
    <row r="1344" spans="1:63" x14ac:dyDescent="0.25">
      <c r="A1344" s="443"/>
      <c r="B1344" s="438"/>
      <c r="C1344" s="441"/>
      <c r="D1344" s="441"/>
      <c r="E1344" s="441"/>
      <c r="I1344" s="442"/>
      <c r="Q1344" s="443"/>
      <c r="S1344" s="443"/>
      <c r="T1344" s="441"/>
      <c r="U1344" s="444"/>
      <c r="V1344" s="438"/>
      <c r="W1344" s="443"/>
      <c r="X1344" s="443"/>
      <c r="Y1344" s="441"/>
      <c r="Z1344" s="445"/>
      <c r="AA1344" s="441"/>
      <c r="AB1344" s="443"/>
      <c r="AC1344" s="441"/>
      <c r="AD1344" s="444"/>
      <c r="AG1344" s="441"/>
      <c r="AH1344" s="441"/>
      <c r="AI1344" s="443"/>
      <c r="AL1344" s="441"/>
      <c r="AN1344" s="441"/>
      <c r="AO1344" s="443"/>
      <c r="AP1344" s="441"/>
      <c r="AQ1344" s="441"/>
      <c r="AR1344" s="441"/>
      <c r="AS1344" s="441"/>
      <c r="AT1344" s="441"/>
      <c r="AU1344" s="441"/>
      <c r="AV1344" s="443"/>
      <c r="AW1344" s="442"/>
      <c r="AY1344" s="441"/>
      <c r="BC1344" s="441"/>
      <c r="BD1344" s="441"/>
      <c r="BE1344" s="441"/>
      <c r="BF1344" s="441"/>
      <c r="BG1344" s="441"/>
      <c r="BH1344" s="441"/>
      <c r="BI1344" s="441"/>
      <c r="BJ1344" s="441"/>
      <c r="BK1344" s="441"/>
    </row>
    <row r="1345" spans="1:63" x14ac:dyDescent="0.25">
      <c r="A1345" s="443"/>
      <c r="B1345" s="438"/>
      <c r="C1345" s="441"/>
      <c r="D1345" s="441"/>
      <c r="E1345" s="441"/>
      <c r="I1345" s="442"/>
      <c r="Q1345" s="443"/>
      <c r="S1345" s="443"/>
      <c r="T1345" s="441"/>
      <c r="U1345" s="444"/>
      <c r="V1345" s="438"/>
      <c r="W1345" s="443"/>
      <c r="X1345" s="443"/>
      <c r="Y1345" s="441"/>
      <c r="Z1345" s="445"/>
      <c r="AA1345" s="441"/>
      <c r="AB1345" s="443"/>
      <c r="AC1345" s="441"/>
      <c r="AD1345" s="444"/>
      <c r="AG1345" s="441"/>
      <c r="AH1345" s="441"/>
      <c r="AI1345" s="443"/>
      <c r="AL1345" s="441"/>
      <c r="AN1345" s="441"/>
      <c r="AO1345" s="443"/>
      <c r="AP1345" s="441"/>
      <c r="AQ1345" s="441"/>
      <c r="AR1345" s="441"/>
      <c r="AS1345" s="441"/>
      <c r="AT1345" s="441"/>
      <c r="AU1345" s="441"/>
      <c r="AV1345" s="443"/>
      <c r="AW1345" s="442"/>
      <c r="AY1345" s="441"/>
      <c r="BC1345" s="441"/>
      <c r="BD1345" s="441"/>
      <c r="BE1345" s="441"/>
      <c r="BF1345" s="441"/>
      <c r="BG1345" s="441"/>
      <c r="BH1345" s="441"/>
      <c r="BI1345" s="441"/>
      <c r="BJ1345" s="441"/>
      <c r="BK1345" s="441"/>
    </row>
    <row r="1346" spans="1:63" x14ac:dyDescent="0.25">
      <c r="A1346" s="443"/>
      <c r="B1346" s="438"/>
      <c r="C1346" s="441"/>
      <c r="D1346" s="441"/>
      <c r="E1346" s="441"/>
      <c r="I1346" s="442"/>
      <c r="Q1346" s="443"/>
      <c r="S1346" s="443"/>
      <c r="T1346" s="441"/>
      <c r="U1346" s="444"/>
      <c r="V1346" s="438"/>
      <c r="W1346" s="443"/>
      <c r="X1346" s="443"/>
      <c r="Y1346" s="441"/>
      <c r="Z1346" s="445"/>
      <c r="AA1346" s="441"/>
      <c r="AB1346" s="443"/>
      <c r="AC1346" s="441"/>
      <c r="AD1346" s="444"/>
      <c r="AG1346" s="441"/>
      <c r="AH1346" s="441"/>
      <c r="AI1346" s="443"/>
      <c r="AL1346" s="441"/>
      <c r="AN1346" s="441"/>
      <c r="AO1346" s="443"/>
      <c r="AP1346" s="441"/>
      <c r="AQ1346" s="441"/>
      <c r="AR1346" s="441"/>
      <c r="AS1346" s="441"/>
      <c r="AT1346" s="441"/>
      <c r="AU1346" s="441"/>
      <c r="AV1346" s="443"/>
      <c r="AW1346" s="442"/>
      <c r="AY1346" s="441"/>
      <c r="BC1346" s="441"/>
      <c r="BD1346" s="441"/>
      <c r="BE1346" s="441"/>
      <c r="BF1346" s="441"/>
      <c r="BG1346" s="441"/>
      <c r="BH1346" s="441"/>
      <c r="BI1346" s="441"/>
      <c r="BJ1346" s="441"/>
      <c r="BK1346" s="441"/>
    </row>
    <row r="1347" spans="1:63" x14ac:dyDescent="0.25">
      <c r="A1347" s="443"/>
      <c r="B1347" s="438"/>
      <c r="C1347" s="441"/>
      <c r="D1347" s="441"/>
      <c r="E1347" s="441"/>
      <c r="I1347" s="442"/>
      <c r="Q1347" s="443"/>
      <c r="S1347" s="443"/>
      <c r="T1347" s="441"/>
      <c r="U1347" s="444"/>
      <c r="V1347" s="438"/>
      <c r="W1347" s="443"/>
      <c r="X1347" s="443"/>
      <c r="Y1347" s="441"/>
      <c r="Z1347" s="445"/>
      <c r="AA1347" s="441"/>
      <c r="AB1347" s="443"/>
      <c r="AC1347" s="441"/>
      <c r="AD1347" s="444"/>
      <c r="AG1347" s="441"/>
      <c r="AH1347" s="441"/>
      <c r="AI1347" s="443"/>
      <c r="AL1347" s="441"/>
      <c r="AN1347" s="441"/>
      <c r="AO1347" s="443"/>
      <c r="AP1347" s="441"/>
      <c r="AQ1347" s="441"/>
      <c r="AR1347" s="441"/>
      <c r="AS1347" s="441"/>
      <c r="AT1347" s="441"/>
      <c r="AU1347" s="441"/>
      <c r="AV1347" s="443"/>
      <c r="AW1347" s="442"/>
      <c r="AY1347" s="441"/>
      <c r="BC1347" s="441"/>
      <c r="BD1347" s="441"/>
      <c r="BE1347" s="441"/>
      <c r="BF1347" s="441"/>
      <c r="BG1347" s="441"/>
      <c r="BH1347" s="441"/>
      <c r="BI1347" s="441"/>
      <c r="BJ1347" s="441"/>
      <c r="BK1347" s="441"/>
    </row>
    <row r="1348" spans="1:63" x14ac:dyDescent="0.25">
      <c r="A1348" s="443"/>
      <c r="B1348" s="438"/>
      <c r="C1348" s="441"/>
      <c r="D1348" s="441"/>
      <c r="E1348" s="441"/>
      <c r="I1348" s="442"/>
      <c r="Q1348" s="443"/>
      <c r="S1348" s="443"/>
      <c r="T1348" s="441"/>
      <c r="U1348" s="444"/>
      <c r="V1348" s="438"/>
      <c r="W1348" s="443"/>
      <c r="X1348" s="443"/>
      <c r="Y1348" s="441"/>
      <c r="Z1348" s="445"/>
      <c r="AA1348" s="441"/>
      <c r="AB1348" s="443"/>
      <c r="AC1348" s="441"/>
      <c r="AD1348" s="444"/>
      <c r="AG1348" s="441"/>
      <c r="AH1348" s="441"/>
      <c r="AI1348" s="443"/>
      <c r="AL1348" s="441"/>
      <c r="AN1348" s="441"/>
      <c r="AO1348" s="443"/>
      <c r="AP1348" s="441"/>
      <c r="AQ1348" s="441"/>
      <c r="AR1348" s="441"/>
      <c r="AS1348" s="441"/>
      <c r="AT1348" s="441"/>
      <c r="AU1348" s="441"/>
      <c r="AV1348" s="443"/>
      <c r="AW1348" s="442"/>
      <c r="AY1348" s="441"/>
      <c r="BC1348" s="441"/>
      <c r="BD1348" s="441"/>
      <c r="BE1348" s="441"/>
      <c r="BF1348" s="441"/>
      <c r="BG1348" s="441"/>
      <c r="BH1348" s="441"/>
      <c r="BI1348" s="441"/>
      <c r="BJ1348" s="441"/>
      <c r="BK1348" s="441"/>
    </row>
    <row r="1349" spans="1:63" x14ac:dyDescent="0.25">
      <c r="A1349" s="443"/>
      <c r="B1349" s="438"/>
      <c r="C1349" s="441"/>
      <c r="D1349" s="441"/>
      <c r="E1349" s="441"/>
      <c r="I1349" s="442"/>
      <c r="Q1349" s="443"/>
      <c r="S1349" s="443"/>
      <c r="T1349" s="441"/>
      <c r="U1349" s="444"/>
      <c r="V1349" s="438"/>
      <c r="W1349" s="443"/>
      <c r="X1349" s="443"/>
      <c r="Y1349" s="441"/>
      <c r="Z1349" s="445"/>
      <c r="AA1349" s="441"/>
      <c r="AB1349" s="443"/>
      <c r="AC1349" s="441"/>
      <c r="AD1349" s="444"/>
      <c r="AG1349" s="441"/>
      <c r="AH1349" s="441"/>
      <c r="AI1349" s="443"/>
      <c r="AL1349" s="441"/>
      <c r="AN1349" s="441"/>
      <c r="AO1349" s="443"/>
      <c r="AP1349" s="441"/>
      <c r="AQ1349" s="441"/>
      <c r="AR1349" s="441"/>
      <c r="AS1349" s="441"/>
      <c r="AT1349" s="441"/>
      <c r="AU1349" s="441"/>
      <c r="AV1349" s="443"/>
      <c r="AW1349" s="442"/>
      <c r="AY1349" s="441"/>
      <c r="BC1349" s="441"/>
      <c r="BD1349" s="441"/>
      <c r="BE1349" s="441"/>
      <c r="BF1349" s="441"/>
      <c r="BG1349" s="441"/>
      <c r="BH1349" s="441"/>
      <c r="BI1349" s="441"/>
      <c r="BJ1349" s="441"/>
      <c r="BK1349" s="441"/>
    </row>
    <row r="1350" spans="1:63" x14ac:dyDescent="0.25">
      <c r="A1350" s="443"/>
      <c r="B1350" s="438"/>
      <c r="C1350" s="441"/>
      <c r="D1350" s="441"/>
      <c r="E1350" s="441"/>
      <c r="I1350" s="442"/>
      <c r="Q1350" s="443"/>
      <c r="S1350" s="443"/>
      <c r="T1350" s="441"/>
      <c r="U1350" s="444"/>
      <c r="V1350" s="438"/>
      <c r="W1350" s="443"/>
      <c r="X1350" s="443"/>
      <c r="Y1350" s="441"/>
      <c r="Z1350" s="445"/>
      <c r="AA1350" s="441"/>
      <c r="AB1350" s="443"/>
      <c r="AC1350" s="441"/>
      <c r="AD1350" s="444"/>
      <c r="AG1350" s="441"/>
      <c r="AH1350" s="441"/>
      <c r="AI1350" s="443"/>
      <c r="AL1350" s="441"/>
      <c r="AN1350" s="441"/>
      <c r="AO1350" s="443"/>
      <c r="AP1350" s="441"/>
      <c r="AQ1350" s="441"/>
      <c r="AR1350" s="441"/>
      <c r="AS1350" s="441"/>
      <c r="AT1350" s="441"/>
      <c r="AU1350" s="441"/>
      <c r="AV1350" s="443"/>
      <c r="AW1350" s="442"/>
      <c r="AY1350" s="441"/>
      <c r="BC1350" s="441"/>
      <c r="BD1350" s="441"/>
      <c r="BE1350" s="441"/>
      <c r="BF1350" s="441"/>
      <c r="BG1350" s="441"/>
      <c r="BH1350" s="441"/>
      <c r="BI1350" s="441"/>
      <c r="BJ1350" s="441"/>
      <c r="BK1350" s="441"/>
    </row>
    <row r="1351" spans="1:63" x14ac:dyDescent="0.25">
      <c r="A1351" s="443"/>
      <c r="B1351" s="438"/>
      <c r="C1351" s="441"/>
      <c r="D1351" s="441"/>
      <c r="E1351" s="441"/>
      <c r="I1351" s="442"/>
      <c r="Q1351" s="443"/>
      <c r="S1351" s="443"/>
      <c r="T1351" s="441"/>
      <c r="U1351" s="444"/>
      <c r="V1351" s="438"/>
      <c r="W1351" s="443"/>
      <c r="X1351" s="443"/>
      <c r="Y1351" s="441"/>
      <c r="Z1351" s="445"/>
      <c r="AA1351" s="441"/>
      <c r="AB1351" s="443"/>
      <c r="AC1351" s="441"/>
      <c r="AD1351" s="444"/>
      <c r="AG1351" s="441"/>
      <c r="AH1351" s="441"/>
      <c r="AI1351" s="443"/>
      <c r="AL1351" s="441"/>
      <c r="AN1351" s="441"/>
      <c r="AO1351" s="443"/>
      <c r="AP1351" s="441"/>
      <c r="AQ1351" s="441"/>
      <c r="AR1351" s="441"/>
      <c r="AS1351" s="441"/>
      <c r="AT1351" s="441"/>
      <c r="AU1351" s="441"/>
      <c r="AV1351" s="443"/>
      <c r="AW1351" s="442"/>
      <c r="AY1351" s="441"/>
      <c r="BC1351" s="441"/>
      <c r="BD1351" s="441"/>
      <c r="BE1351" s="441"/>
      <c r="BF1351" s="441"/>
      <c r="BG1351" s="441"/>
      <c r="BH1351" s="441"/>
      <c r="BI1351" s="441"/>
      <c r="BJ1351" s="441"/>
      <c r="BK1351" s="441"/>
    </row>
    <row r="1352" spans="1:63" x14ac:dyDescent="0.25">
      <c r="A1352" s="443"/>
      <c r="B1352" s="438"/>
      <c r="C1352" s="441"/>
      <c r="D1352" s="441"/>
      <c r="E1352" s="441"/>
      <c r="I1352" s="442"/>
      <c r="Q1352" s="443"/>
      <c r="S1352" s="443"/>
      <c r="T1352" s="441"/>
      <c r="U1352" s="444"/>
      <c r="V1352" s="438"/>
      <c r="W1352" s="443"/>
      <c r="X1352" s="443"/>
      <c r="Y1352" s="441"/>
      <c r="Z1352" s="445"/>
      <c r="AA1352" s="441"/>
      <c r="AB1352" s="443"/>
      <c r="AC1352" s="441"/>
      <c r="AD1352" s="444"/>
      <c r="AG1352" s="441"/>
      <c r="AH1352" s="441"/>
      <c r="AI1352" s="443"/>
      <c r="AL1352" s="441"/>
      <c r="AN1352" s="441"/>
      <c r="AO1352" s="443"/>
      <c r="AP1352" s="441"/>
      <c r="AQ1352" s="441"/>
      <c r="AR1352" s="441"/>
      <c r="AS1352" s="441"/>
      <c r="AT1352" s="441"/>
      <c r="AU1352" s="441"/>
      <c r="AV1352" s="443"/>
      <c r="AW1352" s="442"/>
      <c r="AY1352" s="441"/>
      <c r="BC1352" s="441"/>
      <c r="BD1352" s="441"/>
      <c r="BE1352" s="441"/>
      <c r="BF1352" s="441"/>
      <c r="BG1352" s="441"/>
      <c r="BH1352" s="441"/>
      <c r="BI1352" s="441"/>
      <c r="BJ1352" s="441"/>
      <c r="BK1352" s="441"/>
    </row>
    <row r="1353" spans="1:63" x14ac:dyDescent="0.25">
      <c r="A1353" s="443"/>
      <c r="B1353" s="438"/>
      <c r="C1353" s="441"/>
      <c r="D1353" s="441"/>
      <c r="E1353" s="441"/>
      <c r="I1353" s="442"/>
      <c r="Q1353" s="443"/>
      <c r="S1353" s="443"/>
      <c r="T1353" s="441"/>
      <c r="U1353" s="444"/>
      <c r="V1353" s="438"/>
      <c r="W1353" s="443"/>
      <c r="X1353" s="443"/>
      <c r="Y1353" s="441"/>
      <c r="Z1353" s="445"/>
      <c r="AA1353" s="441"/>
      <c r="AB1353" s="443"/>
      <c r="AC1353" s="441"/>
      <c r="AD1353" s="444"/>
      <c r="AG1353" s="441"/>
      <c r="AH1353" s="441"/>
      <c r="AI1353" s="443"/>
      <c r="AL1353" s="441"/>
      <c r="AN1353" s="441"/>
      <c r="AO1353" s="443"/>
      <c r="AP1353" s="441"/>
      <c r="AQ1353" s="441"/>
      <c r="AR1353" s="441"/>
      <c r="AS1353" s="441"/>
      <c r="AT1353" s="441"/>
      <c r="AU1353" s="441"/>
      <c r="AV1353" s="443"/>
      <c r="AW1353" s="442"/>
      <c r="AY1353" s="441"/>
      <c r="BC1353" s="441"/>
      <c r="BD1353" s="441"/>
      <c r="BE1353" s="441"/>
      <c r="BF1353" s="441"/>
      <c r="BG1353" s="441"/>
      <c r="BH1353" s="441"/>
      <c r="BI1353" s="441"/>
      <c r="BJ1353" s="441"/>
      <c r="BK1353" s="441"/>
    </row>
    <row r="1354" spans="1:63" x14ac:dyDescent="0.25">
      <c r="A1354" s="443"/>
      <c r="B1354" s="438"/>
      <c r="C1354" s="441"/>
      <c r="D1354" s="441"/>
      <c r="E1354" s="441"/>
      <c r="I1354" s="442"/>
      <c r="Q1354" s="443"/>
      <c r="S1354" s="443"/>
      <c r="T1354" s="441"/>
      <c r="U1354" s="444"/>
      <c r="V1354" s="438"/>
      <c r="W1354" s="443"/>
      <c r="X1354" s="443"/>
      <c r="Y1354" s="441"/>
      <c r="Z1354" s="445"/>
      <c r="AA1354" s="441"/>
      <c r="AB1354" s="443"/>
      <c r="AC1354" s="441"/>
      <c r="AD1354" s="444"/>
      <c r="AG1354" s="441"/>
      <c r="AH1354" s="441"/>
      <c r="AI1354" s="443"/>
      <c r="AL1354" s="441"/>
      <c r="AN1354" s="441"/>
      <c r="AO1354" s="443"/>
      <c r="AP1354" s="441"/>
      <c r="AQ1354" s="441"/>
      <c r="AR1354" s="441"/>
      <c r="AS1354" s="441"/>
      <c r="AT1354" s="441"/>
      <c r="AU1354" s="441"/>
      <c r="AV1354" s="443"/>
      <c r="AW1354" s="442"/>
      <c r="AY1354" s="441"/>
      <c r="BC1354" s="441"/>
      <c r="BD1354" s="441"/>
      <c r="BE1354" s="441"/>
      <c r="BF1354" s="441"/>
      <c r="BG1354" s="441"/>
      <c r="BH1354" s="441"/>
      <c r="BI1354" s="441"/>
      <c r="BJ1354" s="441"/>
      <c r="BK1354" s="441"/>
    </row>
    <row r="1355" spans="1:63" x14ac:dyDescent="0.25">
      <c r="A1355" s="443"/>
      <c r="B1355" s="438"/>
      <c r="C1355" s="441"/>
      <c r="D1355" s="441"/>
      <c r="E1355" s="441"/>
      <c r="I1355" s="442"/>
      <c r="Q1355" s="443"/>
      <c r="S1355" s="443"/>
      <c r="T1355" s="441"/>
      <c r="U1355" s="444"/>
      <c r="V1355" s="438"/>
      <c r="W1355" s="443"/>
      <c r="X1355" s="443"/>
      <c r="Y1355" s="441"/>
      <c r="Z1355" s="445"/>
      <c r="AA1355" s="441"/>
      <c r="AB1355" s="443"/>
      <c r="AC1355" s="441"/>
      <c r="AD1355" s="444"/>
      <c r="AG1355" s="441"/>
      <c r="AH1355" s="441"/>
      <c r="AI1355" s="443"/>
      <c r="AL1355" s="441"/>
      <c r="AN1355" s="441"/>
      <c r="AO1355" s="443"/>
      <c r="AP1355" s="441"/>
      <c r="AQ1355" s="441"/>
      <c r="AR1355" s="441"/>
      <c r="AS1355" s="441"/>
      <c r="AT1355" s="441"/>
      <c r="AU1355" s="441"/>
      <c r="AV1355" s="443"/>
      <c r="AW1355" s="442"/>
      <c r="AY1355" s="441"/>
      <c r="BC1355" s="441"/>
      <c r="BD1355" s="441"/>
      <c r="BE1355" s="441"/>
      <c r="BF1355" s="441"/>
      <c r="BG1355" s="441"/>
      <c r="BH1355" s="441"/>
      <c r="BI1355" s="441"/>
      <c r="BJ1355" s="441"/>
      <c r="BK1355" s="441"/>
    </row>
    <row r="1356" spans="1:63" x14ac:dyDescent="0.25">
      <c r="A1356" s="443"/>
      <c r="B1356" s="438"/>
      <c r="C1356" s="441"/>
      <c r="D1356" s="441"/>
      <c r="E1356" s="441"/>
      <c r="I1356" s="442"/>
      <c r="Q1356" s="443"/>
      <c r="S1356" s="443"/>
      <c r="T1356" s="441"/>
      <c r="U1356" s="444"/>
      <c r="V1356" s="438"/>
      <c r="W1356" s="443"/>
      <c r="X1356" s="443"/>
      <c r="Y1356" s="441"/>
      <c r="Z1356" s="445"/>
      <c r="AA1356" s="441"/>
      <c r="AB1356" s="443"/>
      <c r="AC1356" s="441"/>
      <c r="AD1356" s="444"/>
      <c r="AG1356" s="441"/>
      <c r="AH1356" s="441"/>
      <c r="AI1356" s="443"/>
      <c r="AL1356" s="441"/>
      <c r="AN1356" s="441"/>
      <c r="AO1356" s="443"/>
      <c r="AP1356" s="441"/>
      <c r="AQ1356" s="441"/>
      <c r="AR1356" s="441"/>
      <c r="AS1356" s="441"/>
      <c r="AT1356" s="441"/>
      <c r="AU1356" s="441"/>
      <c r="AV1356" s="443"/>
      <c r="AW1356" s="442"/>
      <c r="AY1356" s="441"/>
      <c r="BC1356" s="441"/>
      <c r="BD1356" s="441"/>
      <c r="BE1356" s="441"/>
      <c r="BF1356" s="441"/>
      <c r="BG1356" s="441"/>
      <c r="BH1356" s="441"/>
      <c r="BI1356" s="441"/>
      <c r="BJ1356" s="441"/>
      <c r="BK1356" s="441"/>
    </row>
    <row r="1357" spans="1:63" x14ac:dyDescent="0.25">
      <c r="A1357" s="443"/>
      <c r="B1357" s="438"/>
      <c r="C1357" s="441"/>
      <c r="D1357" s="441"/>
      <c r="E1357" s="441"/>
      <c r="I1357" s="442"/>
      <c r="Q1357" s="443"/>
      <c r="S1357" s="443"/>
      <c r="T1357" s="441"/>
      <c r="U1357" s="444"/>
      <c r="V1357" s="438"/>
      <c r="W1357" s="443"/>
      <c r="X1357" s="443"/>
      <c r="Y1357" s="441"/>
      <c r="Z1357" s="445"/>
      <c r="AA1357" s="441"/>
      <c r="AB1357" s="443"/>
      <c r="AC1357" s="441"/>
      <c r="AD1357" s="444"/>
      <c r="AG1357" s="441"/>
      <c r="AH1357" s="441"/>
      <c r="AI1357" s="443"/>
      <c r="AL1357" s="441"/>
      <c r="AN1357" s="441"/>
      <c r="AO1357" s="443"/>
      <c r="AP1357" s="441"/>
      <c r="AQ1357" s="441"/>
      <c r="AR1357" s="441"/>
      <c r="AS1357" s="441"/>
      <c r="AT1357" s="441"/>
      <c r="AU1357" s="441"/>
      <c r="AV1357" s="443"/>
      <c r="AW1357" s="442"/>
      <c r="AY1357" s="441"/>
      <c r="BC1357" s="441"/>
      <c r="BD1357" s="441"/>
      <c r="BE1357" s="441"/>
      <c r="BF1357" s="441"/>
      <c r="BG1357" s="441"/>
      <c r="BH1357" s="441"/>
      <c r="BI1357" s="441"/>
      <c r="BJ1357" s="441"/>
      <c r="BK1357" s="441"/>
    </row>
    <row r="1358" spans="1:63" x14ac:dyDescent="0.25">
      <c r="A1358" s="443"/>
      <c r="B1358" s="438"/>
      <c r="C1358" s="441"/>
      <c r="D1358" s="441"/>
      <c r="E1358" s="441"/>
      <c r="I1358" s="442"/>
      <c r="Q1358" s="443"/>
      <c r="S1358" s="443"/>
      <c r="T1358" s="441"/>
      <c r="U1358" s="444"/>
      <c r="V1358" s="438"/>
      <c r="W1358" s="443"/>
      <c r="X1358" s="443"/>
      <c r="Y1358" s="441"/>
      <c r="Z1358" s="445"/>
      <c r="AA1358" s="441"/>
      <c r="AB1358" s="443"/>
      <c r="AC1358" s="441"/>
      <c r="AD1358" s="444"/>
      <c r="AG1358" s="441"/>
      <c r="AH1358" s="441"/>
      <c r="AI1358" s="443"/>
      <c r="AL1358" s="441"/>
      <c r="AN1358" s="441"/>
      <c r="AO1358" s="443"/>
      <c r="AP1358" s="441"/>
      <c r="AQ1358" s="441"/>
      <c r="AR1358" s="441"/>
      <c r="AS1358" s="441"/>
      <c r="AT1358" s="441"/>
      <c r="AU1358" s="441"/>
      <c r="AV1358" s="443"/>
      <c r="AW1358" s="442"/>
      <c r="AY1358" s="441"/>
      <c r="BC1358" s="441"/>
      <c r="BD1358" s="441"/>
      <c r="BE1358" s="441"/>
      <c r="BF1358" s="441"/>
      <c r="BG1358" s="441"/>
      <c r="BH1358" s="441"/>
      <c r="BI1358" s="441"/>
      <c r="BJ1358" s="441"/>
      <c r="BK1358" s="441"/>
    </row>
    <row r="1359" spans="1:63" x14ac:dyDescent="0.25">
      <c r="A1359" s="443"/>
      <c r="B1359" s="438"/>
      <c r="C1359" s="441"/>
      <c r="D1359" s="441"/>
      <c r="E1359" s="441"/>
      <c r="I1359" s="442"/>
      <c r="Q1359" s="443"/>
      <c r="S1359" s="443"/>
      <c r="T1359" s="441"/>
      <c r="U1359" s="444"/>
      <c r="V1359" s="438"/>
      <c r="W1359" s="443"/>
      <c r="X1359" s="443"/>
      <c r="Y1359" s="441"/>
      <c r="Z1359" s="445"/>
      <c r="AA1359" s="441"/>
      <c r="AB1359" s="443"/>
      <c r="AC1359" s="441"/>
      <c r="AD1359" s="444"/>
      <c r="AG1359" s="441"/>
      <c r="AH1359" s="441"/>
      <c r="AI1359" s="443"/>
      <c r="AL1359" s="441"/>
      <c r="AN1359" s="441"/>
      <c r="AO1359" s="443"/>
      <c r="AP1359" s="441"/>
      <c r="AQ1359" s="441"/>
      <c r="AR1359" s="441"/>
      <c r="AS1359" s="441"/>
      <c r="AT1359" s="441"/>
      <c r="AU1359" s="441"/>
      <c r="AV1359" s="443"/>
      <c r="AW1359" s="442"/>
      <c r="AY1359" s="441"/>
      <c r="BC1359" s="441"/>
      <c r="BD1359" s="441"/>
      <c r="BE1359" s="441"/>
      <c r="BF1359" s="441"/>
      <c r="BG1359" s="441"/>
      <c r="BH1359" s="441"/>
      <c r="BI1359" s="441"/>
      <c r="BJ1359" s="441"/>
      <c r="BK1359" s="441"/>
    </row>
    <row r="1360" spans="1:63" x14ac:dyDescent="0.25">
      <c r="A1360" s="443"/>
      <c r="B1360" s="438"/>
      <c r="C1360" s="441"/>
      <c r="D1360" s="441"/>
      <c r="E1360" s="441"/>
      <c r="I1360" s="442"/>
      <c r="Q1360" s="443"/>
      <c r="S1360" s="443"/>
      <c r="T1360" s="441"/>
      <c r="U1360" s="444"/>
      <c r="V1360" s="438"/>
      <c r="W1360" s="443"/>
      <c r="X1360" s="443"/>
      <c r="Y1360" s="441"/>
      <c r="Z1360" s="445"/>
      <c r="AA1360" s="441"/>
      <c r="AB1360" s="443"/>
      <c r="AC1360" s="441"/>
      <c r="AD1360" s="444"/>
      <c r="AG1360" s="441"/>
      <c r="AH1360" s="441"/>
      <c r="AI1360" s="443"/>
      <c r="AL1360" s="441"/>
      <c r="AN1360" s="441"/>
      <c r="AO1360" s="443"/>
      <c r="AP1360" s="441"/>
      <c r="AQ1360" s="441"/>
      <c r="AR1360" s="441"/>
      <c r="AS1360" s="441"/>
      <c r="AT1360" s="441"/>
      <c r="AU1360" s="441"/>
      <c r="AV1360" s="443"/>
      <c r="AW1360" s="442"/>
      <c r="AY1360" s="441"/>
      <c r="BC1360" s="441"/>
      <c r="BD1360" s="441"/>
      <c r="BE1360" s="441"/>
      <c r="BF1360" s="441"/>
      <c r="BG1360" s="441"/>
      <c r="BH1360" s="441"/>
      <c r="BI1360" s="441"/>
      <c r="BJ1360" s="441"/>
      <c r="BK1360" s="441"/>
    </row>
    <row r="1361" spans="1:63" x14ac:dyDescent="0.25">
      <c r="A1361" s="443"/>
      <c r="B1361" s="438"/>
      <c r="C1361" s="441"/>
      <c r="D1361" s="441"/>
      <c r="E1361" s="441"/>
      <c r="I1361" s="442"/>
      <c r="Q1361" s="443"/>
      <c r="S1361" s="443"/>
      <c r="T1361" s="441"/>
      <c r="U1361" s="444"/>
      <c r="V1361" s="438"/>
      <c r="W1361" s="443"/>
      <c r="X1361" s="443"/>
      <c r="Y1361" s="441"/>
      <c r="Z1361" s="445"/>
      <c r="AA1361" s="441"/>
      <c r="AB1361" s="443"/>
      <c r="AC1361" s="441"/>
      <c r="AD1361" s="444"/>
      <c r="AG1361" s="441"/>
      <c r="AH1361" s="441"/>
      <c r="AI1361" s="443"/>
      <c r="AL1361" s="441"/>
      <c r="AN1361" s="441"/>
      <c r="AO1361" s="443"/>
      <c r="AP1361" s="441"/>
      <c r="AQ1361" s="441"/>
      <c r="AR1361" s="441"/>
      <c r="AS1361" s="441"/>
      <c r="AT1361" s="441"/>
      <c r="AU1361" s="441"/>
      <c r="AV1361" s="443"/>
      <c r="AW1361" s="442"/>
      <c r="AY1361" s="441"/>
      <c r="BC1361" s="441"/>
      <c r="BD1361" s="441"/>
      <c r="BE1361" s="441"/>
      <c r="BF1361" s="441"/>
      <c r="BG1361" s="441"/>
      <c r="BH1361" s="441"/>
      <c r="BI1361" s="441"/>
      <c r="BJ1361" s="441"/>
      <c r="BK1361" s="441"/>
    </row>
    <row r="1362" spans="1:63" x14ac:dyDescent="0.25">
      <c r="A1362" s="443"/>
      <c r="B1362" s="438"/>
      <c r="C1362" s="441"/>
      <c r="D1362" s="441"/>
      <c r="E1362" s="441"/>
      <c r="I1362" s="442"/>
      <c r="Q1362" s="443"/>
      <c r="S1362" s="443"/>
      <c r="T1362" s="441"/>
      <c r="U1362" s="444"/>
      <c r="V1362" s="438"/>
      <c r="W1362" s="443"/>
      <c r="X1362" s="443"/>
      <c r="Y1362" s="441"/>
      <c r="Z1362" s="445"/>
      <c r="AA1362" s="441"/>
      <c r="AB1362" s="443"/>
      <c r="AC1362" s="441"/>
      <c r="AD1362" s="444"/>
      <c r="AG1362" s="441"/>
      <c r="AH1362" s="441"/>
      <c r="AI1362" s="443"/>
      <c r="AL1362" s="441"/>
      <c r="AN1362" s="441"/>
      <c r="AO1362" s="443"/>
      <c r="AP1362" s="441"/>
      <c r="AQ1362" s="441"/>
      <c r="AR1362" s="441"/>
      <c r="AS1362" s="441"/>
      <c r="AT1362" s="441"/>
      <c r="AU1362" s="441"/>
      <c r="AV1362" s="443"/>
      <c r="AW1362" s="442"/>
      <c r="AY1362" s="441"/>
      <c r="BC1362" s="441"/>
      <c r="BD1362" s="441"/>
      <c r="BE1362" s="441"/>
      <c r="BF1362" s="441"/>
      <c r="BG1362" s="441"/>
      <c r="BH1362" s="441"/>
      <c r="BI1362" s="441"/>
      <c r="BJ1362" s="441"/>
      <c r="BK1362" s="441"/>
    </row>
    <row r="1363" spans="1:63" x14ac:dyDescent="0.25">
      <c r="A1363" s="443"/>
      <c r="B1363" s="438"/>
      <c r="C1363" s="441"/>
      <c r="D1363" s="441"/>
      <c r="E1363" s="441"/>
      <c r="I1363" s="442"/>
      <c r="Q1363" s="443"/>
      <c r="S1363" s="443"/>
      <c r="T1363" s="441"/>
      <c r="U1363" s="444"/>
      <c r="V1363" s="438"/>
      <c r="W1363" s="443"/>
      <c r="X1363" s="443"/>
      <c r="Y1363" s="441"/>
      <c r="Z1363" s="445"/>
      <c r="AA1363" s="441"/>
      <c r="AB1363" s="443"/>
      <c r="AC1363" s="441"/>
      <c r="AD1363" s="444"/>
      <c r="AG1363" s="441"/>
      <c r="AH1363" s="441"/>
      <c r="AI1363" s="443"/>
      <c r="AL1363" s="441"/>
      <c r="AN1363" s="441"/>
      <c r="AO1363" s="443"/>
      <c r="AP1363" s="441"/>
      <c r="AQ1363" s="441"/>
      <c r="AR1363" s="441"/>
      <c r="AS1363" s="441"/>
      <c r="AT1363" s="441"/>
      <c r="AU1363" s="441"/>
      <c r="AV1363" s="443"/>
      <c r="AW1363" s="442"/>
      <c r="AY1363" s="441"/>
      <c r="BC1363" s="441"/>
      <c r="BD1363" s="441"/>
      <c r="BE1363" s="441"/>
      <c r="BF1363" s="441"/>
      <c r="BG1363" s="441"/>
      <c r="BH1363" s="441"/>
      <c r="BI1363" s="441"/>
      <c r="BJ1363" s="441"/>
      <c r="BK1363" s="441"/>
    </row>
    <row r="1364" spans="1:63" x14ac:dyDescent="0.25">
      <c r="A1364" s="443"/>
      <c r="B1364" s="438"/>
      <c r="C1364" s="441"/>
      <c r="D1364" s="441"/>
      <c r="E1364" s="441"/>
      <c r="I1364" s="442"/>
      <c r="Q1364" s="443"/>
      <c r="S1364" s="443"/>
      <c r="T1364" s="441"/>
      <c r="U1364" s="444"/>
      <c r="V1364" s="438"/>
      <c r="W1364" s="443"/>
      <c r="X1364" s="443"/>
      <c r="Y1364" s="441"/>
      <c r="Z1364" s="445"/>
      <c r="AA1364" s="441"/>
      <c r="AB1364" s="443"/>
      <c r="AC1364" s="441"/>
      <c r="AD1364" s="444"/>
      <c r="AG1364" s="441"/>
      <c r="AH1364" s="441"/>
      <c r="AI1364" s="443"/>
      <c r="AL1364" s="441"/>
      <c r="AN1364" s="441"/>
      <c r="AO1364" s="443"/>
      <c r="AP1364" s="441"/>
      <c r="AQ1364" s="441"/>
      <c r="AR1364" s="441"/>
      <c r="AS1364" s="441"/>
      <c r="AT1364" s="441"/>
      <c r="AU1364" s="441"/>
      <c r="AV1364" s="443"/>
      <c r="AW1364" s="442"/>
      <c r="AY1364" s="441"/>
      <c r="BC1364" s="441"/>
      <c r="BD1364" s="441"/>
      <c r="BE1364" s="441"/>
      <c r="BF1364" s="441"/>
      <c r="BG1364" s="441"/>
      <c r="BH1364" s="441"/>
      <c r="BI1364" s="441"/>
      <c r="BJ1364" s="441"/>
      <c r="BK1364" s="441"/>
    </row>
    <row r="1365" spans="1:63" x14ac:dyDescent="0.25">
      <c r="A1365" s="443"/>
      <c r="B1365" s="438"/>
      <c r="C1365" s="441"/>
      <c r="D1365" s="441"/>
      <c r="E1365" s="441"/>
      <c r="I1365" s="442"/>
      <c r="Q1365" s="443"/>
      <c r="S1365" s="443"/>
      <c r="T1365" s="441"/>
      <c r="U1365" s="444"/>
      <c r="V1365" s="438"/>
      <c r="W1365" s="443"/>
      <c r="X1365" s="443"/>
      <c r="Y1365" s="441"/>
      <c r="Z1365" s="445"/>
      <c r="AA1365" s="441"/>
      <c r="AB1365" s="443"/>
      <c r="AC1365" s="441"/>
      <c r="AD1365" s="444"/>
      <c r="AG1365" s="441"/>
      <c r="AH1365" s="441"/>
      <c r="AI1365" s="443"/>
      <c r="AL1365" s="441"/>
      <c r="AN1365" s="441"/>
      <c r="AO1365" s="443"/>
      <c r="AP1365" s="441"/>
      <c r="AQ1365" s="441"/>
      <c r="AR1365" s="441"/>
      <c r="AS1365" s="441"/>
      <c r="AT1365" s="441"/>
      <c r="AU1365" s="441"/>
      <c r="AV1365" s="443"/>
      <c r="AW1365" s="442"/>
      <c r="AY1365" s="441"/>
      <c r="BC1365" s="441"/>
      <c r="BD1365" s="441"/>
      <c r="BE1365" s="441"/>
      <c r="BF1365" s="441"/>
      <c r="BG1365" s="441"/>
      <c r="BH1365" s="441"/>
      <c r="BI1365" s="441"/>
      <c r="BJ1365" s="441"/>
      <c r="BK1365" s="441"/>
    </row>
    <row r="1366" spans="1:63" x14ac:dyDescent="0.25">
      <c r="A1366" s="443"/>
      <c r="B1366" s="438"/>
      <c r="C1366" s="441"/>
      <c r="D1366" s="441"/>
      <c r="E1366" s="441"/>
      <c r="I1366" s="442"/>
      <c r="Q1366" s="443"/>
      <c r="S1366" s="443"/>
      <c r="T1366" s="441"/>
      <c r="U1366" s="444"/>
      <c r="V1366" s="438"/>
      <c r="W1366" s="443"/>
      <c r="X1366" s="443"/>
      <c r="Y1366" s="441"/>
      <c r="Z1366" s="445"/>
      <c r="AA1366" s="441"/>
      <c r="AB1366" s="443"/>
      <c r="AC1366" s="441"/>
      <c r="AD1366" s="444"/>
      <c r="AG1366" s="441"/>
      <c r="AH1366" s="441"/>
      <c r="AI1366" s="443"/>
      <c r="AL1366" s="441"/>
      <c r="AN1366" s="441"/>
      <c r="AO1366" s="443"/>
      <c r="AP1366" s="441"/>
      <c r="AQ1366" s="441"/>
      <c r="AR1366" s="441"/>
      <c r="AS1366" s="441"/>
      <c r="AT1366" s="441"/>
      <c r="AU1366" s="441"/>
      <c r="AV1366" s="443"/>
      <c r="AW1366" s="442"/>
      <c r="AY1366" s="441"/>
      <c r="BC1366" s="441"/>
      <c r="BD1366" s="441"/>
      <c r="BE1366" s="441"/>
      <c r="BF1366" s="441"/>
      <c r="BG1366" s="441"/>
      <c r="BH1366" s="441"/>
      <c r="BI1366" s="441"/>
      <c r="BJ1366" s="441"/>
      <c r="BK1366" s="441"/>
    </row>
    <row r="1367" spans="1:63" x14ac:dyDescent="0.25">
      <c r="A1367" s="443"/>
      <c r="B1367" s="438"/>
      <c r="C1367" s="441"/>
      <c r="D1367" s="441"/>
      <c r="E1367" s="441"/>
      <c r="I1367" s="442"/>
      <c r="Q1367" s="443"/>
      <c r="S1367" s="443"/>
      <c r="T1367" s="441"/>
      <c r="U1367" s="444"/>
      <c r="V1367" s="438"/>
      <c r="W1367" s="443"/>
      <c r="X1367" s="443"/>
      <c r="Y1367" s="441"/>
      <c r="Z1367" s="445"/>
      <c r="AA1367" s="441"/>
      <c r="AB1367" s="443"/>
      <c r="AC1367" s="441"/>
      <c r="AD1367" s="444"/>
      <c r="AG1367" s="441"/>
      <c r="AH1367" s="441"/>
      <c r="AI1367" s="443"/>
      <c r="AL1367" s="441"/>
      <c r="AN1367" s="441"/>
      <c r="AO1367" s="443"/>
      <c r="AP1367" s="441"/>
      <c r="AQ1367" s="441"/>
      <c r="AR1367" s="441"/>
      <c r="AS1367" s="441"/>
      <c r="AT1367" s="441"/>
      <c r="AU1367" s="441"/>
      <c r="AV1367" s="443"/>
      <c r="AW1367" s="442"/>
      <c r="AY1367" s="441"/>
      <c r="BC1367" s="441"/>
      <c r="BD1367" s="441"/>
      <c r="BE1367" s="441"/>
      <c r="BF1367" s="441"/>
      <c r="BG1367" s="441"/>
      <c r="BH1367" s="441"/>
      <c r="BI1367" s="441"/>
      <c r="BJ1367" s="441"/>
      <c r="BK1367" s="441"/>
    </row>
    <row r="1368" spans="1:63" x14ac:dyDescent="0.25">
      <c r="A1368" s="443"/>
      <c r="B1368" s="438"/>
      <c r="C1368" s="441"/>
      <c r="D1368" s="441"/>
      <c r="E1368" s="441"/>
      <c r="I1368" s="442"/>
      <c r="Q1368" s="443"/>
      <c r="S1368" s="443"/>
      <c r="T1368" s="441"/>
      <c r="U1368" s="444"/>
      <c r="V1368" s="438"/>
      <c r="W1368" s="443"/>
      <c r="X1368" s="443"/>
      <c r="Y1368" s="441"/>
      <c r="Z1368" s="445"/>
      <c r="AA1368" s="441"/>
      <c r="AB1368" s="443"/>
      <c r="AC1368" s="441"/>
      <c r="AD1368" s="444"/>
      <c r="AG1368" s="441"/>
      <c r="AH1368" s="441"/>
      <c r="AI1368" s="443"/>
      <c r="AL1368" s="441"/>
      <c r="AN1368" s="441"/>
      <c r="AO1368" s="443"/>
      <c r="AP1368" s="441"/>
      <c r="AQ1368" s="441"/>
      <c r="AR1368" s="441"/>
      <c r="AS1368" s="441"/>
      <c r="AT1368" s="441"/>
      <c r="AU1368" s="441"/>
      <c r="AV1368" s="443"/>
      <c r="AW1368" s="442"/>
      <c r="AY1368" s="441"/>
      <c r="BC1368" s="441"/>
      <c r="BD1368" s="441"/>
      <c r="BE1368" s="441"/>
      <c r="BF1368" s="441"/>
      <c r="BG1368" s="441"/>
      <c r="BH1368" s="441"/>
      <c r="BI1368" s="441"/>
      <c r="BJ1368" s="441"/>
      <c r="BK1368" s="441"/>
    </row>
    <row r="1369" spans="1:63" x14ac:dyDescent="0.25">
      <c r="A1369" s="443"/>
      <c r="B1369" s="438"/>
      <c r="C1369" s="441"/>
      <c r="D1369" s="441"/>
      <c r="E1369" s="441"/>
      <c r="I1369" s="442"/>
      <c r="Q1369" s="443"/>
      <c r="S1369" s="443"/>
      <c r="T1369" s="441"/>
      <c r="U1369" s="444"/>
      <c r="V1369" s="438"/>
      <c r="W1369" s="443"/>
      <c r="X1369" s="443"/>
      <c r="Y1369" s="441"/>
      <c r="Z1369" s="445"/>
      <c r="AA1369" s="441"/>
      <c r="AB1369" s="443"/>
      <c r="AC1369" s="441"/>
      <c r="AD1369" s="444"/>
      <c r="AG1369" s="441"/>
      <c r="AH1369" s="441"/>
      <c r="AI1369" s="443"/>
      <c r="AL1369" s="441"/>
      <c r="AN1369" s="441"/>
      <c r="AO1369" s="443"/>
      <c r="AP1369" s="441"/>
      <c r="AQ1369" s="441"/>
      <c r="AR1369" s="441"/>
      <c r="AS1369" s="441"/>
      <c r="AT1369" s="441"/>
      <c r="AU1369" s="441"/>
      <c r="AV1369" s="443"/>
      <c r="AW1369" s="442"/>
      <c r="AY1369" s="441"/>
      <c r="BC1369" s="441"/>
      <c r="BD1369" s="441"/>
      <c r="BE1369" s="441"/>
      <c r="BF1369" s="441"/>
      <c r="BG1369" s="441"/>
      <c r="BH1369" s="441"/>
      <c r="BI1369" s="441"/>
      <c r="BJ1369" s="441"/>
      <c r="BK1369" s="441"/>
    </row>
    <row r="1370" spans="1:63" x14ac:dyDescent="0.25">
      <c r="A1370" s="443"/>
      <c r="B1370" s="438"/>
      <c r="C1370" s="441"/>
      <c r="D1370" s="441"/>
      <c r="E1370" s="441"/>
      <c r="I1370" s="442"/>
      <c r="Q1370" s="443"/>
      <c r="S1370" s="443"/>
      <c r="T1370" s="441"/>
      <c r="U1370" s="444"/>
      <c r="V1370" s="438"/>
      <c r="W1370" s="443"/>
      <c r="X1370" s="443"/>
      <c r="Y1370" s="441"/>
      <c r="Z1370" s="445"/>
      <c r="AA1370" s="441"/>
      <c r="AB1370" s="443"/>
      <c r="AC1370" s="441"/>
      <c r="AD1370" s="444"/>
      <c r="AG1370" s="441"/>
      <c r="AH1370" s="441"/>
      <c r="AI1370" s="443"/>
      <c r="AL1370" s="441"/>
      <c r="AN1370" s="441"/>
      <c r="AO1370" s="443"/>
      <c r="AP1370" s="441"/>
      <c r="AQ1370" s="441"/>
      <c r="AR1370" s="441"/>
      <c r="AS1370" s="441"/>
      <c r="AT1370" s="441"/>
      <c r="AU1370" s="441"/>
      <c r="AV1370" s="443"/>
      <c r="AW1370" s="442"/>
      <c r="AY1370" s="441"/>
      <c r="BC1370" s="441"/>
      <c r="BD1370" s="441"/>
      <c r="BE1370" s="441"/>
      <c r="BF1370" s="441"/>
      <c r="BG1370" s="441"/>
      <c r="BH1370" s="441"/>
      <c r="BI1370" s="441"/>
      <c r="BJ1370" s="441"/>
      <c r="BK1370" s="441"/>
    </row>
    <row r="1371" spans="1:63" x14ac:dyDescent="0.25">
      <c r="A1371" s="443"/>
      <c r="B1371" s="438"/>
      <c r="C1371" s="441"/>
      <c r="D1371" s="441"/>
      <c r="E1371" s="441"/>
      <c r="I1371" s="442"/>
      <c r="Q1371" s="443"/>
      <c r="S1371" s="443"/>
      <c r="T1371" s="441"/>
      <c r="U1371" s="444"/>
      <c r="V1371" s="438"/>
      <c r="W1371" s="443"/>
      <c r="X1371" s="443"/>
      <c r="Y1371" s="441"/>
      <c r="Z1371" s="445"/>
      <c r="AA1371" s="441"/>
      <c r="AB1371" s="443"/>
      <c r="AC1371" s="441"/>
      <c r="AD1371" s="444"/>
      <c r="AG1371" s="441"/>
      <c r="AH1371" s="441"/>
      <c r="AI1371" s="443"/>
      <c r="AL1371" s="441"/>
      <c r="AN1371" s="441"/>
      <c r="AO1371" s="443"/>
      <c r="AP1371" s="441"/>
      <c r="AQ1371" s="441"/>
      <c r="AR1371" s="441"/>
      <c r="AS1371" s="441"/>
      <c r="AT1371" s="441"/>
      <c r="AU1371" s="441"/>
      <c r="AV1371" s="443"/>
      <c r="AW1371" s="442"/>
      <c r="AY1371" s="441"/>
      <c r="BC1371" s="441"/>
      <c r="BD1371" s="441"/>
      <c r="BE1371" s="441"/>
      <c r="BF1371" s="441"/>
      <c r="BG1371" s="441"/>
      <c r="BH1371" s="441"/>
      <c r="BI1371" s="441"/>
      <c r="BJ1371" s="441"/>
      <c r="BK1371" s="441"/>
    </row>
    <row r="1372" spans="1:63" x14ac:dyDescent="0.25">
      <c r="A1372" s="443"/>
      <c r="B1372" s="438"/>
      <c r="C1372" s="441"/>
      <c r="D1372" s="441"/>
      <c r="E1372" s="441"/>
      <c r="I1372" s="442"/>
      <c r="Q1372" s="443"/>
      <c r="S1372" s="443"/>
      <c r="T1372" s="441"/>
      <c r="U1372" s="444"/>
      <c r="V1372" s="438"/>
      <c r="W1372" s="443"/>
      <c r="X1372" s="443"/>
      <c r="Y1372" s="441"/>
      <c r="Z1372" s="445"/>
      <c r="AA1372" s="441"/>
      <c r="AB1372" s="443"/>
      <c r="AC1372" s="441"/>
      <c r="AD1372" s="444"/>
      <c r="AG1372" s="441"/>
      <c r="AH1372" s="441"/>
      <c r="AI1372" s="443"/>
      <c r="AL1372" s="441"/>
      <c r="AN1372" s="441"/>
      <c r="AO1372" s="443"/>
      <c r="AP1372" s="441"/>
      <c r="AQ1372" s="441"/>
      <c r="AR1372" s="441"/>
      <c r="AS1372" s="441"/>
      <c r="AT1372" s="441"/>
      <c r="AU1372" s="441"/>
      <c r="AV1372" s="443"/>
      <c r="AW1372" s="442"/>
      <c r="AY1372" s="441"/>
      <c r="BC1372" s="441"/>
      <c r="BD1372" s="441"/>
      <c r="BE1372" s="441"/>
      <c r="BF1372" s="441"/>
      <c r="BG1372" s="441"/>
      <c r="BH1372" s="441"/>
      <c r="BI1372" s="441"/>
      <c r="BJ1372" s="441"/>
      <c r="BK1372" s="441"/>
    </row>
    <row r="1373" spans="1:63" x14ac:dyDescent="0.25">
      <c r="A1373" s="443"/>
      <c r="B1373" s="438"/>
      <c r="C1373" s="441"/>
      <c r="D1373" s="441"/>
      <c r="E1373" s="441"/>
      <c r="I1373" s="442"/>
      <c r="Q1373" s="443"/>
      <c r="S1373" s="443"/>
      <c r="T1373" s="441"/>
      <c r="U1373" s="444"/>
      <c r="V1373" s="438"/>
      <c r="W1373" s="443"/>
      <c r="X1373" s="443"/>
      <c r="Y1373" s="441"/>
      <c r="Z1373" s="445"/>
      <c r="AA1373" s="441"/>
      <c r="AB1373" s="443"/>
      <c r="AC1373" s="441"/>
      <c r="AD1373" s="444"/>
      <c r="AG1373" s="441"/>
      <c r="AH1373" s="441"/>
      <c r="AI1373" s="443"/>
      <c r="AL1373" s="441"/>
      <c r="AN1373" s="441"/>
      <c r="AO1373" s="443"/>
      <c r="AP1373" s="441"/>
      <c r="AQ1373" s="441"/>
      <c r="AR1373" s="441"/>
      <c r="AS1373" s="441"/>
      <c r="AT1373" s="441"/>
      <c r="AU1373" s="441"/>
      <c r="AV1373" s="443"/>
      <c r="AW1373" s="442"/>
      <c r="AY1373" s="441"/>
      <c r="BC1373" s="441"/>
      <c r="BD1373" s="441"/>
      <c r="BE1373" s="441"/>
      <c r="BF1373" s="441"/>
      <c r="BG1373" s="441"/>
      <c r="BH1373" s="441"/>
      <c r="BI1373" s="441"/>
      <c r="BJ1373" s="441"/>
      <c r="BK1373" s="441"/>
    </row>
    <row r="1374" spans="1:63" x14ac:dyDescent="0.25">
      <c r="A1374" s="443"/>
      <c r="B1374" s="438"/>
      <c r="C1374" s="441"/>
      <c r="D1374" s="441"/>
      <c r="E1374" s="441"/>
      <c r="I1374" s="442"/>
      <c r="Q1374" s="443"/>
      <c r="S1374" s="443"/>
      <c r="T1374" s="441"/>
      <c r="U1374" s="444"/>
      <c r="V1374" s="438"/>
      <c r="W1374" s="443"/>
      <c r="X1374" s="443"/>
      <c r="Y1374" s="441"/>
      <c r="Z1374" s="445"/>
      <c r="AA1374" s="441"/>
      <c r="AB1374" s="443"/>
      <c r="AC1374" s="441"/>
      <c r="AD1374" s="444"/>
      <c r="AG1374" s="441"/>
      <c r="AH1374" s="441"/>
      <c r="AI1374" s="443"/>
      <c r="AL1374" s="441"/>
      <c r="AN1374" s="441"/>
      <c r="AO1374" s="443"/>
      <c r="AP1374" s="441"/>
      <c r="AQ1374" s="441"/>
      <c r="AR1374" s="441"/>
      <c r="AS1374" s="441"/>
      <c r="AT1374" s="441"/>
      <c r="AU1374" s="441"/>
      <c r="AV1374" s="443"/>
      <c r="AW1374" s="442"/>
      <c r="AY1374" s="441"/>
      <c r="BC1374" s="441"/>
      <c r="BD1374" s="441"/>
      <c r="BE1374" s="441"/>
      <c r="BF1374" s="441"/>
      <c r="BG1374" s="441"/>
      <c r="BH1374" s="441"/>
      <c r="BI1374" s="441"/>
      <c r="BJ1374" s="441"/>
      <c r="BK1374" s="441"/>
    </row>
    <row r="1375" spans="1:63" x14ac:dyDescent="0.25">
      <c r="A1375" s="443"/>
      <c r="B1375" s="438"/>
      <c r="C1375" s="441"/>
      <c r="D1375" s="441"/>
      <c r="E1375" s="441"/>
      <c r="I1375" s="442"/>
      <c r="Q1375" s="443"/>
      <c r="S1375" s="443"/>
      <c r="T1375" s="441"/>
      <c r="U1375" s="444"/>
      <c r="V1375" s="438"/>
      <c r="W1375" s="443"/>
      <c r="X1375" s="443"/>
      <c r="Y1375" s="441"/>
      <c r="Z1375" s="445"/>
      <c r="AA1375" s="441"/>
      <c r="AB1375" s="443"/>
      <c r="AC1375" s="441"/>
      <c r="AD1375" s="444"/>
      <c r="AG1375" s="441"/>
      <c r="AH1375" s="441"/>
      <c r="AI1375" s="443"/>
      <c r="AL1375" s="441"/>
      <c r="AN1375" s="441"/>
      <c r="AO1375" s="443"/>
      <c r="AP1375" s="441"/>
      <c r="AQ1375" s="441"/>
      <c r="AR1375" s="441"/>
      <c r="AS1375" s="441"/>
      <c r="AT1375" s="441"/>
      <c r="AU1375" s="441"/>
      <c r="AV1375" s="443"/>
      <c r="AW1375" s="442"/>
      <c r="AY1375" s="441"/>
      <c r="BC1375" s="441"/>
      <c r="BD1375" s="441"/>
      <c r="BE1375" s="441"/>
      <c r="BF1375" s="441"/>
      <c r="BG1375" s="441"/>
      <c r="BH1375" s="441"/>
      <c r="BI1375" s="441"/>
      <c r="BJ1375" s="441"/>
      <c r="BK1375" s="441"/>
    </row>
    <row r="1376" spans="1:63" x14ac:dyDescent="0.25">
      <c r="A1376" s="443"/>
      <c r="B1376" s="438"/>
      <c r="C1376" s="441"/>
      <c r="D1376" s="441"/>
      <c r="E1376" s="441"/>
      <c r="I1376" s="442"/>
      <c r="Q1376" s="443"/>
      <c r="S1376" s="443"/>
      <c r="T1376" s="441"/>
      <c r="U1376" s="444"/>
      <c r="V1376" s="438"/>
      <c r="W1376" s="443"/>
      <c r="X1376" s="443"/>
      <c r="Y1376" s="441"/>
      <c r="Z1376" s="445"/>
      <c r="AA1376" s="441"/>
      <c r="AB1376" s="443"/>
      <c r="AC1376" s="441"/>
      <c r="AD1376" s="444"/>
      <c r="AG1376" s="441"/>
      <c r="AH1376" s="441"/>
      <c r="AI1376" s="443"/>
      <c r="AL1376" s="441"/>
      <c r="AN1376" s="441"/>
      <c r="AO1376" s="443"/>
      <c r="AP1376" s="441"/>
      <c r="AQ1376" s="441"/>
      <c r="AR1376" s="441"/>
      <c r="AS1376" s="441"/>
      <c r="AT1376" s="441"/>
      <c r="AU1376" s="441"/>
      <c r="AV1376" s="443"/>
      <c r="AW1376" s="442"/>
      <c r="AY1376" s="441"/>
      <c r="BC1376" s="441"/>
      <c r="BD1376" s="441"/>
      <c r="BE1376" s="441"/>
      <c r="BF1376" s="441"/>
      <c r="BG1376" s="441"/>
      <c r="BH1376" s="441"/>
      <c r="BI1376" s="441"/>
      <c r="BJ1376" s="441"/>
      <c r="BK1376" s="441"/>
    </row>
    <row r="1377" spans="1:63" x14ac:dyDescent="0.25">
      <c r="A1377" s="443"/>
      <c r="B1377" s="438"/>
      <c r="C1377" s="441"/>
      <c r="D1377" s="441"/>
      <c r="E1377" s="441"/>
      <c r="I1377" s="442"/>
      <c r="Q1377" s="443"/>
      <c r="S1377" s="443"/>
      <c r="T1377" s="441"/>
      <c r="U1377" s="444"/>
      <c r="V1377" s="438"/>
      <c r="W1377" s="443"/>
      <c r="X1377" s="443"/>
      <c r="Y1377" s="441"/>
      <c r="Z1377" s="445"/>
      <c r="AA1377" s="441"/>
      <c r="AB1377" s="443"/>
      <c r="AC1377" s="441"/>
      <c r="AD1377" s="444"/>
      <c r="AG1377" s="441"/>
      <c r="AH1377" s="441"/>
      <c r="AI1377" s="443"/>
      <c r="AL1377" s="441"/>
      <c r="AN1377" s="441"/>
      <c r="AO1377" s="443"/>
      <c r="AP1377" s="441"/>
      <c r="AQ1377" s="441"/>
      <c r="AR1377" s="441"/>
      <c r="AS1377" s="441"/>
      <c r="AT1377" s="441"/>
      <c r="AU1377" s="441"/>
      <c r="AV1377" s="443"/>
      <c r="AW1377" s="442"/>
      <c r="AY1377" s="441"/>
      <c r="BC1377" s="441"/>
      <c r="BD1377" s="441"/>
      <c r="BE1377" s="441"/>
      <c r="BF1377" s="441"/>
      <c r="BG1377" s="441"/>
      <c r="BH1377" s="441"/>
      <c r="BI1377" s="441"/>
      <c r="BJ1377" s="441"/>
      <c r="BK1377" s="441"/>
    </row>
    <row r="1378" spans="1:63" x14ac:dyDescent="0.25">
      <c r="A1378" s="443"/>
      <c r="B1378" s="438"/>
      <c r="C1378" s="441"/>
      <c r="D1378" s="441"/>
      <c r="E1378" s="441"/>
      <c r="I1378" s="442"/>
      <c r="Q1378" s="443"/>
      <c r="S1378" s="443"/>
      <c r="T1378" s="441"/>
      <c r="U1378" s="444"/>
      <c r="V1378" s="438"/>
      <c r="W1378" s="443"/>
      <c r="X1378" s="443"/>
      <c r="Y1378" s="441"/>
      <c r="Z1378" s="445"/>
      <c r="AA1378" s="441"/>
      <c r="AB1378" s="443"/>
      <c r="AC1378" s="441"/>
      <c r="AD1378" s="444"/>
      <c r="AG1378" s="441"/>
      <c r="AH1378" s="441"/>
      <c r="AI1378" s="443"/>
      <c r="AL1378" s="441"/>
      <c r="AN1378" s="441"/>
      <c r="AO1378" s="443"/>
      <c r="AP1378" s="441"/>
      <c r="AQ1378" s="441"/>
      <c r="AR1378" s="441"/>
      <c r="AS1378" s="441"/>
      <c r="AT1378" s="441"/>
      <c r="AU1378" s="441"/>
      <c r="AV1378" s="443"/>
      <c r="AW1378" s="442"/>
      <c r="AY1378" s="441"/>
      <c r="BC1378" s="441"/>
      <c r="BD1378" s="441"/>
      <c r="BE1378" s="441"/>
      <c r="BF1378" s="441"/>
      <c r="BG1378" s="441"/>
      <c r="BH1378" s="441"/>
      <c r="BI1378" s="441"/>
      <c r="BJ1378" s="441"/>
      <c r="BK1378" s="441"/>
    </row>
    <row r="1379" spans="1:63" x14ac:dyDescent="0.25">
      <c r="A1379" s="443"/>
      <c r="B1379" s="438"/>
      <c r="C1379" s="441"/>
      <c r="D1379" s="441"/>
      <c r="E1379" s="441"/>
      <c r="I1379" s="442"/>
      <c r="Q1379" s="443"/>
      <c r="S1379" s="443"/>
      <c r="T1379" s="441"/>
      <c r="U1379" s="444"/>
      <c r="V1379" s="438"/>
      <c r="W1379" s="443"/>
      <c r="X1379" s="443"/>
      <c r="Y1379" s="441"/>
      <c r="Z1379" s="445"/>
      <c r="AA1379" s="441"/>
      <c r="AB1379" s="443"/>
      <c r="AC1379" s="441"/>
      <c r="AD1379" s="444"/>
      <c r="AG1379" s="441"/>
      <c r="AH1379" s="441"/>
      <c r="AI1379" s="443"/>
      <c r="AL1379" s="441"/>
      <c r="AN1379" s="441"/>
      <c r="AO1379" s="443"/>
      <c r="AP1379" s="441"/>
      <c r="AQ1379" s="441"/>
      <c r="AR1379" s="441"/>
      <c r="AS1379" s="441"/>
      <c r="AT1379" s="441"/>
      <c r="AU1379" s="441"/>
      <c r="AV1379" s="443"/>
      <c r="AW1379" s="442"/>
      <c r="AY1379" s="441"/>
      <c r="BC1379" s="441"/>
      <c r="BD1379" s="441"/>
      <c r="BE1379" s="441"/>
      <c r="BF1379" s="441"/>
      <c r="BG1379" s="441"/>
      <c r="BH1379" s="441"/>
      <c r="BI1379" s="441"/>
      <c r="BJ1379" s="441"/>
      <c r="BK1379" s="441"/>
    </row>
    <row r="1380" spans="1:63" x14ac:dyDescent="0.25">
      <c r="A1380" s="443"/>
      <c r="B1380" s="438"/>
      <c r="C1380" s="441"/>
      <c r="D1380" s="441"/>
      <c r="E1380" s="441"/>
      <c r="I1380" s="442"/>
      <c r="Q1380" s="443"/>
      <c r="S1380" s="443"/>
      <c r="T1380" s="441"/>
      <c r="U1380" s="444"/>
      <c r="V1380" s="438"/>
      <c r="W1380" s="443"/>
      <c r="X1380" s="443"/>
      <c r="Y1380" s="441"/>
      <c r="Z1380" s="445"/>
      <c r="AA1380" s="441"/>
      <c r="AB1380" s="443"/>
      <c r="AC1380" s="441"/>
      <c r="AD1380" s="444"/>
      <c r="AG1380" s="441"/>
      <c r="AH1380" s="441"/>
      <c r="AI1380" s="443"/>
      <c r="AL1380" s="441"/>
      <c r="AN1380" s="441"/>
      <c r="AO1380" s="443"/>
      <c r="AP1380" s="441"/>
      <c r="AQ1380" s="441"/>
      <c r="AR1380" s="441"/>
      <c r="AS1380" s="441"/>
      <c r="AT1380" s="441"/>
      <c r="AU1380" s="441"/>
      <c r="AV1380" s="443"/>
      <c r="AW1380" s="442"/>
      <c r="AY1380" s="441"/>
      <c r="BC1380" s="441"/>
      <c r="BD1380" s="441"/>
      <c r="BE1380" s="441"/>
      <c r="BF1380" s="441"/>
      <c r="BG1380" s="441"/>
      <c r="BH1380" s="441"/>
      <c r="BI1380" s="441"/>
      <c r="BJ1380" s="441"/>
      <c r="BK1380" s="441"/>
    </row>
    <row r="1381" spans="1:63" x14ac:dyDescent="0.25">
      <c r="A1381" s="443"/>
      <c r="B1381" s="438"/>
      <c r="C1381" s="441"/>
      <c r="D1381" s="441"/>
      <c r="E1381" s="441"/>
      <c r="I1381" s="442"/>
      <c r="Q1381" s="443"/>
      <c r="S1381" s="443"/>
      <c r="T1381" s="441"/>
      <c r="U1381" s="444"/>
      <c r="V1381" s="438"/>
      <c r="W1381" s="443"/>
      <c r="X1381" s="443"/>
      <c r="Y1381" s="441"/>
      <c r="Z1381" s="445"/>
      <c r="AA1381" s="441"/>
      <c r="AB1381" s="443"/>
      <c r="AC1381" s="441"/>
      <c r="AD1381" s="444"/>
      <c r="AG1381" s="441"/>
      <c r="AH1381" s="441"/>
      <c r="AI1381" s="443"/>
      <c r="AL1381" s="441"/>
      <c r="AN1381" s="441"/>
      <c r="AO1381" s="443"/>
      <c r="AP1381" s="441"/>
      <c r="AQ1381" s="441"/>
      <c r="AR1381" s="441"/>
      <c r="AS1381" s="441"/>
      <c r="AT1381" s="441"/>
      <c r="AU1381" s="441"/>
      <c r="AV1381" s="443"/>
      <c r="AW1381" s="442"/>
      <c r="AY1381" s="441"/>
      <c r="BC1381" s="441"/>
      <c r="BD1381" s="441"/>
      <c r="BE1381" s="441"/>
      <c r="BF1381" s="441"/>
      <c r="BG1381" s="441"/>
      <c r="BH1381" s="441"/>
      <c r="BI1381" s="441"/>
      <c r="BJ1381" s="441"/>
      <c r="BK1381" s="441"/>
    </row>
    <row r="1382" spans="1:63" x14ac:dyDescent="0.25">
      <c r="A1382" s="443"/>
      <c r="B1382" s="438"/>
      <c r="C1382" s="441"/>
      <c r="D1382" s="441"/>
      <c r="E1382" s="441"/>
      <c r="I1382" s="442"/>
      <c r="Q1382" s="443"/>
      <c r="S1382" s="443"/>
      <c r="T1382" s="441"/>
      <c r="U1382" s="444"/>
      <c r="V1382" s="438"/>
      <c r="W1382" s="443"/>
      <c r="X1382" s="443"/>
      <c r="Y1382" s="441"/>
      <c r="Z1382" s="445"/>
      <c r="AA1382" s="441"/>
      <c r="AB1382" s="443"/>
      <c r="AC1382" s="441"/>
      <c r="AD1382" s="444"/>
      <c r="AG1382" s="441"/>
      <c r="AH1382" s="441"/>
      <c r="AI1382" s="443"/>
      <c r="AL1382" s="441"/>
      <c r="AN1382" s="441"/>
      <c r="AO1382" s="443"/>
      <c r="AP1382" s="441"/>
      <c r="AQ1382" s="441"/>
      <c r="AR1382" s="441"/>
      <c r="AS1382" s="441"/>
      <c r="AT1382" s="441"/>
      <c r="AU1382" s="441"/>
      <c r="AV1382" s="443"/>
      <c r="AW1382" s="442"/>
      <c r="AY1382" s="441"/>
      <c r="BC1382" s="441"/>
      <c r="BD1382" s="441"/>
      <c r="BE1382" s="441"/>
      <c r="BF1382" s="441"/>
      <c r="BG1382" s="441"/>
      <c r="BH1382" s="441"/>
      <c r="BI1382" s="441"/>
      <c r="BJ1382" s="441"/>
      <c r="BK1382" s="441"/>
    </row>
    <row r="1383" spans="1:63" x14ac:dyDescent="0.25">
      <c r="A1383" s="443"/>
      <c r="B1383" s="438"/>
      <c r="C1383" s="441"/>
      <c r="D1383" s="441"/>
      <c r="E1383" s="441"/>
      <c r="I1383" s="442"/>
      <c r="Q1383" s="443"/>
      <c r="S1383" s="443"/>
      <c r="T1383" s="441"/>
      <c r="U1383" s="444"/>
      <c r="V1383" s="438"/>
      <c r="W1383" s="443"/>
      <c r="X1383" s="443"/>
      <c r="Y1383" s="441"/>
      <c r="Z1383" s="445"/>
      <c r="AA1383" s="441"/>
      <c r="AB1383" s="443"/>
      <c r="AC1383" s="441"/>
      <c r="AD1383" s="444"/>
      <c r="AG1383" s="441"/>
      <c r="AH1383" s="441"/>
      <c r="AI1383" s="443"/>
      <c r="AL1383" s="441"/>
      <c r="AN1383" s="441"/>
      <c r="AO1383" s="443"/>
      <c r="AP1383" s="441"/>
      <c r="AQ1383" s="441"/>
      <c r="AR1383" s="441"/>
      <c r="AS1383" s="441"/>
      <c r="AT1383" s="441"/>
      <c r="AU1383" s="441"/>
      <c r="AV1383" s="443"/>
      <c r="AW1383" s="442"/>
      <c r="AY1383" s="441"/>
      <c r="BC1383" s="441"/>
      <c r="BD1383" s="441"/>
      <c r="BE1383" s="441"/>
      <c r="BF1383" s="441"/>
      <c r="BG1383" s="441"/>
      <c r="BH1383" s="441"/>
      <c r="BI1383" s="441"/>
      <c r="BJ1383" s="441"/>
      <c r="BK1383" s="441"/>
    </row>
    <row r="1384" spans="1:63" x14ac:dyDescent="0.25">
      <c r="A1384" s="443"/>
      <c r="B1384" s="438"/>
      <c r="C1384" s="441"/>
      <c r="D1384" s="441"/>
      <c r="E1384" s="441"/>
      <c r="I1384" s="442"/>
      <c r="Q1384" s="443"/>
      <c r="S1384" s="443"/>
      <c r="T1384" s="441"/>
      <c r="U1384" s="444"/>
      <c r="V1384" s="438"/>
      <c r="W1384" s="443"/>
      <c r="X1384" s="443"/>
      <c r="Y1384" s="441"/>
      <c r="Z1384" s="445"/>
      <c r="AA1384" s="441"/>
      <c r="AB1384" s="443"/>
      <c r="AC1384" s="441"/>
      <c r="AD1384" s="444"/>
      <c r="AG1384" s="441"/>
      <c r="AH1384" s="441"/>
      <c r="AI1384" s="443"/>
      <c r="AL1384" s="441"/>
      <c r="AN1384" s="441"/>
      <c r="AO1384" s="443"/>
      <c r="AP1384" s="441"/>
      <c r="AQ1384" s="441"/>
      <c r="AR1384" s="441"/>
      <c r="AS1384" s="441"/>
      <c r="AT1384" s="441"/>
      <c r="AU1384" s="441"/>
      <c r="AV1384" s="443"/>
      <c r="AW1384" s="442"/>
      <c r="AY1384" s="441"/>
      <c r="BC1384" s="441"/>
      <c r="BD1384" s="441"/>
      <c r="BE1384" s="441"/>
      <c r="BF1384" s="441"/>
      <c r="BG1384" s="441"/>
      <c r="BH1384" s="441"/>
      <c r="BI1384" s="441"/>
      <c r="BJ1384" s="441"/>
      <c r="BK1384" s="441"/>
    </row>
    <row r="1385" spans="1:63" x14ac:dyDescent="0.25">
      <c r="A1385" s="443"/>
      <c r="B1385" s="438"/>
      <c r="C1385" s="441"/>
      <c r="D1385" s="441"/>
      <c r="E1385" s="441"/>
      <c r="I1385" s="442"/>
      <c r="Q1385" s="443"/>
      <c r="S1385" s="443"/>
      <c r="T1385" s="441"/>
      <c r="U1385" s="444"/>
      <c r="V1385" s="438"/>
      <c r="W1385" s="443"/>
      <c r="X1385" s="443"/>
      <c r="Y1385" s="441"/>
      <c r="Z1385" s="445"/>
      <c r="AA1385" s="441"/>
      <c r="AB1385" s="443"/>
      <c r="AC1385" s="441"/>
      <c r="AD1385" s="444"/>
      <c r="AG1385" s="441"/>
      <c r="AH1385" s="441"/>
      <c r="AI1385" s="443"/>
      <c r="AL1385" s="441"/>
      <c r="AN1385" s="441"/>
      <c r="AO1385" s="443"/>
      <c r="AP1385" s="441"/>
      <c r="AQ1385" s="441"/>
      <c r="AR1385" s="441"/>
      <c r="AS1385" s="441"/>
      <c r="AT1385" s="441"/>
      <c r="AU1385" s="441"/>
      <c r="AV1385" s="443"/>
      <c r="AW1385" s="442"/>
      <c r="AY1385" s="441"/>
      <c r="BC1385" s="441"/>
      <c r="BD1385" s="441"/>
      <c r="BE1385" s="441"/>
      <c r="BF1385" s="441"/>
      <c r="BG1385" s="441"/>
      <c r="BH1385" s="441"/>
      <c r="BI1385" s="441"/>
      <c r="BJ1385" s="441"/>
      <c r="BK1385" s="441"/>
    </row>
    <row r="1386" spans="1:63" x14ac:dyDescent="0.25">
      <c r="A1386" s="443"/>
      <c r="B1386" s="438"/>
      <c r="C1386" s="441"/>
      <c r="D1386" s="441"/>
      <c r="E1386" s="441"/>
      <c r="I1386" s="442"/>
      <c r="Q1386" s="443"/>
      <c r="S1386" s="443"/>
      <c r="T1386" s="441"/>
      <c r="U1386" s="444"/>
      <c r="V1386" s="438"/>
      <c r="W1386" s="443"/>
      <c r="X1386" s="443"/>
      <c r="Y1386" s="441"/>
      <c r="Z1386" s="445"/>
      <c r="AA1386" s="441"/>
      <c r="AB1386" s="443"/>
      <c r="AC1386" s="441"/>
      <c r="AD1386" s="444"/>
      <c r="AG1386" s="441"/>
      <c r="AH1386" s="441"/>
      <c r="AI1386" s="443"/>
      <c r="AL1386" s="441"/>
      <c r="AN1386" s="441"/>
      <c r="AO1386" s="443"/>
      <c r="AP1386" s="441"/>
      <c r="AQ1386" s="441"/>
      <c r="AR1386" s="441"/>
      <c r="AS1386" s="441"/>
      <c r="AT1386" s="441"/>
      <c r="AU1386" s="441"/>
      <c r="AV1386" s="443"/>
      <c r="AW1386" s="442"/>
      <c r="AY1386" s="441"/>
      <c r="BC1386" s="441"/>
      <c r="BD1386" s="441"/>
      <c r="BE1386" s="441"/>
      <c r="BF1386" s="441"/>
      <c r="BG1386" s="441"/>
      <c r="BH1386" s="441"/>
      <c r="BI1386" s="441"/>
      <c r="BJ1386" s="441"/>
      <c r="BK1386" s="441"/>
    </row>
    <row r="1387" spans="1:63" x14ac:dyDescent="0.25">
      <c r="A1387" s="443"/>
      <c r="B1387" s="438"/>
      <c r="C1387" s="441"/>
      <c r="D1387" s="441"/>
      <c r="E1387" s="441"/>
      <c r="I1387" s="442"/>
      <c r="Q1387" s="443"/>
      <c r="S1387" s="443"/>
      <c r="T1387" s="441"/>
      <c r="U1387" s="444"/>
      <c r="V1387" s="438"/>
      <c r="W1387" s="443"/>
      <c r="X1387" s="443"/>
      <c r="Y1387" s="441"/>
      <c r="Z1387" s="445"/>
      <c r="AA1387" s="441"/>
      <c r="AB1387" s="443"/>
      <c r="AC1387" s="441"/>
      <c r="AD1387" s="444"/>
      <c r="AG1387" s="441"/>
      <c r="AH1387" s="441"/>
      <c r="AI1387" s="443"/>
      <c r="AL1387" s="441"/>
      <c r="AN1387" s="441"/>
      <c r="AO1387" s="443"/>
      <c r="AP1387" s="441"/>
      <c r="AQ1387" s="441"/>
      <c r="AR1387" s="441"/>
      <c r="AS1387" s="441"/>
      <c r="AT1387" s="441"/>
      <c r="AU1387" s="441"/>
      <c r="AV1387" s="443"/>
      <c r="AW1387" s="442"/>
      <c r="AY1387" s="441"/>
      <c r="BC1387" s="441"/>
      <c r="BD1387" s="441"/>
      <c r="BE1387" s="441"/>
      <c r="BF1387" s="441"/>
      <c r="BG1387" s="441"/>
      <c r="BH1387" s="441"/>
      <c r="BI1387" s="441"/>
      <c r="BJ1387" s="441"/>
      <c r="BK1387" s="441"/>
    </row>
    <row r="1388" spans="1:63" x14ac:dyDescent="0.25">
      <c r="A1388" s="443"/>
      <c r="B1388" s="438"/>
      <c r="C1388" s="441"/>
      <c r="D1388" s="441"/>
      <c r="E1388" s="441"/>
      <c r="I1388" s="442"/>
      <c r="Q1388" s="443"/>
      <c r="S1388" s="443"/>
      <c r="T1388" s="441"/>
      <c r="U1388" s="444"/>
      <c r="V1388" s="438"/>
      <c r="W1388" s="443"/>
      <c r="X1388" s="443"/>
      <c r="Y1388" s="441"/>
      <c r="Z1388" s="445"/>
      <c r="AA1388" s="441"/>
      <c r="AB1388" s="443"/>
      <c r="AC1388" s="441"/>
      <c r="AD1388" s="444"/>
      <c r="AG1388" s="441"/>
      <c r="AH1388" s="441"/>
      <c r="AI1388" s="443"/>
      <c r="AL1388" s="441"/>
      <c r="AN1388" s="441"/>
      <c r="AO1388" s="443"/>
      <c r="AP1388" s="441"/>
      <c r="AQ1388" s="441"/>
      <c r="AR1388" s="441"/>
      <c r="AS1388" s="441"/>
      <c r="AT1388" s="441"/>
      <c r="AU1388" s="441"/>
      <c r="AV1388" s="443"/>
      <c r="AW1388" s="442"/>
      <c r="AY1388" s="441"/>
      <c r="BC1388" s="441"/>
      <c r="BD1388" s="441"/>
      <c r="BE1388" s="441"/>
      <c r="BF1388" s="441"/>
      <c r="BG1388" s="441"/>
      <c r="BH1388" s="441"/>
      <c r="BI1388" s="441"/>
      <c r="BJ1388" s="441"/>
      <c r="BK1388" s="441"/>
    </row>
    <row r="1389" spans="1:63" x14ac:dyDescent="0.25">
      <c r="A1389" s="443"/>
      <c r="B1389" s="438"/>
      <c r="C1389" s="441"/>
      <c r="D1389" s="441"/>
      <c r="E1389" s="441"/>
      <c r="I1389" s="442"/>
      <c r="Q1389" s="443"/>
      <c r="S1389" s="443"/>
      <c r="T1389" s="441"/>
      <c r="U1389" s="444"/>
      <c r="V1389" s="438"/>
      <c r="W1389" s="443"/>
      <c r="X1389" s="443"/>
      <c r="Y1389" s="441"/>
      <c r="Z1389" s="445"/>
      <c r="AA1389" s="441"/>
      <c r="AB1389" s="443"/>
      <c r="AC1389" s="441"/>
      <c r="AD1389" s="444"/>
      <c r="AG1389" s="441"/>
      <c r="AH1389" s="441"/>
      <c r="AI1389" s="443"/>
      <c r="AL1389" s="441"/>
      <c r="AN1389" s="441"/>
      <c r="AO1389" s="443"/>
      <c r="AP1389" s="441"/>
      <c r="AQ1389" s="441"/>
      <c r="AR1389" s="441"/>
      <c r="AS1389" s="441"/>
      <c r="AT1389" s="441"/>
      <c r="AU1389" s="441"/>
      <c r="AV1389" s="443"/>
      <c r="AW1389" s="442"/>
      <c r="AY1389" s="441"/>
      <c r="BC1389" s="441"/>
      <c r="BD1389" s="441"/>
      <c r="BE1389" s="441"/>
      <c r="BF1389" s="441"/>
      <c r="BG1389" s="441"/>
      <c r="BH1389" s="441"/>
      <c r="BI1389" s="441"/>
      <c r="BJ1389" s="441"/>
      <c r="BK1389" s="441"/>
    </row>
    <row r="1390" spans="1:63" x14ac:dyDescent="0.25">
      <c r="A1390" s="443"/>
      <c r="B1390" s="438"/>
      <c r="C1390" s="441"/>
      <c r="D1390" s="441"/>
      <c r="E1390" s="441"/>
      <c r="I1390" s="442"/>
      <c r="Q1390" s="443"/>
      <c r="S1390" s="443"/>
      <c r="T1390" s="441"/>
      <c r="U1390" s="444"/>
      <c r="V1390" s="438"/>
      <c r="W1390" s="443"/>
      <c r="X1390" s="443"/>
      <c r="Y1390" s="441"/>
      <c r="Z1390" s="445"/>
      <c r="AA1390" s="441"/>
      <c r="AB1390" s="443"/>
      <c r="AC1390" s="441"/>
      <c r="AD1390" s="444"/>
      <c r="AG1390" s="441"/>
      <c r="AH1390" s="441"/>
      <c r="AI1390" s="443"/>
      <c r="AL1390" s="441"/>
      <c r="AN1390" s="441"/>
      <c r="AO1390" s="443"/>
      <c r="AP1390" s="441"/>
      <c r="AQ1390" s="441"/>
      <c r="AR1390" s="441"/>
      <c r="AS1390" s="441"/>
      <c r="AT1390" s="441"/>
      <c r="AU1390" s="441"/>
      <c r="AV1390" s="443"/>
      <c r="AW1390" s="442"/>
      <c r="AY1390" s="441"/>
      <c r="BC1390" s="441"/>
      <c r="BD1390" s="441"/>
      <c r="BE1390" s="441"/>
      <c r="BF1390" s="441"/>
      <c r="BG1390" s="441"/>
      <c r="BH1390" s="441"/>
      <c r="BI1390" s="441"/>
      <c r="BJ1390" s="441"/>
      <c r="BK1390" s="441"/>
    </row>
    <row r="1391" spans="1:63" x14ac:dyDescent="0.25">
      <c r="A1391" s="443"/>
      <c r="B1391" s="438"/>
      <c r="C1391" s="441"/>
      <c r="D1391" s="441"/>
      <c r="E1391" s="441"/>
      <c r="I1391" s="442"/>
      <c r="Q1391" s="443"/>
      <c r="S1391" s="443"/>
      <c r="T1391" s="441"/>
      <c r="U1391" s="444"/>
      <c r="V1391" s="438"/>
      <c r="W1391" s="443"/>
      <c r="X1391" s="443"/>
      <c r="Y1391" s="441"/>
      <c r="Z1391" s="445"/>
      <c r="AA1391" s="441"/>
      <c r="AB1391" s="443"/>
      <c r="AC1391" s="441"/>
      <c r="AD1391" s="444"/>
      <c r="AG1391" s="441"/>
      <c r="AH1391" s="441"/>
      <c r="AI1391" s="443"/>
      <c r="AL1391" s="441"/>
      <c r="AN1391" s="441"/>
      <c r="AO1391" s="443"/>
      <c r="AP1391" s="441"/>
      <c r="AQ1391" s="441"/>
      <c r="AR1391" s="441"/>
      <c r="AS1391" s="441"/>
      <c r="AT1391" s="441"/>
      <c r="AU1391" s="441"/>
      <c r="AV1391" s="443"/>
      <c r="AW1391" s="442"/>
      <c r="AY1391" s="441"/>
      <c r="BC1391" s="441"/>
      <c r="BD1391" s="441"/>
      <c r="BE1391" s="441"/>
      <c r="BF1391" s="441"/>
      <c r="BG1391" s="441"/>
      <c r="BH1391" s="441"/>
      <c r="BI1391" s="441"/>
      <c r="BJ1391" s="441"/>
      <c r="BK1391" s="441"/>
    </row>
    <row r="1392" spans="1:63" x14ac:dyDescent="0.25">
      <c r="A1392" s="443"/>
      <c r="B1392" s="438"/>
      <c r="C1392" s="441"/>
      <c r="D1392" s="441"/>
      <c r="E1392" s="441"/>
      <c r="I1392" s="442"/>
      <c r="Q1392" s="443"/>
      <c r="S1392" s="443"/>
      <c r="T1392" s="441"/>
      <c r="U1392" s="444"/>
      <c r="V1392" s="438"/>
      <c r="W1392" s="443"/>
      <c r="X1392" s="443"/>
      <c r="Y1392" s="441"/>
      <c r="Z1392" s="445"/>
      <c r="AA1392" s="441"/>
      <c r="AB1392" s="443"/>
      <c r="AC1392" s="441"/>
      <c r="AD1392" s="444"/>
      <c r="AG1392" s="441"/>
      <c r="AH1392" s="441"/>
      <c r="AI1392" s="443"/>
      <c r="AL1392" s="441"/>
      <c r="AN1392" s="441"/>
      <c r="AO1392" s="443"/>
      <c r="AP1392" s="441"/>
      <c r="AQ1392" s="441"/>
      <c r="AR1392" s="441"/>
      <c r="AS1392" s="441"/>
      <c r="AT1392" s="441"/>
      <c r="AU1392" s="441"/>
      <c r="AV1392" s="443"/>
      <c r="AW1392" s="442"/>
      <c r="AY1392" s="441"/>
      <c r="BC1392" s="441"/>
      <c r="BD1392" s="441"/>
      <c r="BE1392" s="441"/>
      <c r="BF1392" s="441"/>
      <c r="BG1392" s="441"/>
      <c r="BH1392" s="441"/>
      <c r="BI1392" s="441"/>
      <c r="BJ1392" s="441"/>
      <c r="BK1392" s="441"/>
    </row>
    <row r="1393" spans="1:63" x14ac:dyDescent="0.25">
      <c r="A1393" s="443"/>
      <c r="B1393" s="438"/>
      <c r="C1393" s="441"/>
      <c r="D1393" s="441"/>
      <c r="E1393" s="441"/>
      <c r="I1393" s="442"/>
      <c r="Q1393" s="443"/>
      <c r="S1393" s="443"/>
      <c r="T1393" s="441"/>
      <c r="U1393" s="444"/>
      <c r="V1393" s="438"/>
      <c r="W1393" s="443"/>
      <c r="X1393" s="443"/>
      <c r="Y1393" s="441"/>
      <c r="Z1393" s="445"/>
      <c r="AA1393" s="441"/>
      <c r="AB1393" s="443"/>
      <c r="AC1393" s="441"/>
      <c r="AD1393" s="444"/>
      <c r="AG1393" s="441"/>
      <c r="AH1393" s="441"/>
      <c r="AI1393" s="443"/>
      <c r="AL1393" s="441"/>
      <c r="AN1393" s="441"/>
      <c r="AO1393" s="443"/>
      <c r="AP1393" s="441"/>
      <c r="AQ1393" s="441"/>
      <c r="AR1393" s="441"/>
      <c r="AS1393" s="441"/>
      <c r="AT1393" s="441"/>
      <c r="AU1393" s="441"/>
      <c r="AV1393" s="443"/>
      <c r="AW1393" s="442"/>
      <c r="AY1393" s="441"/>
      <c r="BC1393" s="441"/>
      <c r="BD1393" s="441"/>
      <c r="BE1393" s="441"/>
      <c r="BF1393" s="441"/>
      <c r="BG1393" s="441"/>
      <c r="BH1393" s="441"/>
      <c r="BI1393" s="441"/>
      <c r="BJ1393" s="441"/>
      <c r="BK1393" s="441"/>
    </row>
    <row r="1394" spans="1:63" x14ac:dyDescent="0.25">
      <c r="A1394" s="443"/>
      <c r="B1394" s="438"/>
      <c r="C1394" s="441"/>
      <c r="D1394" s="441"/>
      <c r="E1394" s="441"/>
      <c r="I1394" s="442"/>
      <c r="Q1394" s="443"/>
      <c r="S1394" s="443"/>
      <c r="T1394" s="441"/>
      <c r="U1394" s="444"/>
      <c r="V1394" s="438"/>
      <c r="W1394" s="443"/>
      <c r="X1394" s="443"/>
      <c r="Y1394" s="441"/>
      <c r="Z1394" s="445"/>
      <c r="AA1394" s="441"/>
      <c r="AB1394" s="443"/>
      <c r="AC1394" s="441"/>
      <c r="AD1394" s="444"/>
      <c r="AG1394" s="441"/>
      <c r="AH1394" s="441"/>
      <c r="AI1394" s="443"/>
      <c r="AL1394" s="441"/>
      <c r="AN1394" s="441"/>
      <c r="AO1394" s="443"/>
      <c r="AP1394" s="441"/>
      <c r="AQ1394" s="441"/>
      <c r="AR1394" s="441"/>
      <c r="AS1394" s="441"/>
      <c r="AT1394" s="441"/>
      <c r="AU1394" s="441"/>
      <c r="AV1394" s="443"/>
      <c r="AW1394" s="442"/>
      <c r="AY1394" s="441"/>
      <c r="BC1394" s="441"/>
      <c r="BD1394" s="441"/>
      <c r="BE1394" s="441"/>
      <c r="BF1394" s="441"/>
      <c r="BG1394" s="441"/>
      <c r="BH1394" s="441"/>
      <c r="BI1394" s="441"/>
      <c r="BJ1394" s="441"/>
      <c r="BK1394" s="441"/>
    </row>
    <row r="1395" spans="1:63" x14ac:dyDescent="0.25">
      <c r="A1395" s="443"/>
      <c r="B1395" s="438"/>
      <c r="C1395" s="441"/>
      <c r="D1395" s="441"/>
      <c r="E1395" s="441"/>
      <c r="I1395" s="442"/>
      <c r="Q1395" s="443"/>
      <c r="S1395" s="443"/>
      <c r="T1395" s="441"/>
      <c r="U1395" s="444"/>
      <c r="V1395" s="438"/>
      <c r="W1395" s="443"/>
      <c r="X1395" s="443"/>
      <c r="Y1395" s="441"/>
      <c r="Z1395" s="445"/>
      <c r="AA1395" s="441"/>
      <c r="AB1395" s="443"/>
      <c r="AC1395" s="441"/>
      <c r="AD1395" s="444"/>
      <c r="AG1395" s="441"/>
      <c r="AH1395" s="441"/>
      <c r="AI1395" s="443"/>
      <c r="AL1395" s="441"/>
      <c r="AN1395" s="441"/>
      <c r="AO1395" s="443"/>
      <c r="AP1395" s="441"/>
      <c r="AQ1395" s="441"/>
      <c r="AR1395" s="441"/>
      <c r="AS1395" s="441"/>
      <c r="AT1395" s="441"/>
      <c r="AU1395" s="441"/>
      <c r="AV1395" s="443"/>
      <c r="AW1395" s="442"/>
      <c r="AY1395" s="441"/>
      <c r="BC1395" s="441"/>
      <c r="BD1395" s="441"/>
      <c r="BE1395" s="441"/>
      <c r="BF1395" s="441"/>
      <c r="BG1395" s="441"/>
      <c r="BH1395" s="441"/>
      <c r="BI1395" s="441"/>
      <c r="BJ1395" s="441"/>
      <c r="BK1395" s="441"/>
    </row>
    <row r="1396" spans="1:63" x14ac:dyDescent="0.25">
      <c r="A1396" s="443"/>
      <c r="B1396" s="438"/>
      <c r="C1396" s="441"/>
      <c r="D1396" s="441"/>
      <c r="E1396" s="441"/>
      <c r="I1396" s="442"/>
      <c r="Q1396" s="443"/>
      <c r="S1396" s="443"/>
      <c r="T1396" s="441"/>
      <c r="U1396" s="444"/>
      <c r="V1396" s="438"/>
      <c r="W1396" s="443"/>
      <c r="X1396" s="443"/>
      <c r="Y1396" s="441"/>
      <c r="Z1396" s="445"/>
      <c r="AA1396" s="441"/>
      <c r="AB1396" s="443"/>
      <c r="AC1396" s="441"/>
      <c r="AD1396" s="444"/>
      <c r="AG1396" s="441"/>
      <c r="AH1396" s="441"/>
      <c r="AI1396" s="443"/>
      <c r="AL1396" s="441"/>
      <c r="AN1396" s="441"/>
      <c r="AO1396" s="443"/>
      <c r="AP1396" s="441"/>
      <c r="AQ1396" s="441"/>
      <c r="AR1396" s="441"/>
      <c r="AS1396" s="441"/>
      <c r="AT1396" s="441"/>
      <c r="AU1396" s="441"/>
      <c r="AV1396" s="443"/>
      <c r="AW1396" s="442"/>
      <c r="AY1396" s="441"/>
      <c r="BC1396" s="441"/>
      <c r="BD1396" s="441"/>
      <c r="BE1396" s="441"/>
      <c r="BF1396" s="441"/>
      <c r="BG1396" s="441"/>
      <c r="BH1396" s="441"/>
      <c r="BI1396" s="441"/>
      <c r="BJ1396" s="441"/>
      <c r="BK1396" s="441"/>
    </row>
    <row r="1397" spans="1:63" x14ac:dyDescent="0.25">
      <c r="A1397" s="443"/>
      <c r="B1397" s="438"/>
      <c r="C1397" s="441"/>
      <c r="D1397" s="441"/>
      <c r="E1397" s="441"/>
      <c r="I1397" s="442"/>
      <c r="Q1397" s="443"/>
      <c r="S1397" s="443"/>
      <c r="T1397" s="441"/>
      <c r="U1397" s="444"/>
      <c r="V1397" s="438"/>
      <c r="W1397" s="443"/>
      <c r="X1397" s="443"/>
      <c r="Y1397" s="441"/>
      <c r="Z1397" s="445"/>
      <c r="AA1397" s="441"/>
      <c r="AB1397" s="443"/>
      <c r="AC1397" s="441"/>
      <c r="AD1397" s="444"/>
      <c r="AG1397" s="441"/>
      <c r="AH1397" s="441"/>
      <c r="AI1397" s="443"/>
      <c r="AL1397" s="441"/>
      <c r="AN1397" s="441"/>
      <c r="AO1397" s="443"/>
      <c r="AP1397" s="441"/>
      <c r="AQ1397" s="441"/>
      <c r="AR1397" s="441"/>
      <c r="AS1397" s="441"/>
      <c r="AT1397" s="441"/>
      <c r="AU1397" s="441"/>
      <c r="AV1397" s="443"/>
      <c r="AW1397" s="442"/>
      <c r="AY1397" s="441"/>
      <c r="BC1397" s="441"/>
      <c r="BD1397" s="441"/>
      <c r="BE1397" s="441"/>
      <c r="BF1397" s="441"/>
      <c r="BG1397" s="441"/>
      <c r="BH1397" s="441"/>
      <c r="BI1397" s="441"/>
      <c r="BJ1397" s="441"/>
      <c r="BK1397" s="441"/>
    </row>
    <row r="1398" spans="1:63" x14ac:dyDescent="0.25">
      <c r="A1398" s="443"/>
      <c r="B1398" s="438"/>
      <c r="C1398" s="441"/>
      <c r="D1398" s="441"/>
      <c r="E1398" s="441"/>
      <c r="I1398" s="442"/>
      <c r="Q1398" s="443"/>
      <c r="S1398" s="443"/>
      <c r="T1398" s="441"/>
      <c r="U1398" s="444"/>
      <c r="V1398" s="438"/>
      <c r="W1398" s="443"/>
      <c r="X1398" s="443"/>
      <c r="Y1398" s="441"/>
      <c r="Z1398" s="445"/>
      <c r="AA1398" s="441"/>
      <c r="AB1398" s="443"/>
      <c r="AC1398" s="441"/>
      <c r="AD1398" s="444"/>
      <c r="AG1398" s="441"/>
      <c r="AH1398" s="441"/>
      <c r="AI1398" s="443"/>
      <c r="AL1398" s="441"/>
      <c r="AN1398" s="441"/>
      <c r="AO1398" s="443"/>
      <c r="AP1398" s="441"/>
      <c r="AQ1398" s="441"/>
      <c r="AR1398" s="441"/>
      <c r="AS1398" s="441"/>
      <c r="AT1398" s="441"/>
      <c r="AU1398" s="441"/>
      <c r="AV1398" s="443"/>
      <c r="AW1398" s="442"/>
      <c r="AY1398" s="441"/>
      <c r="BC1398" s="441"/>
      <c r="BD1398" s="441"/>
      <c r="BE1398" s="441"/>
      <c r="BF1398" s="441"/>
      <c r="BG1398" s="441"/>
      <c r="BH1398" s="441"/>
      <c r="BI1398" s="441"/>
      <c r="BJ1398" s="441"/>
      <c r="BK1398" s="441"/>
    </row>
    <row r="1399" spans="1:63" x14ac:dyDescent="0.25">
      <c r="A1399" s="443"/>
      <c r="B1399" s="438"/>
      <c r="C1399" s="441"/>
      <c r="D1399" s="441"/>
      <c r="E1399" s="441"/>
      <c r="I1399" s="442"/>
      <c r="Q1399" s="443"/>
      <c r="S1399" s="443"/>
      <c r="T1399" s="441"/>
      <c r="U1399" s="444"/>
      <c r="V1399" s="438"/>
      <c r="W1399" s="443"/>
      <c r="X1399" s="443"/>
      <c r="Y1399" s="441"/>
      <c r="Z1399" s="445"/>
      <c r="AA1399" s="441"/>
      <c r="AB1399" s="443"/>
      <c r="AC1399" s="441"/>
      <c r="AD1399" s="444"/>
      <c r="AG1399" s="441"/>
      <c r="AH1399" s="441"/>
      <c r="AI1399" s="443"/>
      <c r="AL1399" s="441"/>
      <c r="AN1399" s="441"/>
      <c r="AO1399" s="443"/>
      <c r="AP1399" s="441"/>
      <c r="AQ1399" s="441"/>
      <c r="AR1399" s="441"/>
      <c r="AS1399" s="441"/>
      <c r="AT1399" s="441"/>
      <c r="AU1399" s="441"/>
      <c r="AV1399" s="443"/>
      <c r="AW1399" s="442"/>
      <c r="AY1399" s="441"/>
      <c r="BC1399" s="441"/>
      <c r="BD1399" s="441"/>
      <c r="BE1399" s="441"/>
      <c r="BF1399" s="441"/>
      <c r="BG1399" s="441"/>
      <c r="BH1399" s="441"/>
      <c r="BI1399" s="441"/>
      <c r="BJ1399" s="441"/>
      <c r="BK1399" s="441"/>
    </row>
    <row r="1400" spans="1:63" x14ac:dyDescent="0.25">
      <c r="A1400" s="443"/>
      <c r="B1400" s="438"/>
      <c r="C1400" s="441"/>
      <c r="D1400" s="441"/>
      <c r="E1400" s="441"/>
      <c r="I1400" s="442"/>
      <c r="Q1400" s="443"/>
      <c r="S1400" s="443"/>
      <c r="T1400" s="441"/>
      <c r="U1400" s="444"/>
      <c r="V1400" s="438"/>
      <c r="W1400" s="443"/>
      <c r="X1400" s="443"/>
      <c r="Y1400" s="441"/>
      <c r="Z1400" s="445"/>
      <c r="AA1400" s="441"/>
      <c r="AB1400" s="443"/>
      <c r="AC1400" s="441"/>
      <c r="AD1400" s="444"/>
      <c r="AG1400" s="441"/>
      <c r="AH1400" s="441"/>
      <c r="AI1400" s="443"/>
      <c r="AL1400" s="441"/>
      <c r="AN1400" s="441"/>
      <c r="AO1400" s="443"/>
      <c r="AP1400" s="441"/>
      <c r="AQ1400" s="441"/>
      <c r="AR1400" s="441"/>
      <c r="AS1400" s="441"/>
      <c r="AT1400" s="441"/>
      <c r="AU1400" s="441"/>
      <c r="AV1400" s="443"/>
      <c r="AW1400" s="442"/>
      <c r="AY1400" s="441"/>
      <c r="BC1400" s="441"/>
      <c r="BD1400" s="441"/>
      <c r="BE1400" s="441"/>
      <c r="BF1400" s="441"/>
      <c r="BG1400" s="441"/>
      <c r="BH1400" s="441"/>
      <c r="BI1400" s="441"/>
      <c r="BJ1400" s="441"/>
      <c r="BK1400" s="441"/>
    </row>
    <row r="1401" spans="1:63" x14ac:dyDescent="0.25">
      <c r="A1401" s="443"/>
      <c r="B1401" s="438"/>
      <c r="C1401" s="441"/>
      <c r="D1401" s="441"/>
      <c r="E1401" s="441"/>
      <c r="I1401" s="442"/>
      <c r="Q1401" s="443"/>
      <c r="S1401" s="443"/>
      <c r="T1401" s="441"/>
      <c r="U1401" s="444"/>
      <c r="V1401" s="438"/>
      <c r="W1401" s="443"/>
      <c r="X1401" s="443"/>
      <c r="Y1401" s="441"/>
      <c r="Z1401" s="445"/>
      <c r="AA1401" s="441"/>
      <c r="AB1401" s="443"/>
      <c r="AC1401" s="441"/>
      <c r="AD1401" s="444"/>
      <c r="AG1401" s="441"/>
      <c r="AH1401" s="441"/>
      <c r="AI1401" s="443"/>
      <c r="AL1401" s="441"/>
      <c r="AN1401" s="441"/>
      <c r="AO1401" s="443"/>
      <c r="AP1401" s="441"/>
      <c r="AQ1401" s="441"/>
      <c r="AR1401" s="441"/>
      <c r="AS1401" s="441"/>
      <c r="AT1401" s="441"/>
      <c r="AU1401" s="441"/>
      <c r="AV1401" s="443"/>
      <c r="AW1401" s="442"/>
      <c r="AY1401" s="441"/>
      <c r="BC1401" s="441"/>
      <c r="BD1401" s="441"/>
      <c r="BE1401" s="441"/>
      <c r="BF1401" s="441"/>
      <c r="BG1401" s="441"/>
      <c r="BH1401" s="441"/>
      <c r="BI1401" s="441"/>
      <c r="BJ1401" s="441"/>
      <c r="BK1401" s="441"/>
    </row>
    <row r="1402" spans="1:63" x14ac:dyDescent="0.25">
      <c r="A1402" s="443"/>
      <c r="B1402" s="438"/>
      <c r="C1402" s="441"/>
      <c r="D1402" s="441"/>
      <c r="E1402" s="441"/>
      <c r="I1402" s="442"/>
      <c r="Q1402" s="443"/>
      <c r="S1402" s="443"/>
      <c r="T1402" s="441"/>
      <c r="U1402" s="444"/>
      <c r="V1402" s="438"/>
      <c r="W1402" s="443"/>
      <c r="X1402" s="443"/>
      <c r="Y1402" s="441"/>
      <c r="Z1402" s="445"/>
      <c r="AA1402" s="441"/>
      <c r="AB1402" s="443"/>
      <c r="AC1402" s="441"/>
      <c r="AD1402" s="444"/>
      <c r="AG1402" s="441"/>
      <c r="AH1402" s="441"/>
      <c r="AI1402" s="443"/>
      <c r="AL1402" s="441"/>
      <c r="AN1402" s="441"/>
      <c r="AO1402" s="443"/>
      <c r="AP1402" s="441"/>
      <c r="AQ1402" s="441"/>
      <c r="AR1402" s="441"/>
      <c r="AS1402" s="441"/>
      <c r="AT1402" s="441"/>
      <c r="AU1402" s="441"/>
      <c r="AV1402" s="443"/>
      <c r="AW1402" s="442"/>
      <c r="AY1402" s="441"/>
      <c r="BC1402" s="441"/>
      <c r="BD1402" s="441"/>
      <c r="BE1402" s="441"/>
      <c r="BF1402" s="441"/>
      <c r="BG1402" s="441"/>
      <c r="BH1402" s="441"/>
      <c r="BI1402" s="441"/>
      <c r="BJ1402" s="441"/>
      <c r="BK1402" s="441"/>
    </row>
    <row r="1403" spans="1:63" x14ac:dyDescent="0.25">
      <c r="A1403" s="443"/>
      <c r="B1403" s="438"/>
      <c r="C1403" s="441"/>
      <c r="D1403" s="441"/>
      <c r="E1403" s="441"/>
      <c r="I1403" s="442"/>
      <c r="Q1403" s="443"/>
      <c r="S1403" s="443"/>
      <c r="T1403" s="441"/>
      <c r="U1403" s="444"/>
      <c r="V1403" s="438"/>
      <c r="W1403" s="443"/>
      <c r="X1403" s="443"/>
      <c r="Y1403" s="441"/>
      <c r="Z1403" s="445"/>
      <c r="AA1403" s="441"/>
      <c r="AB1403" s="443"/>
      <c r="AC1403" s="441"/>
      <c r="AD1403" s="444"/>
      <c r="AG1403" s="441"/>
      <c r="AH1403" s="441"/>
      <c r="AI1403" s="443"/>
      <c r="AL1403" s="441"/>
      <c r="AN1403" s="441"/>
      <c r="AO1403" s="443"/>
      <c r="AP1403" s="441"/>
      <c r="AQ1403" s="441"/>
      <c r="AR1403" s="441"/>
      <c r="AS1403" s="441"/>
      <c r="AT1403" s="441"/>
      <c r="AU1403" s="441"/>
      <c r="AV1403" s="443"/>
      <c r="AW1403" s="442"/>
      <c r="AY1403" s="441"/>
      <c r="BC1403" s="441"/>
      <c r="BD1403" s="441"/>
      <c r="BE1403" s="441"/>
      <c r="BF1403" s="441"/>
      <c r="BG1403" s="441"/>
      <c r="BH1403" s="441"/>
      <c r="BI1403" s="441"/>
      <c r="BJ1403" s="441"/>
      <c r="BK1403" s="441"/>
    </row>
    <row r="1404" spans="1:63" x14ac:dyDescent="0.25">
      <c r="A1404" s="443"/>
      <c r="B1404" s="438"/>
      <c r="C1404" s="441"/>
      <c r="D1404" s="441"/>
      <c r="E1404" s="441"/>
      <c r="I1404" s="442"/>
      <c r="Q1404" s="443"/>
      <c r="S1404" s="443"/>
      <c r="T1404" s="441"/>
      <c r="U1404" s="444"/>
      <c r="V1404" s="438"/>
      <c r="W1404" s="443"/>
      <c r="X1404" s="443"/>
      <c r="Y1404" s="441"/>
      <c r="Z1404" s="445"/>
      <c r="AA1404" s="441"/>
      <c r="AB1404" s="443"/>
      <c r="AC1404" s="441"/>
      <c r="AD1404" s="444"/>
      <c r="AG1404" s="441"/>
      <c r="AH1404" s="441"/>
      <c r="AI1404" s="443"/>
      <c r="AL1404" s="441"/>
      <c r="AN1404" s="441"/>
      <c r="AO1404" s="443"/>
      <c r="AP1404" s="441"/>
      <c r="AQ1404" s="441"/>
      <c r="AR1404" s="441"/>
      <c r="AS1404" s="441"/>
      <c r="AT1404" s="441"/>
      <c r="AU1404" s="441"/>
      <c r="AV1404" s="443"/>
      <c r="AW1404" s="442"/>
      <c r="AY1404" s="441"/>
      <c r="BC1404" s="441"/>
      <c r="BD1404" s="441"/>
      <c r="BE1404" s="441"/>
      <c r="BF1404" s="441"/>
      <c r="BG1404" s="441"/>
      <c r="BH1404" s="441"/>
      <c r="BI1404" s="441"/>
      <c r="BJ1404" s="441"/>
      <c r="BK1404" s="441"/>
    </row>
    <row r="1405" spans="1:63" x14ac:dyDescent="0.25">
      <c r="A1405" s="443"/>
      <c r="B1405" s="438"/>
      <c r="C1405" s="441"/>
      <c r="D1405" s="441"/>
      <c r="E1405" s="441"/>
      <c r="I1405" s="442"/>
      <c r="Q1405" s="443"/>
      <c r="S1405" s="443"/>
      <c r="T1405" s="441"/>
      <c r="U1405" s="444"/>
      <c r="V1405" s="438"/>
      <c r="W1405" s="443"/>
      <c r="X1405" s="443"/>
      <c r="Y1405" s="441"/>
      <c r="Z1405" s="445"/>
      <c r="AA1405" s="441"/>
      <c r="AB1405" s="443"/>
      <c r="AC1405" s="441"/>
      <c r="AD1405" s="444"/>
      <c r="AG1405" s="441"/>
      <c r="AH1405" s="441"/>
      <c r="AI1405" s="443"/>
      <c r="AL1405" s="441"/>
      <c r="AN1405" s="441"/>
      <c r="AO1405" s="443"/>
      <c r="AP1405" s="441"/>
      <c r="AQ1405" s="441"/>
      <c r="AR1405" s="441"/>
      <c r="AS1405" s="441"/>
      <c r="AT1405" s="441"/>
      <c r="AU1405" s="441"/>
      <c r="AV1405" s="443"/>
      <c r="AW1405" s="442"/>
      <c r="AY1405" s="441"/>
      <c r="BC1405" s="441"/>
      <c r="BD1405" s="441"/>
      <c r="BE1405" s="441"/>
      <c r="BF1405" s="441"/>
      <c r="BG1405" s="441"/>
      <c r="BH1405" s="441"/>
      <c r="BI1405" s="441"/>
      <c r="BJ1405" s="441"/>
      <c r="BK1405" s="441"/>
    </row>
    <row r="1406" spans="1:63" x14ac:dyDescent="0.25">
      <c r="A1406" s="443"/>
      <c r="B1406" s="438"/>
      <c r="C1406" s="441"/>
      <c r="D1406" s="441"/>
      <c r="E1406" s="441"/>
      <c r="I1406" s="442"/>
      <c r="Q1406" s="443"/>
      <c r="S1406" s="443"/>
      <c r="T1406" s="441"/>
      <c r="U1406" s="444"/>
      <c r="V1406" s="438"/>
      <c r="W1406" s="443"/>
      <c r="X1406" s="443"/>
      <c r="Y1406" s="441"/>
      <c r="Z1406" s="445"/>
      <c r="AA1406" s="441"/>
      <c r="AB1406" s="443"/>
      <c r="AC1406" s="441"/>
      <c r="AD1406" s="444"/>
      <c r="AG1406" s="441"/>
      <c r="AH1406" s="441"/>
      <c r="AI1406" s="443"/>
      <c r="AL1406" s="441"/>
      <c r="AN1406" s="441"/>
      <c r="AO1406" s="443"/>
      <c r="AP1406" s="441"/>
      <c r="AQ1406" s="441"/>
      <c r="AR1406" s="441"/>
      <c r="AS1406" s="441"/>
      <c r="AT1406" s="441"/>
      <c r="AU1406" s="441"/>
      <c r="AV1406" s="443"/>
      <c r="AW1406" s="442"/>
      <c r="AY1406" s="441"/>
      <c r="BC1406" s="441"/>
      <c r="BD1406" s="441"/>
      <c r="BE1406" s="441"/>
      <c r="BF1406" s="441"/>
      <c r="BG1406" s="441"/>
      <c r="BH1406" s="441"/>
      <c r="BI1406" s="441"/>
      <c r="BJ1406" s="441"/>
      <c r="BK1406" s="441"/>
    </row>
    <row r="1407" spans="1:63" x14ac:dyDescent="0.25">
      <c r="A1407" s="443"/>
      <c r="B1407" s="438"/>
      <c r="C1407" s="441"/>
      <c r="D1407" s="441"/>
      <c r="E1407" s="441"/>
      <c r="I1407" s="442"/>
      <c r="Q1407" s="443"/>
      <c r="S1407" s="443"/>
      <c r="T1407" s="441"/>
      <c r="U1407" s="444"/>
      <c r="V1407" s="438"/>
      <c r="W1407" s="443"/>
      <c r="X1407" s="443"/>
      <c r="Y1407" s="441"/>
      <c r="Z1407" s="445"/>
      <c r="AA1407" s="441"/>
      <c r="AB1407" s="443"/>
      <c r="AC1407" s="441"/>
      <c r="AD1407" s="444"/>
      <c r="AG1407" s="441"/>
      <c r="AH1407" s="441"/>
      <c r="AI1407" s="443"/>
      <c r="AL1407" s="441"/>
      <c r="AN1407" s="441"/>
      <c r="AO1407" s="443"/>
      <c r="AP1407" s="441"/>
      <c r="AQ1407" s="441"/>
      <c r="AR1407" s="441"/>
      <c r="AS1407" s="441"/>
      <c r="AT1407" s="441"/>
      <c r="AU1407" s="441"/>
      <c r="AV1407" s="443"/>
      <c r="AW1407" s="442"/>
      <c r="AY1407" s="441"/>
      <c r="BC1407" s="441"/>
      <c r="BD1407" s="441"/>
      <c r="BE1407" s="441"/>
      <c r="BF1407" s="441"/>
      <c r="BG1407" s="441"/>
      <c r="BH1407" s="441"/>
      <c r="BI1407" s="441"/>
      <c r="BJ1407" s="441"/>
      <c r="BK1407" s="441"/>
    </row>
    <row r="1408" spans="1:63" x14ac:dyDescent="0.25">
      <c r="A1408" s="443"/>
      <c r="B1408" s="438"/>
      <c r="C1408" s="441"/>
      <c r="D1408" s="441"/>
      <c r="E1408" s="441"/>
      <c r="I1408" s="442"/>
      <c r="Q1408" s="443"/>
      <c r="S1408" s="443"/>
      <c r="T1408" s="441"/>
      <c r="U1408" s="444"/>
      <c r="V1408" s="438"/>
      <c r="W1408" s="443"/>
      <c r="X1408" s="443"/>
      <c r="Y1408" s="441"/>
      <c r="Z1408" s="445"/>
      <c r="AA1408" s="441"/>
      <c r="AB1408" s="443"/>
      <c r="AC1408" s="441"/>
      <c r="AD1408" s="444"/>
      <c r="AG1408" s="441"/>
      <c r="AH1408" s="441"/>
      <c r="AI1408" s="443"/>
      <c r="AL1408" s="441"/>
      <c r="AN1408" s="441"/>
      <c r="AO1408" s="443"/>
      <c r="AP1408" s="441"/>
      <c r="AQ1408" s="441"/>
      <c r="AR1408" s="441"/>
      <c r="AS1408" s="441"/>
      <c r="AT1408" s="441"/>
      <c r="AU1408" s="441"/>
      <c r="AV1408" s="443"/>
      <c r="AW1408" s="442"/>
      <c r="AY1408" s="441"/>
      <c r="BC1408" s="441"/>
      <c r="BD1408" s="441"/>
      <c r="BE1408" s="441"/>
      <c r="BF1408" s="441"/>
      <c r="BG1408" s="441"/>
      <c r="BH1408" s="441"/>
      <c r="BI1408" s="441"/>
      <c r="BJ1408" s="441"/>
      <c r="BK1408" s="441"/>
    </row>
    <row r="1409" spans="1:63" x14ac:dyDescent="0.25">
      <c r="A1409" s="443"/>
      <c r="B1409" s="438"/>
      <c r="C1409" s="441"/>
      <c r="D1409" s="441"/>
      <c r="E1409" s="441"/>
      <c r="I1409" s="442"/>
      <c r="Q1409" s="443"/>
      <c r="S1409" s="443"/>
      <c r="T1409" s="441"/>
      <c r="U1409" s="444"/>
      <c r="V1409" s="438"/>
      <c r="W1409" s="443"/>
      <c r="X1409" s="443"/>
      <c r="Y1409" s="441"/>
      <c r="Z1409" s="445"/>
      <c r="AA1409" s="441"/>
      <c r="AB1409" s="443"/>
      <c r="AC1409" s="441"/>
      <c r="AD1409" s="444"/>
      <c r="AG1409" s="441"/>
      <c r="AH1409" s="441"/>
      <c r="AI1409" s="443"/>
      <c r="AL1409" s="441"/>
      <c r="AN1409" s="441"/>
      <c r="AO1409" s="443"/>
      <c r="AP1409" s="441"/>
      <c r="AQ1409" s="441"/>
      <c r="AR1409" s="441"/>
      <c r="AS1409" s="441"/>
      <c r="AT1409" s="441"/>
      <c r="AU1409" s="441"/>
      <c r="AV1409" s="443"/>
      <c r="AW1409" s="442"/>
      <c r="AY1409" s="441"/>
      <c r="BC1409" s="441"/>
      <c r="BD1409" s="441"/>
      <c r="BE1409" s="441"/>
      <c r="BF1409" s="441"/>
      <c r="BG1409" s="441"/>
      <c r="BH1409" s="441"/>
      <c r="BI1409" s="441"/>
      <c r="BJ1409" s="441"/>
      <c r="BK1409" s="441"/>
    </row>
    <row r="1410" spans="1:63" x14ac:dyDescent="0.25">
      <c r="A1410" s="443"/>
      <c r="B1410" s="438"/>
      <c r="C1410" s="441"/>
      <c r="D1410" s="441"/>
      <c r="E1410" s="441"/>
      <c r="I1410" s="442"/>
      <c r="Q1410" s="443"/>
      <c r="S1410" s="443"/>
      <c r="T1410" s="441"/>
      <c r="U1410" s="444"/>
      <c r="V1410" s="438"/>
      <c r="W1410" s="443"/>
      <c r="X1410" s="443"/>
      <c r="Y1410" s="441"/>
      <c r="Z1410" s="445"/>
      <c r="AA1410" s="441"/>
      <c r="AB1410" s="443"/>
      <c r="AC1410" s="441"/>
      <c r="AD1410" s="444"/>
      <c r="AG1410" s="441"/>
      <c r="AH1410" s="441"/>
      <c r="AI1410" s="443"/>
      <c r="AL1410" s="441"/>
      <c r="AN1410" s="441"/>
      <c r="AO1410" s="443"/>
      <c r="AP1410" s="441"/>
      <c r="AQ1410" s="441"/>
      <c r="AR1410" s="441"/>
      <c r="AS1410" s="441"/>
      <c r="AT1410" s="441"/>
      <c r="AU1410" s="441"/>
      <c r="AV1410" s="443"/>
      <c r="AW1410" s="442"/>
      <c r="AY1410" s="441"/>
      <c r="BC1410" s="441"/>
      <c r="BD1410" s="441"/>
      <c r="BE1410" s="441"/>
      <c r="BF1410" s="441"/>
      <c r="BG1410" s="441"/>
      <c r="BH1410" s="441"/>
      <c r="BI1410" s="441"/>
      <c r="BJ1410" s="441"/>
      <c r="BK1410" s="441"/>
    </row>
    <row r="1411" spans="1:63" x14ac:dyDescent="0.25">
      <c r="A1411" s="443"/>
      <c r="B1411" s="438"/>
      <c r="C1411" s="441"/>
      <c r="D1411" s="441"/>
      <c r="E1411" s="441"/>
      <c r="I1411" s="442"/>
      <c r="Q1411" s="443"/>
      <c r="S1411" s="443"/>
      <c r="T1411" s="441"/>
      <c r="U1411" s="444"/>
      <c r="V1411" s="438"/>
      <c r="W1411" s="443"/>
      <c r="X1411" s="443"/>
      <c r="Y1411" s="441"/>
      <c r="Z1411" s="445"/>
      <c r="AA1411" s="441"/>
      <c r="AB1411" s="443"/>
      <c r="AC1411" s="441"/>
      <c r="AD1411" s="444"/>
      <c r="AG1411" s="441"/>
      <c r="AH1411" s="441"/>
      <c r="AI1411" s="443"/>
      <c r="AL1411" s="441"/>
      <c r="AN1411" s="441"/>
      <c r="AO1411" s="443"/>
      <c r="AP1411" s="441"/>
      <c r="AQ1411" s="441"/>
      <c r="AR1411" s="441"/>
      <c r="AS1411" s="441"/>
      <c r="AT1411" s="441"/>
      <c r="AU1411" s="441"/>
      <c r="AV1411" s="443"/>
      <c r="AW1411" s="442"/>
      <c r="AY1411" s="441"/>
      <c r="BC1411" s="441"/>
      <c r="BD1411" s="441"/>
      <c r="BE1411" s="441"/>
      <c r="BF1411" s="441"/>
      <c r="BG1411" s="441"/>
      <c r="BH1411" s="441"/>
      <c r="BI1411" s="441"/>
      <c r="BJ1411" s="441"/>
      <c r="BK1411" s="441"/>
    </row>
    <row r="1412" spans="1:63" x14ac:dyDescent="0.25">
      <c r="A1412" s="443"/>
      <c r="B1412" s="438"/>
      <c r="C1412" s="441"/>
      <c r="D1412" s="441"/>
      <c r="E1412" s="441"/>
      <c r="I1412" s="442"/>
      <c r="Q1412" s="443"/>
      <c r="S1412" s="443"/>
      <c r="T1412" s="441"/>
      <c r="U1412" s="444"/>
      <c r="V1412" s="438"/>
      <c r="W1412" s="443"/>
      <c r="X1412" s="443"/>
      <c r="Y1412" s="441"/>
      <c r="Z1412" s="445"/>
      <c r="AA1412" s="441"/>
      <c r="AB1412" s="443"/>
      <c r="AC1412" s="441"/>
      <c r="AD1412" s="444"/>
      <c r="AG1412" s="441"/>
      <c r="AH1412" s="441"/>
      <c r="AI1412" s="443"/>
      <c r="AL1412" s="441"/>
      <c r="AN1412" s="441"/>
      <c r="AO1412" s="443"/>
      <c r="AP1412" s="441"/>
      <c r="AQ1412" s="441"/>
      <c r="AR1412" s="441"/>
      <c r="AS1412" s="441"/>
      <c r="AT1412" s="441"/>
      <c r="AU1412" s="441"/>
      <c r="AV1412" s="443"/>
      <c r="AW1412" s="442"/>
      <c r="AY1412" s="441"/>
      <c r="BC1412" s="441"/>
      <c r="BD1412" s="441"/>
      <c r="BE1412" s="441"/>
      <c r="BF1412" s="441"/>
      <c r="BG1412" s="441"/>
      <c r="BH1412" s="441"/>
      <c r="BI1412" s="441"/>
      <c r="BJ1412" s="441"/>
      <c r="BK1412" s="441"/>
    </row>
    <row r="1413" spans="1:63" x14ac:dyDescent="0.25">
      <c r="A1413" s="443"/>
      <c r="B1413" s="438"/>
      <c r="C1413" s="441"/>
      <c r="D1413" s="441"/>
      <c r="E1413" s="441"/>
      <c r="I1413" s="442"/>
      <c r="Q1413" s="443"/>
      <c r="S1413" s="443"/>
      <c r="T1413" s="441"/>
      <c r="U1413" s="444"/>
      <c r="V1413" s="438"/>
      <c r="W1413" s="443"/>
      <c r="X1413" s="443"/>
      <c r="Y1413" s="441"/>
      <c r="Z1413" s="445"/>
      <c r="AA1413" s="441"/>
      <c r="AB1413" s="443"/>
      <c r="AC1413" s="441"/>
      <c r="AD1413" s="444"/>
      <c r="AG1413" s="441"/>
      <c r="AH1413" s="441"/>
      <c r="AI1413" s="443"/>
      <c r="AL1413" s="441"/>
      <c r="AN1413" s="441"/>
      <c r="AO1413" s="443"/>
      <c r="AP1413" s="441"/>
      <c r="AQ1413" s="441"/>
      <c r="AR1413" s="441"/>
      <c r="AS1413" s="441"/>
      <c r="AT1413" s="441"/>
      <c r="AU1413" s="441"/>
      <c r="AV1413" s="443"/>
      <c r="AW1413" s="442"/>
      <c r="AY1413" s="441"/>
      <c r="BC1413" s="441"/>
      <c r="BD1413" s="441"/>
      <c r="BE1413" s="441"/>
      <c r="BF1413" s="441"/>
      <c r="BG1413" s="441"/>
      <c r="BH1413" s="441"/>
      <c r="BI1413" s="441"/>
      <c r="BJ1413" s="441"/>
      <c r="BK1413" s="441"/>
    </row>
    <row r="1414" spans="1:63" x14ac:dyDescent="0.25">
      <c r="A1414" s="443"/>
      <c r="B1414" s="438"/>
      <c r="C1414" s="441"/>
      <c r="D1414" s="441"/>
      <c r="E1414" s="441"/>
      <c r="I1414" s="442"/>
      <c r="Q1414" s="443"/>
      <c r="S1414" s="443"/>
      <c r="T1414" s="441"/>
      <c r="U1414" s="444"/>
      <c r="V1414" s="438"/>
      <c r="W1414" s="443"/>
      <c r="X1414" s="443"/>
      <c r="Y1414" s="441"/>
      <c r="Z1414" s="445"/>
      <c r="AA1414" s="441"/>
      <c r="AB1414" s="443"/>
      <c r="AC1414" s="441"/>
      <c r="AD1414" s="444"/>
      <c r="AG1414" s="441"/>
      <c r="AH1414" s="441"/>
      <c r="AI1414" s="443"/>
      <c r="AL1414" s="441"/>
      <c r="AN1414" s="441"/>
      <c r="AO1414" s="443"/>
      <c r="AP1414" s="441"/>
      <c r="AQ1414" s="441"/>
      <c r="AR1414" s="441"/>
      <c r="AS1414" s="441"/>
      <c r="AT1414" s="441"/>
      <c r="AU1414" s="441"/>
      <c r="AV1414" s="443"/>
      <c r="AW1414" s="442"/>
      <c r="AY1414" s="441"/>
      <c r="BC1414" s="441"/>
      <c r="BD1414" s="441"/>
      <c r="BE1414" s="441"/>
      <c r="BF1414" s="441"/>
      <c r="BG1414" s="441"/>
      <c r="BH1414" s="441"/>
      <c r="BI1414" s="441"/>
      <c r="BJ1414" s="441"/>
      <c r="BK1414" s="441"/>
    </row>
    <row r="1415" spans="1:63" x14ac:dyDescent="0.25">
      <c r="A1415" s="443"/>
      <c r="B1415" s="438"/>
      <c r="C1415" s="441"/>
      <c r="D1415" s="441"/>
      <c r="E1415" s="441"/>
      <c r="I1415" s="442"/>
      <c r="Q1415" s="443"/>
      <c r="S1415" s="443"/>
      <c r="T1415" s="441"/>
      <c r="U1415" s="444"/>
      <c r="V1415" s="438"/>
      <c r="W1415" s="443"/>
      <c r="X1415" s="443"/>
      <c r="Y1415" s="441"/>
      <c r="Z1415" s="445"/>
      <c r="AA1415" s="441"/>
      <c r="AB1415" s="443"/>
      <c r="AC1415" s="441"/>
      <c r="AD1415" s="444"/>
      <c r="AG1415" s="441"/>
      <c r="AH1415" s="441"/>
      <c r="AI1415" s="443"/>
      <c r="AL1415" s="441"/>
      <c r="AN1415" s="441"/>
      <c r="AO1415" s="443"/>
      <c r="AP1415" s="441"/>
      <c r="AQ1415" s="441"/>
      <c r="AR1415" s="441"/>
      <c r="AS1415" s="441"/>
      <c r="AT1415" s="441"/>
      <c r="AU1415" s="441"/>
      <c r="AV1415" s="443"/>
      <c r="AW1415" s="442"/>
      <c r="AY1415" s="441"/>
      <c r="BC1415" s="441"/>
      <c r="BD1415" s="441"/>
      <c r="BE1415" s="441"/>
      <c r="BF1415" s="441"/>
      <c r="BG1415" s="441"/>
      <c r="BH1415" s="441"/>
      <c r="BI1415" s="441"/>
      <c r="BJ1415" s="441"/>
      <c r="BK1415" s="441"/>
    </row>
    <row r="1416" spans="1:63" x14ac:dyDescent="0.25">
      <c r="A1416" s="443"/>
      <c r="B1416" s="438"/>
      <c r="C1416" s="441"/>
      <c r="D1416" s="441"/>
      <c r="E1416" s="441"/>
      <c r="I1416" s="442"/>
      <c r="Q1416" s="443"/>
      <c r="S1416" s="443"/>
      <c r="T1416" s="441"/>
      <c r="U1416" s="444"/>
      <c r="V1416" s="438"/>
      <c r="W1416" s="443"/>
      <c r="X1416" s="443"/>
      <c r="Y1416" s="441"/>
      <c r="Z1416" s="445"/>
      <c r="AA1416" s="441"/>
      <c r="AB1416" s="443"/>
      <c r="AC1416" s="441"/>
      <c r="AD1416" s="444"/>
      <c r="AG1416" s="441"/>
      <c r="AH1416" s="441"/>
      <c r="AI1416" s="443"/>
      <c r="AL1416" s="441"/>
      <c r="AN1416" s="441"/>
      <c r="AO1416" s="443"/>
      <c r="AP1416" s="441"/>
      <c r="AQ1416" s="441"/>
      <c r="AR1416" s="441"/>
      <c r="AS1416" s="441"/>
      <c r="AT1416" s="441"/>
      <c r="AU1416" s="441"/>
      <c r="AV1416" s="443"/>
      <c r="AW1416" s="442"/>
      <c r="AY1416" s="441"/>
      <c r="BC1416" s="441"/>
      <c r="BD1416" s="441"/>
      <c r="BE1416" s="441"/>
      <c r="BF1416" s="441"/>
      <c r="BG1416" s="441"/>
      <c r="BH1416" s="441"/>
      <c r="BI1416" s="441"/>
      <c r="BJ1416" s="441"/>
      <c r="BK1416" s="441"/>
    </row>
    <row r="1417" spans="1:63" x14ac:dyDescent="0.25">
      <c r="A1417" s="443"/>
      <c r="B1417" s="438"/>
      <c r="C1417" s="441"/>
      <c r="D1417" s="441"/>
      <c r="E1417" s="441"/>
      <c r="I1417" s="442"/>
      <c r="Q1417" s="443"/>
      <c r="S1417" s="443"/>
      <c r="T1417" s="441"/>
      <c r="U1417" s="444"/>
      <c r="V1417" s="438"/>
      <c r="W1417" s="443"/>
      <c r="X1417" s="443"/>
      <c r="Y1417" s="441"/>
      <c r="Z1417" s="445"/>
      <c r="AA1417" s="441"/>
      <c r="AB1417" s="443"/>
      <c r="AC1417" s="441"/>
      <c r="AD1417" s="444"/>
      <c r="AG1417" s="441"/>
      <c r="AH1417" s="441"/>
      <c r="AI1417" s="443"/>
      <c r="AL1417" s="441"/>
      <c r="AN1417" s="441"/>
      <c r="AO1417" s="443"/>
      <c r="AP1417" s="441"/>
      <c r="AQ1417" s="441"/>
      <c r="AR1417" s="441"/>
      <c r="AS1417" s="441"/>
      <c r="AT1417" s="441"/>
      <c r="AU1417" s="441"/>
      <c r="AV1417" s="443"/>
      <c r="AW1417" s="442"/>
      <c r="AY1417" s="441"/>
      <c r="BC1417" s="441"/>
      <c r="BD1417" s="441"/>
      <c r="BE1417" s="441"/>
      <c r="BF1417" s="441"/>
      <c r="BG1417" s="441"/>
      <c r="BH1417" s="441"/>
      <c r="BI1417" s="441"/>
      <c r="BJ1417" s="441"/>
      <c r="BK1417" s="441"/>
    </row>
    <row r="1418" spans="1:63" x14ac:dyDescent="0.25">
      <c r="A1418" s="443"/>
      <c r="B1418" s="438"/>
      <c r="C1418" s="441"/>
      <c r="D1418" s="441"/>
      <c r="E1418" s="441"/>
      <c r="I1418" s="442"/>
      <c r="Q1418" s="443"/>
      <c r="S1418" s="443"/>
      <c r="T1418" s="441"/>
      <c r="U1418" s="444"/>
      <c r="V1418" s="438"/>
      <c r="W1418" s="443"/>
      <c r="X1418" s="443"/>
      <c r="Y1418" s="441"/>
      <c r="Z1418" s="445"/>
      <c r="AA1418" s="441"/>
      <c r="AB1418" s="443"/>
      <c r="AC1418" s="441"/>
      <c r="AD1418" s="444"/>
      <c r="AG1418" s="441"/>
      <c r="AH1418" s="441"/>
      <c r="AI1418" s="443"/>
      <c r="AL1418" s="441"/>
      <c r="AN1418" s="441"/>
      <c r="AO1418" s="443"/>
      <c r="AP1418" s="441"/>
      <c r="AQ1418" s="441"/>
      <c r="AR1418" s="441"/>
      <c r="AS1418" s="441"/>
      <c r="AT1418" s="441"/>
      <c r="AU1418" s="441"/>
      <c r="AV1418" s="443"/>
      <c r="AW1418" s="442"/>
      <c r="AY1418" s="441"/>
      <c r="BC1418" s="441"/>
      <c r="BD1418" s="441"/>
      <c r="BE1418" s="441"/>
      <c r="BF1418" s="441"/>
      <c r="BG1418" s="441"/>
      <c r="BH1418" s="441"/>
      <c r="BI1418" s="441"/>
      <c r="BJ1418" s="441"/>
      <c r="BK1418" s="441"/>
    </row>
    <row r="1419" spans="1:63" x14ac:dyDescent="0.25">
      <c r="A1419" s="443"/>
      <c r="B1419" s="438"/>
      <c r="C1419" s="441"/>
      <c r="D1419" s="441"/>
      <c r="E1419" s="441"/>
      <c r="I1419" s="442"/>
      <c r="Q1419" s="443"/>
      <c r="S1419" s="443"/>
      <c r="T1419" s="441"/>
      <c r="U1419" s="444"/>
      <c r="V1419" s="438"/>
      <c r="W1419" s="443"/>
      <c r="X1419" s="443"/>
      <c r="Y1419" s="441"/>
      <c r="Z1419" s="445"/>
      <c r="AA1419" s="441"/>
      <c r="AB1419" s="443"/>
      <c r="AC1419" s="441"/>
      <c r="AD1419" s="444"/>
      <c r="AG1419" s="441"/>
      <c r="AH1419" s="441"/>
      <c r="AI1419" s="443"/>
      <c r="AL1419" s="441"/>
      <c r="AN1419" s="441"/>
      <c r="AO1419" s="443"/>
      <c r="AP1419" s="441"/>
      <c r="AQ1419" s="441"/>
      <c r="AR1419" s="441"/>
      <c r="AS1419" s="441"/>
      <c r="AT1419" s="441"/>
      <c r="AU1419" s="441"/>
      <c r="AV1419" s="443"/>
      <c r="AW1419" s="442"/>
      <c r="AY1419" s="441"/>
      <c r="BC1419" s="441"/>
      <c r="BD1419" s="441"/>
      <c r="BE1419" s="441"/>
      <c r="BF1419" s="441"/>
      <c r="BG1419" s="441"/>
      <c r="BH1419" s="441"/>
      <c r="BI1419" s="441"/>
      <c r="BJ1419" s="441"/>
      <c r="BK1419" s="441"/>
    </row>
    <row r="1420" spans="1:63" x14ac:dyDescent="0.25">
      <c r="A1420" s="443"/>
      <c r="B1420" s="438"/>
      <c r="C1420" s="441"/>
      <c r="D1420" s="441"/>
      <c r="E1420" s="441"/>
      <c r="I1420" s="442"/>
      <c r="Q1420" s="443"/>
      <c r="S1420" s="443"/>
      <c r="T1420" s="441"/>
      <c r="U1420" s="444"/>
      <c r="V1420" s="438"/>
      <c r="W1420" s="443"/>
      <c r="X1420" s="443"/>
      <c r="Y1420" s="441"/>
      <c r="Z1420" s="445"/>
      <c r="AA1420" s="441"/>
      <c r="AB1420" s="443"/>
      <c r="AC1420" s="441"/>
      <c r="AD1420" s="444"/>
      <c r="AG1420" s="441"/>
      <c r="AH1420" s="441"/>
      <c r="AI1420" s="443"/>
      <c r="AL1420" s="441"/>
      <c r="AN1420" s="441"/>
      <c r="AO1420" s="443"/>
      <c r="AP1420" s="441"/>
      <c r="AQ1420" s="441"/>
      <c r="AR1420" s="441"/>
      <c r="AS1420" s="441"/>
      <c r="AT1420" s="441"/>
      <c r="AU1420" s="441"/>
      <c r="AV1420" s="443"/>
      <c r="AW1420" s="442"/>
      <c r="AY1420" s="441"/>
      <c r="BC1420" s="441"/>
      <c r="BD1420" s="441"/>
      <c r="BE1420" s="441"/>
      <c r="BF1420" s="441"/>
      <c r="BG1420" s="441"/>
      <c r="BH1420" s="441"/>
      <c r="BI1420" s="441"/>
      <c r="BJ1420" s="441"/>
      <c r="BK1420" s="441"/>
    </row>
    <row r="1421" spans="1:63" x14ac:dyDescent="0.25">
      <c r="A1421" s="443"/>
      <c r="B1421" s="438"/>
      <c r="C1421" s="441"/>
      <c r="D1421" s="441"/>
      <c r="E1421" s="441"/>
      <c r="I1421" s="442"/>
      <c r="Q1421" s="443"/>
      <c r="S1421" s="443"/>
      <c r="T1421" s="441"/>
      <c r="U1421" s="444"/>
      <c r="V1421" s="438"/>
      <c r="W1421" s="443"/>
      <c r="X1421" s="443"/>
      <c r="Y1421" s="441"/>
      <c r="Z1421" s="445"/>
      <c r="AA1421" s="441"/>
      <c r="AB1421" s="443"/>
      <c r="AC1421" s="441"/>
      <c r="AD1421" s="444"/>
      <c r="AG1421" s="441"/>
      <c r="AH1421" s="441"/>
      <c r="AI1421" s="443"/>
      <c r="AL1421" s="441"/>
      <c r="AN1421" s="441"/>
      <c r="AO1421" s="443"/>
      <c r="AP1421" s="441"/>
      <c r="AQ1421" s="441"/>
      <c r="AR1421" s="441"/>
      <c r="AS1421" s="441"/>
      <c r="AT1421" s="441"/>
      <c r="AU1421" s="441"/>
      <c r="AV1421" s="443"/>
      <c r="AW1421" s="442"/>
      <c r="AY1421" s="441"/>
      <c r="BC1421" s="441"/>
      <c r="BD1421" s="441"/>
      <c r="BE1421" s="441"/>
      <c r="BF1421" s="441"/>
      <c r="BG1421" s="441"/>
      <c r="BH1421" s="441"/>
      <c r="BI1421" s="441"/>
      <c r="BJ1421" s="441"/>
      <c r="BK1421" s="441"/>
    </row>
    <row r="1422" spans="1:63" x14ac:dyDescent="0.25">
      <c r="A1422" s="443"/>
      <c r="B1422" s="438"/>
      <c r="C1422" s="441"/>
      <c r="D1422" s="441"/>
      <c r="E1422" s="441"/>
      <c r="I1422" s="442"/>
      <c r="Q1422" s="443"/>
      <c r="S1422" s="443"/>
      <c r="T1422" s="441"/>
      <c r="U1422" s="444"/>
      <c r="V1422" s="438"/>
      <c r="W1422" s="443"/>
      <c r="X1422" s="443"/>
      <c r="Y1422" s="441"/>
      <c r="Z1422" s="445"/>
      <c r="AA1422" s="441"/>
      <c r="AB1422" s="443"/>
      <c r="AC1422" s="441"/>
      <c r="AD1422" s="444"/>
      <c r="AG1422" s="441"/>
      <c r="AH1422" s="441"/>
      <c r="AI1422" s="443"/>
      <c r="AL1422" s="441"/>
      <c r="AN1422" s="441"/>
      <c r="AO1422" s="443"/>
      <c r="AP1422" s="441"/>
      <c r="AQ1422" s="441"/>
      <c r="AR1422" s="441"/>
      <c r="AS1422" s="441"/>
      <c r="AT1422" s="441"/>
      <c r="AU1422" s="441"/>
      <c r="AV1422" s="443"/>
      <c r="AW1422" s="442"/>
      <c r="AY1422" s="441"/>
      <c r="BC1422" s="441"/>
      <c r="BD1422" s="441"/>
      <c r="BE1422" s="441"/>
      <c r="BF1422" s="441"/>
      <c r="BG1422" s="441"/>
      <c r="BH1422" s="441"/>
      <c r="BI1422" s="441"/>
      <c r="BJ1422" s="441"/>
      <c r="BK1422" s="441"/>
    </row>
    <row r="1423" spans="1:63" x14ac:dyDescent="0.25">
      <c r="A1423" s="443"/>
      <c r="B1423" s="438"/>
      <c r="C1423" s="441"/>
      <c r="D1423" s="441"/>
      <c r="E1423" s="441"/>
      <c r="I1423" s="442"/>
      <c r="Q1423" s="443"/>
      <c r="S1423" s="443"/>
      <c r="T1423" s="441"/>
      <c r="U1423" s="444"/>
      <c r="V1423" s="438"/>
      <c r="W1423" s="443"/>
      <c r="X1423" s="443"/>
      <c r="Y1423" s="441"/>
      <c r="Z1423" s="445"/>
      <c r="AA1423" s="441"/>
      <c r="AB1423" s="443"/>
      <c r="AC1423" s="441"/>
      <c r="AD1423" s="444"/>
      <c r="AG1423" s="441"/>
      <c r="AH1423" s="441"/>
      <c r="AI1423" s="443"/>
      <c r="AL1423" s="441"/>
      <c r="AN1423" s="441"/>
      <c r="AO1423" s="443"/>
      <c r="AP1423" s="441"/>
      <c r="AQ1423" s="441"/>
      <c r="AR1423" s="441"/>
      <c r="AS1423" s="441"/>
      <c r="AT1423" s="441"/>
      <c r="AU1423" s="441"/>
      <c r="AV1423" s="443"/>
      <c r="AW1423" s="442"/>
      <c r="AY1423" s="441"/>
      <c r="BC1423" s="441"/>
      <c r="BD1423" s="441"/>
      <c r="BE1423" s="441"/>
      <c r="BF1423" s="441"/>
      <c r="BG1423" s="441"/>
      <c r="BH1423" s="441"/>
      <c r="BI1423" s="441"/>
      <c r="BJ1423" s="441"/>
      <c r="BK1423" s="441"/>
    </row>
    <row r="1424" spans="1:63" x14ac:dyDescent="0.25">
      <c r="A1424" s="443"/>
      <c r="B1424" s="438"/>
      <c r="C1424" s="441"/>
      <c r="D1424" s="441"/>
      <c r="E1424" s="441"/>
      <c r="I1424" s="442"/>
      <c r="Q1424" s="443"/>
      <c r="S1424" s="443"/>
      <c r="T1424" s="441"/>
      <c r="U1424" s="444"/>
      <c r="V1424" s="438"/>
      <c r="W1424" s="443"/>
      <c r="X1424" s="443"/>
      <c r="Y1424" s="441"/>
      <c r="Z1424" s="445"/>
      <c r="AA1424" s="441"/>
      <c r="AB1424" s="443"/>
      <c r="AC1424" s="441"/>
      <c r="AD1424" s="444"/>
      <c r="AG1424" s="441"/>
      <c r="AH1424" s="441"/>
      <c r="AI1424" s="443"/>
      <c r="AL1424" s="441"/>
      <c r="AN1424" s="441"/>
      <c r="AO1424" s="443"/>
      <c r="AP1424" s="441"/>
      <c r="AQ1424" s="441"/>
      <c r="AR1424" s="441"/>
      <c r="AS1424" s="441"/>
      <c r="AT1424" s="441"/>
      <c r="AU1424" s="441"/>
      <c r="AV1424" s="443"/>
      <c r="AW1424" s="442"/>
      <c r="AY1424" s="441"/>
      <c r="BC1424" s="441"/>
      <c r="BD1424" s="441"/>
      <c r="BE1424" s="441"/>
      <c r="BF1424" s="441"/>
      <c r="BG1424" s="441"/>
      <c r="BH1424" s="441"/>
      <c r="BI1424" s="441"/>
      <c r="BJ1424" s="441"/>
      <c r="BK1424" s="441"/>
    </row>
    <row r="1425" spans="1:63" x14ac:dyDescent="0.25">
      <c r="A1425" s="443"/>
      <c r="B1425" s="438"/>
      <c r="C1425" s="441"/>
      <c r="D1425" s="441"/>
      <c r="E1425" s="441"/>
      <c r="I1425" s="442"/>
      <c r="Q1425" s="443"/>
      <c r="S1425" s="443"/>
      <c r="T1425" s="441"/>
      <c r="U1425" s="444"/>
      <c r="V1425" s="438"/>
      <c r="W1425" s="443"/>
      <c r="X1425" s="443"/>
      <c r="Y1425" s="441"/>
      <c r="Z1425" s="445"/>
      <c r="AA1425" s="441"/>
      <c r="AB1425" s="443"/>
      <c r="AC1425" s="441"/>
      <c r="AD1425" s="444"/>
      <c r="AG1425" s="441"/>
      <c r="AH1425" s="441"/>
      <c r="AI1425" s="443"/>
      <c r="AL1425" s="441"/>
      <c r="AN1425" s="441"/>
      <c r="AO1425" s="443"/>
      <c r="AP1425" s="441"/>
      <c r="AQ1425" s="441"/>
      <c r="AR1425" s="441"/>
      <c r="AS1425" s="441"/>
      <c r="AT1425" s="441"/>
      <c r="AU1425" s="441"/>
      <c r="AV1425" s="443"/>
      <c r="AW1425" s="442"/>
      <c r="AY1425" s="441"/>
      <c r="BC1425" s="441"/>
      <c r="BD1425" s="441"/>
      <c r="BE1425" s="441"/>
      <c r="BF1425" s="441"/>
      <c r="BG1425" s="441"/>
      <c r="BH1425" s="441"/>
      <c r="BI1425" s="441"/>
      <c r="BJ1425" s="441"/>
      <c r="BK1425" s="441"/>
    </row>
    <row r="1426" spans="1:63" x14ac:dyDescent="0.25">
      <c r="A1426" s="443"/>
      <c r="B1426" s="438"/>
      <c r="C1426" s="441"/>
      <c r="D1426" s="441"/>
      <c r="E1426" s="441"/>
      <c r="I1426" s="442"/>
      <c r="Q1426" s="443"/>
      <c r="S1426" s="443"/>
      <c r="T1426" s="441"/>
      <c r="U1426" s="444"/>
      <c r="V1426" s="438"/>
      <c r="W1426" s="443"/>
      <c r="X1426" s="443"/>
      <c r="Y1426" s="441"/>
      <c r="Z1426" s="445"/>
      <c r="AA1426" s="441"/>
      <c r="AB1426" s="443"/>
      <c r="AC1426" s="441"/>
      <c r="AD1426" s="444"/>
      <c r="AG1426" s="441"/>
      <c r="AH1426" s="441"/>
      <c r="AI1426" s="443"/>
      <c r="AL1426" s="441"/>
      <c r="AN1426" s="441"/>
      <c r="AO1426" s="443"/>
      <c r="AP1426" s="441"/>
      <c r="AQ1426" s="441"/>
      <c r="AR1426" s="441"/>
      <c r="AS1426" s="441"/>
      <c r="AT1426" s="441"/>
      <c r="AU1426" s="441"/>
      <c r="AV1426" s="443"/>
      <c r="AW1426" s="442"/>
      <c r="AY1426" s="441"/>
      <c r="BC1426" s="441"/>
      <c r="BD1426" s="441"/>
      <c r="BE1426" s="441"/>
      <c r="BF1426" s="441"/>
      <c r="BG1426" s="441"/>
      <c r="BH1426" s="441"/>
      <c r="BI1426" s="441"/>
      <c r="BJ1426" s="441"/>
      <c r="BK1426" s="441"/>
    </row>
    <row r="1427" spans="1:63" x14ac:dyDescent="0.25">
      <c r="A1427" s="443"/>
      <c r="B1427" s="438"/>
      <c r="C1427" s="441"/>
      <c r="D1427" s="441"/>
      <c r="E1427" s="441"/>
      <c r="I1427" s="442"/>
      <c r="Q1427" s="443"/>
      <c r="S1427" s="443"/>
      <c r="T1427" s="441"/>
      <c r="U1427" s="444"/>
      <c r="V1427" s="438"/>
      <c r="W1427" s="443"/>
      <c r="X1427" s="443"/>
      <c r="Y1427" s="441"/>
      <c r="Z1427" s="445"/>
      <c r="AA1427" s="441"/>
      <c r="AB1427" s="443"/>
      <c r="AC1427" s="441"/>
      <c r="AD1427" s="444"/>
      <c r="AG1427" s="441"/>
      <c r="AH1427" s="441"/>
      <c r="AI1427" s="443"/>
      <c r="AL1427" s="441"/>
      <c r="AN1427" s="441"/>
      <c r="AO1427" s="443"/>
      <c r="AP1427" s="441"/>
      <c r="AQ1427" s="441"/>
      <c r="AR1427" s="441"/>
      <c r="AS1427" s="441"/>
      <c r="AT1427" s="441"/>
      <c r="AU1427" s="441"/>
      <c r="AV1427" s="443"/>
      <c r="AW1427" s="442"/>
      <c r="AY1427" s="441"/>
      <c r="BC1427" s="441"/>
      <c r="BD1427" s="441"/>
      <c r="BE1427" s="441"/>
      <c r="BF1427" s="441"/>
      <c r="BG1427" s="441"/>
      <c r="BH1427" s="441"/>
      <c r="BI1427" s="441"/>
      <c r="BJ1427" s="441"/>
      <c r="BK1427" s="441"/>
    </row>
    <row r="1428" spans="1:63" x14ac:dyDescent="0.25">
      <c r="A1428" s="443"/>
      <c r="B1428" s="438"/>
      <c r="C1428" s="441"/>
      <c r="D1428" s="441"/>
      <c r="E1428" s="441"/>
      <c r="I1428" s="442"/>
      <c r="Q1428" s="443"/>
      <c r="S1428" s="443"/>
      <c r="T1428" s="441"/>
      <c r="U1428" s="444"/>
      <c r="V1428" s="438"/>
      <c r="W1428" s="443"/>
      <c r="X1428" s="443"/>
      <c r="Y1428" s="441"/>
      <c r="Z1428" s="445"/>
      <c r="AA1428" s="441"/>
      <c r="AB1428" s="443"/>
      <c r="AC1428" s="441"/>
      <c r="AD1428" s="444"/>
      <c r="AG1428" s="441"/>
      <c r="AH1428" s="441"/>
      <c r="AI1428" s="443"/>
      <c r="AL1428" s="441"/>
      <c r="AN1428" s="441"/>
      <c r="AO1428" s="443"/>
      <c r="AP1428" s="441"/>
      <c r="AQ1428" s="441"/>
      <c r="AR1428" s="441"/>
      <c r="AS1428" s="441"/>
      <c r="AT1428" s="441"/>
      <c r="AU1428" s="441"/>
      <c r="AV1428" s="443"/>
      <c r="AW1428" s="442"/>
      <c r="AY1428" s="441"/>
      <c r="BC1428" s="441"/>
      <c r="BD1428" s="441"/>
      <c r="BE1428" s="441"/>
      <c r="BF1428" s="441"/>
      <c r="BG1428" s="441"/>
      <c r="BH1428" s="441"/>
      <c r="BI1428" s="441"/>
      <c r="BJ1428" s="441"/>
      <c r="BK1428" s="441"/>
    </row>
    <row r="1429" spans="1:63" x14ac:dyDescent="0.25">
      <c r="A1429" s="443"/>
      <c r="B1429" s="438"/>
      <c r="C1429" s="441"/>
      <c r="D1429" s="441"/>
      <c r="E1429" s="441"/>
      <c r="I1429" s="442"/>
      <c r="Q1429" s="443"/>
      <c r="S1429" s="443"/>
      <c r="T1429" s="441"/>
      <c r="U1429" s="444"/>
      <c r="V1429" s="438"/>
      <c r="W1429" s="443"/>
      <c r="X1429" s="443"/>
      <c r="Y1429" s="441"/>
      <c r="Z1429" s="445"/>
      <c r="AA1429" s="441"/>
      <c r="AB1429" s="443"/>
      <c r="AC1429" s="441"/>
      <c r="AD1429" s="444"/>
      <c r="AG1429" s="441"/>
      <c r="AH1429" s="441"/>
      <c r="AI1429" s="443"/>
      <c r="AL1429" s="441"/>
      <c r="AN1429" s="441"/>
      <c r="AO1429" s="443"/>
      <c r="AP1429" s="441"/>
      <c r="AQ1429" s="441"/>
      <c r="AR1429" s="441"/>
      <c r="AS1429" s="441"/>
      <c r="AT1429" s="441"/>
      <c r="AU1429" s="441"/>
      <c r="AV1429" s="443"/>
      <c r="AW1429" s="442"/>
      <c r="AY1429" s="441"/>
      <c r="BC1429" s="441"/>
      <c r="BD1429" s="441"/>
      <c r="BE1429" s="441"/>
      <c r="BF1429" s="441"/>
      <c r="BG1429" s="441"/>
      <c r="BH1429" s="441"/>
      <c r="BI1429" s="441"/>
      <c r="BJ1429" s="441"/>
      <c r="BK1429" s="441"/>
    </row>
    <row r="1430" spans="1:63" x14ac:dyDescent="0.25">
      <c r="A1430" s="443"/>
      <c r="B1430" s="438"/>
      <c r="C1430" s="441"/>
      <c r="D1430" s="441"/>
      <c r="E1430" s="441"/>
      <c r="I1430" s="442"/>
      <c r="Q1430" s="443"/>
      <c r="S1430" s="443"/>
      <c r="T1430" s="441"/>
      <c r="U1430" s="444"/>
      <c r="V1430" s="438"/>
      <c r="W1430" s="443"/>
      <c r="X1430" s="443"/>
      <c r="Y1430" s="441"/>
      <c r="Z1430" s="445"/>
      <c r="AA1430" s="441"/>
      <c r="AB1430" s="443"/>
      <c r="AC1430" s="441"/>
      <c r="AD1430" s="444"/>
      <c r="AG1430" s="441"/>
      <c r="AH1430" s="441"/>
      <c r="AI1430" s="443"/>
      <c r="AL1430" s="441"/>
      <c r="AN1430" s="441"/>
      <c r="AO1430" s="443"/>
      <c r="AP1430" s="441"/>
      <c r="AQ1430" s="441"/>
      <c r="AR1430" s="441"/>
      <c r="AS1430" s="441"/>
      <c r="AT1430" s="441"/>
      <c r="AU1430" s="441"/>
      <c r="AV1430" s="443"/>
      <c r="AW1430" s="442"/>
      <c r="AY1430" s="441"/>
      <c r="BC1430" s="441"/>
      <c r="BD1430" s="441"/>
      <c r="BE1430" s="441"/>
      <c r="BF1430" s="441"/>
      <c r="BG1430" s="441"/>
      <c r="BH1430" s="441"/>
      <c r="BI1430" s="441"/>
      <c r="BJ1430" s="441"/>
      <c r="BK1430" s="441"/>
    </row>
    <row r="1431" spans="1:63" x14ac:dyDescent="0.25">
      <c r="A1431" s="443"/>
      <c r="B1431" s="438"/>
      <c r="C1431" s="441"/>
      <c r="D1431" s="441"/>
      <c r="E1431" s="441"/>
      <c r="I1431" s="442"/>
      <c r="Q1431" s="443"/>
      <c r="S1431" s="443"/>
      <c r="T1431" s="441"/>
      <c r="U1431" s="444"/>
      <c r="V1431" s="438"/>
      <c r="W1431" s="443"/>
      <c r="X1431" s="443"/>
      <c r="Y1431" s="441"/>
      <c r="Z1431" s="445"/>
      <c r="AA1431" s="441"/>
      <c r="AB1431" s="443"/>
      <c r="AC1431" s="441"/>
      <c r="AD1431" s="444"/>
      <c r="AG1431" s="441"/>
      <c r="AH1431" s="441"/>
      <c r="AI1431" s="443"/>
      <c r="AL1431" s="441"/>
      <c r="AN1431" s="441"/>
      <c r="AO1431" s="443"/>
      <c r="AP1431" s="441"/>
      <c r="AQ1431" s="441"/>
      <c r="AR1431" s="441"/>
      <c r="AS1431" s="441"/>
      <c r="AT1431" s="441"/>
      <c r="AU1431" s="441"/>
      <c r="AV1431" s="443"/>
      <c r="AW1431" s="442"/>
      <c r="AY1431" s="441"/>
      <c r="BC1431" s="441"/>
      <c r="BD1431" s="441"/>
      <c r="BE1431" s="441"/>
      <c r="BF1431" s="441"/>
      <c r="BG1431" s="441"/>
      <c r="BH1431" s="441"/>
      <c r="BI1431" s="441"/>
      <c r="BJ1431" s="441"/>
      <c r="BK1431" s="441"/>
    </row>
    <row r="1432" spans="1:63" x14ac:dyDescent="0.25">
      <c r="A1432" s="443"/>
      <c r="B1432" s="438"/>
      <c r="C1432" s="441"/>
      <c r="D1432" s="441"/>
      <c r="E1432" s="441"/>
      <c r="I1432" s="442"/>
      <c r="Q1432" s="443"/>
      <c r="S1432" s="443"/>
      <c r="T1432" s="441"/>
      <c r="U1432" s="444"/>
      <c r="V1432" s="438"/>
      <c r="W1432" s="443"/>
      <c r="X1432" s="443"/>
      <c r="Y1432" s="441"/>
      <c r="Z1432" s="445"/>
      <c r="AA1432" s="441"/>
      <c r="AB1432" s="443"/>
      <c r="AC1432" s="441"/>
      <c r="AD1432" s="444"/>
      <c r="AG1432" s="441"/>
      <c r="AH1432" s="441"/>
      <c r="AI1432" s="443"/>
      <c r="AL1432" s="441"/>
      <c r="AN1432" s="441"/>
      <c r="AO1432" s="443"/>
      <c r="AP1432" s="441"/>
      <c r="AQ1432" s="441"/>
      <c r="AR1432" s="441"/>
      <c r="AS1432" s="441"/>
      <c r="AT1432" s="441"/>
      <c r="AU1432" s="441"/>
      <c r="AV1432" s="443"/>
      <c r="AW1432" s="442"/>
      <c r="AY1432" s="441"/>
      <c r="BC1432" s="441"/>
      <c r="BD1432" s="441"/>
      <c r="BE1432" s="441"/>
      <c r="BF1432" s="441"/>
      <c r="BG1432" s="441"/>
      <c r="BH1432" s="441"/>
      <c r="BI1432" s="441"/>
      <c r="BJ1432" s="441"/>
      <c r="BK1432" s="441"/>
    </row>
    <row r="1433" spans="1:63" x14ac:dyDescent="0.25">
      <c r="A1433" s="443"/>
      <c r="B1433" s="438"/>
      <c r="C1433" s="441"/>
      <c r="D1433" s="441"/>
      <c r="E1433" s="441"/>
      <c r="I1433" s="442"/>
      <c r="Q1433" s="443"/>
      <c r="S1433" s="443"/>
      <c r="T1433" s="441"/>
      <c r="U1433" s="444"/>
      <c r="V1433" s="438"/>
      <c r="W1433" s="443"/>
      <c r="X1433" s="443"/>
      <c r="Y1433" s="441"/>
      <c r="Z1433" s="445"/>
      <c r="AA1433" s="441"/>
      <c r="AB1433" s="443"/>
      <c r="AC1433" s="441"/>
      <c r="AD1433" s="444"/>
      <c r="AG1433" s="441"/>
      <c r="AH1433" s="441"/>
      <c r="AI1433" s="443"/>
      <c r="AL1433" s="441"/>
      <c r="AN1433" s="441"/>
      <c r="AO1433" s="443"/>
      <c r="AP1433" s="441"/>
      <c r="AQ1433" s="441"/>
      <c r="AR1433" s="441"/>
      <c r="AS1433" s="441"/>
      <c r="AT1433" s="441"/>
      <c r="AU1433" s="441"/>
      <c r="AV1433" s="443"/>
      <c r="AW1433" s="442"/>
      <c r="AY1433" s="441"/>
      <c r="BC1433" s="441"/>
      <c r="BD1433" s="441"/>
      <c r="BE1433" s="441"/>
      <c r="BF1433" s="441"/>
      <c r="BG1433" s="441"/>
      <c r="BH1433" s="441"/>
      <c r="BI1433" s="441"/>
      <c r="BJ1433" s="441"/>
      <c r="BK1433" s="441"/>
    </row>
    <row r="1434" spans="1:63" x14ac:dyDescent="0.25">
      <c r="A1434" s="443"/>
      <c r="B1434" s="438"/>
      <c r="C1434" s="441"/>
      <c r="D1434" s="441"/>
      <c r="E1434" s="441"/>
      <c r="I1434" s="442"/>
      <c r="Q1434" s="443"/>
      <c r="S1434" s="443"/>
      <c r="T1434" s="441"/>
      <c r="U1434" s="444"/>
      <c r="V1434" s="438"/>
      <c r="W1434" s="443"/>
      <c r="X1434" s="443"/>
      <c r="Y1434" s="441"/>
      <c r="Z1434" s="445"/>
      <c r="AA1434" s="441"/>
      <c r="AB1434" s="443"/>
      <c r="AC1434" s="441"/>
      <c r="AD1434" s="444"/>
      <c r="AG1434" s="441"/>
      <c r="AH1434" s="441"/>
      <c r="AI1434" s="443"/>
      <c r="AL1434" s="441"/>
      <c r="AN1434" s="441"/>
      <c r="AO1434" s="443"/>
      <c r="AP1434" s="441"/>
      <c r="AQ1434" s="441"/>
      <c r="AR1434" s="441"/>
      <c r="AS1434" s="441"/>
      <c r="AT1434" s="441"/>
      <c r="AU1434" s="441"/>
      <c r="AV1434" s="443"/>
      <c r="AW1434" s="442"/>
      <c r="AY1434" s="441"/>
      <c r="BC1434" s="441"/>
      <c r="BD1434" s="441"/>
      <c r="BE1434" s="441"/>
      <c r="BF1434" s="441"/>
      <c r="BG1434" s="441"/>
      <c r="BH1434" s="441"/>
      <c r="BI1434" s="441"/>
      <c r="BJ1434" s="441"/>
      <c r="BK1434" s="441"/>
    </row>
    <row r="1435" spans="1:63" x14ac:dyDescent="0.25">
      <c r="A1435" s="443"/>
      <c r="B1435" s="438"/>
      <c r="C1435" s="441"/>
      <c r="D1435" s="441"/>
      <c r="E1435" s="441"/>
      <c r="I1435" s="442"/>
      <c r="Q1435" s="443"/>
      <c r="S1435" s="443"/>
      <c r="T1435" s="441"/>
      <c r="U1435" s="444"/>
      <c r="V1435" s="438"/>
      <c r="W1435" s="443"/>
      <c r="X1435" s="443"/>
      <c r="Y1435" s="441"/>
      <c r="Z1435" s="445"/>
      <c r="AA1435" s="441"/>
      <c r="AB1435" s="443"/>
      <c r="AC1435" s="441"/>
      <c r="AD1435" s="444"/>
      <c r="AG1435" s="441"/>
      <c r="AH1435" s="441"/>
      <c r="AI1435" s="443"/>
      <c r="AL1435" s="441"/>
      <c r="AN1435" s="441"/>
      <c r="AO1435" s="443"/>
      <c r="AP1435" s="441"/>
      <c r="AQ1435" s="441"/>
      <c r="AR1435" s="441"/>
      <c r="AS1435" s="441"/>
      <c r="AT1435" s="441"/>
      <c r="AU1435" s="441"/>
      <c r="AV1435" s="443"/>
      <c r="AW1435" s="442"/>
      <c r="AY1435" s="441"/>
      <c r="BC1435" s="441"/>
      <c r="BD1435" s="441"/>
      <c r="BE1435" s="441"/>
      <c r="BF1435" s="441"/>
      <c r="BG1435" s="441"/>
      <c r="BH1435" s="441"/>
      <c r="BI1435" s="441"/>
      <c r="BJ1435" s="441"/>
      <c r="BK1435" s="441"/>
    </row>
    <row r="1436" spans="1:63" x14ac:dyDescent="0.25">
      <c r="A1436" s="443"/>
      <c r="B1436" s="438"/>
      <c r="C1436" s="441"/>
      <c r="D1436" s="441"/>
      <c r="E1436" s="441"/>
      <c r="I1436" s="442"/>
      <c r="Q1436" s="443"/>
      <c r="S1436" s="443"/>
      <c r="T1436" s="441"/>
      <c r="U1436" s="444"/>
      <c r="V1436" s="438"/>
      <c r="W1436" s="443"/>
      <c r="X1436" s="443"/>
      <c r="Y1436" s="441"/>
      <c r="Z1436" s="445"/>
      <c r="AA1436" s="441"/>
      <c r="AB1436" s="443"/>
      <c r="AC1436" s="441"/>
      <c r="AD1436" s="444"/>
      <c r="AG1436" s="441"/>
      <c r="AH1436" s="441"/>
      <c r="AI1436" s="443"/>
      <c r="AL1436" s="441"/>
      <c r="AN1436" s="441"/>
      <c r="AO1436" s="443"/>
      <c r="AP1436" s="441"/>
      <c r="AQ1436" s="441"/>
      <c r="AR1436" s="441"/>
      <c r="AS1436" s="441"/>
      <c r="AT1436" s="441"/>
      <c r="AU1436" s="441"/>
      <c r="AV1436" s="443"/>
      <c r="AW1436" s="442"/>
      <c r="AY1436" s="441"/>
      <c r="BC1436" s="441"/>
      <c r="BD1436" s="441"/>
      <c r="BE1436" s="441"/>
      <c r="BF1436" s="441"/>
      <c r="BG1436" s="441"/>
      <c r="BH1436" s="441"/>
      <c r="BI1436" s="441"/>
      <c r="BJ1436" s="441"/>
      <c r="BK1436" s="441"/>
    </row>
    <row r="1437" spans="1:63" x14ac:dyDescent="0.25">
      <c r="A1437" s="443"/>
      <c r="B1437" s="438"/>
      <c r="C1437" s="441"/>
      <c r="D1437" s="441"/>
      <c r="E1437" s="441"/>
      <c r="I1437" s="442"/>
      <c r="Q1437" s="443"/>
      <c r="S1437" s="443"/>
      <c r="T1437" s="441"/>
      <c r="U1437" s="444"/>
      <c r="V1437" s="438"/>
      <c r="W1437" s="443"/>
      <c r="X1437" s="443"/>
      <c r="Y1437" s="441"/>
      <c r="Z1437" s="445"/>
      <c r="AA1437" s="441"/>
      <c r="AB1437" s="443"/>
      <c r="AC1437" s="441"/>
      <c r="AD1437" s="444"/>
      <c r="AG1437" s="441"/>
      <c r="AH1437" s="441"/>
      <c r="AI1437" s="443"/>
      <c r="AL1437" s="441"/>
      <c r="AN1437" s="441"/>
      <c r="AO1437" s="443"/>
      <c r="AP1437" s="441"/>
      <c r="AQ1437" s="441"/>
      <c r="AR1437" s="441"/>
      <c r="AS1437" s="441"/>
      <c r="AT1437" s="441"/>
      <c r="AU1437" s="441"/>
      <c r="AV1437" s="443"/>
      <c r="AW1437" s="442"/>
      <c r="AY1437" s="441"/>
      <c r="BC1437" s="441"/>
      <c r="BD1437" s="441"/>
      <c r="BE1437" s="441"/>
      <c r="BF1437" s="441"/>
      <c r="BG1437" s="441"/>
      <c r="BH1437" s="441"/>
      <c r="BI1437" s="441"/>
      <c r="BJ1437" s="441"/>
      <c r="BK1437" s="441"/>
    </row>
    <row r="1438" spans="1:63" x14ac:dyDescent="0.25">
      <c r="A1438" s="443"/>
      <c r="B1438" s="438"/>
      <c r="C1438" s="441"/>
      <c r="D1438" s="441"/>
      <c r="E1438" s="441"/>
      <c r="I1438" s="442"/>
      <c r="Q1438" s="443"/>
      <c r="S1438" s="443"/>
      <c r="T1438" s="441"/>
      <c r="U1438" s="444"/>
      <c r="V1438" s="438"/>
      <c r="W1438" s="443"/>
      <c r="X1438" s="443"/>
      <c r="Y1438" s="441"/>
      <c r="Z1438" s="445"/>
      <c r="AA1438" s="441"/>
      <c r="AB1438" s="443"/>
      <c r="AC1438" s="441"/>
      <c r="AD1438" s="444"/>
      <c r="AG1438" s="441"/>
      <c r="AH1438" s="441"/>
      <c r="AI1438" s="443"/>
      <c r="AL1438" s="441"/>
      <c r="AN1438" s="441"/>
      <c r="AO1438" s="443"/>
      <c r="AP1438" s="441"/>
      <c r="AQ1438" s="441"/>
      <c r="AR1438" s="441"/>
      <c r="AS1438" s="441"/>
      <c r="AT1438" s="441"/>
      <c r="AU1438" s="441"/>
      <c r="AV1438" s="443"/>
      <c r="AW1438" s="442"/>
      <c r="AY1438" s="441"/>
      <c r="BC1438" s="441"/>
      <c r="BD1438" s="441"/>
      <c r="BE1438" s="441"/>
      <c r="BF1438" s="441"/>
      <c r="BG1438" s="441"/>
      <c r="BH1438" s="441"/>
      <c r="BI1438" s="441"/>
      <c r="BJ1438" s="441"/>
      <c r="BK1438" s="441"/>
    </row>
    <row r="1439" spans="1:63" x14ac:dyDescent="0.25">
      <c r="A1439" s="443"/>
      <c r="B1439" s="438"/>
      <c r="C1439" s="441"/>
      <c r="D1439" s="441"/>
      <c r="E1439" s="441"/>
      <c r="I1439" s="442"/>
      <c r="Q1439" s="443"/>
      <c r="S1439" s="443"/>
      <c r="T1439" s="441"/>
      <c r="U1439" s="444"/>
      <c r="V1439" s="438"/>
      <c r="W1439" s="443"/>
      <c r="X1439" s="443"/>
      <c r="Y1439" s="441"/>
      <c r="Z1439" s="445"/>
      <c r="AA1439" s="441"/>
      <c r="AB1439" s="443"/>
      <c r="AC1439" s="441"/>
      <c r="AD1439" s="444"/>
      <c r="AG1439" s="441"/>
      <c r="AH1439" s="441"/>
      <c r="AI1439" s="443"/>
      <c r="AL1439" s="441"/>
      <c r="AN1439" s="441"/>
      <c r="AO1439" s="443"/>
      <c r="AP1439" s="441"/>
      <c r="AQ1439" s="441"/>
      <c r="AR1439" s="441"/>
      <c r="AS1439" s="441"/>
      <c r="AT1439" s="441"/>
      <c r="AU1439" s="441"/>
      <c r="AV1439" s="443"/>
      <c r="AW1439" s="442"/>
      <c r="AY1439" s="441"/>
      <c r="BC1439" s="441"/>
      <c r="BD1439" s="441"/>
      <c r="BE1439" s="441"/>
      <c r="BF1439" s="441"/>
      <c r="BG1439" s="441"/>
      <c r="BH1439" s="441"/>
      <c r="BI1439" s="441"/>
      <c r="BJ1439" s="441"/>
      <c r="BK1439" s="441"/>
    </row>
    <row r="1440" spans="1:63" x14ac:dyDescent="0.25">
      <c r="A1440" s="443"/>
      <c r="B1440" s="438"/>
      <c r="C1440" s="441"/>
      <c r="D1440" s="441"/>
      <c r="E1440" s="441"/>
      <c r="I1440" s="442"/>
      <c r="Q1440" s="443"/>
      <c r="S1440" s="443"/>
      <c r="T1440" s="441"/>
      <c r="U1440" s="444"/>
      <c r="V1440" s="438"/>
      <c r="W1440" s="443"/>
      <c r="X1440" s="443"/>
      <c r="Y1440" s="441"/>
      <c r="Z1440" s="445"/>
      <c r="AA1440" s="441"/>
      <c r="AB1440" s="443"/>
      <c r="AC1440" s="441"/>
      <c r="AD1440" s="444"/>
      <c r="AG1440" s="441"/>
      <c r="AH1440" s="441"/>
      <c r="AI1440" s="443"/>
      <c r="AL1440" s="441"/>
      <c r="AN1440" s="441"/>
      <c r="AO1440" s="443"/>
      <c r="AP1440" s="441"/>
      <c r="AQ1440" s="441"/>
      <c r="AR1440" s="441"/>
      <c r="AS1440" s="441"/>
      <c r="AT1440" s="441"/>
      <c r="AU1440" s="441"/>
      <c r="AV1440" s="443"/>
      <c r="AW1440" s="442"/>
      <c r="AY1440" s="441"/>
      <c r="BC1440" s="441"/>
      <c r="BD1440" s="441"/>
      <c r="BE1440" s="441"/>
      <c r="BF1440" s="441"/>
      <c r="BG1440" s="441"/>
      <c r="BH1440" s="441"/>
      <c r="BI1440" s="441"/>
      <c r="BJ1440" s="441"/>
      <c r="BK1440" s="441"/>
    </row>
    <row r="1441" spans="1:63" x14ac:dyDescent="0.25">
      <c r="A1441" s="443"/>
      <c r="B1441" s="438"/>
      <c r="C1441" s="441"/>
      <c r="D1441" s="441"/>
      <c r="E1441" s="441"/>
      <c r="I1441" s="442"/>
      <c r="Q1441" s="443"/>
      <c r="S1441" s="443"/>
      <c r="T1441" s="441"/>
      <c r="U1441" s="444"/>
      <c r="V1441" s="438"/>
      <c r="W1441" s="443"/>
      <c r="X1441" s="443"/>
      <c r="Y1441" s="441"/>
      <c r="Z1441" s="445"/>
      <c r="AA1441" s="441"/>
      <c r="AB1441" s="443"/>
      <c r="AC1441" s="441"/>
      <c r="AD1441" s="444"/>
      <c r="AG1441" s="441"/>
      <c r="AH1441" s="441"/>
      <c r="AI1441" s="443"/>
      <c r="AL1441" s="441"/>
      <c r="AN1441" s="441"/>
      <c r="AO1441" s="443"/>
      <c r="AP1441" s="441"/>
      <c r="AQ1441" s="441"/>
      <c r="AR1441" s="441"/>
      <c r="AS1441" s="441"/>
      <c r="AT1441" s="441"/>
      <c r="AU1441" s="441"/>
      <c r="AV1441" s="443"/>
      <c r="AW1441" s="442"/>
      <c r="AY1441" s="441"/>
      <c r="BC1441" s="441"/>
      <c r="BD1441" s="441"/>
      <c r="BE1441" s="441"/>
      <c r="BF1441" s="441"/>
      <c r="BG1441" s="441"/>
      <c r="BH1441" s="441"/>
      <c r="BI1441" s="441"/>
      <c r="BJ1441" s="441"/>
      <c r="BK1441" s="441"/>
    </row>
    <row r="1442" spans="1:63" x14ac:dyDescent="0.25">
      <c r="A1442" s="443"/>
      <c r="B1442" s="438"/>
      <c r="C1442" s="441"/>
      <c r="D1442" s="441"/>
      <c r="E1442" s="441"/>
      <c r="I1442" s="442"/>
      <c r="Q1442" s="443"/>
      <c r="S1442" s="443"/>
      <c r="T1442" s="441"/>
      <c r="U1442" s="444"/>
      <c r="V1442" s="438"/>
      <c r="W1442" s="443"/>
      <c r="X1442" s="443"/>
      <c r="Y1442" s="441"/>
      <c r="Z1442" s="445"/>
      <c r="AA1442" s="441"/>
      <c r="AB1442" s="443"/>
      <c r="AC1442" s="441"/>
      <c r="AD1442" s="444"/>
      <c r="AG1442" s="441"/>
      <c r="AH1442" s="441"/>
      <c r="AI1442" s="443"/>
      <c r="AL1442" s="441"/>
      <c r="AN1442" s="441"/>
      <c r="AO1442" s="443"/>
      <c r="AP1442" s="441"/>
      <c r="AQ1442" s="441"/>
      <c r="AR1442" s="441"/>
      <c r="AS1442" s="441"/>
      <c r="AT1442" s="441"/>
      <c r="AU1442" s="441"/>
      <c r="AV1442" s="443"/>
      <c r="AW1442" s="442"/>
      <c r="AY1442" s="441"/>
      <c r="BC1442" s="441"/>
      <c r="BD1442" s="441"/>
      <c r="BE1442" s="441"/>
      <c r="BF1442" s="441"/>
      <c r="BG1442" s="441"/>
      <c r="BH1442" s="441"/>
      <c r="BI1442" s="441"/>
      <c r="BJ1442" s="441"/>
      <c r="BK1442" s="441"/>
    </row>
    <row r="1443" spans="1:63" x14ac:dyDescent="0.25">
      <c r="A1443" s="443"/>
      <c r="B1443" s="438"/>
      <c r="C1443" s="441"/>
      <c r="D1443" s="441"/>
      <c r="E1443" s="441"/>
      <c r="I1443" s="442"/>
      <c r="Q1443" s="443"/>
      <c r="S1443" s="443"/>
      <c r="T1443" s="441"/>
      <c r="U1443" s="444"/>
      <c r="V1443" s="438"/>
      <c r="W1443" s="443"/>
      <c r="X1443" s="443"/>
      <c r="Y1443" s="441"/>
      <c r="Z1443" s="445"/>
      <c r="AA1443" s="441"/>
      <c r="AB1443" s="443"/>
      <c r="AC1443" s="441"/>
      <c r="AD1443" s="444"/>
      <c r="AG1443" s="441"/>
      <c r="AH1443" s="441"/>
      <c r="AI1443" s="443"/>
      <c r="AL1443" s="441"/>
      <c r="AN1443" s="441"/>
      <c r="AO1443" s="443"/>
      <c r="AP1443" s="441"/>
      <c r="AQ1443" s="441"/>
      <c r="AR1443" s="441"/>
      <c r="AS1443" s="441"/>
      <c r="AT1443" s="441"/>
      <c r="AU1443" s="441"/>
      <c r="AV1443" s="443"/>
      <c r="AW1443" s="442"/>
      <c r="AY1443" s="441"/>
      <c r="BC1443" s="441"/>
      <c r="BD1443" s="441"/>
      <c r="BE1443" s="441"/>
      <c r="BF1443" s="441"/>
      <c r="BG1443" s="441"/>
      <c r="BH1443" s="441"/>
      <c r="BI1443" s="441"/>
      <c r="BJ1443" s="441"/>
      <c r="BK1443" s="441"/>
    </row>
    <row r="1444" spans="1:63" x14ac:dyDescent="0.25">
      <c r="A1444" s="443"/>
      <c r="B1444" s="438"/>
      <c r="C1444" s="441"/>
      <c r="D1444" s="441"/>
      <c r="E1444" s="441"/>
      <c r="I1444" s="442"/>
      <c r="Q1444" s="443"/>
      <c r="S1444" s="443"/>
      <c r="T1444" s="441"/>
      <c r="U1444" s="444"/>
      <c r="V1444" s="438"/>
      <c r="W1444" s="443"/>
      <c r="X1444" s="443"/>
      <c r="Y1444" s="441"/>
      <c r="Z1444" s="445"/>
      <c r="AA1444" s="441"/>
      <c r="AB1444" s="443"/>
      <c r="AC1444" s="441"/>
      <c r="AD1444" s="444"/>
      <c r="AG1444" s="441"/>
      <c r="AH1444" s="441"/>
      <c r="AI1444" s="443"/>
      <c r="AL1444" s="441"/>
      <c r="AN1444" s="441"/>
      <c r="AO1444" s="443"/>
      <c r="AP1444" s="441"/>
      <c r="AQ1444" s="441"/>
      <c r="AR1444" s="441"/>
      <c r="AS1444" s="441"/>
      <c r="AT1444" s="441"/>
      <c r="AU1444" s="441"/>
      <c r="AV1444" s="443"/>
      <c r="AW1444" s="442"/>
      <c r="AY1444" s="441"/>
      <c r="BC1444" s="441"/>
      <c r="BD1444" s="441"/>
      <c r="BE1444" s="441"/>
      <c r="BF1444" s="441"/>
      <c r="BG1444" s="441"/>
      <c r="BH1444" s="441"/>
      <c r="BI1444" s="441"/>
      <c r="BJ1444" s="441"/>
      <c r="BK1444" s="441"/>
    </row>
    <row r="1445" spans="1:63" x14ac:dyDescent="0.25">
      <c r="A1445" s="443"/>
      <c r="B1445" s="438"/>
      <c r="C1445" s="441"/>
      <c r="D1445" s="441"/>
      <c r="E1445" s="441"/>
      <c r="I1445" s="442"/>
      <c r="Q1445" s="443"/>
      <c r="S1445" s="443"/>
      <c r="T1445" s="441"/>
      <c r="U1445" s="444"/>
      <c r="V1445" s="438"/>
      <c r="W1445" s="443"/>
      <c r="X1445" s="443"/>
      <c r="Y1445" s="441"/>
      <c r="Z1445" s="445"/>
      <c r="AA1445" s="441"/>
      <c r="AB1445" s="443"/>
      <c r="AC1445" s="441"/>
      <c r="AD1445" s="444"/>
      <c r="AG1445" s="441"/>
      <c r="AH1445" s="441"/>
      <c r="AI1445" s="443"/>
      <c r="AL1445" s="441"/>
      <c r="AN1445" s="441"/>
      <c r="AO1445" s="443"/>
      <c r="AP1445" s="441"/>
      <c r="AQ1445" s="441"/>
      <c r="AR1445" s="441"/>
      <c r="AS1445" s="441"/>
      <c r="AT1445" s="441"/>
      <c r="AU1445" s="441"/>
      <c r="AV1445" s="443"/>
      <c r="AW1445" s="442"/>
      <c r="AY1445" s="441"/>
      <c r="BC1445" s="441"/>
      <c r="BD1445" s="441"/>
      <c r="BE1445" s="441"/>
      <c r="BF1445" s="441"/>
      <c r="BG1445" s="441"/>
      <c r="BH1445" s="441"/>
      <c r="BI1445" s="441"/>
      <c r="BJ1445" s="441"/>
      <c r="BK1445" s="441"/>
    </row>
    <row r="1446" spans="1:63" x14ac:dyDescent="0.25">
      <c r="A1446" s="443"/>
      <c r="B1446" s="438"/>
      <c r="C1446" s="441"/>
      <c r="D1446" s="441"/>
      <c r="E1446" s="441"/>
      <c r="I1446" s="442"/>
      <c r="Q1446" s="443"/>
      <c r="S1446" s="443"/>
      <c r="T1446" s="441"/>
      <c r="U1446" s="444"/>
      <c r="V1446" s="438"/>
      <c r="W1446" s="443"/>
      <c r="X1446" s="443"/>
      <c r="Y1446" s="441"/>
      <c r="Z1446" s="445"/>
      <c r="AA1446" s="441"/>
      <c r="AB1446" s="443"/>
      <c r="AC1446" s="441"/>
      <c r="AD1446" s="444"/>
      <c r="AG1446" s="441"/>
      <c r="AH1446" s="441"/>
      <c r="AI1446" s="443"/>
      <c r="AL1446" s="441"/>
      <c r="AN1446" s="441"/>
      <c r="AO1446" s="443"/>
      <c r="AP1446" s="441"/>
      <c r="AQ1446" s="441"/>
      <c r="AR1446" s="441"/>
      <c r="AS1446" s="441"/>
      <c r="AT1446" s="441"/>
      <c r="AU1446" s="441"/>
      <c r="AV1446" s="443"/>
      <c r="AW1446" s="442"/>
      <c r="AY1446" s="441"/>
      <c r="BC1446" s="441"/>
      <c r="BD1446" s="441"/>
      <c r="BE1446" s="441"/>
      <c r="BF1446" s="441"/>
      <c r="BG1446" s="441"/>
      <c r="BH1446" s="441"/>
      <c r="BI1446" s="441"/>
      <c r="BJ1446" s="441"/>
      <c r="BK1446" s="441"/>
    </row>
    <row r="1447" spans="1:63" x14ac:dyDescent="0.25">
      <c r="A1447" s="443"/>
      <c r="B1447" s="438"/>
      <c r="C1447" s="441"/>
      <c r="D1447" s="441"/>
      <c r="E1447" s="441"/>
      <c r="I1447" s="442"/>
      <c r="Q1447" s="443"/>
      <c r="S1447" s="443"/>
      <c r="T1447" s="441"/>
      <c r="U1447" s="444"/>
      <c r="V1447" s="438"/>
      <c r="W1447" s="443"/>
      <c r="X1447" s="443"/>
      <c r="Y1447" s="441"/>
      <c r="Z1447" s="445"/>
      <c r="AA1447" s="441"/>
      <c r="AB1447" s="443"/>
      <c r="AC1447" s="441"/>
      <c r="AD1447" s="444"/>
      <c r="AG1447" s="441"/>
      <c r="AH1447" s="441"/>
      <c r="AI1447" s="443"/>
      <c r="AL1447" s="441"/>
      <c r="AN1447" s="441"/>
      <c r="AO1447" s="443"/>
      <c r="AP1447" s="441"/>
      <c r="AQ1447" s="441"/>
      <c r="AR1447" s="441"/>
      <c r="AS1447" s="441"/>
      <c r="AT1447" s="441"/>
      <c r="AU1447" s="441"/>
      <c r="AV1447" s="443"/>
      <c r="AW1447" s="442"/>
      <c r="AY1447" s="441"/>
      <c r="BC1447" s="441"/>
      <c r="BD1447" s="441"/>
      <c r="BE1447" s="441"/>
      <c r="BF1447" s="441"/>
      <c r="BG1447" s="441"/>
      <c r="BH1447" s="441"/>
      <c r="BI1447" s="441"/>
      <c r="BJ1447" s="441"/>
      <c r="BK1447" s="441"/>
    </row>
    <row r="1448" spans="1:63" x14ac:dyDescent="0.25">
      <c r="A1448" s="443"/>
      <c r="B1448" s="438"/>
      <c r="C1448" s="441"/>
      <c r="D1448" s="441"/>
      <c r="E1448" s="441"/>
      <c r="I1448" s="442"/>
      <c r="Q1448" s="443"/>
      <c r="S1448" s="443"/>
      <c r="T1448" s="441"/>
      <c r="U1448" s="444"/>
      <c r="V1448" s="438"/>
      <c r="W1448" s="443"/>
      <c r="X1448" s="443"/>
      <c r="Y1448" s="441"/>
      <c r="Z1448" s="445"/>
      <c r="AA1448" s="441"/>
      <c r="AB1448" s="443"/>
      <c r="AC1448" s="441"/>
      <c r="AD1448" s="444"/>
      <c r="AG1448" s="441"/>
      <c r="AH1448" s="441"/>
      <c r="AI1448" s="443"/>
      <c r="AL1448" s="441"/>
      <c r="AN1448" s="441"/>
      <c r="AO1448" s="443"/>
      <c r="AP1448" s="441"/>
      <c r="AQ1448" s="441"/>
      <c r="AR1448" s="441"/>
      <c r="AS1448" s="441"/>
      <c r="AT1448" s="441"/>
      <c r="AU1448" s="441"/>
      <c r="AV1448" s="443"/>
      <c r="AW1448" s="442"/>
      <c r="AY1448" s="441"/>
      <c r="BC1448" s="441"/>
      <c r="BD1448" s="441"/>
      <c r="BE1448" s="441"/>
      <c r="BF1448" s="441"/>
      <c r="BG1448" s="441"/>
      <c r="BH1448" s="441"/>
      <c r="BI1448" s="441"/>
      <c r="BJ1448" s="441"/>
      <c r="BK1448" s="441"/>
    </row>
    <row r="1449" spans="1:63" x14ac:dyDescent="0.25">
      <c r="A1449" s="443"/>
      <c r="B1449" s="438"/>
      <c r="C1449" s="441"/>
      <c r="D1449" s="441"/>
      <c r="E1449" s="441"/>
      <c r="I1449" s="442"/>
      <c r="Q1449" s="443"/>
      <c r="S1449" s="443"/>
      <c r="T1449" s="441"/>
      <c r="U1449" s="444"/>
      <c r="V1449" s="438"/>
      <c r="W1449" s="443"/>
      <c r="X1449" s="443"/>
      <c r="Y1449" s="441"/>
      <c r="Z1449" s="445"/>
      <c r="AA1449" s="441"/>
      <c r="AB1449" s="443"/>
      <c r="AC1449" s="441"/>
      <c r="AD1449" s="444"/>
      <c r="AG1449" s="441"/>
      <c r="AH1449" s="441"/>
      <c r="AI1449" s="443"/>
      <c r="AL1449" s="441"/>
      <c r="AN1449" s="441"/>
      <c r="AO1449" s="443"/>
      <c r="AP1449" s="441"/>
      <c r="AQ1449" s="441"/>
      <c r="AR1449" s="441"/>
      <c r="AS1449" s="441"/>
      <c r="AT1449" s="441"/>
      <c r="AU1449" s="441"/>
      <c r="AV1449" s="443"/>
      <c r="AW1449" s="442"/>
      <c r="AY1449" s="441"/>
      <c r="BC1449" s="441"/>
      <c r="BD1449" s="441"/>
      <c r="BE1449" s="441"/>
      <c r="BF1449" s="441"/>
      <c r="BG1449" s="441"/>
      <c r="BH1449" s="441"/>
      <c r="BI1449" s="441"/>
      <c r="BJ1449" s="441"/>
      <c r="BK1449" s="441"/>
    </row>
    <row r="1450" spans="1:63" x14ac:dyDescent="0.25">
      <c r="A1450" s="443"/>
      <c r="B1450" s="438"/>
      <c r="C1450" s="441"/>
      <c r="D1450" s="441"/>
      <c r="E1450" s="441"/>
      <c r="I1450" s="442"/>
      <c r="Q1450" s="443"/>
      <c r="S1450" s="443"/>
      <c r="T1450" s="441"/>
      <c r="U1450" s="444"/>
      <c r="V1450" s="438"/>
      <c r="W1450" s="443"/>
      <c r="X1450" s="443"/>
      <c r="Y1450" s="441"/>
      <c r="Z1450" s="445"/>
      <c r="AA1450" s="441"/>
      <c r="AB1450" s="443"/>
      <c r="AC1450" s="441"/>
      <c r="AD1450" s="444"/>
      <c r="AG1450" s="441"/>
      <c r="AH1450" s="441"/>
      <c r="AI1450" s="443"/>
      <c r="AL1450" s="441"/>
      <c r="AN1450" s="441"/>
      <c r="AO1450" s="443"/>
      <c r="AP1450" s="441"/>
      <c r="AQ1450" s="441"/>
      <c r="AR1450" s="441"/>
      <c r="AS1450" s="441"/>
      <c r="AT1450" s="441"/>
      <c r="AU1450" s="441"/>
      <c r="AV1450" s="443"/>
      <c r="AW1450" s="442"/>
      <c r="AY1450" s="441"/>
      <c r="BC1450" s="441"/>
      <c r="BD1450" s="441"/>
      <c r="BE1450" s="441"/>
      <c r="BF1450" s="441"/>
      <c r="BG1450" s="441"/>
      <c r="BH1450" s="441"/>
      <c r="BI1450" s="441"/>
      <c r="BJ1450" s="441"/>
      <c r="BK1450" s="441"/>
    </row>
    <row r="1451" spans="1:63" x14ac:dyDescent="0.25">
      <c r="A1451" s="443"/>
      <c r="B1451" s="438"/>
      <c r="C1451" s="441"/>
      <c r="D1451" s="441"/>
      <c r="E1451" s="441"/>
      <c r="I1451" s="442"/>
      <c r="Q1451" s="443"/>
      <c r="S1451" s="443"/>
      <c r="T1451" s="441"/>
      <c r="U1451" s="444"/>
      <c r="V1451" s="438"/>
      <c r="W1451" s="443"/>
      <c r="X1451" s="443"/>
      <c r="Y1451" s="441"/>
      <c r="Z1451" s="445"/>
      <c r="AA1451" s="441"/>
      <c r="AB1451" s="443"/>
      <c r="AC1451" s="441"/>
      <c r="AD1451" s="444"/>
      <c r="AG1451" s="441"/>
      <c r="AH1451" s="441"/>
      <c r="AI1451" s="443"/>
      <c r="AL1451" s="441"/>
      <c r="AN1451" s="441"/>
      <c r="AO1451" s="443"/>
      <c r="AP1451" s="441"/>
      <c r="AQ1451" s="441"/>
      <c r="AR1451" s="441"/>
      <c r="AS1451" s="441"/>
      <c r="AT1451" s="441"/>
      <c r="AU1451" s="441"/>
      <c r="AV1451" s="443"/>
      <c r="AW1451" s="442"/>
      <c r="AY1451" s="441"/>
      <c r="BC1451" s="441"/>
      <c r="BD1451" s="441"/>
      <c r="BE1451" s="441"/>
      <c r="BF1451" s="441"/>
      <c r="BG1451" s="441"/>
      <c r="BH1451" s="441"/>
      <c r="BI1451" s="441"/>
      <c r="BJ1451" s="441"/>
      <c r="BK1451" s="441"/>
    </row>
    <row r="1452" spans="1:63" x14ac:dyDescent="0.25">
      <c r="A1452" s="443"/>
      <c r="B1452" s="438"/>
      <c r="C1452" s="441"/>
      <c r="D1452" s="441"/>
      <c r="E1452" s="441"/>
      <c r="I1452" s="442"/>
      <c r="Q1452" s="443"/>
      <c r="S1452" s="443"/>
      <c r="T1452" s="441"/>
      <c r="U1452" s="444"/>
      <c r="V1452" s="438"/>
      <c r="W1452" s="443"/>
      <c r="X1452" s="443"/>
      <c r="Y1452" s="441"/>
      <c r="Z1452" s="445"/>
      <c r="AA1452" s="441"/>
      <c r="AB1452" s="443"/>
      <c r="AC1452" s="441"/>
      <c r="AD1452" s="444"/>
      <c r="AG1452" s="441"/>
      <c r="AH1452" s="441"/>
      <c r="AI1452" s="443"/>
      <c r="AL1452" s="441"/>
      <c r="AN1452" s="441"/>
      <c r="AO1452" s="443"/>
      <c r="AP1452" s="441"/>
      <c r="AQ1452" s="441"/>
      <c r="AR1452" s="441"/>
      <c r="AS1452" s="441"/>
      <c r="AT1452" s="441"/>
      <c r="AU1452" s="441"/>
      <c r="AV1452" s="443"/>
      <c r="AW1452" s="442"/>
      <c r="AY1452" s="441"/>
      <c r="BC1452" s="441"/>
      <c r="BD1452" s="441"/>
      <c r="BE1452" s="441"/>
      <c r="BF1452" s="441"/>
      <c r="BG1452" s="441"/>
      <c r="BH1452" s="441"/>
      <c r="BI1452" s="441"/>
      <c r="BJ1452" s="441"/>
      <c r="BK1452" s="441"/>
    </row>
    <row r="1453" spans="1:63" x14ac:dyDescent="0.25">
      <c r="A1453" s="443"/>
      <c r="B1453" s="438"/>
      <c r="C1453" s="441"/>
      <c r="D1453" s="441"/>
      <c r="E1453" s="441"/>
      <c r="I1453" s="442"/>
      <c r="Q1453" s="443"/>
      <c r="S1453" s="443"/>
      <c r="T1453" s="441"/>
      <c r="U1453" s="444"/>
      <c r="V1453" s="438"/>
      <c r="W1453" s="443"/>
      <c r="X1453" s="443"/>
      <c r="Y1453" s="441"/>
      <c r="Z1453" s="445"/>
      <c r="AA1453" s="441"/>
      <c r="AB1453" s="443"/>
      <c r="AC1453" s="441"/>
      <c r="AD1453" s="444"/>
      <c r="AG1453" s="441"/>
      <c r="AH1453" s="441"/>
      <c r="AI1453" s="443"/>
      <c r="AL1453" s="441"/>
      <c r="AN1453" s="441"/>
      <c r="AO1453" s="443"/>
      <c r="AP1453" s="441"/>
      <c r="AQ1453" s="441"/>
      <c r="AR1453" s="441"/>
      <c r="AS1453" s="441"/>
      <c r="AT1453" s="441"/>
      <c r="AU1453" s="441"/>
      <c r="AV1453" s="443"/>
      <c r="AW1453" s="442"/>
      <c r="AY1453" s="441"/>
      <c r="BC1453" s="441"/>
      <c r="BD1453" s="441"/>
      <c r="BE1453" s="441"/>
      <c r="BF1453" s="441"/>
      <c r="BG1453" s="441"/>
      <c r="BH1453" s="441"/>
      <c r="BI1453" s="441"/>
      <c r="BJ1453" s="441"/>
      <c r="BK1453" s="441"/>
    </row>
    <row r="1454" spans="1:63" x14ac:dyDescent="0.25">
      <c r="A1454" s="443"/>
      <c r="B1454" s="438"/>
      <c r="C1454" s="441"/>
      <c r="D1454" s="441"/>
      <c r="E1454" s="441"/>
      <c r="I1454" s="442"/>
      <c r="Q1454" s="443"/>
      <c r="S1454" s="443"/>
      <c r="T1454" s="441"/>
      <c r="U1454" s="444"/>
      <c r="V1454" s="438"/>
      <c r="W1454" s="443"/>
      <c r="X1454" s="443"/>
      <c r="Y1454" s="441"/>
      <c r="Z1454" s="445"/>
      <c r="AA1454" s="441"/>
      <c r="AB1454" s="443"/>
      <c r="AC1454" s="441"/>
      <c r="AD1454" s="444"/>
      <c r="AG1454" s="441"/>
      <c r="AH1454" s="441"/>
      <c r="AI1454" s="443"/>
      <c r="AL1454" s="441"/>
      <c r="AN1454" s="441"/>
      <c r="AO1454" s="443"/>
      <c r="AP1454" s="441"/>
      <c r="AQ1454" s="441"/>
      <c r="AR1454" s="441"/>
      <c r="AS1454" s="441"/>
      <c r="AT1454" s="441"/>
      <c r="AU1454" s="441"/>
      <c r="AV1454" s="443"/>
      <c r="AW1454" s="442"/>
      <c r="AY1454" s="441"/>
      <c r="BC1454" s="441"/>
      <c r="BD1454" s="441"/>
      <c r="BE1454" s="441"/>
      <c r="BF1454" s="441"/>
      <c r="BG1454" s="441"/>
      <c r="BH1454" s="441"/>
      <c r="BI1454" s="441"/>
      <c r="BJ1454" s="441"/>
      <c r="BK1454" s="441"/>
    </row>
    <row r="1455" spans="1:63" x14ac:dyDescent="0.25">
      <c r="A1455" s="443"/>
      <c r="B1455" s="438"/>
      <c r="C1455" s="441"/>
      <c r="D1455" s="441"/>
      <c r="E1455" s="441"/>
      <c r="I1455" s="442"/>
      <c r="Q1455" s="443"/>
      <c r="S1455" s="443"/>
      <c r="T1455" s="441"/>
      <c r="U1455" s="444"/>
      <c r="V1455" s="438"/>
      <c r="W1455" s="443"/>
      <c r="X1455" s="443"/>
      <c r="Y1455" s="441"/>
      <c r="Z1455" s="445"/>
      <c r="AA1455" s="441"/>
      <c r="AB1455" s="443"/>
      <c r="AC1455" s="441"/>
      <c r="AD1455" s="444"/>
      <c r="AG1455" s="441"/>
      <c r="AH1455" s="441"/>
      <c r="AI1455" s="443"/>
      <c r="AL1455" s="441"/>
      <c r="AN1455" s="441"/>
      <c r="AO1455" s="443"/>
      <c r="AP1455" s="441"/>
      <c r="AQ1455" s="441"/>
      <c r="AR1455" s="441"/>
      <c r="AS1455" s="441"/>
      <c r="AT1455" s="441"/>
      <c r="AU1455" s="441"/>
      <c r="AV1455" s="443"/>
      <c r="AW1455" s="442"/>
      <c r="AY1455" s="441"/>
      <c r="BC1455" s="441"/>
      <c r="BD1455" s="441"/>
      <c r="BE1455" s="441"/>
      <c r="BF1455" s="441"/>
      <c r="BG1455" s="441"/>
      <c r="BH1455" s="441"/>
      <c r="BI1455" s="441"/>
      <c r="BJ1455" s="441"/>
      <c r="BK1455" s="441"/>
    </row>
    <row r="1456" spans="1:63" x14ac:dyDescent="0.25">
      <c r="A1456" s="443"/>
      <c r="B1456" s="438"/>
      <c r="C1456" s="441"/>
      <c r="D1456" s="441"/>
      <c r="E1456" s="441"/>
      <c r="I1456" s="442"/>
      <c r="Q1456" s="443"/>
      <c r="S1456" s="443"/>
      <c r="T1456" s="441"/>
      <c r="U1456" s="444"/>
      <c r="V1456" s="438"/>
      <c r="W1456" s="443"/>
      <c r="X1456" s="443"/>
      <c r="Y1456" s="441"/>
      <c r="Z1456" s="445"/>
      <c r="AA1456" s="441"/>
      <c r="AB1456" s="443"/>
      <c r="AC1456" s="441"/>
      <c r="AD1456" s="444"/>
      <c r="AG1456" s="441"/>
      <c r="AH1456" s="441"/>
      <c r="AI1456" s="443"/>
      <c r="AL1456" s="441"/>
      <c r="AN1456" s="441"/>
      <c r="AO1456" s="443"/>
      <c r="AP1456" s="441"/>
      <c r="AQ1456" s="441"/>
      <c r="AR1456" s="441"/>
      <c r="AS1456" s="441"/>
      <c r="AT1456" s="441"/>
      <c r="AU1456" s="441"/>
      <c r="AV1456" s="443"/>
      <c r="AW1456" s="442"/>
      <c r="AY1456" s="441"/>
      <c r="BC1456" s="441"/>
      <c r="BD1456" s="441"/>
      <c r="BE1456" s="441"/>
      <c r="BF1456" s="441"/>
      <c r="BG1456" s="441"/>
      <c r="BH1456" s="441"/>
      <c r="BI1456" s="441"/>
      <c r="BJ1456" s="441"/>
      <c r="BK1456" s="441"/>
    </row>
    <row r="1457" spans="1:63" x14ac:dyDescent="0.25">
      <c r="A1457" s="443"/>
      <c r="B1457" s="438"/>
      <c r="C1457" s="441"/>
      <c r="D1457" s="441"/>
      <c r="E1457" s="441"/>
      <c r="I1457" s="442"/>
      <c r="Q1457" s="443"/>
      <c r="S1457" s="443"/>
      <c r="T1457" s="441"/>
      <c r="U1457" s="444"/>
      <c r="V1457" s="438"/>
      <c r="W1457" s="443"/>
      <c r="X1457" s="443"/>
      <c r="Y1457" s="441"/>
      <c r="Z1457" s="445"/>
      <c r="AA1457" s="441"/>
      <c r="AB1457" s="443"/>
      <c r="AC1457" s="441"/>
      <c r="AD1457" s="444"/>
      <c r="AG1457" s="441"/>
      <c r="AH1457" s="441"/>
      <c r="AI1457" s="443"/>
      <c r="AL1457" s="441"/>
      <c r="AN1457" s="441"/>
      <c r="AO1457" s="443"/>
      <c r="AP1457" s="441"/>
      <c r="AQ1457" s="441"/>
      <c r="AR1457" s="441"/>
      <c r="AS1457" s="441"/>
      <c r="AT1457" s="441"/>
      <c r="AU1457" s="441"/>
      <c r="AV1457" s="443"/>
      <c r="AW1457" s="442"/>
      <c r="AY1457" s="441"/>
      <c r="BC1457" s="441"/>
      <c r="BD1457" s="441"/>
      <c r="BE1457" s="441"/>
      <c r="BF1457" s="441"/>
      <c r="BG1457" s="441"/>
      <c r="BH1457" s="441"/>
      <c r="BI1457" s="441"/>
      <c r="BJ1457" s="441"/>
      <c r="BK1457" s="441"/>
    </row>
    <row r="1458" spans="1:63" x14ac:dyDescent="0.25">
      <c r="A1458" s="443"/>
      <c r="B1458" s="438"/>
      <c r="C1458" s="441"/>
      <c r="D1458" s="441"/>
      <c r="E1458" s="441"/>
      <c r="I1458" s="442"/>
      <c r="Q1458" s="443"/>
      <c r="S1458" s="443"/>
      <c r="T1458" s="441"/>
      <c r="U1458" s="444"/>
      <c r="V1458" s="438"/>
      <c r="W1458" s="443"/>
      <c r="X1458" s="443"/>
      <c r="Y1458" s="441"/>
      <c r="Z1458" s="445"/>
      <c r="AA1458" s="441"/>
      <c r="AB1458" s="443"/>
      <c r="AC1458" s="441"/>
      <c r="AD1458" s="444"/>
      <c r="AG1458" s="441"/>
      <c r="AH1458" s="441"/>
      <c r="AI1458" s="443"/>
      <c r="AL1458" s="441"/>
      <c r="AN1458" s="441"/>
      <c r="AO1458" s="443"/>
      <c r="AP1458" s="441"/>
      <c r="AQ1458" s="441"/>
      <c r="AR1458" s="441"/>
      <c r="AS1458" s="441"/>
      <c r="AT1458" s="441"/>
      <c r="AU1458" s="441"/>
      <c r="AV1458" s="443"/>
      <c r="AW1458" s="442"/>
      <c r="AY1458" s="441"/>
      <c r="BC1458" s="441"/>
      <c r="BD1458" s="441"/>
      <c r="BE1458" s="441"/>
      <c r="BF1458" s="441"/>
      <c r="BG1458" s="441"/>
      <c r="BH1458" s="441"/>
      <c r="BI1458" s="441"/>
      <c r="BJ1458" s="441"/>
      <c r="BK1458" s="441"/>
    </row>
    <row r="1459" spans="1:63" x14ac:dyDescent="0.25">
      <c r="A1459" s="443"/>
      <c r="B1459" s="438"/>
      <c r="C1459" s="441"/>
      <c r="D1459" s="441"/>
      <c r="E1459" s="441"/>
      <c r="I1459" s="442"/>
      <c r="Q1459" s="443"/>
      <c r="S1459" s="443"/>
      <c r="T1459" s="441"/>
      <c r="U1459" s="444"/>
      <c r="V1459" s="438"/>
      <c r="W1459" s="443"/>
      <c r="X1459" s="443"/>
      <c r="Y1459" s="441"/>
      <c r="Z1459" s="445"/>
      <c r="AA1459" s="441"/>
      <c r="AB1459" s="443"/>
      <c r="AC1459" s="441"/>
      <c r="AD1459" s="444"/>
      <c r="AG1459" s="441"/>
      <c r="AH1459" s="441"/>
      <c r="AI1459" s="443"/>
      <c r="AL1459" s="441"/>
      <c r="AN1459" s="441"/>
      <c r="AO1459" s="443"/>
      <c r="AP1459" s="441"/>
      <c r="AQ1459" s="441"/>
      <c r="AR1459" s="441"/>
      <c r="AS1459" s="441"/>
      <c r="AT1459" s="441"/>
      <c r="AU1459" s="441"/>
      <c r="AV1459" s="443"/>
      <c r="AW1459" s="442"/>
      <c r="AY1459" s="441"/>
      <c r="BC1459" s="441"/>
      <c r="BD1459" s="441"/>
      <c r="BE1459" s="441"/>
      <c r="BF1459" s="441"/>
      <c r="BG1459" s="441"/>
      <c r="BH1459" s="441"/>
      <c r="BI1459" s="441"/>
      <c r="BJ1459" s="441"/>
      <c r="BK1459" s="441"/>
    </row>
    <row r="1460" spans="1:63" x14ac:dyDescent="0.25">
      <c r="A1460" s="443"/>
      <c r="B1460" s="438"/>
      <c r="C1460" s="441"/>
      <c r="D1460" s="441"/>
      <c r="E1460" s="441"/>
      <c r="I1460" s="442"/>
      <c r="Q1460" s="443"/>
      <c r="S1460" s="443"/>
      <c r="T1460" s="441"/>
      <c r="U1460" s="444"/>
      <c r="V1460" s="438"/>
      <c r="W1460" s="443"/>
      <c r="X1460" s="443"/>
      <c r="Y1460" s="441"/>
      <c r="Z1460" s="445"/>
      <c r="AA1460" s="441"/>
      <c r="AB1460" s="443"/>
      <c r="AC1460" s="441"/>
      <c r="AD1460" s="444"/>
      <c r="AG1460" s="441"/>
      <c r="AH1460" s="441"/>
      <c r="AI1460" s="443"/>
      <c r="AL1460" s="441"/>
      <c r="AN1460" s="441"/>
      <c r="AO1460" s="443"/>
      <c r="AP1460" s="441"/>
      <c r="AQ1460" s="441"/>
      <c r="AR1460" s="441"/>
      <c r="AS1460" s="441"/>
      <c r="AT1460" s="441"/>
      <c r="AU1460" s="441"/>
      <c r="AV1460" s="443"/>
      <c r="AW1460" s="442"/>
      <c r="AY1460" s="441"/>
      <c r="BC1460" s="441"/>
      <c r="BD1460" s="441"/>
      <c r="BE1460" s="441"/>
      <c r="BF1460" s="441"/>
      <c r="BG1460" s="441"/>
      <c r="BH1460" s="441"/>
      <c r="BI1460" s="441"/>
      <c r="BJ1460" s="441"/>
      <c r="BK1460" s="441"/>
    </row>
    <row r="1461" spans="1:63" x14ac:dyDescent="0.25">
      <c r="A1461" s="443"/>
      <c r="B1461" s="438"/>
      <c r="C1461" s="441"/>
      <c r="D1461" s="441"/>
      <c r="E1461" s="441"/>
      <c r="I1461" s="442"/>
      <c r="Q1461" s="443"/>
      <c r="S1461" s="443"/>
      <c r="T1461" s="441"/>
      <c r="U1461" s="444"/>
      <c r="V1461" s="438"/>
      <c r="W1461" s="443"/>
      <c r="X1461" s="443"/>
      <c r="Y1461" s="441"/>
      <c r="Z1461" s="445"/>
      <c r="AA1461" s="441"/>
      <c r="AB1461" s="443"/>
      <c r="AC1461" s="441"/>
      <c r="AD1461" s="444"/>
      <c r="AG1461" s="441"/>
      <c r="AH1461" s="441"/>
      <c r="AI1461" s="443"/>
      <c r="AL1461" s="441"/>
      <c r="AN1461" s="441"/>
      <c r="AO1461" s="443"/>
      <c r="AP1461" s="441"/>
      <c r="AQ1461" s="441"/>
      <c r="AR1461" s="441"/>
      <c r="AS1461" s="441"/>
      <c r="AT1461" s="441"/>
      <c r="AU1461" s="441"/>
      <c r="AV1461" s="443"/>
      <c r="AW1461" s="442"/>
      <c r="AY1461" s="441"/>
      <c r="BC1461" s="441"/>
      <c r="BD1461" s="441"/>
      <c r="BE1461" s="441"/>
      <c r="BF1461" s="441"/>
      <c r="BG1461" s="441"/>
      <c r="BH1461" s="441"/>
      <c r="BI1461" s="441"/>
      <c r="BJ1461" s="441"/>
      <c r="BK1461" s="441"/>
    </row>
    <row r="1462" spans="1:63" x14ac:dyDescent="0.25">
      <c r="A1462" s="443"/>
      <c r="B1462" s="438"/>
      <c r="C1462" s="441"/>
      <c r="D1462" s="441"/>
      <c r="E1462" s="441"/>
      <c r="I1462" s="442"/>
      <c r="Q1462" s="443"/>
      <c r="S1462" s="443"/>
      <c r="T1462" s="441"/>
      <c r="U1462" s="444"/>
      <c r="V1462" s="438"/>
      <c r="W1462" s="443"/>
      <c r="X1462" s="443"/>
      <c r="Y1462" s="441"/>
      <c r="Z1462" s="445"/>
      <c r="AA1462" s="441"/>
      <c r="AB1462" s="443"/>
      <c r="AC1462" s="441"/>
      <c r="AD1462" s="444"/>
      <c r="AG1462" s="441"/>
      <c r="AH1462" s="441"/>
      <c r="AI1462" s="443"/>
      <c r="AL1462" s="441"/>
      <c r="AN1462" s="441"/>
      <c r="AO1462" s="443"/>
      <c r="AP1462" s="441"/>
      <c r="AQ1462" s="441"/>
      <c r="AR1462" s="441"/>
      <c r="AS1462" s="441"/>
      <c r="AT1462" s="441"/>
      <c r="AU1462" s="441"/>
      <c r="AV1462" s="443"/>
      <c r="AW1462" s="442"/>
      <c r="AY1462" s="441"/>
      <c r="BC1462" s="441"/>
      <c r="BD1462" s="441"/>
      <c r="BE1462" s="441"/>
      <c r="BF1462" s="441"/>
      <c r="BG1462" s="441"/>
      <c r="BH1462" s="441"/>
      <c r="BI1462" s="441"/>
      <c r="BJ1462" s="441"/>
      <c r="BK1462" s="441"/>
    </row>
    <row r="1463" spans="1:63" x14ac:dyDescent="0.25">
      <c r="A1463" s="443"/>
      <c r="B1463" s="438"/>
      <c r="C1463" s="441"/>
      <c r="D1463" s="441"/>
      <c r="E1463" s="441"/>
      <c r="I1463" s="442"/>
      <c r="Q1463" s="443"/>
      <c r="S1463" s="443"/>
      <c r="T1463" s="441"/>
      <c r="U1463" s="444"/>
      <c r="V1463" s="438"/>
      <c r="W1463" s="443"/>
      <c r="X1463" s="443"/>
      <c r="Y1463" s="441"/>
      <c r="Z1463" s="445"/>
      <c r="AA1463" s="441"/>
      <c r="AB1463" s="443"/>
      <c r="AC1463" s="441"/>
      <c r="AD1463" s="444"/>
      <c r="AG1463" s="441"/>
      <c r="AH1463" s="441"/>
      <c r="AI1463" s="443"/>
      <c r="AL1463" s="441"/>
      <c r="AN1463" s="441"/>
      <c r="AO1463" s="443"/>
      <c r="AP1463" s="441"/>
      <c r="AQ1463" s="441"/>
      <c r="AR1463" s="441"/>
      <c r="AS1463" s="441"/>
      <c r="AT1463" s="441"/>
      <c r="AU1463" s="441"/>
      <c r="AV1463" s="443"/>
      <c r="AW1463" s="442"/>
      <c r="AY1463" s="441"/>
      <c r="BC1463" s="441"/>
      <c r="BD1463" s="441"/>
      <c r="BE1463" s="441"/>
      <c r="BF1463" s="441"/>
      <c r="BG1463" s="441"/>
      <c r="BH1463" s="441"/>
      <c r="BI1463" s="441"/>
      <c r="BJ1463" s="441"/>
      <c r="BK1463" s="441"/>
    </row>
    <row r="1464" spans="1:63" x14ac:dyDescent="0.25">
      <c r="A1464" s="443"/>
      <c r="B1464" s="438"/>
      <c r="C1464" s="441"/>
      <c r="D1464" s="441"/>
      <c r="E1464" s="441"/>
      <c r="I1464" s="442"/>
      <c r="Q1464" s="443"/>
      <c r="S1464" s="443"/>
      <c r="T1464" s="441"/>
      <c r="U1464" s="444"/>
      <c r="V1464" s="438"/>
      <c r="W1464" s="443"/>
      <c r="X1464" s="443"/>
      <c r="Y1464" s="441"/>
      <c r="Z1464" s="445"/>
      <c r="AA1464" s="441"/>
      <c r="AB1464" s="443"/>
      <c r="AC1464" s="441"/>
      <c r="AD1464" s="444"/>
      <c r="AG1464" s="441"/>
      <c r="AH1464" s="441"/>
      <c r="AI1464" s="443"/>
      <c r="AL1464" s="441"/>
      <c r="AN1464" s="441"/>
      <c r="AO1464" s="443"/>
      <c r="AP1464" s="441"/>
      <c r="AQ1464" s="441"/>
      <c r="AR1464" s="441"/>
      <c r="AS1464" s="441"/>
      <c r="AT1464" s="441"/>
      <c r="AU1464" s="441"/>
      <c r="AV1464" s="443"/>
      <c r="AW1464" s="442"/>
      <c r="AY1464" s="441"/>
      <c r="BC1464" s="441"/>
      <c r="BD1464" s="441"/>
      <c r="BE1464" s="441"/>
      <c r="BF1464" s="441"/>
      <c r="BG1464" s="441"/>
      <c r="BH1464" s="441"/>
      <c r="BI1464" s="441"/>
      <c r="BJ1464" s="441"/>
      <c r="BK1464" s="441"/>
    </row>
    <row r="1465" spans="1:63" x14ac:dyDescent="0.25">
      <c r="A1465" s="443"/>
      <c r="B1465" s="438"/>
      <c r="C1465" s="441"/>
      <c r="D1465" s="441"/>
      <c r="E1465" s="441"/>
      <c r="I1465" s="442"/>
      <c r="Q1465" s="443"/>
      <c r="S1465" s="443"/>
      <c r="T1465" s="441"/>
      <c r="U1465" s="444"/>
      <c r="V1465" s="438"/>
      <c r="W1465" s="443"/>
      <c r="X1465" s="443"/>
      <c r="Y1465" s="441"/>
      <c r="Z1465" s="445"/>
      <c r="AA1465" s="441"/>
      <c r="AB1465" s="443"/>
      <c r="AC1465" s="441"/>
      <c r="AD1465" s="444"/>
      <c r="AG1465" s="441"/>
      <c r="AH1465" s="441"/>
      <c r="AI1465" s="443"/>
      <c r="AL1465" s="441"/>
      <c r="AN1465" s="441"/>
      <c r="AO1465" s="443"/>
      <c r="AP1465" s="441"/>
      <c r="AQ1465" s="441"/>
      <c r="AR1465" s="441"/>
      <c r="AS1465" s="441"/>
      <c r="AT1465" s="441"/>
      <c r="AU1465" s="441"/>
      <c r="AV1465" s="443"/>
      <c r="AW1465" s="442"/>
      <c r="AY1465" s="441"/>
      <c r="BC1465" s="441"/>
      <c r="BD1465" s="441"/>
      <c r="BE1465" s="441"/>
      <c r="BF1465" s="441"/>
      <c r="BG1465" s="441"/>
      <c r="BH1465" s="441"/>
      <c r="BI1465" s="441"/>
      <c r="BJ1465" s="441"/>
      <c r="BK1465" s="441"/>
    </row>
    <row r="1466" spans="1:63" x14ac:dyDescent="0.25">
      <c r="A1466" s="443"/>
      <c r="B1466" s="438"/>
      <c r="C1466" s="441"/>
      <c r="D1466" s="441"/>
      <c r="E1466" s="441"/>
      <c r="I1466" s="442"/>
      <c r="Q1466" s="443"/>
      <c r="S1466" s="443"/>
      <c r="T1466" s="441"/>
      <c r="U1466" s="444"/>
      <c r="V1466" s="438"/>
      <c r="W1466" s="443"/>
      <c r="X1466" s="443"/>
      <c r="Y1466" s="441"/>
      <c r="Z1466" s="445"/>
      <c r="AA1466" s="441"/>
      <c r="AB1466" s="443"/>
      <c r="AC1466" s="441"/>
      <c r="AD1466" s="444"/>
      <c r="AG1466" s="441"/>
      <c r="AH1466" s="441"/>
      <c r="AI1466" s="443"/>
      <c r="AL1466" s="441"/>
      <c r="AN1466" s="441"/>
      <c r="AO1466" s="443"/>
      <c r="AP1466" s="441"/>
      <c r="AQ1466" s="441"/>
      <c r="AR1466" s="441"/>
      <c r="AS1466" s="441"/>
      <c r="AT1466" s="441"/>
      <c r="AU1466" s="441"/>
      <c r="AV1466" s="443"/>
      <c r="AW1466" s="442"/>
      <c r="AY1466" s="441"/>
      <c r="BC1466" s="441"/>
      <c r="BD1466" s="441"/>
      <c r="BE1466" s="441"/>
      <c r="BF1466" s="441"/>
      <c r="BG1466" s="441"/>
      <c r="BH1466" s="441"/>
      <c r="BI1466" s="441"/>
      <c r="BJ1466" s="441"/>
      <c r="BK1466" s="441"/>
    </row>
    <row r="1467" spans="1:63" x14ac:dyDescent="0.25">
      <c r="A1467" s="443"/>
      <c r="B1467" s="438"/>
      <c r="C1467" s="441"/>
      <c r="D1467" s="441"/>
      <c r="E1467" s="441"/>
      <c r="I1467" s="442"/>
      <c r="Q1467" s="443"/>
      <c r="S1467" s="443"/>
      <c r="T1467" s="441"/>
      <c r="U1467" s="444"/>
      <c r="V1467" s="438"/>
      <c r="W1467" s="443"/>
      <c r="X1467" s="443"/>
      <c r="Y1467" s="441"/>
      <c r="Z1467" s="445"/>
      <c r="AA1467" s="441"/>
      <c r="AB1467" s="443"/>
      <c r="AC1467" s="441"/>
      <c r="AD1467" s="444"/>
      <c r="AG1467" s="441"/>
      <c r="AH1467" s="441"/>
      <c r="AI1467" s="443"/>
      <c r="AL1467" s="441"/>
      <c r="AN1467" s="441"/>
      <c r="AO1467" s="443"/>
      <c r="AP1467" s="441"/>
      <c r="AQ1467" s="441"/>
      <c r="AR1467" s="441"/>
      <c r="AS1467" s="441"/>
      <c r="AT1467" s="441"/>
      <c r="AU1467" s="441"/>
      <c r="AV1467" s="443"/>
      <c r="AW1467" s="442"/>
      <c r="AY1467" s="441"/>
      <c r="BC1467" s="441"/>
      <c r="BD1467" s="441"/>
      <c r="BE1467" s="441"/>
      <c r="BF1467" s="441"/>
      <c r="BG1467" s="441"/>
      <c r="BH1467" s="441"/>
      <c r="BI1467" s="441"/>
      <c r="BJ1467" s="441"/>
      <c r="BK1467" s="441"/>
    </row>
    <row r="1468" spans="1:63" x14ac:dyDescent="0.25">
      <c r="A1468" s="443"/>
      <c r="B1468" s="438"/>
      <c r="C1468" s="441"/>
      <c r="D1468" s="441"/>
      <c r="E1468" s="441"/>
      <c r="I1468" s="442"/>
      <c r="Q1468" s="443"/>
      <c r="S1468" s="443"/>
      <c r="T1468" s="441"/>
      <c r="U1468" s="444"/>
      <c r="V1468" s="438"/>
      <c r="W1468" s="443"/>
      <c r="X1468" s="443"/>
      <c r="Y1468" s="441"/>
      <c r="Z1468" s="445"/>
      <c r="AA1468" s="441"/>
      <c r="AB1468" s="443"/>
      <c r="AC1468" s="441"/>
      <c r="AD1468" s="444"/>
      <c r="AG1468" s="441"/>
      <c r="AH1468" s="441"/>
      <c r="AI1468" s="443"/>
      <c r="AL1468" s="441"/>
      <c r="AN1468" s="441"/>
      <c r="AO1468" s="443"/>
      <c r="AP1468" s="441"/>
      <c r="AQ1468" s="441"/>
      <c r="AR1468" s="441"/>
      <c r="AS1468" s="441"/>
      <c r="AT1468" s="441"/>
      <c r="AU1468" s="441"/>
      <c r="AV1468" s="443"/>
      <c r="AW1468" s="442"/>
      <c r="AY1468" s="441"/>
      <c r="BC1468" s="441"/>
      <c r="BD1468" s="441"/>
      <c r="BE1468" s="441"/>
      <c r="BF1468" s="441"/>
      <c r="BG1468" s="441"/>
      <c r="BH1468" s="441"/>
      <c r="BI1468" s="441"/>
      <c r="BJ1468" s="441"/>
      <c r="BK1468" s="441"/>
    </row>
    <row r="1469" spans="1:63" x14ac:dyDescent="0.25">
      <c r="A1469" s="443"/>
      <c r="B1469" s="438"/>
      <c r="C1469" s="441"/>
      <c r="D1469" s="441"/>
      <c r="E1469" s="441"/>
      <c r="I1469" s="442"/>
      <c r="Q1469" s="443"/>
      <c r="S1469" s="443"/>
      <c r="T1469" s="441"/>
      <c r="U1469" s="444"/>
      <c r="V1469" s="438"/>
      <c r="W1469" s="443"/>
      <c r="X1469" s="443"/>
      <c r="Y1469" s="441"/>
      <c r="Z1469" s="445"/>
      <c r="AA1469" s="441"/>
      <c r="AB1469" s="443"/>
      <c r="AC1469" s="441"/>
      <c r="AD1469" s="444"/>
      <c r="AG1469" s="441"/>
      <c r="AH1469" s="441"/>
      <c r="AI1469" s="443"/>
      <c r="AL1469" s="441"/>
      <c r="AN1469" s="441"/>
      <c r="AO1469" s="443"/>
      <c r="AP1469" s="441"/>
      <c r="AQ1469" s="441"/>
      <c r="AR1469" s="441"/>
      <c r="AS1469" s="441"/>
      <c r="AT1469" s="441"/>
      <c r="AU1469" s="441"/>
      <c r="AV1469" s="443"/>
      <c r="AW1469" s="442"/>
      <c r="AY1469" s="441"/>
      <c r="BC1469" s="441"/>
      <c r="BD1469" s="441"/>
      <c r="BE1469" s="441"/>
      <c r="BF1469" s="441"/>
      <c r="BG1469" s="441"/>
      <c r="BH1469" s="441"/>
      <c r="BI1469" s="441"/>
      <c r="BJ1469" s="441"/>
      <c r="BK1469" s="441"/>
    </row>
    <row r="1470" spans="1:63" x14ac:dyDescent="0.25">
      <c r="A1470" s="443"/>
      <c r="B1470" s="438"/>
      <c r="C1470" s="441"/>
      <c r="D1470" s="441"/>
      <c r="E1470" s="441"/>
      <c r="I1470" s="442"/>
      <c r="Q1470" s="443"/>
      <c r="S1470" s="443"/>
      <c r="T1470" s="441"/>
      <c r="U1470" s="444"/>
      <c r="V1470" s="438"/>
      <c r="W1470" s="443"/>
      <c r="X1470" s="443"/>
      <c r="Y1470" s="441"/>
      <c r="Z1470" s="445"/>
      <c r="AA1470" s="441"/>
      <c r="AB1470" s="443"/>
      <c r="AC1470" s="441"/>
      <c r="AD1470" s="444"/>
      <c r="AG1470" s="441"/>
      <c r="AH1470" s="441"/>
      <c r="AI1470" s="443"/>
      <c r="AL1470" s="441"/>
      <c r="AN1470" s="441"/>
      <c r="AO1470" s="443"/>
      <c r="AP1470" s="441"/>
      <c r="AQ1470" s="441"/>
      <c r="AR1470" s="441"/>
      <c r="AS1470" s="441"/>
      <c r="AT1470" s="441"/>
      <c r="AU1470" s="441"/>
      <c r="AV1470" s="443"/>
      <c r="AW1470" s="442"/>
      <c r="AY1470" s="441"/>
      <c r="BC1470" s="441"/>
      <c r="BD1470" s="441"/>
      <c r="BE1470" s="441"/>
      <c r="BF1470" s="441"/>
      <c r="BG1470" s="441"/>
      <c r="BH1470" s="441"/>
      <c r="BI1470" s="441"/>
      <c r="BJ1470" s="441"/>
      <c r="BK1470" s="441"/>
    </row>
    <row r="1471" spans="1:63" x14ac:dyDescent="0.25">
      <c r="A1471" s="443"/>
      <c r="B1471" s="438"/>
      <c r="C1471" s="441"/>
      <c r="D1471" s="441"/>
      <c r="E1471" s="441"/>
      <c r="I1471" s="442"/>
      <c r="Q1471" s="443"/>
      <c r="S1471" s="443"/>
      <c r="T1471" s="441"/>
      <c r="U1471" s="444"/>
      <c r="V1471" s="438"/>
      <c r="W1471" s="443"/>
      <c r="X1471" s="443"/>
      <c r="Y1471" s="441"/>
      <c r="Z1471" s="445"/>
      <c r="AA1471" s="441"/>
      <c r="AB1471" s="443"/>
      <c r="AC1471" s="441"/>
      <c r="AD1471" s="444"/>
      <c r="AG1471" s="441"/>
      <c r="AH1471" s="441"/>
      <c r="AI1471" s="443"/>
      <c r="AL1471" s="441"/>
      <c r="AN1471" s="441"/>
      <c r="AO1471" s="443"/>
      <c r="AP1471" s="441"/>
      <c r="AQ1471" s="441"/>
      <c r="AR1471" s="441"/>
      <c r="AS1471" s="441"/>
      <c r="AT1471" s="441"/>
      <c r="AU1471" s="441"/>
      <c r="AV1471" s="443"/>
      <c r="AW1471" s="442"/>
      <c r="AY1471" s="441"/>
      <c r="BC1471" s="441"/>
      <c r="BD1471" s="441"/>
      <c r="BE1471" s="441"/>
      <c r="BF1471" s="441"/>
      <c r="BG1471" s="441"/>
      <c r="BH1471" s="441"/>
      <c r="BI1471" s="441"/>
      <c r="BJ1471" s="441"/>
      <c r="BK1471" s="441"/>
    </row>
    <row r="1472" spans="1:63" x14ac:dyDescent="0.25">
      <c r="A1472" s="443"/>
      <c r="B1472" s="438"/>
      <c r="C1472" s="441"/>
      <c r="D1472" s="441"/>
      <c r="E1472" s="441"/>
      <c r="I1472" s="442"/>
      <c r="Q1472" s="443"/>
      <c r="S1472" s="443"/>
      <c r="T1472" s="441"/>
      <c r="U1472" s="444"/>
      <c r="V1472" s="438"/>
      <c r="W1472" s="443"/>
      <c r="X1472" s="443"/>
      <c r="Y1472" s="441"/>
      <c r="Z1472" s="445"/>
      <c r="AA1472" s="441"/>
      <c r="AB1472" s="443"/>
      <c r="AC1472" s="441"/>
      <c r="AD1472" s="444"/>
      <c r="AG1472" s="441"/>
      <c r="AH1472" s="441"/>
      <c r="AI1472" s="443"/>
      <c r="AL1472" s="441"/>
      <c r="AN1472" s="441"/>
      <c r="AO1472" s="443"/>
      <c r="AP1472" s="441"/>
      <c r="AQ1472" s="441"/>
      <c r="AR1472" s="441"/>
      <c r="AS1472" s="441"/>
      <c r="AT1472" s="441"/>
      <c r="AU1472" s="441"/>
      <c r="AV1472" s="443"/>
      <c r="AW1472" s="442"/>
      <c r="AY1472" s="441"/>
      <c r="BC1472" s="441"/>
      <c r="BD1472" s="441"/>
      <c r="BE1472" s="441"/>
      <c r="BF1472" s="441"/>
      <c r="BG1472" s="441"/>
      <c r="BH1472" s="441"/>
      <c r="BI1472" s="441"/>
      <c r="BJ1472" s="441"/>
      <c r="BK1472" s="441"/>
    </row>
    <row r="1473" spans="1:63" x14ac:dyDescent="0.25">
      <c r="A1473" s="443"/>
      <c r="B1473" s="438"/>
      <c r="C1473" s="441"/>
      <c r="D1473" s="441"/>
      <c r="E1473" s="441"/>
      <c r="I1473" s="442"/>
      <c r="Q1473" s="443"/>
      <c r="S1473" s="443"/>
      <c r="T1473" s="441"/>
      <c r="U1473" s="444"/>
      <c r="V1473" s="438"/>
      <c r="W1473" s="443"/>
      <c r="X1473" s="443"/>
      <c r="Y1473" s="441"/>
      <c r="Z1473" s="445"/>
      <c r="AA1473" s="441"/>
      <c r="AB1473" s="443"/>
      <c r="AC1473" s="441"/>
      <c r="AD1473" s="444"/>
      <c r="AG1473" s="441"/>
      <c r="AH1473" s="441"/>
      <c r="AI1473" s="443"/>
      <c r="AL1473" s="441"/>
      <c r="AN1473" s="441"/>
      <c r="AO1473" s="443"/>
      <c r="AP1473" s="441"/>
      <c r="AQ1473" s="441"/>
      <c r="AR1473" s="441"/>
      <c r="AS1473" s="441"/>
      <c r="AT1473" s="441"/>
      <c r="AU1473" s="441"/>
      <c r="AV1473" s="443"/>
      <c r="AW1473" s="442"/>
      <c r="AY1473" s="441"/>
      <c r="BC1473" s="441"/>
      <c r="BD1473" s="441"/>
      <c r="BE1473" s="441"/>
      <c r="BF1473" s="441"/>
      <c r="BG1473" s="441"/>
      <c r="BH1473" s="441"/>
      <c r="BI1473" s="441"/>
      <c r="BJ1473" s="441"/>
      <c r="BK1473" s="441"/>
    </row>
    <row r="1474" spans="1:63" x14ac:dyDescent="0.25">
      <c r="A1474" s="443"/>
      <c r="B1474" s="438"/>
      <c r="C1474" s="441"/>
      <c r="D1474" s="441"/>
      <c r="E1474" s="441"/>
      <c r="I1474" s="442"/>
      <c r="Q1474" s="443"/>
      <c r="S1474" s="443"/>
      <c r="T1474" s="441"/>
      <c r="U1474" s="444"/>
      <c r="V1474" s="438"/>
      <c r="W1474" s="443"/>
      <c r="X1474" s="443"/>
      <c r="Y1474" s="441"/>
      <c r="Z1474" s="445"/>
      <c r="AA1474" s="441"/>
      <c r="AB1474" s="443"/>
      <c r="AC1474" s="441"/>
      <c r="AD1474" s="444"/>
      <c r="AG1474" s="441"/>
      <c r="AH1474" s="441"/>
      <c r="AI1474" s="443"/>
      <c r="AL1474" s="441"/>
      <c r="AN1474" s="441"/>
      <c r="AO1474" s="443"/>
      <c r="AP1474" s="441"/>
      <c r="AQ1474" s="441"/>
      <c r="AR1474" s="441"/>
      <c r="AS1474" s="441"/>
      <c r="AT1474" s="441"/>
      <c r="AU1474" s="441"/>
      <c r="AV1474" s="443"/>
      <c r="AW1474" s="442"/>
      <c r="AY1474" s="441"/>
      <c r="BC1474" s="441"/>
      <c r="BD1474" s="441"/>
      <c r="BE1474" s="441"/>
      <c r="BF1474" s="441"/>
      <c r="BG1474" s="441"/>
      <c r="BH1474" s="441"/>
      <c r="BI1474" s="441"/>
      <c r="BJ1474" s="441"/>
      <c r="BK1474" s="441"/>
    </row>
    <row r="1475" spans="1:63" x14ac:dyDescent="0.25">
      <c r="A1475" s="443"/>
      <c r="B1475" s="438"/>
      <c r="C1475" s="441"/>
      <c r="D1475" s="441"/>
      <c r="E1475" s="441"/>
      <c r="I1475" s="442"/>
      <c r="Q1475" s="443"/>
      <c r="S1475" s="443"/>
      <c r="T1475" s="441"/>
      <c r="U1475" s="444"/>
      <c r="V1475" s="438"/>
      <c r="W1475" s="443"/>
      <c r="X1475" s="443"/>
      <c r="Y1475" s="441"/>
      <c r="Z1475" s="445"/>
      <c r="AA1475" s="441"/>
      <c r="AB1475" s="443"/>
      <c r="AC1475" s="441"/>
      <c r="AD1475" s="444"/>
      <c r="AG1475" s="441"/>
      <c r="AH1475" s="441"/>
      <c r="AI1475" s="443"/>
      <c r="AL1475" s="441"/>
      <c r="AN1475" s="441"/>
      <c r="AO1475" s="443"/>
      <c r="AP1475" s="441"/>
      <c r="AQ1475" s="441"/>
      <c r="AR1475" s="441"/>
      <c r="AS1475" s="441"/>
      <c r="AT1475" s="441"/>
      <c r="AU1475" s="441"/>
      <c r="AV1475" s="443"/>
      <c r="AW1475" s="442"/>
      <c r="AY1475" s="441"/>
      <c r="BC1475" s="441"/>
      <c r="BD1475" s="441"/>
      <c r="BE1475" s="441"/>
      <c r="BF1475" s="441"/>
      <c r="BG1475" s="441"/>
      <c r="BH1475" s="441"/>
      <c r="BI1475" s="441"/>
      <c r="BJ1475" s="441"/>
      <c r="BK1475" s="441"/>
    </row>
    <row r="1476" spans="1:63" x14ac:dyDescent="0.25">
      <c r="A1476" s="443"/>
      <c r="B1476" s="438"/>
      <c r="C1476" s="441"/>
      <c r="D1476" s="441"/>
      <c r="E1476" s="441"/>
      <c r="I1476" s="442"/>
      <c r="Q1476" s="443"/>
      <c r="S1476" s="443"/>
      <c r="T1476" s="441"/>
      <c r="U1476" s="444"/>
      <c r="V1476" s="438"/>
      <c r="W1476" s="443"/>
      <c r="X1476" s="443"/>
      <c r="Y1476" s="441"/>
      <c r="Z1476" s="445"/>
      <c r="AA1476" s="441"/>
      <c r="AB1476" s="443"/>
      <c r="AC1476" s="441"/>
      <c r="AD1476" s="444"/>
      <c r="AG1476" s="441"/>
      <c r="AH1476" s="441"/>
      <c r="AI1476" s="443"/>
      <c r="AL1476" s="441"/>
      <c r="AN1476" s="441"/>
      <c r="AO1476" s="443"/>
      <c r="AP1476" s="441"/>
      <c r="AQ1476" s="441"/>
      <c r="AR1476" s="441"/>
      <c r="AS1476" s="441"/>
      <c r="AT1476" s="441"/>
      <c r="AU1476" s="441"/>
      <c r="AV1476" s="443"/>
      <c r="AW1476" s="442"/>
      <c r="AY1476" s="441"/>
      <c r="BC1476" s="441"/>
      <c r="BD1476" s="441"/>
      <c r="BE1476" s="441"/>
      <c r="BF1476" s="441"/>
      <c r="BG1476" s="441"/>
      <c r="BH1476" s="441"/>
      <c r="BI1476" s="441"/>
      <c r="BJ1476" s="441"/>
      <c r="BK1476" s="441"/>
    </row>
    <row r="1477" spans="1:63" x14ac:dyDescent="0.25">
      <c r="A1477" s="443"/>
      <c r="B1477" s="438"/>
      <c r="C1477" s="441"/>
      <c r="D1477" s="441"/>
      <c r="E1477" s="441"/>
      <c r="I1477" s="442"/>
      <c r="Q1477" s="443"/>
      <c r="S1477" s="443"/>
      <c r="T1477" s="441"/>
      <c r="U1477" s="444"/>
      <c r="V1477" s="438"/>
      <c r="W1477" s="443"/>
      <c r="X1477" s="443"/>
      <c r="Y1477" s="441"/>
      <c r="Z1477" s="445"/>
      <c r="AA1477" s="441"/>
      <c r="AB1477" s="443"/>
      <c r="AC1477" s="441"/>
      <c r="AD1477" s="444"/>
      <c r="AG1477" s="441"/>
      <c r="AH1477" s="441"/>
      <c r="AI1477" s="443"/>
      <c r="AL1477" s="441"/>
      <c r="AN1477" s="441"/>
      <c r="AO1477" s="443"/>
      <c r="AP1477" s="441"/>
      <c r="AQ1477" s="441"/>
      <c r="AR1477" s="441"/>
      <c r="AS1477" s="441"/>
      <c r="AT1477" s="441"/>
      <c r="AU1477" s="441"/>
      <c r="AV1477" s="443"/>
      <c r="AW1477" s="442"/>
      <c r="AY1477" s="441"/>
      <c r="BC1477" s="441"/>
      <c r="BD1477" s="441"/>
      <c r="BE1477" s="441"/>
      <c r="BF1477" s="441"/>
      <c r="BG1477" s="441"/>
      <c r="BH1477" s="441"/>
      <c r="BI1477" s="441"/>
      <c r="BJ1477" s="441"/>
      <c r="BK1477" s="441"/>
    </row>
    <row r="1478" spans="1:63" x14ac:dyDescent="0.25">
      <c r="A1478" s="443"/>
      <c r="B1478" s="438"/>
      <c r="C1478" s="441"/>
      <c r="D1478" s="441"/>
      <c r="E1478" s="441"/>
      <c r="I1478" s="442"/>
      <c r="Q1478" s="443"/>
      <c r="S1478" s="443"/>
      <c r="T1478" s="441"/>
      <c r="U1478" s="444"/>
      <c r="V1478" s="438"/>
      <c r="W1478" s="443"/>
      <c r="X1478" s="443"/>
      <c r="Y1478" s="441"/>
      <c r="Z1478" s="445"/>
      <c r="AA1478" s="441"/>
      <c r="AB1478" s="443"/>
      <c r="AC1478" s="441"/>
      <c r="AD1478" s="444"/>
      <c r="AG1478" s="441"/>
      <c r="AH1478" s="441"/>
      <c r="AI1478" s="443"/>
      <c r="AL1478" s="441"/>
      <c r="AN1478" s="441"/>
      <c r="AO1478" s="443"/>
      <c r="AP1478" s="441"/>
      <c r="AQ1478" s="441"/>
      <c r="AR1478" s="441"/>
      <c r="AS1478" s="441"/>
      <c r="AT1478" s="441"/>
      <c r="AU1478" s="441"/>
      <c r="AV1478" s="443"/>
      <c r="AW1478" s="442"/>
      <c r="AY1478" s="441"/>
      <c r="BC1478" s="441"/>
      <c r="BD1478" s="441"/>
      <c r="BE1478" s="441"/>
      <c r="BF1478" s="441"/>
      <c r="BG1478" s="441"/>
      <c r="BH1478" s="441"/>
      <c r="BI1478" s="441"/>
      <c r="BJ1478" s="441"/>
      <c r="BK1478" s="441"/>
    </row>
    <row r="1479" spans="1:63" x14ac:dyDescent="0.25">
      <c r="A1479" s="443"/>
      <c r="B1479" s="438"/>
      <c r="C1479" s="441"/>
      <c r="D1479" s="441"/>
      <c r="E1479" s="441"/>
      <c r="I1479" s="442"/>
      <c r="Q1479" s="443"/>
      <c r="S1479" s="443"/>
      <c r="T1479" s="441"/>
      <c r="U1479" s="444"/>
      <c r="V1479" s="438"/>
      <c r="W1479" s="443"/>
      <c r="X1479" s="443"/>
      <c r="Y1479" s="441"/>
      <c r="Z1479" s="445"/>
      <c r="AA1479" s="441"/>
      <c r="AB1479" s="443"/>
      <c r="AC1479" s="441"/>
      <c r="AD1479" s="444"/>
      <c r="AG1479" s="441"/>
      <c r="AH1479" s="441"/>
      <c r="AI1479" s="443"/>
      <c r="AL1479" s="441"/>
      <c r="AN1479" s="441"/>
      <c r="AO1479" s="443"/>
      <c r="AP1479" s="441"/>
      <c r="AQ1479" s="441"/>
      <c r="AR1479" s="441"/>
      <c r="AS1479" s="441"/>
      <c r="AT1479" s="441"/>
      <c r="AU1479" s="441"/>
      <c r="AV1479" s="443"/>
      <c r="AW1479" s="442"/>
      <c r="AY1479" s="441"/>
      <c r="BC1479" s="441"/>
      <c r="BD1479" s="441"/>
      <c r="BE1479" s="441"/>
      <c r="BF1479" s="441"/>
      <c r="BG1479" s="441"/>
      <c r="BH1479" s="441"/>
      <c r="BI1479" s="441"/>
      <c r="BJ1479" s="441"/>
      <c r="BK1479" s="441"/>
    </row>
    <row r="1480" spans="1:63" x14ac:dyDescent="0.25">
      <c r="A1480" s="443"/>
      <c r="B1480" s="438"/>
      <c r="C1480" s="441"/>
      <c r="D1480" s="441"/>
      <c r="E1480" s="441"/>
      <c r="I1480" s="442"/>
      <c r="Q1480" s="443"/>
      <c r="S1480" s="443"/>
      <c r="T1480" s="441"/>
      <c r="U1480" s="444"/>
      <c r="V1480" s="438"/>
      <c r="W1480" s="443"/>
      <c r="X1480" s="443"/>
      <c r="Y1480" s="441"/>
      <c r="Z1480" s="445"/>
      <c r="AA1480" s="441"/>
      <c r="AB1480" s="443"/>
      <c r="AC1480" s="441"/>
      <c r="AD1480" s="444"/>
      <c r="AG1480" s="441"/>
      <c r="AH1480" s="441"/>
      <c r="AI1480" s="443"/>
      <c r="AL1480" s="441"/>
      <c r="AN1480" s="441"/>
      <c r="AO1480" s="443"/>
      <c r="AP1480" s="441"/>
      <c r="AQ1480" s="441"/>
      <c r="AR1480" s="441"/>
      <c r="AS1480" s="441"/>
      <c r="AT1480" s="441"/>
      <c r="AU1480" s="441"/>
      <c r="AV1480" s="443"/>
      <c r="AW1480" s="442"/>
      <c r="AY1480" s="441"/>
      <c r="BC1480" s="441"/>
      <c r="BD1480" s="441"/>
      <c r="BE1480" s="441"/>
      <c r="BF1480" s="441"/>
      <c r="BG1480" s="441"/>
      <c r="BH1480" s="441"/>
      <c r="BI1480" s="441"/>
      <c r="BJ1480" s="441"/>
      <c r="BK1480" s="441"/>
    </row>
    <row r="1481" spans="1:63" x14ac:dyDescent="0.25">
      <c r="A1481" s="443"/>
      <c r="B1481" s="438"/>
      <c r="C1481" s="441"/>
      <c r="D1481" s="441"/>
      <c r="E1481" s="441"/>
      <c r="I1481" s="442"/>
      <c r="Q1481" s="443"/>
      <c r="S1481" s="443"/>
      <c r="T1481" s="441"/>
      <c r="U1481" s="444"/>
      <c r="V1481" s="438"/>
      <c r="W1481" s="443"/>
      <c r="X1481" s="443"/>
      <c r="Y1481" s="441"/>
      <c r="Z1481" s="445"/>
      <c r="AA1481" s="441"/>
      <c r="AB1481" s="443"/>
      <c r="AC1481" s="441"/>
      <c r="AD1481" s="444"/>
      <c r="AG1481" s="441"/>
      <c r="AH1481" s="441"/>
      <c r="AI1481" s="443"/>
      <c r="AL1481" s="441"/>
      <c r="AN1481" s="441"/>
      <c r="AO1481" s="443"/>
      <c r="AP1481" s="441"/>
      <c r="AQ1481" s="441"/>
      <c r="AR1481" s="441"/>
      <c r="AS1481" s="441"/>
      <c r="AT1481" s="441"/>
      <c r="AU1481" s="441"/>
      <c r="AV1481" s="443"/>
      <c r="AW1481" s="442"/>
      <c r="AY1481" s="441"/>
      <c r="BC1481" s="441"/>
      <c r="BD1481" s="441"/>
      <c r="BE1481" s="441"/>
      <c r="BF1481" s="441"/>
      <c r="BG1481" s="441"/>
      <c r="BH1481" s="441"/>
      <c r="BI1481" s="441"/>
      <c r="BJ1481" s="441"/>
      <c r="BK1481" s="441"/>
    </row>
    <row r="1482" spans="1:63" x14ac:dyDescent="0.25">
      <c r="A1482" s="443"/>
      <c r="B1482" s="438"/>
      <c r="C1482" s="441"/>
      <c r="D1482" s="441"/>
      <c r="E1482" s="441"/>
      <c r="I1482" s="442"/>
      <c r="Q1482" s="443"/>
      <c r="S1482" s="443"/>
      <c r="T1482" s="441"/>
      <c r="U1482" s="444"/>
      <c r="V1482" s="438"/>
      <c r="W1482" s="443"/>
      <c r="X1482" s="443"/>
      <c r="Y1482" s="441"/>
      <c r="Z1482" s="445"/>
      <c r="AA1482" s="441"/>
      <c r="AB1482" s="443"/>
      <c r="AC1482" s="441"/>
      <c r="AD1482" s="444"/>
      <c r="AG1482" s="441"/>
      <c r="AH1482" s="441"/>
      <c r="AI1482" s="443"/>
      <c r="AL1482" s="441"/>
      <c r="AN1482" s="441"/>
      <c r="AO1482" s="443"/>
      <c r="AP1482" s="441"/>
      <c r="AQ1482" s="441"/>
      <c r="AR1482" s="441"/>
      <c r="AS1482" s="441"/>
      <c r="AT1482" s="441"/>
      <c r="AU1482" s="441"/>
      <c r="AV1482" s="443"/>
      <c r="AW1482" s="442"/>
      <c r="AY1482" s="441"/>
      <c r="BC1482" s="441"/>
      <c r="BD1482" s="441"/>
      <c r="BE1482" s="441"/>
      <c r="BF1482" s="441"/>
      <c r="BG1482" s="441"/>
      <c r="BH1482" s="441"/>
      <c r="BI1482" s="441"/>
      <c r="BJ1482" s="441"/>
      <c r="BK1482" s="441"/>
    </row>
    <row r="1483" spans="1:63" x14ac:dyDescent="0.25">
      <c r="A1483" s="443"/>
      <c r="B1483" s="438"/>
      <c r="C1483" s="441"/>
      <c r="D1483" s="441"/>
      <c r="E1483" s="441"/>
      <c r="I1483" s="442"/>
      <c r="Q1483" s="443"/>
      <c r="S1483" s="443"/>
      <c r="T1483" s="441"/>
      <c r="U1483" s="444"/>
      <c r="V1483" s="438"/>
      <c r="W1483" s="443"/>
      <c r="X1483" s="443"/>
      <c r="Y1483" s="441"/>
      <c r="Z1483" s="445"/>
      <c r="AA1483" s="441"/>
      <c r="AB1483" s="443"/>
      <c r="AC1483" s="441"/>
      <c r="AD1483" s="444"/>
      <c r="AG1483" s="441"/>
      <c r="AH1483" s="441"/>
      <c r="AI1483" s="443"/>
      <c r="AL1483" s="441"/>
      <c r="AN1483" s="441"/>
      <c r="AO1483" s="443"/>
      <c r="AP1483" s="441"/>
      <c r="AQ1483" s="441"/>
      <c r="AR1483" s="441"/>
      <c r="AS1483" s="441"/>
      <c r="AT1483" s="441"/>
      <c r="AU1483" s="441"/>
      <c r="AV1483" s="443"/>
      <c r="AW1483" s="442"/>
      <c r="AY1483" s="441"/>
      <c r="BC1483" s="441"/>
      <c r="BD1483" s="441"/>
      <c r="BE1483" s="441"/>
      <c r="BF1483" s="441"/>
      <c r="BG1483" s="441"/>
      <c r="BH1483" s="441"/>
      <c r="BI1483" s="441"/>
      <c r="BJ1483" s="441"/>
      <c r="BK1483" s="441"/>
    </row>
    <row r="1484" spans="1:63" x14ac:dyDescent="0.25">
      <c r="A1484" s="443"/>
      <c r="B1484" s="438"/>
      <c r="C1484" s="441"/>
      <c r="D1484" s="441"/>
      <c r="E1484" s="441"/>
      <c r="I1484" s="442"/>
      <c r="Q1484" s="443"/>
      <c r="S1484" s="443"/>
      <c r="T1484" s="441"/>
      <c r="U1484" s="444"/>
      <c r="V1484" s="438"/>
      <c r="W1484" s="443"/>
      <c r="X1484" s="443"/>
      <c r="Y1484" s="441"/>
      <c r="Z1484" s="445"/>
      <c r="AA1484" s="441"/>
      <c r="AB1484" s="443"/>
      <c r="AC1484" s="441"/>
      <c r="AD1484" s="444"/>
      <c r="AG1484" s="441"/>
      <c r="AH1484" s="441"/>
      <c r="AI1484" s="443"/>
      <c r="AL1484" s="441"/>
      <c r="AN1484" s="441"/>
      <c r="AO1484" s="443"/>
      <c r="AP1484" s="441"/>
      <c r="AQ1484" s="441"/>
      <c r="AR1484" s="441"/>
      <c r="AS1484" s="441"/>
      <c r="AT1484" s="441"/>
      <c r="AU1484" s="441"/>
      <c r="AV1484" s="443"/>
      <c r="AW1484" s="442"/>
      <c r="AY1484" s="441"/>
      <c r="BC1484" s="441"/>
      <c r="BD1484" s="441"/>
      <c r="BE1484" s="441"/>
      <c r="BF1484" s="441"/>
      <c r="BG1484" s="441"/>
      <c r="BH1484" s="441"/>
      <c r="BI1484" s="441"/>
      <c r="BJ1484" s="441"/>
      <c r="BK1484" s="441"/>
    </row>
    <row r="1485" spans="1:63" x14ac:dyDescent="0.25">
      <c r="A1485" s="443"/>
      <c r="B1485" s="438"/>
      <c r="C1485" s="441"/>
      <c r="D1485" s="441"/>
      <c r="E1485" s="441"/>
      <c r="I1485" s="442"/>
      <c r="Q1485" s="443"/>
      <c r="S1485" s="443"/>
      <c r="T1485" s="441"/>
      <c r="U1485" s="444"/>
      <c r="V1485" s="438"/>
      <c r="W1485" s="443"/>
      <c r="X1485" s="443"/>
      <c r="Y1485" s="441"/>
      <c r="Z1485" s="445"/>
      <c r="AA1485" s="441"/>
      <c r="AB1485" s="443"/>
      <c r="AC1485" s="441"/>
      <c r="AD1485" s="444"/>
      <c r="AG1485" s="441"/>
      <c r="AH1485" s="441"/>
      <c r="AI1485" s="443"/>
      <c r="AL1485" s="441"/>
      <c r="AN1485" s="441"/>
      <c r="AO1485" s="443"/>
      <c r="AP1485" s="441"/>
      <c r="AQ1485" s="441"/>
      <c r="AR1485" s="441"/>
      <c r="AS1485" s="441"/>
      <c r="AT1485" s="441"/>
      <c r="AU1485" s="441"/>
      <c r="AV1485" s="443"/>
      <c r="AW1485" s="442"/>
      <c r="AY1485" s="441"/>
      <c r="BC1485" s="441"/>
      <c r="BD1485" s="441"/>
      <c r="BE1485" s="441"/>
      <c r="BF1485" s="441"/>
      <c r="BG1485" s="441"/>
      <c r="BH1485" s="441"/>
      <c r="BI1485" s="441"/>
      <c r="BJ1485" s="441"/>
      <c r="BK1485" s="441"/>
    </row>
    <row r="1486" spans="1:63" x14ac:dyDescent="0.25">
      <c r="A1486" s="443"/>
      <c r="B1486" s="438"/>
      <c r="C1486" s="441"/>
      <c r="D1486" s="441"/>
      <c r="E1486" s="441"/>
      <c r="I1486" s="442"/>
      <c r="Q1486" s="443"/>
      <c r="S1486" s="443"/>
      <c r="T1486" s="441"/>
      <c r="U1486" s="444"/>
      <c r="V1486" s="438"/>
      <c r="W1486" s="443"/>
      <c r="X1486" s="443"/>
      <c r="Y1486" s="441"/>
      <c r="Z1486" s="445"/>
      <c r="AA1486" s="441"/>
      <c r="AB1486" s="443"/>
      <c r="AC1486" s="441"/>
      <c r="AD1486" s="444"/>
      <c r="AG1486" s="441"/>
      <c r="AH1486" s="441"/>
      <c r="AI1486" s="443"/>
      <c r="AL1486" s="441"/>
      <c r="AN1486" s="441"/>
      <c r="AO1486" s="443"/>
      <c r="AP1486" s="441"/>
      <c r="AQ1486" s="441"/>
      <c r="AR1486" s="441"/>
      <c r="AS1486" s="441"/>
      <c r="AT1486" s="441"/>
      <c r="AU1486" s="441"/>
      <c r="AV1486" s="443"/>
      <c r="AW1486" s="442"/>
      <c r="AY1486" s="441"/>
      <c r="BC1486" s="441"/>
      <c r="BD1486" s="441"/>
      <c r="BE1486" s="441"/>
      <c r="BF1486" s="441"/>
      <c r="BG1486" s="441"/>
      <c r="BH1486" s="441"/>
      <c r="BI1486" s="441"/>
      <c r="BJ1486" s="441"/>
      <c r="BK1486" s="441"/>
    </row>
    <row r="1487" spans="1:63" x14ac:dyDescent="0.25">
      <c r="A1487" s="443"/>
      <c r="B1487" s="438"/>
      <c r="C1487" s="441"/>
      <c r="D1487" s="441"/>
      <c r="E1487" s="441"/>
      <c r="I1487" s="442"/>
      <c r="Q1487" s="443"/>
      <c r="S1487" s="443"/>
      <c r="T1487" s="441"/>
      <c r="U1487" s="444"/>
      <c r="V1487" s="438"/>
      <c r="W1487" s="443"/>
      <c r="X1487" s="443"/>
      <c r="Y1487" s="441"/>
      <c r="Z1487" s="445"/>
      <c r="AA1487" s="441"/>
      <c r="AB1487" s="443"/>
      <c r="AC1487" s="441"/>
      <c r="AD1487" s="444"/>
      <c r="AG1487" s="441"/>
      <c r="AH1487" s="441"/>
      <c r="AI1487" s="443"/>
      <c r="AL1487" s="441"/>
      <c r="AN1487" s="441"/>
      <c r="AO1487" s="443"/>
      <c r="AP1487" s="441"/>
      <c r="AQ1487" s="441"/>
      <c r="AR1487" s="441"/>
      <c r="AS1487" s="441"/>
      <c r="AT1487" s="441"/>
      <c r="AU1487" s="441"/>
      <c r="AV1487" s="443"/>
      <c r="AW1487" s="442"/>
      <c r="AY1487" s="441"/>
      <c r="BC1487" s="441"/>
      <c r="BD1487" s="441"/>
      <c r="BE1487" s="441"/>
      <c r="BF1487" s="441"/>
      <c r="BG1487" s="441"/>
      <c r="BH1487" s="441"/>
      <c r="BI1487" s="441"/>
      <c r="BJ1487" s="441"/>
      <c r="BK1487" s="441"/>
    </row>
    <row r="1488" spans="1:63" x14ac:dyDescent="0.25">
      <c r="A1488" s="443"/>
      <c r="B1488" s="438"/>
      <c r="C1488" s="441"/>
      <c r="D1488" s="441"/>
      <c r="E1488" s="441"/>
      <c r="I1488" s="442"/>
      <c r="Q1488" s="443"/>
      <c r="S1488" s="443"/>
      <c r="T1488" s="441"/>
      <c r="U1488" s="444"/>
      <c r="V1488" s="438"/>
      <c r="W1488" s="443"/>
      <c r="X1488" s="443"/>
      <c r="Y1488" s="441"/>
      <c r="Z1488" s="445"/>
      <c r="AA1488" s="441"/>
      <c r="AB1488" s="443"/>
      <c r="AC1488" s="441"/>
      <c r="AD1488" s="444"/>
      <c r="AG1488" s="441"/>
      <c r="AH1488" s="441"/>
      <c r="AI1488" s="443"/>
      <c r="AL1488" s="441"/>
      <c r="AN1488" s="441"/>
      <c r="AO1488" s="443"/>
      <c r="AP1488" s="441"/>
      <c r="AQ1488" s="441"/>
      <c r="AR1488" s="441"/>
      <c r="AS1488" s="441"/>
      <c r="AT1488" s="441"/>
      <c r="AU1488" s="441"/>
      <c r="AV1488" s="443"/>
      <c r="AW1488" s="442"/>
      <c r="AY1488" s="441"/>
      <c r="BC1488" s="441"/>
      <c r="BD1488" s="441"/>
      <c r="BE1488" s="441"/>
      <c r="BF1488" s="441"/>
      <c r="BG1488" s="441"/>
      <c r="BH1488" s="441"/>
      <c r="BI1488" s="441"/>
      <c r="BJ1488" s="441"/>
      <c r="BK1488" s="441"/>
    </row>
    <row r="1489" spans="1:63" x14ac:dyDescent="0.25">
      <c r="A1489" s="443"/>
      <c r="B1489" s="438"/>
      <c r="C1489" s="441"/>
      <c r="D1489" s="441"/>
      <c r="E1489" s="441"/>
      <c r="I1489" s="442"/>
      <c r="Q1489" s="443"/>
      <c r="S1489" s="443"/>
      <c r="T1489" s="441"/>
      <c r="U1489" s="444"/>
      <c r="V1489" s="438"/>
      <c r="W1489" s="443"/>
      <c r="X1489" s="443"/>
      <c r="Y1489" s="441"/>
      <c r="Z1489" s="445"/>
      <c r="AA1489" s="441"/>
      <c r="AB1489" s="443"/>
      <c r="AC1489" s="441"/>
      <c r="AD1489" s="444"/>
      <c r="AG1489" s="441"/>
      <c r="AH1489" s="441"/>
      <c r="AI1489" s="443"/>
      <c r="AL1489" s="441"/>
      <c r="AN1489" s="441"/>
      <c r="AO1489" s="443"/>
      <c r="AP1489" s="441"/>
      <c r="AQ1489" s="441"/>
      <c r="AR1489" s="441"/>
      <c r="AS1489" s="441"/>
      <c r="AT1489" s="441"/>
      <c r="AU1489" s="441"/>
      <c r="AV1489" s="443"/>
      <c r="AW1489" s="442"/>
      <c r="AY1489" s="441"/>
      <c r="BC1489" s="441"/>
      <c r="BD1489" s="441"/>
      <c r="BE1489" s="441"/>
      <c r="BF1489" s="441"/>
      <c r="BG1489" s="441"/>
      <c r="BH1489" s="441"/>
      <c r="BI1489" s="441"/>
      <c r="BJ1489" s="441"/>
      <c r="BK1489" s="441"/>
    </row>
    <row r="1490" spans="1:63" x14ac:dyDescent="0.25">
      <c r="A1490" s="443"/>
      <c r="B1490" s="438"/>
      <c r="C1490" s="441"/>
      <c r="D1490" s="441"/>
      <c r="E1490" s="441"/>
      <c r="I1490" s="442"/>
      <c r="Q1490" s="443"/>
      <c r="S1490" s="443"/>
      <c r="T1490" s="441"/>
      <c r="U1490" s="444"/>
      <c r="V1490" s="438"/>
      <c r="W1490" s="443"/>
      <c r="X1490" s="443"/>
      <c r="Y1490" s="441"/>
      <c r="Z1490" s="445"/>
      <c r="AA1490" s="441"/>
      <c r="AB1490" s="443"/>
      <c r="AC1490" s="441"/>
      <c r="AD1490" s="444"/>
      <c r="AG1490" s="441"/>
      <c r="AH1490" s="441"/>
      <c r="AI1490" s="443"/>
      <c r="AL1490" s="441"/>
      <c r="AN1490" s="441"/>
      <c r="AO1490" s="443"/>
      <c r="AP1490" s="441"/>
      <c r="AQ1490" s="441"/>
      <c r="AR1490" s="441"/>
      <c r="AS1490" s="441"/>
      <c r="AT1490" s="441"/>
      <c r="AU1490" s="441"/>
      <c r="AV1490" s="443"/>
      <c r="AW1490" s="442"/>
      <c r="AY1490" s="441"/>
      <c r="BC1490" s="441"/>
      <c r="BD1490" s="441"/>
      <c r="BE1490" s="441"/>
      <c r="BF1490" s="441"/>
      <c r="BG1490" s="441"/>
      <c r="BH1490" s="441"/>
      <c r="BI1490" s="441"/>
      <c r="BJ1490" s="441"/>
      <c r="BK1490" s="441"/>
    </row>
    <row r="1491" spans="1:63" x14ac:dyDescent="0.25">
      <c r="A1491" s="443"/>
      <c r="B1491" s="438"/>
      <c r="C1491" s="441"/>
      <c r="D1491" s="441"/>
      <c r="E1491" s="441"/>
      <c r="I1491" s="442"/>
      <c r="Q1491" s="443"/>
      <c r="S1491" s="443"/>
      <c r="T1491" s="441"/>
      <c r="U1491" s="444"/>
      <c r="V1491" s="438"/>
      <c r="W1491" s="443"/>
      <c r="X1491" s="443"/>
      <c r="Y1491" s="441"/>
      <c r="Z1491" s="445"/>
      <c r="AA1491" s="441"/>
      <c r="AB1491" s="443"/>
      <c r="AC1491" s="441"/>
      <c r="AD1491" s="444"/>
      <c r="AG1491" s="441"/>
      <c r="AH1491" s="441"/>
      <c r="AI1491" s="443"/>
      <c r="AL1491" s="441"/>
      <c r="AN1491" s="441"/>
      <c r="AO1491" s="443"/>
      <c r="AP1491" s="441"/>
      <c r="AQ1491" s="441"/>
      <c r="AR1491" s="441"/>
      <c r="AS1491" s="441"/>
      <c r="AT1491" s="441"/>
      <c r="AU1491" s="441"/>
      <c r="AV1491" s="443"/>
      <c r="AW1491" s="442"/>
      <c r="AY1491" s="441"/>
      <c r="BC1491" s="441"/>
      <c r="BD1491" s="441"/>
      <c r="BE1491" s="441"/>
      <c r="BF1491" s="441"/>
      <c r="BG1491" s="441"/>
      <c r="BH1491" s="441"/>
      <c r="BI1491" s="441"/>
      <c r="BJ1491" s="441"/>
      <c r="BK1491" s="441"/>
    </row>
    <row r="1492" spans="1:63" x14ac:dyDescent="0.25">
      <c r="A1492" s="443"/>
      <c r="B1492" s="438"/>
      <c r="C1492" s="441"/>
      <c r="D1492" s="441"/>
      <c r="E1492" s="441"/>
      <c r="I1492" s="442"/>
      <c r="Q1492" s="443"/>
      <c r="S1492" s="443"/>
      <c r="T1492" s="441"/>
      <c r="U1492" s="444"/>
      <c r="V1492" s="438"/>
      <c r="W1492" s="443"/>
      <c r="X1492" s="443"/>
      <c r="Y1492" s="441"/>
      <c r="Z1492" s="445"/>
      <c r="AA1492" s="441"/>
      <c r="AB1492" s="443"/>
      <c r="AC1492" s="441"/>
      <c r="AD1492" s="444"/>
      <c r="AG1492" s="441"/>
      <c r="AH1492" s="441"/>
      <c r="AI1492" s="443"/>
      <c r="AL1492" s="441"/>
      <c r="AN1492" s="441"/>
      <c r="AO1492" s="443"/>
      <c r="AP1492" s="441"/>
      <c r="AQ1492" s="441"/>
      <c r="AR1492" s="441"/>
      <c r="AS1492" s="441"/>
      <c r="AT1492" s="441"/>
      <c r="AU1492" s="441"/>
      <c r="AV1492" s="443"/>
      <c r="AW1492" s="442"/>
      <c r="AY1492" s="441"/>
      <c r="BC1492" s="441"/>
      <c r="BD1492" s="441"/>
      <c r="BE1492" s="441"/>
      <c r="BF1492" s="441"/>
      <c r="BG1492" s="441"/>
      <c r="BH1492" s="441"/>
      <c r="BI1492" s="441"/>
      <c r="BJ1492" s="441"/>
      <c r="BK1492" s="441"/>
    </row>
    <row r="1493" spans="1:63" x14ac:dyDescent="0.25">
      <c r="A1493" s="443"/>
      <c r="B1493" s="438"/>
      <c r="C1493" s="441"/>
      <c r="D1493" s="441"/>
      <c r="E1493" s="441"/>
      <c r="I1493" s="442"/>
      <c r="Q1493" s="443"/>
      <c r="S1493" s="443"/>
      <c r="T1493" s="441"/>
      <c r="U1493" s="444"/>
      <c r="V1493" s="438"/>
      <c r="W1493" s="443"/>
      <c r="X1493" s="443"/>
      <c r="Y1493" s="441"/>
      <c r="Z1493" s="445"/>
      <c r="AA1493" s="441"/>
      <c r="AB1493" s="443"/>
      <c r="AC1493" s="441"/>
      <c r="AD1493" s="444"/>
      <c r="AG1493" s="441"/>
      <c r="AH1493" s="441"/>
      <c r="AI1493" s="443"/>
      <c r="AL1493" s="441"/>
      <c r="AN1493" s="441"/>
      <c r="AO1493" s="443"/>
      <c r="AP1493" s="441"/>
      <c r="AQ1493" s="441"/>
      <c r="AR1493" s="441"/>
      <c r="AS1493" s="441"/>
      <c r="AT1493" s="441"/>
      <c r="AU1493" s="441"/>
      <c r="AV1493" s="443"/>
      <c r="AW1493" s="442"/>
      <c r="AY1493" s="441"/>
      <c r="BC1493" s="441"/>
      <c r="BD1493" s="441"/>
      <c r="BE1493" s="441"/>
      <c r="BF1493" s="441"/>
      <c r="BG1493" s="441"/>
      <c r="BH1493" s="441"/>
      <c r="BI1493" s="441"/>
      <c r="BJ1493" s="441"/>
      <c r="BK1493" s="441"/>
    </row>
    <row r="1494" spans="1:63" x14ac:dyDescent="0.25">
      <c r="A1494" s="443"/>
      <c r="B1494" s="438"/>
      <c r="C1494" s="441"/>
      <c r="D1494" s="441"/>
      <c r="E1494" s="441"/>
      <c r="I1494" s="442"/>
      <c r="Q1494" s="443"/>
      <c r="S1494" s="443"/>
      <c r="T1494" s="441"/>
      <c r="U1494" s="444"/>
      <c r="V1494" s="438"/>
      <c r="W1494" s="443"/>
      <c r="X1494" s="443"/>
      <c r="Y1494" s="441"/>
      <c r="Z1494" s="445"/>
      <c r="AA1494" s="441"/>
      <c r="AB1494" s="443"/>
      <c r="AC1494" s="441"/>
      <c r="AD1494" s="444"/>
      <c r="AG1494" s="441"/>
      <c r="AH1494" s="441"/>
      <c r="AI1494" s="443"/>
      <c r="AL1494" s="441"/>
      <c r="AN1494" s="441"/>
      <c r="AO1494" s="443"/>
      <c r="AP1494" s="441"/>
      <c r="AQ1494" s="441"/>
      <c r="AR1494" s="441"/>
      <c r="AS1494" s="441"/>
      <c r="AT1494" s="441"/>
      <c r="AU1494" s="441"/>
      <c r="AV1494" s="443"/>
      <c r="AW1494" s="442"/>
      <c r="AY1494" s="441"/>
      <c r="BC1494" s="441"/>
      <c r="BD1494" s="441"/>
      <c r="BE1494" s="441"/>
      <c r="BF1494" s="441"/>
      <c r="BG1494" s="441"/>
      <c r="BH1494" s="441"/>
      <c r="BI1494" s="441"/>
      <c r="BJ1494" s="441"/>
      <c r="BK1494" s="441"/>
    </row>
    <row r="1495" spans="1:63" x14ac:dyDescent="0.25">
      <c r="A1495" s="443"/>
      <c r="B1495" s="438"/>
      <c r="C1495" s="441"/>
      <c r="D1495" s="441"/>
      <c r="E1495" s="441"/>
      <c r="I1495" s="442"/>
      <c r="Q1495" s="443"/>
      <c r="S1495" s="443"/>
      <c r="T1495" s="441"/>
      <c r="U1495" s="444"/>
      <c r="V1495" s="438"/>
      <c r="W1495" s="443"/>
      <c r="X1495" s="443"/>
      <c r="Y1495" s="441"/>
      <c r="Z1495" s="445"/>
      <c r="AA1495" s="441"/>
      <c r="AB1495" s="443"/>
      <c r="AC1495" s="441"/>
      <c r="AD1495" s="444"/>
      <c r="AG1495" s="441"/>
      <c r="AH1495" s="441"/>
      <c r="AI1495" s="443"/>
      <c r="AL1495" s="441"/>
      <c r="AN1495" s="441"/>
      <c r="AO1495" s="443"/>
      <c r="AP1495" s="441"/>
      <c r="AQ1495" s="441"/>
      <c r="AR1495" s="441"/>
      <c r="AS1495" s="441"/>
      <c r="AT1495" s="441"/>
      <c r="AU1495" s="441"/>
      <c r="AV1495" s="443"/>
      <c r="AW1495" s="442"/>
      <c r="AY1495" s="441"/>
      <c r="BC1495" s="441"/>
      <c r="BD1495" s="441"/>
      <c r="BE1495" s="441"/>
      <c r="BF1495" s="441"/>
      <c r="BG1495" s="441"/>
      <c r="BH1495" s="441"/>
      <c r="BI1495" s="441"/>
      <c r="BJ1495" s="441"/>
      <c r="BK1495" s="441"/>
    </row>
    <row r="1496" spans="1:63" x14ac:dyDescent="0.25">
      <c r="A1496" s="443"/>
      <c r="B1496" s="438"/>
      <c r="C1496" s="441"/>
      <c r="D1496" s="441"/>
      <c r="E1496" s="441"/>
      <c r="I1496" s="442"/>
      <c r="Q1496" s="443"/>
      <c r="S1496" s="443"/>
      <c r="T1496" s="441"/>
      <c r="U1496" s="444"/>
      <c r="V1496" s="438"/>
      <c r="W1496" s="443"/>
      <c r="X1496" s="443"/>
      <c r="Y1496" s="441"/>
      <c r="Z1496" s="445"/>
      <c r="AA1496" s="441"/>
      <c r="AB1496" s="443"/>
      <c r="AC1496" s="441"/>
      <c r="AD1496" s="444"/>
      <c r="AG1496" s="441"/>
      <c r="AH1496" s="441"/>
      <c r="AI1496" s="443"/>
      <c r="AL1496" s="441"/>
      <c r="AN1496" s="441"/>
      <c r="AO1496" s="443"/>
      <c r="AP1496" s="441"/>
      <c r="AQ1496" s="441"/>
      <c r="AR1496" s="441"/>
      <c r="AS1496" s="441"/>
      <c r="AT1496" s="441"/>
      <c r="AU1496" s="441"/>
      <c r="AV1496" s="443"/>
      <c r="AW1496" s="442"/>
      <c r="AY1496" s="441"/>
      <c r="BC1496" s="441"/>
      <c r="BD1496" s="441"/>
      <c r="BE1496" s="441"/>
      <c r="BF1496" s="441"/>
      <c r="BG1496" s="441"/>
      <c r="BH1496" s="441"/>
      <c r="BI1496" s="441"/>
      <c r="BJ1496" s="441"/>
      <c r="BK1496" s="441"/>
    </row>
    <row r="1497" spans="1:63" x14ac:dyDescent="0.25">
      <c r="A1497" s="443"/>
      <c r="B1497" s="438"/>
      <c r="C1497" s="441"/>
      <c r="D1497" s="441"/>
      <c r="E1497" s="441"/>
      <c r="I1497" s="442"/>
      <c r="Q1497" s="443"/>
      <c r="S1497" s="443"/>
      <c r="T1497" s="441"/>
      <c r="U1497" s="444"/>
      <c r="V1497" s="438"/>
      <c r="W1497" s="443"/>
      <c r="X1497" s="443"/>
      <c r="Y1497" s="441"/>
      <c r="Z1497" s="445"/>
      <c r="AA1497" s="441"/>
      <c r="AB1497" s="443"/>
      <c r="AC1497" s="441"/>
      <c r="AD1497" s="444"/>
      <c r="AG1497" s="441"/>
      <c r="AH1497" s="441"/>
      <c r="AI1497" s="443"/>
      <c r="AL1497" s="441"/>
      <c r="AN1497" s="441"/>
      <c r="AO1497" s="443"/>
      <c r="AP1497" s="441"/>
      <c r="AQ1497" s="441"/>
      <c r="AR1497" s="441"/>
      <c r="AS1497" s="441"/>
      <c r="AT1497" s="441"/>
      <c r="AU1497" s="441"/>
      <c r="AV1497" s="443"/>
      <c r="AW1497" s="442"/>
      <c r="AY1497" s="441"/>
      <c r="BC1497" s="441"/>
      <c r="BD1497" s="441"/>
      <c r="BE1497" s="441"/>
      <c r="BF1497" s="441"/>
      <c r="BG1497" s="441"/>
      <c r="BH1497" s="441"/>
      <c r="BI1497" s="441"/>
      <c r="BJ1497" s="441"/>
      <c r="BK1497" s="441"/>
    </row>
    <row r="1498" spans="1:63" x14ac:dyDescent="0.25">
      <c r="A1498" s="443"/>
      <c r="B1498" s="438"/>
      <c r="C1498" s="441"/>
      <c r="D1498" s="441"/>
      <c r="E1498" s="441"/>
      <c r="I1498" s="442"/>
      <c r="Q1498" s="443"/>
      <c r="S1498" s="443"/>
      <c r="T1498" s="441"/>
      <c r="U1498" s="444"/>
      <c r="V1498" s="438"/>
      <c r="W1498" s="443"/>
      <c r="X1498" s="443"/>
      <c r="Y1498" s="441"/>
      <c r="Z1498" s="445"/>
      <c r="AA1498" s="441"/>
      <c r="AB1498" s="443"/>
      <c r="AC1498" s="441"/>
      <c r="AD1498" s="444"/>
      <c r="AG1498" s="441"/>
      <c r="AH1498" s="441"/>
      <c r="AI1498" s="443"/>
      <c r="AL1498" s="441"/>
      <c r="AN1498" s="441"/>
      <c r="AO1498" s="443"/>
      <c r="AP1498" s="441"/>
      <c r="AQ1498" s="441"/>
      <c r="AR1498" s="441"/>
      <c r="AS1498" s="441"/>
      <c r="AT1498" s="441"/>
      <c r="AU1498" s="441"/>
      <c r="AV1498" s="443"/>
      <c r="AW1498" s="442"/>
      <c r="AY1498" s="441"/>
      <c r="BC1498" s="441"/>
      <c r="BD1498" s="441"/>
      <c r="BE1498" s="441"/>
      <c r="BF1498" s="441"/>
      <c r="BG1498" s="441"/>
      <c r="BH1498" s="441"/>
      <c r="BI1498" s="441"/>
      <c r="BJ1498" s="441"/>
      <c r="BK1498" s="441"/>
    </row>
    <row r="1499" spans="1:63" x14ac:dyDescent="0.25">
      <c r="A1499" s="443"/>
      <c r="B1499" s="438"/>
      <c r="C1499" s="441"/>
      <c r="D1499" s="441"/>
      <c r="E1499" s="441"/>
      <c r="I1499" s="442"/>
      <c r="Q1499" s="443"/>
      <c r="S1499" s="443"/>
      <c r="T1499" s="441"/>
      <c r="U1499" s="444"/>
      <c r="V1499" s="438"/>
      <c r="W1499" s="443"/>
      <c r="X1499" s="443"/>
      <c r="Y1499" s="441"/>
      <c r="Z1499" s="445"/>
      <c r="AA1499" s="441"/>
      <c r="AB1499" s="443"/>
      <c r="AC1499" s="441"/>
      <c r="AD1499" s="444"/>
      <c r="AG1499" s="441"/>
      <c r="AH1499" s="441"/>
      <c r="AI1499" s="443"/>
      <c r="AL1499" s="441"/>
      <c r="AN1499" s="441"/>
      <c r="AO1499" s="443"/>
      <c r="AP1499" s="441"/>
      <c r="AQ1499" s="441"/>
      <c r="AR1499" s="441"/>
      <c r="AS1499" s="441"/>
      <c r="AT1499" s="441"/>
      <c r="AU1499" s="441"/>
      <c r="AV1499" s="443"/>
      <c r="AW1499" s="442"/>
      <c r="AY1499" s="441"/>
      <c r="BC1499" s="441"/>
      <c r="BD1499" s="441"/>
      <c r="BE1499" s="441"/>
      <c r="BF1499" s="441"/>
      <c r="BG1499" s="441"/>
      <c r="BH1499" s="441"/>
      <c r="BI1499" s="441"/>
      <c r="BJ1499" s="441"/>
      <c r="BK1499" s="441"/>
    </row>
    <row r="1500" spans="1:63" x14ac:dyDescent="0.25">
      <c r="A1500" s="443"/>
      <c r="B1500" s="438"/>
      <c r="C1500" s="441"/>
      <c r="D1500" s="441"/>
      <c r="E1500" s="441"/>
      <c r="I1500" s="442"/>
      <c r="Q1500" s="443"/>
      <c r="S1500" s="443"/>
      <c r="T1500" s="441"/>
      <c r="U1500" s="444"/>
      <c r="V1500" s="438"/>
      <c r="W1500" s="443"/>
      <c r="X1500" s="443"/>
      <c r="Y1500" s="441"/>
      <c r="Z1500" s="445"/>
      <c r="AA1500" s="441"/>
      <c r="AB1500" s="443"/>
      <c r="AC1500" s="441"/>
      <c r="AD1500" s="444"/>
      <c r="AG1500" s="441"/>
      <c r="AH1500" s="441"/>
      <c r="AI1500" s="443"/>
      <c r="AL1500" s="441"/>
      <c r="AN1500" s="441"/>
      <c r="AO1500" s="443"/>
      <c r="AP1500" s="441"/>
      <c r="AQ1500" s="441"/>
      <c r="AR1500" s="441"/>
      <c r="AS1500" s="441"/>
      <c r="AT1500" s="441"/>
      <c r="AU1500" s="441"/>
      <c r="AV1500" s="443"/>
      <c r="AW1500" s="442"/>
      <c r="AY1500" s="441"/>
      <c r="BC1500" s="441"/>
      <c r="BD1500" s="441"/>
      <c r="BE1500" s="441"/>
      <c r="BF1500" s="441"/>
      <c r="BG1500" s="441"/>
      <c r="BH1500" s="441"/>
      <c r="BI1500" s="441"/>
      <c r="BJ1500" s="441"/>
      <c r="BK1500" s="441"/>
    </row>
    <row r="1501" spans="1:63" x14ac:dyDescent="0.25">
      <c r="A1501" s="443"/>
      <c r="B1501" s="438"/>
      <c r="C1501" s="441"/>
      <c r="D1501" s="441"/>
      <c r="E1501" s="441"/>
      <c r="I1501" s="442"/>
      <c r="Q1501" s="443"/>
      <c r="S1501" s="443"/>
      <c r="T1501" s="441"/>
      <c r="U1501" s="444"/>
      <c r="V1501" s="438"/>
      <c r="W1501" s="443"/>
      <c r="X1501" s="443"/>
      <c r="Y1501" s="441"/>
      <c r="Z1501" s="445"/>
      <c r="AA1501" s="441"/>
      <c r="AB1501" s="443"/>
      <c r="AC1501" s="441"/>
      <c r="AD1501" s="444"/>
      <c r="AG1501" s="441"/>
      <c r="AH1501" s="441"/>
      <c r="AI1501" s="443"/>
      <c r="AL1501" s="441"/>
      <c r="AN1501" s="441"/>
      <c r="AO1501" s="443"/>
      <c r="AP1501" s="441"/>
      <c r="AQ1501" s="441"/>
      <c r="AR1501" s="441"/>
      <c r="AS1501" s="441"/>
      <c r="AT1501" s="441"/>
      <c r="AU1501" s="441"/>
      <c r="AV1501" s="443"/>
      <c r="AW1501" s="442"/>
      <c r="AY1501" s="441"/>
      <c r="BC1501" s="441"/>
      <c r="BD1501" s="441"/>
      <c r="BE1501" s="441"/>
      <c r="BF1501" s="441"/>
      <c r="BG1501" s="441"/>
      <c r="BH1501" s="441"/>
      <c r="BI1501" s="441"/>
      <c r="BJ1501" s="441"/>
      <c r="BK1501" s="441"/>
    </row>
    <row r="1502" spans="1:63" x14ac:dyDescent="0.25">
      <c r="A1502" s="443"/>
      <c r="B1502" s="438"/>
      <c r="C1502" s="441"/>
      <c r="D1502" s="441"/>
      <c r="E1502" s="441"/>
      <c r="I1502" s="442"/>
      <c r="Q1502" s="443"/>
      <c r="S1502" s="443"/>
      <c r="T1502" s="441"/>
      <c r="U1502" s="444"/>
      <c r="V1502" s="438"/>
      <c r="W1502" s="443"/>
      <c r="X1502" s="443"/>
      <c r="Y1502" s="441"/>
      <c r="Z1502" s="445"/>
      <c r="AA1502" s="441"/>
      <c r="AB1502" s="443"/>
      <c r="AC1502" s="441"/>
      <c r="AD1502" s="444"/>
      <c r="AG1502" s="441"/>
      <c r="AH1502" s="441"/>
      <c r="AI1502" s="443"/>
      <c r="AL1502" s="441"/>
      <c r="AN1502" s="441"/>
      <c r="AO1502" s="443"/>
      <c r="AP1502" s="441"/>
      <c r="AQ1502" s="441"/>
      <c r="AR1502" s="441"/>
      <c r="AS1502" s="441"/>
      <c r="AT1502" s="441"/>
      <c r="AU1502" s="441"/>
      <c r="AV1502" s="443"/>
      <c r="AW1502" s="442"/>
      <c r="AY1502" s="441"/>
      <c r="BC1502" s="441"/>
      <c r="BD1502" s="441"/>
      <c r="BE1502" s="441"/>
      <c r="BF1502" s="441"/>
      <c r="BG1502" s="441"/>
      <c r="BH1502" s="441"/>
      <c r="BI1502" s="441"/>
      <c r="BJ1502" s="441"/>
      <c r="BK1502" s="441"/>
    </row>
    <row r="1503" spans="1:63" x14ac:dyDescent="0.25">
      <c r="A1503" s="443"/>
      <c r="B1503" s="438"/>
      <c r="C1503" s="441"/>
      <c r="D1503" s="441"/>
      <c r="E1503" s="441"/>
      <c r="I1503" s="442"/>
      <c r="Q1503" s="443"/>
      <c r="S1503" s="443"/>
      <c r="T1503" s="441"/>
      <c r="U1503" s="444"/>
      <c r="V1503" s="438"/>
      <c r="W1503" s="443"/>
      <c r="X1503" s="443"/>
      <c r="Y1503" s="441"/>
      <c r="Z1503" s="445"/>
      <c r="AA1503" s="441"/>
      <c r="AB1503" s="443"/>
      <c r="AC1503" s="441"/>
      <c r="AD1503" s="444"/>
      <c r="AG1503" s="441"/>
      <c r="AH1503" s="441"/>
      <c r="AI1503" s="443"/>
      <c r="AL1503" s="441"/>
      <c r="AN1503" s="441"/>
      <c r="AO1503" s="443"/>
      <c r="AP1503" s="441"/>
      <c r="AQ1503" s="441"/>
      <c r="AR1503" s="441"/>
      <c r="AS1503" s="441"/>
      <c r="AT1503" s="441"/>
      <c r="AU1503" s="441"/>
      <c r="AV1503" s="443"/>
      <c r="AW1503" s="442"/>
      <c r="AY1503" s="441"/>
      <c r="BC1503" s="441"/>
      <c r="BD1503" s="441"/>
      <c r="BE1503" s="441"/>
      <c r="BF1503" s="441"/>
      <c r="BG1503" s="441"/>
      <c r="BH1503" s="441"/>
      <c r="BI1503" s="441"/>
      <c r="BJ1503" s="441"/>
      <c r="BK1503" s="441"/>
    </row>
    <row r="1504" spans="1:63" x14ac:dyDescent="0.25">
      <c r="A1504" s="443"/>
      <c r="B1504" s="438"/>
      <c r="C1504" s="441"/>
      <c r="D1504" s="441"/>
      <c r="E1504" s="441"/>
      <c r="I1504" s="442"/>
      <c r="Q1504" s="443"/>
      <c r="S1504" s="443"/>
      <c r="T1504" s="441"/>
      <c r="U1504" s="444"/>
      <c r="V1504" s="438"/>
      <c r="W1504" s="443"/>
      <c r="X1504" s="443"/>
      <c r="Y1504" s="441"/>
      <c r="Z1504" s="445"/>
      <c r="AA1504" s="441"/>
      <c r="AB1504" s="443"/>
      <c r="AC1504" s="441"/>
      <c r="AD1504" s="444"/>
      <c r="AG1504" s="441"/>
      <c r="AH1504" s="441"/>
      <c r="AI1504" s="443"/>
      <c r="AL1504" s="441"/>
      <c r="AN1504" s="441"/>
      <c r="AO1504" s="443"/>
      <c r="AP1504" s="441"/>
      <c r="AQ1504" s="441"/>
      <c r="AR1504" s="441"/>
      <c r="AS1504" s="441"/>
      <c r="AT1504" s="441"/>
      <c r="AU1504" s="441"/>
      <c r="AV1504" s="443"/>
      <c r="AW1504" s="442"/>
      <c r="AY1504" s="441"/>
      <c r="BC1504" s="441"/>
      <c r="BD1504" s="441"/>
      <c r="BE1504" s="441"/>
      <c r="BF1504" s="441"/>
      <c r="BG1504" s="441"/>
      <c r="BH1504" s="441"/>
      <c r="BI1504" s="441"/>
      <c r="BJ1504" s="441"/>
      <c r="BK1504" s="441"/>
    </row>
    <row r="1505" spans="1:63" x14ac:dyDescent="0.25">
      <c r="A1505" s="443"/>
      <c r="B1505" s="438"/>
      <c r="C1505" s="441"/>
      <c r="D1505" s="441"/>
      <c r="E1505" s="441"/>
      <c r="I1505" s="442"/>
      <c r="Q1505" s="443"/>
      <c r="S1505" s="443"/>
      <c r="T1505" s="441"/>
      <c r="U1505" s="444"/>
      <c r="V1505" s="438"/>
      <c r="W1505" s="443"/>
      <c r="X1505" s="443"/>
      <c r="Y1505" s="441"/>
      <c r="Z1505" s="445"/>
      <c r="AA1505" s="441"/>
      <c r="AB1505" s="443"/>
      <c r="AC1505" s="441"/>
      <c r="AD1505" s="444"/>
      <c r="AG1505" s="441"/>
      <c r="AH1505" s="441"/>
      <c r="AI1505" s="443"/>
      <c r="AL1505" s="441"/>
      <c r="AN1505" s="441"/>
      <c r="AO1505" s="443"/>
      <c r="AP1505" s="441"/>
      <c r="AQ1505" s="441"/>
      <c r="AR1505" s="441"/>
      <c r="AS1505" s="441"/>
      <c r="AT1505" s="441"/>
      <c r="AU1505" s="441"/>
      <c r="AV1505" s="443"/>
      <c r="AW1505" s="442"/>
      <c r="AY1505" s="441"/>
      <c r="BC1505" s="441"/>
      <c r="BD1505" s="441"/>
      <c r="BE1505" s="441"/>
      <c r="BF1505" s="441"/>
      <c r="BG1505" s="441"/>
      <c r="BH1505" s="441"/>
      <c r="BI1505" s="441"/>
      <c r="BJ1505" s="441"/>
      <c r="BK1505" s="441"/>
    </row>
    <row r="1506" spans="1:63" x14ac:dyDescent="0.25">
      <c r="A1506" s="443"/>
      <c r="B1506" s="438"/>
      <c r="C1506" s="441"/>
      <c r="D1506" s="441"/>
      <c r="E1506" s="441"/>
      <c r="I1506" s="442"/>
      <c r="Q1506" s="443"/>
      <c r="S1506" s="443"/>
      <c r="T1506" s="441"/>
      <c r="U1506" s="444"/>
      <c r="V1506" s="438"/>
      <c r="W1506" s="443"/>
      <c r="X1506" s="443"/>
      <c r="Y1506" s="441"/>
      <c r="Z1506" s="445"/>
      <c r="AA1506" s="441"/>
      <c r="AB1506" s="443"/>
      <c r="AC1506" s="441"/>
      <c r="AD1506" s="444"/>
      <c r="AG1506" s="441"/>
      <c r="AH1506" s="441"/>
      <c r="AI1506" s="443"/>
      <c r="AL1506" s="441"/>
      <c r="AN1506" s="441"/>
      <c r="AO1506" s="443"/>
      <c r="AP1506" s="441"/>
      <c r="AQ1506" s="441"/>
      <c r="AR1506" s="441"/>
      <c r="AS1506" s="441"/>
      <c r="AT1506" s="441"/>
      <c r="AU1506" s="441"/>
      <c r="AV1506" s="443"/>
      <c r="AW1506" s="442"/>
      <c r="AY1506" s="441"/>
      <c r="BC1506" s="441"/>
      <c r="BD1506" s="441"/>
      <c r="BE1506" s="441"/>
      <c r="BF1506" s="441"/>
      <c r="BG1506" s="441"/>
      <c r="BH1506" s="441"/>
      <c r="BI1506" s="441"/>
      <c r="BJ1506" s="441"/>
      <c r="BK1506" s="441"/>
    </row>
    <row r="1507" spans="1:63" x14ac:dyDescent="0.25">
      <c r="A1507" s="443"/>
      <c r="B1507" s="438"/>
      <c r="C1507" s="441"/>
      <c r="D1507" s="441"/>
      <c r="E1507" s="441"/>
      <c r="I1507" s="442"/>
      <c r="Q1507" s="443"/>
      <c r="S1507" s="443"/>
      <c r="T1507" s="441"/>
      <c r="U1507" s="444"/>
      <c r="V1507" s="438"/>
      <c r="W1507" s="443"/>
      <c r="X1507" s="443"/>
      <c r="Y1507" s="441"/>
      <c r="Z1507" s="445"/>
      <c r="AA1507" s="441"/>
      <c r="AB1507" s="443"/>
      <c r="AC1507" s="441"/>
      <c r="AD1507" s="444"/>
      <c r="AG1507" s="441"/>
      <c r="AH1507" s="441"/>
      <c r="AI1507" s="443"/>
      <c r="AL1507" s="441"/>
      <c r="AN1507" s="441"/>
      <c r="AO1507" s="443"/>
      <c r="AP1507" s="441"/>
      <c r="AQ1507" s="441"/>
      <c r="AR1507" s="441"/>
      <c r="AS1507" s="441"/>
      <c r="AT1507" s="441"/>
      <c r="AU1507" s="441"/>
      <c r="AV1507" s="443"/>
      <c r="AW1507" s="442"/>
      <c r="AY1507" s="441"/>
      <c r="BC1507" s="441"/>
      <c r="BD1507" s="441"/>
      <c r="BE1507" s="441"/>
      <c r="BF1507" s="441"/>
      <c r="BG1507" s="441"/>
      <c r="BH1507" s="441"/>
      <c r="BI1507" s="441"/>
      <c r="BJ1507" s="441"/>
      <c r="BK1507" s="441"/>
    </row>
    <row r="1508" spans="1:63" x14ac:dyDescent="0.25">
      <c r="A1508" s="443"/>
      <c r="B1508" s="438"/>
      <c r="C1508" s="441"/>
      <c r="D1508" s="441"/>
      <c r="E1508" s="441"/>
      <c r="I1508" s="442"/>
      <c r="Q1508" s="443"/>
      <c r="S1508" s="443"/>
      <c r="T1508" s="441"/>
      <c r="U1508" s="444"/>
      <c r="V1508" s="438"/>
      <c r="W1508" s="443"/>
      <c r="X1508" s="443"/>
      <c r="Y1508" s="441"/>
      <c r="Z1508" s="445"/>
      <c r="AA1508" s="441"/>
      <c r="AB1508" s="443"/>
      <c r="AC1508" s="441"/>
      <c r="AD1508" s="444"/>
      <c r="AG1508" s="441"/>
      <c r="AH1508" s="441"/>
      <c r="AI1508" s="443"/>
      <c r="AL1508" s="441"/>
      <c r="AN1508" s="441"/>
      <c r="AO1508" s="443"/>
      <c r="AP1508" s="441"/>
      <c r="AQ1508" s="441"/>
      <c r="AR1508" s="441"/>
      <c r="AS1508" s="441"/>
      <c r="AT1508" s="441"/>
      <c r="AU1508" s="441"/>
      <c r="AV1508" s="443"/>
      <c r="AW1508" s="442"/>
      <c r="AY1508" s="441"/>
      <c r="BC1508" s="441"/>
      <c r="BD1508" s="441"/>
      <c r="BE1508" s="441"/>
      <c r="BF1508" s="441"/>
      <c r="BG1508" s="441"/>
      <c r="BH1508" s="441"/>
      <c r="BI1508" s="441"/>
      <c r="BJ1508" s="441"/>
      <c r="BK1508" s="441"/>
    </row>
    <row r="1509" spans="1:63" x14ac:dyDescent="0.25">
      <c r="A1509" s="443"/>
      <c r="B1509" s="438"/>
      <c r="C1509" s="441"/>
      <c r="D1509" s="441"/>
      <c r="E1509" s="441"/>
      <c r="I1509" s="442"/>
      <c r="Q1509" s="443"/>
      <c r="S1509" s="443"/>
      <c r="T1509" s="441"/>
      <c r="U1509" s="444"/>
      <c r="V1509" s="438"/>
      <c r="W1509" s="443"/>
      <c r="X1509" s="443"/>
      <c r="Y1509" s="441"/>
      <c r="Z1509" s="445"/>
      <c r="AA1509" s="441"/>
      <c r="AB1509" s="443"/>
      <c r="AC1509" s="441"/>
      <c r="AD1509" s="444"/>
      <c r="AG1509" s="441"/>
      <c r="AH1509" s="441"/>
      <c r="AI1509" s="443"/>
      <c r="AL1509" s="441"/>
      <c r="AN1509" s="441"/>
      <c r="AO1509" s="443"/>
      <c r="AP1509" s="441"/>
      <c r="AQ1509" s="441"/>
      <c r="AR1509" s="441"/>
      <c r="AS1509" s="441"/>
      <c r="AT1509" s="441"/>
      <c r="AU1509" s="441"/>
      <c r="AV1509" s="443"/>
      <c r="AW1509" s="442"/>
      <c r="AY1509" s="441"/>
      <c r="BC1509" s="441"/>
      <c r="BD1509" s="441"/>
      <c r="BE1509" s="441"/>
      <c r="BF1509" s="441"/>
      <c r="BG1509" s="441"/>
      <c r="BH1509" s="441"/>
      <c r="BI1509" s="441"/>
      <c r="BJ1509" s="441"/>
      <c r="BK1509" s="441"/>
    </row>
    <row r="1510" spans="1:63" x14ac:dyDescent="0.25">
      <c r="A1510" s="443"/>
      <c r="B1510" s="438"/>
      <c r="C1510" s="441"/>
      <c r="D1510" s="441"/>
      <c r="E1510" s="441"/>
      <c r="I1510" s="442"/>
      <c r="Q1510" s="443"/>
      <c r="S1510" s="443"/>
      <c r="T1510" s="441"/>
      <c r="U1510" s="444"/>
      <c r="V1510" s="438"/>
      <c r="W1510" s="443"/>
      <c r="X1510" s="443"/>
      <c r="Y1510" s="441"/>
      <c r="Z1510" s="445"/>
      <c r="AA1510" s="441"/>
      <c r="AB1510" s="443"/>
      <c r="AC1510" s="441"/>
      <c r="AD1510" s="444"/>
      <c r="AG1510" s="441"/>
      <c r="AH1510" s="441"/>
      <c r="AI1510" s="443"/>
      <c r="AL1510" s="441"/>
      <c r="AN1510" s="441"/>
      <c r="AO1510" s="443"/>
      <c r="AP1510" s="441"/>
      <c r="AQ1510" s="441"/>
      <c r="AR1510" s="441"/>
      <c r="AS1510" s="441"/>
      <c r="AT1510" s="441"/>
      <c r="AU1510" s="441"/>
      <c r="AV1510" s="443"/>
      <c r="AW1510" s="442"/>
      <c r="AY1510" s="441"/>
      <c r="BC1510" s="441"/>
      <c r="BD1510" s="441"/>
      <c r="BE1510" s="441"/>
      <c r="BF1510" s="441"/>
      <c r="BG1510" s="441"/>
      <c r="BH1510" s="441"/>
      <c r="BI1510" s="441"/>
      <c r="BJ1510" s="441"/>
      <c r="BK1510" s="441"/>
    </row>
    <row r="1511" spans="1:63" x14ac:dyDescent="0.25">
      <c r="A1511" s="443"/>
      <c r="B1511" s="438"/>
      <c r="C1511" s="441"/>
      <c r="D1511" s="441"/>
      <c r="E1511" s="441"/>
      <c r="I1511" s="442"/>
      <c r="Q1511" s="443"/>
      <c r="S1511" s="443"/>
      <c r="T1511" s="441"/>
      <c r="U1511" s="444"/>
      <c r="V1511" s="438"/>
      <c r="W1511" s="443"/>
      <c r="X1511" s="443"/>
      <c r="Y1511" s="441"/>
      <c r="Z1511" s="445"/>
      <c r="AA1511" s="441"/>
      <c r="AB1511" s="443"/>
      <c r="AC1511" s="441"/>
      <c r="AD1511" s="444"/>
      <c r="AG1511" s="441"/>
      <c r="AH1511" s="441"/>
      <c r="AI1511" s="443"/>
      <c r="AL1511" s="441"/>
      <c r="AN1511" s="441"/>
      <c r="AO1511" s="443"/>
      <c r="AP1511" s="441"/>
      <c r="AQ1511" s="441"/>
      <c r="AR1511" s="441"/>
      <c r="AS1511" s="441"/>
      <c r="AT1511" s="441"/>
      <c r="AU1511" s="441"/>
      <c r="AV1511" s="443"/>
      <c r="AW1511" s="442"/>
      <c r="AY1511" s="441"/>
      <c r="BC1511" s="441"/>
      <c r="BD1511" s="441"/>
      <c r="BE1511" s="441"/>
      <c r="BF1511" s="441"/>
      <c r="BG1511" s="441"/>
      <c r="BH1511" s="441"/>
      <c r="BI1511" s="441"/>
      <c r="BJ1511" s="441"/>
      <c r="BK1511" s="441"/>
    </row>
    <row r="1512" spans="1:63" x14ac:dyDescent="0.25">
      <c r="A1512" s="443"/>
      <c r="B1512" s="438"/>
      <c r="C1512" s="441"/>
      <c r="D1512" s="441"/>
      <c r="E1512" s="441"/>
      <c r="I1512" s="442"/>
      <c r="Q1512" s="443"/>
      <c r="S1512" s="443"/>
      <c r="T1512" s="441"/>
      <c r="U1512" s="444"/>
      <c r="V1512" s="438"/>
      <c r="W1512" s="443"/>
      <c r="X1512" s="443"/>
      <c r="Y1512" s="441"/>
      <c r="Z1512" s="445"/>
      <c r="AA1512" s="441"/>
      <c r="AB1512" s="443"/>
      <c r="AC1512" s="441"/>
      <c r="AD1512" s="444"/>
      <c r="AG1512" s="441"/>
      <c r="AH1512" s="441"/>
      <c r="AI1512" s="443"/>
      <c r="AL1512" s="441"/>
      <c r="AN1512" s="441"/>
      <c r="AO1512" s="443"/>
      <c r="AP1512" s="441"/>
      <c r="AQ1512" s="441"/>
      <c r="AR1512" s="441"/>
      <c r="AS1512" s="441"/>
      <c r="AT1512" s="441"/>
      <c r="AU1512" s="441"/>
      <c r="AV1512" s="443"/>
      <c r="AW1512" s="442"/>
      <c r="AY1512" s="441"/>
      <c r="BC1512" s="441"/>
      <c r="BD1512" s="441"/>
      <c r="BE1512" s="441"/>
      <c r="BF1512" s="441"/>
      <c r="BG1512" s="441"/>
      <c r="BH1512" s="441"/>
      <c r="BI1512" s="441"/>
      <c r="BJ1512" s="441"/>
      <c r="BK1512" s="441"/>
    </row>
    <row r="1513" spans="1:63" x14ac:dyDescent="0.25">
      <c r="A1513" s="443"/>
      <c r="B1513" s="438"/>
      <c r="C1513" s="441"/>
      <c r="D1513" s="441"/>
      <c r="E1513" s="441"/>
      <c r="I1513" s="442"/>
      <c r="Q1513" s="443"/>
      <c r="S1513" s="443"/>
      <c r="T1513" s="441"/>
      <c r="U1513" s="444"/>
      <c r="V1513" s="438"/>
      <c r="W1513" s="443"/>
      <c r="X1513" s="443"/>
      <c r="Y1513" s="441"/>
      <c r="Z1513" s="445"/>
      <c r="AA1513" s="441"/>
      <c r="AB1513" s="443"/>
      <c r="AC1513" s="441"/>
      <c r="AD1513" s="444"/>
      <c r="AG1513" s="441"/>
      <c r="AH1513" s="441"/>
      <c r="AI1513" s="443"/>
      <c r="AL1513" s="441"/>
      <c r="AN1513" s="441"/>
      <c r="AO1513" s="443"/>
      <c r="AP1513" s="441"/>
      <c r="AQ1513" s="441"/>
      <c r="AR1513" s="441"/>
      <c r="AS1513" s="441"/>
      <c r="AT1513" s="441"/>
      <c r="AU1513" s="441"/>
      <c r="AV1513" s="443"/>
      <c r="AW1513" s="442"/>
      <c r="AY1513" s="441"/>
      <c r="BC1513" s="441"/>
      <c r="BD1513" s="441"/>
      <c r="BE1513" s="441"/>
      <c r="BF1513" s="441"/>
      <c r="BG1513" s="441"/>
      <c r="BH1513" s="441"/>
      <c r="BI1513" s="441"/>
      <c r="BJ1513" s="441"/>
      <c r="BK1513" s="441"/>
    </row>
    <row r="1514" spans="1:63" x14ac:dyDescent="0.25">
      <c r="A1514" s="443"/>
      <c r="B1514" s="438"/>
      <c r="C1514" s="441"/>
      <c r="D1514" s="441"/>
      <c r="E1514" s="441"/>
      <c r="I1514" s="442"/>
      <c r="Q1514" s="443"/>
      <c r="S1514" s="443"/>
      <c r="T1514" s="441"/>
      <c r="U1514" s="444"/>
      <c r="V1514" s="438"/>
      <c r="W1514" s="443"/>
      <c r="X1514" s="443"/>
      <c r="Y1514" s="441"/>
      <c r="Z1514" s="445"/>
      <c r="AA1514" s="441"/>
      <c r="AB1514" s="443"/>
      <c r="AC1514" s="441"/>
      <c r="AD1514" s="444"/>
      <c r="AG1514" s="441"/>
      <c r="AH1514" s="441"/>
      <c r="AI1514" s="443"/>
      <c r="AL1514" s="441"/>
      <c r="AN1514" s="441"/>
      <c r="AO1514" s="443"/>
      <c r="AP1514" s="441"/>
      <c r="AQ1514" s="441"/>
      <c r="AR1514" s="441"/>
      <c r="AS1514" s="441"/>
      <c r="AT1514" s="441"/>
      <c r="AU1514" s="441"/>
      <c r="AV1514" s="443"/>
      <c r="AW1514" s="442"/>
      <c r="AY1514" s="441"/>
      <c r="BC1514" s="441"/>
      <c r="BD1514" s="441"/>
      <c r="BE1514" s="441"/>
      <c r="BF1514" s="441"/>
      <c r="BG1514" s="441"/>
      <c r="BH1514" s="441"/>
      <c r="BI1514" s="441"/>
      <c r="BJ1514" s="441"/>
      <c r="BK1514" s="441"/>
    </row>
    <row r="1515" spans="1:63" x14ac:dyDescent="0.25">
      <c r="A1515" s="443"/>
      <c r="B1515" s="438"/>
      <c r="C1515" s="441"/>
      <c r="D1515" s="441"/>
      <c r="E1515" s="441"/>
      <c r="I1515" s="442"/>
      <c r="Q1515" s="443"/>
      <c r="S1515" s="443"/>
      <c r="T1515" s="441"/>
      <c r="U1515" s="444"/>
      <c r="V1515" s="438"/>
      <c r="W1515" s="443"/>
      <c r="X1515" s="443"/>
      <c r="Y1515" s="441"/>
      <c r="Z1515" s="445"/>
      <c r="AA1515" s="441"/>
      <c r="AB1515" s="443"/>
      <c r="AC1515" s="441"/>
      <c r="AD1515" s="444"/>
      <c r="AG1515" s="441"/>
      <c r="AH1515" s="441"/>
      <c r="AI1515" s="443"/>
      <c r="AL1515" s="441"/>
      <c r="AN1515" s="441"/>
      <c r="AO1515" s="443"/>
      <c r="AP1515" s="441"/>
      <c r="AQ1515" s="441"/>
      <c r="AR1515" s="441"/>
      <c r="AS1515" s="441"/>
      <c r="AT1515" s="441"/>
      <c r="AU1515" s="441"/>
      <c r="AV1515" s="443"/>
      <c r="AW1515" s="442"/>
      <c r="AY1515" s="441"/>
      <c r="BC1515" s="441"/>
      <c r="BD1515" s="441"/>
      <c r="BE1515" s="441"/>
      <c r="BF1515" s="441"/>
      <c r="BG1515" s="441"/>
      <c r="BH1515" s="441"/>
      <c r="BI1515" s="441"/>
      <c r="BJ1515" s="441"/>
      <c r="BK1515" s="441"/>
    </row>
    <row r="1516" spans="1:63" x14ac:dyDescent="0.25">
      <c r="A1516" s="443"/>
      <c r="B1516" s="438"/>
      <c r="C1516" s="441"/>
      <c r="D1516" s="441"/>
      <c r="E1516" s="441"/>
      <c r="I1516" s="442"/>
      <c r="Q1516" s="443"/>
      <c r="S1516" s="443"/>
      <c r="T1516" s="441"/>
      <c r="U1516" s="444"/>
      <c r="V1516" s="438"/>
      <c r="W1516" s="443"/>
      <c r="X1516" s="443"/>
      <c r="Y1516" s="441"/>
      <c r="Z1516" s="445"/>
      <c r="AA1516" s="441"/>
      <c r="AB1516" s="443"/>
      <c r="AC1516" s="441"/>
      <c r="AD1516" s="444"/>
      <c r="AG1516" s="441"/>
      <c r="AH1516" s="441"/>
      <c r="AI1516" s="443"/>
      <c r="AL1516" s="441"/>
      <c r="AN1516" s="441"/>
      <c r="AO1516" s="443"/>
      <c r="AP1516" s="441"/>
      <c r="AQ1516" s="441"/>
      <c r="AR1516" s="441"/>
      <c r="AS1516" s="441"/>
      <c r="AT1516" s="441"/>
      <c r="AU1516" s="441"/>
      <c r="AV1516" s="443"/>
      <c r="AW1516" s="442"/>
      <c r="AY1516" s="441"/>
      <c r="BC1516" s="441"/>
      <c r="BD1516" s="441"/>
      <c r="BE1516" s="441"/>
      <c r="BF1516" s="441"/>
      <c r="BG1516" s="441"/>
      <c r="BH1516" s="441"/>
      <c r="BI1516" s="441"/>
      <c r="BJ1516" s="441"/>
      <c r="BK1516" s="441"/>
    </row>
    <row r="1517" spans="1:63" x14ac:dyDescent="0.25">
      <c r="A1517" s="443"/>
      <c r="B1517" s="438"/>
      <c r="C1517" s="441"/>
      <c r="D1517" s="441"/>
      <c r="E1517" s="441"/>
      <c r="I1517" s="442"/>
      <c r="Q1517" s="443"/>
      <c r="S1517" s="443"/>
      <c r="T1517" s="441"/>
      <c r="U1517" s="444"/>
      <c r="V1517" s="438"/>
      <c r="W1517" s="443"/>
      <c r="X1517" s="443"/>
      <c r="Y1517" s="441"/>
      <c r="Z1517" s="445"/>
      <c r="AA1517" s="441"/>
      <c r="AB1517" s="443"/>
      <c r="AC1517" s="441"/>
      <c r="AD1517" s="444"/>
      <c r="AG1517" s="441"/>
      <c r="AH1517" s="441"/>
      <c r="AI1517" s="443"/>
      <c r="AL1517" s="441"/>
      <c r="AN1517" s="441"/>
      <c r="AO1517" s="443"/>
      <c r="AP1517" s="441"/>
      <c r="AQ1517" s="441"/>
      <c r="AR1517" s="441"/>
      <c r="AS1517" s="441"/>
      <c r="AT1517" s="441"/>
      <c r="AU1517" s="441"/>
      <c r="AV1517" s="443"/>
      <c r="AW1517" s="442"/>
      <c r="AY1517" s="441"/>
      <c r="BC1517" s="441"/>
      <c r="BD1517" s="441"/>
      <c r="BE1517" s="441"/>
      <c r="BF1517" s="441"/>
      <c r="BG1517" s="441"/>
      <c r="BH1517" s="441"/>
      <c r="BI1517" s="441"/>
      <c r="BJ1517" s="441"/>
      <c r="BK1517" s="441"/>
    </row>
    <row r="1518" spans="1:63" x14ac:dyDescent="0.25">
      <c r="A1518" s="443"/>
      <c r="B1518" s="438"/>
      <c r="C1518" s="441"/>
      <c r="D1518" s="441"/>
      <c r="E1518" s="441"/>
      <c r="I1518" s="442"/>
      <c r="Q1518" s="443"/>
      <c r="S1518" s="443"/>
      <c r="T1518" s="441"/>
      <c r="U1518" s="444"/>
      <c r="V1518" s="438"/>
      <c r="W1518" s="443"/>
      <c r="X1518" s="443"/>
      <c r="Y1518" s="441"/>
      <c r="Z1518" s="445"/>
      <c r="AA1518" s="441"/>
      <c r="AB1518" s="443"/>
      <c r="AC1518" s="441"/>
      <c r="AD1518" s="444"/>
      <c r="AG1518" s="441"/>
      <c r="AH1518" s="441"/>
      <c r="AI1518" s="443"/>
      <c r="AL1518" s="441"/>
      <c r="AN1518" s="441"/>
      <c r="AO1518" s="443"/>
      <c r="AP1518" s="441"/>
      <c r="AQ1518" s="441"/>
      <c r="AR1518" s="441"/>
      <c r="AS1518" s="441"/>
      <c r="AT1518" s="441"/>
      <c r="AU1518" s="441"/>
      <c r="AV1518" s="443"/>
      <c r="AW1518" s="442"/>
      <c r="AY1518" s="441"/>
      <c r="BC1518" s="441"/>
      <c r="BD1518" s="441"/>
      <c r="BE1518" s="441"/>
      <c r="BF1518" s="441"/>
      <c r="BG1518" s="441"/>
      <c r="BH1518" s="441"/>
      <c r="BI1518" s="441"/>
      <c r="BJ1518" s="441"/>
      <c r="BK1518" s="441"/>
    </row>
    <row r="1519" spans="1:63" x14ac:dyDescent="0.25">
      <c r="A1519" s="443"/>
      <c r="B1519" s="438"/>
      <c r="C1519" s="441"/>
      <c r="D1519" s="441"/>
      <c r="E1519" s="441"/>
      <c r="I1519" s="442"/>
      <c r="Q1519" s="443"/>
      <c r="S1519" s="443"/>
      <c r="T1519" s="441"/>
      <c r="U1519" s="444"/>
      <c r="V1519" s="438"/>
      <c r="W1519" s="443"/>
      <c r="X1519" s="443"/>
      <c r="Y1519" s="441"/>
      <c r="Z1519" s="445"/>
      <c r="AA1519" s="441"/>
      <c r="AB1519" s="443"/>
      <c r="AC1519" s="441"/>
      <c r="AD1519" s="444"/>
      <c r="AG1519" s="441"/>
      <c r="AH1519" s="441"/>
      <c r="AI1519" s="443"/>
      <c r="AL1519" s="441"/>
      <c r="AN1519" s="441"/>
      <c r="AO1519" s="443"/>
      <c r="AP1519" s="441"/>
      <c r="AQ1519" s="441"/>
      <c r="AR1519" s="441"/>
      <c r="AS1519" s="441"/>
      <c r="AT1519" s="441"/>
      <c r="AU1519" s="441"/>
      <c r="AV1519" s="443"/>
      <c r="AW1519" s="442"/>
      <c r="AY1519" s="441"/>
      <c r="BC1519" s="441"/>
      <c r="BD1519" s="441"/>
      <c r="BE1519" s="441"/>
      <c r="BF1519" s="441"/>
      <c r="BG1519" s="441"/>
      <c r="BH1519" s="441"/>
      <c r="BI1519" s="441"/>
      <c r="BJ1519" s="441"/>
      <c r="BK1519" s="441"/>
    </row>
    <row r="1520" spans="1:63" x14ac:dyDescent="0.25">
      <c r="A1520" s="443"/>
      <c r="B1520" s="438"/>
      <c r="C1520" s="441"/>
      <c r="D1520" s="441"/>
      <c r="E1520" s="441"/>
      <c r="I1520" s="442"/>
      <c r="Q1520" s="443"/>
      <c r="S1520" s="443"/>
      <c r="T1520" s="441"/>
      <c r="U1520" s="444"/>
      <c r="V1520" s="438"/>
      <c r="W1520" s="443"/>
      <c r="X1520" s="443"/>
      <c r="Y1520" s="441"/>
      <c r="Z1520" s="445"/>
      <c r="AA1520" s="441"/>
      <c r="AB1520" s="443"/>
      <c r="AC1520" s="441"/>
      <c r="AD1520" s="444"/>
      <c r="AG1520" s="441"/>
      <c r="AH1520" s="441"/>
      <c r="AI1520" s="443"/>
      <c r="AL1520" s="441"/>
      <c r="AN1520" s="441"/>
      <c r="AO1520" s="443"/>
      <c r="AP1520" s="441"/>
      <c r="AQ1520" s="441"/>
      <c r="AR1520" s="441"/>
      <c r="AS1520" s="441"/>
      <c r="AT1520" s="441"/>
      <c r="AU1520" s="441"/>
      <c r="AV1520" s="443"/>
      <c r="AW1520" s="442"/>
      <c r="AY1520" s="441"/>
      <c r="BC1520" s="441"/>
      <c r="BD1520" s="441"/>
      <c r="BE1520" s="441"/>
      <c r="BF1520" s="441"/>
      <c r="BG1520" s="441"/>
      <c r="BH1520" s="441"/>
      <c r="BI1520" s="441"/>
      <c r="BJ1520" s="441"/>
      <c r="BK1520" s="441"/>
    </row>
    <row r="1521" spans="1:63" x14ac:dyDescent="0.25">
      <c r="A1521" s="443"/>
      <c r="B1521" s="438"/>
      <c r="C1521" s="441"/>
      <c r="D1521" s="441"/>
      <c r="E1521" s="441"/>
      <c r="I1521" s="442"/>
      <c r="Q1521" s="443"/>
      <c r="S1521" s="443"/>
      <c r="T1521" s="441"/>
      <c r="U1521" s="444"/>
      <c r="V1521" s="438"/>
      <c r="W1521" s="443"/>
      <c r="X1521" s="443"/>
      <c r="Y1521" s="441"/>
      <c r="Z1521" s="445"/>
      <c r="AA1521" s="441"/>
      <c r="AB1521" s="443"/>
      <c r="AC1521" s="441"/>
      <c r="AD1521" s="444"/>
      <c r="AG1521" s="441"/>
      <c r="AH1521" s="441"/>
      <c r="AI1521" s="443"/>
      <c r="AL1521" s="441"/>
      <c r="AN1521" s="441"/>
      <c r="AO1521" s="443"/>
      <c r="AP1521" s="441"/>
      <c r="AQ1521" s="441"/>
      <c r="AR1521" s="441"/>
      <c r="AS1521" s="441"/>
      <c r="AT1521" s="441"/>
      <c r="AU1521" s="441"/>
      <c r="AV1521" s="443"/>
      <c r="AW1521" s="442"/>
      <c r="AY1521" s="441"/>
      <c r="BC1521" s="441"/>
      <c r="BD1521" s="441"/>
      <c r="BE1521" s="441"/>
      <c r="BF1521" s="441"/>
      <c r="BG1521" s="441"/>
      <c r="BH1521" s="441"/>
      <c r="BI1521" s="441"/>
      <c r="BJ1521" s="441"/>
      <c r="BK1521" s="441"/>
    </row>
    <row r="1522" spans="1:63" x14ac:dyDescent="0.25">
      <c r="A1522" s="443"/>
      <c r="B1522" s="438"/>
      <c r="C1522" s="441"/>
      <c r="D1522" s="441"/>
      <c r="E1522" s="441"/>
      <c r="I1522" s="442"/>
      <c r="Q1522" s="443"/>
      <c r="S1522" s="443"/>
      <c r="T1522" s="441"/>
      <c r="U1522" s="444"/>
      <c r="V1522" s="438"/>
      <c r="W1522" s="443"/>
      <c r="X1522" s="443"/>
      <c r="Y1522" s="441"/>
      <c r="Z1522" s="445"/>
      <c r="AA1522" s="441"/>
      <c r="AB1522" s="443"/>
      <c r="AC1522" s="441"/>
      <c r="AD1522" s="444"/>
      <c r="AG1522" s="441"/>
      <c r="AH1522" s="441"/>
      <c r="AI1522" s="443"/>
      <c r="AL1522" s="441"/>
      <c r="AN1522" s="441"/>
      <c r="AO1522" s="443"/>
      <c r="AP1522" s="441"/>
      <c r="AQ1522" s="441"/>
      <c r="AR1522" s="441"/>
      <c r="AS1522" s="441"/>
      <c r="AT1522" s="441"/>
      <c r="AU1522" s="441"/>
      <c r="AV1522" s="443"/>
      <c r="AW1522" s="442"/>
      <c r="AY1522" s="441"/>
      <c r="BC1522" s="441"/>
      <c r="BD1522" s="441"/>
      <c r="BE1522" s="441"/>
      <c r="BF1522" s="441"/>
      <c r="BG1522" s="441"/>
      <c r="BH1522" s="441"/>
      <c r="BI1522" s="441"/>
      <c r="BJ1522" s="441"/>
      <c r="BK1522" s="441"/>
    </row>
    <row r="1523" spans="1:63" x14ac:dyDescent="0.25">
      <c r="A1523" s="443"/>
      <c r="B1523" s="438"/>
      <c r="C1523" s="441"/>
      <c r="D1523" s="441"/>
      <c r="E1523" s="441"/>
      <c r="I1523" s="442"/>
      <c r="Q1523" s="443"/>
      <c r="S1523" s="443"/>
      <c r="T1523" s="441"/>
      <c r="U1523" s="444"/>
      <c r="V1523" s="438"/>
      <c r="W1523" s="443"/>
      <c r="X1523" s="443"/>
      <c r="Y1523" s="441"/>
      <c r="Z1523" s="445"/>
      <c r="AA1523" s="441"/>
      <c r="AB1523" s="443"/>
      <c r="AC1523" s="441"/>
      <c r="AD1523" s="444"/>
      <c r="AG1523" s="441"/>
      <c r="AH1523" s="441"/>
      <c r="AI1523" s="443"/>
      <c r="AL1523" s="441"/>
      <c r="AN1523" s="441"/>
      <c r="AO1523" s="443"/>
      <c r="AP1523" s="441"/>
      <c r="AQ1523" s="441"/>
      <c r="AR1523" s="441"/>
      <c r="AS1523" s="441"/>
      <c r="AT1523" s="441"/>
      <c r="AU1523" s="441"/>
      <c r="AV1523" s="443"/>
      <c r="AW1523" s="442"/>
      <c r="AY1523" s="441"/>
      <c r="BC1523" s="441"/>
      <c r="BD1523" s="441"/>
      <c r="BE1523" s="441"/>
      <c r="BF1523" s="441"/>
      <c r="BG1523" s="441"/>
      <c r="BH1523" s="441"/>
      <c r="BI1523" s="441"/>
      <c r="BJ1523" s="441"/>
      <c r="BK1523" s="441"/>
    </row>
    <row r="1524" spans="1:63" x14ac:dyDescent="0.25">
      <c r="A1524" s="443"/>
      <c r="B1524" s="438"/>
      <c r="C1524" s="441"/>
      <c r="D1524" s="441"/>
      <c r="E1524" s="441"/>
      <c r="I1524" s="442"/>
      <c r="Q1524" s="443"/>
      <c r="S1524" s="443"/>
      <c r="T1524" s="441"/>
      <c r="U1524" s="444"/>
      <c r="V1524" s="438"/>
      <c r="W1524" s="443"/>
      <c r="X1524" s="443"/>
      <c r="Y1524" s="441"/>
      <c r="Z1524" s="445"/>
      <c r="AA1524" s="441"/>
      <c r="AB1524" s="443"/>
      <c r="AC1524" s="441"/>
      <c r="AD1524" s="444"/>
      <c r="AG1524" s="441"/>
      <c r="AH1524" s="441"/>
      <c r="AI1524" s="443"/>
      <c r="AL1524" s="441"/>
      <c r="AN1524" s="441"/>
      <c r="AO1524" s="443"/>
      <c r="AP1524" s="441"/>
      <c r="AQ1524" s="441"/>
      <c r="AR1524" s="441"/>
      <c r="AS1524" s="441"/>
      <c r="AT1524" s="441"/>
      <c r="AU1524" s="441"/>
      <c r="AV1524" s="443"/>
      <c r="AW1524" s="442"/>
      <c r="AY1524" s="441"/>
      <c r="BC1524" s="441"/>
      <c r="BD1524" s="441"/>
      <c r="BE1524" s="441"/>
      <c r="BF1524" s="441"/>
      <c r="BG1524" s="441"/>
      <c r="BH1524" s="441"/>
      <c r="BI1524" s="441"/>
      <c r="BJ1524" s="441"/>
      <c r="BK1524" s="441"/>
    </row>
    <row r="1525" spans="1:63" x14ac:dyDescent="0.25">
      <c r="A1525" s="443"/>
      <c r="B1525" s="438"/>
      <c r="C1525" s="441"/>
      <c r="D1525" s="441"/>
      <c r="E1525" s="441"/>
      <c r="I1525" s="442"/>
      <c r="Q1525" s="443"/>
      <c r="S1525" s="443"/>
      <c r="T1525" s="441"/>
      <c r="U1525" s="444"/>
      <c r="V1525" s="438"/>
      <c r="W1525" s="443"/>
      <c r="X1525" s="443"/>
      <c r="Y1525" s="441"/>
      <c r="Z1525" s="445"/>
      <c r="AA1525" s="441"/>
      <c r="AB1525" s="443"/>
      <c r="AC1525" s="441"/>
      <c r="AD1525" s="444"/>
      <c r="AG1525" s="441"/>
      <c r="AH1525" s="441"/>
      <c r="AI1525" s="443"/>
      <c r="AL1525" s="441"/>
      <c r="AN1525" s="441"/>
      <c r="AO1525" s="443"/>
      <c r="AP1525" s="441"/>
      <c r="AQ1525" s="441"/>
      <c r="AR1525" s="441"/>
      <c r="AS1525" s="441"/>
      <c r="AT1525" s="441"/>
      <c r="AU1525" s="441"/>
      <c r="AV1525" s="443"/>
      <c r="AW1525" s="442"/>
      <c r="AY1525" s="441"/>
      <c r="BC1525" s="441"/>
      <c r="BD1525" s="441"/>
      <c r="BE1525" s="441"/>
      <c r="BF1525" s="441"/>
      <c r="BG1525" s="441"/>
      <c r="BH1525" s="441"/>
      <c r="BI1525" s="441"/>
      <c r="BJ1525" s="441"/>
      <c r="BK1525" s="441"/>
    </row>
    <row r="1526" spans="1:63" x14ac:dyDescent="0.25">
      <c r="A1526" s="443"/>
      <c r="B1526" s="438"/>
      <c r="C1526" s="441"/>
      <c r="D1526" s="441"/>
      <c r="E1526" s="441"/>
      <c r="I1526" s="442"/>
      <c r="Q1526" s="443"/>
      <c r="S1526" s="443"/>
      <c r="T1526" s="441"/>
      <c r="U1526" s="444"/>
      <c r="V1526" s="438"/>
      <c r="W1526" s="443"/>
      <c r="X1526" s="443"/>
      <c r="Y1526" s="441"/>
      <c r="Z1526" s="445"/>
      <c r="AA1526" s="441"/>
      <c r="AB1526" s="443"/>
      <c r="AC1526" s="441"/>
      <c r="AD1526" s="444"/>
      <c r="AG1526" s="441"/>
      <c r="AH1526" s="441"/>
      <c r="AI1526" s="443"/>
      <c r="AL1526" s="441"/>
      <c r="AN1526" s="441"/>
      <c r="AO1526" s="443"/>
      <c r="AP1526" s="441"/>
      <c r="AQ1526" s="441"/>
      <c r="AR1526" s="441"/>
      <c r="AS1526" s="441"/>
      <c r="AT1526" s="441"/>
      <c r="AU1526" s="441"/>
      <c r="AV1526" s="443"/>
      <c r="AW1526" s="442"/>
      <c r="AY1526" s="441"/>
      <c r="BC1526" s="441"/>
      <c r="BD1526" s="441"/>
      <c r="BE1526" s="441"/>
      <c r="BF1526" s="441"/>
      <c r="BG1526" s="441"/>
      <c r="BH1526" s="441"/>
      <c r="BI1526" s="441"/>
      <c r="BJ1526" s="441"/>
      <c r="BK1526" s="441"/>
    </row>
    <row r="1527" spans="1:63" x14ac:dyDescent="0.25">
      <c r="A1527" s="443"/>
      <c r="B1527" s="438"/>
      <c r="C1527" s="441"/>
      <c r="D1527" s="441"/>
      <c r="E1527" s="441"/>
      <c r="I1527" s="442"/>
      <c r="Q1527" s="443"/>
      <c r="S1527" s="443"/>
      <c r="T1527" s="441"/>
      <c r="U1527" s="444"/>
      <c r="V1527" s="438"/>
      <c r="W1527" s="443"/>
      <c r="X1527" s="443"/>
      <c r="Y1527" s="441"/>
      <c r="Z1527" s="445"/>
      <c r="AA1527" s="441"/>
      <c r="AB1527" s="443"/>
      <c r="AC1527" s="441"/>
      <c r="AD1527" s="444"/>
      <c r="AG1527" s="441"/>
      <c r="AH1527" s="441"/>
      <c r="AI1527" s="443"/>
      <c r="AL1527" s="441"/>
      <c r="AN1527" s="441"/>
      <c r="AO1527" s="443"/>
      <c r="AP1527" s="441"/>
      <c r="AQ1527" s="441"/>
      <c r="AR1527" s="441"/>
      <c r="AS1527" s="441"/>
      <c r="AT1527" s="441"/>
      <c r="AU1527" s="441"/>
      <c r="AV1527" s="443"/>
      <c r="AW1527" s="442"/>
      <c r="AY1527" s="441"/>
      <c r="BC1527" s="441"/>
      <c r="BD1527" s="441"/>
      <c r="BE1527" s="441"/>
      <c r="BF1527" s="441"/>
      <c r="BG1527" s="441"/>
      <c r="BH1527" s="441"/>
      <c r="BI1527" s="441"/>
      <c r="BJ1527" s="441"/>
      <c r="BK1527" s="441"/>
    </row>
    <row r="1528" spans="1:63" x14ac:dyDescent="0.25">
      <c r="A1528" s="443"/>
      <c r="B1528" s="438"/>
      <c r="C1528" s="441"/>
      <c r="D1528" s="441"/>
      <c r="E1528" s="441"/>
      <c r="I1528" s="442"/>
      <c r="Q1528" s="443"/>
      <c r="S1528" s="443"/>
      <c r="T1528" s="441"/>
      <c r="U1528" s="444"/>
      <c r="V1528" s="438"/>
      <c r="W1528" s="443"/>
      <c r="X1528" s="443"/>
      <c r="Y1528" s="441"/>
      <c r="Z1528" s="445"/>
      <c r="AA1528" s="441"/>
      <c r="AB1528" s="443"/>
      <c r="AC1528" s="441"/>
      <c r="AD1528" s="444"/>
      <c r="AG1528" s="441"/>
      <c r="AH1528" s="441"/>
      <c r="AI1528" s="443"/>
      <c r="AL1528" s="441"/>
      <c r="AN1528" s="441"/>
      <c r="AO1528" s="443"/>
      <c r="AP1528" s="441"/>
      <c r="AQ1528" s="441"/>
      <c r="AR1528" s="441"/>
      <c r="AS1528" s="441"/>
      <c r="AT1528" s="441"/>
      <c r="AU1528" s="441"/>
      <c r="AV1528" s="443"/>
      <c r="AW1528" s="442"/>
      <c r="AY1528" s="441"/>
      <c r="BC1528" s="441"/>
      <c r="BD1528" s="441"/>
      <c r="BE1528" s="441"/>
      <c r="BF1528" s="441"/>
      <c r="BG1528" s="441"/>
      <c r="BH1528" s="441"/>
      <c r="BI1528" s="441"/>
      <c r="BJ1528" s="441"/>
      <c r="BK1528" s="441"/>
    </row>
    <row r="1529" spans="1:63" x14ac:dyDescent="0.25">
      <c r="A1529" s="443"/>
      <c r="B1529" s="438"/>
      <c r="C1529" s="441"/>
      <c r="D1529" s="441"/>
      <c r="E1529" s="441"/>
      <c r="I1529" s="442"/>
      <c r="Q1529" s="443"/>
      <c r="S1529" s="443"/>
      <c r="T1529" s="441"/>
      <c r="U1529" s="444"/>
      <c r="V1529" s="438"/>
      <c r="W1529" s="443"/>
      <c r="X1529" s="443"/>
      <c r="Y1529" s="441"/>
      <c r="Z1529" s="445"/>
      <c r="AA1529" s="441"/>
      <c r="AB1529" s="443"/>
      <c r="AC1529" s="441"/>
      <c r="AD1529" s="444"/>
      <c r="AG1529" s="441"/>
      <c r="AH1529" s="441"/>
      <c r="AI1529" s="443"/>
      <c r="AL1529" s="441"/>
      <c r="AN1529" s="441"/>
      <c r="AO1529" s="443"/>
      <c r="AP1529" s="441"/>
      <c r="AQ1529" s="441"/>
      <c r="AR1529" s="441"/>
      <c r="AS1529" s="441"/>
      <c r="AT1529" s="441"/>
      <c r="AU1529" s="441"/>
      <c r="AV1529" s="443"/>
      <c r="AW1529" s="442"/>
      <c r="AY1529" s="441"/>
      <c r="BC1529" s="441"/>
      <c r="BD1529" s="441"/>
      <c r="BE1529" s="441"/>
      <c r="BF1529" s="441"/>
      <c r="BG1529" s="441"/>
      <c r="BH1529" s="441"/>
      <c r="BI1529" s="441"/>
      <c r="BJ1529" s="441"/>
      <c r="BK1529" s="441"/>
    </row>
    <row r="1530" spans="1:63" x14ac:dyDescent="0.25">
      <c r="A1530" s="443"/>
      <c r="B1530" s="438"/>
      <c r="C1530" s="441"/>
      <c r="D1530" s="441"/>
      <c r="E1530" s="441"/>
      <c r="I1530" s="442"/>
      <c r="Q1530" s="443"/>
      <c r="S1530" s="443"/>
      <c r="T1530" s="441"/>
      <c r="U1530" s="444"/>
      <c r="V1530" s="438"/>
      <c r="W1530" s="443"/>
      <c r="X1530" s="443"/>
      <c r="Y1530" s="441"/>
      <c r="Z1530" s="445"/>
      <c r="AA1530" s="441"/>
      <c r="AB1530" s="443"/>
      <c r="AC1530" s="441"/>
      <c r="AD1530" s="444"/>
      <c r="AG1530" s="441"/>
      <c r="AH1530" s="441"/>
      <c r="AI1530" s="443"/>
      <c r="AL1530" s="441"/>
      <c r="AN1530" s="441"/>
      <c r="AO1530" s="443"/>
      <c r="AP1530" s="441"/>
      <c r="AQ1530" s="441"/>
      <c r="AR1530" s="441"/>
      <c r="AS1530" s="441"/>
      <c r="AT1530" s="441"/>
      <c r="AU1530" s="441"/>
      <c r="AV1530" s="443"/>
      <c r="AW1530" s="442"/>
      <c r="AY1530" s="441"/>
      <c r="BC1530" s="441"/>
      <c r="BD1530" s="441"/>
      <c r="BE1530" s="441"/>
      <c r="BF1530" s="441"/>
      <c r="BG1530" s="441"/>
      <c r="BH1530" s="441"/>
      <c r="BI1530" s="441"/>
      <c r="BJ1530" s="441"/>
      <c r="BK1530" s="441"/>
    </row>
    <row r="1531" spans="1:63" x14ac:dyDescent="0.25">
      <c r="A1531" s="443"/>
      <c r="B1531" s="438"/>
      <c r="C1531" s="441"/>
      <c r="D1531" s="441"/>
      <c r="E1531" s="441"/>
      <c r="I1531" s="442"/>
      <c r="Q1531" s="443"/>
      <c r="S1531" s="443"/>
      <c r="T1531" s="441"/>
      <c r="U1531" s="444"/>
      <c r="V1531" s="438"/>
      <c r="W1531" s="443"/>
      <c r="X1531" s="443"/>
      <c r="Y1531" s="441"/>
      <c r="Z1531" s="445"/>
      <c r="AA1531" s="441"/>
      <c r="AB1531" s="443"/>
      <c r="AC1531" s="441"/>
      <c r="AD1531" s="444"/>
      <c r="AG1531" s="441"/>
      <c r="AH1531" s="441"/>
      <c r="AI1531" s="443"/>
      <c r="AL1531" s="441"/>
      <c r="AN1531" s="441"/>
      <c r="AO1531" s="443"/>
      <c r="AP1531" s="441"/>
      <c r="AQ1531" s="441"/>
      <c r="AR1531" s="441"/>
      <c r="AS1531" s="441"/>
      <c r="AT1531" s="441"/>
      <c r="AU1531" s="441"/>
      <c r="AV1531" s="443"/>
      <c r="AW1531" s="442"/>
      <c r="AY1531" s="441"/>
      <c r="BC1531" s="441"/>
      <c r="BD1531" s="441"/>
      <c r="BE1531" s="441"/>
      <c r="BF1531" s="441"/>
      <c r="BG1531" s="441"/>
      <c r="BH1531" s="441"/>
      <c r="BI1531" s="441"/>
      <c r="BJ1531" s="441"/>
      <c r="BK1531" s="441"/>
    </row>
    <row r="1532" spans="1:63" x14ac:dyDescent="0.25">
      <c r="A1532" s="443"/>
      <c r="B1532" s="438"/>
      <c r="C1532" s="441"/>
      <c r="D1532" s="441"/>
      <c r="E1532" s="441"/>
      <c r="I1532" s="442"/>
      <c r="Q1532" s="443"/>
      <c r="S1532" s="443"/>
      <c r="T1532" s="441"/>
      <c r="U1532" s="444"/>
      <c r="V1532" s="438"/>
      <c r="W1532" s="443"/>
      <c r="X1532" s="443"/>
      <c r="Y1532" s="441"/>
      <c r="Z1532" s="445"/>
      <c r="AA1532" s="441"/>
      <c r="AB1532" s="443"/>
      <c r="AC1532" s="441"/>
      <c r="AD1532" s="444"/>
      <c r="AG1532" s="441"/>
      <c r="AH1532" s="441"/>
      <c r="AI1532" s="443"/>
      <c r="AL1532" s="441"/>
      <c r="AN1532" s="441"/>
      <c r="AO1532" s="443"/>
      <c r="AP1532" s="441"/>
      <c r="AQ1532" s="441"/>
      <c r="AR1532" s="441"/>
      <c r="AS1532" s="441"/>
      <c r="AT1532" s="441"/>
      <c r="AU1532" s="441"/>
      <c r="AV1532" s="443"/>
      <c r="AW1532" s="442"/>
      <c r="AY1532" s="441"/>
      <c r="BC1532" s="441"/>
      <c r="BD1532" s="441"/>
      <c r="BE1532" s="441"/>
      <c r="BF1532" s="441"/>
      <c r="BG1532" s="441"/>
      <c r="BH1532" s="441"/>
      <c r="BI1532" s="441"/>
      <c r="BJ1532" s="441"/>
      <c r="BK1532" s="441"/>
    </row>
    <row r="1533" spans="1:63" x14ac:dyDescent="0.25">
      <c r="A1533" s="443"/>
      <c r="B1533" s="438"/>
      <c r="C1533" s="441"/>
      <c r="D1533" s="441"/>
      <c r="E1533" s="441"/>
      <c r="I1533" s="442"/>
      <c r="Q1533" s="443"/>
      <c r="S1533" s="443"/>
      <c r="T1533" s="441"/>
      <c r="U1533" s="444"/>
      <c r="V1533" s="438"/>
      <c r="W1533" s="443"/>
      <c r="X1533" s="443"/>
      <c r="Y1533" s="441"/>
      <c r="Z1533" s="445"/>
      <c r="AA1533" s="441"/>
      <c r="AB1533" s="443"/>
      <c r="AC1533" s="441"/>
      <c r="AD1533" s="444"/>
      <c r="AG1533" s="441"/>
      <c r="AH1533" s="441"/>
      <c r="AI1533" s="443"/>
      <c r="AL1533" s="441"/>
      <c r="AN1533" s="441"/>
      <c r="AO1533" s="443"/>
      <c r="AP1533" s="441"/>
      <c r="AQ1533" s="441"/>
      <c r="AR1533" s="441"/>
      <c r="AS1533" s="441"/>
      <c r="AT1533" s="441"/>
      <c r="AU1533" s="441"/>
      <c r="AV1533" s="443"/>
      <c r="AW1533" s="442"/>
      <c r="AY1533" s="441"/>
      <c r="BC1533" s="441"/>
      <c r="BD1533" s="441"/>
      <c r="BE1533" s="441"/>
      <c r="BF1533" s="441"/>
      <c r="BG1533" s="441"/>
      <c r="BH1533" s="441"/>
      <c r="BI1533" s="441"/>
      <c r="BJ1533" s="441"/>
      <c r="BK1533" s="441"/>
    </row>
    <row r="1534" spans="1:63" x14ac:dyDescent="0.25">
      <c r="A1534" s="443"/>
      <c r="B1534" s="438"/>
      <c r="C1534" s="441"/>
      <c r="D1534" s="441"/>
      <c r="E1534" s="441"/>
      <c r="I1534" s="442"/>
      <c r="Q1534" s="443"/>
      <c r="S1534" s="443"/>
      <c r="T1534" s="441"/>
      <c r="U1534" s="444"/>
      <c r="V1534" s="438"/>
      <c r="W1534" s="443"/>
      <c r="X1534" s="443"/>
      <c r="Y1534" s="441"/>
      <c r="Z1534" s="445"/>
      <c r="AA1534" s="441"/>
      <c r="AB1534" s="443"/>
      <c r="AC1534" s="441"/>
      <c r="AD1534" s="444"/>
      <c r="AG1534" s="441"/>
      <c r="AH1534" s="441"/>
      <c r="AI1534" s="443"/>
      <c r="AL1534" s="441"/>
      <c r="AN1534" s="441"/>
      <c r="AO1534" s="443"/>
      <c r="AP1534" s="441"/>
      <c r="AQ1534" s="441"/>
      <c r="AR1534" s="441"/>
      <c r="AS1534" s="441"/>
      <c r="AT1534" s="441"/>
      <c r="AU1534" s="441"/>
      <c r="AV1534" s="443"/>
      <c r="AW1534" s="442"/>
      <c r="AY1534" s="441"/>
      <c r="BC1534" s="441"/>
      <c r="BD1534" s="441"/>
      <c r="BE1534" s="441"/>
      <c r="BF1534" s="441"/>
      <c r="BG1534" s="441"/>
      <c r="BH1534" s="441"/>
      <c r="BI1534" s="441"/>
      <c r="BJ1534" s="441"/>
      <c r="BK1534" s="441"/>
    </row>
    <row r="1535" spans="1:63" x14ac:dyDescent="0.25">
      <c r="A1535" s="443"/>
      <c r="B1535" s="438"/>
      <c r="C1535" s="441"/>
      <c r="D1535" s="441"/>
      <c r="E1535" s="441"/>
      <c r="I1535" s="442"/>
      <c r="Q1535" s="443"/>
      <c r="S1535" s="443"/>
      <c r="T1535" s="441"/>
      <c r="U1535" s="444"/>
      <c r="V1535" s="438"/>
      <c r="W1535" s="443"/>
      <c r="X1535" s="443"/>
      <c r="Y1535" s="441"/>
      <c r="Z1535" s="445"/>
      <c r="AA1535" s="441"/>
      <c r="AB1535" s="443"/>
      <c r="AC1535" s="441"/>
      <c r="AD1535" s="444"/>
      <c r="AG1535" s="441"/>
      <c r="AH1535" s="441"/>
      <c r="AI1535" s="443"/>
      <c r="AL1535" s="441"/>
      <c r="AN1535" s="441"/>
      <c r="AO1535" s="443"/>
      <c r="AP1535" s="441"/>
      <c r="AQ1535" s="441"/>
      <c r="AR1535" s="441"/>
      <c r="AS1535" s="441"/>
      <c r="AT1535" s="441"/>
      <c r="AU1535" s="441"/>
      <c r="AV1535" s="443"/>
      <c r="AW1535" s="442"/>
      <c r="AY1535" s="441"/>
      <c r="BC1535" s="441"/>
      <c r="BD1535" s="441"/>
      <c r="BE1535" s="441"/>
      <c r="BF1535" s="441"/>
      <c r="BG1535" s="441"/>
      <c r="BH1535" s="441"/>
      <c r="BI1535" s="441"/>
      <c r="BJ1535" s="441"/>
      <c r="BK1535" s="441"/>
    </row>
    <row r="1536" spans="1:63" x14ac:dyDescent="0.25">
      <c r="A1536" s="443"/>
      <c r="B1536" s="438"/>
      <c r="C1536" s="441"/>
      <c r="D1536" s="441"/>
      <c r="E1536" s="441"/>
      <c r="I1536" s="442"/>
      <c r="Q1536" s="443"/>
      <c r="S1536" s="443"/>
      <c r="T1536" s="441"/>
      <c r="U1536" s="444"/>
      <c r="V1536" s="438"/>
      <c r="W1536" s="443"/>
      <c r="X1536" s="443"/>
      <c r="Y1536" s="441"/>
      <c r="Z1536" s="445"/>
      <c r="AA1536" s="441"/>
      <c r="AB1536" s="443"/>
      <c r="AC1536" s="441"/>
      <c r="AD1536" s="444"/>
      <c r="AG1536" s="441"/>
      <c r="AH1536" s="441"/>
      <c r="AI1536" s="443"/>
      <c r="AL1536" s="441"/>
      <c r="AN1536" s="441"/>
      <c r="AO1536" s="443"/>
      <c r="AP1536" s="441"/>
      <c r="AQ1536" s="441"/>
      <c r="AR1536" s="441"/>
      <c r="AS1536" s="441"/>
      <c r="AT1536" s="441"/>
      <c r="AU1536" s="441"/>
      <c r="AV1536" s="443"/>
      <c r="AW1536" s="442"/>
      <c r="AY1536" s="441"/>
      <c r="BC1536" s="441"/>
      <c r="BD1536" s="441"/>
      <c r="BE1536" s="441"/>
      <c r="BF1536" s="441"/>
      <c r="BG1536" s="441"/>
      <c r="BH1536" s="441"/>
      <c r="BI1536" s="441"/>
      <c r="BJ1536" s="441"/>
      <c r="BK1536" s="441"/>
    </row>
    <row r="1537" spans="1:63" x14ac:dyDescent="0.25">
      <c r="A1537" s="443"/>
      <c r="B1537" s="438"/>
      <c r="C1537" s="441"/>
      <c r="D1537" s="441"/>
      <c r="E1537" s="441"/>
      <c r="I1537" s="442"/>
      <c r="Q1537" s="443"/>
      <c r="S1537" s="443"/>
      <c r="T1537" s="441"/>
      <c r="U1537" s="444"/>
      <c r="V1537" s="438"/>
      <c r="W1537" s="443"/>
      <c r="X1537" s="443"/>
      <c r="Y1537" s="441"/>
      <c r="Z1537" s="445"/>
      <c r="AA1537" s="441"/>
      <c r="AB1537" s="443"/>
      <c r="AC1537" s="441"/>
      <c r="AD1537" s="444"/>
      <c r="AG1537" s="441"/>
      <c r="AH1537" s="441"/>
      <c r="AI1537" s="443"/>
      <c r="AL1537" s="441"/>
      <c r="AN1537" s="441"/>
      <c r="AO1537" s="443"/>
      <c r="AP1537" s="441"/>
      <c r="AQ1537" s="441"/>
      <c r="AR1537" s="441"/>
      <c r="AS1537" s="441"/>
      <c r="AT1537" s="441"/>
      <c r="AU1537" s="441"/>
      <c r="AV1537" s="443"/>
      <c r="AW1537" s="442"/>
      <c r="AY1537" s="441"/>
      <c r="BC1537" s="441"/>
      <c r="BD1537" s="441"/>
      <c r="BE1537" s="441"/>
      <c r="BF1537" s="441"/>
      <c r="BG1537" s="441"/>
      <c r="BH1537" s="441"/>
      <c r="BI1537" s="441"/>
      <c r="BJ1537" s="441"/>
      <c r="BK1537" s="441"/>
    </row>
    <row r="1538" spans="1:63" x14ac:dyDescent="0.25">
      <c r="A1538" s="443"/>
      <c r="B1538" s="438"/>
      <c r="C1538" s="441"/>
      <c r="D1538" s="441"/>
      <c r="E1538" s="441"/>
      <c r="I1538" s="442"/>
      <c r="Q1538" s="443"/>
      <c r="S1538" s="443"/>
      <c r="T1538" s="441"/>
      <c r="U1538" s="444"/>
      <c r="V1538" s="438"/>
      <c r="W1538" s="443"/>
      <c r="X1538" s="443"/>
      <c r="Y1538" s="441"/>
      <c r="Z1538" s="445"/>
      <c r="AA1538" s="441"/>
      <c r="AB1538" s="443"/>
      <c r="AC1538" s="441"/>
      <c r="AD1538" s="444"/>
      <c r="AG1538" s="441"/>
      <c r="AH1538" s="441"/>
      <c r="AI1538" s="443"/>
      <c r="AL1538" s="441"/>
      <c r="AN1538" s="441"/>
      <c r="AO1538" s="443"/>
      <c r="AP1538" s="441"/>
      <c r="AQ1538" s="441"/>
      <c r="AR1538" s="441"/>
      <c r="AS1538" s="441"/>
      <c r="AT1538" s="441"/>
      <c r="AU1538" s="441"/>
      <c r="AV1538" s="443"/>
      <c r="AW1538" s="442"/>
      <c r="AY1538" s="441"/>
      <c r="BC1538" s="441"/>
      <c r="BD1538" s="441"/>
      <c r="BE1538" s="441"/>
      <c r="BF1538" s="441"/>
      <c r="BG1538" s="441"/>
      <c r="BH1538" s="441"/>
      <c r="BI1538" s="441"/>
      <c r="BJ1538" s="441"/>
      <c r="BK1538" s="441"/>
    </row>
    <row r="1539" spans="1:63" x14ac:dyDescent="0.25">
      <c r="A1539" s="443"/>
      <c r="B1539" s="438"/>
      <c r="C1539" s="441"/>
      <c r="D1539" s="441"/>
      <c r="E1539" s="441"/>
      <c r="I1539" s="442"/>
      <c r="Q1539" s="443"/>
      <c r="S1539" s="443"/>
      <c r="T1539" s="441"/>
      <c r="U1539" s="444"/>
      <c r="V1539" s="438"/>
      <c r="W1539" s="443"/>
      <c r="X1539" s="443"/>
      <c r="Y1539" s="441"/>
      <c r="Z1539" s="445"/>
      <c r="AA1539" s="441"/>
      <c r="AB1539" s="443"/>
      <c r="AC1539" s="441"/>
      <c r="AD1539" s="444"/>
      <c r="AG1539" s="441"/>
      <c r="AH1539" s="441"/>
      <c r="AI1539" s="443"/>
      <c r="AL1539" s="441"/>
      <c r="AN1539" s="441"/>
      <c r="AO1539" s="443"/>
      <c r="AP1539" s="441"/>
      <c r="AQ1539" s="441"/>
      <c r="AR1539" s="441"/>
      <c r="AS1539" s="441"/>
      <c r="AT1539" s="441"/>
      <c r="AU1539" s="441"/>
      <c r="AV1539" s="443"/>
      <c r="AW1539" s="442"/>
      <c r="AY1539" s="441"/>
      <c r="BC1539" s="441"/>
      <c r="BD1539" s="441"/>
      <c r="BE1539" s="441"/>
      <c r="BF1539" s="441"/>
      <c r="BG1539" s="441"/>
      <c r="BH1539" s="441"/>
      <c r="BI1539" s="441"/>
      <c r="BJ1539" s="441"/>
      <c r="BK1539" s="441"/>
    </row>
    <row r="1540" spans="1:63" x14ac:dyDescent="0.25">
      <c r="A1540" s="443"/>
      <c r="B1540" s="438"/>
      <c r="C1540" s="441"/>
      <c r="D1540" s="441"/>
      <c r="E1540" s="441"/>
      <c r="I1540" s="442"/>
      <c r="Q1540" s="443"/>
      <c r="S1540" s="443"/>
      <c r="T1540" s="441"/>
      <c r="U1540" s="444"/>
      <c r="V1540" s="438"/>
      <c r="W1540" s="443"/>
      <c r="X1540" s="443"/>
      <c r="Y1540" s="441"/>
      <c r="Z1540" s="445"/>
      <c r="AA1540" s="441"/>
      <c r="AB1540" s="443"/>
      <c r="AC1540" s="441"/>
      <c r="AD1540" s="444"/>
      <c r="AG1540" s="441"/>
      <c r="AH1540" s="441"/>
      <c r="AI1540" s="443"/>
      <c r="AL1540" s="441"/>
      <c r="AN1540" s="441"/>
      <c r="AO1540" s="443"/>
      <c r="AP1540" s="441"/>
      <c r="AQ1540" s="441"/>
      <c r="AR1540" s="441"/>
      <c r="AS1540" s="441"/>
      <c r="AT1540" s="441"/>
      <c r="AU1540" s="441"/>
      <c r="AV1540" s="443"/>
      <c r="AW1540" s="442"/>
      <c r="AY1540" s="441"/>
      <c r="BC1540" s="441"/>
      <c r="BD1540" s="441"/>
      <c r="BE1540" s="441"/>
      <c r="BF1540" s="441"/>
      <c r="BG1540" s="441"/>
      <c r="BH1540" s="441"/>
      <c r="BI1540" s="441"/>
      <c r="BJ1540" s="441"/>
      <c r="BK1540" s="441"/>
    </row>
    <row r="1541" spans="1:63" x14ac:dyDescent="0.25">
      <c r="A1541" s="443"/>
      <c r="B1541" s="438"/>
      <c r="C1541" s="441"/>
      <c r="D1541" s="441"/>
      <c r="E1541" s="441"/>
      <c r="I1541" s="442"/>
      <c r="Q1541" s="443"/>
      <c r="S1541" s="443"/>
      <c r="T1541" s="441"/>
      <c r="U1541" s="444"/>
      <c r="V1541" s="438"/>
      <c r="W1541" s="443"/>
      <c r="X1541" s="443"/>
      <c r="Y1541" s="441"/>
      <c r="Z1541" s="445"/>
      <c r="AA1541" s="441"/>
      <c r="AB1541" s="443"/>
      <c r="AC1541" s="441"/>
      <c r="AD1541" s="444"/>
      <c r="AG1541" s="441"/>
      <c r="AH1541" s="441"/>
      <c r="AI1541" s="443"/>
      <c r="AL1541" s="441"/>
      <c r="AN1541" s="441"/>
      <c r="AO1541" s="443"/>
      <c r="AP1541" s="441"/>
      <c r="AQ1541" s="441"/>
      <c r="AR1541" s="441"/>
      <c r="AS1541" s="441"/>
      <c r="AT1541" s="441"/>
      <c r="AU1541" s="441"/>
      <c r="AV1541" s="443"/>
      <c r="AW1541" s="442"/>
      <c r="AY1541" s="441"/>
      <c r="BC1541" s="441"/>
      <c r="BD1541" s="441"/>
      <c r="BE1541" s="441"/>
      <c r="BF1541" s="441"/>
      <c r="BG1541" s="441"/>
      <c r="BH1541" s="441"/>
      <c r="BI1541" s="441"/>
      <c r="BJ1541" s="441"/>
      <c r="BK1541" s="441"/>
    </row>
    <row r="1542" spans="1:63" x14ac:dyDescent="0.25">
      <c r="A1542" s="443"/>
      <c r="B1542" s="438"/>
      <c r="C1542" s="441"/>
      <c r="D1542" s="441"/>
      <c r="E1542" s="441"/>
      <c r="I1542" s="442"/>
      <c r="Q1542" s="443"/>
      <c r="S1542" s="443"/>
      <c r="T1542" s="441"/>
      <c r="U1542" s="444"/>
      <c r="V1542" s="438"/>
      <c r="W1542" s="443"/>
      <c r="X1542" s="443"/>
      <c r="Y1542" s="441"/>
      <c r="Z1542" s="445"/>
      <c r="AA1542" s="441"/>
      <c r="AB1542" s="443"/>
      <c r="AC1542" s="441"/>
      <c r="AD1542" s="444"/>
      <c r="AG1542" s="441"/>
      <c r="AH1542" s="441"/>
      <c r="AI1542" s="443"/>
      <c r="AL1542" s="441"/>
      <c r="AN1542" s="441"/>
      <c r="AO1542" s="443"/>
      <c r="AP1542" s="441"/>
      <c r="AQ1542" s="441"/>
      <c r="AR1542" s="441"/>
      <c r="AS1542" s="441"/>
      <c r="AT1542" s="441"/>
      <c r="AU1542" s="441"/>
      <c r="AV1542" s="443"/>
      <c r="AW1542" s="442"/>
      <c r="AY1542" s="441"/>
      <c r="BC1542" s="441"/>
      <c r="BD1542" s="441"/>
      <c r="BE1542" s="441"/>
      <c r="BF1542" s="441"/>
      <c r="BG1542" s="441"/>
      <c r="BH1542" s="441"/>
      <c r="BI1542" s="441"/>
      <c r="BJ1542" s="441"/>
      <c r="BK1542" s="441"/>
    </row>
    <row r="1543" spans="1:63" x14ac:dyDescent="0.25">
      <c r="A1543" s="443"/>
      <c r="B1543" s="438"/>
      <c r="C1543" s="441"/>
      <c r="D1543" s="441"/>
      <c r="E1543" s="441"/>
      <c r="I1543" s="442"/>
      <c r="Q1543" s="443"/>
      <c r="S1543" s="443"/>
      <c r="T1543" s="441"/>
      <c r="U1543" s="444"/>
      <c r="V1543" s="438"/>
      <c r="W1543" s="443"/>
      <c r="X1543" s="443"/>
      <c r="Y1543" s="441"/>
      <c r="Z1543" s="445"/>
      <c r="AA1543" s="441"/>
      <c r="AB1543" s="443"/>
      <c r="AC1543" s="441"/>
      <c r="AD1543" s="444"/>
      <c r="AG1543" s="441"/>
      <c r="AH1543" s="441"/>
      <c r="AI1543" s="443"/>
      <c r="AL1543" s="441"/>
      <c r="AN1543" s="441"/>
      <c r="AO1543" s="443"/>
      <c r="AP1543" s="441"/>
      <c r="AQ1543" s="441"/>
      <c r="AR1543" s="441"/>
      <c r="AS1543" s="441"/>
      <c r="AT1543" s="441"/>
      <c r="AU1543" s="441"/>
      <c r="AV1543" s="443"/>
      <c r="AW1543" s="442"/>
      <c r="AY1543" s="441"/>
      <c r="BC1543" s="441"/>
      <c r="BD1543" s="441"/>
      <c r="BE1543" s="441"/>
      <c r="BF1543" s="441"/>
      <c r="BG1543" s="441"/>
      <c r="BH1543" s="441"/>
      <c r="BI1543" s="441"/>
      <c r="BJ1543" s="441"/>
      <c r="BK1543" s="441"/>
    </row>
    <row r="1544" spans="1:63" x14ac:dyDescent="0.25">
      <c r="A1544" s="443"/>
      <c r="B1544" s="438"/>
      <c r="C1544" s="441"/>
      <c r="D1544" s="441"/>
      <c r="E1544" s="441"/>
      <c r="I1544" s="442"/>
      <c r="Q1544" s="443"/>
      <c r="S1544" s="443"/>
      <c r="T1544" s="441"/>
      <c r="U1544" s="444"/>
      <c r="V1544" s="438"/>
      <c r="W1544" s="443"/>
      <c r="X1544" s="443"/>
      <c r="Y1544" s="441"/>
      <c r="Z1544" s="445"/>
      <c r="AA1544" s="441"/>
      <c r="AB1544" s="443"/>
      <c r="AC1544" s="441"/>
      <c r="AD1544" s="444"/>
      <c r="AG1544" s="441"/>
      <c r="AH1544" s="441"/>
      <c r="AI1544" s="443"/>
      <c r="AL1544" s="441"/>
      <c r="AN1544" s="441"/>
      <c r="AO1544" s="443"/>
      <c r="AP1544" s="441"/>
      <c r="AQ1544" s="441"/>
      <c r="AR1544" s="441"/>
      <c r="AS1544" s="441"/>
      <c r="AT1544" s="441"/>
      <c r="AU1544" s="441"/>
      <c r="AV1544" s="443"/>
      <c r="AW1544" s="442"/>
      <c r="AY1544" s="441"/>
      <c r="BC1544" s="441"/>
      <c r="BD1544" s="441"/>
      <c r="BE1544" s="441"/>
      <c r="BF1544" s="441"/>
      <c r="BG1544" s="441"/>
      <c r="BH1544" s="441"/>
      <c r="BI1544" s="441"/>
      <c r="BJ1544" s="441"/>
      <c r="BK1544" s="441"/>
    </row>
    <row r="1545" spans="1:63" x14ac:dyDescent="0.25">
      <c r="A1545" s="443"/>
      <c r="B1545" s="438"/>
      <c r="C1545" s="441"/>
      <c r="D1545" s="441"/>
      <c r="E1545" s="441"/>
      <c r="I1545" s="442"/>
      <c r="Q1545" s="443"/>
      <c r="S1545" s="443"/>
      <c r="T1545" s="441"/>
      <c r="U1545" s="444"/>
      <c r="V1545" s="438"/>
      <c r="W1545" s="443"/>
      <c r="X1545" s="443"/>
      <c r="Y1545" s="441"/>
      <c r="Z1545" s="445"/>
      <c r="AA1545" s="441"/>
      <c r="AB1545" s="443"/>
      <c r="AC1545" s="441"/>
      <c r="AD1545" s="444"/>
      <c r="AG1545" s="441"/>
      <c r="AH1545" s="441"/>
      <c r="AI1545" s="443"/>
      <c r="AL1545" s="441"/>
      <c r="AN1545" s="441"/>
      <c r="AO1545" s="443"/>
      <c r="AP1545" s="441"/>
      <c r="AQ1545" s="441"/>
      <c r="AR1545" s="441"/>
      <c r="AS1545" s="441"/>
      <c r="AT1545" s="441"/>
      <c r="AU1545" s="441"/>
      <c r="AV1545" s="443"/>
      <c r="AW1545" s="442"/>
      <c r="AY1545" s="441"/>
      <c r="BC1545" s="441"/>
      <c r="BD1545" s="441"/>
      <c r="BE1545" s="441"/>
      <c r="BF1545" s="441"/>
      <c r="BG1545" s="441"/>
      <c r="BH1545" s="441"/>
      <c r="BI1545" s="441"/>
      <c r="BJ1545" s="441"/>
      <c r="BK1545" s="441"/>
    </row>
    <row r="1546" spans="1:63" x14ac:dyDescent="0.25">
      <c r="A1546" s="443"/>
      <c r="B1546" s="438"/>
      <c r="C1546" s="441"/>
      <c r="D1546" s="441"/>
      <c r="E1546" s="441"/>
      <c r="I1546" s="442"/>
      <c r="Q1546" s="443"/>
      <c r="S1546" s="443"/>
      <c r="T1546" s="441"/>
      <c r="U1546" s="444"/>
      <c r="V1546" s="438"/>
      <c r="W1546" s="443"/>
      <c r="X1546" s="443"/>
      <c r="Y1546" s="441"/>
      <c r="Z1546" s="445"/>
      <c r="AA1546" s="441"/>
      <c r="AB1546" s="443"/>
      <c r="AC1546" s="441"/>
      <c r="AD1546" s="444"/>
      <c r="AG1546" s="441"/>
      <c r="AH1546" s="441"/>
      <c r="AI1546" s="443"/>
      <c r="AL1546" s="441"/>
      <c r="AN1546" s="441"/>
      <c r="AO1546" s="443"/>
      <c r="AP1546" s="441"/>
      <c r="AQ1546" s="441"/>
      <c r="AR1546" s="441"/>
      <c r="AS1546" s="441"/>
      <c r="AT1546" s="441"/>
      <c r="AU1546" s="441"/>
      <c r="AV1546" s="443"/>
      <c r="AW1546" s="442"/>
      <c r="AY1546" s="441"/>
      <c r="BC1546" s="441"/>
      <c r="BD1546" s="441"/>
      <c r="BE1546" s="441"/>
      <c r="BF1546" s="441"/>
      <c r="BG1546" s="441"/>
      <c r="BH1546" s="441"/>
      <c r="BI1546" s="441"/>
      <c r="BJ1546" s="441"/>
      <c r="BK1546" s="441"/>
    </row>
    <row r="1547" spans="1:63" x14ac:dyDescent="0.25">
      <c r="A1547" s="443"/>
      <c r="B1547" s="438"/>
      <c r="C1547" s="441"/>
      <c r="D1547" s="441"/>
      <c r="E1547" s="441"/>
      <c r="I1547" s="442"/>
      <c r="Q1547" s="443"/>
      <c r="S1547" s="443"/>
      <c r="T1547" s="441"/>
      <c r="U1547" s="444"/>
      <c r="V1547" s="438"/>
      <c r="W1547" s="443"/>
      <c r="X1547" s="443"/>
      <c r="Y1547" s="441"/>
      <c r="Z1547" s="445"/>
      <c r="AA1547" s="441"/>
      <c r="AB1547" s="443"/>
      <c r="AC1547" s="441"/>
      <c r="AD1547" s="444"/>
      <c r="AG1547" s="441"/>
      <c r="AH1547" s="441"/>
      <c r="AI1547" s="443"/>
      <c r="AL1547" s="441"/>
      <c r="AN1547" s="441"/>
      <c r="AO1547" s="443"/>
      <c r="AP1547" s="441"/>
      <c r="AQ1547" s="441"/>
      <c r="AR1547" s="441"/>
      <c r="AS1547" s="441"/>
      <c r="AT1547" s="441"/>
      <c r="AU1547" s="441"/>
      <c r="AV1547" s="443"/>
      <c r="AW1547" s="442"/>
      <c r="AY1547" s="441"/>
      <c r="BC1547" s="441"/>
      <c r="BD1547" s="441"/>
      <c r="BE1547" s="441"/>
      <c r="BF1547" s="441"/>
      <c r="BG1547" s="441"/>
      <c r="BH1547" s="441"/>
      <c r="BI1547" s="441"/>
      <c r="BJ1547" s="441"/>
      <c r="BK1547" s="441"/>
    </row>
    <row r="1548" spans="1:63" x14ac:dyDescent="0.25">
      <c r="A1548" s="443"/>
      <c r="B1548" s="438"/>
      <c r="C1548" s="441"/>
      <c r="D1548" s="441"/>
      <c r="E1548" s="441"/>
      <c r="I1548" s="442"/>
      <c r="Q1548" s="443"/>
      <c r="S1548" s="443"/>
      <c r="T1548" s="441"/>
      <c r="U1548" s="444"/>
      <c r="V1548" s="438"/>
      <c r="W1548" s="443"/>
      <c r="X1548" s="443"/>
      <c r="Y1548" s="441"/>
      <c r="Z1548" s="445"/>
      <c r="AA1548" s="441"/>
      <c r="AB1548" s="443"/>
      <c r="AC1548" s="441"/>
      <c r="AD1548" s="444"/>
      <c r="AG1548" s="441"/>
      <c r="AH1548" s="441"/>
      <c r="AI1548" s="443"/>
      <c r="AL1548" s="441"/>
      <c r="AN1548" s="441"/>
      <c r="AO1548" s="443"/>
      <c r="AP1548" s="441"/>
      <c r="AQ1548" s="441"/>
      <c r="AR1548" s="441"/>
      <c r="AS1548" s="441"/>
      <c r="AT1548" s="441"/>
      <c r="AU1548" s="441"/>
      <c r="AV1548" s="443"/>
      <c r="AW1548" s="442"/>
      <c r="AY1548" s="441"/>
      <c r="BC1548" s="441"/>
      <c r="BD1548" s="441"/>
      <c r="BE1548" s="441"/>
      <c r="BF1548" s="441"/>
      <c r="BG1548" s="441"/>
      <c r="BH1548" s="441"/>
      <c r="BI1548" s="441"/>
      <c r="BJ1548" s="441"/>
      <c r="BK1548" s="441"/>
    </row>
    <row r="1549" spans="1:63" x14ac:dyDescent="0.25">
      <c r="A1549" s="443"/>
      <c r="B1549" s="438"/>
      <c r="C1549" s="441"/>
      <c r="D1549" s="441"/>
      <c r="E1549" s="441"/>
      <c r="I1549" s="442"/>
      <c r="Q1549" s="443"/>
      <c r="S1549" s="443"/>
      <c r="T1549" s="441"/>
      <c r="U1549" s="444"/>
      <c r="V1549" s="438"/>
      <c r="W1549" s="443"/>
      <c r="X1549" s="443"/>
      <c r="Y1549" s="441"/>
      <c r="Z1549" s="445"/>
      <c r="AA1549" s="441"/>
      <c r="AB1549" s="443"/>
      <c r="AC1549" s="441"/>
      <c r="AD1549" s="444"/>
      <c r="AG1549" s="441"/>
      <c r="AH1549" s="441"/>
      <c r="AI1549" s="443"/>
      <c r="AL1549" s="441"/>
      <c r="AN1549" s="441"/>
      <c r="AO1549" s="443"/>
      <c r="AP1549" s="441"/>
      <c r="AQ1549" s="441"/>
      <c r="AR1549" s="441"/>
      <c r="AS1549" s="441"/>
      <c r="AT1549" s="441"/>
      <c r="AU1549" s="441"/>
      <c r="AV1549" s="443"/>
      <c r="AW1549" s="442"/>
      <c r="AY1549" s="441"/>
      <c r="BC1549" s="441"/>
      <c r="BD1549" s="441"/>
      <c r="BE1549" s="441"/>
      <c r="BF1549" s="441"/>
      <c r="BG1549" s="441"/>
      <c r="BH1549" s="441"/>
      <c r="BI1549" s="441"/>
      <c r="BJ1549" s="441"/>
      <c r="BK1549" s="441"/>
    </row>
    <row r="1550" spans="1:63" x14ac:dyDescent="0.25">
      <c r="A1550" s="443"/>
      <c r="B1550" s="438"/>
      <c r="C1550" s="441"/>
      <c r="D1550" s="441"/>
      <c r="E1550" s="441"/>
      <c r="I1550" s="442"/>
      <c r="Q1550" s="443"/>
      <c r="S1550" s="443"/>
      <c r="T1550" s="441"/>
      <c r="U1550" s="444"/>
      <c r="V1550" s="438"/>
      <c r="W1550" s="443"/>
      <c r="X1550" s="443"/>
      <c r="Y1550" s="441"/>
      <c r="Z1550" s="445"/>
      <c r="AA1550" s="441"/>
      <c r="AB1550" s="443"/>
      <c r="AC1550" s="441"/>
      <c r="AD1550" s="444"/>
      <c r="AG1550" s="441"/>
      <c r="AH1550" s="441"/>
      <c r="AI1550" s="443"/>
      <c r="AL1550" s="441"/>
      <c r="AN1550" s="441"/>
      <c r="AO1550" s="443"/>
      <c r="AP1550" s="441"/>
      <c r="AQ1550" s="441"/>
      <c r="AR1550" s="441"/>
      <c r="AS1550" s="441"/>
      <c r="AT1550" s="441"/>
      <c r="AU1550" s="441"/>
      <c r="AV1550" s="443"/>
      <c r="AW1550" s="442"/>
      <c r="AY1550" s="441"/>
      <c r="BC1550" s="441"/>
      <c r="BD1550" s="441"/>
      <c r="BE1550" s="441"/>
      <c r="BF1550" s="441"/>
      <c r="BG1550" s="441"/>
      <c r="BH1550" s="441"/>
      <c r="BI1550" s="441"/>
      <c r="BJ1550" s="441"/>
      <c r="BK1550" s="441"/>
    </row>
    <row r="1551" spans="1:63" x14ac:dyDescent="0.25">
      <c r="A1551" s="443"/>
      <c r="B1551" s="438"/>
      <c r="C1551" s="441"/>
      <c r="D1551" s="441"/>
      <c r="E1551" s="441"/>
      <c r="I1551" s="442"/>
      <c r="Q1551" s="443"/>
      <c r="S1551" s="443"/>
      <c r="T1551" s="441"/>
      <c r="U1551" s="444"/>
      <c r="V1551" s="438"/>
      <c r="W1551" s="443"/>
      <c r="X1551" s="443"/>
      <c r="Y1551" s="441"/>
      <c r="Z1551" s="445"/>
      <c r="AA1551" s="441"/>
      <c r="AB1551" s="443"/>
      <c r="AC1551" s="441"/>
      <c r="AD1551" s="444"/>
      <c r="AG1551" s="441"/>
      <c r="AH1551" s="441"/>
      <c r="AI1551" s="443"/>
      <c r="AL1551" s="441"/>
      <c r="AN1551" s="441"/>
      <c r="AO1551" s="443"/>
      <c r="AP1551" s="441"/>
      <c r="AQ1551" s="441"/>
      <c r="AR1551" s="441"/>
      <c r="AS1551" s="441"/>
      <c r="AT1551" s="441"/>
      <c r="AU1551" s="441"/>
      <c r="AV1551" s="443"/>
      <c r="AW1551" s="442"/>
      <c r="AY1551" s="441"/>
      <c r="BC1551" s="441"/>
      <c r="BD1551" s="441"/>
      <c r="BE1551" s="441"/>
      <c r="BF1551" s="441"/>
      <c r="BG1551" s="441"/>
      <c r="BH1551" s="441"/>
      <c r="BI1551" s="441"/>
      <c r="BJ1551" s="441"/>
      <c r="BK1551" s="441"/>
    </row>
    <row r="1552" spans="1:63" x14ac:dyDescent="0.25">
      <c r="A1552" s="443"/>
      <c r="B1552" s="438"/>
      <c r="C1552" s="441"/>
      <c r="D1552" s="441"/>
      <c r="E1552" s="441"/>
      <c r="I1552" s="442"/>
      <c r="Q1552" s="443"/>
      <c r="S1552" s="443"/>
      <c r="T1552" s="441"/>
      <c r="U1552" s="444"/>
      <c r="V1552" s="438"/>
      <c r="W1552" s="443"/>
      <c r="X1552" s="443"/>
      <c r="Y1552" s="441"/>
      <c r="Z1552" s="445"/>
      <c r="AA1552" s="441"/>
      <c r="AB1552" s="443"/>
      <c r="AC1552" s="441"/>
      <c r="AD1552" s="444"/>
      <c r="AG1552" s="441"/>
      <c r="AH1552" s="441"/>
      <c r="AI1552" s="443"/>
      <c r="AL1552" s="441"/>
      <c r="AN1552" s="441"/>
      <c r="AO1552" s="443"/>
      <c r="AP1552" s="441"/>
      <c r="AQ1552" s="441"/>
      <c r="AR1552" s="441"/>
      <c r="AS1552" s="441"/>
      <c r="AT1552" s="441"/>
      <c r="AU1552" s="441"/>
      <c r="AV1552" s="443"/>
      <c r="AW1552" s="442"/>
      <c r="AY1552" s="441"/>
      <c r="BC1552" s="441"/>
      <c r="BD1552" s="441"/>
      <c r="BE1552" s="441"/>
      <c r="BF1552" s="441"/>
      <c r="BG1552" s="441"/>
      <c r="BH1552" s="441"/>
      <c r="BI1552" s="441"/>
      <c r="BJ1552" s="441"/>
      <c r="BK1552" s="441"/>
    </row>
    <row r="1553" spans="1:63" x14ac:dyDescent="0.25">
      <c r="A1553" s="443"/>
      <c r="B1553" s="438"/>
      <c r="C1553" s="441"/>
      <c r="D1553" s="441"/>
      <c r="E1553" s="441"/>
      <c r="I1553" s="442"/>
      <c r="Q1553" s="443"/>
      <c r="S1553" s="443"/>
      <c r="T1553" s="441"/>
      <c r="U1553" s="444"/>
      <c r="V1553" s="438"/>
      <c r="W1553" s="443"/>
      <c r="X1553" s="443"/>
      <c r="Y1553" s="441"/>
      <c r="Z1553" s="445"/>
      <c r="AA1553" s="441"/>
      <c r="AB1553" s="443"/>
      <c r="AC1553" s="441"/>
      <c r="AD1553" s="444"/>
      <c r="AG1553" s="441"/>
      <c r="AH1553" s="441"/>
      <c r="AI1553" s="443"/>
      <c r="AL1553" s="441"/>
      <c r="AN1553" s="441"/>
      <c r="AO1553" s="443"/>
      <c r="AP1553" s="441"/>
      <c r="AQ1553" s="441"/>
      <c r="AR1553" s="441"/>
      <c r="AS1553" s="441"/>
      <c r="AT1553" s="441"/>
      <c r="AU1553" s="441"/>
      <c r="AV1553" s="443"/>
      <c r="AW1553" s="442"/>
      <c r="AY1553" s="441"/>
      <c r="BC1553" s="441"/>
      <c r="BD1553" s="441"/>
      <c r="BE1553" s="441"/>
      <c r="BF1553" s="441"/>
      <c r="BG1553" s="441"/>
      <c r="BH1553" s="441"/>
      <c r="BI1553" s="441"/>
      <c r="BJ1553" s="441"/>
      <c r="BK1553" s="441"/>
    </row>
    <row r="1554" spans="1:63" x14ac:dyDescent="0.25">
      <c r="A1554" s="443"/>
      <c r="B1554" s="438"/>
      <c r="C1554" s="441"/>
      <c r="D1554" s="441"/>
      <c r="E1554" s="441"/>
      <c r="I1554" s="442"/>
      <c r="Q1554" s="443"/>
      <c r="S1554" s="443"/>
      <c r="T1554" s="441"/>
      <c r="U1554" s="444"/>
      <c r="V1554" s="438"/>
      <c r="W1554" s="443"/>
      <c r="X1554" s="443"/>
      <c r="Y1554" s="441"/>
      <c r="Z1554" s="445"/>
      <c r="AA1554" s="441"/>
      <c r="AB1554" s="443"/>
      <c r="AC1554" s="441"/>
      <c r="AD1554" s="444"/>
      <c r="AG1554" s="441"/>
      <c r="AH1554" s="441"/>
      <c r="AI1554" s="443"/>
      <c r="AL1554" s="441"/>
      <c r="AN1554" s="441"/>
      <c r="AO1554" s="443"/>
      <c r="AP1554" s="441"/>
      <c r="AQ1554" s="441"/>
      <c r="AR1554" s="441"/>
      <c r="AS1554" s="441"/>
      <c r="AT1554" s="441"/>
      <c r="AU1554" s="441"/>
      <c r="AV1554" s="443"/>
      <c r="AW1554" s="442"/>
      <c r="AY1554" s="441"/>
      <c r="BC1554" s="441"/>
      <c r="BD1554" s="441"/>
      <c r="BE1554" s="441"/>
      <c r="BF1554" s="441"/>
      <c r="BG1554" s="441"/>
      <c r="BH1554" s="441"/>
      <c r="BI1554" s="441"/>
      <c r="BJ1554" s="441"/>
      <c r="BK1554" s="441"/>
    </row>
    <row r="1555" spans="1:63" x14ac:dyDescent="0.25">
      <c r="A1555" s="443"/>
      <c r="B1555" s="438"/>
      <c r="C1555" s="441"/>
      <c r="D1555" s="441"/>
      <c r="E1555" s="441"/>
      <c r="I1555" s="442"/>
      <c r="Q1555" s="443"/>
      <c r="S1555" s="443"/>
      <c r="T1555" s="441"/>
      <c r="U1555" s="444"/>
      <c r="V1555" s="438"/>
      <c r="W1555" s="443"/>
      <c r="X1555" s="443"/>
      <c r="Y1555" s="441"/>
      <c r="Z1555" s="445"/>
      <c r="AA1555" s="441"/>
      <c r="AB1555" s="443"/>
      <c r="AC1555" s="441"/>
      <c r="AD1555" s="444"/>
      <c r="AG1555" s="441"/>
      <c r="AH1555" s="441"/>
      <c r="AI1555" s="443"/>
      <c r="AL1555" s="441"/>
      <c r="AN1555" s="441"/>
      <c r="AO1555" s="443"/>
      <c r="AP1555" s="441"/>
      <c r="AQ1555" s="441"/>
      <c r="AR1555" s="441"/>
      <c r="AS1555" s="441"/>
      <c r="AT1555" s="441"/>
      <c r="AU1555" s="441"/>
      <c r="AV1555" s="443"/>
      <c r="AW1555" s="442"/>
      <c r="AY1555" s="441"/>
      <c r="BC1555" s="441"/>
      <c r="BD1555" s="441"/>
      <c r="BE1555" s="441"/>
      <c r="BF1555" s="441"/>
      <c r="BG1555" s="441"/>
      <c r="BH1555" s="441"/>
      <c r="BI1555" s="441"/>
      <c r="BJ1555" s="441"/>
      <c r="BK1555" s="441"/>
    </row>
    <row r="1556" spans="1:63" x14ac:dyDescent="0.25">
      <c r="A1556" s="443"/>
      <c r="B1556" s="438"/>
      <c r="C1556" s="441"/>
      <c r="D1556" s="441"/>
      <c r="E1556" s="441"/>
      <c r="I1556" s="442"/>
      <c r="Q1556" s="443"/>
      <c r="S1556" s="443"/>
      <c r="T1556" s="441"/>
      <c r="U1556" s="444"/>
      <c r="V1556" s="438"/>
      <c r="W1556" s="443"/>
      <c r="X1556" s="443"/>
      <c r="Y1556" s="441"/>
      <c r="Z1556" s="445"/>
      <c r="AA1556" s="441"/>
      <c r="AB1556" s="443"/>
      <c r="AC1556" s="441"/>
      <c r="AD1556" s="444"/>
      <c r="AG1556" s="441"/>
      <c r="AH1556" s="441"/>
      <c r="AI1556" s="443"/>
      <c r="AL1556" s="441"/>
      <c r="AN1556" s="441"/>
      <c r="AO1556" s="443"/>
      <c r="AP1556" s="441"/>
      <c r="AQ1556" s="441"/>
      <c r="AR1556" s="441"/>
      <c r="AS1556" s="441"/>
      <c r="AT1556" s="441"/>
      <c r="AU1556" s="441"/>
      <c r="AV1556" s="443"/>
      <c r="AW1556" s="442"/>
      <c r="AY1556" s="441"/>
      <c r="BC1556" s="441"/>
      <c r="BD1556" s="441"/>
      <c r="BE1556" s="441"/>
      <c r="BF1556" s="441"/>
      <c r="BG1556" s="441"/>
      <c r="BH1556" s="441"/>
      <c r="BI1556" s="441"/>
      <c r="BJ1556" s="441"/>
      <c r="BK1556" s="441"/>
    </row>
    <row r="1557" spans="1:63" x14ac:dyDescent="0.25">
      <c r="A1557" s="443"/>
      <c r="B1557" s="438"/>
      <c r="C1557" s="441"/>
      <c r="D1557" s="441"/>
      <c r="E1557" s="441"/>
      <c r="I1557" s="442"/>
      <c r="Q1557" s="443"/>
      <c r="S1557" s="443"/>
      <c r="T1557" s="441"/>
      <c r="U1557" s="444"/>
      <c r="V1557" s="438"/>
      <c r="W1557" s="443"/>
      <c r="X1557" s="443"/>
      <c r="Y1557" s="441"/>
      <c r="Z1557" s="445"/>
      <c r="AA1557" s="441"/>
      <c r="AB1557" s="443"/>
      <c r="AC1557" s="441"/>
      <c r="AD1557" s="444"/>
      <c r="AG1557" s="441"/>
      <c r="AH1557" s="441"/>
      <c r="AI1557" s="443"/>
      <c r="AL1557" s="441"/>
      <c r="AN1557" s="441"/>
      <c r="AO1557" s="443"/>
      <c r="AP1557" s="441"/>
      <c r="AQ1557" s="441"/>
      <c r="AR1557" s="441"/>
      <c r="AS1557" s="441"/>
      <c r="AT1557" s="441"/>
      <c r="AU1557" s="441"/>
      <c r="AV1557" s="443"/>
      <c r="AW1557" s="442"/>
      <c r="AY1557" s="441"/>
      <c r="BC1557" s="441"/>
      <c r="BD1557" s="441"/>
      <c r="BE1557" s="441"/>
      <c r="BF1557" s="441"/>
      <c r="BG1557" s="441"/>
      <c r="BH1557" s="441"/>
      <c r="BI1557" s="441"/>
      <c r="BJ1557" s="441"/>
      <c r="BK1557" s="441"/>
    </row>
    <row r="1558" spans="1:63" x14ac:dyDescent="0.25">
      <c r="A1558" s="443"/>
      <c r="B1558" s="438"/>
      <c r="C1558" s="441"/>
      <c r="D1558" s="441"/>
      <c r="E1558" s="441"/>
      <c r="I1558" s="442"/>
      <c r="Q1558" s="443"/>
      <c r="S1558" s="443"/>
      <c r="T1558" s="441"/>
      <c r="U1558" s="444"/>
      <c r="V1558" s="438"/>
      <c r="W1558" s="443"/>
      <c r="X1558" s="443"/>
      <c r="Y1558" s="441"/>
      <c r="Z1558" s="445"/>
      <c r="AA1558" s="441"/>
      <c r="AB1558" s="443"/>
      <c r="AC1558" s="441"/>
      <c r="AD1558" s="444"/>
      <c r="AG1558" s="441"/>
      <c r="AH1558" s="441"/>
      <c r="AI1558" s="443"/>
      <c r="AL1558" s="441"/>
      <c r="AN1558" s="441"/>
      <c r="AO1558" s="443"/>
      <c r="AP1558" s="441"/>
      <c r="AQ1558" s="441"/>
      <c r="AR1558" s="441"/>
      <c r="AS1558" s="441"/>
      <c r="AT1558" s="441"/>
      <c r="AU1558" s="441"/>
      <c r="AV1558" s="443"/>
      <c r="AW1558" s="442"/>
      <c r="AY1558" s="441"/>
      <c r="BC1558" s="441"/>
      <c r="BD1558" s="441"/>
      <c r="BE1558" s="441"/>
      <c r="BF1558" s="441"/>
      <c r="BG1558" s="441"/>
      <c r="BH1558" s="441"/>
      <c r="BI1558" s="441"/>
      <c r="BJ1558" s="441"/>
      <c r="BK1558" s="441"/>
    </row>
    <row r="1559" spans="1:63" x14ac:dyDescent="0.25">
      <c r="A1559" s="443"/>
      <c r="B1559" s="438"/>
      <c r="C1559" s="441"/>
      <c r="D1559" s="441"/>
      <c r="E1559" s="441"/>
      <c r="I1559" s="442"/>
      <c r="Q1559" s="443"/>
      <c r="S1559" s="443"/>
      <c r="T1559" s="441"/>
      <c r="U1559" s="444"/>
      <c r="V1559" s="438"/>
      <c r="W1559" s="443"/>
      <c r="X1559" s="443"/>
      <c r="Y1559" s="441"/>
      <c r="Z1559" s="445"/>
      <c r="AA1559" s="441"/>
      <c r="AB1559" s="443"/>
      <c r="AC1559" s="441"/>
      <c r="AD1559" s="444"/>
      <c r="AG1559" s="441"/>
      <c r="AH1559" s="441"/>
      <c r="AI1559" s="443"/>
      <c r="AL1559" s="441"/>
      <c r="AN1559" s="441"/>
      <c r="AO1559" s="443"/>
      <c r="AP1559" s="441"/>
      <c r="AQ1559" s="441"/>
      <c r="AR1559" s="441"/>
      <c r="AS1559" s="441"/>
      <c r="AT1559" s="441"/>
      <c r="AU1559" s="441"/>
      <c r="AV1559" s="443"/>
      <c r="AW1559" s="442"/>
      <c r="AY1559" s="441"/>
      <c r="BC1559" s="441"/>
      <c r="BD1559" s="441"/>
      <c r="BE1559" s="441"/>
      <c r="BF1559" s="441"/>
      <c r="BG1559" s="441"/>
      <c r="BH1559" s="441"/>
      <c r="BI1559" s="441"/>
      <c r="BJ1559" s="441"/>
      <c r="BK1559" s="441"/>
    </row>
    <row r="1560" spans="1:63" x14ac:dyDescent="0.25">
      <c r="A1560" s="443"/>
      <c r="B1560" s="438"/>
      <c r="C1560" s="441"/>
      <c r="D1560" s="441"/>
      <c r="E1560" s="441"/>
      <c r="I1560" s="442"/>
      <c r="Q1560" s="443"/>
      <c r="S1560" s="443"/>
      <c r="T1560" s="441"/>
      <c r="U1560" s="444"/>
      <c r="V1560" s="438"/>
      <c r="W1560" s="443"/>
      <c r="X1560" s="443"/>
      <c r="Y1560" s="441"/>
      <c r="Z1560" s="445"/>
      <c r="AA1560" s="441"/>
      <c r="AB1560" s="443"/>
      <c r="AC1560" s="441"/>
      <c r="AD1560" s="444"/>
      <c r="AG1560" s="441"/>
      <c r="AH1560" s="441"/>
      <c r="AI1560" s="443"/>
      <c r="AL1560" s="441"/>
      <c r="AN1560" s="441"/>
      <c r="AO1560" s="443"/>
      <c r="AP1560" s="441"/>
      <c r="AQ1560" s="441"/>
      <c r="AR1560" s="441"/>
      <c r="AS1560" s="441"/>
      <c r="AT1560" s="441"/>
      <c r="AU1560" s="441"/>
      <c r="AV1560" s="443"/>
      <c r="AW1560" s="442"/>
      <c r="AY1560" s="441"/>
      <c r="BC1560" s="441"/>
      <c r="BD1560" s="441"/>
      <c r="BE1560" s="441"/>
      <c r="BF1560" s="441"/>
      <c r="BG1560" s="441"/>
      <c r="BH1560" s="441"/>
      <c r="BI1560" s="441"/>
      <c r="BJ1560" s="441"/>
      <c r="BK1560" s="441"/>
    </row>
    <row r="1561" spans="1:63" x14ac:dyDescent="0.25">
      <c r="A1561" s="443"/>
      <c r="B1561" s="438"/>
      <c r="C1561" s="441"/>
      <c r="D1561" s="441"/>
      <c r="E1561" s="441"/>
      <c r="I1561" s="442"/>
      <c r="Q1561" s="443"/>
      <c r="S1561" s="443"/>
      <c r="T1561" s="441"/>
      <c r="U1561" s="444"/>
      <c r="V1561" s="438"/>
      <c r="W1561" s="443"/>
      <c r="X1561" s="443"/>
      <c r="Y1561" s="441"/>
      <c r="Z1561" s="445"/>
      <c r="AA1561" s="441"/>
      <c r="AB1561" s="443"/>
      <c r="AC1561" s="441"/>
      <c r="AD1561" s="444"/>
      <c r="AG1561" s="441"/>
      <c r="AH1561" s="441"/>
      <c r="AI1561" s="443"/>
      <c r="AL1561" s="441"/>
      <c r="AN1561" s="441"/>
      <c r="AO1561" s="443"/>
      <c r="AP1561" s="441"/>
      <c r="AQ1561" s="441"/>
      <c r="AR1561" s="441"/>
      <c r="AS1561" s="441"/>
      <c r="AT1561" s="441"/>
      <c r="AU1561" s="441"/>
      <c r="AV1561" s="443"/>
      <c r="AW1561" s="442"/>
      <c r="AY1561" s="441"/>
      <c r="BC1561" s="441"/>
      <c r="BD1561" s="441"/>
      <c r="BE1561" s="441"/>
      <c r="BF1561" s="441"/>
      <c r="BG1561" s="441"/>
      <c r="BH1561" s="441"/>
      <c r="BI1561" s="441"/>
      <c r="BJ1561" s="441"/>
      <c r="BK1561" s="441"/>
    </row>
    <row r="1562" spans="1:63" x14ac:dyDescent="0.25">
      <c r="A1562" s="443"/>
      <c r="B1562" s="438"/>
      <c r="C1562" s="441"/>
      <c r="D1562" s="441"/>
      <c r="E1562" s="441"/>
      <c r="I1562" s="442"/>
      <c r="Q1562" s="443"/>
      <c r="S1562" s="443"/>
      <c r="T1562" s="441"/>
      <c r="U1562" s="444"/>
      <c r="V1562" s="438"/>
      <c r="W1562" s="443"/>
      <c r="X1562" s="443"/>
      <c r="Y1562" s="441"/>
      <c r="Z1562" s="445"/>
      <c r="AA1562" s="441"/>
      <c r="AB1562" s="443"/>
      <c r="AC1562" s="441"/>
      <c r="AD1562" s="444"/>
      <c r="AG1562" s="441"/>
      <c r="AH1562" s="441"/>
      <c r="AI1562" s="443"/>
      <c r="AL1562" s="441"/>
      <c r="AN1562" s="441"/>
      <c r="AO1562" s="443"/>
      <c r="AP1562" s="441"/>
      <c r="AQ1562" s="441"/>
      <c r="AR1562" s="441"/>
      <c r="AS1562" s="441"/>
      <c r="AT1562" s="441"/>
      <c r="AU1562" s="441"/>
      <c r="AV1562" s="443"/>
      <c r="AW1562" s="442"/>
      <c r="AY1562" s="441"/>
      <c r="BC1562" s="441"/>
      <c r="BD1562" s="441"/>
      <c r="BE1562" s="441"/>
      <c r="BF1562" s="441"/>
      <c r="BG1562" s="441"/>
      <c r="BH1562" s="441"/>
      <c r="BI1562" s="441"/>
      <c r="BJ1562" s="441"/>
      <c r="BK1562" s="441"/>
    </row>
    <row r="1563" spans="1:63" x14ac:dyDescent="0.25">
      <c r="A1563" s="443"/>
      <c r="B1563" s="438"/>
      <c r="C1563" s="441"/>
      <c r="D1563" s="441"/>
      <c r="E1563" s="441"/>
      <c r="I1563" s="442"/>
      <c r="Q1563" s="443"/>
      <c r="S1563" s="443"/>
      <c r="T1563" s="441"/>
      <c r="U1563" s="444"/>
      <c r="V1563" s="438"/>
      <c r="W1563" s="443"/>
      <c r="X1563" s="443"/>
      <c r="Y1563" s="441"/>
      <c r="Z1563" s="445"/>
      <c r="AA1563" s="441"/>
      <c r="AB1563" s="443"/>
      <c r="AC1563" s="441"/>
      <c r="AD1563" s="444"/>
      <c r="AG1563" s="441"/>
      <c r="AH1563" s="441"/>
      <c r="AI1563" s="443"/>
      <c r="AL1563" s="441"/>
      <c r="AN1563" s="441"/>
      <c r="AO1563" s="443"/>
      <c r="AP1563" s="441"/>
      <c r="AQ1563" s="441"/>
      <c r="AR1563" s="441"/>
      <c r="AS1563" s="441"/>
      <c r="AT1563" s="441"/>
      <c r="AU1563" s="441"/>
      <c r="AV1563" s="443"/>
      <c r="AW1563" s="442"/>
      <c r="AY1563" s="441"/>
      <c r="BC1563" s="441"/>
      <c r="BD1563" s="441"/>
      <c r="BE1563" s="441"/>
      <c r="BF1563" s="441"/>
      <c r="BG1563" s="441"/>
      <c r="BH1563" s="441"/>
      <c r="BI1563" s="441"/>
      <c r="BJ1563" s="441"/>
      <c r="BK1563" s="441"/>
    </row>
    <row r="1564" spans="1:63" x14ac:dyDescent="0.25">
      <c r="A1564" s="443"/>
      <c r="B1564" s="438"/>
      <c r="C1564" s="441"/>
      <c r="D1564" s="441"/>
      <c r="E1564" s="441"/>
      <c r="I1564" s="442"/>
      <c r="Q1564" s="443"/>
      <c r="S1564" s="443"/>
      <c r="T1564" s="441"/>
      <c r="U1564" s="444"/>
      <c r="V1564" s="438"/>
      <c r="W1564" s="443"/>
      <c r="X1564" s="443"/>
      <c r="Y1564" s="441"/>
      <c r="Z1564" s="445"/>
      <c r="AA1564" s="441"/>
      <c r="AB1564" s="443"/>
      <c r="AC1564" s="441"/>
      <c r="AD1564" s="444"/>
      <c r="AG1564" s="441"/>
      <c r="AH1564" s="441"/>
      <c r="AI1564" s="443"/>
      <c r="AL1564" s="441"/>
      <c r="AN1564" s="441"/>
      <c r="AO1564" s="443"/>
      <c r="AP1564" s="441"/>
      <c r="AQ1564" s="441"/>
      <c r="AR1564" s="441"/>
      <c r="AS1564" s="441"/>
      <c r="AT1564" s="441"/>
      <c r="AU1564" s="441"/>
      <c r="AV1564" s="443"/>
      <c r="AW1564" s="442"/>
      <c r="AY1564" s="441"/>
      <c r="BC1564" s="441"/>
      <c r="BD1564" s="441"/>
      <c r="BE1564" s="441"/>
      <c r="BF1564" s="441"/>
      <c r="BG1564" s="441"/>
      <c r="BH1564" s="441"/>
      <c r="BI1564" s="441"/>
      <c r="BJ1564" s="441"/>
      <c r="BK1564" s="441"/>
    </row>
    <row r="1565" spans="1:63" x14ac:dyDescent="0.25">
      <c r="A1565" s="443"/>
      <c r="B1565" s="438"/>
      <c r="C1565" s="441"/>
      <c r="D1565" s="441"/>
      <c r="E1565" s="441"/>
      <c r="I1565" s="442"/>
      <c r="Q1565" s="443"/>
      <c r="S1565" s="443"/>
      <c r="T1565" s="441"/>
      <c r="U1565" s="444"/>
      <c r="V1565" s="438"/>
      <c r="W1565" s="443"/>
      <c r="X1565" s="443"/>
      <c r="Y1565" s="441"/>
      <c r="Z1565" s="445"/>
      <c r="AA1565" s="441"/>
      <c r="AB1565" s="443"/>
      <c r="AC1565" s="441"/>
      <c r="AD1565" s="444"/>
      <c r="AG1565" s="441"/>
      <c r="AH1565" s="441"/>
      <c r="AI1565" s="443"/>
      <c r="AL1565" s="441"/>
      <c r="AN1565" s="441"/>
      <c r="AO1565" s="443"/>
      <c r="AP1565" s="441"/>
      <c r="AQ1565" s="441"/>
      <c r="AR1565" s="441"/>
      <c r="AS1565" s="441"/>
      <c r="AT1565" s="441"/>
      <c r="AU1565" s="441"/>
      <c r="AV1565" s="443"/>
      <c r="AW1565" s="442"/>
      <c r="AY1565" s="441"/>
      <c r="BC1565" s="441"/>
      <c r="BD1565" s="441"/>
      <c r="BE1565" s="441"/>
      <c r="BF1565" s="441"/>
      <c r="BG1565" s="441"/>
      <c r="BH1565" s="441"/>
      <c r="BI1565" s="441"/>
      <c r="BJ1565" s="441"/>
      <c r="BK1565" s="441"/>
    </row>
    <row r="1566" spans="1:63" x14ac:dyDescent="0.25">
      <c r="A1566" s="443"/>
      <c r="B1566" s="438"/>
      <c r="C1566" s="441"/>
      <c r="D1566" s="441"/>
      <c r="E1566" s="441"/>
      <c r="I1566" s="442"/>
      <c r="Q1566" s="443"/>
      <c r="S1566" s="443"/>
      <c r="T1566" s="441"/>
      <c r="U1566" s="444"/>
      <c r="V1566" s="438"/>
      <c r="W1566" s="443"/>
      <c r="X1566" s="443"/>
      <c r="Y1566" s="441"/>
      <c r="Z1566" s="445"/>
      <c r="AA1566" s="441"/>
      <c r="AB1566" s="443"/>
      <c r="AC1566" s="441"/>
      <c r="AD1566" s="444"/>
      <c r="AG1566" s="441"/>
      <c r="AH1566" s="441"/>
      <c r="AI1566" s="443"/>
      <c r="AL1566" s="441"/>
      <c r="AN1566" s="441"/>
      <c r="AO1566" s="443"/>
      <c r="AP1566" s="441"/>
      <c r="AQ1566" s="441"/>
      <c r="AR1566" s="441"/>
      <c r="AS1566" s="441"/>
      <c r="AT1566" s="441"/>
      <c r="AU1566" s="441"/>
      <c r="AV1566" s="443"/>
      <c r="AW1566" s="442"/>
      <c r="AY1566" s="441"/>
      <c r="BC1566" s="441"/>
      <c r="BD1566" s="441"/>
      <c r="BE1566" s="441"/>
      <c r="BF1566" s="441"/>
      <c r="BG1566" s="441"/>
      <c r="BH1566" s="441"/>
      <c r="BI1566" s="441"/>
      <c r="BJ1566" s="441"/>
      <c r="BK1566" s="441"/>
    </row>
    <row r="1567" spans="1:63" x14ac:dyDescent="0.25">
      <c r="A1567" s="443"/>
      <c r="B1567" s="438"/>
      <c r="C1567" s="441"/>
      <c r="D1567" s="441"/>
      <c r="E1567" s="441"/>
      <c r="I1567" s="442"/>
      <c r="Q1567" s="443"/>
      <c r="S1567" s="443"/>
      <c r="T1567" s="441"/>
      <c r="U1567" s="444"/>
      <c r="V1567" s="438"/>
      <c r="W1567" s="443"/>
      <c r="X1567" s="443"/>
      <c r="Y1567" s="441"/>
      <c r="Z1567" s="445"/>
      <c r="AA1567" s="441"/>
      <c r="AB1567" s="443"/>
      <c r="AC1567" s="441"/>
      <c r="AD1567" s="444"/>
      <c r="AG1567" s="441"/>
      <c r="AH1567" s="441"/>
      <c r="AI1567" s="443"/>
      <c r="AL1567" s="441"/>
      <c r="AN1567" s="441"/>
      <c r="AO1567" s="443"/>
      <c r="AP1567" s="441"/>
      <c r="AQ1567" s="441"/>
      <c r="AR1567" s="441"/>
      <c r="AS1567" s="441"/>
      <c r="AT1567" s="441"/>
      <c r="AU1567" s="441"/>
      <c r="AV1567" s="443"/>
      <c r="AW1567" s="442"/>
      <c r="AY1567" s="441"/>
      <c r="BC1567" s="441"/>
      <c r="BD1567" s="441"/>
      <c r="BE1567" s="441"/>
      <c r="BF1567" s="441"/>
      <c r="BG1567" s="441"/>
      <c r="BH1567" s="441"/>
      <c r="BI1567" s="441"/>
      <c r="BJ1567" s="441"/>
      <c r="BK1567" s="441"/>
    </row>
    <row r="1568" spans="1:63" x14ac:dyDescent="0.25">
      <c r="A1568" s="443"/>
      <c r="B1568" s="438"/>
      <c r="C1568" s="441"/>
      <c r="D1568" s="441"/>
      <c r="E1568" s="441"/>
      <c r="I1568" s="442"/>
      <c r="Q1568" s="443"/>
      <c r="S1568" s="443"/>
      <c r="T1568" s="441"/>
      <c r="U1568" s="444"/>
      <c r="V1568" s="438"/>
      <c r="W1568" s="443"/>
      <c r="X1568" s="443"/>
      <c r="Y1568" s="441"/>
      <c r="Z1568" s="445"/>
      <c r="AA1568" s="441"/>
      <c r="AB1568" s="443"/>
      <c r="AC1568" s="441"/>
      <c r="AD1568" s="444"/>
      <c r="AG1568" s="441"/>
      <c r="AH1568" s="441"/>
      <c r="AI1568" s="443"/>
      <c r="AL1568" s="441"/>
      <c r="AN1568" s="441"/>
      <c r="AO1568" s="443"/>
      <c r="AP1568" s="441"/>
      <c r="AQ1568" s="441"/>
      <c r="AR1568" s="441"/>
      <c r="AS1568" s="441"/>
      <c r="AT1568" s="441"/>
      <c r="AU1568" s="441"/>
      <c r="AV1568" s="443"/>
      <c r="AW1568" s="442"/>
      <c r="AY1568" s="441"/>
      <c r="BC1568" s="441"/>
      <c r="BD1568" s="441"/>
      <c r="BE1568" s="441"/>
      <c r="BF1568" s="441"/>
      <c r="BG1568" s="441"/>
      <c r="BH1568" s="441"/>
      <c r="BI1568" s="441"/>
      <c r="BJ1568" s="441"/>
      <c r="BK1568" s="441"/>
    </row>
    <row r="1569" spans="1:63" x14ac:dyDescent="0.25">
      <c r="A1569" s="443"/>
      <c r="B1569" s="438"/>
      <c r="C1569" s="441"/>
      <c r="D1569" s="441"/>
      <c r="E1569" s="441"/>
      <c r="I1569" s="442"/>
      <c r="Q1569" s="443"/>
      <c r="S1569" s="443"/>
      <c r="T1569" s="441"/>
      <c r="U1569" s="444"/>
      <c r="V1569" s="438"/>
      <c r="W1569" s="443"/>
      <c r="X1569" s="443"/>
      <c r="Y1569" s="441"/>
      <c r="Z1569" s="445"/>
      <c r="AA1569" s="441"/>
      <c r="AB1569" s="443"/>
      <c r="AC1569" s="441"/>
      <c r="AD1569" s="444"/>
      <c r="AG1569" s="441"/>
      <c r="AH1569" s="441"/>
      <c r="AI1569" s="443"/>
      <c r="AL1569" s="441"/>
      <c r="AN1569" s="441"/>
      <c r="AO1569" s="443"/>
      <c r="AP1569" s="441"/>
      <c r="AQ1569" s="441"/>
      <c r="AR1569" s="441"/>
      <c r="AS1569" s="441"/>
      <c r="AT1569" s="441"/>
      <c r="AU1569" s="441"/>
      <c r="AV1569" s="443"/>
      <c r="AW1569" s="442"/>
      <c r="AY1569" s="441"/>
      <c r="BC1569" s="441"/>
      <c r="BD1569" s="441"/>
      <c r="BE1569" s="441"/>
      <c r="BF1569" s="441"/>
      <c r="BG1569" s="441"/>
      <c r="BH1569" s="441"/>
      <c r="BI1569" s="441"/>
      <c r="BJ1569" s="441"/>
      <c r="BK1569" s="441"/>
    </row>
    <row r="1570" spans="1:63" x14ac:dyDescent="0.25">
      <c r="A1570" s="443"/>
      <c r="B1570" s="438"/>
      <c r="C1570" s="441"/>
      <c r="D1570" s="441"/>
      <c r="E1570" s="441"/>
      <c r="I1570" s="442"/>
      <c r="Q1570" s="443"/>
      <c r="S1570" s="443"/>
      <c r="T1570" s="441"/>
      <c r="U1570" s="444"/>
      <c r="V1570" s="438"/>
      <c r="W1570" s="443"/>
      <c r="X1570" s="443"/>
      <c r="Y1570" s="441"/>
      <c r="Z1570" s="445"/>
      <c r="AA1570" s="441"/>
      <c r="AB1570" s="443"/>
      <c r="AC1570" s="441"/>
      <c r="AD1570" s="444"/>
      <c r="AG1570" s="441"/>
      <c r="AH1570" s="441"/>
      <c r="AI1570" s="443"/>
      <c r="AL1570" s="441"/>
      <c r="AN1570" s="441"/>
      <c r="AO1570" s="443"/>
      <c r="AP1570" s="441"/>
      <c r="AQ1570" s="441"/>
      <c r="AR1570" s="441"/>
      <c r="AS1570" s="441"/>
      <c r="AT1570" s="441"/>
      <c r="AU1570" s="441"/>
      <c r="AV1570" s="443"/>
      <c r="AW1570" s="442"/>
      <c r="AY1570" s="441"/>
      <c r="BC1570" s="441"/>
      <c r="BD1570" s="441"/>
      <c r="BE1570" s="441"/>
      <c r="BF1570" s="441"/>
      <c r="BG1570" s="441"/>
      <c r="BH1570" s="441"/>
      <c r="BI1570" s="441"/>
      <c r="BJ1570" s="441"/>
      <c r="BK1570" s="441"/>
    </row>
    <row r="1571" spans="1:63" x14ac:dyDescent="0.25">
      <c r="A1571" s="443"/>
      <c r="B1571" s="438"/>
      <c r="C1571" s="441"/>
      <c r="D1571" s="441"/>
      <c r="E1571" s="441"/>
      <c r="I1571" s="442"/>
      <c r="Q1571" s="443"/>
      <c r="S1571" s="443"/>
      <c r="T1571" s="441"/>
      <c r="U1571" s="444"/>
      <c r="V1571" s="438"/>
      <c r="W1571" s="443"/>
      <c r="X1571" s="443"/>
      <c r="Y1571" s="441"/>
      <c r="Z1571" s="445"/>
      <c r="AA1571" s="441"/>
      <c r="AB1571" s="443"/>
      <c r="AC1571" s="441"/>
      <c r="AD1571" s="444"/>
      <c r="AG1571" s="441"/>
      <c r="AH1571" s="441"/>
      <c r="AI1571" s="443"/>
      <c r="AL1571" s="441"/>
      <c r="AN1571" s="441"/>
      <c r="AO1571" s="443"/>
      <c r="AP1571" s="441"/>
      <c r="AQ1571" s="441"/>
      <c r="AR1571" s="441"/>
      <c r="AS1571" s="441"/>
      <c r="AT1571" s="441"/>
      <c r="AU1571" s="441"/>
      <c r="AV1571" s="443"/>
      <c r="AW1571" s="442"/>
      <c r="AY1571" s="441"/>
      <c r="BC1571" s="441"/>
      <c r="BD1571" s="441"/>
      <c r="BE1571" s="441"/>
      <c r="BF1571" s="441"/>
      <c r="BG1571" s="441"/>
      <c r="BH1571" s="441"/>
      <c r="BI1571" s="441"/>
      <c r="BJ1571" s="441"/>
      <c r="BK1571" s="441"/>
    </row>
    <row r="1572" spans="1:63" x14ac:dyDescent="0.25">
      <c r="A1572" s="443"/>
      <c r="B1572" s="438"/>
      <c r="C1572" s="441"/>
      <c r="D1572" s="441"/>
      <c r="E1572" s="441"/>
      <c r="I1572" s="442"/>
      <c r="Q1572" s="443"/>
      <c r="S1572" s="443"/>
      <c r="T1572" s="441"/>
      <c r="U1572" s="444"/>
      <c r="V1572" s="438"/>
      <c r="W1572" s="443"/>
      <c r="X1572" s="443"/>
      <c r="Y1572" s="441"/>
      <c r="Z1572" s="445"/>
      <c r="AA1572" s="441"/>
      <c r="AB1572" s="443"/>
      <c r="AC1572" s="441"/>
      <c r="AD1572" s="444"/>
      <c r="AG1572" s="441"/>
      <c r="AH1572" s="441"/>
      <c r="AI1572" s="443"/>
      <c r="AL1572" s="441"/>
      <c r="AN1572" s="441"/>
      <c r="AO1572" s="443"/>
      <c r="AP1572" s="441"/>
      <c r="AQ1572" s="441"/>
      <c r="AR1572" s="441"/>
      <c r="AS1572" s="441"/>
      <c r="AT1572" s="441"/>
      <c r="AU1572" s="441"/>
      <c r="AV1572" s="443"/>
      <c r="AW1572" s="442"/>
      <c r="AY1572" s="441"/>
      <c r="BC1572" s="441"/>
      <c r="BD1572" s="441"/>
      <c r="BE1572" s="441"/>
      <c r="BF1572" s="441"/>
      <c r="BG1572" s="441"/>
      <c r="BH1572" s="441"/>
      <c r="BI1572" s="441"/>
      <c r="BJ1572" s="441"/>
      <c r="BK1572" s="441"/>
    </row>
    <row r="1573" spans="1:63" x14ac:dyDescent="0.25">
      <c r="A1573" s="443"/>
      <c r="B1573" s="438"/>
      <c r="C1573" s="441"/>
      <c r="D1573" s="441"/>
      <c r="E1573" s="441"/>
      <c r="I1573" s="442"/>
      <c r="Q1573" s="443"/>
      <c r="S1573" s="443"/>
      <c r="T1573" s="441"/>
      <c r="U1573" s="444"/>
      <c r="V1573" s="438"/>
      <c r="W1573" s="443"/>
      <c r="X1573" s="443"/>
      <c r="Y1573" s="441"/>
      <c r="Z1573" s="445"/>
      <c r="AA1573" s="441"/>
      <c r="AB1573" s="443"/>
      <c r="AC1573" s="441"/>
      <c r="AD1573" s="444"/>
      <c r="AG1573" s="441"/>
      <c r="AH1573" s="441"/>
      <c r="AI1573" s="443"/>
      <c r="AL1573" s="441"/>
      <c r="AN1573" s="441"/>
      <c r="AO1573" s="443"/>
      <c r="AP1573" s="441"/>
      <c r="AQ1573" s="441"/>
      <c r="AR1573" s="441"/>
      <c r="AS1573" s="441"/>
      <c r="AT1573" s="441"/>
      <c r="AU1573" s="441"/>
      <c r="AV1573" s="443"/>
      <c r="AW1573" s="442"/>
      <c r="AY1573" s="441"/>
      <c r="BC1573" s="441"/>
      <c r="BD1573" s="441"/>
      <c r="BE1573" s="441"/>
      <c r="BF1573" s="441"/>
      <c r="BG1573" s="441"/>
      <c r="BH1573" s="441"/>
      <c r="BI1573" s="441"/>
      <c r="BJ1573" s="441"/>
      <c r="BK1573" s="441"/>
    </row>
    <row r="1574" spans="1:63" x14ac:dyDescent="0.25">
      <c r="A1574" s="443"/>
      <c r="B1574" s="438"/>
      <c r="C1574" s="441"/>
      <c r="D1574" s="441"/>
      <c r="E1574" s="441"/>
      <c r="I1574" s="442"/>
      <c r="Q1574" s="443"/>
      <c r="S1574" s="443"/>
      <c r="T1574" s="441"/>
      <c r="U1574" s="444"/>
      <c r="V1574" s="438"/>
      <c r="W1574" s="443"/>
      <c r="X1574" s="443"/>
      <c r="Y1574" s="441"/>
      <c r="Z1574" s="445"/>
      <c r="AA1574" s="441"/>
      <c r="AB1574" s="443"/>
      <c r="AC1574" s="441"/>
      <c r="AD1574" s="444"/>
      <c r="AG1574" s="441"/>
      <c r="AH1574" s="441"/>
      <c r="AI1574" s="443"/>
      <c r="AL1574" s="441"/>
      <c r="AN1574" s="441"/>
      <c r="AO1574" s="443"/>
      <c r="AP1574" s="441"/>
      <c r="AQ1574" s="441"/>
      <c r="AR1574" s="441"/>
      <c r="AS1574" s="441"/>
      <c r="AT1574" s="441"/>
      <c r="AU1574" s="441"/>
      <c r="AV1574" s="443"/>
      <c r="AW1574" s="442"/>
      <c r="AY1574" s="441"/>
      <c r="BC1574" s="441"/>
      <c r="BD1574" s="441"/>
      <c r="BE1574" s="441"/>
      <c r="BF1574" s="441"/>
      <c r="BG1574" s="441"/>
      <c r="BH1574" s="441"/>
      <c r="BI1574" s="441"/>
      <c r="BJ1574" s="441"/>
      <c r="BK1574" s="441"/>
    </row>
    <row r="1575" spans="1:63" x14ac:dyDescent="0.25">
      <c r="A1575" s="443"/>
      <c r="B1575" s="438"/>
      <c r="C1575" s="441"/>
      <c r="D1575" s="441"/>
      <c r="E1575" s="441"/>
      <c r="I1575" s="442"/>
      <c r="Q1575" s="443"/>
      <c r="S1575" s="443"/>
      <c r="T1575" s="441"/>
      <c r="U1575" s="444"/>
      <c r="V1575" s="438"/>
      <c r="W1575" s="443"/>
      <c r="X1575" s="443"/>
      <c r="Y1575" s="441"/>
      <c r="Z1575" s="445"/>
      <c r="AA1575" s="441"/>
      <c r="AB1575" s="443"/>
      <c r="AC1575" s="441"/>
      <c r="AD1575" s="444"/>
      <c r="AG1575" s="441"/>
      <c r="AH1575" s="441"/>
      <c r="AI1575" s="443"/>
      <c r="AL1575" s="441"/>
      <c r="AN1575" s="441"/>
      <c r="AO1575" s="443"/>
      <c r="AP1575" s="441"/>
      <c r="AQ1575" s="441"/>
      <c r="AR1575" s="441"/>
      <c r="AS1575" s="441"/>
      <c r="AT1575" s="441"/>
      <c r="AU1575" s="441"/>
      <c r="AV1575" s="443"/>
      <c r="AW1575" s="442"/>
      <c r="AY1575" s="441"/>
      <c r="BC1575" s="441"/>
      <c r="BD1575" s="441"/>
      <c r="BE1575" s="441"/>
      <c r="BF1575" s="441"/>
      <c r="BG1575" s="441"/>
      <c r="BH1575" s="441"/>
      <c r="BI1575" s="441"/>
      <c r="BJ1575" s="441"/>
      <c r="BK1575" s="441"/>
    </row>
    <row r="1576" spans="1:63" x14ac:dyDescent="0.25">
      <c r="A1576" s="443"/>
      <c r="B1576" s="438"/>
      <c r="C1576" s="441"/>
      <c r="D1576" s="441"/>
      <c r="E1576" s="441"/>
      <c r="I1576" s="442"/>
      <c r="Q1576" s="443"/>
      <c r="S1576" s="443"/>
      <c r="T1576" s="441"/>
      <c r="U1576" s="444"/>
      <c r="V1576" s="438"/>
      <c r="W1576" s="443"/>
      <c r="X1576" s="443"/>
      <c r="Y1576" s="441"/>
      <c r="Z1576" s="445"/>
      <c r="AA1576" s="441"/>
      <c r="AB1576" s="443"/>
      <c r="AC1576" s="441"/>
      <c r="AD1576" s="444"/>
      <c r="AG1576" s="441"/>
      <c r="AH1576" s="441"/>
      <c r="AI1576" s="443"/>
      <c r="AL1576" s="441"/>
      <c r="AN1576" s="441"/>
      <c r="AO1576" s="443"/>
      <c r="AP1576" s="441"/>
      <c r="AQ1576" s="441"/>
      <c r="AR1576" s="441"/>
      <c r="AS1576" s="441"/>
      <c r="AT1576" s="441"/>
      <c r="AU1576" s="441"/>
      <c r="AV1576" s="443"/>
      <c r="AW1576" s="442"/>
      <c r="AY1576" s="441"/>
      <c r="BC1576" s="441"/>
      <c r="BD1576" s="441"/>
      <c r="BE1576" s="441"/>
      <c r="BF1576" s="441"/>
      <c r="BG1576" s="441"/>
      <c r="BH1576" s="441"/>
      <c r="BI1576" s="441"/>
      <c r="BJ1576" s="441"/>
      <c r="BK1576" s="441"/>
    </row>
    <row r="1577" spans="1:63" x14ac:dyDescent="0.25">
      <c r="A1577" s="443"/>
      <c r="B1577" s="438"/>
      <c r="C1577" s="441"/>
      <c r="D1577" s="441"/>
      <c r="E1577" s="441"/>
      <c r="I1577" s="442"/>
      <c r="Q1577" s="443"/>
      <c r="S1577" s="443"/>
      <c r="T1577" s="441"/>
      <c r="U1577" s="444"/>
      <c r="V1577" s="438"/>
      <c r="W1577" s="443"/>
      <c r="X1577" s="443"/>
      <c r="Y1577" s="441"/>
      <c r="Z1577" s="445"/>
      <c r="AA1577" s="441"/>
      <c r="AB1577" s="443"/>
      <c r="AC1577" s="441"/>
      <c r="AD1577" s="444"/>
      <c r="AG1577" s="441"/>
      <c r="AH1577" s="441"/>
      <c r="AI1577" s="443"/>
      <c r="AL1577" s="441"/>
      <c r="AN1577" s="441"/>
      <c r="AO1577" s="443"/>
      <c r="AP1577" s="441"/>
      <c r="AQ1577" s="441"/>
      <c r="AR1577" s="441"/>
      <c r="AS1577" s="441"/>
      <c r="AT1577" s="441"/>
      <c r="AU1577" s="441"/>
      <c r="AV1577" s="443"/>
      <c r="AW1577" s="442"/>
      <c r="AY1577" s="441"/>
      <c r="BC1577" s="441"/>
      <c r="BD1577" s="441"/>
      <c r="BE1577" s="441"/>
      <c r="BF1577" s="441"/>
      <c r="BG1577" s="441"/>
      <c r="BH1577" s="441"/>
      <c r="BI1577" s="441"/>
      <c r="BJ1577" s="441"/>
      <c r="BK1577" s="441"/>
    </row>
    <row r="1578" spans="1:63" x14ac:dyDescent="0.25">
      <c r="A1578" s="443"/>
      <c r="B1578" s="438"/>
      <c r="C1578" s="441"/>
      <c r="D1578" s="441"/>
      <c r="E1578" s="441"/>
      <c r="I1578" s="442"/>
      <c r="Q1578" s="443"/>
      <c r="S1578" s="443"/>
      <c r="T1578" s="441"/>
      <c r="U1578" s="444"/>
      <c r="V1578" s="438"/>
      <c r="W1578" s="443"/>
      <c r="X1578" s="443"/>
      <c r="Y1578" s="441"/>
      <c r="Z1578" s="445"/>
      <c r="AA1578" s="441"/>
      <c r="AB1578" s="443"/>
      <c r="AC1578" s="441"/>
      <c r="AD1578" s="444"/>
      <c r="AG1578" s="441"/>
      <c r="AH1578" s="441"/>
      <c r="AI1578" s="443"/>
      <c r="AL1578" s="441"/>
      <c r="AN1578" s="441"/>
      <c r="AO1578" s="443"/>
      <c r="AP1578" s="441"/>
      <c r="AQ1578" s="441"/>
      <c r="AR1578" s="441"/>
      <c r="AS1578" s="441"/>
      <c r="AT1578" s="441"/>
      <c r="AU1578" s="441"/>
      <c r="AV1578" s="443"/>
      <c r="AW1578" s="442"/>
      <c r="AY1578" s="441"/>
      <c r="BC1578" s="441"/>
      <c r="BD1578" s="441"/>
      <c r="BE1578" s="441"/>
      <c r="BF1578" s="441"/>
      <c r="BG1578" s="441"/>
      <c r="BH1578" s="441"/>
      <c r="BI1578" s="441"/>
      <c r="BJ1578" s="441"/>
      <c r="BK1578" s="441"/>
    </row>
    <row r="1579" spans="1:63" x14ac:dyDescent="0.25">
      <c r="A1579" s="443"/>
      <c r="B1579" s="438"/>
      <c r="C1579" s="441"/>
      <c r="D1579" s="441"/>
      <c r="E1579" s="441"/>
      <c r="I1579" s="442"/>
      <c r="Q1579" s="443"/>
      <c r="S1579" s="443"/>
      <c r="T1579" s="441"/>
      <c r="U1579" s="444"/>
      <c r="V1579" s="438"/>
      <c r="W1579" s="443"/>
      <c r="X1579" s="443"/>
      <c r="Y1579" s="441"/>
      <c r="Z1579" s="445"/>
      <c r="AA1579" s="441"/>
      <c r="AB1579" s="443"/>
      <c r="AC1579" s="441"/>
      <c r="AD1579" s="444"/>
      <c r="AG1579" s="441"/>
      <c r="AH1579" s="441"/>
      <c r="AI1579" s="443"/>
      <c r="AL1579" s="441"/>
      <c r="AN1579" s="441"/>
      <c r="AO1579" s="443"/>
      <c r="AP1579" s="441"/>
      <c r="AQ1579" s="441"/>
      <c r="AR1579" s="441"/>
      <c r="AS1579" s="441"/>
      <c r="AT1579" s="441"/>
      <c r="AU1579" s="441"/>
      <c r="AV1579" s="443"/>
      <c r="AW1579" s="442"/>
      <c r="AY1579" s="441"/>
      <c r="BC1579" s="441"/>
      <c r="BD1579" s="441"/>
      <c r="BE1579" s="441"/>
      <c r="BF1579" s="441"/>
      <c r="BG1579" s="441"/>
      <c r="BH1579" s="441"/>
      <c r="BI1579" s="441"/>
      <c r="BJ1579" s="441"/>
      <c r="BK1579" s="441"/>
    </row>
    <row r="1580" spans="1:63" x14ac:dyDescent="0.25">
      <c r="A1580" s="443"/>
      <c r="B1580" s="438"/>
      <c r="C1580" s="441"/>
      <c r="D1580" s="441"/>
      <c r="E1580" s="441"/>
      <c r="I1580" s="442"/>
      <c r="Q1580" s="443"/>
      <c r="S1580" s="443"/>
      <c r="T1580" s="441"/>
      <c r="U1580" s="444"/>
      <c r="V1580" s="438"/>
      <c r="W1580" s="443"/>
      <c r="X1580" s="443"/>
      <c r="Y1580" s="441"/>
      <c r="Z1580" s="445"/>
      <c r="AA1580" s="441"/>
      <c r="AB1580" s="443"/>
      <c r="AC1580" s="441"/>
      <c r="AD1580" s="444"/>
      <c r="AG1580" s="441"/>
      <c r="AH1580" s="441"/>
      <c r="AI1580" s="443"/>
      <c r="AL1580" s="441"/>
      <c r="AN1580" s="441"/>
      <c r="AO1580" s="443"/>
      <c r="AP1580" s="441"/>
      <c r="AQ1580" s="441"/>
      <c r="AR1580" s="441"/>
      <c r="AS1580" s="441"/>
      <c r="AT1580" s="441"/>
      <c r="AU1580" s="441"/>
      <c r="AV1580" s="443"/>
      <c r="AW1580" s="442"/>
      <c r="AY1580" s="441"/>
      <c r="BC1580" s="441"/>
      <c r="BD1580" s="441"/>
      <c r="BE1580" s="441"/>
      <c r="BF1580" s="441"/>
      <c r="BG1580" s="441"/>
      <c r="BH1580" s="441"/>
      <c r="BI1580" s="441"/>
      <c r="BJ1580" s="441"/>
      <c r="BK1580" s="441"/>
    </row>
    <row r="1581" spans="1:63" x14ac:dyDescent="0.25">
      <c r="A1581" s="443"/>
      <c r="B1581" s="438"/>
      <c r="C1581" s="441"/>
      <c r="D1581" s="441"/>
      <c r="E1581" s="441"/>
      <c r="I1581" s="442"/>
      <c r="Q1581" s="443"/>
      <c r="S1581" s="443"/>
      <c r="T1581" s="441"/>
      <c r="U1581" s="444"/>
      <c r="V1581" s="438"/>
      <c r="W1581" s="443"/>
      <c r="X1581" s="443"/>
      <c r="Y1581" s="441"/>
      <c r="Z1581" s="445"/>
      <c r="AA1581" s="441"/>
      <c r="AB1581" s="443"/>
      <c r="AC1581" s="441"/>
      <c r="AD1581" s="444"/>
      <c r="AG1581" s="441"/>
      <c r="AH1581" s="441"/>
      <c r="AI1581" s="443"/>
      <c r="AL1581" s="441"/>
      <c r="AN1581" s="441"/>
      <c r="AO1581" s="443"/>
      <c r="AP1581" s="441"/>
      <c r="AQ1581" s="441"/>
      <c r="AR1581" s="441"/>
      <c r="AS1581" s="441"/>
      <c r="AT1581" s="441"/>
      <c r="AU1581" s="441"/>
      <c r="AV1581" s="443"/>
      <c r="AW1581" s="442"/>
      <c r="AY1581" s="441"/>
      <c r="BC1581" s="441"/>
      <c r="BD1581" s="441"/>
      <c r="BE1581" s="441"/>
      <c r="BF1581" s="441"/>
      <c r="BG1581" s="441"/>
      <c r="BH1581" s="441"/>
      <c r="BI1581" s="441"/>
      <c r="BJ1581" s="441"/>
      <c r="BK1581" s="441"/>
    </row>
    <row r="1582" spans="1:63" x14ac:dyDescent="0.25">
      <c r="A1582" s="443"/>
      <c r="B1582" s="438"/>
      <c r="C1582" s="441"/>
      <c r="D1582" s="441"/>
      <c r="E1582" s="441"/>
      <c r="I1582" s="442"/>
      <c r="Q1582" s="443"/>
      <c r="S1582" s="443"/>
      <c r="T1582" s="441"/>
      <c r="U1582" s="444"/>
      <c r="V1582" s="438"/>
      <c r="W1582" s="443"/>
      <c r="X1582" s="443"/>
      <c r="Y1582" s="441"/>
      <c r="Z1582" s="445"/>
      <c r="AA1582" s="441"/>
      <c r="AB1582" s="443"/>
      <c r="AC1582" s="441"/>
      <c r="AD1582" s="444"/>
      <c r="AG1582" s="441"/>
      <c r="AH1582" s="441"/>
      <c r="AI1582" s="443"/>
      <c r="AL1582" s="441"/>
      <c r="AN1582" s="441"/>
      <c r="AO1582" s="443"/>
      <c r="AP1582" s="441"/>
      <c r="AQ1582" s="441"/>
      <c r="AR1582" s="441"/>
      <c r="AS1582" s="441"/>
      <c r="AT1582" s="441"/>
      <c r="AU1582" s="441"/>
      <c r="AV1582" s="443"/>
      <c r="AW1582" s="442"/>
      <c r="AY1582" s="441"/>
      <c r="BC1582" s="441"/>
      <c r="BD1582" s="441"/>
      <c r="BE1582" s="441"/>
      <c r="BF1582" s="441"/>
      <c r="BG1582" s="441"/>
      <c r="BH1582" s="441"/>
      <c r="BI1582" s="441"/>
      <c r="BJ1582" s="441"/>
      <c r="BK1582" s="441"/>
    </row>
    <row r="1583" spans="1:63" x14ac:dyDescent="0.25">
      <c r="A1583" s="443"/>
      <c r="B1583" s="438"/>
      <c r="C1583" s="441"/>
      <c r="D1583" s="441"/>
      <c r="E1583" s="441"/>
      <c r="I1583" s="442"/>
      <c r="Q1583" s="443"/>
      <c r="S1583" s="443"/>
      <c r="T1583" s="441"/>
      <c r="U1583" s="444"/>
      <c r="V1583" s="438"/>
      <c r="W1583" s="443"/>
      <c r="X1583" s="443"/>
      <c r="Y1583" s="441"/>
      <c r="Z1583" s="445"/>
      <c r="AA1583" s="441"/>
      <c r="AB1583" s="443"/>
      <c r="AC1583" s="441"/>
      <c r="AD1583" s="444"/>
      <c r="AG1583" s="441"/>
      <c r="AH1583" s="441"/>
      <c r="AI1583" s="443"/>
      <c r="AL1583" s="441"/>
      <c r="AN1583" s="441"/>
      <c r="AO1583" s="443"/>
      <c r="AP1583" s="441"/>
      <c r="AQ1583" s="441"/>
      <c r="AR1583" s="441"/>
      <c r="AS1583" s="441"/>
      <c r="AT1583" s="441"/>
      <c r="AU1583" s="441"/>
      <c r="AV1583" s="443"/>
      <c r="AW1583" s="442"/>
      <c r="AY1583" s="441"/>
      <c r="BC1583" s="441"/>
      <c r="BD1583" s="441"/>
      <c r="BE1583" s="441"/>
      <c r="BF1583" s="441"/>
      <c r="BG1583" s="441"/>
      <c r="BH1583" s="441"/>
      <c r="BI1583" s="441"/>
      <c r="BJ1583" s="441"/>
      <c r="BK1583" s="441"/>
    </row>
    <row r="1584" spans="1:63" x14ac:dyDescent="0.25">
      <c r="A1584" s="443"/>
      <c r="B1584" s="438"/>
      <c r="C1584" s="441"/>
      <c r="D1584" s="441"/>
      <c r="E1584" s="441"/>
      <c r="I1584" s="442"/>
      <c r="Q1584" s="443"/>
      <c r="S1584" s="443"/>
      <c r="T1584" s="441"/>
      <c r="U1584" s="444"/>
      <c r="V1584" s="438"/>
      <c r="W1584" s="443"/>
      <c r="X1584" s="443"/>
      <c r="Y1584" s="441"/>
      <c r="Z1584" s="445"/>
      <c r="AA1584" s="441"/>
      <c r="AB1584" s="443"/>
      <c r="AC1584" s="441"/>
      <c r="AD1584" s="444"/>
      <c r="AG1584" s="441"/>
      <c r="AH1584" s="441"/>
      <c r="AI1584" s="443"/>
      <c r="AL1584" s="441"/>
      <c r="AN1584" s="441"/>
      <c r="AO1584" s="443"/>
      <c r="AP1584" s="441"/>
      <c r="AQ1584" s="441"/>
      <c r="AR1584" s="441"/>
      <c r="AS1584" s="441"/>
      <c r="AT1584" s="441"/>
      <c r="AU1584" s="441"/>
      <c r="AV1584" s="443"/>
      <c r="AW1584" s="442"/>
      <c r="AY1584" s="441"/>
      <c r="BC1584" s="441"/>
      <c r="BD1584" s="441"/>
      <c r="BE1584" s="441"/>
      <c r="BF1584" s="441"/>
      <c r="BG1584" s="441"/>
      <c r="BH1584" s="441"/>
      <c r="BI1584" s="441"/>
      <c r="BJ1584" s="441"/>
      <c r="BK1584" s="441"/>
    </row>
    <row r="1585" spans="1:63" x14ac:dyDescent="0.25">
      <c r="A1585" s="443"/>
      <c r="B1585" s="438"/>
      <c r="C1585" s="441"/>
      <c r="D1585" s="441"/>
      <c r="E1585" s="441"/>
      <c r="I1585" s="442"/>
      <c r="Q1585" s="443"/>
      <c r="S1585" s="443"/>
      <c r="T1585" s="441"/>
      <c r="U1585" s="444"/>
      <c r="V1585" s="438"/>
      <c r="W1585" s="443"/>
      <c r="X1585" s="443"/>
      <c r="Y1585" s="441"/>
      <c r="Z1585" s="445"/>
      <c r="AA1585" s="441"/>
      <c r="AB1585" s="443"/>
      <c r="AC1585" s="441"/>
      <c r="AD1585" s="444"/>
      <c r="AG1585" s="441"/>
      <c r="AH1585" s="441"/>
      <c r="AI1585" s="443"/>
      <c r="AL1585" s="441"/>
      <c r="AN1585" s="441"/>
      <c r="AO1585" s="443"/>
      <c r="AP1585" s="441"/>
      <c r="AQ1585" s="441"/>
      <c r="AR1585" s="441"/>
      <c r="AS1585" s="441"/>
      <c r="AT1585" s="441"/>
      <c r="AU1585" s="441"/>
      <c r="AV1585" s="443"/>
      <c r="AW1585" s="442"/>
      <c r="AY1585" s="441"/>
      <c r="BC1585" s="441"/>
      <c r="BD1585" s="441"/>
      <c r="BE1585" s="441"/>
      <c r="BF1585" s="441"/>
      <c r="BG1585" s="441"/>
      <c r="BH1585" s="441"/>
      <c r="BI1585" s="441"/>
      <c r="BJ1585" s="441"/>
      <c r="BK1585" s="441"/>
    </row>
    <row r="1586" spans="1:63" x14ac:dyDescent="0.25">
      <c r="A1586" s="443"/>
      <c r="B1586" s="438"/>
      <c r="C1586" s="441"/>
      <c r="D1586" s="441"/>
      <c r="E1586" s="441"/>
      <c r="I1586" s="442"/>
      <c r="Q1586" s="443"/>
      <c r="S1586" s="443"/>
      <c r="T1586" s="441"/>
      <c r="U1586" s="444"/>
      <c r="V1586" s="438"/>
      <c r="W1586" s="443"/>
      <c r="X1586" s="443"/>
      <c r="Y1586" s="441"/>
      <c r="Z1586" s="445"/>
      <c r="AA1586" s="441"/>
      <c r="AB1586" s="443"/>
      <c r="AC1586" s="441"/>
      <c r="AD1586" s="444"/>
      <c r="AG1586" s="441"/>
      <c r="AH1586" s="441"/>
      <c r="AI1586" s="443"/>
      <c r="AL1586" s="441"/>
      <c r="AN1586" s="441"/>
      <c r="AO1586" s="443"/>
      <c r="AP1586" s="441"/>
      <c r="AQ1586" s="441"/>
      <c r="AR1586" s="441"/>
      <c r="AS1586" s="441"/>
      <c r="AT1586" s="441"/>
      <c r="AU1586" s="441"/>
      <c r="AV1586" s="443"/>
      <c r="AW1586" s="442"/>
      <c r="AY1586" s="441"/>
      <c r="BC1586" s="441"/>
      <c r="BD1586" s="441"/>
      <c r="BE1586" s="441"/>
      <c r="BF1586" s="441"/>
      <c r="BG1586" s="441"/>
      <c r="BH1586" s="441"/>
      <c r="BI1586" s="441"/>
      <c r="BJ1586" s="441"/>
      <c r="BK1586" s="441"/>
    </row>
    <row r="1587" spans="1:63" x14ac:dyDescent="0.25">
      <c r="A1587" s="443"/>
      <c r="B1587" s="438"/>
      <c r="C1587" s="441"/>
      <c r="D1587" s="441"/>
      <c r="E1587" s="441"/>
      <c r="I1587" s="442"/>
      <c r="Q1587" s="443"/>
      <c r="S1587" s="443"/>
      <c r="T1587" s="441"/>
      <c r="U1587" s="444"/>
      <c r="V1587" s="438"/>
      <c r="W1587" s="443"/>
      <c r="X1587" s="443"/>
      <c r="Y1587" s="441"/>
      <c r="Z1587" s="445"/>
      <c r="AA1587" s="441"/>
      <c r="AB1587" s="443"/>
      <c r="AC1587" s="441"/>
      <c r="AD1587" s="444"/>
      <c r="AG1587" s="441"/>
      <c r="AH1587" s="441"/>
      <c r="AI1587" s="443"/>
      <c r="AL1587" s="441"/>
      <c r="AN1587" s="441"/>
      <c r="AO1587" s="443"/>
      <c r="AP1587" s="441"/>
      <c r="AQ1587" s="441"/>
      <c r="AR1587" s="441"/>
      <c r="AS1587" s="441"/>
      <c r="AT1587" s="441"/>
      <c r="AU1587" s="441"/>
      <c r="AV1587" s="443"/>
      <c r="AW1587" s="442"/>
      <c r="AY1587" s="441"/>
      <c r="BC1587" s="441"/>
      <c r="BD1587" s="441"/>
      <c r="BE1587" s="441"/>
      <c r="BF1587" s="441"/>
      <c r="BG1587" s="441"/>
      <c r="BH1587" s="441"/>
      <c r="BI1587" s="441"/>
      <c r="BJ1587" s="441"/>
      <c r="BK1587" s="441"/>
    </row>
    <row r="1588" spans="1:63" x14ac:dyDescent="0.25">
      <c r="A1588" s="443"/>
      <c r="B1588" s="438"/>
      <c r="C1588" s="441"/>
      <c r="D1588" s="441"/>
      <c r="E1588" s="441"/>
      <c r="I1588" s="442"/>
      <c r="Q1588" s="443"/>
      <c r="S1588" s="443"/>
      <c r="T1588" s="441"/>
      <c r="U1588" s="444"/>
      <c r="V1588" s="438"/>
      <c r="W1588" s="443"/>
      <c r="X1588" s="443"/>
      <c r="Y1588" s="441"/>
      <c r="Z1588" s="445"/>
      <c r="AA1588" s="441"/>
      <c r="AB1588" s="443"/>
      <c r="AC1588" s="441"/>
      <c r="AD1588" s="444"/>
      <c r="AG1588" s="441"/>
      <c r="AH1588" s="441"/>
      <c r="AI1588" s="443"/>
      <c r="AL1588" s="441"/>
      <c r="AN1588" s="441"/>
      <c r="AO1588" s="443"/>
      <c r="AP1588" s="441"/>
      <c r="AQ1588" s="441"/>
      <c r="AR1588" s="441"/>
      <c r="AS1588" s="441"/>
      <c r="AT1588" s="441"/>
      <c r="AU1588" s="441"/>
      <c r="AV1588" s="443"/>
      <c r="AW1588" s="442"/>
      <c r="AY1588" s="441"/>
      <c r="BC1588" s="441"/>
      <c r="BD1588" s="441"/>
      <c r="BE1588" s="441"/>
      <c r="BF1588" s="441"/>
      <c r="BG1588" s="441"/>
      <c r="BH1588" s="441"/>
      <c r="BI1588" s="441"/>
      <c r="BJ1588" s="441"/>
      <c r="BK1588" s="441"/>
    </row>
    <row r="1589" spans="1:63" x14ac:dyDescent="0.25">
      <c r="A1589" s="443"/>
      <c r="B1589" s="438"/>
      <c r="C1589" s="441"/>
      <c r="D1589" s="441"/>
      <c r="E1589" s="441"/>
      <c r="I1589" s="442"/>
      <c r="Q1589" s="443"/>
      <c r="S1589" s="443"/>
      <c r="T1589" s="441"/>
      <c r="U1589" s="444"/>
      <c r="V1589" s="438"/>
      <c r="W1589" s="443"/>
      <c r="X1589" s="443"/>
      <c r="Y1589" s="441"/>
      <c r="Z1589" s="445"/>
      <c r="AA1589" s="441"/>
      <c r="AB1589" s="443"/>
      <c r="AC1589" s="441"/>
      <c r="AD1589" s="444"/>
      <c r="AG1589" s="441"/>
      <c r="AH1589" s="441"/>
      <c r="AI1589" s="443"/>
      <c r="AL1589" s="441"/>
      <c r="AN1589" s="441"/>
      <c r="AO1589" s="443"/>
      <c r="AP1589" s="441"/>
      <c r="AQ1589" s="441"/>
      <c r="AR1589" s="441"/>
      <c r="AS1589" s="441"/>
      <c r="AT1589" s="441"/>
      <c r="AU1589" s="441"/>
      <c r="AV1589" s="443"/>
      <c r="AW1589" s="442"/>
      <c r="AY1589" s="441"/>
      <c r="BC1589" s="441"/>
      <c r="BD1589" s="441"/>
      <c r="BE1589" s="441"/>
      <c r="BF1589" s="441"/>
      <c r="BG1589" s="441"/>
      <c r="BH1589" s="441"/>
      <c r="BI1589" s="441"/>
      <c r="BJ1589" s="441"/>
      <c r="BK1589" s="441"/>
    </row>
    <row r="1590" spans="1:63" x14ac:dyDescent="0.25">
      <c r="A1590" s="443"/>
      <c r="B1590" s="438"/>
      <c r="C1590" s="441"/>
      <c r="D1590" s="441"/>
      <c r="E1590" s="441"/>
      <c r="I1590" s="442"/>
      <c r="Q1590" s="443"/>
      <c r="S1590" s="443"/>
      <c r="T1590" s="441"/>
      <c r="U1590" s="444"/>
      <c r="V1590" s="438"/>
      <c r="W1590" s="443"/>
      <c r="X1590" s="443"/>
      <c r="Y1590" s="441"/>
      <c r="Z1590" s="445"/>
      <c r="AA1590" s="441"/>
      <c r="AB1590" s="443"/>
      <c r="AC1590" s="441"/>
      <c r="AD1590" s="444"/>
      <c r="AG1590" s="441"/>
      <c r="AH1590" s="441"/>
      <c r="AI1590" s="443"/>
      <c r="AL1590" s="441"/>
      <c r="AN1590" s="441"/>
      <c r="AO1590" s="443"/>
      <c r="AP1590" s="441"/>
      <c r="AQ1590" s="441"/>
      <c r="AR1590" s="441"/>
      <c r="AS1590" s="441"/>
      <c r="AT1590" s="441"/>
      <c r="AU1590" s="441"/>
      <c r="AV1590" s="443"/>
      <c r="AW1590" s="442"/>
      <c r="AY1590" s="441"/>
      <c r="BC1590" s="441"/>
      <c r="BD1590" s="441"/>
      <c r="BE1590" s="441"/>
      <c r="BF1590" s="441"/>
      <c r="BG1590" s="441"/>
      <c r="BH1590" s="441"/>
      <c r="BI1590" s="441"/>
      <c r="BJ1590" s="441"/>
      <c r="BK1590" s="441"/>
    </row>
    <row r="1591" spans="1:63" x14ac:dyDescent="0.25">
      <c r="A1591" s="443"/>
      <c r="B1591" s="438"/>
      <c r="C1591" s="441"/>
      <c r="D1591" s="441"/>
      <c r="E1591" s="441"/>
      <c r="I1591" s="442"/>
      <c r="Q1591" s="443"/>
      <c r="S1591" s="443"/>
      <c r="T1591" s="441"/>
      <c r="U1591" s="444"/>
      <c r="V1591" s="438"/>
      <c r="W1591" s="443"/>
      <c r="X1591" s="443"/>
      <c r="Y1591" s="441"/>
      <c r="Z1591" s="445"/>
      <c r="AA1591" s="441"/>
      <c r="AB1591" s="443"/>
      <c r="AC1591" s="441"/>
      <c r="AD1591" s="444"/>
      <c r="AG1591" s="441"/>
      <c r="AH1591" s="441"/>
      <c r="AI1591" s="443"/>
      <c r="AL1591" s="441"/>
      <c r="AN1591" s="441"/>
      <c r="AO1591" s="443"/>
      <c r="AP1591" s="441"/>
      <c r="AQ1591" s="441"/>
      <c r="AR1591" s="441"/>
      <c r="AS1591" s="441"/>
      <c r="AT1591" s="441"/>
      <c r="AU1591" s="441"/>
      <c r="AV1591" s="443"/>
      <c r="AW1591" s="442"/>
      <c r="AY1591" s="441"/>
      <c r="BC1591" s="441"/>
      <c r="BD1591" s="441"/>
      <c r="BE1591" s="441"/>
      <c r="BF1591" s="441"/>
      <c r="BG1591" s="441"/>
      <c r="BH1591" s="441"/>
      <c r="BI1591" s="441"/>
      <c r="BJ1591" s="441"/>
      <c r="BK1591" s="441"/>
    </row>
    <row r="1592" spans="1:63" x14ac:dyDescent="0.25">
      <c r="A1592" s="443"/>
      <c r="B1592" s="438"/>
      <c r="C1592" s="441"/>
      <c r="D1592" s="441"/>
      <c r="E1592" s="441"/>
      <c r="I1592" s="442"/>
      <c r="Q1592" s="443"/>
      <c r="S1592" s="443"/>
      <c r="T1592" s="441"/>
      <c r="U1592" s="444"/>
      <c r="V1592" s="438"/>
      <c r="W1592" s="443"/>
      <c r="X1592" s="443"/>
      <c r="Y1592" s="441"/>
      <c r="Z1592" s="445"/>
      <c r="AA1592" s="441"/>
      <c r="AB1592" s="443"/>
      <c r="AC1592" s="441"/>
      <c r="AD1592" s="444"/>
      <c r="AG1592" s="441"/>
      <c r="AH1592" s="441"/>
      <c r="AI1592" s="443"/>
      <c r="AL1592" s="441"/>
      <c r="AN1592" s="441"/>
      <c r="AO1592" s="443"/>
      <c r="AP1592" s="441"/>
      <c r="AQ1592" s="441"/>
      <c r="AR1592" s="441"/>
      <c r="AS1592" s="441"/>
      <c r="AT1592" s="441"/>
      <c r="AU1592" s="441"/>
      <c r="AV1592" s="443"/>
      <c r="AW1592" s="442"/>
      <c r="AY1592" s="441"/>
      <c r="BC1592" s="441"/>
      <c r="BD1592" s="441"/>
      <c r="BE1592" s="441"/>
      <c r="BF1592" s="441"/>
      <c r="BG1592" s="441"/>
      <c r="BH1592" s="441"/>
      <c r="BI1592" s="441"/>
      <c r="BJ1592" s="441"/>
      <c r="BK1592" s="441"/>
    </row>
    <row r="1593" spans="1:63" x14ac:dyDescent="0.25">
      <c r="A1593" s="443"/>
      <c r="B1593" s="438"/>
      <c r="C1593" s="441"/>
      <c r="D1593" s="441"/>
      <c r="E1593" s="441"/>
      <c r="I1593" s="442"/>
      <c r="Q1593" s="443"/>
      <c r="S1593" s="443"/>
      <c r="T1593" s="441"/>
      <c r="U1593" s="444"/>
      <c r="V1593" s="438"/>
      <c r="W1593" s="443"/>
      <c r="X1593" s="443"/>
      <c r="Y1593" s="441"/>
      <c r="Z1593" s="445"/>
      <c r="AA1593" s="441"/>
      <c r="AB1593" s="443"/>
      <c r="AC1593" s="441"/>
      <c r="AD1593" s="444"/>
      <c r="AG1593" s="441"/>
      <c r="AH1593" s="441"/>
      <c r="AI1593" s="443"/>
      <c r="AL1593" s="441"/>
      <c r="AN1593" s="441"/>
      <c r="AO1593" s="443"/>
      <c r="AP1593" s="441"/>
      <c r="AQ1593" s="441"/>
      <c r="AR1593" s="441"/>
      <c r="AS1593" s="441"/>
      <c r="AT1593" s="441"/>
      <c r="AU1593" s="441"/>
      <c r="AV1593" s="443"/>
      <c r="AW1593" s="442"/>
      <c r="AY1593" s="441"/>
      <c r="BC1593" s="441"/>
      <c r="BD1593" s="441"/>
      <c r="BE1593" s="441"/>
      <c r="BF1593" s="441"/>
      <c r="BG1593" s="441"/>
      <c r="BH1593" s="441"/>
      <c r="BI1593" s="441"/>
      <c r="BJ1593" s="441"/>
      <c r="BK1593" s="441"/>
    </row>
    <row r="1594" spans="1:63" x14ac:dyDescent="0.25">
      <c r="A1594" s="443"/>
      <c r="B1594" s="438"/>
      <c r="C1594" s="441"/>
      <c r="D1594" s="441"/>
      <c r="E1594" s="441"/>
      <c r="I1594" s="442"/>
      <c r="Q1594" s="443"/>
      <c r="S1594" s="443"/>
      <c r="T1594" s="441"/>
      <c r="U1594" s="444"/>
      <c r="V1594" s="438"/>
      <c r="W1594" s="443"/>
      <c r="X1594" s="443"/>
      <c r="Y1594" s="441"/>
      <c r="Z1594" s="445"/>
      <c r="AA1594" s="441"/>
      <c r="AB1594" s="443"/>
      <c r="AC1594" s="441"/>
      <c r="AD1594" s="444"/>
      <c r="AG1594" s="441"/>
      <c r="AH1594" s="441"/>
      <c r="AI1594" s="443"/>
      <c r="AL1594" s="441"/>
      <c r="AN1594" s="441"/>
      <c r="AO1594" s="443"/>
      <c r="AP1594" s="441"/>
      <c r="AQ1594" s="441"/>
      <c r="AR1594" s="441"/>
      <c r="AS1594" s="441"/>
      <c r="AT1594" s="441"/>
      <c r="AU1594" s="441"/>
      <c r="AV1594" s="443"/>
      <c r="AW1594" s="442"/>
      <c r="AY1594" s="441"/>
      <c r="BC1594" s="441"/>
      <c r="BD1594" s="441"/>
      <c r="BE1594" s="441"/>
      <c r="BF1594" s="441"/>
      <c r="BG1594" s="441"/>
      <c r="BH1594" s="441"/>
      <c r="BI1594" s="441"/>
      <c r="BJ1594" s="441"/>
      <c r="BK1594" s="441"/>
    </row>
    <row r="1595" spans="1:63" x14ac:dyDescent="0.25">
      <c r="A1595" s="443"/>
      <c r="B1595" s="438"/>
      <c r="C1595" s="441"/>
      <c r="D1595" s="441"/>
      <c r="E1595" s="441"/>
      <c r="I1595" s="442"/>
      <c r="Q1595" s="443"/>
      <c r="S1595" s="443"/>
      <c r="T1595" s="441"/>
      <c r="U1595" s="444"/>
      <c r="V1595" s="438"/>
      <c r="W1595" s="443"/>
      <c r="X1595" s="443"/>
      <c r="Y1595" s="441"/>
      <c r="Z1595" s="445"/>
      <c r="AA1595" s="441"/>
      <c r="AB1595" s="443"/>
      <c r="AC1595" s="441"/>
      <c r="AD1595" s="444"/>
      <c r="AG1595" s="441"/>
      <c r="AH1595" s="441"/>
      <c r="AI1595" s="443"/>
      <c r="AL1595" s="441"/>
      <c r="AN1595" s="441"/>
      <c r="AO1595" s="443"/>
      <c r="AP1595" s="441"/>
      <c r="AQ1595" s="441"/>
      <c r="AR1595" s="441"/>
      <c r="AS1595" s="441"/>
      <c r="AT1595" s="441"/>
      <c r="AU1595" s="441"/>
      <c r="AV1595" s="443"/>
      <c r="AW1595" s="442"/>
      <c r="AY1595" s="441"/>
      <c r="BC1595" s="441"/>
      <c r="BD1595" s="441"/>
      <c r="BE1595" s="441"/>
      <c r="BF1595" s="441"/>
      <c r="BG1595" s="441"/>
      <c r="BH1595" s="441"/>
      <c r="BI1595" s="441"/>
      <c r="BJ1595" s="441"/>
      <c r="BK1595" s="441"/>
    </row>
    <row r="1596" spans="1:63" x14ac:dyDescent="0.25">
      <c r="A1596" s="443"/>
      <c r="B1596" s="438"/>
      <c r="C1596" s="441"/>
      <c r="D1596" s="441"/>
      <c r="E1596" s="441"/>
      <c r="I1596" s="442"/>
      <c r="Q1596" s="443"/>
      <c r="S1596" s="443"/>
      <c r="T1596" s="441"/>
      <c r="U1596" s="444"/>
      <c r="V1596" s="438"/>
      <c r="W1596" s="443"/>
      <c r="X1596" s="443"/>
      <c r="Y1596" s="441"/>
      <c r="Z1596" s="445"/>
      <c r="AA1596" s="441"/>
      <c r="AB1596" s="443"/>
      <c r="AC1596" s="441"/>
      <c r="AD1596" s="444"/>
      <c r="AG1596" s="441"/>
      <c r="AH1596" s="441"/>
      <c r="AI1596" s="443"/>
      <c r="AL1596" s="441"/>
      <c r="AN1596" s="441"/>
      <c r="AO1596" s="443"/>
      <c r="AP1596" s="441"/>
      <c r="AQ1596" s="441"/>
      <c r="AR1596" s="441"/>
      <c r="AS1596" s="441"/>
      <c r="AT1596" s="441"/>
      <c r="AU1596" s="441"/>
      <c r="AV1596" s="443"/>
      <c r="AW1596" s="442"/>
      <c r="AY1596" s="441"/>
      <c r="BC1596" s="441"/>
      <c r="BD1596" s="441"/>
      <c r="BE1596" s="441"/>
      <c r="BF1596" s="441"/>
      <c r="BG1596" s="441"/>
      <c r="BH1596" s="441"/>
      <c r="BI1596" s="441"/>
      <c r="BJ1596" s="441"/>
      <c r="BK1596" s="441"/>
    </row>
    <row r="1597" spans="1:63" x14ac:dyDescent="0.25">
      <c r="A1597" s="443"/>
      <c r="B1597" s="438"/>
      <c r="C1597" s="441"/>
      <c r="D1597" s="441"/>
      <c r="E1597" s="441"/>
      <c r="I1597" s="442"/>
      <c r="Q1597" s="443"/>
      <c r="S1597" s="443"/>
      <c r="T1597" s="441"/>
      <c r="U1597" s="444"/>
      <c r="V1597" s="438"/>
      <c r="W1597" s="443"/>
      <c r="X1597" s="443"/>
      <c r="Y1597" s="441"/>
      <c r="Z1597" s="445"/>
      <c r="AA1597" s="441"/>
      <c r="AB1597" s="443"/>
      <c r="AC1597" s="441"/>
      <c r="AD1597" s="444"/>
      <c r="AG1597" s="441"/>
      <c r="AH1597" s="441"/>
      <c r="AI1597" s="443"/>
      <c r="AL1597" s="441"/>
      <c r="AN1597" s="441"/>
      <c r="AO1597" s="443"/>
      <c r="AP1597" s="441"/>
      <c r="AQ1597" s="441"/>
      <c r="AR1597" s="441"/>
      <c r="AS1597" s="441"/>
      <c r="AT1597" s="441"/>
      <c r="AU1597" s="441"/>
      <c r="AV1597" s="443"/>
      <c r="AW1597" s="442"/>
      <c r="AY1597" s="441"/>
      <c r="BC1597" s="441"/>
      <c r="BD1597" s="441"/>
      <c r="BE1597" s="441"/>
      <c r="BF1597" s="441"/>
      <c r="BG1597" s="441"/>
      <c r="BH1597" s="441"/>
      <c r="BI1597" s="441"/>
      <c r="BJ1597" s="441"/>
      <c r="BK1597" s="441"/>
    </row>
    <row r="1598" spans="1:63" x14ac:dyDescent="0.25">
      <c r="A1598" s="443"/>
      <c r="B1598" s="438"/>
      <c r="C1598" s="441"/>
      <c r="D1598" s="441"/>
      <c r="E1598" s="441"/>
      <c r="I1598" s="442"/>
      <c r="Q1598" s="443"/>
      <c r="S1598" s="443"/>
      <c r="T1598" s="441"/>
      <c r="U1598" s="444"/>
      <c r="V1598" s="438"/>
      <c r="W1598" s="443"/>
      <c r="X1598" s="443"/>
      <c r="Y1598" s="441"/>
      <c r="Z1598" s="445"/>
      <c r="AA1598" s="441"/>
      <c r="AB1598" s="443"/>
      <c r="AC1598" s="441"/>
      <c r="AD1598" s="444"/>
      <c r="AG1598" s="441"/>
      <c r="AH1598" s="441"/>
      <c r="AI1598" s="443"/>
      <c r="AL1598" s="441"/>
      <c r="AN1598" s="441"/>
      <c r="AO1598" s="443"/>
      <c r="AP1598" s="441"/>
      <c r="AQ1598" s="441"/>
      <c r="AR1598" s="441"/>
      <c r="AS1598" s="441"/>
      <c r="AT1598" s="441"/>
      <c r="AU1598" s="441"/>
      <c r="AV1598" s="443"/>
      <c r="AW1598" s="442"/>
      <c r="AY1598" s="441"/>
      <c r="BC1598" s="441"/>
      <c r="BD1598" s="441"/>
      <c r="BE1598" s="441"/>
      <c r="BF1598" s="441"/>
      <c r="BG1598" s="441"/>
      <c r="BH1598" s="441"/>
      <c r="BI1598" s="441"/>
      <c r="BJ1598" s="441"/>
      <c r="BK1598" s="441"/>
    </row>
    <row r="1599" spans="1:63" x14ac:dyDescent="0.25">
      <c r="A1599" s="443"/>
      <c r="B1599" s="438"/>
      <c r="C1599" s="441"/>
      <c r="D1599" s="441"/>
      <c r="E1599" s="441"/>
      <c r="I1599" s="442"/>
      <c r="Q1599" s="443"/>
      <c r="S1599" s="443"/>
      <c r="T1599" s="441"/>
      <c r="U1599" s="444"/>
      <c r="V1599" s="438"/>
      <c r="W1599" s="443"/>
      <c r="X1599" s="443"/>
      <c r="Y1599" s="441"/>
      <c r="Z1599" s="445"/>
      <c r="AA1599" s="441"/>
      <c r="AB1599" s="443"/>
      <c r="AC1599" s="441"/>
      <c r="AD1599" s="444"/>
      <c r="AG1599" s="441"/>
      <c r="AH1599" s="441"/>
      <c r="AI1599" s="443"/>
      <c r="AL1599" s="441"/>
      <c r="AN1599" s="441"/>
      <c r="AO1599" s="443"/>
      <c r="AP1599" s="441"/>
      <c r="AQ1599" s="441"/>
      <c r="AR1599" s="441"/>
      <c r="AS1599" s="441"/>
      <c r="AT1599" s="441"/>
      <c r="AU1599" s="441"/>
      <c r="AV1599" s="443"/>
      <c r="AW1599" s="442"/>
      <c r="AY1599" s="441"/>
      <c r="BC1599" s="441"/>
      <c r="BD1599" s="441"/>
      <c r="BE1599" s="441"/>
      <c r="BF1599" s="441"/>
      <c r="BG1599" s="441"/>
      <c r="BH1599" s="441"/>
      <c r="BI1599" s="441"/>
      <c r="BJ1599" s="441"/>
      <c r="BK1599" s="441"/>
    </row>
    <row r="1600" spans="1:63" x14ac:dyDescent="0.25">
      <c r="A1600" s="443"/>
      <c r="B1600" s="438"/>
      <c r="C1600" s="441"/>
      <c r="D1600" s="441"/>
      <c r="E1600" s="441"/>
      <c r="I1600" s="442"/>
      <c r="Q1600" s="443"/>
      <c r="S1600" s="443"/>
      <c r="T1600" s="441"/>
      <c r="U1600" s="444"/>
      <c r="V1600" s="438"/>
      <c r="W1600" s="443"/>
      <c r="X1600" s="443"/>
      <c r="Y1600" s="441"/>
      <c r="Z1600" s="445"/>
      <c r="AA1600" s="441"/>
      <c r="AB1600" s="443"/>
      <c r="AC1600" s="441"/>
      <c r="AD1600" s="444"/>
      <c r="AG1600" s="441"/>
      <c r="AH1600" s="441"/>
      <c r="AI1600" s="443"/>
      <c r="AL1600" s="441"/>
      <c r="AN1600" s="441"/>
      <c r="AO1600" s="443"/>
      <c r="AP1600" s="441"/>
      <c r="AQ1600" s="441"/>
      <c r="AR1600" s="441"/>
      <c r="AS1600" s="441"/>
      <c r="AT1600" s="441"/>
      <c r="AU1600" s="441"/>
      <c r="AV1600" s="443"/>
      <c r="AW1600" s="442"/>
      <c r="AY1600" s="441"/>
      <c r="BC1600" s="441"/>
      <c r="BD1600" s="441"/>
      <c r="BE1600" s="441"/>
      <c r="BF1600" s="441"/>
      <c r="BG1600" s="441"/>
      <c r="BH1600" s="441"/>
      <c r="BI1600" s="441"/>
      <c r="BJ1600" s="441"/>
      <c r="BK1600" s="441"/>
    </row>
    <row r="1601" spans="1:63" x14ac:dyDescent="0.25">
      <c r="A1601" s="443"/>
      <c r="B1601" s="438"/>
      <c r="C1601" s="441"/>
      <c r="D1601" s="441"/>
      <c r="E1601" s="441"/>
      <c r="I1601" s="442"/>
      <c r="Q1601" s="443"/>
      <c r="S1601" s="443"/>
      <c r="T1601" s="441"/>
      <c r="U1601" s="444"/>
      <c r="V1601" s="438"/>
      <c r="W1601" s="443"/>
      <c r="X1601" s="443"/>
      <c r="Y1601" s="441"/>
      <c r="Z1601" s="445"/>
      <c r="AA1601" s="441"/>
      <c r="AB1601" s="443"/>
      <c r="AC1601" s="441"/>
      <c r="AD1601" s="444"/>
      <c r="AG1601" s="441"/>
      <c r="AH1601" s="441"/>
      <c r="AI1601" s="443"/>
      <c r="AL1601" s="441"/>
      <c r="AN1601" s="441"/>
      <c r="AO1601" s="443"/>
      <c r="AP1601" s="441"/>
      <c r="AQ1601" s="441"/>
      <c r="AR1601" s="441"/>
      <c r="AS1601" s="441"/>
      <c r="AT1601" s="441"/>
      <c r="AU1601" s="441"/>
      <c r="AV1601" s="443"/>
      <c r="AW1601" s="442"/>
      <c r="AY1601" s="441"/>
      <c r="BC1601" s="441"/>
      <c r="BD1601" s="441"/>
      <c r="BE1601" s="441"/>
      <c r="BF1601" s="441"/>
      <c r="BG1601" s="441"/>
      <c r="BH1601" s="441"/>
      <c r="BI1601" s="441"/>
      <c r="BJ1601" s="441"/>
      <c r="BK1601" s="441"/>
    </row>
    <row r="1602" spans="1:63" x14ac:dyDescent="0.25">
      <c r="A1602" s="443"/>
      <c r="B1602" s="438"/>
      <c r="C1602" s="441"/>
      <c r="D1602" s="441"/>
      <c r="E1602" s="441"/>
      <c r="I1602" s="442"/>
      <c r="Q1602" s="443"/>
      <c r="S1602" s="443"/>
      <c r="T1602" s="441"/>
      <c r="U1602" s="444"/>
      <c r="V1602" s="438"/>
      <c r="W1602" s="443"/>
      <c r="X1602" s="443"/>
      <c r="Y1602" s="441"/>
      <c r="Z1602" s="445"/>
      <c r="AA1602" s="441"/>
      <c r="AB1602" s="443"/>
      <c r="AC1602" s="441"/>
      <c r="AD1602" s="444"/>
      <c r="AG1602" s="441"/>
      <c r="AH1602" s="441"/>
      <c r="AI1602" s="443"/>
      <c r="AL1602" s="441"/>
      <c r="AN1602" s="441"/>
      <c r="AO1602" s="443"/>
      <c r="AP1602" s="441"/>
      <c r="AQ1602" s="441"/>
      <c r="AR1602" s="441"/>
      <c r="AS1602" s="441"/>
      <c r="AT1602" s="441"/>
      <c r="AU1602" s="441"/>
      <c r="AV1602" s="443"/>
      <c r="AW1602" s="442"/>
      <c r="AY1602" s="441"/>
      <c r="BC1602" s="441"/>
      <c r="BD1602" s="441"/>
      <c r="BE1602" s="441"/>
      <c r="BF1602" s="441"/>
      <c r="BG1602" s="441"/>
      <c r="BH1602" s="441"/>
      <c r="BI1602" s="441"/>
      <c r="BJ1602" s="441"/>
      <c r="BK1602" s="441"/>
    </row>
    <row r="1603" spans="1:63" x14ac:dyDescent="0.25">
      <c r="A1603" s="443"/>
      <c r="B1603" s="438"/>
      <c r="C1603" s="441"/>
      <c r="D1603" s="441"/>
      <c r="E1603" s="441"/>
      <c r="I1603" s="442"/>
      <c r="Q1603" s="443"/>
      <c r="S1603" s="443"/>
      <c r="T1603" s="441"/>
      <c r="U1603" s="444"/>
      <c r="V1603" s="438"/>
      <c r="W1603" s="443"/>
      <c r="X1603" s="443"/>
      <c r="Y1603" s="441"/>
      <c r="Z1603" s="445"/>
      <c r="AA1603" s="441"/>
      <c r="AB1603" s="443"/>
      <c r="AC1603" s="441"/>
      <c r="AD1603" s="444"/>
      <c r="AG1603" s="441"/>
      <c r="AH1603" s="441"/>
      <c r="AI1603" s="443"/>
      <c r="AL1603" s="441"/>
      <c r="AN1603" s="441"/>
      <c r="AO1603" s="443"/>
      <c r="AP1603" s="441"/>
      <c r="AQ1603" s="441"/>
      <c r="AR1603" s="441"/>
      <c r="AS1603" s="441"/>
      <c r="AT1603" s="441"/>
      <c r="AU1603" s="441"/>
      <c r="AV1603" s="443"/>
      <c r="AW1603" s="442"/>
      <c r="AY1603" s="441"/>
      <c r="BC1603" s="441"/>
      <c r="BD1603" s="441"/>
      <c r="BE1603" s="441"/>
      <c r="BF1603" s="441"/>
      <c r="BG1603" s="441"/>
      <c r="BH1603" s="441"/>
      <c r="BI1603" s="441"/>
      <c r="BJ1603" s="441"/>
      <c r="BK1603" s="441"/>
    </row>
    <row r="1604" spans="1:63" x14ac:dyDescent="0.25">
      <c r="A1604" s="443"/>
      <c r="B1604" s="438"/>
      <c r="C1604" s="441"/>
      <c r="D1604" s="441"/>
      <c r="E1604" s="441"/>
      <c r="I1604" s="442"/>
      <c r="Q1604" s="443"/>
      <c r="S1604" s="443"/>
      <c r="T1604" s="441"/>
      <c r="U1604" s="444"/>
      <c r="V1604" s="438"/>
      <c r="W1604" s="443"/>
      <c r="X1604" s="443"/>
      <c r="Y1604" s="441"/>
      <c r="Z1604" s="445"/>
      <c r="AA1604" s="441"/>
      <c r="AB1604" s="443"/>
      <c r="AC1604" s="441"/>
      <c r="AD1604" s="444"/>
      <c r="AG1604" s="441"/>
      <c r="AH1604" s="441"/>
      <c r="AI1604" s="443"/>
      <c r="AL1604" s="441"/>
      <c r="AN1604" s="441"/>
      <c r="AO1604" s="443"/>
      <c r="AP1604" s="441"/>
      <c r="AQ1604" s="441"/>
      <c r="AR1604" s="441"/>
      <c r="AS1604" s="441"/>
      <c r="AT1604" s="441"/>
      <c r="AU1604" s="441"/>
      <c r="AV1604" s="443"/>
      <c r="AW1604" s="442"/>
      <c r="AY1604" s="441"/>
      <c r="BC1604" s="441"/>
      <c r="BD1604" s="441"/>
      <c r="BE1604" s="441"/>
      <c r="BF1604" s="441"/>
      <c r="BG1604" s="441"/>
      <c r="BH1604" s="441"/>
      <c r="BI1604" s="441"/>
      <c r="BJ1604" s="441"/>
      <c r="BK1604" s="441"/>
    </row>
    <row r="1605" spans="1:63" x14ac:dyDescent="0.25">
      <c r="A1605" s="443"/>
      <c r="B1605" s="438"/>
      <c r="C1605" s="441"/>
      <c r="D1605" s="441"/>
      <c r="E1605" s="441"/>
      <c r="I1605" s="442"/>
      <c r="Q1605" s="443"/>
      <c r="S1605" s="443"/>
      <c r="T1605" s="441"/>
      <c r="U1605" s="444"/>
      <c r="V1605" s="438"/>
      <c r="W1605" s="443"/>
      <c r="X1605" s="443"/>
      <c r="Y1605" s="441"/>
      <c r="Z1605" s="445"/>
      <c r="AA1605" s="441"/>
      <c r="AB1605" s="443"/>
      <c r="AC1605" s="441"/>
      <c r="AD1605" s="444"/>
      <c r="AG1605" s="441"/>
      <c r="AH1605" s="441"/>
      <c r="AI1605" s="443"/>
      <c r="AL1605" s="441"/>
      <c r="AN1605" s="441"/>
      <c r="AO1605" s="443"/>
      <c r="AP1605" s="441"/>
      <c r="AQ1605" s="441"/>
      <c r="AR1605" s="441"/>
      <c r="AS1605" s="441"/>
      <c r="AT1605" s="441"/>
      <c r="AU1605" s="441"/>
      <c r="AV1605" s="443"/>
      <c r="AW1605" s="442"/>
      <c r="AY1605" s="441"/>
      <c r="BC1605" s="441"/>
      <c r="BD1605" s="441"/>
      <c r="BE1605" s="441"/>
      <c r="BF1605" s="441"/>
      <c r="BG1605" s="441"/>
      <c r="BH1605" s="441"/>
      <c r="BI1605" s="441"/>
      <c r="BJ1605" s="441"/>
      <c r="BK1605" s="441"/>
    </row>
    <row r="1606" spans="1:63" x14ac:dyDescent="0.25">
      <c r="A1606" s="443"/>
      <c r="B1606" s="438"/>
      <c r="C1606" s="441"/>
      <c r="D1606" s="441"/>
      <c r="E1606" s="441"/>
      <c r="I1606" s="442"/>
      <c r="Q1606" s="443"/>
      <c r="S1606" s="443"/>
      <c r="T1606" s="441"/>
      <c r="U1606" s="444"/>
      <c r="V1606" s="438"/>
      <c r="W1606" s="443"/>
      <c r="X1606" s="443"/>
      <c r="Y1606" s="441"/>
      <c r="Z1606" s="445"/>
      <c r="AA1606" s="441"/>
      <c r="AB1606" s="443"/>
      <c r="AC1606" s="441"/>
      <c r="AD1606" s="444"/>
      <c r="AG1606" s="441"/>
      <c r="AH1606" s="441"/>
      <c r="AI1606" s="443"/>
      <c r="AL1606" s="441"/>
      <c r="AN1606" s="441"/>
      <c r="AO1606" s="443"/>
      <c r="AP1606" s="441"/>
      <c r="AQ1606" s="441"/>
      <c r="AR1606" s="441"/>
      <c r="AS1606" s="441"/>
      <c r="AT1606" s="441"/>
      <c r="AU1606" s="441"/>
      <c r="AV1606" s="443"/>
      <c r="AW1606" s="442"/>
      <c r="AY1606" s="441"/>
      <c r="BC1606" s="441"/>
      <c r="BD1606" s="441"/>
      <c r="BE1606" s="441"/>
      <c r="BF1606" s="441"/>
      <c r="BG1606" s="441"/>
      <c r="BH1606" s="441"/>
      <c r="BI1606" s="441"/>
      <c r="BJ1606" s="441"/>
      <c r="BK1606" s="441"/>
    </row>
    <row r="1607" spans="1:63" x14ac:dyDescent="0.25">
      <c r="A1607" s="443"/>
      <c r="B1607" s="438"/>
      <c r="C1607" s="441"/>
      <c r="D1607" s="441"/>
      <c r="E1607" s="441"/>
      <c r="I1607" s="442"/>
      <c r="Q1607" s="443"/>
      <c r="S1607" s="443"/>
      <c r="T1607" s="441"/>
      <c r="U1607" s="444"/>
      <c r="V1607" s="438"/>
      <c r="W1607" s="443"/>
      <c r="X1607" s="443"/>
      <c r="Y1607" s="441"/>
      <c r="Z1607" s="445"/>
      <c r="AA1607" s="441"/>
      <c r="AB1607" s="443"/>
      <c r="AC1607" s="441"/>
      <c r="AD1607" s="444"/>
      <c r="AG1607" s="441"/>
      <c r="AH1607" s="441"/>
      <c r="AI1607" s="443"/>
      <c r="AL1607" s="441"/>
      <c r="AN1607" s="441"/>
      <c r="AO1607" s="443"/>
      <c r="AP1607" s="441"/>
      <c r="AQ1607" s="441"/>
      <c r="AR1607" s="441"/>
      <c r="AS1607" s="441"/>
      <c r="AT1607" s="441"/>
      <c r="AU1607" s="441"/>
      <c r="AV1607" s="443"/>
      <c r="AW1607" s="442"/>
      <c r="AY1607" s="441"/>
      <c r="BC1607" s="441"/>
      <c r="BD1607" s="441"/>
      <c r="BE1607" s="441"/>
      <c r="BF1607" s="441"/>
      <c r="BG1607" s="441"/>
      <c r="BH1607" s="441"/>
      <c r="BI1607" s="441"/>
      <c r="BJ1607" s="441"/>
      <c r="BK1607" s="441"/>
    </row>
    <row r="1608" spans="1:63" x14ac:dyDescent="0.25">
      <c r="A1608" s="443"/>
      <c r="B1608" s="438"/>
      <c r="C1608" s="441"/>
      <c r="D1608" s="441"/>
      <c r="E1608" s="441"/>
      <c r="I1608" s="442"/>
      <c r="Q1608" s="443"/>
      <c r="S1608" s="443"/>
      <c r="T1608" s="441"/>
      <c r="U1608" s="444"/>
      <c r="V1608" s="438"/>
      <c r="W1608" s="443"/>
      <c r="X1608" s="443"/>
      <c r="Y1608" s="441"/>
      <c r="Z1608" s="445"/>
      <c r="AA1608" s="441"/>
      <c r="AB1608" s="443"/>
      <c r="AC1608" s="441"/>
      <c r="AD1608" s="444"/>
      <c r="AG1608" s="441"/>
      <c r="AH1608" s="441"/>
      <c r="AI1608" s="443"/>
      <c r="AL1608" s="441"/>
      <c r="AN1608" s="441"/>
      <c r="AO1608" s="443"/>
      <c r="AP1608" s="441"/>
      <c r="AQ1608" s="441"/>
      <c r="AR1608" s="441"/>
      <c r="AS1608" s="441"/>
      <c r="AT1608" s="441"/>
      <c r="AU1608" s="441"/>
      <c r="AV1608" s="443"/>
      <c r="AW1608" s="442"/>
      <c r="AY1608" s="441"/>
      <c r="BC1608" s="441"/>
      <c r="BD1608" s="441"/>
      <c r="BE1608" s="441"/>
      <c r="BF1608" s="441"/>
      <c r="BG1608" s="441"/>
      <c r="BH1608" s="441"/>
      <c r="BI1608" s="441"/>
      <c r="BJ1608" s="441"/>
      <c r="BK1608" s="441"/>
    </row>
    <row r="1609" spans="1:63" x14ac:dyDescent="0.25">
      <c r="A1609" s="443"/>
      <c r="B1609" s="438"/>
      <c r="C1609" s="441"/>
      <c r="D1609" s="441"/>
      <c r="E1609" s="441"/>
      <c r="I1609" s="442"/>
      <c r="Q1609" s="443"/>
      <c r="S1609" s="443"/>
      <c r="T1609" s="441"/>
      <c r="U1609" s="444"/>
      <c r="V1609" s="438"/>
      <c r="W1609" s="443"/>
      <c r="X1609" s="443"/>
      <c r="Y1609" s="441"/>
      <c r="Z1609" s="445"/>
      <c r="AA1609" s="441"/>
      <c r="AB1609" s="443"/>
      <c r="AC1609" s="441"/>
      <c r="AD1609" s="444"/>
      <c r="AG1609" s="441"/>
      <c r="AH1609" s="441"/>
      <c r="AI1609" s="443"/>
      <c r="AL1609" s="441"/>
      <c r="AN1609" s="441"/>
      <c r="AO1609" s="443"/>
      <c r="AP1609" s="441"/>
      <c r="AQ1609" s="441"/>
      <c r="AR1609" s="441"/>
      <c r="AS1609" s="441"/>
      <c r="AT1609" s="441"/>
      <c r="AU1609" s="441"/>
      <c r="AV1609" s="443"/>
      <c r="AW1609" s="442"/>
      <c r="AY1609" s="441"/>
      <c r="BC1609" s="441"/>
      <c r="BD1609" s="441"/>
      <c r="BE1609" s="441"/>
      <c r="BF1609" s="441"/>
      <c r="BG1609" s="441"/>
      <c r="BH1609" s="441"/>
      <c r="BI1609" s="441"/>
      <c r="BJ1609" s="441"/>
      <c r="BK1609" s="441"/>
    </row>
    <row r="1610" spans="1:63" x14ac:dyDescent="0.25">
      <c r="A1610" s="443"/>
      <c r="B1610" s="438"/>
      <c r="C1610" s="441"/>
      <c r="D1610" s="441"/>
      <c r="E1610" s="441"/>
      <c r="I1610" s="442"/>
      <c r="Q1610" s="443"/>
      <c r="S1610" s="443"/>
      <c r="T1610" s="441"/>
      <c r="U1610" s="444"/>
      <c r="V1610" s="438"/>
      <c r="W1610" s="443"/>
      <c r="X1610" s="443"/>
      <c r="Y1610" s="441"/>
      <c r="Z1610" s="445"/>
      <c r="AA1610" s="441"/>
      <c r="AB1610" s="443"/>
      <c r="AC1610" s="441"/>
      <c r="AD1610" s="444"/>
      <c r="AG1610" s="441"/>
      <c r="AH1610" s="441"/>
      <c r="AI1610" s="443"/>
      <c r="AL1610" s="441"/>
      <c r="AN1610" s="441"/>
      <c r="AO1610" s="443"/>
      <c r="AP1610" s="441"/>
      <c r="AQ1610" s="441"/>
      <c r="AR1610" s="441"/>
      <c r="AS1610" s="441"/>
      <c r="AT1610" s="441"/>
      <c r="AU1610" s="441"/>
      <c r="AV1610" s="443"/>
      <c r="AW1610" s="442"/>
      <c r="AY1610" s="441"/>
      <c r="BC1610" s="441"/>
      <c r="BD1610" s="441"/>
      <c r="BE1610" s="441"/>
      <c r="BF1610" s="441"/>
      <c r="BG1610" s="441"/>
      <c r="BH1610" s="441"/>
      <c r="BI1610" s="441"/>
      <c r="BJ1610" s="441"/>
      <c r="BK1610" s="441"/>
    </row>
    <row r="1611" spans="1:63" x14ac:dyDescent="0.25">
      <c r="A1611" s="443"/>
      <c r="B1611" s="438"/>
      <c r="C1611" s="441"/>
      <c r="D1611" s="441"/>
      <c r="E1611" s="441"/>
      <c r="I1611" s="442"/>
      <c r="Q1611" s="443"/>
      <c r="S1611" s="443"/>
      <c r="T1611" s="441"/>
      <c r="U1611" s="444"/>
      <c r="V1611" s="438"/>
      <c r="W1611" s="443"/>
      <c r="X1611" s="443"/>
      <c r="Y1611" s="441"/>
      <c r="Z1611" s="445"/>
      <c r="AA1611" s="441"/>
      <c r="AB1611" s="443"/>
      <c r="AC1611" s="441"/>
      <c r="AD1611" s="444"/>
      <c r="AG1611" s="441"/>
      <c r="AH1611" s="441"/>
      <c r="AI1611" s="443"/>
      <c r="AL1611" s="441"/>
      <c r="AN1611" s="441"/>
      <c r="AO1611" s="443"/>
      <c r="AP1611" s="441"/>
      <c r="AQ1611" s="441"/>
      <c r="AR1611" s="441"/>
      <c r="AS1611" s="441"/>
      <c r="AT1611" s="441"/>
      <c r="AU1611" s="441"/>
      <c r="AV1611" s="443"/>
      <c r="AW1611" s="442"/>
      <c r="AY1611" s="441"/>
      <c r="BC1611" s="441"/>
      <c r="BD1611" s="441"/>
      <c r="BE1611" s="441"/>
      <c r="BF1611" s="441"/>
      <c r="BG1611" s="441"/>
      <c r="BH1611" s="441"/>
      <c r="BI1611" s="441"/>
      <c r="BJ1611" s="441"/>
      <c r="BK1611" s="441"/>
    </row>
    <row r="1612" spans="1:63" x14ac:dyDescent="0.25">
      <c r="A1612" s="443"/>
      <c r="B1612" s="438"/>
      <c r="C1612" s="441"/>
      <c r="D1612" s="441"/>
      <c r="E1612" s="441"/>
      <c r="I1612" s="442"/>
      <c r="Q1612" s="443"/>
      <c r="S1612" s="443"/>
      <c r="T1612" s="441"/>
      <c r="U1612" s="444"/>
      <c r="V1612" s="438"/>
      <c r="W1612" s="443"/>
      <c r="X1612" s="443"/>
      <c r="Y1612" s="441"/>
      <c r="Z1612" s="445"/>
      <c r="AA1612" s="441"/>
      <c r="AB1612" s="443"/>
      <c r="AC1612" s="441"/>
      <c r="AD1612" s="444"/>
      <c r="AG1612" s="441"/>
      <c r="AH1612" s="441"/>
      <c r="AI1612" s="443"/>
      <c r="AL1612" s="441"/>
      <c r="AN1612" s="441"/>
      <c r="AO1612" s="443"/>
      <c r="AP1612" s="441"/>
      <c r="AQ1612" s="441"/>
      <c r="AR1612" s="441"/>
      <c r="AS1612" s="441"/>
      <c r="AT1612" s="441"/>
      <c r="AU1612" s="441"/>
      <c r="AV1612" s="443"/>
      <c r="AW1612" s="442"/>
      <c r="AY1612" s="441"/>
      <c r="BC1612" s="441"/>
      <c r="BD1612" s="441"/>
      <c r="BE1612" s="441"/>
      <c r="BF1612" s="441"/>
      <c r="BG1612" s="441"/>
      <c r="BH1612" s="441"/>
      <c r="BI1612" s="441"/>
      <c r="BJ1612" s="441"/>
      <c r="BK1612" s="441"/>
    </row>
    <row r="1613" spans="1:63" x14ac:dyDescent="0.25">
      <c r="A1613" s="443"/>
      <c r="B1613" s="438"/>
      <c r="C1613" s="441"/>
      <c r="D1613" s="441"/>
      <c r="E1613" s="441"/>
      <c r="I1613" s="442"/>
      <c r="Q1613" s="443"/>
      <c r="S1613" s="443"/>
      <c r="T1613" s="441"/>
      <c r="U1613" s="444"/>
      <c r="V1613" s="438"/>
      <c r="W1613" s="443"/>
      <c r="X1613" s="443"/>
      <c r="Y1613" s="441"/>
      <c r="Z1613" s="445"/>
      <c r="AA1613" s="441"/>
      <c r="AB1613" s="443"/>
      <c r="AC1613" s="441"/>
      <c r="AD1613" s="444"/>
      <c r="AG1613" s="441"/>
      <c r="AH1613" s="441"/>
      <c r="AI1613" s="443"/>
      <c r="AL1613" s="441"/>
      <c r="AN1613" s="441"/>
      <c r="AO1613" s="443"/>
      <c r="AP1613" s="441"/>
      <c r="AQ1613" s="441"/>
      <c r="AR1613" s="441"/>
      <c r="AS1613" s="441"/>
      <c r="AT1613" s="441"/>
      <c r="AU1613" s="441"/>
      <c r="AV1613" s="443"/>
      <c r="AW1613" s="442"/>
      <c r="AY1613" s="441"/>
      <c r="BC1613" s="441"/>
      <c r="BD1613" s="441"/>
      <c r="BE1613" s="441"/>
      <c r="BF1613" s="441"/>
      <c r="BG1613" s="441"/>
      <c r="BH1613" s="441"/>
      <c r="BI1613" s="441"/>
      <c r="BJ1613" s="441"/>
      <c r="BK1613" s="441"/>
    </row>
    <row r="1614" spans="1:63" x14ac:dyDescent="0.25">
      <c r="A1614" s="443"/>
      <c r="B1614" s="438"/>
      <c r="C1614" s="441"/>
      <c r="D1614" s="441"/>
      <c r="E1614" s="441"/>
      <c r="I1614" s="442"/>
      <c r="Q1614" s="443"/>
      <c r="S1614" s="443"/>
      <c r="T1614" s="441"/>
      <c r="U1614" s="444"/>
      <c r="V1614" s="438"/>
      <c r="W1614" s="443"/>
      <c r="X1614" s="443"/>
      <c r="Y1614" s="441"/>
      <c r="Z1614" s="445"/>
      <c r="AA1614" s="441"/>
      <c r="AB1614" s="443"/>
      <c r="AC1614" s="441"/>
      <c r="AD1614" s="444"/>
      <c r="AG1614" s="441"/>
      <c r="AH1614" s="441"/>
      <c r="AI1614" s="443"/>
      <c r="AL1614" s="441"/>
      <c r="AN1614" s="441"/>
      <c r="AO1614" s="443"/>
      <c r="AP1614" s="441"/>
      <c r="AQ1614" s="441"/>
      <c r="AR1614" s="441"/>
      <c r="AS1614" s="441"/>
      <c r="AT1614" s="441"/>
      <c r="AU1614" s="441"/>
      <c r="AV1614" s="443"/>
      <c r="AW1614" s="442"/>
      <c r="AY1614" s="441"/>
      <c r="BC1614" s="441"/>
      <c r="BD1614" s="441"/>
      <c r="BE1614" s="441"/>
      <c r="BF1614" s="441"/>
      <c r="BG1614" s="441"/>
      <c r="BH1614" s="441"/>
      <c r="BI1614" s="441"/>
      <c r="BJ1614" s="441"/>
      <c r="BK1614" s="441"/>
    </row>
    <row r="1615" spans="1:63" x14ac:dyDescent="0.25">
      <c r="A1615" s="443"/>
      <c r="B1615" s="438"/>
      <c r="C1615" s="441"/>
      <c r="D1615" s="441"/>
      <c r="E1615" s="441"/>
      <c r="I1615" s="442"/>
      <c r="Q1615" s="443"/>
      <c r="S1615" s="443"/>
      <c r="T1615" s="441"/>
      <c r="U1615" s="444"/>
      <c r="V1615" s="438"/>
      <c r="W1615" s="443"/>
      <c r="X1615" s="443"/>
      <c r="Y1615" s="441"/>
      <c r="Z1615" s="445"/>
      <c r="AA1615" s="441"/>
      <c r="AB1615" s="443"/>
      <c r="AC1615" s="441"/>
      <c r="AD1615" s="444"/>
      <c r="AG1615" s="441"/>
      <c r="AH1615" s="441"/>
      <c r="AI1615" s="443"/>
      <c r="AL1615" s="441"/>
      <c r="AN1615" s="441"/>
      <c r="AO1615" s="443"/>
      <c r="AP1615" s="441"/>
      <c r="AQ1615" s="441"/>
      <c r="AR1615" s="441"/>
      <c r="AS1615" s="441"/>
      <c r="AT1615" s="441"/>
      <c r="AU1615" s="441"/>
      <c r="AV1615" s="443"/>
      <c r="AW1615" s="442"/>
      <c r="AY1615" s="441"/>
      <c r="BC1615" s="441"/>
      <c r="BD1615" s="441"/>
      <c r="BE1615" s="441"/>
      <c r="BF1615" s="441"/>
      <c r="BG1615" s="441"/>
      <c r="BH1615" s="441"/>
      <c r="BI1615" s="441"/>
      <c r="BJ1615" s="441"/>
      <c r="BK1615" s="441"/>
    </row>
    <row r="1616" spans="1:63" x14ac:dyDescent="0.25">
      <c r="A1616" s="443"/>
      <c r="B1616" s="438"/>
      <c r="C1616" s="441"/>
      <c r="D1616" s="441"/>
      <c r="E1616" s="441"/>
      <c r="I1616" s="442"/>
      <c r="Q1616" s="443"/>
      <c r="S1616" s="443"/>
      <c r="T1616" s="441"/>
      <c r="U1616" s="444"/>
      <c r="V1616" s="438"/>
      <c r="W1616" s="443"/>
      <c r="X1616" s="443"/>
      <c r="Y1616" s="441"/>
      <c r="Z1616" s="445"/>
      <c r="AA1616" s="441"/>
      <c r="AB1616" s="443"/>
      <c r="AC1616" s="441"/>
      <c r="AD1616" s="444"/>
      <c r="AG1616" s="441"/>
      <c r="AH1616" s="441"/>
      <c r="AI1616" s="443"/>
      <c r="AL1616" s="441"/>
      <c r="AN1616" s="441"/>
      <c r="AO1616" s="443"/>
      <c r="AP1616" s="441"/>
      <c r="AQ1616" s="441"/>
      <c r="AR1616" s="441"/>
      <c r="AS1616" s="441"/>
      <c r="AT1616" s="441"/>
      <c r="AU1616" s="441"/>
      <c r="AV1616" s="443"/>
      <c r="AW1616" s="442"/>
      <c r="AY1616" s="441"/>
      <c r="BC1616" s="441"/>
      <c r="BD1616" s="441"/>
      <c r="BE1616" s="441"/>
      <c r="BF1616" s="441"/>
      <c r="BG1616" s="441"/>
      <c r="BH1616" s="441"/>
      <c r="BI1616" s="441"/>
      <c r="BJ1616" s="441"/>
      <c r="BK1616" s="441"/>
    </row>
    <row r="1617" spans="1:63" x14ac:dyDescent="0.25">
      <c r="A1617" s="443"/>
      <c r="B1617" s="438"/>
      <c r="C1617" s="441"/>
      <c r="D1617" s="441"/>
      <c r="E1617" s="441"/>
      <c r="I1617" s="442"/>
      <c r="Q1617" s="443"/>
      <c r="S1617" s="443"/>
      <c r="T1617" s="441"/>
      <c r="U1617" s="444"/>
      <c r="V1617" s="438"/>
      <c r="W1617" s="443"/>
      <c r="X1617" s="443"/>
      <c r="Y1617" s="441"/>
      <c r="Z1617" s="445"/>
      <c r="AA1617" s="441"/>
      <c r="AB1617" s="443"/>
      <c r="AC1617" s="441"/>
      <c r="AD1617" s="444"/>
      <c r="AG1617" s="441"/>
      <c r="AH1617" s="441"/>
      <c r="AI1617" s="443"/>
      <c r="AL1617" s="441"/>
      <c r="AN1617" s="441"/>
      <c r="AO1617" s="443"/>
      <c r="AP1617" s="441"/>
      <c r="AQ1617" s="441"/>
      <c r="AR1617" s="441"/>
      <c r="AS1617" s="441"/>
      <c r="AT1617" s="441"/>
      <c r="AU1617" s="441"/>
      <c r="AV1617" s="443"/>
      <c r="AW1617" s="442"/>
      <c r="AY1617" s="441"/>
      <c r="BC1617" s="441"/>
      <c r="BD1617" s="441"/>
      <c r="BE1617" s="441"/>
      <c r="BF1617" s="441"/>
      <c r="BG1617" s="441"/>
      <c r="BH1617" s="441"/>
      <c r="BI1617" s="441"/>
      <c r="BJ1617" s="441"/>
      <c r="BK1617" s="441"/>
    </row>
    <row r="1618" spans="1:63" x14ac:dyDescent="0.25">
      <c r="A1618" s="443"/>
      <c r="B1618" s="438"/>
      <c r="C1618" s="441"/>
      <c r="D1618" s="441"/>
      <c r="E1618" s="441"/>
      <c r="I1618" s="442"/>
      <c r="Q1618" s="443"/>
      <c r="S1618" s="443"/>
      <c r="T1618" s="441"/>
      <c r="U1618" s="444"/>
      <c r="V1618" s="438"/>
      <c r="W1618" s="443"/>
      <c r="X1618" s="443"/>
      <c r="Y1618" s="441"/>
      <c r="Z1618" s="445"/>
      <c r="AA1618" s="441"/>
      <c r="AB1618" s="443"/>
      <c r="AC1618" s="441"/>
      <c r="AD1618" s="444"/>
      <c r="AG1618" s="441"/>
      <c r="AH1618" s="441"/>
      <c r="AI1618" s="443"/>
      <c r="AL1618" s="441"/>
      <c r="AN1618" s="441"/>
      <c r="AO1618" s="443"/>
      <c r="AP1618" s="441"/>
      <c r="AQ1618" s="441"/>
      <c r="AR1618" s="441"/>
      <c r="AS1618" s="441"/>
      <c r="AT1618" s="441"/>
      <c r="AU1618" s="441"/>
      <c r="AV1618" s="443"/>
      <c r="AW1618" s="442"/>
      <c r="AY1618" s="441"/>
      <c r="BC1618" s="441"/>
      <c r="BD1618" s="441"/>
      <c r="BE1618" s="441"/>
      <c r="BF1618" s="441"/>
      <c r="BG1618" s="441"/>
      <c r="BH1618" s="441"/>
      <c r="BI1618" s="441"/>
      <c r="BJ1618" s="441"/>
      <c r="BK1618" s="441"/>
    </row>
    <row r="1619" spans="1:63" x14ac:dyDescent="0.25">
      <c r="A1619" s="443"/>
      <c r="B1619" s="438"/>
      <c r="C1619" s="441"/>
      <c r="D1619" s="441"/>
      <c r="E1619" s="441"/>
      <c r="I1619" s="442"/>
      <c r="Q1619" s="443"/>
      <c r="S1619" s="443"/>
      <c r="T1619" s="441"/>
      <c r="U1619" s="444"/>
      <c r="V1619" s="438"/>
      <c r="W1619" s="443"/>
      <c r="X1619" s="443"/>
      <c r="Y1619" s="441"/>
      <c r="Z1619" s="445"/>
      <c r="AA1619" s="441"/>
      <c r="AB1619" s="443"/>
      <c r="AC1619" s="441"/>
      <c r="AD1619" s="444"/>
      <c r="AG1619" s="441"/>
      <c r="AH1619" s="441"/>
      <c r="AI1619" s="443"/>
      <c r="AL1619" s="441"/>
      <c r="AN1619" s="441"/>
      <c r="AO1619" s="443"/>
      <c r="AP1619" s="441"/>
      <c r="AQ1619" s="441"/>
      <c r="AR1619" s="441"/>
      <c r="AS1619" s="441"/>
      <c r="AT1619" s="441"/>
      <c r="AU1619" s="441"/>
      <c r="AV1619" s="443"/>
      <c r="AW1619" s="442"/>
      <c r="AY1619" s="441"/>
      <c r="BC1619" s="441"/>
      <c r="BD1619" s="441"/>
      <c r="BE1619" s="441"/>
      <c r="BF1619" s="441"/>
      <c r="BG1619" s="441"/>
      <c r="BH1619" s="441"/>
      <c r="BI1619" s="441"/>
      <c r="BJ1619" s="441"/>
      <c r="BK1619" s="441"/>
    </row>
    <row r="1620" spans="1:63" x14ac:dyDescent="0.25">
      <c r="A1620" s="443"/>
      <c r="B1620" s="438"/>
      <c r="C1620" s="441"/>
      <c r="D1620" s="441"/>
      <c r="E1620" s="441"/>
      <c r="I1620" s="442"/>
      <c r="Q1620" s="443"/>
      <c r="S1620" s="443"/>
      <c r="T1620" s="441"/>
      <c r="U1620" s="444"/>
      <c r="V1620" s="438"/>
      <c r="W1620" s="443"/>
      <c r="X1620" s="443"/>
      <c r="Y1620" s="441"/>
      <c r="Z1620" s="445"/>
      <c r="AA1620" s="441"/>
      <c r="AB1620" s="443"/>
      <c r="AC1620" s="441"/>
      <c r="AD1620" s="444"/>
      <c r="AG1620" s="441"/>
      <c r="AH1620" s="441"/>
      <c r="AI1620" s="443"/>
      <c r="AL1620" s="441"/>
      <c r="AN1620" s="441"/>
      <c r="AO1620" s="443"/>
      <c r="AP1620" s="441"/>
      <c r="AQ1620" s="441"/>
      <c r="AR1620" s="441"/>
      <c r="AS1620" s="441"/>
      <c r="AT1620" s="441"/>
      <c r="AU1620" s="441"/>
      <c r="AV1620" s="443"/>
      <c r="AW1620" s="442"/>
      <c r="AY1620" s="441"/>
      <c r="BC1620" s="441"/>
      <c r="BD1620" s="441"/>
      <c r="BE1620" s="441"/>
      <c r="BF1620" s="441"/>
      <c r="BG1620" s="441"/>
      <c r="BH1620" s="441"/>
      <c r="BI1620" s="441"/>
      <c r="BJ1620" s="441"/>
      <c r="BK1620" s="441"/>
    </row>
    <row r="1621" spans="1:63" x14ac:dyDescent="0.25">
      <c r="A1621" s="443"/>
      <c r="B1621" s="438"/>
      <c r="C1621" s="441"/>
      <c r="D1621" s="441"/>
      <c r="E1621" s="441"/>
      <c r="I1621" s="442"/>
      <c r="Q1621" s="443"/>
      <c r="S1621" s="443"/>
      <c r="T1621" s="441"/>
      <c r="U1621" s="444"/>
      <c r="V1621" s="438"/>
      <c r="W1621" s="443"/>
      <c r="X1621" s="443"/>
      <c r="Y1621" s="441"/>
      <c r="Z1621" s="445"/>
      <c r="AA1621" s="441"/>
      <c r="AB1621" s="443"/>
      <c r="AC1621" s="441"/>
      <c r="AD1621" s="444"/>
      <c r="AG1621" s="441"/>
      <c r="AH1621" s="441"/>
      <c r="AI1621" s="443"/>
      <c r="AL1621" s="441"/>
      <c r="AN1621" s="441"/>
      <c r="AO1621" s="443"/>
      <c r="AP1621" s="441"/>
      <c r="AQ1621" s="441"/>
      <c r="AR1621" s="441"/>
      <c r="AS1621" s="441"/>
      <c r="AT1621" s="441"/>
      <c r="AU1621" s="441"/>
      <c r="AV1621" s="443"/>
      <c r="AW1621" s="442"/>
      <c r="AY1621" s="441"/>
      <c r="BC1621" s="441"/>
      <c r="BD1621" s="441"/>
      <c r="BE1621" s="441"/>
      <c r="BF1621" s="441"/>
      <c r="BG1621" s="441"/>
      <c r="BH1621" s="441"/>
      <c r="BI1621" s="441"/>
      <c r="BJ1621" s="441"/>
      <c r="BK1621" s="441"/>
    </row>
    <row r="1622" spans="1:63" x14ac:dyDescent="0.25">
      <c r="A1622" s="443"/>
      <c r="B1622" s="438"/>
      <c r="C1622" s="441"/>
      <c r="D1622" s="441"/>
      <c r="E1622" s="441"/>
      <c r="I1622" s="442"/>
      <c r="Q1622" s="443"/>
      <c r="S1622" s="443"/>
      <c r="T1622" s="441"/>
      <c r="U1622" s="444"/>
      <c r="V1622" s="438"/>
      <c r="W1622" s="443"/>
      <c r="X1622" s="443"/>
      <c r="Y1622" s="441"/>
      <c r="Z1622" s="445"/>
      <c r="AA1622" s="441"/>
      <c r="AB1622" s="443"/>
      <c r="AC1622" s="441"/>
      <c r="AD1622" s="444"/>
      <c r="AG1622" s="441"/>
      <c r="AH1622" s="441"/>
      <c r="AI1622" s="443"/>
      <c r="AL1622" s="441"/>
      <c r="AN1622" s="441"/>
      <c r="AO1622" s="443"/>
      <c r="AP1622" s="441"/>
      <c r="AQ1622" s="441"/>
      <c r="AR1622" s="441"/>
      <c r="AS1622" s="441"/>
      <c r="AT1622" s="441"/>
      <c r="AU1622" s="441"/>
      <c r="AV1622" s="443"/>
      <c r="AW1622" s="442"/>
      <c r="AY1622" s="441"/>
      <c r="BC1622" s="441"/>
      <c r="BD1622" s="441"/>
      <c r="BE1622" s="441"/>
      <c r="BF1622" s="441"/>
      <c r="BG1622" s="441"/>
      <c r="BH1622" s="441"/>
      <c r="BI1622" s="441"/>
      <c r="BJ1622" s="441"/>
      <c r="BK1622" s="441"/>
    </row>
    <row r="1623" spans="1:63" x14ac:dyDescent="0.25">
      <c r="A1623" s="443"/>
      <c r="B1623" s="438"/>
      <c r="C1623" s="441"/>
      <c r="D1623" s="441"/>
      <c r="E1623" s="441"/>
      <c r="I1623" s="442"/>
      <c r="Q1623" s="443"/>
      <c r="S1623" s="443"/>
      <c r="T1623" s="441"/>
      <c r="U1623" s="444"/>
      <c r="V1623" s="438"/>
      <c r="W1623" s="443"/>
      <c r="X1623" s="443"/>
      <c r="Y1623" s="441"/>
      <c r="Z1623" s="445"/>
      <c r="AA1623" s="441"/>
      <c r="AB1623" s="443"/>
      <c r="AC1623" s="441"/>
      <c r="AD1623" s="444"/>
      <c r="AG1623" s="441"/>
      <c r="AH1623" s="441"/>
      <c r="AI1623" s="443"/>
      <c r="AL1623" s="441"/>
      <c r="AN1623" s="441"/>
      <c r="AO1623" s="443"/>
      <c r="AP1623" s="441"/>
      <c r="AQ1623" s="441"/>
      <c r="AR1623" s="441"/>
      <c r="AS1623" s="441"/>
      <c r="AT1623" s="441"/>
      <c r="AU1623" s="441"/>
      <c r="AV1623" s="443"/>
      <c r="AW1623" s="442"/>
      <c r="AY1623" s="441"/>
      <c r="BC1623" s="441"/>
      <c r="BD1623" s="441"/>
      <c r="BE1623" s="441"/>
      <c r="BF1623" s="441"/>
      <c r="BG1623" s="441"/>
      <c r="BH1623" s="441"/>
      <c r="BI1623" s="441"/>
      <c r="BJ1623" s="441"/>
      <c r="BK1623" s="441"/>
    </row>
    <row r="1624" spans="1:63" x14ac:dyDescent="0.25">
      <c r="A1624" s="443"/>
      <c r="B1624" s="438"/>
      <c r="C1624" s="441"/>
      <c r="D1624" s="441"/>
      <c r="E1624" s="441"/>
      <c r="I1624" s="442"/>
      <c r="Q1624" s="443"/>
      <c r="S1624" s="443"/>
      <c r="T1624" s="441"/>
      <c r="U1624" s="444"/>
      <c r="V1624" s="438"/>
      <c r="W1624" s="443"/>
      <c r="X1624" s="443"/>
      <c r="Y1624" s="441"/>
      <c r="Z1624" s="445"/>
      <c r="AA1624" s="441"/>
      <c r="AB1624" s="443"/>
      <c r="AC1624" s="441"/>
      <c r="AD1624" s="444"/>
      <c r="AG1624" s="441"/>
      <c r="AH1624" s="441"/>
      <c r="AI1624" s="443"/>
      <c r="AL1624" s="441"/>
      <c r="AN1624" s="441"/>
      <c r="AO1624" s="443"/>
      <c r="AP1624" s="441"/>
      <c r="AQ1624" s="441"/>
      <c r="AR1624" s="441"/>
      <c r="AS1624" s="441"/>
      <c r="AT1624" s="441"/>
      <c r="AU1624" s="441"/>
      <c r="AV1624" s="443"/>
      <c r="AW1624" s="442"/>
      <c r="AY1624" s="441"/>
      <c r="BC1624" s="441"/>
      <c r="BD1624" s="441"/>
      <c r="BE1624" s="441"/>
      <c r="BF1624" s="441"/>
      <c r="BG1624" s="441"/>
      <c r="BH1624" s="441"/>
      <c r="BI1624" s="441"/>
      <c r="BJ1624" s="441"/>
      <c r="BK1624" s="441"/>
    </row>
    <row r="1625" spans="1:63" x14ac:dyDescent="0.25">
      <c r="A1625" s="443"/>
      <c r="B1625" s="438"/>
      <c r="C1625" s="441"/>
      <c r="D1625" s="441"/>
      <c r="E1625" s="441"/>
      <c r="I1625" s="442"/>
      <c r="Q1625" s="443"/>
      <c r="S1625" s="443"/>
      <c r="T1625" s="441"/>
      <c r="U1625" s="444"/>
      <c r="V1625" s="438"/>
      <c r="W1625" s="443"/>
      <c r="X1625" s="443"/>
      <c r="Y1625" s="441"/>
      <c r="Z1625" s="445"/>
      <c r="AA1625" s="441"/>
      <c r="AB1625" s="443"/>
      <c r="AC1625" s="441"/>
      <c r="AD1625" s="444"/>
      <c r="AG1625" s="441"/>
      <c r="AH1625" s="441"/>
      <c r="AI1625" s="443"/>
      <c r="AL1625" s="441"/>
      <c r="AN1625" s="441"/>
      <c r="AO1625" s="443"/>
      <c r="AP1625" s="441"/>
      <c r="AQ1625" s="441"/>
      <c r="AR1625" s="441"/>
      <c r="AS1625" s="441"/>
      <c r="AT1625" s="441"/>
      <c r="AU1625" s="441"/>
      <c r="AV1625" s="443"/>
      <c r="AW1625" s="442"/>
      <c r="AY1625" s="441"/>
      <c r="BC1625" s="441"/>
      <c r="BD1625" s="441"/>
      <c r="BE1625" s="441"/>
      <c r="BF1625" s="441"/>
      <c r="BG1625" s="441"/>
      <c r="BH1625" s="441"/>
      <c r="BI1625" s="441"/>
      <c r="BJ1625" s="441"/>
      <c r="BK1625" s="441"/>
    </row>
    <row r="1626" spans="1:63" x14ac:dyDescent="0.25">
      <c r="A1626" s="443"/>
      <c r="B1626" s="438"/>
      <c r="C1626" s="441"/>
      <c r="D1626" s="441"/>
      <c r="E1626" s="441"/>
      <c r="I1626" s="442"/>
      <c r="Q1626" s="443"/>
      <c r="S1626" s="443"/>
      <c r="T1626" s="441"/>
      <c r="U1626" s="444"/>
      <c r="V1626" s="438"/>
      <c r="W1626" s="443"/>
      <c r="X1626" s="443"/>
      <c r="Y1626" s="441"/>
      <c r="Z1626" s="445"/>
      <c r="AA1626" s="441"/>
      <c r="AB1626" s="443"/>
      <c r="AC1626" s="441"/>
      <c r="AD1626" s="444"/>
      <c r="AG1626" s="441"/>
      <c r="AH1626" s="441"/>
      <c r="AI1626" s="443"/>
      <c r="AL1626" s="441"/>
      <c r="AN1626" s="441"/>
      <c r="AO1626" s="443"/>
      <c r="AP1626" s="441"/>
      <c r="AQ1626" s="441"/>
      <c r="AR1626" s="441"/>
      <c r="AS1626" s="441"/>
      <c r="AT1626" s="441"/>
      <c r="AU1626" s="441"/>
      <c r="AV1626" s="443"/>
      <c r="AW1626" s="442"/>
      <c r="AY1626" s="441"/>
      <c r="BC1626" s="441"/>
      <c r="BD1626" s="441"/>
      <c r="BE1626" s="441"/>
      <c r="BF1626" s="441"/>
      <c r="BG1626" s="441"/>
      <c r="BH1626" s="441"/>
      <c r="BI1626" s="441"/>
      <c r="BJ1626" s="441"/>
      <c r="BK1626" s="441"/>
    </row>
    <row r="1627" spans="1:63" x14ac:dyDescent="0.25">
      <c r="A1627" s="443"/>
      <c r="B1627" s="438"/>
      <c r="C1627" s="441"/>
      <c r="D1627" s="441"/>
      <c r="E1627" s="441"/>
      <c r="I1627" s="442"/>
      <c r="Q1627" s="443"/>
      <c r="S1627" s="443"/>
      <c r="T1627" s="441"/>
      <c r="U1627" s="444"/>
      <c r="V1627" s="438"/>
      <c r="W1627" s="443"/>
      <c r="X1627" s="443"/>
      <c r="Y1627" s="441"/>
      <c r="Z1627" s="445"/>
      <c r="AA1627" s="441"/>
      <c r="AB1627" s="443"/>
      <c r="AC1627" s="441"/>
      <c r="AD1627" s="444"/>
      <c r="AG1627" s="441"/>
      <c r="AH1627" s="441"/>
      <c r="AI1627" s="443"/>
      <c r="AL1627" s="441"/>
      <c r="AN1627" s="441"/>
      <c r="AO1627" s="443"/>
      <c r="AP1627" s="441"/>
      <c r="AQ1627" s="441"/>
      <c r="AR1627" s="441"/>
      <c r="AS1627" s="441"/>
      <c r="AT1627" s="441"/>
      <c r="AU1627" s="441"/>
      <c r="AV1627" s="443"/>
      <c r="AW1627" s="442"/>
      <c r="AY1627" s="441"/>
      <c r="BC1627" s="441"/>
      <c r="BD1627" s="441"/>
      <c r="BE1627" s="441"/>
      <c r="BF1627" s="441"/>
      <c r="BG1627" s="441"/>
      <c r="BH1627" s="441"/>
      <c r="BI1627" s="441"/>
      <c r="BJ1627" s="441"/>
      <c r="BK1627" s="441"/>
    </row>
    <row r="1628" spans="1:63" x14ac:dyDescent="0.25">
      <c r="A1628" s="443"/>
      <c r="B1628" s="438"/>
      <c r="C1628" s="441"/>
      <c r="D1628" s="441"/>
      <c r="E1628" s="441"/>
      <c r="I1628" s="442"/>
      <c r="Q1628" s="443"/>
      <c r="S1628" s="443"/>
      <c r="T1628" s="441"/>
      <c r="U1628" s="444"/>
      <c r="V1628" s="438"/>
      <c r="W1628" s="443"/>
      <c r="X1628" s="443"/>
      <c r="Y1628" s="441"/>
      <c r="Z1628" s="445"/>
      <c r="AA1628" s="441"/>
      <c r="AB1628" s="443"/>
      <c r="AC1628" s="441"/>
      <c r="AD1628" s="444"/>
      <c r="AG1628" s="441"/>
      <c r="AH1628" s="441"/>
      <c r="AI1628" s="443"/>
      <c r="AL1628" s="441"/>
      <c r="AN1628" s="441"/>
      <c r="AO1628" s="443"/>
      <c r="AP1628" s="441"/>
      <c r="AQ1628" s="441"/>
      <c r="AR1628" s="441"/>
      <c r="AS1628" s="441"/>
      <c r="AT1628" s="441"/>
      <c r="AU1628" s="441"/>
      <c r="AV1628" s="443"/>
      <c r="AW1628" s="442"/>
      <c r="AY1628" s="441"/>
      <c r="BC1628" s="441"/>
      <c r="BD1628" s="441"/>
      <c r="BE1628" s="441"/>
      <c r="BF1628" s="441"/>
      <c r="BG1628" s="441"/>
      <c r="BH1628" s="441"/>
      <c r="BI1628" s="441"/>
      <c r="BJ1628" s="441"/>
      <c r="BK1628" s="441"/>
    </row>
    <row r="1629" spans="1:63" x14ac:dyDescent="0.25">
      <c r="A1629" s="443"/>
      <c r="B1629" s="438"/>
      <c r="C1629" s="441"/>
      <c r="D1629" s="441"/>
      <c r="E1629" s="441"/>
      <c r="I1629" s="442"/>
      <c r="Q1629" s="443"/>
      <c r="S1629" s="443"/>
      <c r="T1629" s="441"/>
      <c r="U1629" s="444"/>
      <c r="V1629" s="438"/>
      <c r="W1629" s="443"/>
      <c r="X1629" s="443"/>
      <c r="Y1629" s="441"/>
      <c r="Z1629" s="445"/>
      <c r="AA1629" s="441"/>
      <c r="AB1629" s="443"/>
      <c r="AC1629" s="441"/>
      <c r="AD1629" s="444"/>
      <c r="AG1629" s="441"/>
      <c r="AH1629" s="441"/>
      <c r="AI1629" s="443"/>
      <c r="AL1629" s="441"/>
      <c r="AN1629" s="441"/>
      <c r="AO1629" s="443"/>
      <c r="AP1629" s="441"/>
      <c r="AQ1629" s="441"/>
      <c r="AR1629" s="441"/>
      <c r="AS1629" s="441"/>
      <c r="AT1629" s="441"/>
      <c r="AU1629" s="441"/>
      <c r="AV1629" s="443"/>
      <c r="AW1629" s="442"/>
      <c r="AY1629" s="441"/>
      <c r="BC1629" s="441"/>
      <c r="BD1629" s="441"/>
      <c r="BE1629" s="441"/>
      <c r="BF1629" s="441"/>
      <c r="BG1629" s="441"/>
      <c r="BH1629" s="441"/>
      <c r="BI1629" s="441"/>
      <c r="BJ1629" s="441"/>
      <c r="BK1629" s="441"/>
    </row>
    <row r="1630" spans="1:63" x14ac:dyDescent="0.25">
      <c r="A1630" s="443"/>
      <c r="B1630" s="438"/>
      <c r="C1630" s="441"/>
      <c r="D1630" s="441"/>
      <c r="E1630" s="441"/>
      <c r="I1630" s="442"/>
      <c r="Q1630" s="443"/>
      <c r="S1630" s="443"/>
      <c r="T1630" s="441"/>
      <c r="U1630" s="444"/>
      <c r="V1630" s="438"/>
      <c r="W1630" s="443"/>
      <c r="X1630" s="443"/>
      <c r="Y1630" s="441"/>
      <c r="Z1630" s="445"/>
      <c r="AA1630" s="441"/>
      <c r="AB1630" s="443"/>
      <c r="AC1630" s="441"/>
      <c r="AD1630" s="444"/>
      <c r="AG1630" s="441"/>
      <c r="AH1630" s="441"/>
      <c r="AI1630" s="443"/>
      <c r="AL1630" s="441"/>
      <c r="AN1630" s="441"/>
      <c r="AO1630" s="443"/>
      <c r="AP1630" s="441"/>
      <c r="AQ1630" s="441"/>
      <c r="AR1630" s="441"/>
      <c r="AS1630" s="441"/>
      <c r="AT1630" s="441"/>
      <c r="AU1630" s="441"/>
      <c r="AV1630" s="443"/>
      <c r="AW1630" s="442"/>
      <c r="AY1630" s="441"/>
      <c r="BC1630" s="441"/>
      <c r="BD1630" s="441"/>
      <c r="BE1630" s="441"/>
      <c r="BF1630" s="441"/>
      <c r="BG1630" s="441"/>
      <c r="BH1630" s="441"/>
      <c r="BI1630" s="441"/>
      <c r="BJ1630" s="441"/>
      <c r="BK1630" s="441"/>
    </row>
    <row r="1631" spans="1:63" x14ac:dyDescent="0.25">
      <c r="A1631" s="443"/>
      <c r="B1631" s="438"/>
      <c r="C1631" s="441"/>
      <c r="D1631" s="441"/>
      <c r="E1631" s="441"/>
      <c r="I1631" s="442"/>
      <c r="Q1631" s="443"/>
      <c r="S1631" s="443"/>
      <c r="T1631" s="441"/>
      <c r="U1631" s="444"/>
      <c r="V1631" s="438"/>
      <c r="W1631" s="443"/>
      <c r="X1631" s="443"/>
      <c r="Y1631" s="441"/>
      <c r="Z1631" s="445"/>
      <c r="AA1631" s="441"/>
      <c r="AB1631" s="443"/>
      <c r="AC1631" s="441"/>
      <c r="AD1631" s="444"/>
      <c r="AG1631" s="441"/>
      <c r="AH1631" s="441"/>
      <c r="AI1631" s="443"/>
      <c r="AL1631" s="441"/>
      <c r="AN1631" s="441"/>
      <c r="AO1631" s="443"/>
      <c r="AP1631" s="441"/>
      <c r="AQ1631" s="441"/>
      <c r="AR1631" s="441"/>
      <c r="AS1631" s="441"/>
      <c r="AT1631" s="441"/>
      <c r="AU1631" s="441"/>
      <c r="AV1631" s="443"/>
      <c r="AW1631" s="442"/>
      <c r="AY1631" s="441"/>
      <c r="BC1631" s="441"/>
      <c r="BD1631" s="441"/>
      <c r="BE1631" s="441"/>
      <c r="BF1631" s="441"/>
      <c r="BG1631" s="441"/>
      <c r="BH1631" s="441"/>
      <c r="BI1631" s="441"/>
      <c r="BJ1631" s="441"/>
      <c r="BK1631" s="441"/>
    </row>
    <row r="1632" spans="1:63" x14ac:dyDescent="0.25">
      <c r="A1632" s="443"/>
      <c r="B1632" s="438"/>
      <c r="C1632" s="441"/>
      <c r="D1632" s="441"/>
      <c r="E1632" s="441"/>
      <c r="I1632" s="442"/>
      <c r="Q1632" s="443"/>
      <c r="S1632" s="443"/>
      <c r="T1632" s="441"/>
      <c r="U1632" s="444"/>
      <c r="V1632" s="438"/>
      <c r="W1632" s="443"/>
      <c r="X1632" s="443"/>
      <c r="Y1632" s="441"/>
      <c r="Z1632" s="445"/>
      <c r="AA1632" s="441"/>
      <c r="AB1632" s="443"/>
      <c r="AC1632" s="441"/>
      <c r="AD1632" s="444"/>
      <c r="AG1632" s="441"/>
      <c r="AH1632" s="441"/>
      <c r="AI1632" s="443"/>
      <c r="AL1632" s="441"/>
      <c r="AN1632" s="441"/>
      <c r="AO1632" s="443"/>
      <c r="AP1632" s="441"/>
      <c r="AQ1632" s="441"/>
      <c r="AR1632" s="441"/>
      <c r="AS1632" s="441"/>
      <c r="AT1632" s="441"/>
      <c r="AU1632" s="441"/>
      <c r="AV1632" s="443"/>
      <c r="AW1632" s="442"/>
      <c r="AY1632" s="441"/>
      <c r="BC1632" s="441"/>
      <c r="BD1632" s="441"/>
      <c r="BE1632" s="441"/>
      <c r="BF1632" s="441"/>
      <c r="BG1632" s="441"/>
      <c r="BH1632" s="441"/>
      <c r="BI1632" s="441"/>
      <c r="BJ1632" s="441"/>
      <c r="BK1632" s="441"/>
    </row>
    <row r="1633" spans="1:63" x14ac:dyDescent="0.25">
      <c r="A1633" s="443"/>
      <c r="B1633" s="438"/>
      <c r="C1633" s="441"/>
      <c r="D1633" s="441"/>
      <c r="E1633" s="441"/>
      <c r="I1633" s="442"/>
      <c r="Q1633" s="443"/>
      <c r="S1633" s="443"/>
      <c r="T1633" s="441"/>
      <c r="U1633" s="444"/>
      <c r="V1633" s="438"/>
      <c r="W1633" s="443"/>
      <c r="X1633" s="443"/>
      <c r="Y1633" s="441"/>
      <c r="Z1633" s="445"/>
      <c r="AA1633" s="441"/>
      <c r="AB1633" s="443"/>
      <c r="AC1633" s="441"/>
      <c r="AD1633" s="444"/>
      <c r="AG1633" s="441"/>
      <c r="AH1633" s="441"/>
      <c r="AI1633" s="443"/>
      <c r="AL1633" s="441"/>
      <c r="AN1633" s="441"/>
      <c r="AO1633" s="443"/>
      <c r="AP1633" s="441"/>
      <c r="AQ1633" s="441"/>
      <c r="AR1633" s="441"/>
      <c r="AS1633" s="441"/>
      <c r="AT1633" s="441"/>
      <c r="AU1633" s="441"/>
      <c r="AV1633" s="443"/>
      <c r="AW1633" s="442"/>
      <c r="AY1633" s="441"/>
      <c r="BC1633" s="441"/>
      <c r="BD1633" s="441"/>
      <c r="BE1633" s="441"/>
      <c r="BF1633" s="441"/>
      <c r="BG1633" s="441"/>
      <c r="BH1633" s="441"/>
      <c r="BI1633" s="441"/>
      <c r="BJ1633" s="441"/>
      <c r="BK1633" s="441"/>
    </row>
    <row r="1634" spans="1:63" x14ac:dyDescent="0.25">
      <c r="A1634" s="443"/>
      <c r="B1634" s="438"/>
      <c r="C1634" s="441"/>
      <c r="D1634" s="441"/>
      <c r="E1634" s="441"/>
      <c r="I1634" s="442"/>
      <c r="Q1634" s="443"/>
      <c r="S1634" s="443"/>
      <c r="T1634" s="441"/>
      <c r="U1634" s="444"/>
      <c r="V1634" s="438"/>
      <c r="W1634" s="443"/>
      <c r="X1634" s="443"/>
      <c r="Y1634" s="441"/>
      <c r="Z1634" s="445"/>
      <c r="AA1634" s="441"/>
      <c r="AB1634" s="443"/>
      <c r="AC1634" s="441"/>
      <c r="AD1634" s="444"/>
      <c r="AG1634" s="441"/>
      <c r="AH1634" s="441"/>
      <c r="AI1634" s="443"/>
      <c r="AL1634" s="441"/>
      <c r="AN1634" s="441"/>
      <c r="AO1634" s="443"/>
      <c r="AP1634" s="441"/>
      <c r="AQ1634" s="441"/>
      <c r="AR1634" s="441"/>
      <c r="AS1634" s="441"/>
      <c r="AT1634" s="441"/>
      <c r="AU1634" s="441"/>
      <c r="AV1634" s="443"/>
      <c r="AW1634" s="442"/>
      <c r="AY1634" s="441"/>
      <c r="BC1634" s="441"/>
      <c r="BD1634" s="441"/>
      <c r="BE1634" s="441"/>
      <c r="BF1634" s="441"/>
      <c r="BG1634" s="441"/>
      <c r="BH1634" s="441"/>
      <c r="BI1634" s="441"/>
      <c r="BJ1634" s="441"/>
      <c r="BK1634" s="441"/>
    </row>
    <row r="1635" spans="1:63" x14ac:dyDescent="0.25">
      <c r="A1635" s="443"/>
      <c r="B1635" s="438"/>
      <c r="C1635" s="441"/>
      <c r="D1635" s="441"/>
      <c r="E1635" s="441"/>
      <c r="I1635" s="442"/>
      <c r="Q1635" s="443"/>
      <c r="S1635" s="443"/>
      <c r="T1635" s="441"/>
      <c r="U1635" s="444"/>
      <c r="V1635" s="438"/>
      <c r="W1635" s="443"/>
      <c r="X1635" s="443"/>
      <c r="Y1635" s="441"/>
      <c r="Z1635" s="445"/>
      <c r="AA1635" s="441"/>
      <c r="AB1635" s="443"/>
      <c r="AC1635" s="441"/>
      <c r="AD1635" s="444"/>
      <c r="AG1635" s="441"/>
      <c r="AH1635" s="441"/>
      <c r="AI1635" s="443"/>
      <c r="AL1635" s="441"/>
      <c r="AN1635" s="441"/>
      <c r="AO1635" s="443"/>
      <c r="AP1635" s="441"/>
      <c r="AQ1635" s="441"/>
      <c r="AR1635" s="441"/>
      <c r="AS1635" s="441"/>
      <c r="AT1635" s="441"/>
      <c r="AU1635" s="441"/>
      <c r="AV1635" s="443"/>
      <c r="AW1635" s="442"/>
      <c r="AY1635" s="441"/>
      <c r="BC1635" s="441"/>
      <c r="BD1635" s="441"/>
      <c r="BE1635" s="441"/>
      <c r="BF1635" s="441"/>
      <c r="BG1635" s="441"/>
      <c r="BH1635" s="441"/>
      <c r="BI1635" s="441"/>
      <c r="BJ1635" s="441"/>
      <c r="BK1635" s="441"/>
    </row>
    <row r="1636" spans="1:63" x14ac:dyDescent="0.25">
      <c r="A1636" s="443"/>
      <c r="B1636" s="438"/>
      <c r="C1636" s="441"/>
      <c r="D1636" s="441"/>
      <c r="E1636" s="441"/>
      <c r="I1636" s="442"/>
      <c r="Q1636" s="443"/>
      <c r="S1636" s="443"/>
      <c r="T1636" s="441"/>
      <c r="U1636" s="444"/>
      <c r="V1636" s="438"/>
      <c r="W1636" s="443"/>
      <c r="X1636" s="443"/>
      <c r="Y1636" s="441"/>
      <c r="Z1636" s="445"/>
      <c r="AA1636" s="441"/>
      <c r="AB1636" s="443"/>
      <c r="AC1636" s="441"/>
      <c r="AD1636" s="444"/>
      <c r="AG1636" s="441"/>
      <c r="AH1636" s="441"/>
      <c r="AI1636" s="443"/>
      <c r="AL1636" s="441"/>
      <c r="AN1636" s="441"/>
      <c r="AO1636" s="443"/>
      <c r="AP1636" s="441"/>
      <c r="AQ1636" s="441"/>
      <c r="AR1636" s="441"/>
      <c r="AS1636" s="441"/>
      <c r="AT1636" s="441"/>
      <c r="AU1636" s="441"/>
      <c r="AV1636" s="443"/>
      <c r="AW1636" s="442"/>
      <c r="AY1636" s="441"/>
      <c r="BC1636" s="441"/>
      <c r="BD1636" s="441"/>
      <c r="BE1636" s="441"/>
      <c r="BF1636" s="441"/>
      <c r="BG1636" s="441"/>
      <c r="BH1636" s="441"/>
      <c r="BI1636" s="441"/>
      <c r="BJ1636" s="441"/>
      <c r="BK1636" s="441"/>
    </row>
    <row r="1637" spans="1:63" x14ac:dyDescent="0.25">
      <c r="A1637" s="443"/>
      <c r="B1637" s="438"/>
      <c r="C1637" s="441"/>
      <c r="D1637" s="441"/>
      <c r="E1637" s="441"/>
      <c r="I1637" s="442"/>
      <c r="Q1637" s="443"/>
      <c r="S1637" s="443"/>
      <c r="T1637" s="441"/>
      <c r="U1637" s="444"/>
      <c r="V1637" s="438"/>
      <c r="W1637" s="443"/>
      <c r="X1637" s="443"/>
      <c r="Y1637" s="441"/>
      <c r="Z1637" s="445"/>
      <c r="AA1637" s="441"/>
      <c r="AB1637" s="443"/>
      <c r="AC1637" s="441"/>
      <c r="AD1637" s="444"/>
      <c r="AG1637" s="441"/>
      <c r="AH1637" s="441"/>
      <c r="AI1637" s="443"/>
      <c r="AL1637" s="441"/>
      <c r="AN1637" s="441"/>
      <c r="AO1637" s="443"/>
      <c r="AP1637" s="441"/>
      <c r="AQ1637" s="441"/>
      <c r="AR1637" s="441"/>
      <c r="AS1637" s="441"/>
      <c r="AT1637" s="441"/>
      <c r="AU1637" s="441"/>
      <c r="AV1637" s="443"/>
      <c r="AW1637" s="442"/>
      <c r="AY1637" s="441"/>
      <c r="BC1637" s="441"/>
      <c r="BD1637" s="441"/>
      <c r="BE1637" s="441"/>
      <c r="BF1637" s="441"/>
      <c r="BG1637" s="441"/>
      <c r="BH1637" s="441"/>
      <c r="BI1637" s="441"/>
      <c r="BJ1637" s="441"/>
      <c r="BK1637" s="441"/>
    </row>
    <row r="1638" spans="1:63" x14ac:dyDescent="0.25">
      <c r="A1638" s="443"/>
      <c r="B1638" s="438"/>
      <c r="C1638" s="441"/>
      <c r="D1638" s="441"/>
      <c r="E1638" s="441"/>
      <c r="I1638" s="442"/>
      <c r="Q1638" s="443"/>
      <c r="S1638" s="443"/>
      <c r="T1638" s="441"/>
      <c r="U1638" s="444"/>
      <c r="V1638" s="438"/>
      <c r="W1638" s="443"/>
      <c r="X1638" s="443"/>
      <c r="Y1638" s="441"/>
      <c r="Z1638" s="445"/>
      <c r="AA1638" s="441"/>
      <c r="AB1638" s="443"/>
      <c r="AC1638" s="441"/>
      <c r="AD1638" s="444"/>
      <c r="AG1638" s="441"/>
      <c r="AH1638" s="441"/>
      <c r="AI1638" s="443"/>
      <c r="AL1638" s="441"/>
      <c r="AN1638" s="441"/>
      <c r="AO1638" s="443"/>
      <c r="AP1638" s="441"/>
      <c r="AQ1638" s="441"/>
      <c r="AR1638" s="441"/>
      <c r="AS1638" s="441"/>
      <c r="AT1638" s="441"/>
      <c r="AU1638" s="441"/>
      <c r="AV1638" s="443"/>
      <c r="AW1638" s="442"/>
      <c r="AY1638" s="441"/>
      <c r="BC1638" s="441"/>
      <c r="BD1638" s="441"/>
      <c r="BE1638" s="441"/>
      <c r="BF1638" s="441"/>
      <c r="BG1638" s="441"/>
      <c r="BH1638" s="441"/>
      <c r="BI1638" s="441"/>
      <c r="BJ1638" s="441"/>
      <c r="BK1638" s="441"/>
    </row>
    <row r="1639" spans="1:63" x14ac:dyDescent="0.25">
      <c r="A1639" s="443"/>
      <c r="B1639" s="438"/>
      <c r="C1639" s="441"/>
      <c r="D1639" s="441"/>
      <c r="E1639" s="441"/>
      <c r="I1639" s="442"/>
      <c r="Q1639" s="443"/>
      <c r="S1639" s="443"/>
      <c r="T1639" s="441"/>
      <c r="U1639" s="444"/>
      <c r="V1639" s="438"/>
      <c r="W1639" s="443"/>
      <c r="X1639" s="443"/>
      <c r="Y1639" s="441"/>
      <c r="Z1639" s="445"/>
      <c r="AA1639" s="441"/>
      <c r="AB1639" s="443"/>
      <c r="AC1639" s="441"/>
      <c r="AD1639" s="444"/>
      <c r="AG1639" s="441"/>
      <c r="AH1639" s="441"/>
      <c r="AI1639" s="443"/>
      <c r="AL1639" s="441"/>
      <c r="AN1639" s="441"/>
      <c r="AO1639" s="443"/>
      <c r="AP1639" s="441"/>
      <c r="AQ1639" s="441"/>
      <c r="AR1639" s="441"/>
      <c r="AS1639" s="441"/>
      <c r="AT1639" s="441"/>
      <c r="AU1639" s="441"/>
      <c r="AV1639" s="443"/>
      <c r="AW1639" s="442"/>
      <c r="AY1639" s="441"/>
      <c r="BC1639" s="441"/>
      <c r="BD1639" s="441"/>
      <c r="BE1639" s="441"/>
      <c r="BF1639" s="441"/>
      <c r="BG1639" s="441"/>
      <c r="BH1639" s="441"/>
      <c r="BI1639" s="441"/>
      <c r="BJ1639" s="441"/>
      <c r="BK1639" s="441"/>
    </row>
    <row r="1640" spans="1:63" x14ac:dyDescent="0.25">
      <c r="A1640" s="443"/>
      <c r="B1640" s="438"/>
      <c r="C1640" s="441"/>
      <c r="D1640" s="441"/>
      <c r="E1640" s="441"/>
      <c r="I1640" s="442"/>
      <c r="Q1640" s="443"/>
      <c r="S1640" s="443"/>
      <c r="T1640" s="441"/>
      <c r="U1640" s="444"/>
      <c r="V1640" s="438"/>
      <c r="W1640" s="443"/>
      <c r="X1640" s="443"/>
      <c r="Y1640" s="441"/>
      <c r="Z1640" s="445"/>
      <c r="AA1640" s="441"/>
      <c r="AB1640" s="443"/>
      <c r="AC1640" s="441"/>
      <c r="AD1640" s="444"/>
      <c r="AG1640" s="441"/>
      <c r="AH1640" s="441"/>
      <c r="AI1640" s="443"/>
      <c r="AL1640" s="441"/>
      <c r="AN1640" s="441"/>
      <c r="AO1640" s="443"/>
      <c r="AP1640" s="441"/>
      <c r="AQ1640" s="441"/>
      <c r="AR1640" s="441"/>
      <c r="AS1640" s="441"/>
      <c r="AT1640" s="441"/>
      <c r="AU1640" s="441"/>
      <c r="AV1640" s="443"/>
      <c r="AW1640" s="442"/>
      <c r="AY1640" s="441"/>
      <c r="BC1640" s="441"/>
      <c r="BD1640" s="441"/>
      <c r="BE1640" s="441"/>
      <c r="BF1640" s="441"/>
      <c r="BG1640" s="441"/>
      <c r="BH1640" s="441"/>
      <c r="BI1640" s="441"/>
      <c r="BJ1640" s="441"/>
      <c r="BK1640" s="441"/>
    </row>
    <row r="1641" spans="1:63" x14ac:dyDescent="0.25">
      <c r="A1641" s="443"/>
      <c r="B1641" s="438"/>
      <c r="C1641" s="441"/>
      <c r="D1641" s="441"/>
      <c r="E1641" s="441"/>
      <c r="I1641" s="442"/>
      <c r="Q1641" s="443"/>
      <c r="S1641" s="443"/>
      <c r="T1641" s="441"/>
      <c r="U1641" s="444"/>
      <c r="V1641" s="438"/>
      <c r="W1641" s="443"/>
      <c r="X1641" s="443"/>
      <c r="Y1641" s="441"/>
      <c r="Z1641" s="445"/>
      <c r="AA1641" s="441"/>
      <c r="AB1641" s="443"/>
      <c r="AC1641" s="441"/>
      <c r="AD1641" s="444"/>
      <c r="AG1641" s="441"/>
      <c r="AH1641" s="441"/>
      <c r="AI1641" s="443"/>
      <c r="AL1641" s="441"/>
      <c r="AN1641" s="441"/>
      <c r="AO1641" s="443"/>
      <c r="AP1641" s="441"/>
      <c r="AQ1641" s="441"/>
      <c r="AR1641" s="441"/>
      <c r="AS1641" s="441"/>
      <c r="AT1641" s="441"/>
      <c r="AU1641" s="441"/>
      <c r="AV1641" s="443"/>
      <c r="AW1641" s="442"/>
      <c r="AY1641" s="441"/>
      <c r="BC1641" s="441"/>
      <c r="BD1641" s="441"/>
      <c r="BE1641" s="441"/>
      <c r="BF1641" s="441"/>
      <c r="BG1641" s="441"/>
      <c r="BH1641" s="441"/>
      <c r="BI1641" s="441"/>
      <c r="BJ1641" s="441"/>
      <c r="BK1641" s="441"/>
    </row>
    <row r="1642" spans="1:63" x14ac:dyDescent="0.25">
      <c r="A1642" s="443"/>
      <c r="B1642" s="438"/>
      <c r="C1642" s="441"/>
      <c r="D1642" s="441"/>
      <c r="E1642" s="441"/>
      <c r="I1642" s="442"/>
      <c r="Q1642" s="443"/>
      <c r="S1642" s="443"/>
      <c r="T1642" s="441"/>
      <c r="U1642" s="444"/>
      <c r="V1642" s="438"/>
      <c r="W1642" s="443"/>
      <c r="X1642" s="443"/>
      <c r="Y1642" s="441"/>
      <c r="Z1642" s="445"/>
      <c r="AA1642" s="441"/>
      <c r="AB1642" s="443"/>
      <c r="AC1642" s="441"/>
      <c r="AD1642" s="444"/>
      <c r="AG1642" s="441"/>
      <c r="AH1642" s="441"/>
      <c r="AI1642" s="443"/>
      <c r="AL1642" s="441"/>
      <c r="AN1642" s="441"/>
      <c r="AO1642" s="443"/>
      <c r="AP1642" s="441"/>
      <c r="AQ1642" s="441"/>
      <c r="AR1642" s="441"/>
      <c r="AS1642" s="441"/>
      <c r="AT1642" s="441"/>
      <c r="AU1642" s="441"/>
      <c r="AV1642" s="443"/>
      <c r="AW1642" s="442"/>
      <c r="AY1642" s="441"/>
      <c r="BC1642" s="441"/>
      <c r="BD1642" s="441"/>
      <c r="BE1642" s="441"/>
      <c r="BF1642" s="441"/>
      <c r="BG1642" s="441"/>
      <c r="BH1642" s="441"/>
      <c r="BI1642" s="441"/>
      <c r="BJ1642" s="441"/>
      <c r="BK1642" s="441"/>
    </row>
    <row r="1643" spans="1:63" x14ac:dyDescent="0.25">
      <c r="A1643" s="443"/>
      <c r="B1643" s="438"/>
      <c r="C1643" s="441"/>
      <c r="D1643" s="441"/>
      <c r="E1643" s="441"/>
      <c r="I1643" s="442"/>
      <c r="Q1643" s="443"/>
      <c r="S1643" s="443"/>
      <c r="T1643" s="441"/>
      <c r="U1643" s="444"/>
      <c r="V1643" s="438"/>
      <c r="W1643" s="443"/>
      <c r="X1643" s="443"/>
      <c r="Y1643" s="441"/>
      <c r="Z1643" s="445"/>
      <c r="AA1643" s="441"/>
      <c r="AB1643" s="443"/>
      <c r="AC1643" s="441"/>
      <c r="AD1643" s="444"/>
      <c r="AG1643" s="441"/>
      <c r="AH1643" s="441"/>
      <c r="AI1643" s="443"/>
      <c r="AL1643" s="441"/>
      <c r="AN1643" s="441"/>
      <c r="AO1643" s="443"/>
      <c r="AP1643" s="441"/>
      <c r="AQ1643" s="441"/>
      <c r="AR1643" s="441"/>
      <c r="AS1643" s="441"/>
      <c r="AT1643" s="441"/>
      <c r="AU1643" s="441"/>
      <c r="AV1643" s="443"/>
      <c r="AW1643" s="442"/>
      <c r="AY1643" s="441"/>
      <c r="BC1643" s="441"/>
      <c r="BD1643" s="441"/>
      <c r="BE1643" s="441"/>
      <c r="BF1643" s="441"/>
      <c r="BG1643" s="441"/>
      <c r="BH1643" s="441"/>
      <c r="BI1643" s="441"/>
      <c r="BJ1643" s="441"/>
      <c r="BK1643" s="441"/>
    </row>
    <row r="1644" spans="1:63" x14ac:dyDescent="0.25">
      <c r="A1644" s="443"/>
      <c r="B1644" s="438"/>
      <c r="C1644" s="441"/>
      <c r="D1644" s="441"/>
      <c r="E1644" s="441"/>
      <c r="I1644" s="442"/>
      <c r="Q1644" s="443"/>
      <c r="S1644" s="443"/>
      <c r="T1644" s="441"/>
      <c r="U1644" s="444"/>
      <c r="V1644" s="438"/>
      <c r="W1644" s="443"/>
      <c r="X1644" s="443"/>
      <c r="Y1644" s="441"/>
      <c r="Z1644" s="445"/>
      <c r="AA1644" s="441"/>
      <c r="AB1644" s="443"/>
      <c r="AC1644" s="441"/>
      <c r="AD1644" s="444"/>
      <c r="AG1644" s="441"/>
      <c r="AH1644" s="441"/>
      <c r="AI1644" s="443"/>
      <c r="AL1644" s="441"/>
      <c r="AN1644" s="441"/>
      <c r="AO1644" s="443"/>
      <c r="AP1644" s="441"/>
      <c r="AQ1644" s="441"/>
      <c r="AR1644" s="441"/>
      <c r="AS1644" s="441"/>
      <c r="AT1644" s="441"/>
      <c r="AU1644" s="441"/>
      <c r="AV1644" s="443"/>
      <c r="AW1644" s="442"/>
      <c r="AY1644" s="441"/>
      <c r="BC1644" s="441"/>
      <c r="BD1644" s="441"/>
      <c r="BE1644" s="441"/>
      <c r="BF1644" s="441"/>
      <c r="BG1644" s="441"/>
      <c r="BH1644" s="441"/>
      <c r="BI1644" s="441"/>
      <c r="BJ1644" s="441"/>
      <c r="BK1644" s="441"/>
    </row>
    <row r="1645" spans="1:63" x14ac:dyDescent="0.25">
      <c r="A1645" s="443"/>
      <c r="B1645" s="438"/>
      <c r="C1645" s="441"/>
      <c r="D1645" s="441"/>
      <c r="E1645" s="441"/>
      <c r="I1645" s="442"/>
      <c r="Q1645" s="443"/>
      <c r="S1645" s="443"/>
      <c r="T1645" s="441"/>
      <c r="U1645" s="444"/>
      <c r="V1645" s="438"/>
      <c r="W1645" s="443"/>
      <c r="X1645" s="443"/>
      <c r="Y1645" s="441"/>
      <c r="Z1645" s="445"/>
      <c r="AA1645" s="441"/>
      <c r="AB1645" s="443"/>
      <c r="AC1645" s="441"/>
      <c r="AD1645" s="444"/>
      <c r="AG1645" s="441"/>
      <c r="AH1645" s="441"/>
      <c r="AI1645" s="443"/>
      <c r="AL1645" s="441"/>
      <c r="AN1645" s="441"/>
      <c r="AO1645" s="443"/>
      <c r="AP1645" s="441"/>
      <c r="AQ1645" s="441"/>
      <c r="AR1645" s="441"/>
      <c r="AS1645" s="441"/>
      <c r="AT1645" s="441"/>
      <c r="AU1645" s="441"/>
      <c r="AV1645" s="443"/>
      <c r="AW1645" s="442"/>
      <c r="AY1645" s="441"/>
      <c r="BC1645" s="441"/>
      <c r="BD1645" s="441"/>
      <c r="BE1645" s="441"/>
      <c r="BF1645" s="441"/>
      <c r="BG1645" s="441"/>
      <c r="BH1645" s="441"/>
      <c r="BI1645" s="441"/>
      <c r="BJ1645" s="441"/>
      <c r="BK1645" s="441"/>
    </row>
    <row r="1646" spans="1:63" x14ac:dyDescent="0.25">
      <c r="A1646" s="443"/>
      <c r="B1646" s="438"/>
      <c r="C1646" s="441"/>
      <c r="D1646" s="441"/>
      <c r="E1646" s="441"/>
      <c r="I1646" s="442"/>
      <c r="Q1646" s="443"/>
      <c r="S1646" s="443"/>
      <c r="T1646" s="441"/>
      <c r="U1646" s="444"/>
      <c r="V1646" s="438"/>
      <c r="W1646" s="443"/>
      <c r="X1646" s="443"/>
      <c r="Y1646" s="441"/>
      <c r="Z1646" s="445"/>
      <c r="AA1646" s="441"/>
      <c r="AB1646" s="443"/>
      <c r="AC1646" s="441"/>
      <c r="AD1646" s="444"/>
      <c r="AG1646" s="441"/>
      <c r="AH1646" s="441"/>
      <c r="AI1646" s="443"/>
      <c r="AL1646" s="441"/>
      <c r="AN1646" s="441"/>
      <c r="AO1646" s="443"/>
      <c r="AP1646" s="441"/>
      <c r="AQ1646" s="441"/>
      <c r="AR1646" s="441"/>
      <c r="AS1646" s="441"/>
      <c r="AT1646" s="441"/>
      <c r="AU1646" s="441"/>
      <c r="AV1646" s="443"/>
      <c r="AW1646" s="442"/>
      <c r="AY1646" s="441"/>
      <c r="BC1646" s="441"/>
      <c r="BD1646" s="441"/>
      <c r="BE1646" s="441"/>
      <c r="BF1646" s="441"/>
      <c r="BG1646" s="441"/>
      <c r="BH1646" s="441"/>
      <c r="BI1646" s="441"/>
      <c r="BJ1646" s="441"/>
      <c r="BK1646" s="441"/>
    </row>
    <row r="1647" spans="1:63" x14ac:dyDescent="0.25">
      <c r="A1647" s="443"/>
      <c r="B1647" s="438"/>
      <c r="C1647" s="441"/>
      <c r="D1647" s="441"/>
      <c r="E1647" s="441"/>
      <c r="I1647" s="442"/>
      <c r="Q1647" s="443"/>
      <c r="S1647" s="443"/>
      <c r="T1647" s="441"/>
      <c r="U1647" s="444"/>
      <c r="V1647" s="438"/>
      <c r="W1647" s="443"/>
      <c r="X1647" s="443"/>
      <c r="Y1647" s="441"/>
      <c r="Z1647" s="445"/>
      <c r="AA1647" s="441"/>
      <c r="AB1647" s="443"/>
      <c r="AC1647" s="441"/>
      <c r="AD1647" s="444"/>
      <c r="AG1647" s="441"/>
      <c r="AH1647" s="441"/>
      <c r="AI1647" s="443"/>
      <c r="AL1647" s="441"/>
      <c r="AN1647" s="441"/>
      <c r="AO1647" s="443"/>
      <c r="AP1647" s="441"/>
      <c r="AQ1647" s="441"/>
      <c r="AR1647" s="441"/>
      <c r="AS1647" s="441"/>
      <c r="AT1647" s="441"/>
      <c r="AU1647" s="441"/>
      <c r="AV1647" s="443"/>
      <c r="AW1647" s="442"/>
      <c r="AY1647" s="441"/>
      <c r="BC1647" s="441"/>
      <c r="BD1647" s="441"/>
      <c r="BE1647" s="441"/>
      <c r="BF1647" s="441"/>
      <c r="BG1647" s="441"/>
      <c r="BH1647" s="441"/>
      <c r="BI1647" s="441"/>
      <c r="BJ1647" s="441"/>
      <c r="BK1647" s="441"/>
    </row>
    <row r="1648" spans="1:63" x14ac:dyDescent="0.25">
      <c r="A1648" s="443"/>
      <c r="B1648" s="438"/>
      <c r="C1648" s="441"/>
      <c r="D1648" s="441"/>
      <c r="E1648" s="441"/>
      <c r="I1648" s="442"/>
      <c r="Q1648" s="443"/>
      <c r="S1648" s="443"/>
      <c r="T1648" s="441"/>
      <c r="U1648" s="444"/>
      <c r="V1648" s="438"/>
      <c r="W1648" s="443"/>
      <c r="X1648" s="443"/>
      <c r="Y1648" s="441"/>
      <c r="Z1648" s="445"/>
      <c r="AA1648" s="441"/>
      <c r="AB1648" s="443"/>
      <c r="AC1648" s="441"/>
      <c r="AD1648" s="444"/>
      <c r="AG1648" s="441"/>
      <c r="AH1648" s="441"/>
      <c r="AI1648" s="443"/>
      <c r="AL1648" s="441"/>
      <c r="AN1648" s="441"/>
      <c r="AO1648" s="443"/>
      <c r="AP1648" s="441"/>
      <c r="AQ1648" s="441"/>
      <c r="AR1648" s="441"/>
      <c r="AS1648" s="441"/>
      <c r="AT1648" s="441"/>
      <c r="AU1648" s="441"/>
      <c r="AV1648" s="443"/>
      <c r="AW1648" s="442"/>
      <c r="AY1648" s="441"/>
      <c r="BC1648" s="441"/>
      <c r="BD1648" s="441"/>
      <c r="BE1648" s="441"/>
      <c r="BF1648" s="441"/>
      <c r="BG1648" s="441"/>
      <c r="BH1648" s="441"/>
      <c r="BI1648" s="441"/>
      <c r="BJ1648" s="441"/>
      <c r="BK1648" s="441"/>
    </row>
    <row r="1649" spans="1:63" x14ac:dyDescent="0.25">
      <c r="A1649" s="443"/>
      <c r="B1649" s="438"/>
      <c r="C1649" s="441"/>
      <c r="D1649" s="441"/>
      <c r="E1649" s="441"/>
      <c r="I1649" s="442"/>
      <c r="Q1649" s="443"/>
      <c r="S1649" s="443"/>
      <c r="T1649" s="441"/>
      <c r="U1649" s="444"/>
      <c r="V1649" s="438"/>
      <c r="W1649" s="443"/>
      <c r="X1649" s="443"/>
      <c r="Y1649" s="441"/>
      <c r="Z1649" s="445"/>
      <c r="AA1649" s="441"/>
      <c r="AB1649" s="443"/>
      <c r="AC1649" s="441"/>
      <c r="AD1649" s="444"/>
      <c r="AG1649" s="441"/>
      <c r="AH1649" s="441"/>
      <c r="AI1649" s="443"/>
      <c r="AL1649" s="441"/>
      <c r="AN1649" s="441"/>
      <c r="AO1649" s="443"/>
      <c r="AP1649" s="441"/>
      <c r="AQ1649" s="441"/>
      <c r="AR1649" s="441"/>
      <c r="AS1649" s="441"/>
      <c r="AT1649" s="441"/>
      <c r="AU1649" s="441"/>
      <c r="AV1649" s="443"/>
      <c r="AW1649" s="442"/>
      <c r="AY1649" s="441"/>
      <c r="BC1649" s="441"/>
      <c r="BD1649" s="441"/>
      <c r="BE1649" s="441"/>
      <c r="BF1649" s="441"/>
      <c r="BG1649" s="441"/>
      <c r="BH1649" s="441"/>
      <c r="BI1649" s="441"/>
      <c r="BJ1649" s="441"/>
      <c r="BK1649" s="441"/>
    </row>
    <row r="1650" spans="1:63" x14ac:dyDescent="0.25">
      <c r="A1650" s="443"/>
      <c r="B1650" s="438"/>
      <c r="C1650" s="441"/>
      <c r="D1650" s="441"/>
      <c r="E1650" s="441"/>
      <c r="I1650" s="442"/>
      <c r="Q1650" s="443"/>
      <c r="S1650" s="443"/>
      <c r="T1650" s="441"/>
      <c r="U1650" s="444"/>
      <c r="V1650" s="438"/>
      <c r="W1650" s="443"/>
      <c r="X1650" s="443"/>
      <c r="Y1650" s="441"/>
      <c r="Z1650" s="445"/>
      <c r="AA1650" s="441"/>
      <c r="AB1650" s="443"/>
      <c r="AC1650" s="441"/>
      <c r="AD1650" s="444"/>
      <c r="AG1650" s="441"/>
      <c r="AH1650" s="441"/>
      <c r="AI1650" s="443"/>
      <c r="AL1650" s="441"/>
      <c r="AN1650" s="441"/>
      <c r="AO1650" s="443"/>
      <c r="AP1650" s="441"/>
      <c r="AQ1650" s="441"/>
      <c r="AR1650" s="441"/>
      <c r="AS1650" s="441"/>
      <c r="AT1650" s="441"/>
      <c r="AU1650" s="441"/>
      <c r="AV1650" s="443"/>
      <c r="AW1650" s="442"/>
      <c r="AY1650" s="441"/>
      <c r="BC1650" s="441"/>
      <c r="BD1650" s="441"/>
      <c r="BE1650" s="441"/>
      <c r="BF1650" s="441"/>
      <c r="BG1650" s="441"/>
      <c r="BH1650" s="441"/>
      <c r="BI1650" s="441"/>
      <c r="BJ1650" s="441"/>
      <c r="BK1650" s="441"/>
    </row>
    <row r="1651" spans="1:63" x14ac:dyDescent="0.25">
      <c r="A1651" s="443"/>
      <c r="B1651" s="438"/>
      <c r="C1651" s="441"/>
      <c r="D1651" s="441"/>
      <c r="E1651" s="441"/>
      <c r="I1651" s="442"/>
      <c r="Q1651" s="443"/>
      <c r="S1651" s="443"/>
      <c r="T1651" s="441"/>
      <c r="U1651" s="444"/>
      <c r="V1651" s="438"/>
      <c r="W1651" s="443"/>
      <c r="X1651" s="443"/>
      <c r="Y1651" s="441"/>
      <c r="Z1651" s="445"/>
      <c r="AA1651" s="441"/>
      <c r="AB1651" s="443"/>
      <c r="AC1651" s="441"/>
      <c r="AD1651" s="444"/>
      <c r="AG1651" s="441"/>
      <c r="AH1651" s="441"/>
      <c r="AI1651" s="443"/>
      <c r="AL1651" s="441"/>
      <c r="AN1651" s="441"/>
      <c r="AO1651" s="443"/>
      <c r="AP1651" s="441"/>
      <c r="AQ1651" s="441"/>
      <c r="AR1651" s="441"/>
      <c r="AS1651" s="441"/>
      <c r="AT1651" s="441"/>
      <c r="AU1651" s="441"/>
      <c r="AV1651" s="443"/>
      <c r="AW1651" s="442"/>
      <c r="AY1651" s="441"/>
      <c r="BC1651" s="441"/>
      <c r="BD1651" s="441"/>
      <c r="BE1651" s="441"/>
      <c r="BF1651" s="441"/>
      <c r="BG1651" s="441"/>
      <c r="BH1651" s="441"/>
      <c r="BI1651" s="441"/>
      <c r="BJ1651" s="441"/>
      <c r="BK1651" s="441"/>
    </row>
    <row r="1652" spans="1:63" x14ac:dyDescent="0.25">
      <c r="A1652" s="443"/>
      <c r="B1652" s="438"/>
      <c r="C1652" s="441"/>
      <c r="D1652" s="441"/>
      <c r="E1652" s="441"/>
      <c r="I1652" s="442"/>
      <c r="Q1652" s="443"/>
      <c r="S1652" s="443"/>
      <c r="T1652" s="441"/>
      <c r="U1652" s="444"/>
      <c r="V1652" s="438"/>
      <c r="W1652" s="443"/>
      <c r="X1652" s="443"/>
      <c r="Y1652" s="441"/>
      <c r="Z1652" s="445"/>
      <c r="AA1652" s="441"/>
      <c r="AB1652" s="443"/>
      <c r="AC1652" s="441"/>
      <c r="AD1652" s="444"/>
      <c r="AG1652" s="441"/>
      <c r="AH1652" s="441"/>
      <c r="AI1652" s="443"/>
      <c r="AL1652" s="441"/>
      <c r="AN1652" s="441"/>
      <c r="AO1652" s="443"/>
      <c r="AP1652" s="441"/>
      <c r="AQ1652" s="441"/>
      <c r="AR1652" s="441"/>
      <c r="AS1652" s="441"/>
      <c r="AT1652" s="441"/>
      <c r="AU1652" s="441"/>
      <c r="AV1652" s="443"/>
      <c r="AW1652" s="442"/>
      <c r="AY1652" s="441"/>
      <c r="BC1652" s="441"/>
      <c r="BD1652" s="441"/>
      <c r="BE1652" s="441"/>
      <c r="BF1652" s="441"/>
      <c r="BG1652" s="441"/>
      <c r="BH1652" s="441"/>
      <c r="BI1652" s="441"/>
      <c r="BJ1652" s="441"/>
      <c r="BK1652" s="441"/>
    </row>
    <row r="1653" spans="1:63" x14ac:dyDescent="0.25">
      <c r="A1653" s="443"/>
      <c r="B1653" s="438"/>
      <c r="C1653" s="441"/>
      <c r="D1653" s="441"/>
      <c r="E1653" s="441"/>
      <c r="I1653" s="442"/>
      <c r="Q1653" s="443"/>
      <c r="S1653" s="443"/>
      <c r="T1653" s="441"/>
      <c r="U1653" s="444"/>
      <c r="V1653" s="438"/>
      <c r="W1653" s="443"/>
      <c r="X1653" s="443"/>
      <c r="Y1653" s="441"/>
      <c r="Z1653" s="445"/>
      <c r="AA1653" s="441"/>
      <c r="AB1653" s="443"/>
      <c r="AC1653" s="441"/>
      <c r="AD1653" s="444"/>
      <c r="AG1653" s="441"/>
      <c r="AH1653" s="441"/>
      <c r="AI1653" s="443"/>
      <c r="AL1653" s="441"/>
      <c r="AN1653" s="441"/>
      <c r="AO1653" s="443"/>
      <c r="AP1653" s="441"/>
      <c r="AQ1653" s="441"/>
      <c r="AR1653" s="441"/>
      <c r="AS1653" s="441"/>
      <c r="AT1653" s="441"/>
      <c r="AU1653" s="441"/>
      <c r="AV1653" s="443"/>
      <c r="AW1653" s="442"/>
      <c r="AY1653" s="441"/>
      <c r="BC1653" s="441"/>
      <c r="BD1653" s="441"/>
      <c r="BE1653" s="441"/>
      <c r="BF1653" s="441"/>
      <c r="BG1653" s="441"/>
      <c r="BH1653" s="441"/>
      <c r="BI1653" s="441"/>
      <c r="BJ1653" s="441"/>
      <c r="BK1653" s="441"/>
    </row>
    <row r="1654" spans="1:63" x14ac:dyDescent="0.25">
      <c r="A1654" s="443"/>
      <c r="B1654" s="438"/>
      <c r="C1654" s="441"/>
      <c r="D1654" s="441"/>
      <c r="E1654" s="441"/>
      <c r="I1654" s="442"/>
      <c r="Q1654" s="443"/>
      <c r="S1654" s="443"/>
      <c r="T1654" s="441"/>
      <c r="U1654" s="444"/>
      <c r="V1654" s="438"/>
      <c r="W1654" s="443"/>
      <c r="X1654" s="443"/>
      <c r="Y1654" s="441"/>
      <c r="Z1654" s="445"/>
      <c r="AA1654" s="441"/>
      <c r="AB1654" s="443"/>
      <c r="AC1654" s="441"/>
      <c r="AD1654" s="444"/>
      <c r="AG1654" s="441"/>
      <c r="AH1654" s="441"/>
      <c r="AI1654" s="443"/>
      <c r="AL1654" s="441"/>
      <c r="AN1654" s="441"/>
      <c r="AO1654" s="443"/>
      <c r="AP1654" s="441"/>
      <c r="AQ1654" s="441"/>
      <c r="AR1654" s="441"/>
      <c r="AS1654" s="441"/>
      <c r="AT1654" s="441"/>
      <c r="AU1654" s="441"/>
      <c r="AV1654" s="443"/>
      <c r="AW1654" s="442"/>
      <c r="AY1654" s="441"/>
      <c r="BC1654" s="441"/>
      <c r="BD1654" s="441"/>
      <c r="BE1654" s="441"/>
      <c r="BF1654" s="441"/>
      <c r="BG1654" s="441"/>
      <c r="BH1654" s="441"/>
      <c r="BI1654" s="441"/>
      <c r="BJ1654" s="441"/>
      <c r="BK1654" s="441"/>
    </row>
    <row r="1655" spans="1:63" x14ac:dyDescent="0.25">
      <c r="A1655" s="443"/>
      <c r="B1655" s="438"/>
      <c r="C1655" s="441"/>
      <c r="D1655" s="441"/>
      <c r="E1655" s="441"/>
      <c r="I1655" s="442"/>
      <c r="Q1655" s="443"/>
      <c r="S1655" s="443"/>
      <c r="T1655" s="441"/>
      <c r="U1655" s="444"/>
      <c r="V1655" s="438"/>
      <c r="W1655" s="443"/>
      <c r="X1655" s="443"/>
      <c r="Y1655" s="441"/>
      <c r="Z1655" s="445"/>
      <c r="AA1655" s="441"/>
      <c r="AB1655" s="443"/>
      <c r="AC1655" s="441"/>
      <c r="AD1655" s="444"/>
      <c r="AG1655" s="441"/>
      <c r="AH1655" s="441"/>
      <c r="AI1655" s="443"/>
      <c r="AL1655" s="441"/>
      <c r="AN1655" s="441"/>
      <c r="AO1655" s="443"/>
      <c r="AP1655" s="441"/>
      <c r="AQ1655" s="441"/>
      <c r="AR1655" s="441"/>
      <c r="AS1655" s="441"/>
      <c r="AT1655" s="441"/>
      <c r="AU1655" s="441"/>
      <c r="AV1655" s="443"/>
      <c r="AW1655" s="442"/>
      <c r="AY1655" s="441"/>
      <c r="BC1655" s="441"/>
      <c r="BD1655" s="441"/>
      <c r="BE1655" s="441"/>
      <c r="BF1655" s="441"/>
      <c r="BG1655" s="441"/>
      <c r="BH1655" s="441"/>
      <c r="BI1655" s="441"/>
      <c r="BJ1655" s="441"/>
      <c r="BK1655" s="441"/>
    </row>
    <row r="1656" spans="1:63" x14ac:dyDescent="0.25">
      <c r="A1656" s="443"/>
      <c r="B1656" s="438"/>
      <c r="C1656" s="441"/>
      <c r="D1656" s="441"/>
      <c r="E1656" s="441"/>
      <c r="I1656" s="442"/>
      <c r="Q1656" s="443"/>
      <c r="S1656" s="443"/>
      <c r="T1656" s="441"/>
      <c r="U1656" s="444"/>
      <c r="V1656" s="438"/>
      <c r="W1656" s="443"/>
      <c r="X1656" s="443"/>
      <c r="Y1656" s="441"/>
      <c r="Z1656" s="445"/>
      <c r="AA1656" s="441"/>
      <c r="AB1656" s="443"/>
      <c r="AC1656" s="441"/>
      <c r="AD1656" s="444"/>
      <c r="AG1656" s="441"/>
      <c r="AH1656" s="441"/>
      <c r="AI1656" s="443"/>
      <c r="AL1656" s="441"/>
      <c r="AN1656" s="441"/>
      <c r="AO1656" s="443"/>
      <c r="AP1656" s="441"/>
      <c r="AQ1656" s="441"/>
      <c r="AR1656" s="441"/>
      <c r="AS1656" s="441"/>
      <c r="AT1656" s="441"/>
      <c r="AU1656" s="441"/>
      <c r="AV1656" s="443"/>
      <c r="AW1656" s="442"/>
      <c r="AY1656" s="441"/>
      <c r="BC1656" s="441"/>
      <c r="BD1656" s="441"/>
      <c r="BE1656" s="441"/>
      <c r="BF1656" s="441"/>
      <c r="BG1656" s="441"/>
      <c r="BH1656" s="441"/>
      <c r="BI1656" s="441"/>
      <c r="BJ1656" s="441"/>
      <c r="BK1656" s="441"/>
    </row>
    <row r="1657" spans="1:63" x14ac:dyDescent="0.25">
      <c r="A1657" s="443"/>
      <c r="B1657" s="438"/>
      <c r="C1657" s="441"/>
      <c r="D1657" s="441"/>
      <c r="E1657" s="441"/>
      <c r="I1657" s="442"/>
      <c r="Q1657" s="443"/>
      <c r="S1657" s="443"/>
      <c r="T1657" s="441"/>
      <c r="U1657" s="444"/>
      <c r="V1657" s="438"/>
      <c r="W1657" s="443"/>
      <c r="X1657" s="443"/>
      <c r="Y1657" s="441"/>
      <c r="Z1657" s="445"/>
      <c r="AA1657" s="441"/>
      <c r="AB1657" s="443"/>
      <c r="AC1657" s="441"/>
      <c r="AD1657" s="444"/>
      <c r="AG1657" s="441"/>
      <c r="AH1657" s="441"/>
      <c r="AI1657" s="443"/>
      <c r="AL1657" s="441"/>
      <c r="AN1657" s="441"/>
      <c r="AO1657" s="443"/>
      <c r="AP1657" s="441"/>
      <c r="AQ1657" s="441"/>
      <c r="AR1657" s="441"/>
      <c r="AS1657" s="441"/>
      <c r="AT1657" s="441"/>
      <c r="AU1657" s="441"/>
      <c r="AV1657" s="443"/>
      <c r="AW1657" s="442"/>
      <c r="AY1657" s="441"/>
      <c r="BC1657" s="441"/>
      <c r="BD1657" s="441"/>
      <c r="BE1657" s="441"/>
      <c r="BF1657" s="441"/>
      <c r="BG1657" s="441"/>
      <c r="BH1657" s="441"/>
      <c r="BI1657" s="441"/>
      <c r="BJ1657" s="441"/>
      <c r="BK1657" s="441"/>
    </row>
    <row r="1658" spans="1:63" x14ac:dyDescent="0.25">
      <c r="A1658" s="443"/>
      <c r="B1658" s="438"/>
      <c r="C1658" s="441"/>
      <c r="D1658" s="441"/>
      <c r="E1658" s="441"/>
      <c r="I1658" s="442"/>
      <c r="Q1658" s="443"/>
      <c r="S1658" s="443"/>
      <c r="T1658" s="441"/>
      <c r="U1658" s="444"/>
      <c r="V1658" s="438"/>
      <c r="W1658" s="443"/>
      <c r="X1658" s="443"/>
      <c r="Y1658" s="441"/>
      <c r="Z1658" s="445"/>
      <c r="AA1658" s="441"/>
      <c r="AB1658" s="443"/>
      <c r="AC1658" s="441"/>
      <c r="AD1658" s="444"/>
      <c r="AG1658" s="441"/>
      <c r="AH1658" s="441"/>
      <c r="AI1658" s="443"/>
      <c r="AL1658" s="441"/>
      <c r="AN1658" s="441"/>
      <c r="AO1658" s="443"/>
      <c r="AP1658" s="441"/>
      <c r="AQ1658" s="441"/>
      <c r="AR1658" s="441"/>
      <c r="AS1658" s="441"/>
      <c r="AT1658" s="441"/>
      <c r="AU1658" s="441"/>
      <c r="AV1658" s="443"/>
      <c r="AW1658" s="442"/>
      <c r="AY1658" s="441"/>
      <c r="BC1658" s="441"/>
      <c r="BD1658" s="441"/>
      <c r="BE1658" s="441"/>
      <c r="BF1658" s="441"/>
      <c r="BG1658" s="441"/>
      <c r="BH1658" s="441"/>
      <c r="BI1658" s="441"/>
      <c r="BJ1658" s="441"/>
      <c r="BK1658" s="441"/>
    </row>
    <row r="1659" spans="1:63" x14ac:dyDescent="0.25">
      <c r="A1659" s="443"/>
      <c r="B1659" s="438"/>
      <c r="C1659" s="441"/>
      <c r="D1659" s="441"/>
      <c r="E1659" s="441"/>
      <c r="I1659" s="442"/>
      <c r="Q1659" s="443"/>
      <c r="S1659" s="443"/>
      <c r="T1659" s="441"/>
      <c r="U1659" s="444"/>
      <c r="V1659" s="438"/>
      <c r="W1659" s="443"/>
      <c r="X1659" s="443"/>
      <c r="Y1659" s="441"/>
      <c r="Z1659" s="445"/>
      <c r="AA1659" s="441"/>
      <c r="AB1659" s="443"/>
      <c r="AC1659" s="441"/>
      <c r="AD1659" s="444"/>
      <c r="AG1659" s="441"/>
      <c r="AH1659" s="441"/>
      <c r="AI1659" s="443"/>
      <c r="AL1659" s="441"/>
      <c r="AN1659" s="441"/>
      <c r="AO1659" s="443"/>
      <c r="AP1659" s="441"/>
      <c r="AQ1659" s="441"/>
      <c r="AR1659" s="441"/>
      <c r="AS1659" s="441"/>
      <c r="AT1659" s="441"/>
      <c r="AU1659" s="441"/>
      <c r="AV1659" s="443"/>
      <c r="AW1659" s="442"/>
      <c r="AY1659" s="441"/>
      <c r="BC1659" s="441"/>
      <c r="BD1659" s="441"/>
      <c r="BE1659" s="441"/>
      <c r="BF1659" s="441"/>
      <c r="BG1659" s="441"/>
      <c r="BH1659" s="441"/>
      <c r="BI1659" s="441"/>
      <c r="BJ1659" s="441"/>
      <c r="BK1659" s="441"/>
    </row>
    <row r="1660" spans="1:63" x14ac:dyDescent="0.25">
      <c r="A1660" s="443"/>
      <c r="B1660" s="438"/>
      <c r="C1660" s="441"/>
      <c r="D1660" s="441"/>
      <c r="E1660" s="441"/>
      <c r="I1660" s="442"/>
      <c r="Q1660" s="443"/>
      <c r="S1660" s="443"/>
      <c r="T1660" s="441"/>
      <c r="U1660" s="444"/>
      <c r="V1660" s="438"/>
      <c r="W1660" s="443"/>
      <c r="X1660" s="443"/>
      <c r="Y1660" s="441"/>
      <c r="Z1660" s="445"/>
      <c r="AA1660" s="441"/>
      <c r="AB1660" s="443"/>
      <c r="AC1660" s="441"/>
      <c r="AD1660" s="444"/>
      <c r="AG1660" s="441"/>
      <c r="AH1660" s="441"/>
      <c r="AI1660" s="443"/>
      <c r="AL1660" s="441"/>
      <c r="AN1660" s="441"/>
      <c r="AO1660" s="443"/>
      <c r="AP1660" s="441"/>
      <c r="AQ1660" s="441"/>
      <c r="AR1660" s="441"/>
      <c r="AS1660" s="441"/>
      <c r="AT1660" s="441"/>
      <c r="AU1660" s="441"/>
      <c r="AV1660" s="443"/>
      <c r="AW1660" s="442"/>
      <c r="AY1660" s="441"/>
      <c r="BC1660" s="441"/>
      <c r="BD1660" s="441"/>
      <c r="BE1660" s="441"/>
      <c r="BF1660" s="441"/>
      <c r="BG1660" s="441"/>
      <c r="BH1660" s="441"/>
      <c r="BI1660" s="441"/>
      <c r="BJ1660" s="441"/>
      <c r="BK1660" s="441"/>
    </row>
    <row r="1661" spans="1:63" x14ac:dyDescent="0.25">
      <c r="A1661" s="443"/>
      <c r="B1661" s="438"/>
      <c r="C1661" s="441"/>
      <c r="D1661" s="441"/>
      <c r="E1661" s="441"/>
      <c r="I1661" s="442"/>
      <c r="Q1661" s="443"/>
      <c r="S1661" s="443"/>
      <c r="T1661" s="441"/>
      <c r="U1661" s="444"/>
      <c r="V1661" s="438"/>
      <c r="W1661" s="443"/>
      <c r="X1661" s="443"/>
      <c r="Y1661" s="441"/>
      <c r="Z1661" s="445"/>
      <c r="AA1661" s="441"/>
      <c r="AB1661" s="443"/>
      <c r="AC1661" s="441"/>
      <c r="AD1661" s="444"/>
      <c r="AG1661" s="441"/>
      <c r="AH1661" s="441"/>
      <c r="AI1661" s="443"/>
      <c r="AL1661" s="441"/>
      <c r="AN1661" s="441"/>
      <c r="AO1661" s="443"/>
      <c r="AP1661" s="441"/>
      <c r="AQ1661" s="441"/>
      <c r="AR1661" s="441"/>
      <c r="AS1661" s="441"/>
      <c r="AT1661" s="441"/>
      <c r="AU1661" s="441"/>
      <c r="AV1661" s="443"/>
      <c r="AW1661" s="442"/>
      <c r="AY1661" s="441"/>
      <c r="BC1661" s="441"/>
      <c r="BD1661" s="441"/>
      <c r="BE1661" s="441"/>
      <c r="BF1661" s="441"/>
      <c r="BG1661" s="441"/>
      <c r="BH1661" s="441"/>
      <c r="BI1661" s="441"/>
      <c r="BJ1661" s="441"/>
      <c r="BK1661" s="441"/>
    </row>
    <row r="1662" spans="1:63" x14ac:dyDescent="0.25">
      <c r="A1662" s="443"/>
      <c r="B1662" s="438"/>
      <c r="C1662" s="441"/>
      <c r="D1662" s="441"/>
      <c r="E1662" s="441"/>
      <c r="I1662" s="442"/>
      <c r="Q1662" s="443"/>
      <c r="S1662" s="443"/>
      <c r="T1662" s="441"/>
      <c r="U1662" s="444"/>
      <c r="V1662" s="438"/>
      <c r="W1662" s="443"/>
      <c r="X1662" s="443"/>
      <c r="Y1662" s="441"/>
      <c r="Z1662" s="445"/>
      <c r="AA1662" s="441"/>
      <c r="AB1662" s="443"/>
      <c r="AC1662" s="441"/>
      <c r="AD1662" s="444"/>
      <c r="AG1662" s="441"/>
      <c r="AH1662" s="441"/>
      <c r="AI1662" s="443"/>
      <c r="AL1662" s="441"/>
      <c r="AN1662" s="441"/>
      <c r="AO1662" s="443"/>
      <c r="AP1662" s="441"/>
      <c r="AQ1662" s="441"/>
      <c r="AR1662" s="441"/>
      <c r="AS1662" s="441"/>
      <c r="AT1662" s="441"/>
      <c r="AU1662" s="441"/>
      <c r="AV1662" s="443"/>
      <c r="AW1662" s="442"/>
      <c r="AY1662" s="441"/>
      <c r="BC1662" s="441"/>
      <c r="BD1662" s="441"/>
      <c r="BE1662" s="441"/>
      <c r="BF1662" s="441"/>
      <c r="BG1662" s="441"/>
      <c r="BH1662" s="441"/>
      <c r="BI1662" s="441"/>
      <c r="BJ1662" s="441"/>
      <c r="BK1662" s="441"/>
    </row>
    <row r="1663" spans="1:63" x14ac:dyDescent="0.25">
      <c r="A1663" s="443"/>
      <c r="B1663" s="438"/>
      <c r="C1663" s="441"/>
      <c r="D1663" s="441"/>
      <c r="E1663" s="441"/>
      <c r="I1663" s="442"/>
      <c r="Q1663" s="443"/>
      <c r="S1663" s="443"/>
      <c r="T1663" s="441"/>
      <c r="U1663" s="444"/>
      <c r="V1663" s="438"/>
      <c r="W1663" s="443"/>
      <c r="X1663" s="443"/>
      <c r="Y1663" s="441"/>
      <c r="Z1663" s="445"/>
      <c r="AA1663" s="441"/>
      <c r="AB1663" s="443"/>
      <c r="AC1663" s="441"/>
      <c r="AD1663" s="444"/>
      <c r="AG1663" s="441"/>
      <c r="AH1663" s="441"/>
      <c r="AI1663" s="443"/>
      <c r="AL1663" s="441"/>
      <c r="AN1663" s="441"/>
      <c r="AO1663" s="443"/>
      <c r="AP1663" s="441"/>
      <c r="AQ1663" s="441"/>
      <c r="AR1663" s="441"/>
      <c r="AS1663" s="441"/>
      <c r="AT1663" s="441"/>
      <c r="AU1663" s="441"/>
      <c r="AV1663" s="443"/>
      <c r="AW1663" s="442"/>
      <c r="AY1663" s="441"/>
      <c r="BC1663" s="441"/>
      <c r="BD1663" s="441"/>
      <c r="BE1663" s="441"/>
      <c r="BF1663" s="441"/>
      <c r="BG1663" s="441"/>
      <c r="BH1663" s="441"/>
      <c r="BI1663" s="441"/>
      <c r="BJ1663" s="441"/>
      <c r="BK1663" s="441"/>
    </row>
    <row r="1664" spans="1:63" x14ac:dyDescent="0.25">
      <c r="A1664" s="443"/>
      <c r="B1664" s="438"/>
      <c r="C1664" s="441"/>
      <c r="D1664" s="441"/>
      <c r="E1664" s="441"/>
      <c r="I1664" s="442"/>
      <c r="Q1664" s="443"/>
      <c r="S1664" s="443"/>
      <c r="T1664" s="441"/>
      <c r="U1664" s="444"/>
      <c r="V1664" s="438"/>
      <c r="W1664" s="443"/>
      <c r="X1664" s="443"/>
      <c r="Y1664" s="441"/>
      <c r="Z1664" s="445"/>
      <c r="AA1664" s="441"/>
      <c r="AB1664" s="443"/>
      <c r="AC1664" s="441"/>
      <c r="AD1664" s="444"/>
      <c r="AG1664" s="441"/>
      <c r="AH1664" s="441"/>
      <c r="AI1664" s="443"/>
      <c r="AL1664" s="441"/>
      <c r="AN1664" s="441"/>
      <c r="AO1664" s="443"/>
      <c r="AP1664" s="441"/>
      <c r="AQ1664" s="441"/>
      <c r="AR1664" s="441"/>
      <c r="AS1664" s="441"/>
      <c r="AT1664" s="441"/>
      <c r="AU1664" s="441"/>
      <c r="AV1664" s="443"/>
      <c r="AW1664" s="442"/>
      <c r="AY1664" s="441"/>
      <c r="BC1664" s="441"/>
      <c r="BD1664" s="441"/>
      <c r="BE1664" s="441"/>
      <c r="BF1664" s="441"/>
      <c r="BG1664" s="441"/>
      <c r="BH1664" s="441"/>
      <c r="BI1664" s="441"/>
      <c r="BJ1664" s="441"/>
      <c r="BK1664" s="441"/>
    </row>
    <row r="1665" spans="1:63" x14ac:dyDescent="0.25">
      <c r="A1665" s="443"/>
      <c r="B1665" s="438"/>
      <c r="C1665" s="441"/>
      <c r="D1665" s="441"/>
      <c r="E1665" s="441"/>
      <c r="I1665" s="442"/>
      <c r="Q1665" s="443"/>
      <c r="S1665" s="443"/>
      <c r="T1665" s="441"/>
      <c r="U1665" s="444"/>
      <c r="V1665" s="438"/>
      <c r="W1665" s="443"/>
      <c r="X1665" s="443"/>
      <c r="Y1665" s="441"/>
      <c r="Z1665" s="445"/>
      <c r="AA1665" s="441"/>
      <c r="AB1665" s="443"/>
      <c r="AC1665" s="441"/>
      <c r="AD1665" s="444"/>
      <c r="AG1665" s="441"/>
      <c r="AH1665" s="441"/>
      <c r="AI1665" s="443"/>
      <c r="AL1665" s="441"/>
      <c r="AN1665" s="441"/>
      <c r="AO1665" s="443"/>
      <c r="AP1665" s="441"/>
      <c r="AQ1665" s="441"/>
      <c r="AR1665" s="441"/>
      <c r="AS1665" s="441"/>
      <c r="AT1665" s="441"/>
      <c r="AU1665" s="441"/>
      <c r="AV1665" s="443"/>
      <c r="AW1665" s="442"/>
      <c r="AY1665" s="441"/>
      <c r="BC1665" s="441"/>
      <c r="BD1665" s="441"/>
      <c r="BE1665" s="441"/>
      <c r="BF1665" s="441"/>
      <c r="BG1665" s="441"/>
      <c r="BH1665" s="441"/>
      <c r="BI1665" s="441"/>
      <c r="BJ1665" s="441"/>
      <c r="BK1665" s="441"/>
    </row>
    <row r="1666" spans="1:63" x14ac:dyDescent="0.25">
      <c r="A1666" s="443"/>
      <c r="B1666" s="438"/>
      <c r="C1666" s="441"/>
      <c r="D1666" s="441"/>
      <c r="E1666" s="441"/>
      <c r="I1666" s="442"/>
      <c r="Q1666" s="443"/>
      <c r="S1666" s="443"/>
      <c r="T1666" s="441"/>
      <c r="U1666" s="444"/>
      <c r="V1666" s="438"/>
      <c r="W1666" s="443"/>
      <c r="X1666" s="443"/>
      <c r="Y1666" s="441"/>
      <c r="Z1666" s="445"/>
      <c r="AA1666" s="441"/>
      <c r="AB1666" s="443"/>
      <c r="AC1666" s="441"/>
      <c r="AD1666" s="444"/>
      <c r="AG1666" s="441"/>
      <c r="AH1666" s="441"/>
      <c r="AI1666" s="443"/>
      <c r="AL1666" s="441"/>
      <c r="AN1666" s="441"/>
      <c r="AO1666" s="443"/>
      <c r="AP1666" s="441"/>
      <c r="AQ1666" s="441"/>
      <c r="AR1666" s="441"/>
      <c r="AS1666" s="441"/>
      <c r="AT1666" s="441"/>
      <c r="AU1666" s="441"/>
      <c r="AV1666" s="443"/>
      <c r="AW1666" s="442"/>
      <c r="AY1666" s="441"/>
      <c r="BC1666" s="441"/>
      <c r="BD1666" s="441"/>
      <c r="BE1666" s="441"/>
      <c r="BF1666" s="441"/>
      <c r="BG1666" s="441"/>
      <c r="BH1666" s="441"/>
      <c r="BI1666" s="441"/>
      <c r="BJ1666" s="441"/>
      <c r="BK1666" s="441"/>
    </row>
    <row r="1667" spans="1:63" x14ac:dyDescent="0.25">
      <c r="A1667" s="443"/>
      <c r="B1667" s="438"/>
      <c r="C1667" s="441"/>
      <c r="D1667" s="441"/>
      <c r="E1667" s="441"/>
      <c r="I1667" s="442"/>
      <c r="Q1667" s="443"/>
      <c r="S1667" s="443"/>
      <c r="T1667" s="441"/>
      <c r="U1667" s="444"/>
      <c r="V1667" s="438"/>
      <c r="W1667" s="443"/>
      <c r="X1667" s="443"/>
      <c r="Y1667" s="441"/>
      <c r="Z1667" s="445"/>
      <c r="AA1667" s="441"/>
      <c r="AB1667" s="443"/>
      <c r="AC1667" s="441"/>
      <c r="AD1667" s="444"/>
      <c r="AG1667" s="441"/>
      <c r="AH1667" s="441"/>
      <c r="AI1667" s="443"/>
      <c r="AL1667" s="441"/>
      <c r="AN1667" s="441"/>
      <c r="AO1667" s="443"/>
      <c r="AP1667" s="441"/>
      <c r="AQ1667" s="441"/>
      <c r="AR1667" s="441"/>
      <c r="AS1667" s="441"/>
      <c r="AT1667" s="441"/>
      <c r="AU1667" s="441"/>
      <c r="AV1667" s="443"/>
      <c r="AW1667" s="442"/>
      <c r="AY1667" s="441"/>
      <c r="BC1667" s="441"/>
      <c r="BD1667" s="441"/>
      <c r="BE1667" s="441"/>
      <c r="BF1667" s="441"/>
      <c r="BG1667" s="441"/>
      <c r="BH1667" s="441"/>
      <c r="BI1667" s="441"/>
      <c r="BJ1667" s="441"/>
      <c r="BK1667" s="441"/>
    </row>
    <row r="1668" spans="1:63" x14ac:dyDescent="0.25">
      <c r="A1668" s="443"/>
      <c r="B1668" s="438"/>
      <c r="C1668" s="441"/>
      <c r="D1668" s="441"/>
      <c r="E1668" s="441"/>
      <c r="I1668" s="442"/>
      <c r="Q1668" s="443"/>
      <c r="S1668" s="443"/>
      <c r="T1668" s="441"/>
      <c r="U1668" s="444"/>
      <c r="V1668" s="438"/>
      <c r="W1668" s="443"/>
      <c r="X1668" s="443"/>
      <c r="Y1668" s="441"/>
      <c r="Z1668" s="445"/>
      <c r="AA1668" s="441"/>
      <c r="AB1668" s="443"/>
      <c r="AC1668" s="441"/>
      <c r="AD1668" s="444"/>
      <c r="AG1668" s="441"/>
      <c r="AH1668" s="441"/>
      <c r="AI1668" s="443"/>
      <c r="AL1668" s="441"/>
      <c r="AN1668" s="441"/>
      <c r="AO1668" s="443"/>
      <c r="AP1668" s="441"/>
      <c r="AQ1668" s="441"/>
      <c r="AR1668" s="441"/>
      <c r="AS1668" s="441"/>
      <c r="AT1668" s="441"/>
      <c r="AU1668" s="441"/>
      <c r="AV1668" s="443"/>
      <c r="AW1668" s="442"/>
      <c r="AY1668" s="441"/>
      <c r="BC1668" s="441"/>
      <c r="BD1668" s="441"/>
      <c r="BE1668" s="441"/>
      <c r="BF1668" s="441"/>
      <c r="BG1668" s="441"/>
      <c r="BH1668" s="441"/>
      <c r="BI1668" s="441"/>
      <c r="BJ1668" s="441"/>
      <c r="BK1668" s="441"/>
    </row>
    <row r="1669" spans="1:63" x14ac:dyDescent="0.25">
      <c r="A1669" s="443"/>
      <c r="B1669" s="438"/>
      <c r="C1669" s="441"/>
      <c r="D1669" s="441"/>
      <c r="E1669" s="441"/>
      <c r="I1669" s="442"/>
      <c r="Q1669" s="443"/>
      <c r="S1669" s="443"/>
      <c r="T1669" s="441"/>
      <c r="U1669" s="444"/>
      <c r="V1669" s="438"/>
      <c r="W1669" s="443"/>
      <c r="X1669" s="443"/>
      <c r="Y1669" s="441"/>
      <c r="Z1669" s="445"/>
      <c r="AA1669" s="441"/>
      <c r="AB1669" s="443"/>
      <c r="AC1669" s="441"/>
      <c r="AD1669" s="444"/>
      <c r="AG1669" s="441"/>
      <c r="AH1669" s="441"/>
      <c r="AI1669" s="443"/>
      <c r="AL1669" s="441"/>
      <c r="AN1669" s="441"/>
      <c r="AO1669" s="443"/>
      <c r="AP1669" s="441"/>
      <c r="AQ1669" s="441"/>
      <c r="AR1669" s="441"/>
      <c r="AS1669" s="441"/>
      <c r="AT1669" s="441"/>
      <c r="AU1669" s="441"/>
      <c r="AV1669" s="443"/>
      <c r="AW1669" s="442"/>
      <c r="AY1669" s="441"/>
      <c r="BC1669" s="441"/>
      <c r="BD1669" s="441"/>
      <c r="BE1669" s="441"/>
      <c r="BF1669" s="441"/>
      <c r="BG1669" s="441"/>
      <c r="BH1669" s="441"/>
      <c r="BI1669" s="441"/>
      <c r="BJ1669" s="441"/>
      <c r="BK1669" s="441"/>
    </row>
    <row r="1670" spans="1:63" x14ac:dyDescent="0.25">
      <c r="A1670" s="443"/>
      <c r="B1670" s="438"/>
      <c r="C1670" s="441"/>
      <c r="D1670" s="441"/>
      <c r="E1670" s="441"/>
      <c r="I1670" s="442"/>
      <c r="Q1670" s="443"/>
      <c r="S1670" s="443"/>
      <c r="T1670" s="441"/>
      <c r="U1670" s="444"/>
      <c r="V1670" s="438"/>
      <c r="W1670" s="443"/>
      <c r="X1670" s="443"/>
      <c r="Y1670" s="441"/>
      <c r="Z1670" s="445"/>
      <c r="AA1670" s="441"/>
      <c r="AB1670" s="443"/>
      <c r="AC1670" s="441"/>
      <c r="AD1670" s="444"/>
      <c r="AG1670" s="441"/>
      <c r="AH1670" s="441"/>
      <c r="AI1670" s="443"/>
      <c r="AL1670" s="441"/>
      <c r="AN1670" s="441"/>
      <c r="AO1670" s="443"/>
      <c r="AP1670" s="441"/>
      <c r="AQ1670" s="441"/>
      <c r="AR1670" s="441"/>
      <c r="AS1670" s="441"/>
      <c r="AT1670" s="441"/>
      <c r="AU1670" s="441"/>
      <c r="AV1670" s="443"/>
      <c r="AW1670" s="442"/>
      <c r="AY1670" s="441"/>
      <c r="BC1670" s="441"/>
      <c r="BD1670" s="441"/>
      <c r="BE1670" s="441"/>
      <c r="BF1670" s="441"/>
      <c r="BG1670" s="441"/>
      <c r="BH1670" s="441"/>
      <c r="BI1670" s="441"/>
      <c r="BJ1670" s="441"/>
      <c r="BK1670" s="441"/>
    </row>
    <row r="1671" spans="1:63" x14ac:dyDescent="0.25">
      <c r="A1671" s="443"/>
      <c r="B1671" s="438"/>
      <c r="C1671" s="441"/>
      <c r="D1671" s="441"/>
      <c r="E1671" s="441"/>
      <c r="I1671" s="442"/>
      <c r="Q1671" s="443"/>
      <c r="S1671" s="443"/>
      <c r="T1671" s="441"/>
      <c r="U1671" s="444"/>
      <c r="V1671" s="438"/>
      <c r="W1671" s="443"/>
      <c r="X1671" s="443"/>
      <c r="Y1671" s="441"/>
      <c r="Z1671" s="445"/>
      <c r="AA1671" s="441"/>
      <c r="AB1671" s="443"/>
      <c r="AC1671" s="441"/>
      <c r="AD1671" s="444"/>
      <c r="AG1671" s="441"/>
      <c r="AH1671" s="441"/>
      <c r="AI1671" s="443"/>
      <c r="AL1671" s="441"/>
      <c r="AN1671" s="441"/>
      <c r="AO1671" s="443"/>
      <c r="AP1671" s="441"/>
      <c r="AQ1671" s="441"/>
      <c r="AR1671" s="441"/>
      <c r="AS1671" s="441"/>
      <c r="AT1671" s="441"/>
      <c r="AU1671" s="441"/>
      <c r="AV1671" s="443"/>
      <c r="AW1671" s="442"/>
      <c r="AY1671" s="441"/>
      <c r="BC1671" s="441"/>
      <c r="BD1671" s="441"/>
      <c r="BE1671" s="441"/>
      <c r="BF1671" s="441"/>
      <c r="BG1671" s="441"/>
      <c r="BH1671" s="441"/>
      <c r="BI1671" s="441"/>
      <c r="BJ1671" s="441"/>
      <c r="BK1671" s="441"/>
    </row>
    <row r="1672" spans="1:63" x14ac:dyDescent="0.25">
      <c r="A1672" s="443"/>
      <c r="B1672" s="438"/>
      <c r="C1672" s="441"/>
      <c r="D1672" s="441"/>
      <c r="E1672" s="441"/>
      <c r="I1672" s="442"/>
      <c r="Q1672" s="443"/>
      <c r="S1672" s="443"/>
      <c r="T1672" s="441"/>
      <c r="U1672" s="444"/>
      <c r="V1672" s="438"/>
      <c r="W1672" s="443"/>
      <c r="X1672" s="443"/>
      <c r="Y1672" s="441"/>
      <c r="Z1672" s="445"/>
      <c r="AA1672" s="441"/>
      <c r="AB1672" s="443"/>
      <c r="AC1672" s="441"/>
      <c r="AD1672" s="444"/>
      <c r="AG1672" s="441"/>
      <c r="AH1672" s="441"/>
      <c r="AI1672" s="443"/>
      <c r="AL1672" s="441"/>
      <c r="AN1672" s="441"/>
      <c r="AO1672" s="443"/>
      <c r="AP1672" s="441"/>
      <c r="AQ1672" s="441"/>
      <c r="AR1672" s="441"/>
      <c r="AS1672" s="441"/>
      <c r="AT1672" s="441"/>
      <c r="AU1672" s="441"/>
      <c r="AV1672" s="443"/>
      <c r="AW1672" s="442"/>
      <c r="AY1672" s="441"/>
      <c r="BC1672" s="441"/>
      <c r="BD1672" s="441"/>
      <c r="BE1672" s="441"/>
      <c r="BF1672" s="441"/>
      <c r="BG1672" s="441"/>
      <c r="BH1672" s="441"/>
      <c r="BI1672" s="441"/>
      <c r="BJ1672" s="441"/>
      <c r="BK1672" s="441"/>
    </row>
    <row r="1673" spans="1:63" x14ac:dyDescent="0.25">
      <c r="A1673" s="443"/>
      <c r="B1673" s="438"/>
      <c r="C1673" s="441"/>
      <c r="D1673" s="441"/>
      <c r="E1673" s="441"/>
      <c r="I1673" s="442"/>
      <c r="Q1673" s="443"/>
      <c r="S1673" s="443"/>
      <c r="T1673" s="441"/>
      <c r="U1673" s="444"/>
      <c r="V1673" s="438"/>
      <c r="W1673" s="443"/>
      <c r="X1673" s="443"/>
      <c r="Y1673" s="441"/>
      <c r="Z1673" s="445"/>
      <c r="AA1673" s="441"/>
      <c r="AB1673" s="443"/>
      <c r="AC1673" s="441"/>
      <c r="AD1673" s="444"/>
      <c r="AG1673" s="441"/>
      <c r="AH1673" s="441"/>
      <c r="AI1673" s="443"/>
      <c r="AL1673" s="441"/>
      <c r="AN1673" s="441"/>
      <c r="AO1673" s="443"/>
      <c r="AP1673" s="441"/>
      <c r="AQ1673" s="441"/>
      <c r="AR1673" s="441"/>
      <c r="AS1673" s="441"/>
      <c r="AT1673" s="441"/>
      <c r="AU1673" s="441"/>
      <c r="AV1673" s="443"/>
      <c r="AW1673" s="442"/>
      <c r="AY1673" s="441"/>
      <c r="BC1673" s="441"/>
      <c r="BD1673" s="441"/>
      <c r="BE1673" s="441"/>
      <c r="BF1673" s="441"/>
      <c r="BG1673" s="441"/>
      <c r="BH1673" s="441"/>
      <c r="BI1673" s="441"/>
      <c r="BJ1673" s="441"/>
      <c r="BK1673" s="441"/>
    </row>
    <row r="1674" spans="1:63" x14ac:dyDescent="0.25">
      <c r="A1674" s="443"/>
      <c r="B1674" s="438"/>
      <c r="C1674" s="441"/>
      <c r="D1674" s="441"/>
      <c r="E1674" s="441"/>
      <c r="I1674" s="442"/>
      <c r="Q1674" s="443"/>
      <c r="S1674" s="443"/>
      <c r="T1674" s="441"/>
      <c r="U1674" s="444"/>
      <c r="V1674" s="438"/>
      <c r="W1674" s="443"/>
      <c r="X1674" s="443"/>
      <c r="Y1674" s="441"/>
      <c r="Z1674" s="445"/>
      <c r="AA1674" s="441"/>
      <c r="AB1674" s="443"/>
      <c r="AC1674" s="441"/>
      <c r="AD1674" s="444"/>
      <c r="AG1674" s="441"/>
      <c r="AH1674" s="441"/>
      <c r="AI1674" s="443"/>
      <c r="AL1674" s="441"/>
      <c r="AN1674" s="441"/>
      <c r="AO1674" s="443"/>
      <c r="AP1674" s="441"/>
      <c r="AQ1674" s="441"/>
      <c r="AR1674" s="441"/>
      <c r="AS1674" s="441"/>
      <c r="AT1674" s="441"/>
      <c r="AU1674" s="441"/>
      <c r="AV1674" s="443"/>
      <c r="AW1674" s="442"/>
      <c r="AY1674" s="441"/>
      <c r="BC1674" s="441"/>
      <c r="BD1674" s="441"/>
      <c r="BE1674" s="441"/>
      <c r="BF1674" s="441"/>
      <c r="BG1674" s="441"/>
      <c r="BH1674" s="441"/>
      <c r="BI1674" s="441"/>
      <c r="BJ1674" s="441"/>
      <c r="BK1674" s="441"/>
    </row>
    <row r="1675" spans="1:63" x14ac:dyDescent="0.25">
      <c r="A1675" s="443"/>
      <c r="B1675" s="438"/>
      <c r="C1675" s="441"/>
      <c r="D1675" s="441"/>
      <c r="E1675" s="441"/>
      <c r="I1675" s="442"/>
      <c r="Q1675" s="443"/>
      <c r="S1675" s="443"/>
      <c r="T1675" s="441"/>
      <c r="U1675" s="444"/>
      <c r="V1675" s="438"/>
      <c r="W1675" s="443"/>
      <c r="X1675" s="443"/>
      <c r="Y1675" s="441"/>
      <c r="Z1675" s="445"/>
      <c r="AA1675" s="441"/>
      <c r="AB1675" s="443"/>
      <c r="AC1675" s="441"/>
      <c r="AD1675" s="444"/>
      <c r="AG1675" s="441"/>
      <c r="AH1675" s="441"/>
      <c r="AI1675" s="443"/>
      <c r="AL1675" s="441"/>
      <c r="AN1675" s="441"/>
      <c r="AO1675" s="443"/>
      <c r="AP1675" s="441"/>
      <c r="AQ1675" s="441"/>
      <c r="AR1675" s="441"/>
      <c r="AS1675" s="441"/>
      <c r="AT1675" s="441"/>
      <c r="AU1675" s="441"/>
      <c r="AV1675" s="443"/>
      <c r="AW1675" s="442"/>
      <c r="AY1675" s="441"/>
      <c r="BC1675" s="441"/>
      <c r="BD1675" s="441"/>
      <c r="BE1675" s="441"/>
      <c r="BF1675" s="441"/>
      <c r="BG1675" s="441"/>
      <c r="BH1675" s="441"/>
      <c r="BI1675" s="441"/>
      <c r="BJ1675" s="441"/>
      <c r="BK1675" s="441"/>
    </row>
    <row r="1676" spans="1:63" x14ac:dyDescent="0.25">
      <c r="A1676" s="443"/>
      <c r="B1676" s="438"/>
      <c r="C1676" s="441"/>
      <c r="D1676" s="441"/>
      <c r="E1676" s="441"/>
      <c r="I1676" s="442"/>
      <c r="Q1676" s="443"/>
      <c r="S1676" s="443"/>
      <c r="T1676" s="441"/>
      <c r="U1676" s="444"/>
      <c r="V1676" s="438"/>
      <c r="W1676" s="443"/>
      <c r="X1676" s="443"/>
      <c r="Y1676" s="441"/>
      <c r="Z1676" s="445"/>
      <c r="AA1676" s="441"/>
      <c r="AB1676" s="443"/>
      <c r="AC1676" s="441"/>
      <c r="AD1676" s="444"/>
      <c r="AG1676" s="441"/>
      <c r="AH1676" s="441"/>
      <c r="AI1676" s="443"/>
      <c r="AL1676" s="441"/>
      <c r="AN1676" s="441"/>
      <c r="AO1676" s="443"/>
      <c r="AP1676" s="441"/>
      <c r="AQ1676" s="441"/>
      <c r="AR1676" s="441"/>
      <c r="AS1676" s="441"/>
      <c r="AT1676" s="441"/>
      <c r="AU1676" s="441"/>
      <c r="AV1676" s="443"/>
      <c r="AW1676" s="442"/>
      <c r="AY1676" s="441"/>
      <c r="BC1676" s="441"/>
      <c r="BD1676" s="441"/>
      <c r="BE1676" s="441"/>
      <c r="BF1676" s="441"/>
      <c r="BG1676" s="441"/>
      <c r="BH1676" s="441"/>
      <c r="BI1676" s="441"/>
      <c r="BJ1676" s="441"/>
      <c r="BK1676" s="441"/>
    </row>
    <row r="1677" spans="1:63" x14ac:dyDescent="0.25">
      <c r="A1677" s="443"/>
      <c r="B1677" s="438"/>
      <c r="C1677" s="441"/>
      <c r="D1677" s="441"/>
      <c r="E1677" s="441"/>
      <c r="I1677" s="442"/>
      <c r="Q1677" s="443"/>
      <c r="S1677" s="443"/>
      <c r="T1677" s="441"/>
      <c r="U1677" s="444"/>
      <c r="V1677" s="438"/>
      <c r="W1677" s="443"/>
      <c r="X1677" s="443"/>
      <c r="Y1677" s="441"/>
      <c r="Z1677" s="445"/>
      <c r="AA1677" s="441"/>
      <c r="AB1677" s="443"/>
      <c r="AC1677" s="441"/>
      <c r="AD1677" s="444"/>
      <c r="AG1677" s="441"/>
      <c r="AH1677" s="441"/>
      <c r="AI1677" s="443"/>
      <c r="AL1677" s="441"/>
      <c r="AN1677" s="441"/>
      <c r="AO1677" s="443"/>
      <c r="AP1677" s="441"/>
      <c r="AQ1677" s="441"/>
      <c r="AR1677" s="441"/>
      <c r="AS1677" s="441"/>
      <c r="AT1677" s="441"/>
      <c r="AU1677" s="441"/>
      <c r="AV1677" s="443"/>
      <c r="AW1677" s="442"/>
      <c r="AY1677" s="441"/>
      <c r="BC1677" s="441"/>
      <c r="BD1677" s="441"/>
      <c r="BE1677" s="441"/>
      <c r="BF1677" s="441"/>
      <c r="BG1677" s="441"/>
      <c r="BH1677" s="441"/>
      <c r="BI1677" s="441"/>
      <c r="BJ1677" s="441"/>
      <c r="BK1677" s="441"/>
    </row>
    <row r="1678" spans="1:63" x14ac:dyDescent="0.25">
      <c r="A1678" s="443"/>
      <c r="B1678" s="438"/>
      <c r="C1678" s="441"/>
      <c r="D1678" s="441"/>
      <c r="E1678" s="441"/>
      <c r="I1678" s="442"/>
      <c r="Q1678" s="443"/>
      <c r="S1678" s="443"/>
      <c r="T1678" s="441"/>
      <c r="U1678" s="444"/>
      <c r="V1678" s="438"/>
      <c r="W1678" s="443"/>
      <c r="X1678" s="443"/>
      <c r="Y1678" s="441"/>
      <c r="Z1678" s="445"/>
      <c r="AA1678" s="441"/>
      <c r="AB1678" s="443"/>
      <c r="AC1678" s="441"/>
      <c r="AD1678" s="444"/>
      <c r="AG1678" s="441"/>
      <c r="AH1678" s="441"/>
      <c r="AI1678" s="443"/>
      <c r="AL1678" s="441"/>
      <c r="AN1678" s="441"/>
      <c r="AO1678" s="443"/>
      <c r="AP1678" s="441"/>
      <c r="AQ1678" s="441"/>
      <c r="AR1678" s="441"/>
      <c r="AS1678" s="441"/>
      <c r="AT1678" s="441"/>
      <c r="AU1678" s="441"/>
      <c r="AV1678" s="443"/>
      <c r="AW1678" s="442"/>
      <c r="AY1678" s="441"/>
      <c r="BC1678" s="441"/>
      <c r="BD1678" s="441"/>
      <c r="BE1678" s="441"/>
      <c r="BF1678" s="441"/>
      <c r="BG1678" s="441"/>
      <c r="BH1678" s="441"/>
      <c r="BI1678" s="441"/>
      <c r="BJ1678" s="441"/>
      <c r="BK1678" s="441"/>
    </row>
    <row r="1679" spans="1:63" x14ac:dyDescent="0.25">
      <c r="A1679" s="443"/>
      <c r="B1679" s="438"/>
      <c r="C1679" s="441"/>
      <c r="D1679" s="441"/>
      <c r="E1679" s="441"/>
      <c r="I1679" s="442"/>
      <c r="Q1679" s="443"/>
      <c r="S1679" s="443"/>
      <c r="T1679" s="441"/>
      <c r="U1679" s="444"/>
      <c r="V1679" s="438"/>
      <c r="W1679" s="443"/>
      <c r="X1679" s="443"/>
      <c r="Y1679" s="441"/>
      <c r="Z1679" s="445"/>
      <c r="AA1679" s="441"/>
      <c r="AB1679" s="443"/>
      <c r="AC1679" s="441"/>
      <c r="AD1679" s="444"/>
      <c r="AG1679" s="441"/>
      <c r="AH1679" s="441"/>
      <c r="AI1679" s="443"/>
      <c r="AL1679" s="441"/>
      <c r="AN1679" s="441"/>
      <c r="AO1679" s="443"/>
      <c r="AP1679" s="441"/>
      <c r="AQ1679" s="441"/>
      <c r="AR1679" s="441"/>
      <c r="AS1679" s="441"/>
      <c r="AT1679" s="441"/>
      <c r="AU1679" s="441"/>
      <c r="AV1679" s="443"/>
      <c r="AW1679" s="442"/>
      <c r="AY1679" s="441"/>
      <c r="BC1679" s="441"/>
      <c r="BD1679" s="441"/>
      <c r="BE1679" s="441"/>
      <c r="BF1679" s="441"/>
      <c r="BG1679" s="441"/>
      <c r="BH1679" s="441"/>
      <c r="BI1679" s="441"/>
      <c r="BJ1679" s="441"/>
      <c r="BK1679" s="441"/>
    </row>
    <row r="1680" spans="1:63" x14ac:dyDescent="0.25">
      <c r="A1680" s="443"/>
      <c r="B1680" s="438"/>
      <c r="C1680" s="441"/>
      <c r="D1680" s="441"/>
      <c r="E1680" s="441"/>
      <c r="I1680" s="442"/>
      <c r="Q1680" s="443"/>
      <c r="S1680" s="443"/>
      <c r="T1680" s="441"/>
      <c r="U1680" s="444"/>
      <c r="V1680" s="438"/>
      <c r="W1680" s="443"/>
      <c r="X1680" s="443"/>
      <c r="Y1680" s="441"/>
      <c r="Z1680" s="445"/>
      <c r="AA1680" s="441"/>
      <c r="AB1680" s="443"/>
      <c r="AC1680" s="441"/>
      <c r="AD1680" s="444"/>
      <c r="AG1680" s="441"/>
      <c r="AH1680" s="441"/>
      <c r="AI1680" s="443"/>
      <c r="AL1680" s="441"/>
      <c r="AN1680" s="441"/>
      <c r="AO1680" s="443"/>
      <c r="AP1680" s="441"/>
      <c r="AQ1680" s="441"/>
      <c r="AR1680" s="441"/>
      <c r="AS1680" s="441"/>
      <c r="AT1680" s="441"/>
      <c r="AU1680" s="441"/>
      <c r="AV1680" s="443"/>
      <c r="AW1680" s="442"/>
      <c r="AY1680" s="441"/>
      <c r="BC1680" s="441"/>
      <c r="BD1680" s="441"/>
      <c r="BE1680" s="441"/>
      <c r="BF1680" s="441"/>
      <c r="BG1680" s="441"/>
      <c r="BH1680" s="441"/>
      <c r="BI1680" s="441"/>
      <c r="BJ1680" s="441"/>
      <c r="BK1680" s="441"/>
    </row>
    <row r="1681" spans="1:63" x14ac:dyDescent="0.25">
      <c r="A1681" s="443"/>
      <c r="B1681" s="438"/>
      <c r="C1681" s="441"/>
      <c r="D1681" s="441"/>
      <c r="E1681" s="441"/>
      <c r="I1681" s="442"/>
      <c r="Q1681" s="443"/>
      <c r="S1681" s="443"/>
      <c r="T1681" s="441"/>
      <c r="U1681" s="444"/>
      <c r="V1681" s="438"/>
      <c r="W1681" s="443"/>
      <c r="X1681" s="443"/>
      <c r="Y1681" s="441"/>
      <c r="Z1681" s="445"/>
      <c r="AA1681" s="441"/>
      <c r="AB1681" s="443"/>
      <c r="AC1681" s="441"/>
      <c r="AD1681" s="444"/>
      <c r="AG1681" s="441"/>
      <c r="AH1681" s="441"/>
      <c r="AI1681" s="443"/>
      <c r="AL1681" s="441"/>
      <c r="AN1681" s="441"/>
      <c r="AO1681" s="443"/>
      <c r="AP1681" s="441"/>
      <c r="AQ1681" s="441"/>
      <c r="AR1681" s="441"/>
      <c r="AS1681" s="441"/>
      <c r="AT1681" s="441"/>
      <c r="AU1681" s="441"/>
      <c r="AV1681" s="443"/>
      <c r="AW1681" s="442"/>
      <c r="AY1681" s="441"/>
      <c r="BC1681" s="441"/>
      <c r="BD1681" s="441"/>
      <c r="BE1681" s="441"/>
      <c r="BF1681" s="441"/>
      <c r="BG1681" s="441"/>
      <c r="BH1681" s="441"/>
      <c r="BI1681" s="441"/>
      <c r="BJ1681" s="441"/>
      <c r="BK1681" s="441"/>
    </row>
    <row r="1682" spans="1:63" x14ac:dyDescent="0.25">
      <c r="A1682" s="443"/>
      <c r="B1682" s="438"/>
      <c r="C1682" s="441"/>
      <c r="D1682" s="441"/>
      <c r="E1682" s="441"/>
      <c r="I1682" s="442"/>
      <c r="Q1682" s="443"/>
      <c r="S1682" s="443"/>
      <c r="T1682" s="441"/>
      <c r="U1682" s="444"/>
      <c r="V1682" s="438"/>
      <c r="W1682" s="443"/>
      <c r="X1682" s="443"/>
      <c r="Y1682" s="441"/>
      <c r="Z1682" s="445"/>
      <c r="AA1682" s="441"/>
      <c r="AB1682" s="443"/>
      <c r="AC1682" s="441"/>
      <c r="AD1682" s="444"/>
      <c r="AG1682" s="441"/>
      <c r="AH1682" s="441"/>
      <c r="AI1682" s="443"/>
      <c r="AL1682" s="441"/>
      <c r="AN1682" s="441"/>
      <c r="AO1682" s="443"/>
      <c r="AP1682" s="441"/>
      <c r="AQ1682" s="441"/>
      <c r="AR1682" s="441"/>
      <c r="AS1682" s="441"/>
      <c r="AT1682" s="441"/>
      <c r="AU1682" s="441"/>
      <c r="AV1682" s="443"/>
      <c r="AW1682" s="442"/>
      <c r="AY1682" s="441"/>
      <c r="BC1682" s="441"/>
      <c r="BD1682" s="441"/>
      <c r="BE1682" s="441"/>
      <c r="BF1682" s="441"/>
      <c r="BG1682" s="441"/>
      <c r="BH1682" s="441"/>
      <c r="BI1682" s="441"/>
      <c r="BJ1682" s="441"/>
      <c r="BK1682" s="441"/>
    </row>
    <row r="1683" spans="1:63" x14ac:dyDescent="0.25">
      <c r="A1683" s="443"/>
      <c r="B1683" s="438"/>
      <c r="C1683" s="441"/>
      <c r="D1683" s="441"/>
      <c r="E1683" s="441"/>
      <c r="I1683" s="442"/>
      <c r="Q1683" s="443"/>
      <c r="S1683" s="443"/>
      <c r="T1683" s="441"/>
      <c r="U1683" s="444"/>
      <c r="V1683" s="438"/>
      <c r="W1683" s="443"/>
      <c r="X1683" s="443"/>
      <c r="Y1683" s="441"/>
      <c r="Z1683" s="445"/>
      <c r="AA1683" s="441"/>
      <c r="AB1683" s="443"/>
      <c r="AC1683" s="441"/>
      <c r="AD1683" s="444"/>
      <c r="AG1683" s="441"/>
      <c r="AH1683" s="441"/>
      <c r="AI1683" s="443"/>
      <c r="AL1683" s="441"/>
      <c r="AN1683" s="441"/>
      <c r="AO1683" s="443"/>
      <c r="AP1683" s="441"/>
      <c r="AQ1683" s="441"/>
      <c r="AR1683" s="441"/>
      <c r="AS1683" s="441"/>
      <c r="AT1683" s="441"/>
      <c r="AU1683" s="441"/>
      <c r="AV1683" s="443"/>
      <c r="AW1683" s="442"/>
      <c r="AY1683" s="441"/>
      <c r="BC1683" s="441"/>
      <c r="BD1683" s="441"/>
      <c r="BE1683" s="441"/>
      <c r="BF1683" s="441"/>
      <c r="BG1683" s="441"/>
      <c r="BH1683" s="441"/>
      <c r="BI1683" s="441"/>
      <c r="BJ1683" s="441"/>
      <c r="BK1683" s="441"/>
    </row>
    <row r="1684" spans="1:63" x14ac:dyDescent="0.25">
      <c r="A1684" s="443"/>
      <c r="B1684" s="438"/>
      <c r="C1684" s="441"/>
      <c r="D1684" s="441"/>
      <c r="E1684" s="441"/>
      <c r="I1684" s="442"/>
      <c r="Q1684" s="443"/>
      <c r="S1684" s="443"/>
      <c r="T1684" s="441"/>
      <c r="U1684" s="444"/>
      <c r="V1684" s="438"/>
      <c r="W1684" s="443"/>
      <c r="X1684" s="443"/>
      <c r="Y1684" s="441"/>
      <c r="Z1684" s="445"/>
      <c r="AA1684" s="441"/>
      <c r="AB1684" s="443"/>
      <c r="AC1684" s="441"/>
      <c r="AD1684" s="444"/>
      <c r="AG1684" s="441"/>
      <c r="AH1684" s="441"/>
      <c r="AI1684" s="443"/>
      <c r="AL1684" s="441"/>
      <c r="AN1684" s="441"/>
      <c r="AO1684" s="443"/>
      <c r="AP1684" s="441"/>
      <c r="AQ1684" s="441"/>
      <c r="AR1684" s="441"/>
      <c r="AS1684" s="441"/>
      <c r="AT1684" s="441"/>
      <c r="AU1684" s="441"/>
      <c r="AV1684" s="443"/>
      <c r="AW1684" s="442"/>
      <c r="AY1684" s="441"/>
      <c r="BC1684" s="441"/>
      <c r="BD1684" s="441"/>
      <c r="BE1684" s="441"/>
      <c r="BF1684" s="441"/>
      <c r="BG1684" s="441"/>
      <c r="BH1684" s="441"/>
      <c r="BI1684" s="441"/>
      <c r="BJ1684" s="441"/>
      <c r="BK1684" s="441"/>
    </row>
    <row r="1685" spans="1:63" x14ac:dyDescent="0.25">
      <c r="A1685" s="443"/>
      <c r="B1685" s="438"/>
      <c r="C1685" s="441"/>
      <c r="D1685" s="441"/>
      <c r="E1685" s="441"/>
      <c r="I1685" s="442"/>
      <c r="Q1685" s="443"/>
      <c r="S1685" s="443"/>
      <c r="T1685" s="441"/>
      <c r="U1685" s="444"/>
      <c r="V1685" s="438"/>
      <c r="W1685" s="443"/>
      <c r="X1685" s="443"/>
      <c r="Y1685" s="441"/>
      <c r="Z1685" s="445"/>
      <c r="AA1685" s="441"/>
      <c r="AB1685" s="443"/>
      <c r="AC1685" s="441"/>
      <c r="AD1685" s="444"/>
      <c r="AG1685" s="441"/>
      <c r="AH1685" s="441"/>
      <c r="AI1685" s="443"/>
      <c r="AL1685" s="441"/>
      <c r="AN1685" s="441"/>
      <c r="AO1685" s="443"/>
      <c r="AP1685" s="441"/>
      <c r="AQ1685" s="441"/>
      <c r="AR1685" s="441"/>
      <c r="AS1685" s="441"/>
      <c r="AT1685" s="441"/>
      <c r="AU1685" s="441"/>
      <c r="AV1685" s="443"/>
      <c r="AW1685" s="442"/>
      <c r="AY1685" s="441"/>
      <c r="BC1685" s="441"/>
      <c r="BD1685" s="441"/>
      <c r="BE1685" s="441"/>
      <c r="BF1685" s="441"/>
      <c r="BG1685" s="441"/>
      <c r="BH1685" s="441"/>
      <c r="BI1685" s="441"/>
      <c r="BJ1685" s="441"/>
      <c r="BK1685" s="441"/>
    </row>
    <row r="1686" spans="1:63" x14ac:dyDescent="0.25">
      <c r="A1686" s="443"/>
      <c r="B1686" s="438"/>
      <c r="C1686" s="441"/>
      <c r="D1686" s="441"/>
      <c r="E1686" s="441"/>
      <c r="I1686" s="442"/>
      <c r="Q1686" s="443"/>
      <c r="S1686" s="443"/>
      <c r="T1686" s="441"/>
      <c r="U1686" s="444"/>
      <c r="V1686" s="438"/>
      <c r="W1686" s="443"/>
      <c r="X1686" s="443"/>
      <c r="Y1686" s="441"/>
      <c r="Z1686" s="445"/>
      <c r="AA1686" s="441"/>
      <c r="AB1686" s="443"/>
      <c r="AC1686" s="441"/>
      <c r="AD1686" s="444"/>
      <c r="AG1686" s="441"/>
      <c r="AH1686" s="441"/>
      <c r="AI1686" s="443"/>
      <c r="AL1686" s="441"/>
      <c r="AN1686" s="441"/>
      <c r="AO1686" s="443"/>
      <c r="AP1686" s="441"/>
      <c r="AQ1686" s="441"/>
      <c r="AR1686" s="441"/>
      <c r="AS1686" s="441"/>
      <c r="AT1686" s="441"/>
      <c r="AU1686" s="441"/>
      <c r="AV1686" s="443"/>
      <c r="AW1686" s="442"/>
      <c r="AY1686" s="441"/>
      <c r="BC1686" s="441"/>
      <c r="BD1686" s="441"/>
      <c r="BE1686" s="441"/>
      <c r="BF1686" s="441"/>
      <c r="BG1686" s="441"/>
      <c r="BH1686" s="441"/>
      <c r="BI1686" s="441"/>
      <c r="BJ1686" s="441"/>
      <c r="BK1686" s="441"/>
    </row>
    <row r="1687" spans="1:63" x14ac:dyDescent="0.25">
      <c r="A1687" s="443"/>
      <c r="B1687" s="438"/>
      <c r="C1687" s="441"/>
      <c r="D1687" s="441"/>
      <c r="E1687" s="441"/>
      <c r="I1687" s="442"/>
      <c r="Q1687" s="443"/>
      <c r="S1687" s="443"/>
      <c r="T1687" s="441"/>
      <c r="U1687" s="444"/>
      <c r="V1687" s="438"/>
      <c r="W1687" s="443"/>
      <c r="X1687" s="443"/>
      <c r="Y1687" s="441"/>
      <c r="Z1687" s="445"/>
      <c r="AA1687" s="441"/>
      <c r="AB1687" s="443"/>
      <c r="AC1687" s="441"/>
      <c r="AD1687" s="444"/>
      <c r="AG1687" s="441"/>
      <c r="AH1687" s="441"/>
      <c r="AI1687" s="443"/>
      <c r="AL1687" s="441"/>
      <c r="AN1687" s="441"/>
      <c r="AO1687" s="443"/>
      <c r="AP1687" s="441"/>
      <c r="AQ1687" s="441"/>
      <c r="AR1687" s="441"/>
      <c r="AS1687" s="441"/>
      <c r="AT1687" s="441"/>
      <c r="AU1687" s="441"/>
      <c r="AV1687" s="443"/>
      <c r="AW1687" s="442"/>
      <c r="AY1687" s="441"/>
      <c r="BC1687" s="441"/>
      <c r="BD1687" s="441"/>
      <c r="BE1687" s="441"/>
      <c r="BF1687" s="441"/>
      <c r="BG1687" s="441"/>
      <c r="BH1687" s="441"/>
      <c r="BI1687" s="441"/>
      <c r="BJ1687" s="441"/>
      <c r="BK1687" s="441"/>
    </row>
    <row r="1688" spans="1:63" x14ac:dyDescent="0.25">
      <c r="A1688" s="443"/>
      <c r="B1688" s="438"/>
      <c r="C1688" s="441"/>
      <c r="D1688" s="441"/>
      <c r="E1688" s="441"/>
      <c r="I1688" s="442"/>
      <c r="Q1688" s="443"/>
      <c r="S1688" s="443"/>
      <c r="T1688" s="441"/>
      <c r="U1688" s="444"/>
      <c r="V1688" s="438"/>
      <c r="W1688" s="443"/>
      <c r="X1688" s="443"/>
      <c r="Y1688" s="441"/>
      <c r="Z1688" s="445"/>
      <c r="AA1688" s="441"/>
      <c r="AB1688" s="443"/>
      <c r="AC1688" s="441"/>
      <c r="AD1688" s="444"/>
      <c r="AG1688" s="441"/>
      <c r="AH1688" s="441"/>
      <c r="AI1688" s="443"/>
      <c r="AL1688" s="441"/>
      <c r="AN1688" s="441"/>
      <c r="AO1688" s="443"/>
      <c r="AP1688" s="441"/>
      <c r="AQ1688" s="441"/>
      <c r="AR1688" s="441"/>
      <c r="AS1688" s="441"/>
      <c r="AT1688" s="441"/>
      <c r="AU1688" s="441"/>
      <c r="AV1688" s="443"/>
      <c r="AW1688" s="442"/>
      <c r="AY1688" s="441"/>
      <c r="BC1688" s="441"/>
      <c r="BD1688" s="441"/>
      <c r="BE1688" s="441"/>
      <c r="BF1688" s="441"/>
      <c r="BG1688" s="441"/>
      <c r="BH1688" s="441"/>
      <c r="BI1688" s="441"/>
      <c r="BJ1688" s="441"/>
      <c r="BK1688" s="441"/>
    </row>
    <row r="1689" spans="1:63" x14ac:dyDescent="0.25">
      <c r="A1689" s="443"/>
      <c r="B1689" s="438"/>
      <c r="C1689" s="441"/>
      <c r="D1689" s="441"/>
      <c r="E1689" s="441"/>
      <c r="I1689" s="442"/>
      <c r="Q1689" s="443"/>
      <c r="S1689" s="443"/>
      <c r="T1689" s="441"/>
      <c r="U1689" s="444"/>
      <c r="V1689" s="438"/>
      <c r="W1689" s="443"/>
      <c r="X1689" s="443"/>
      <c r="Y1689" s="441"/>
      <c r="Z1689" s="445"/>
      <c r="AA1689" s="441"/>
      <c r="AB1689" s="443"/>
      <c r="AC1689" s="441"/>
      <c r="AD1689" s="444"/>
      <c r="AG1689" s="441"/>
      <c r="AH1689" s="441"/>
      <c r="AI1689" s="443"/>
      <c r="AL1689" s="441"/>
      <c r="AN1689" s="441"/>
      <c r="AO1689" s="443"/>
      <c r="AP1689" s="441"/>
      <c r="AQ1689" s="441"/>
      <c r="AR1689" s="441"/>
      <c r="AS1689" s="441"/>
      <c r="AT1689" s="441"/>
      <c r="AU1689" s="441"/>
      <c r="AV1689" s="443"/>
      <c r="AW1689" s="442"/>
      <c r="AY1689" s="441"/>
      <c r="BC1689" s="441"/>
      <c r="BD1689" s="441"/>
      <c r="BE1689" s="441"/>
      <c r="BF1689" s="441"/>
      <c r="BG1689" s="441"/>
      <c r="BH1689" s="441"/>
      <c r="BI1689" s="441"/>
      <c r="BJ1689" s="441"/>
      <c r="BK1689" s="441"/>
    </row>
    <row r="1690" spans="1:63" x14ac:dyDescent="0.25">
      <c r="A1690" s="443"/>
      <c r="B1690" s="438"/>
      <c r="C1690" s="441"/>
      <c r="D1690" s="441"/>
      <c r="E1690" s="441"/>
      <c r="I1690" s="442"/>
      <c r="Q1690" s="443"/>
      <c r="S1690" s="443"/>
      <c r="T1690" s="441"/>
      <c r="U1690" s="444"/>
      <c r="V1690" s="438"/>
      <c r="W1690" s="443"/>
      <c r="X1690" s="443"/>
      <c r="Y1690" s="441"/>
      <c r="Z1690" s="445"/>
      <c r="AA1690" s="441"/>
      <c r="AB1690" s="443"/>
      <c r="AC1690" s="441"/>
      <c r="AD1690" s="444"/>
      <c r="AG1690" s="441"/>
      <c r="AH1690" s="441"/>
      <c r="AI1690" s="443"/>
      <c r="AL1690" s="441"/>
      <c r="AN1690" s="441"/>
      <c r="AO1690" s="443"/>
      <c r="AP1690" s="441"/>
      <c r="AQ1690" s="441"/>
      <c r="AR1690" s="441"/>
      <c r="AS1690" s="441"/>
      <c r="AT1690" s="441"/>
      <c r="AU1690" s="441"/>
      <c r="AV1690" s="443"/>
      <c r="AW1690" s="442"/>
      <c r="AY1690" s="441"/>
      <c r="BC1690" s="441"/>
      <c r="BD1690" s="441"/>
      <c r="BE1690" s="441"/>
      <c r="BF1690" s="441"/>
      <c r="BG1690" s="441"/>
      <c r="BH1690" s="441"/>
      <c r="BI1690" s="441"/>
      <c r="BJ1690" s="441"/>
      <c r="BK1690" s="441"/>
    </row>
    <row r="1691" spans="1:63" x14ac:dyDescent="0.25">
      <c r="A1691" s="443"/>
      <c r="B1691" s="438"/>
      <c r="C1691" s="441"/>
      <c r="D1691" s="441"/>
      <c r="E1691" s="441"/>
      <c r="I1691" s="442"/>
      <c r="Q1691" s="443"/>
      <c r="S1691" s="443"/>
      <c r="T1691" s="441"/>
      <c r="U1691" s="444"/>
      <c r="V1691" s="438"/>
      <c r="W1691" s="443"/>
      <c r="X1691" s="443"/>
      <c r="Y1691" s="441"/>
      <c r="Z1691" s="445"/>
      <c r="AA1691" s="441"/>
      <c r="AB1691" s="443"/>
      <c r="AC1691" s="441"/>
      <c r="AD1691" s="444"/>
      <c r="AG1691" s="441"/>
      <c r="AH1691" s="441"/>
      <c r="AI1691" s="443"/>
      <c r="AL1691" s="441"/>
      <c r="AN1691" s="441"/>
      <c r="AO1691" s="443"/>
      <c r="AP1691" s="441"/>
      <c r="AQ1691" s="441"/>
      <c r="AR1691" s="441"/>
      <c r="AS1691" s="441"/>
      <c r="AT1691" s="441"/>
      <c r="AU1691" s="441"/>
      <c r="AV1691" s="443"/>
      <c r="AW1691" s="442"/>
      <c r="AY1691" s="441"/>
      <c r="BC1691" s="441"/>
      <c r="BD1691" s="441"/>
      <c r="BE1691" s="441"/>
      <c r="BF1691" s="441"/>
      <c r="BG1691" s="441"/>
      <c r="BH1691" s="441"/>
      <c r="BI1691" s="441"/>
      <c r="BJ1691" s="441"/>
      <c r="BK1691" s="441"/>
    </row>
    <row r="1692" spans="1:63" x14ac:dyDescent="0.25">
      <c r="A1692" s="443"/>
      <c r="B1692" s="438"/>
      <c r="C1692" s="441"/>
      <c r="D1692" s="441"/>
      <c r="E1692" s="441"/>
      <c r="I1692" s="442"/>
      <c r="Q1692" s="443"/>
      <c r="S1692" s="443"/>
      <c r="T1692" s="441"/>
      <c r="U1692" s="444"/>
      <c r="V1692" s="438"/>
      <c r="W1692" s="443"/>
      <c r="X1692" s="443"/>
      <c r="Y1692" s="441"/>
      <c r="Z1692" s="445"/>
      <c r="AA1692" s="441"/>
      <c r="AB1692" s="443"/>
      <c r="AC1692" s="441"/>
      <c r="AD1692" s="444"/>
      <c r="AG1692" s="441"/>
      <c r="AH1692" s="441"/>
      <c r="AI1692" s="443"/>
      <c r="AL1692" s="441"/>
      <c r="AN1692" s="441"/>
      <c r="AO1692" s="443"/>
      <c r="AP1692" s="441"/>
      <c r="AQ1692" s="441"/>
      <c r="AR1692" s="441"/>
      <c r="AS1692" s="441"/>
      <c r="AT1692" s="441"/>
      <c r="AU1692" s="441"/>
      <c r="AV1692" s="443"/>
      <c r="AW1692" s="442"/>
      <c r="AY1692" s="441"/>
      <c r="BC1692" s="441"/>
      <c r="BD1692" s="441"/>
      <c r="BE1692" s="441"/>
      <c r="BF1692" s="441"/>
      <c r="BG1692" s="441"/>
      <c r="BH1692" s="441"/>
      <c r="BI1692" s="441"/>
      <c r="BJ1692" s="441"/>
      <c r="BK1692" s="441"/>
    </row>
    <row r="1693" spans="1:63" x14ac:dyDescent="0.25">
      <c r="A1693" s="443"/>
      <c r="B1693" s="438"/>
      <c r="C1693" s="441"/>
      <c r="D1693" s="441"/>
      <c r="E1693" s="441"/>
      <c r="I1693" s="442"/>
      <c r="Q1693" s="443"/>
      <c r="S1693" s="443"/>
      <c r="T1693" s="441"/>
      <c r="U1693" s="444"/>
      <c r="V1693" s="438"/>
      <c r="W1693" s="443"/>
      <c r="X1693" s="443"/>
      <c r="Y1693" s="441"/>
      <c r="Z1693" s="445"/>
      <c r="AA1693" s="441"/>
      <c r="AB1693" s="443"/>
      <c r="AC1693" s="441"/>
      <c r="AD1693" s="444"/>
      <c r="AG1693" s="441"/>
      <c r="AH1693" s="441"/>
      <c r="AI1693" s="443"/>
      <c r="AL1693" s="441"/>
      <c r="AN1693" s="441"/>
      <c r="AO1693" s="443"/>
      <c r="AP1693" s="441"/>
      <c r="AQ1693" s="441"/>
      <c r="AR1693" s="441"/>
      <c r="AS1693" s="441"/>
      <c r="AT1693" s="441"/>
      <c r="AU1693" s="441"/>
      <c r="AV1693" s="443"/>
      <c r="AW1693" s="442"/>
      <c r="AY1693" s="441"/>
      <c r="BC1693" s="441"/>
      <c r="BD1693" s="441"/>
      <c r="BE1693" s="441"/>
      <c r="BF1693" s="441"/>
      <c r="BG1693" s="441"/>
      <c r="BH1693" s="441"/>
      <c r="BI1693" s="441"/>
      <c r="BJ1693" s="441"/>
      <c r="BK1693" s="441"/>
    </row>
    <row r="1694" spans="1:63" x14ac:dyDescent="0.25">
      <c r="A1694" s="443"/>
      <c r="B1694" s="438"/>
      <c r="C1694" s="441"/>
      <c r="D1694" s="441"/>
      <c r="E1694" s="441"/>
      <c r="I1694" s="442"/>
      <c r="Q1694" s="443"/>
      <c r="S1694" s="443"/>
      <c r="T1694" s="441"/>
      <c r="U1694" s="444"/>
      <c r="V1694" s="438"/>
      <c r="W1694" s="443"/>
      <c r="X1694" s="443"/>
      <c r="Y1694" s="441"/>
      <c r="Z1694" s="445"/>
      <c r="AA1694" s="441"/>
      <c r="AB1694" s="443"/>
      <c r="AC1694" s="441"/>
      <c r="AD1694" s="444"/>
      <c r="AG1694" s="441"/>
      <c r="AH1694" s="441"/>
      <c r="AI1694" s="443"/>
      <c r="AL1694" s="441"/>
      <c r="AN1694" s="441"/>
      <c r="AO1694" s="443"/>
      <c r="AP1694" s="441"/>
      <c r="AQ1694" s="441"/>
      <c r="AR1694" s="441"/>
      <c r="AS1694" s="441"/>
      <c r="AT1694" s="441"/>
      <c r="AU1694" s="441"/>
      <c r="AV1694" s="443"/>
      <c r="AW1694" s="442"/>
      <c r="AY1694" s="441"/>
      <c r="BC1694" s="441"/>
      <c r="BD1694" s="441"/>
      <c r="BE1694" s="441"/>
      <c r="BF1694" s="441"/>
      <c r="BG1694" s="441"/>
      <c r="BH1694" s="441"/>
      <c r="BI1694" s="441"/>
      <c r="BJ1694" s="441"/>
      <c r="BK1694" s="441"/>
    </row>
    <row r="1695" spans="1:63" x14ac:dyDescent="0.25">
      <c r="A1695" s="443"/>
      <c r="B1695" s="438"/>
      <c r="C1695" s="441"/>
      <c r="D1695" s="441"/>
      <c r="E1695" s="441"/>
      <c r="I1695" s="442"/>
      <c r="Q1695" s="443"/>
      <c r="S1695" s="443"/>
      <c r="T1695" s="441"/>
      <c r="U1695" s="444"/>
      <c r="V1695" s="438"/>
      <c r="W1695" s="443"/>
      <c r="X1695" s="443"/>
      <c r="Y1695" s="441"/>
      <c r="Z1695" s="445"/>
      <c r="AA1695" s="441"/>
      <c r="AB1695" s="443"/>
      <c r="AC1695" s="441"/>
      <c r="AD1695" s="444"/>
      <c r="AG1695" s="441"/>
      <c r="AH1695" s="441"/>
      <c r="AI1695" s="443"/>
      <c r="AL1695" s="441"/>
      <c r="AN1695" s="441"/>
      <c r="AO1695" s="443"/>
      <c r="AP1695" s="441"/>
      <c r="AQ1695" s="441"/>
      <c r="AR1695" s="441"/>
      <c r="AS1695" s="441"/>
      <c r="AT1695" s="441"/>
      <c r="AU1695" s="441"/>
      <c r="AV1695" s="443"/>
      <c r="AW1695" s="442"/>
      <c r="AY1695" s="441"/>
      <c r="BC1695" s="441"/>
      <c r="BD1695" s="441"/>
      <c r="BE1695" s="441"/>
      <c r="BF1695" s="441"/>
      <c r="BG1695" s="441"/>
      <c r="BH1695" s="441"/>
      <c r="BI1695" s="441"/>
      <c r="BJ1695" s="441"/>
      <c r="BK1695" s="441"/>
    </row>
    <row r="1696" spans="1:63" x14ac:dyDescent="0.25">
      <c r="A1696" s="443"/>
      <c r="B1696" s="438"/>
      <c r="C1696" s="441"/>
      <c r="D1696" s="441"/>
      <c r="E1696" s="441"/>
      <c r="I1696" s="442"/>
      <c r="Q1696" s="443"/>
      <c r="S1696" s="443"/>
      <c r="T1696" s="441"/>
      <c r="U1696" s="444"/>
      <c r="V1696" s="438"/>
      <c r="W1696" s="443"/>
      <c r="X1696" s="443"/>
      <c r="Y1696" s="441"/>
      <c r="Z1696" s="445"/>
      <c r="AA1696" s="441"/>
      <c r="AB1696" s="443"/>
      <c r="AC1696" s="441"/>
      <c r="AD1696" s="444"/>
      <c r="AG1696" s="441"/>
      <c r="AH1696" s="441"/>
      <c r="AI1696" s="443"/>
      <c r="AL1696" s="441"/>
      <c r="AN1696" s="441"/>
      <c r="AO1696" s="443"/>
      <c r="AP1696" s="441"/>
      <c r="AQ1696" s="441"/>
      <c r="AR1696" s="441"/>
      <c r="AS1696" s="441"/>
      <c r="AT1696" s="441"/>
      <c r="AU1696" s="441"/>
      <c r="AV1696" s="443"/>
      <c r="AW1696" s="442"/>
      <c r="AY1696" s="441"/>
      <c r="BC1696" s="441"/>
      <c r="BD1696" s="441"/>
      <c r="BE1696" s="441"/>
      <c r="BF1696" s="441"/>
      <c r="BG1696" s="441"/>
      <c r="BH1696" s="441"/>
      <c r="BI1696" s="441"/>
      <c r="BJ1696" s="441"/>
      <c r="BK1696" s="441"/>
    </row>
    <row r="1697" spans="1:63" x14ac:dyDescent="0.25">
      <c r="A1697" s="443"/>
      <c r="B1697" s="438"/>
      <c r="C1697" s="441"/>
      <c r="D1697" s="441"/>
      <c r="E1697" s="441"/>
      <c r="I1697" s="442"/>
      <c r="Q1697" s="443"/>
      <c r="S1697" s="443"/>
      <c r="T1697" s="441"/>
      <c r="U1697" s="444"/>
      <c r="V1697" s="438"/>
      <c r="W1697" s="443"/>
      <c r="X1697" s="443"/>
      <c r="Y1697" s="441"/>
      <c r="Z1697" s="445"/>
      <c r="AA1697" s="441"/>
      <c r="AB1697" s="443"/>
      <c r="AC1697" s="441"/>
      <c r="AD1697" s="444"/>
      <c r="AG1697" s="441"/>
      <c r="AH1697" s="441"/>
      <c r="AI1697" s="443"/>
      <c r="AL1697" s="441"/>
      <c r="AN1697" s="441"/>
      <c r="AO1697" s="443"/>
      <c r="AP1697" s="441"/>
      <c r="AQ1697" s="441"/>
      <c r="AR1697" s="441"/>
      <c r="AS1697" s="441"/>
      <c r="AT1697" s="441"/>
      <c r="AU1697" s="441"/>
      <c r="AV1697" s="443"/>
      <c r="AW1697" s="442"/>
      <c r="AY1697" s="441"/>
      <c r="BC1697" s="441"/>
      <c r="BD1697" s="441"/>
      <c r="BE1697" s="441"/>
      <c r="BF1697" s="441"/>
      <c r="BG1697" s="441"/>
      <c r="BH1697" s="441"/>
      <c r="BI1697" s="441"/>
      <c r="BJ1697" s="441"/>
      <c r="BK1697" s="441"/>
    </row>
    <row r="1698" spans="1:63" x14ac:dyDescent="0.25">
      <c r="A1698" s="443"/>
      <c r="B1698" s="438"/>
      <c r="C1698" s="441"/>
      <c r="D1698" s="441"/>
      <c r="E1698" s="441"/>
      <c r="I1698" s="442"/>
      <c r="Q1698" s="443"/>
      <c r="S1698" s="443"/>
      <c r="T1698" s="441"/>
      <c r="U1698" s="444"/>
      <c r="V1698" s="438"/>
      <c r="W1698" s="443"/>
      <c r="X1698" s="443"/>
      <c r="Y1698" s="441"/>
      <c r="Z1698" s="445"/>
      <c r="AA1698" s="441"/>
      <c r="AB1698" s="443"/>
      <c r="AC1698" s="441"/>
      <c r="AD1698" s="444"/>
      <c r="AG1698" s="441"/>
      <c r="AH1698" s="441"/>
      <c r="AI1698" s="443"/>
      <c r="AL1698" s="441"/>
      <c r="AN1698" s="441"/>
      <c r="AO1698" s="443"/>
      <c r="AP1698" s="441"/>
      <c r="AQ1698" s="441"/>
      <c r="AR1698" s="441"/>
      <c r="AS1698" s="441"/>
      <c r="AT1698" s="441"/>
      <c r="AU1698" s="441"/>
      <c r="AV1698" s="443"/>
      <c r="AW1698" s="442"/>
      <c r="AY1698" s="441"/>
      <c r="BC1698" s="441"/>
      <c r="BD1698" s="441"/>
      <c r="BE1698" s="441"/>
      <c r="BF1698" s="441"/>
      <c r="BG1698" s="441"/>
      <c r="BH1698" s="441"/>
      <c r="BI1698" s="441"/>
      <c r="BJ1698" s="441"/>
      <c r="BK1698" s="441"/>
    </row>
    <row r="1699" spans="1:63" x14ac:dyDescent="0.25">
      <c r="A1699" s="443"/>
      <c r="B1699" s="438"/>
      <c r="C1699" s="441"/>
      <c r="D1699" s="441"/>
      <c r="E1699" s="441"/>
      <c r="I1699" s="442"/>
      <c r="Q1699" s="443"/>
      <c r="S1699" s="443"/>
      <c r="T1699" s="441"/>
      <c r="U1699" s="444"/>
      <c r="V1699" s="438"/>
      <c r="W1699" s="443"/>
      <c r="X1699" s="443"/>
      <c r="Y1699" s="441"/>
      <c r="Z1699" s="445"/>
      <c r="AA1699" s="441"/>
      <c r="AB1699" s="443"/>
      <c r="AC1699" s="441"/>
      <c r="AD1699" s="444"/>
      <c r="AG1699" s="441"/>
      <c r="AH1699" s="441"/>
      <c r="AI1699" s="443"/>
      <c r="AL1699" s="441"/>
      <c r="AN1699" s="441"/>
      <c r="AO1699" s="443"/>
      <c r="AP1699" s="441"/>
      <c r="AQ1699" s="441"/>
      <c r="AR1699" s="441"/>
      <c r="AS1699" s="441"/>
      <c r="AT1699" s="441"/>
      <c r="AU1699" s="441"/>
      <c r="AV1699" s="443"/>
      <c r="AW1699" s="442"/>
      <c r="AY1699" s="441"/>
      <c r="BC1699" s="441"/>
      <c r="BD1699" s="441"/>
      <c r="BE1699" s="441"/>
      <c r="BF1699" s="441"/>
      <c r="BG1699" s="441"/>
      <c r="BH1699" s="441"/>
      <c r="BI1699" s="441"/>
      <c r="BJ1699" s="441"/>
      <c r="BK1699" s="441"/>
    </row>
    <row r="1700" spans="1:63" x14ac:dyDescent="0.25">
      <c r="A1700" s="443"/>
      <c r="B1700" s="438"/>
      <c r="C1700" s="441"/>
      <c r="D1700" s="441"/>
      <c r="E1700" s="441"/>
      <c r="I1700" s="442"/>
      <c r="Q1700" s="443"/>
      <c r="S1700" s="443"/>
      <c r="T1700" s="441"/>
      <c r="U1700" s="444"/>
      <c r="V1700" s="438"/>
      <c r="W1700" s="443"/>
      <c r="X1700" s="443"/>
      <c r="Y1700" s="441"/>
      <c r="Z1700" s="445"/>
      <c r="AA1700" s="441"/>
      <c r="AB1700" s="443"/>
      <c r="AC1700" s="441"/>
      <c r="AD1700" s="444"/>
      <c r="AG1700" s="441"/>
      <c r="AH1700" s="441"/>
      <c r="AI1700" s="443"/>
      <c r="AL1700" s="441"/>
      <c r="AN1700" s="441"/>
      <c r="AO1700" s="443"/>
      <c r="AP1700" s="441"/>
      <c r="AQ1700" s="441"/>
      <c r="AR1700" s="441"/>
      <c r="AS1700" s="441"/>
      <c r="AT1700" s="441"/>
      <c r="AU1700" s="441"/>
      <c r="AV1700" s="443"/>
      <c r="AW1700" s="442"/>
      <c r="AY1700" s="441"/>
      <c r="BC1700" s="441"/>
      <c r="BD1700" s="441"/>
      <c r="BE1700" s="441"/>
      <c r="BF1700" s="441"/>
      <c r="BG1700" s="441"/>
      <c r="BH1700" s="441"/>
      <c r="BI1700" s="441"/>
      <c r="BJ1700" s="441"/>
      <c r="BK1700" s="441"/>
    </row>
    <row r="1701" spans="1:63" x14ac:dyDescent="0.25">
      <c r="A1701" s="443"/>
      <c r="B1701" s="438"/>
      <c r="C1701" s="441"/>
      <c r="D1701" s="441"/>
      <c r="E1701" s="441"/>
      <c r="I1701" s="442"/>
      <c r="Q1701" s="443"/>
      <c r="S1701" s="443"/>
      <c r="T1701" s="441"/>
      <c r="U1701" s="444"/>
      <c r="V1701" s="438"/>
      <c r="W1701" s="443"/>
      <c r="X1701" s="443"/>
      <c r="Y1701" s="441"/>
      <c r="Z1701" s="445"/>
      <c r="AA1701" s="441"/>
      <c r="AB1701" s="443"/>
      <c r="AC1701" s="441"/>
      <c r="AD1701" s="444"/>
      <c r="AG1701" s="441"/>
      <c r="AH1701" s="441"/>
      <c r="AI1701" s="443"/>
      <c r="AL1701" s="441"/>
      <c r="AN1701" s="441"/>
      <c r="AO1701" s="443"/>
      <c r="AP1701" s="441"/>
      <c r="AQ1701" s="441"/>
      <c r="AR1701" s="441"/>
      <c r="AS1701" s="441"/>
      <c r="AT1701" s="441"/>
      <c r="AU1701" s="441"/>
      <c r="AV1701" s="443"/>
      <c r="AW1701" s="442"/>
      <c r="AY1701" s="441"/>
      <c r="BC1701" s="441"/>
      <c r="BD1701" s="441"/>
      <c r="BE1701" s="441"/>
      <c r="BF1701" s="441"/>
      <c r="BG1701" s="441"/>
      <c r="BH1701" s="441"/>
      <c r="BI1701" s="441"/>
      <c r="BJ1701" s="441"/>
      <c r="BK1701" s="441"/>
    </row>
    <row r="1702" spans="1:63" x14ac:dyDescent="0.25">
      <c r="A1702" s="443"/>
      <c r="B1702" s="438"/>
      <c r="C1702" s="441"/>
      <c r="D1702" s="441"/>
      <c r="E1702" s="441"/>
      <c r="I1702" s="442"/>
      <c r="Q1702" s="443"/>
      <c r="S1702" s="443"/>
      <c r="T1702" s="441"/>
      <c r="U1702" s="444"/>
      <c r="V1702" s="438"/>
      <c r="W1702" s="443"/>
      <c r="X1702" s="443"/>
      <c r="Y1702" s="441"/>
      <c r="Z1702" s="445"/>
      <c r="AA1702" s="441"/>
      <c r="AB1702" s="443"/>
      <c r="AC1702" s="441"/>
      <c r="AD1702" s="444"/>
      <c r="AG1702" s="441"/>
      <c r="AH1702" s="441"/>
      <c r="AI1702" s="443"/>
      <c r="AL1702" s="441"/>
      <c r="AN1702" s="441"/>
      <c r="AO1702" s="443"/>
      <c r="AP1702" s="441"/>
      <c r="AQ1702" s="441"/>
      <c r="AR1702" s="441"/>
      <c r="AS1702" s="441"/>
      <c r="AT1702" s="441"/>
      <c r="AU1702" s="441"/>
      <c r="AV1702" s="443"/>
      <c r="AW1702" s="442"/>
      <c r="AY1702" s="441"/>
      <c r="BC1702" s="441"/>
      <c r="BD1702" s="441"/>
      <c r="BE1702" s="441"/>
      <c r="BF1702" s="441"/>
      <c r="BG1702" s="441"/>
      <c r="BH1702" s="441"/>
      <c r="BI1702" s="441"/>
      <c r="BJ1702" s="441"/>
      <c r="BK1702" s="441"/>
    </row>
    <row r="1703" spans="1:63" x14ac:dyDescent="0.25">
      <c r="A1703" s="443"/>
      <c r="B1703" s="438"/>
      <c r="C1703" s="441"/>
      <c r="D1703" s="441"/>
      <c r="E1703" s="441"/>
      <c r="I1703" s="442"/>
      <c r="Q1703" s="443"/>
      <c r="S1703" s="443"/>
      <c r="T1703" s="441"/>
      <c r="U1703" s="444"/>
      <c r="V1703" s="438"/>
      <c r="W1703" s="443"/>
      <c r="X1703" s="443"/>
      <c r="Y1703" s="441"/>
      <c r="Z1703" s="445"/>
      <c r="AA1703" s="441"/>
      <c r="AB1703" s="443"/>
      <c r="AC1703" s="441"/>
      <c r="AD1703" s="444"/>
      <c r="AG1703" s="441"/>
      <c r="AH1703" s="441"/>
      <c r="AI1703" s="443"/>
      <c r="AL1703" s="441"/>
      <c r="AN1703" s="441"/>
      <c r="AO1703" s="443"/>
      <c r="AP1703" s="441"/>
      <c r="AQ1703" s="441"/>
      <c r="AR1703" s="441"/>
      <c r="AS1703" s="441"/>
      <c r="AT1703" s="441"/>
      <c r="AU1703" s="441"/>
      <c r="AV1703" s="443"/>
      <c r="AW1703" s="442"/>
      <c r="AY1703" s="441"/>
      <c r="BC1703" s="441"/>
      <c r="BD1703" s="441"/>
      <c r="BE1703" s="441"/>
      <c r="BF1703" s="441"/>
      <c r="BG1703" s="441"/>
      <c r="BH1703" s="441"/>
      <c r="BI1703" s="441"/>
      <c r="BJ1703" s="441"/>
      <c r="BK1703" s="441"/>
    </row>
    <row r="1704" spans="1:63" x14ac:dyDescent="0.25">
      <c r="A1704" s="443"/>
      <c r="B1704" s="438"/>
      <c r="C1704" s="441"/>
      <c r="D1704" s="441"/>
      <c r="E1704" s="441"/>
      <c r="I1704" s="442"/>
      <c r="Q1704" s="443"/>
      <c r="S1704" s="443"/>
      <c r="T1704" s="441"/>
      <c r="U1704" s="444"/>
      <c r="V1704" s="438"/>
      <c r="W1704" s="443"/>
      <c r="X1704" s="443"/>
      <c r="Y1704" s="441"/>
      <c r="Z1704" s="445"/>
      <c r="AA1704" s="441"/>
      <c r="AB1704" s="443"/>
      <c r="AC1704" s="441"/>
      <c r="AD1704" s="444"/>
      <c r="AG1704" s="441"/>
      <c r="AH1704" s="441"/>
      <c r="AI1704" s="443"/>
      <c r="AL1704" s="441"/>
      <c r="AN1704" s="441"/>
      <c r="AO1704" s="443"/>
      <c r="AP1704" s="441"/>
      <c r="AQ1704" s="441"/>
      <c r="AR1704" s="441"/>
      <c r="AS1704" s="441"/>
      <c r="AT1704" s="441"/>
      <c r="AU1704" s="441"/>
      <c r="AV1704" s="443"/>
      <c r="AW1704" s="442"/>
      <c r="AY1704" s="441"/>
      <c r="BC1704" s="441"/>
      <c r="BD1704" s="441"/>
      <c r="BE1704" s="441"/>
      <c r="BF1704" s="441"/>
      <c r="BG1704" s="441"/>
      <c r="BH1704" s="441"/>
      <c r="BI1704" s="441"/>
      <c r="BJ1704" s="441"/>
      <c r="BK1704" s="441"/>
    </row>
    <row r="1705" spans="1:63" x14ac:dyDescent="0.25">
      <c r="A1705" s="443"/>
      <c r="B1705" s="438"/>
      <c r="C1705" s="441"/>
      <c r="D1705" s="441"/>
      <c r="E1705" s="441"/>
      <c r="I1705" s="442"/>
      <c r="Q1705" s="443"/>
      <c r="S1705" s="443"/>
      <c r="T1705" s="441"/>
      <c r="U1705" s="444"/>
      <c r="V1705" s="438"/>
      <c r="W1705" s="443"/>
      <c r="X1705" s="443"/>
      <c r="Y1705" s="441"/>
      <c r="Z1705" s="445"/>
      <c r="AA1705" s="441"/>
      <c r="AB1705" s="443"/>
      <c r="AC1705" s="441"/>
      <c r="AD1705" s="444"/>
      <c r="AG1705" s="441"/>
      <c r="AH1705" s="441"/>
      <c r="AI1705" s="443"/>
      <c r="AL1705" s="441"/>
      <c r="AN1705" s="441"/>
      <c r="AO1705" s="443"/>
      <c r="AP1705" s="441"/>
      <c r="AQ1705" s="441"/>
      <c r="AR1705" s="441"/>
      <c r="AS1705" s="441"/>
      <c r="AT1705" s="441"/>
      <c r="AU1705" s="441"/>
      <c r="AV1705" s="443"/>
      <c r="AW1705" s="442"/>
      <c r="AY1705" s="441"/>
      <c r="BC1705" s="441"/>
      <c r="BD1705" s="441"/>
      <c r="BE1705" s="441"/>
      <c r="BF1705" s="441"/>
      <c r="BG1705" s="441"/>
      <c r="BH1705" s="441"/>
      <c r="BI1705" s="441"/>
      <c r="BJ1705" s="441"/>
      <c r="BK1705" s="441"/>
    </row>
    <row r="1706" spans="1:63" x14ac:dyDescent="0.25">
      <c r="A1706" s="443"/>
      <c r="B1706" s="438"/>
      <c r="C1706" s="441"/>
      <c r="D1706" s="441"/>
      <c r="E1706" s="441"/>
      <c r="I1706" s="442"/>
      <c r="Q1706" s="443"/>
      <c r="S1706" s="443"/>
      <c r="T1706" s="441"/>
      <c r="U1706" s="444"/>
      <c r="V1706" s="438"/>
      <c r="W1706" s="443"/>
      <c r="X1706" s="443"/>
      <c r="Y1706" s="441"/>
      <c r="Z1706" s="445"/>
      <c r="AA1706" s="441"/>
      <c r="AB1706" s="443"/>
      <c r="AC1706" s="441"/>
      <c r="AD1706" s="444"/>
      <c r="AG1706" s="441"/>
      <c r="AH1706" s="441"/>
      <c r="AI1706" s="443"/>
      <c r="AL1706" s="441"/>
      <c r="AN1706" s="441"/>
      <c r="AO1706" s="443"/>
      <c r="AP1706" s="441"/>
      <c r="AQ1706" s="441"/>
      <c r="AR1706" s="441"/>
      <c r="AS1706" s="441"/>
      <c r="AT1706" s="441"/>
      <c r="AU1706" s="441"/>
      <c r="AV1706" s="443"/>
      <c r="AW1706" s="442"/>
      <c r="AY1706" s="441"/>
      <c r="BC1706" s="441"/>
      <c r="BD1706" s="441"/>
      <c r="BE1706" s="441"/>
      <c r="BF1706" s="441"/>
      <c r="BG1706" s="441"/>
      <c r="BH1706" s="441"/>
      <c r="BI1706" s="441"/>
      <c r="BJ1706" s="441"/>
      <c r="BK1706" s="441"/>
    </row>
    <row r="1707" spans="1:63" x14ac:dyDescent="0.25">
      <c r="A1707" s="443"/>
      <c r="B1707" s="438"/>
      <c r="C1707" s="441"/>
      <c r="D1707" s="441"/>
      <c r="E1707" s="441"/>
      <c r="I1707" s="442"/>
      <c r="Q1707" s="443"/>
      <c r="S1707" s="443"/>
      <c r="T1707" s="441"/>
      <c r="U1707" s="444"/>
      <c r="V1707" s="438"/>
      <c r="W1707" s="443"/>
      <c r="X1707" s="443"/>
      <c r="Y1707" s="441"/>
      <c r="Z1707" s="445"/>
      <c r="AA1707" s="441"/>
      <c r="AB1707" s="443"/>
      <c r="AC1707" s="441"/>
      <c r="AD1707" s="444"/>
      <c r="AG1707" s="441"/>
      <c r="AH1707" s="441"/>
      <c r="AI1707" s="443"/>
      <c r="AL1707" s="441"/>
      <c r="AN1707" s="441"/>
      <c r="AO1707" s="443"/>
      <c r="AP1707" s="441"/>
      <c r="AQ1707" s="441"/>
      <c r="AR1707" s="441"/>
      <c r="AS1707" s="441"/>
      <c r="AT1707" s="441"/>
      <c r="AU1707" s="441"/>
      <c r="AV1707" s="443"/>
      <c r="AW1707" s="442"/>
      <c r="AY1707" s="441"/>
      <c r="BC1707" s="441"/>
      <c r="BD1707" s="441"/>
      <c r="BE1707" s="441"/>
      <c r="BF1707" s="441"/>
      <c r="BG1707" s="441"/>
      <c r="BH1707" s="441"/>
      <c r="BI1707" s="441"/>
      <c r="BJ1707" s="441"/>
      <c r="BK1707" s="441"/>
    </row>
    <row r="1708" spans="1:63" x14ac:dyDescent="0.25">
      <c r="A1708" s="443"/>
      <c r="B1708" s="438"/>
      <c r="C1708" s="441"/>
      <c r="D1708" s="441"/>
      <c r="E1708" s="441"/>
      <c r="I1708" s="442"/>
      <c r="Q1708" s="443"/>
      <c r="S1708" s="443"/>
      <c r="T1708" s="441"/>
      <c r="U1708" s="444"/>
      <c r="V1708" s="438"/>
      <c r="W1708" s="443"/>
      <c r="X1708" s="443"/>
      <c r="Y1708" s="441"/>
      <c r="Z1708" s="445"/>
      <c r="AA1708" s="441"/>
      <c r="AB1708" s="443"/>
      <c r="AC1708" s="441"/>
      <c r="AD1708" s="444"/>
      <c r="AG1708" s="441"/>
      <c r="AH1708" s="441"/>
      <c r="AI1708" s="443"/>
      <c r="AL1708" s="441"/>
      <c r="AN1708" s="441"/>
      <c r="AO1708" s="443"/>
      <c r="AP1708" s="441"/>
      <c r="AQ1708" s="441"/>
      <c r="AR1708" s="441"/>
      <c r="AS1708" s="441"/>
      <c r="AT1708" s="441"/>
      <c r="AU1708" s="441"/>
      <c r="AV1708" s="443"/>
      <c r="AW1708" s="442"/>
      <c r="AY1708" s="441"/>
      <c r="BC1708" s="441"/>
      <c r="BD1708" s="441"/>
      <c r="BE1708" s="441"/>
      <c r="BF1708" s="441"/>
      <c r="BG1708" s="441"/>
      <c r="BH1708" s="441"/>
      <c r="BI1708" s="441"/>
      <c r="BJ1708" s="441"/>
      <c r="BK1708" s="441"/>
    </row>
    <row r="1709" spans="1:63" x14ac:dyDescent="0.25">
      <c r="A1709" s="443"/>
      <c r="B1709" s="438"/>
      <c r="C1709" s="441"/>
      <c r="D1709" s="441"/>
      <c r="E1709" s="441"/>
      <c r="I1709" s="442"/>
      <c r="Q1709" s="443"/>
      <c r="S1709" s="443"/>
      <c r="T1709" s="441"/>
      <c r="U1709" s="444"/>
      <c r="V1709" s="438"/>
      <c r="W1709" s="443"/>
      <c r="X1709" s="443"/>
      <c r="Y1709" s="441"/>
      <c r="Z1709" s="445"/>
      <c r="AA1709" s="441"/>
      <c r="AB1709" s="443"/>
      <c r="AC1709" s="441"/>
      <c r="AD1709" s="444"/>
      <c r="AG1709" s="441"/>
      <c r="AH1709" s="441"/>
      <c r="AI1709" s="443"/>
      <c r="AL1709" s="441"/>
      <c r="AN1709" s="441"/>
      <c r="AO1709" s="443"/>
      <c r="AP1709" s="441"/>
      <c r="AQ1709" s="441"/>
      <c r="AR1709" s="441"/>
      <c r="AS1709" s="441"/>
      <c r="AT1709" s="441"/>
      <c r="AU1709" s="441"/>
      <c r="AV1709" s="443"/>
      <c r="AW1709" s="442"/>
      <c r="AY1709" s="441"/>
      <c r="BC1709" s="441"/>
      <c r="BD1709" s="441"/>
      <c r="BE1709" s="441"/>
      <c r="BF1709" s="441"/>
      <c r="BG1709" s="441"/>
      <c r="BH1709" s="441"/>
      <c r="BI1709" s="441"/>
      <c r="BJ1709" s="441"/>
      <c r="BK1709" s="441"/>
    </row>
    <row r="1710" spans="1:63" x14ac:dyDescent="0.25">
      <c r="A1710" s="443"/>
      <c r="B1710" s="438"/>
      <c r="C1710" s="441"/>
      <c r="D1710" s="441"/>
      <c r="E1710" s="441"/>
      <c r="I1710" s="442"/>
      <c r="Q1710" s="443"/>
      <c r="S1710" s="443"/>
      <c r="T1710" s="441"/>
      <c r="U1710" s="444"/>
      <c r="V1710" s="438"/>
      <c r="W1710" s="443"/>
      <c r="X1710" s="443"/>
      <c r="Y1710" s="441"/>
      <c r="Z1710" s="445"/>
      <c r="AA1710" s="441"/>
      <c r="AB1710" s="443"/>
      <c r="AC1710" s="441"/>
      <c r="AD1710" s="444"/>
      <c r="AG1710" s="441"/>
      <c r="AH1710" s="441"/>
      <c r="AI1710" s="443"/>
      <c r="AL1710" s="441"/>
      <c r="AN1710" s="441"/>
      <c r="AO1710" s="443"/>
      <c r="AP1710" s="441"/>
      <c r="AQ1710" s="441"/>
      <c r="AR1710" s="441"/>
      <c r="AS1710" s="441"/>
      <c r="AT1710" s="441"/>
      <c r="AU1710" s="441"/>
      <c r="AV1710" s="443"/>
      <c r="AW1710" s="442"/>
      <c r="AY1710" s="441"/>
      <c r="BC1710" s="441"/>
      <c r="BD1710" s="441"/>
      <c r="BE1710" s="441"/>
      <c r="BF1710" s="441"/>
      <c r="BG1710" s="441"/>
      <c r="BH1710" s="441"/>
      <c r="BI1710" s="441"/>
      <c r="BJ1710" s="441"/>
      <c r="BK1710" s="441"/>
    </row>
    <row r="1711" spans="1:63" x14ac:dyDescent="0.25">
      <c r="A1711" s="443"/>
      <c r="B1711" s="438"/>
      <c r="C1711" s="441"/>
      <c r="D1711" s="441"/>
      <c r="E1711" s="441"/>
      <c r="I1711" s="442"/>
      <c r="Q1711" s="443"/>
      <c r="S1711" s="443"/>
      <c r="T1711" s="441"/>
      <c r="U1711" s="444"/>
      <c r="V1711" s="438"/>
      <c r="W1711" s="443"/>
      <c r="X1711" s="443"/>
      <c r="Y1711" s="441"/>
      <c r="Z1711" s="445"/>
      <c r="AA1711" s="441"/>
      <c r="AB1711" s="443"/>
      <c r="AC1711" s="441"/>
      <c r="AD1711" s="444"/>
      <c r="AG1711" s="441"/>
      <c r="AH1711" s="441"/>
      <c r="AI1711" s="443"/>
      <c r="AL1711" s="441"/>
      <c r="AN1711" s="441"/>
      <c r="AO1711" s="443"/>
      <c r="AP1711" s="441"/>
      <c r="AQ1711" s="441"/>
      <c r="AR1711" s="441"/>
      <c r="AS1711" s="441"/>
      <c r="AT1711" s="441"/>
      <c r="AU1711" s="441"/>
      <c r="AV1711" s="443"/>
      <c r="AW1711" s="442"/>
      <c r="AY1711" s="441"/>
      <c r="BC1711" s="441"/>
      <c r="BD1711" s="441"/>
      <c r="BE1711" s="441"/>
      <c r="BF1711" s="441"/>
      <c r="BG1711" s="441"/>
      <c r="BH1711" s="441"/>
      <c r="BI1711" s="441"/>
      <c r="BJ1711" s="441"/>
      <c r="BK1711" s="441"/>
    </row>
    <row r="1712" spans="1:63" x14ac:dyDescent="0.25">
      <c r="A1712" s="443"/>
      <c r="B1712" s="438"/>
      <c r="C1712" s="441"/>
      <c r="D1712" s="441"/>
      <c r="E1712" s="441"/>
      <c r="I1712" s="442"/>
      <c r="Q1712" s="443"/>
      <c r="S1712" s="443"/>
      <c r="T1712" s="441"/>
      <c r="U1712" s="444"/>
      <c r="V1712" s="438"/>
      <c r="W1712" s="443"/>
      <c r="X1712" s="443"/>
      <c r="Y1712" s="441"/>
      <c r="Z1712" s="445"/>
      <c r="AA1712" s="441"/>
      <c r="AB1712" s="443"/>
      <c r="AC1712" s="441"/>
      <c r="AD1712" s="444"/>
      <c r="AG1712" s="441"/>
      <c r="AH1712" s="441"/>
      <c r="AI1712" s="443"/>
      <c r="AL1712" s="441"/>
      <c r="AN1712" s="441"/>
      <c r="AO1712" s="443"/>
      <c r="AP1712" s="441"/>
      <c r="AQ1712" s="441"/>
      <c r="AR1712" s="441"/>
      <c r="AS1712" s="441"/>
      <c r="AT1712" s="441"/>
      <c r="AU1712" s="441"/>
      <c r="AV1712" s="443"/>
      <c r="AW1712" s="442"/>
      <c r="AY1712" s="441"/>
      <c r="BC1712" s="441"/>
      <c r="BD1712" s="441"/>
      <c r="BE1712" s="441"/>
      <c r="BF1712" s="441"/>
      <c r="BG1712" s="441"/>
      <c r="BH1712" s="441"/>
      <c r="BI1712" s="441"/>
      <c r="BJ1712" s="441"/>
      <c r="BK1712" s="441"/>
    </row>
    <row r="1713" spans="1:63" x14ac:dyDescent="0.25">
      <c r="A1713" s="443"/>
      <c r="B1713" s="438"/>
      <c r="C1713" s="441"/>
      <c r="D1713" s="441"/>
      <c r="E1713" s="441"/>
      <c r="I1713" s="442"/>
      <c r="Q1713" s="443"/>
      <c r="S1713" s="443"/>
      <c r="T1713" s="441"/>
      <c r="U1713" s="444"/>
      <c r="V1713" s="438"/>
      <c r="W1713" s="443"/>
      <c r="X1713" s="443"/>
      <c r="Y1713" s="441"/>
      <c r="Z1713" s="445"/>
      <c r="AA1713" s="441"/>
      <c r="AB1713" s="443"/>
      <c r="AC1713" s="441"/>
      <c r="AD1713" s="444"/>
      <c r="AG1713" s="441"/>
      <c r="AH1713" s="441"/>
      <c r="AI1713" s="443"/>
      <c r="AL1713" s="441"/>
      <c r="AN1713" s="441"/>
      <c r="AO1713" s="443"/>
      <c r="AP1713" s="441"/>
      <c r="AQ1713" s="441"/>
      <c r="AR1713" s="441"/>
      <c r="AS1713" s="441"/>
      <c r="AT1713" s="441"/>
      <c r="AU1713" s="441"/>
      <c r="AV1713" s="443"/>
      <c r="AW1713" s="442"/>
      <c r="AY1713" s="441"/>
      <c r="BC1713" s="441"/>
      <c r="BD1713" s="441"/>
      <c r="BE1713" s="441"/>
      <c r="BF1713" s="441"/>
      <c r="BG1713" s="441"/>
      <c r="BH1713" s="441"/>
      <c r="BI1713" s="441"/>
      <c r="BJ1713" s="441"/>
      <c r="BK1713" s="441"/>
    </row>
    <row r="1714" spans="1:63" x14ac:dyDescent="0.25">
      <c r="A1714" s="443"/>
      <c r="B1714" s="438"/>
      <c r="C1714" s="441"/>
      <c r="D1714" s="441"/>
      <c r="E1714" s="441"/>
      <c r="I1714" s="442"/>
      <c r="Q1714" s="443"/>
      <c r="S1714" s="443"/>
      <c r="T1714" s="441"/>
      <c r="U1714" s="444"/>
      <c r="V1714" s="438"/>
      <c r="W1714" s="443"/>
      <c r="X1714" s="443"/>
      <c r="Y1714" s="441"/>
      <c r="Z1714" s="445"/>
      <c r="AA1714" s="441"/>
      <c r="AB1714" s="443"/>
      <c r="AC1714" s="441"/>
      <c r="AD1714" s="444"/>
      <c r="AG1714" s="441"/>
      <c r="AH1714" s="441"/>
      <c r="AI1714" s="443"/>
      <c r="AL1714" s="441"/>
      <c r="AN1714" s="441"/>
      <c r="AO1714" s="443"/>
      <c r="AP1714" s="441"/>
      <c r="AQ1714" s="441"/>
      <c r="AR1714" s="441"/>
      <c r="AS1714" s="441"/>
      <c r="AT1714" s="441"/>
      <c r="AU1714" s="441"/>
      <c r="AV1714" s="443"/>
      <c r="AW1714" s="442"/>
      <c r="AY1714" s="441"/>
      <c r="BC1714" s="441"/>
      <c r="BD1714" s="441"/>
      <c r="BE1714" s="441"/>
      <c r="BF1714" s="441"/>
      <c r="BG1714" s="441"/>
      <c r="BH1714" s="441"/>
      <c r="BI1714" s="441"/>
      <c r="BJ1714" s="441"/>
      <c r="BK1714" s="441"/>
    </row>
    <row r="1715" spans="1:63" x14ac:dyDescent="0.25">
      <c r="A1715" s="443"/>
      <c r="B1715" s="438"/>
      <c r="C1715" s="441"/>
      <c r="D1715" s="441"/>
      <c r="E1715" s="441"/>
      <c r="I1715" s="442"/>
      <c r="Q1715" s="443"/>
      <c r="S1715" s="443"/>
      <c r="T1715" s="441"/>
      <c r="U1715" s="444"/>
      <c r="V1715" s="438"/>
      <c r="W1715" s="443"/>
      <c r="X1715" s="443"/>
      <c r="Y1715" s="441"/>
      <c r="Z1715" s="445"/>
      <c r="AA1715" s="441"/>
      <c r="AB1715" s="443"/>
      <c r="AC1715" s="441"/>
      <c r="AD1715" s="444"/>
      <c r="AG1715" s="441"/>
      <c r="AH1715" s="441"/>
      <c r="AI1715" s="443"/>
      <c r="AL1715" s="441"/>
      <c r="AN1715" s="441"/>
      <c r="AO1715" s="443"/>
      <c r="AP1715" s="441"/>
      <c r="AQ1715" s="441"/>
      <c r="AR1715" s="441"/>
      <c r="AS1715" s="441"/>
      <c r="AT1715" s="441"/>
      <c r="AU1715" s="441"/>
      <c r="AV1715" s="443"/>
      <c r="AW1715" s="442"/>
      <c r="AY1715" s="441"/>
      <c r="BC1715" s="441"/>
      <c r="BD1715" s="441"/>
      <c r="BE1715" s="441"/>
      <c r="BF1715" s="441"/>
      <c r="BG1715" s="441"/>
      <c r="BH1715" s="441"/>
      <c r="BI1715" s="441"/>
      <c r="BJ1715" s="441"/>
      <c r="BK1715" s="441"/>
    </row>
    <row r="1716" spans="1:63" x14ac:dyDescent="0.25">
      <c r="A1716" s="443"/>
      <c r="B1716" s="438"/>
      <c r="C1716" s="441"/>
      <c r="D1716" s="441"/>
      <c r="E1716" s="441"/>
      <c r="I1716" s="442"/>
      <c r="Q1716" s="443"/>
      <c r="S1716" s="443"/>
      <c r="T1716" s="441"/>
      <c r="U1716" s="444"/>
      <c r="V1716" s="438"/>
      <c r="W1716" s="443"/>
      <c r="X1716" s="443"/>
      <c r="Y1716" s="441"/>
      <c r="Z1716" s="445"/>
      <c r="AA1716" s="441"/>
      <c r="AB1716" s="443"/>
      <c r="AC1716" s="441"/>
      <c r="AD1716" s="444"/>
      <c r="AG1716" s="441"/>
      <c r="AH1716" s="441"/>
      <c r="AI1716" s="443"/>
      <c r="AL1716" s="441"/>
      <c r="AN1716" s="441"/>
      <c r="AO1716" s="443"/>
      <c r="AP1716" s="441"/>
      <c r="AQ1716" s="441"/>
      <c r="AR1716" s="441"/>
      <c r="AS1716" s="441"/>
      <c r="AT1716" s="441"/>
      <c r="AU1716" s="441"/>
      <c r="AV1716" s="443"/>
      <c r="AW1716" s="442"/>
      <c r="AY1716" s="441"/>
      <c r="BC1716" s="441"/>
      <c r="BD1716" s="441"/>
      <c r="BE1716" s="441"/>
      <c r="BF1716" s="441"/>
      <c r="BG1716" s="441"/>
      <c r="BH1716" s="441"/>
      <c r="BI1716" s="441"/>
      <c r="BJ1716" s="441"/>
      <c r="BK1716" s="441"/>
    </row>
    <row r="1717" spans="1:63" x14ac:dyDescent="0.25">
      <c r="A1717" s="443"/>
      <c r="B1717" s="438"/>
      <c r="C1717" s="441"/>
      <c r="D1717" s="441"/>
      <c r="E1717" s="441"/>
      <c r="I1717" s="442"/>
      <c r="Q1717" s="443"/>
      <c r="S1717" s="443"/>
      <c r="T1717" s="441"/>
      <c r="U1717" s="444"/>
      <c r="V1717" s="438"/>
      <c r="W1717" s="443"/>
      <c r="X1717" s="443"/>
      <c r="Y1717" s="441"/>
      <c r="Z1717" s="445"/>
      <c r="AA1717" s="441"/>
      <c r="AB1717" s="443"/>
      <c r="AC1717" s="441"/>
      <c r="AD1717" s="444"/>
      <c r="AG1717" s="441"/>
      <c r="AH1717" s="441"/>
      <c r="AI1717" s="443"/>
      <c r="AL1717" s="441"/>
      <c r="AN1717" s="441"/>
      <c r="AO1717" s="443"/>
      <c r="AP1717" s="441"/>
      <c r="AQ1717" s="441"/>
      <c r="AR1717" s="441"/>
      <c r="AS1717" s="441"/>
      <c r="AT1717" s="441"/>
      <c r="AU1717" s="441"/>
      <c r="AV1717" s="443"/>
      <c r="AW1717" s="442"/>
      <c r="AY1717" s="441"/>
      <c r="BC1717" s="441"/>
      <c r="BD1717" s="441"/>
      <c r="BE1717" s="441"/>
      <c r="BF1717" s="441"/>
      <c r="BG1717" s="441"/>
      <c r="BH1717" s="441"/>
      <c r="BI1717" s="441"/>
      <c r="BJ1717" s="441"/>
      <c r="BK1717" s="441"/>
    </row>
    <row r="1718" spans="1:63" x14ac:dyDescent="0.25">
      <c r="A1718" s="443"/>
      <c r="B1718" s="438"/>
      <c r="C1718" s="441"/>
      <c r="D1718" s="441"/>
      <c r="E1718" s="441"/>
      <c r="I1718" s="442"/>
      <c r="Q1718" s="443"/>
      <c r="S1718" s="443"/>
      <c r="T1718" s="441"/>
      <c r="U1718" s="444"/>
      <c r="V1718" s="438"/>
      <c r="W1718" s="443"/>
      <c r="X1718" s="443"/>
      <c r="Y1718" s="441"/>
      <c r="Z1718" s="445"/>
      <c r="AA1718" s="441"/>
      <c r="AB1718" s="443"/>
      <c r="AC1718" s="441"/>
      <c r="AD1718" s="444"/>
      <c r="AG1718" s="441"/>
      <c r="AH1718" s="441"/>
      <c r="AI1718" s="443"/>
      <c r="AL1718" s="441"/>
      <c r="AN1718" s="441"/>
      <c r="AO1718" s="443"/>
      <c r="AP1718" s="441"/>
      <c r="AQ1718" s="441"/>
      <c r="AR1718" s="441"/>
      <c r="AS1718" s="441"/>
      <c r="AT1718" s="441"/>
      <c r="AU1718" s="441"/>
      <c r="AV1718" s="443"/>
      <c r="AW1718" s="442"/>
      <c r="AY1718" s="441"/>
      <c r="BC1718" s="441"/>
      <c r="BD1718" s="441"/>
      <c r="BE1718" s="441"/>
      <c r="BF1718" s="441"/>
      <c r="BG1718" s="441"/>
      <c r="BH1718" s="441"/>
      <c r="BI1718" s="441"/>
      <c r="BJ1718" s="441"/>
      <c r="BK1718" s="441"/>
    </row>
    <row r="1719" spans="1:63" x14ac:dyDescent="0.25">
      <c r="A1719" s="443"/>
      <c r="B1719" s="438"/>
      <c r="C1719" s="441"/>
      <c r="D1719" s="441"/>
      <c r="E1719" s="441"/>
      <c r="I1719" s="442"/>
      <c r="Q1719" s="443"/>
      <c r="S1719" s="443"/>
      <c r="T1719" s="441"/>
      <c r="U1719" s="444"/>
      <c r="V1719" s="438"/>
      <c r="W1719" s="443"/>
      <c r="X1719" s="443"/>
      <c r="Y1719" s="441"/>
      <c r="Z1719" s="445"/>
      <c r="AA1719" s="441"/>
      <c r="AB1719" s="443"/>
      <c r="AC1719" s="441"/>
      <c r="AD1719" s="444"/>
      <c r="AG1719" s="441"/>
      <c r="AH1719" s="441"/>
      <c r="AI1719" s="443"/>
      <c r="AL1719" s="441"/>
      <c r="AN1719" s="441"/>
      <c r="AO1719" s="443"/>
      <c r="AP1719" s="441"/>
      <c r="AQ1719" s="441"/>
      <c r="AR1719" s="441"/>
      <c r="AS1719" s="441"/>
      <c r="AT1719" s="441"/>
      <c r="AU1719" s="441"/>
      <c r="AV1719" s="443"/>
      <c r="AW1719" s="442"/>
      <c r="AY1719" s="441"/>
      <c r="BC1719" s="441"/>
      <c r="BD1719" s="441"/>
      <c r="BE1719" s="441"/>
      <c r="BF1719" s="441"/>
      <c r="BG1719" s="441"/>
      <c r="BH1719" s="441"/>
      <c r="BI1719" s="441"/>
      <c r="BJ1719" s="441"/>
      <c r="BK1719" s="441"/>
    </row>
    <row r="1720" spans="1:63" x14ac:dyDescent="0.25">
      <c r="A1720" s="443"/>
      <c r="B1720" s="438"/>
      <c r="C1720" s="441"/>
      <c r="D1720" s="441"/>
      <c r="E1720" s="441"/>
      <c r="I1720" s="442"/>
      <c r="Q1720" s="443"/>
      <c r="S1720" s="443"/>
      <c r="T1720" s="441"/>
      <c r="U1720" s="444"/>
      <c r="V1720" s="438"/>
      <c r="W1720" s="443"/>
      <c r="X1720" s="443"/>
      <c r="Y1720" s="441"/>
      <c r="Z1720" s="445"/>
      <c r="AA1720" s="441"/>
      <c r="AB1720" s="443"/>
      <c r="AC1720" s="441"/>
      <c r="AD1720" s="444"/>
      <c r="AG1720" s="441"/>
      <c r="AH1720" s="441"/>
      <c r="AI1720" s="443"/>
      <c r="AL1720" s="441"/>
      <c r="AN1720" s="441"/>
      <c r="AO1720" s="443"/>
      <c r="AP1720" s="441"/>
      <c r="AQ1720" s="441"/>
      <c r="AR1720" s="441"/>
      <c r="AS1720" s="441"/>
      <c r="AT1720" s="441"/>
      <c r="AU1720" s="441"/>
      <c r="AV1720" s="443"/>
      <c r="AW1720" s="442"/>
      <c r="AY1720" s="441"/>
      <c r="BC1720" s="441"/>
      <c r="BD1720" s="441"/>
      <c r="BE1720" s="441"/>
      <c r="BF1720" s="441"/>
      <c r="BG1720" s="441"/>
      <c r="BH1720" s="441"/>
      <c r="BI1720" s="441"/>
      <c r="BJ1720" s="441"/>
      <c r="BK1720" s="441"/>
    </row>
    <row r="1721" spans="1:63" x14ac:dyDescent="0.25">
      <c r="A1721" s="443"/>
      <c r="B1721" s="438"/>
      <c r="C1721" s="441"/>
      <c r="D1721" s="441"/>
      <c r="E1721" s="441"/>
      <c r="I1721" s="442"/>
      <c r="Q1721" s="443"/>
      <c r="S1721" s="443"/>
      <c r="T1721" s="441"/>
      <c r="U1721" s="444"/>
      <c r="V1721" s="438"/>
      <c r="W1721" s="443"/>
      <c r="X1721" s="443"/>
      <c r="Y1721" s="441"/>
      <c r="Z1721" s="445"/>
      <c r="AA1721" s="441"/>
      <c r="AB1721" s="443"/>
      <c r="AC1721" s="441"/>
      <c r="AD1721" s="444"/>
      <c r="AG1721" s="441"/>
      <c r="AH1721" s="441"/>
      <c r="AI1721" s="443"/>
      <c r="AL1721" s="441"/>
      <c r="AN1721" s="441"/>
      <c r="AO1721" s="443"/>
      <c r="AP1721" s="441"/>
      <c r="AQ1721" s="441"/>
      <c r="AR1721" s="441"/>
      <c r="AS1721" s="441"/>
      <c r="AT1721" s="441"/>
      <c r="AU1721" s="441"/>
      <c r="AV1721" s="443"/>
      <c r="AW1721" s="442"/>
      <c r="AY1721" s="441"/>
      <c r="BC1721" s="441"/>
      <c r="BD1721" s="441"/>
      <c r="BE1721" s="441"/>
      <c r="BF1721" s="441"/>
      <c r="BG1721" s="441"/>
      <c r="BH1721" s="441"/>
      <c r="BI1721" s="441"/>
      <c r="BJ1721" s="441"/>
      <c r="BK1721" s="441"/>
    </row>
    <row r="1722" spans="1:63" x14ac:dyDescent="0.25">
      <c r="A1722" s="443"/>
      <c r="B1722" s="438"/>
      <c r="C1722" s="441"/>
      <c r="D1722" s="441"/>
      <c r="E1722" s="441"/>
      <c r="I1722" s="442"/>
      <c r="Q1722" s="443"/>
      <c r="S1722" s="443"/>
      <c r="T1722" s="441"/>
      <c r="U1722" s="444"/>
      <c r="V1722" s="438"/>
      <c r="W1722" s="443"/>
      <c r="X1722" s="443"/>
      <c r="Y1722" s="441"/>
      <c r="Z1722" s="445"/>
      <c r="AA1722" s="441"/>
      <c r="AB1722" s="443"/>
      <c r="AC1722" s="441"/>
      <c r="AD1722" s="444"/>
      <c r="AG1722" s="441"/>
      <c r="AH1722" s="441"/>
      <c r="AI1722" s="443"/>
      <c r="AL1722" s="441"/>
      <c r="AN1722" s="441"/>
      <c r="AO1722" s="443"/>
      <c r="AP1722" s="441"/>
      <c r="AQ1722" s="441"/>
      <c r="AR1722" s="441"/>
      <c r="AS1722" s="441"/>
      <c r="AT1722" s="441"/>
      <c r="AU1722" s="441"/>
      <c r="AV1722" s="443"/>
      <c r="AW1722" s="442"/>
      <c r="AY1722" s="441"/>
      <c r="BC1722" s="441"/>
      <c r="BD1722" s="441"/>
      <c r="BE1722" s="441"/>
      <c r="BF1722" s="441"/>
      <c r="BG1722" s="441"/>
      <c r="BH1722" s="441"/>
      <c r="BI1722" s="441"/>
      <c r="BJ1722" s="441"/>
      <c r="BK1722" s="441"/>
    </row>
    <row r="1723" spans="1:63" x14ac:dyDescent="0.25">
      <c r="A1723" s="443"/>
      <c r="B1723" s="438"/>
      <c r="C1723" s="441"/>
      <c r="D1723" s="441"/>
      <c r="E1723" s="441"/>
      <c r="I1723" s="442"/>
      <c r="Q1723" s="443"/>
      <c r="S1723" s="443"/>
      <c r="T1723" s="441"/>
      <c r="U1723" s="444"/>
      <c r="V1723" s="438"/>
      <c r="W1723" s="443"/>
      <c r="X1723" s="443"/>
      <c r="Y1723" s="441"/>
      <c r="Z1723" s="445"/>
      <c r="AA1723" s="441"/>
      <c r="AB1723" s="443"/>
      <c r="AC1723" s="441"/>
      <c r="AD1723" s="444"/>
      <c r="AG1723" s="441"/>
      <c r="AH1723" s="441"/>
      <c r="AI1723" s="443"/>
      <c r="AL1723" s="441"/>
      <c r="AN1723" s="441"/>
      <c r="AO1723" s="443"/>
      <c r="AP1723" s="441"/>
      <c r="AQ1723" s="441"/>
      <c r="AR1723" s="441"/>
      <c r="AS1723" s="441"/>
      <c r="AT1723" s="441"/>
      <c r="AU1723" s="441"/>
      <c r="AV1723" s="443"/>
      <c r="AW1723" s="442"/>
      <c r="AY1723" s="441"/>
      <c r="BC1723" s="441"/>
      <c r="BD1723" s="441"/>
      <c r="BE1723" s="441"/>
      <c r="BF1723" s="441"/>
      <c r="BG1723" s="441"/>
      <c r="BH1723" s="441"/>
      <c r="BI1723" s="441"/>
      <c r="BJ1723" s="441"/>
      <c r="BK1723" s="441"/>
    </row>
    <row r="1724" spans="1:63" x14ac:dyDescent="0.25">
      <c r="A1724" s="443"/>
      <c r="B1724" s="438"/>
      <c r="C1724" s="441"/>
      <c r="D1724" s="441"/>
      <c r="E1724" s="441"/>
      <c r="I1724" s="442"/>
      <c r="Q1724" s="443"/>
      <c r="S1724" s="443"/>
      <c r="T1724" s="441"/>
      <c r="U1724" s="444"/>
      <c r="V1724" s="438"/>
      <c r="W1724" s="443"/>
      <c r="X1724" s="443"/>
      <c r="Y1724" s="441"/>
      <c r="Z1724" s="445"/>
      <c r="AA1724" s="441"/>
      <c r="AB1724" s="443"/>
      <c r="AC1724" s="441"/>
      <c r="AD1724" s="444"/>
      <c r="AG1724" s="441"/>
      <c r="AH1724" s="441"/>
      <c r="AI1724" s="443"/>
      <c r="AL1724" s="441"/>
      <c r="AN1724" s="441"/>
      <c r="AO1724" s="443"/>
      <c r="AP1724" s="441"/>
      <c r="AQ1724" s="441"/>
      <c r="AR1724" s="441"/>
      <c r="AS1724" s="441"/>
      <c r="AT1724" s="441"/>
      <c r="AU1724" s="441"/>
      <c r="AV1724" s="443"/>
      <c r="AW1724" s="442"/>
      <c r="AY1724" s="441"/>
      <c r="BC1724" s="441"/>
      <c r="BD1724" s="441"/>
      <c r="BE1724" s="441"/>
      <c r="BF1724" s="441"/>
      <c r="BG1724" s="441"/>
      <c r="BH1724" s="441"/>
      <c r="BI1724" s="441"/>
      <c r="BJ1724" s="441"/>
      <c r="BK1724" s="441"/>
    </row>
    <row r="1725" spans="1:63" x14ac:dyDescent="0.25">
      <c r="A1725" s="443"/>
      <c r="B1725" s="438"/>
      <c r="C1725" s="441"/>
      <c r="D1725" s="441"/>
      <c r="E1725" s="441"/>
      <c r="I1725" s="442"/>
      <c r="Q1725" s="443"/>
      <c r="S1725" s="443"/>
      <c r="T1725" s="441"/>
      <c r="U1725" s="444"/>
      <c r="V1725" s="438"/>
      <c r="W1725" s="443"/>
      <c r="X1725" s="443"/>
      <c r="Y1725" s="441"/>
      <c r="Z1725" s="445"/>
      <c r="AA1725" s="441"/>
      <c r="AB1725" s="443"/>
      <c r="AC1725" s="441"/>
      <c r="AD1725" s="444"/>
      <c r="AG1725" s="441"/>
      <c r="AH1725" s="441"/>
      <c r="AI1725" s="443"/>
      <c r="AL1725" s="441"/>
      <c r="AN1725" s="441"/>
      <c r="AO1725" s="443"/>
      <c r="AP1725" s="441"/>
      <c r="AQ1725" s="441"/>
      <c r="AR1725" s="441"/>
      <c r="AS1725" s="441"/>
      <c r="AT1725" s="441"/>
      <c r="AU1725" s="441"/>
      <c r="AV1725" s="443"/>
      <c r="AW1725" s="442"/>
      <c r="AY1725" s="441"/>
      <c r="BC1725" s="441"/>
      <c r="BD1725" s="441"/>
      <c r="BE1725" s="441"/>
      <c r="BF1725" s="441"/>
      <c r="BG1725" s="441"/>
      <c r="BH1725" s="441"/>
      <c r="BI1725" s="441"/>
      <c r="BJ1725" s="441"/>
      <c r="BK1725" s="441"/>
    </row>
    <row r="1726" spans="1:63" x14ac:dyDescent="0.25">
      <c r="A1726" s="443"/>
      <c r="B1726" s="438"/>
      <c r="C1726" s="441"/>
      <c r="D1726" s="441"/>
      <c r="E1726" s="441"/>
      <c r="I1726" s="442"/>
      <c r="Q1726" s="443"/>
      <c r="S1726" s="443"/>
      <c r="T1726" s="441"/>
      <c r="U1726" s="444"/>
      <c r="V1726" s="438"/>
      <c r="W1726" s="443"/>
      <c r="X1726" s="443"/>
      <c r="Y1726" s="441"/>
      <c r="Z1726" s="445"/>
      <c r="AA1726" s="441"/>
      <c r="AB1726" s="443"/>
      <c r="AC1726" s="441"/>
      <c r="AD1726" s="444"/>
      <c r="AG1726" s="441"/>
      <c r="AH1726" s="441"/>
      <c r="AI1726" s="443"/>
      <c r="AL1726" s="441"/>
      <c r="AN1726" s="441"/>
      <c r="AO1726" s="443"/>
      <c r="AP1726" s="441"/>
      <c r="AQ1726" s="441"/>
      <c r="AR1726" s="441"/>
      <c r="AS1726" s="441"/>
      <c r="AT1726" s="441"/>
      <c r="AU1726" s="441"/>
      <c r="AV1726" s="443"/>
      <c r="AW1726" s="442"/>
      <c r="AY1726" s="441"/>
      <c r="BC1726" s="441"/>
      <c r="BD1726" s="441"/>
      <c r="BE1726" s="441"/>
      <c r="BF1726" s="441"/>
      <c r="BG1726" s="441"/>
      <c r="BH1726" s="441"/>
      <c r="BI1726" s="441"/>
      <c r="BJ1726" s="441"/>
      <c r="BK1726" s="441"/>
    </row>
    <row r="1727" spans="1:63" x14ac:dyDescent="0.25">
      <c r="A1727" s="443"/>
      <c r="B1727" s="438"/>
      <c r="C1727" s="441"/>
      <c r="D1727" s="441"/>
      <c r="E1727" s="441"/>
      <c r="I1727" s="442"/>
      <c r="Q1727" s="443"/>
      <c r="S1727" s="443"/>
      <c r="T1727" s="441"/>
      <c r="U1727" s="444"/>
      <c r="V1727" s="438"/>
      <c r="W1727" s="443"/>
      <c r="X1727" s="443"/>
      <c r="Y1727" s="441"/>
      <c r="Z1727" s="445"/>
      <c r="AA1727" s="441"/>
      <c r="AB1727" s="443"/>
      <c r="AC1727" s="441"/>
      <c r="AD1727" s="444"/>
      <c r="AG1727" s="441"/>
      <c r="AH1727" s="441"/>
      <c r="AI1727" s="443"/>
      <c r="AL1727" s="441"/>
      <c r="AN1727" s="441"/>
      <c r="AO1727" s="443"/>
      <c r="AP1727" s="441"/>
      <c r="AQ1727" s="441"/>
      <c r="AR1727" s="441"/>
      <c r="AS1727" s="441"/>
      <c r="AT1727" s="441"/>
      <c r="AU1727" s="441"/>
      <c r="AV1727" s="443"/>
      <c r="AW1727" s="442"/>
      <c r="AY1727" s="441"/>
      <c r="BC1727" s="441"/>
      <c r="BD1727" s="441"/>
      <c r="BE1727" s="441"/>
      <c r="BF1727" s="441"/>
      <c r="BG1727" s="441"/>
      <c r="BH1727" s="441"/>
      <c r="BI1727" s="441"/>
      <c r="BJ1727" s="441"/>
      <c r="BK1727" s="441"/>
    </row>
    <row r="1728" spans="1:63" x14ac:dyDescent="0.25">
      <c r="A1728" s="443"/>
      <c r="B1728" s="438"/>
      <c r="C1728" s="441"/>
      <c r="D1728" s="441"/>
      <c r="E1728" s="441"/>
      <c r="I1728" s="442"/>
      <c r="Q1728" s="443"/>
      <c r="S1728" s="443"/>
      <c r="T1728" s="441"/>
      <c r="U1728" s="444"/>
      <c r="V1728" s="438"/>
      <c r="W1728" s="443"/>
      <c r="X1728" s="443"/>
      <c r="Y1728" s="441"/>
      <c r="Z1728" s="445"/>
      <c r="AA1728" s="441"/>
      <c r="AB1728" s="443"/>
      <c r="AC1728" s="441"/>
      <c r="AD1728" s="444"/>
      <c r="AG1728" s="441"/>
      <c r="AH1728" s="441"/>
      <c r="AI1728" s="443"/>
      <c r="AL1728" s="441"/>
      <c r="AN1728" s="441"/>
      <c r="AO1728" s="443"/>
      <c r="AP1728" s="441"/>
      <c r="AQ1728" s="441"/>
      <c r="AR1728" s="441"/>
      <c r="AS1728" s="441"/>
      <c r="AT1728" s="441"/>
      <c r="AU1728" s="441"/>
      <c r="AV1728" s="443"/>
      <c r="AW1728" s="442"/>
      <c r="AY1728" s="441"/>
      <c r="BC1728" s="441"/>
      <c r="BD1728" s="441"/>
      <c r="BE1728" s="441"/>
      <c r="BF1728" s="441"/>
      <c r="BG1728" s="441"/>
      <c r="BH1728" s="441"/>
      <c r="BI1728" s="441"/>
      <c r="BJ1728" s="441"/>
      <c r="BK1728" s="441"/>
    </row>
    <row r="1729" spans="1:63" x14ac:dyDescent="0.25">
      <c r="A1729" s="443"/>
      <c r="B1729" s="438"/>
      <c r="C1729" s="441"/>
      <c r="D1729" s="441"/>
      <c r="E1729" s="441"/>
      <c r="I1729" s="442"/>
      <c r="Q1729" s="443"/>
      <c r="S1729" s="443"/>
      <c r="T1729" s="441"/>
      <c r="U1729" s="444"/>
      <c r="V1729" s="438"/>
      <c r="W1729" s="443"/>
      <c r="X1729" s="443"/>
      <c r="Y1729" s="441"/>
      <c r="Z1729" s="445"/>
      <c r="AA1729" s="441"/>
      <c r="AB1729" s="443"/>
      <c r="AC1729" s="441"/>
      <c r="AD1729" s="444"/>
      <c r="AG1729" s="441"/>
      <c r="AH1729" s="441"/>
      <c r="AI1729" s="443"/>
      <c r="AL1729" s="441"/>
      <c r="AN1729" s="441"/>
      <c r="AO1729" s="443"/>
      <c r="AP1729" s="441"/>
      <c r="AQ1729" s="441"/>
      <c r="AR1729" s="441"/>
      <c r="AS1729" s="441"/>
      <c r="AT1729" s="441"/>
      <c r="AU1729" s="441"/>
      <c r="AV1729" s="443"/>
      <c r="AW1729" s="442"/>
      <c r="AY1729" s="441"/>
      <c r="BC1729" s="441"/>
      <c r="BD1729" s="441"/>
      <c r="BE1729" s="441"/>
      <c r="BF1729" s="441"/>
      <c r="BG1729" s="441"/>
      <c r="BH1729" s="441"/>
      <c r="BI1729" s="441"/>
      <c r="BJ1729" s="441"/>
      <c r="BK1729" s="441"/>
    </row>
    <row r="1730" spans="1:63" x14ac:dyDescent="0.25">
      <c r="A1730" s="443"/>
      <c r="B1730" s="438"/>
      <c r="C1730" s="441"/>
      <c r="D1730" s="441"/>
      <c r="E1730" s="441"/>
      <c r="I1730" s="442"/>
      <c r="Q1730" s="443"/>
      <c r="S1730" s="443"/>
      <c r="T1730" s="441"/>
      <c r="U1730" s="444"/>
      <c r="V1730" s="438"/>
      <c r="W1730" s="443"/>
      <c r="X1730" s="443"/>
      <c r="Y1730" s="441"/>
      <c r="Z1730" s="445"/>
      <c r="AA1730" s="441"/>
      <c r="AB1730" s="443"/>
      <c r="AC1730" s="441"/>
      <c r="AD1730" s="444"/>
      <c r="AG1730" s="441"/>
      <c r="AH1730" s="441"/>
      <c r="AI1730" s="443"/>
      <c r="AL1730" s="441"/>
      <c r="AN1730" s="441"/>
      <c r="AO1730" s="443"/>
      <c r="AP1730" s="441"/>
      <c r="AQ1730" s="441"/>
      <c r="AR1730" s="441"/>
      <c r="AS1730" s="441"/>
      <c r="AT1730" s="441"/>
      <c r="AU1730" s="441"/>
      <c r="AV1730" s="443"/>
      <c r="AW1730" s="442"/>
      <c r="AY1730" s="441"/>
      <c r="BC1730" s="441"/>
      <c r="BD1730" s="441"/>
      <c r="BE1730" s="441"/>
      <c r="BF1730" s="441"/>
      <c r="BG1730" s="441"/>
      <c r="BH1730" s="441"/>
      <c r="BI1730" s="441"/>
      <c r="BJ1730" s="441"/>
      <c r="BK1730" s="441"/>
    </row>
    <row r="1731" spans="1:63" x14ac:dyDescent="0.25">
      <c r="A1731" s="443"/>
      <c r="B1731" s="438"/>
      <c r="C1731" s="441"/>
      <c r="D1731" s="441"/>
      <c r="E1731" s="441"/>
      <c r="I1731" s="442"/>
      <c r="Q1731" s="443"/>
      <c r="S1731" s="443"/>
      <c r="T1731" s="441"/>
      <c r="U1731" s="444"/>
      <c r="V1731" s="438"/>
      <c r="W1731" s="443"/>
      <c r="X1731" s="443"/>
      <c r="Y1731" s="441"/>
      <c r="Z1731" s="445"/>
      <c r="AA1731" s="441"/>
      <c r="AB1731" s="443"/>
      <c r="AC1731" s="441"/>
      <c r="AD1731" s="444"/>
      <c r="AG1731" s="441"/>
      <c r="AH1731" s="441"/>
      <c r="AI1731" s="443"/>
      <c r="AL1731" s="441"/>
      <c r="AN1731" s="441"/>
      <c r="AO1731" s="443"/>
      <c r="AP1731" s="441"/>
      <c r="AQ1731" s="441"/>
      <c r="AR1731" s="441"/>
      <c r="AS1731" s="441"/>
      <c r="AT1731" s="441"/>
      <c r="AU1731" s="441"/>
      <c r="AV1731" s="443"/>
      <c r="AW1731" s="442"/>
      <c r="AY1731" s="441"/>
      <c r="BC1731" s="441"/>
      <c r="BD1731" s="441"/>
      <c r="BE1731" s="441"/>
      <c r="BF1731" s="441"/>
      <c r="BG1731" s="441"/>
      <c r="BH1731" s="441"/>
      <c r="BI1731" s="441"/>
      <c r="BJ1731" s="441"/>
      <c r="BK1731" s="441"/>
    </row>
    <row r="1732" spans="1:63" x14ac:dyDescent="0.25">
      <c r="A1732" s="443"/>
      <c r="B1732" s="438"/>
      <c r="C1732" s="441"/>
      <c r="D1732" s="441"/>
      <c r="E1732" s="441"/>
      <c r="I1732" s="442"/>
      <c r="Q1732" s="443"/>
      <c r="S1732" s="443"/>
      <c r="T1732" s="441"/>
      <c r="U1732" s="444"/>
      <c r="V1732" s="438"/>
      <c r="W1732" s="443"/>
      <c r="X1732" s="443"/>
      <c r="Y1732" s="441"/>
      <c r="Z1732" s="445"/>
      <c r="AA1732" s="441"/>
      <c r="AB1732" s="443"/>
      <c r="AC1732" s="441"/>
      <c r="AD1732" s="444"/>
      <c r="AG1732" s="441"/>
      <c r="AH1732" s="441"/>
      <c r="AI1732" s="443"/>
      <c r="AL1732" s="441"/>
      <c r="AN1732" s="441"/>
      <c r="AO1732" s="443"/>
      <c r="AP1732" s="441"/>
      <c r="AQ1732" s="441"/>
      <c r="AR1732" s="441"/>
      <c r="AS1732" s="441"/>
      <c r="AT1732" s="441"/>
      <c r="AU1732" s="441"/>
      <c r="AV1732" s="443"/>
      <c r="AW1732" s="442"/>
      <c r="AY1732" s="441"/>
      <c r="BC1732" s="441"/>
      <c r="BD1732" s="441"/>
      <c r="BE1732" s="441"/>
      <c r="BF1732" s="441"/>
      <c r="BG1732" s="441"/>
      <c r="BH1732" s="441"/>
      <c r="BI1732" s="441"/>
      <c r="BJ1732" s="441"/>
      <c r="BK1732" s="441"/>
    </row>
    <row r="1733" spans="1:63" x14ac:dyDescent="0.25">
      <c r="A1733" s="443"/>
      <c r="B1733" s="438"/>
      <c r="C1733" s="441"/>
      <c r="D1733" s="441"/>
      <c r="E1733" s="441"/>
      <c r="I1733" s="442"/>
      <c r="Q1733" s="443"/>
      <c r="S1733" s="443"/>
      <c r="T1733" s="441"/>
      <c r="U1733" s="444"/>
      <c r="V1733" s="438"/>
      <c r="W1733" s="443"/>
      <c r="X1733" s="443"/>
      <c r="Y1733" s="441"/>
      <c r="Z1733" s="445"/>
      <c r="AA1733" s="441"/>
      <c r="AB1733" s="443"/>
      <c r="AC1733" s="441"/>
      <c r="AD1733" s="444"/>
      <c r="AG1733" s="441"/>
      <c r="AH1733" s="441"/>
      <c r="AI1733" s="443"/>
      <c r="AL1733" s="441"/>
      <c r="AN1733" s="441"/>
      <c r="AO1733" s="443"/>
      <c r="AP1733" s="441"/>
      <c r="AQ1733" s="441"/>
      <c r="AR1733" s="441"/>
      <c r="AS1733" s="441"/>
      <c r="AT1733" s="441"/>
      <c r="AU1733" s="441"/>
      <c r="AV1733" s="443"/>
      <c r="AW1733" s="442"/>
      <c r="AY1733" s="441"/>
      <c r="BC1733" s="441"/>
      <c r="BD1733" s="441"/>
      <c r="BE1733" s="441"/>
      <c r="BF1733" s="441"/>
      <c r="BG1733" s="441"/>
      <c r="BH1733" s="441"/>
      <c r="BI1733" s="441"/>
      <c r="BJ1733" s="441"/>
      <c r="BK1733" s="441"/>
    </row>
    <row r="1734" spans="1:63" x14ac:dyDescent="0.25">
      <c r="A1734" s="443"/>
      <c r="B1734" s="438"/>
      <c r="C1734" s="441"/>
      <c r="D1734" s="441"/>
      <c r="E1734" s="441"/>
      <c r="I1734" s="442"/>
      <c r="Q1734" s="443"/>
      <c r="S1734" s="443"/>
      <c r="T1734" s="441"/>
      <c r="U1734" s="444"/>
      <c r="V1734" s="438"/>
      <c r="W1734" s="443"/>
      <c r="X1734" s="443"/>
      <c r="Y1734" s="441"/>
      <c r="Z1734" s="445"/>
      <c r="AA1734" s="441"/>
      <c r="AB1734" s="443"/>
      <c r="AC1734" s="441"/>
      <c r="AD1734" s="444"/>
      <c r="AG1734" s="441"/>
      <c r="AH1734" s="441"/>
      <c r="AI1734" s="443"/>
      <c r="AL1734" s="441"/>
      <c r="AN1734" s="441"/>
      <c r="AO1734" s="443"/>
      <c r="AP1734" s="441"/>
      <c r="AQ1734" s="441"/>
      <c r="AR1734" s="441"/>
      <c r="AS1734" s="441"/>
      <c r="AT1734" s="441"/>
      <c r="AU1734" s="441"/>
      <c r="AV1734" s="443"/>
      <c r="AW1734" s="442"/>
      <c r="AY1734" s="441"/>
      <c r="BC1734" s="441"/>
      <c r="BD1734" s="441"/>
      <c r="BE1734" s="441"/>
      <c r="BF1734" s="441"/>
      <c r="BG1734" s="441"/>
      <c r="BH1734" s="441"/>
      <c r="BI1734" s="441"/>
      <c r="BJ1734" s="441"/>
      <c r="BK1734" s="441"/>
    </row>
    <row r="1735" spans="1:63" x14ac:dyDescent="0.25">
      <c r="A1735" s="443"/>
      <c r="B1735" s="438"/>
      <c r="C1735" s="441"/>
      <c r="D1735" s="441"/>
      <c r="E1735" s="441"/>
      <c r="I1735" s="442"/>
      <c r="Q1735" s="443"/>
      <c r="S1735" s="443"/>
      <c r="T1735" s="441"/>
      <c r="U1735" s="444"/>
      <c r="V1735" s="438"/>
      <c r="W1735" s="443"/>
      <c r="X1735" s="443"/>
      <c r="Y1735" s="441"/>
      <c r="Z1735" s="445"/>
      <c r="AA1735" s="441"/>
      <c r="AB1735" s="443"/>
      <c r="AC1735" s="441"/>
      <c r="AD1735" s="444"/>
      <c r="AG1735" s="441"/>
      <c r="AH1735" s="441"/>
      <c r="AI1735" s="443"/>
      <c r="AL1735" s="441"/>
      <c r="AN1735" s="441"/>
      <c r="AO1735" s="443"/>
      <c r="AP1735" s="441"/>
      <c r="AQ1735" s="441"/>
      <c r="AR1735" s="441"/>
      <c r="AS1735" s="441"/>
      <c r="AT1735" s="441"/>
      <c r="AU1735" s="441"/>
      <c r="AV1735" s="443"/>
      <c r="AW1735" s="442"/>
      <c r="AY1735" s="441"/>
      <c r="BC1735" s="441"/>
      <c r="BD1735" s="441"/>
      <c r="BE1735" s="441"/>
      <c r="BF1735" s="441"/>
      <c r="BG1735" s="441"/>
      <c r="BH1735" s="441"/>
      <c r="BI1735" s="441"/>
      <c r="BJ1735" s="441"/>
      <c r="BK1735" s="441"/>
    </row>
    <row r="1736" spans="1:63" x14ac:dyDescent="0.25">
      <c r="A1736" s="443"/>
      <c r="B1736" s="438"/>
      <c r="C1736" s="441"/>
      <c r="D1736" s="441"/>
      <c r="E1736" s="441"/>
      <c r="I1736" s="442"/>
      <c r="Q1736" s="443"/>
      <c r="S1736" s="443"/>
      <c r="T1736" s="441"/>
      <c r="U1736" s="444"/>
      <c r="V1736" s="438"/>
      <c r="W1736" s="443"/>
      <c r="X1736" s="443"/>
      <c r="Y1736" s="441"/>
      <c r="Z1736" s="445"/>
      <c r="AA1736" s="441"/>
      <c r="AB1736" s="443"/>
      <c r="AC1736" s="441"/>
      <c r="AD1736" s="444"/>
      <c r="AG1736" s="441"/>
      <c r="AH1736" s="441"/>
      <c r="AI1736" s="443"/>
      <c r="AL1736" s="441"/>
      <c r="AN1736" s="441"/>
      <c r="AO1736" s="443"/>
      <c r="AP1736" s="441"/>
      <c r="AQ1736" s="441"/>
      <c r="AR1736" s="441"/>
      <c r="AS1736" s="441"/>
      <c r="AT1736" s="441"/>
      <c r="AU1736" s="441"/>
      <c r="AV1736" s="443"/>
      <c r="AW1736" s="442"/>
      <c r="AY1736" s="441"/>
      <c r="BC1736" s="441"/>
      <c r="BD1736" s="441"/>
      <c r="BE1736" s="441"/>
      <c r="BF1736" s="441"/>
      <c r="BG1736" s="441"/>
      <c r="BH1736" s="441"/>
      <c r="BI1736" s="441"/>
      <c r="BJ1736" s="441"/>
      <c r="BK1736" s="441"/>
    </row>
    <row r="1737" spans="1:63" x14ac:dyDescent="0.25">
      <c r="A1737" s="443"/>
      <c r="B1737" s="438"/>
      <c r="C1737" s="441"/>
      <c r="D1737" s="441"/>
      <c r="E1737" s="441"/>
      <c r="I1737" s="442"/>
      <c r="Q1737" s="443"/>
      <c r="S1737" s="443"/>
      <c r="T1737" s="441"/>
      <c r="U1737" s="444"/>
      <c r="V1737" s="438"/>
      <c r="W1737" s="443"/>
      <c r="X1737" s="443"/>
      <c r="Y1737" s="441"/>
      <c r="Z1737" s="445"/>
      <c r="AA1737" s="441"/>
      <c r="AB1737" s="443"/>
      <c r="AC1737" s="441"/>
      <c r="AD1737" s="444"/>
      <c r="AG1737" s="441"/>
      <c r="AH1737" s="441"/>
      <c r="AI1737" s="443"/>
      <c r="AL1737" s="441"/>
      <c r="AN1737" s="441"/>
      <c r="AO1737" s="443"/>
      <c r="AP1737" s="441"/>
      <c r="AQ1737" s="441"/>
      <c r="AR1737" s="441"/>
      <c r="AS1737" s="441"/>
      <c r="AT1737" s="441"/>
      <c r="AU1737" s="441"/>
      <c r="AV1737" s="443"/>
      <c r="AW1737" s="442"/>
      <c r="AY1737" s="441"/>
      <c r="BC1737" s="441"/>
      <c r="BD1737" s="441"/>
      <c r="BE1737" s="441"/>
      <c r="BF1737" s="441"/>
      <c r="BG1737" s="441"/>
      <c r="BH1737" s="441"/>
      <c r="BI1737" s="441"/>
      <c r="BJ1737" s="441"/>
      <c r="BK1737" s="441"/>
    </row>
    <row r="1738" spans="1:63" x14ac:dyDescent="0.25">
      <c r="A1738" s="443"/>
      <c r="B1738" s="438"/>
      <c r="C1738" s="441"/>
      <c r="D1738" s="441"/>
      <c r="E1738" s="441"/>
      <c r="I1738" s="442"/>
      <c r="Q1738" s="443"/>
      <c r="S1738" s="443"/>
      <c r="T1738" s="441"/>
      <c r="U1738" s="444"/>
      <c r="V1738" s="438"/>
      <c r="W1738" s="443"/>
      <c r="X1738" s="443"/>
      <c r="Y1738" s="441"/>
      <c r="Z1738" s="445"/>
      <c r="AA1738" s="441"/>
      <c r="AB1738" s="443"/>
      <c r="AC1738" s="441"/>
      <c r="AD1738" s="444"/>
      <c r="AG1738" s="441"/>
      <c r="AH1738" s="441"/>
      <c r="AI1738" s="443"/>
      <c r="AL1738" s="441"/>
      <c r="AN1738" s="441"/>
      <c r="AO1738" s="443"/>
      <c r="AP1738" s="441"/>
      <c r="AQ1738" s="441"/>
      <c r="AR1738" s="441"/>
      <c r="AS1738" s="441"/>
      <c r="AT1738" s="441"/>
      <c r="AU1738" s="441"/>
      <c r="AV1738" s="443"/>
      <c r="AW1738" s="442"/>
      <c r="AY1738" s="441"/>
      <c r="BC1738" s="441"/>
      <c r="BD1738" s="441"/>
      <c r="BE1738" s="441"/>
      <c r="BF1738" s="441"/>
      <c r="BG1738" s="441"/>
      <c r="BH1738" s="441"/>
      <c r="BI1738" s="441"/>
      <c r="BJ1738" s="441"/>
      <c r="BK1738" s="441"/>
    </row>
    <row r="1739" spans="1:63" x14ac:dyDescent="0.25">
      <c r="A1739" s="443"/>
      <c r="B1739" s="438"/>
      <c r="C1739" s="441"/>
      <c r="D1739" s="441"/>
      <c r="E1739" s="441"/>
      <c r="I1739" s="442"/>
      <c r="Q1739" s="443"/>
      <c r="S1739" s="443"/>
      <c r="T1739" s="441"/>
      <c r="U1739" s="444"/>
      <c r="V1739" s="438"/>
      <c r="W1739" s="443"/>
      <c r="X1739" s="443"/>
      <c r="Y1739" s="441"/>
      <c r="Z1739" s="445"/>
      <c r="AA1739" s="441"/>
      <c r="AB1739" s="443"/>
      <c r="AC1739" s="441"/>
      <c r="AD1739" s="444"/>
      <c r="AG1739" s="441"/>
      <c r="AH1739" s="441"/>
      <c r="AI1739" s="443"/>
      <c r="AL1739" s="441"/>
      <c r="AN1739" s="441"/>
      <c r="AO1739" s="443"/>
      <c r="AP1739" s="441"/>
      <c r="AQ1739" s="441"/>
      <c r="AR1739" s="441"/>
      <c r="AS1739" s="441"/>
      <c r="AT1739" s="441"/>
      <c r="AU1739" s="441"/>
      <c r="AV1739" s="443"/>
      <c r="AW1739" s="442"/>
      <c r="AY1739" s="441"/>
      <c r="BC1739" s="441"/>
      <c r="BD1739" s="441"/>
      <c r="BE1739" s="441"/>
      <c r="BF1739" s="441"/>
      <c r="BG1739" s="441"/>
      <c r="BH1739" s="441"/>
      <c r="BI1739" s="441"/>
      <c r="BJ1739" s="441"/>
      <c r="BK1739" s="441"/>
    </row>
    <row r="1740" spans="1:63" x14ac:dyDescent="0.25">
      <c r="A1740" s="443"/>
      <c r="B1740" s="438"/>
      <c r="C1740" s="441"/>
      <c r="D1740" s="441"/>
      <c r="E1740" s="441"/>
      <c r="I1740" s="442"/>
      <c r="Q1740" s="443"/>
      <c r="S1740" s="443"/>
      <c r="T1740" s="441"/>
      <c r="U1740" s="444"/>
      <c r="V1740" s="438"/>
      <c r="W1740" s="443"/>
      <c r="X1740" s="443"/>
      <c r="Y1740" s="441"/>
      <c r="Z1740" s="445"/>
      <c r="AA1740" s="441"/>
      <c r="AB1740" s="443"/>
      <c r="AC1740" s="441"/>
      <c r="AD1740" s="444"/>
      <c r="AG1740" s="441"/>
      <c r="AH1740" s="441"/>
      <c r="AI1740" s="443"/>
      <c r="AL1740" s="441"/>
      <c r="AN1740" s="441"/>
      <c r="AO1740" s="443"/>
      <c r="AP1740" s="441"/>
      <c r="AQ1740" s="441"/>
      <c r="AR1740" s="441"/>
      <c r="AS1740" s="441"/>
      <c r="AT1740" s="441"/>
      <c r="AU1740" s="441"/>
      <c r="AV1740" s="443"/>
      <c r="AW1740" s="442"/>
      <c r="AY1740" s="441"/>
      <c r="BC1740" s="441"/>
      <c r="BD1740" s="441"/>
      <c r="BE1740" s="441"/>
      <c r="BF1740" s="441"/>
      <c r="BG1740" s="441"/>
      <c r="BH1740" s="441"/>
      <c r="BI1740" s="441"/>
      <c r="BJ1740" s="441"/>
      <c r="BK1740" s="441"/>
    </row>
    <row r="1741" spans="1:63" x14ac:dyDescent="0.25">
      <c r="A1741" s="443"/>
      <c r="B1741" s="438"/>
      <c r="C1741" s="441"/>
      <c r="D1741" s="441"/>
      <c r="E1741" s="441"/>
      <c r="I1741" s="442"/>
      <c r="Q1741" s="443"/>
      <c r="S1741" s="443"/>
      <c r="T1741" s="441"/>
      <c r="U1741" s="444"/>
      <c r="V1741" s="438"/>
      <c r="W1741" s="443"/>
      <c r="X1741" s="443"/>
      <c r="Y1741" s="441"/>
      <c r="Z1741" s="445"/>
      <c r="AA1741" s="441"/>
      <c r="AB1741" s="443"/>
      <c r="AC1741" s="441"/>
      <c r="AD1741" s="444"/>
      <c r="AG1741" s="441"/>
      <c r="AH1741" s="441"/>
      <c r="AI1741" s="443"/>
      <c r="AL1741" s="441"/>
      <c r="AN1741" s="441"/>
      <c r="AO1741" s="443"/>
      <c r="AP1741" s="441"/>
      <c r="AQ1741" s="441"/>
      <c r="AR1741" s="441"/>
      <c r="AS1741" s="441"/>
      <c r="AT1741" s="441"/>
      <c r="AU1741" s="441"/>
      <c r="AV1741" s="443"/>
      <c r="AW1741" s="442"/>
      <c r="AY1741" s="441"/>
      <c r="BC1741" s="441"/>
      <c r="BD1741" s="441"/>
      <c r="BE1741" s="441"/>
      <c r="BF1741" s="441"/>
      <c r="BG1741" s="441"/>
      <c r="BH1741" s="441"/>
      <c r="BI1741" s="441"/>
      <c r="BJ1741" s="441"/>
      <c r="BK1741" s="441"/>
    </row>
    <row r="1742" spans="1:63" x14ac:dyDescent="0.25">
      <c r="A1742" s="443"/>
      <c r="B1742" s="438"/>
      <c r="C1742" s="441"/>
      <c r="D1742" s="441"/>
      <c r="E1742" s="441"/>
      <c r="I1742" s="442"/>
      <c r="Q1742" s="443"/>
      <c r="S1742" s="443"/>
      <c r="T1742" s="441"/>
      <c r="U1742" s="444"/>
      <c r="V1742" s="438"/>
      <c r="W1742" s="443"/>
      <c r="X1742" s="443"/>
      <c r="Y1742" s="441"/>
      <c r="Z1742" s="445"/>
      <c r="AA1742" s="441"/>
      <c r="AB1742" s="443"/>
      <c r="AC1742" s="441"/>
      <c r="AD1742" s="444"/>
      <c r="AG1742" s="441"/>
      <c r="AH1742" s="441"/>
      <c r="AI1742" s="443"/>
      <c r="AL1742" s="441"/>
      <c r="AN1742" s="441"/>
      <c r="AO1742" s="443"/>
      <c r="AP1742" s="441"/>
      <c r="AQ1742" s="441"/>
      <c r="AR1742" s="441"/>
      <c r="AS1742" s="441"/>
      <c r="AT1742" s="441"/>
      <c r="AU1742" s="441"/>
      <c r="AV1742" s="443"/>
      <c r="AW1742" s="442"/>
      <c r="AY1742" s="441"/>
      <c r="BC1742" s="441"/>
      <c r="BD1742" s="441"/>
      <c r="BE1742" s="441"/>
      <c r="BF1742" s="441"/>
      <c r="BG1742" s="441"/>
      <c r="BH1742" s="441"/>
      <c r="BI1742" s="441"/>
      <c r="BJ1742" s="441"/>
      <c r="BK1742" s="441"/>
    </row>
    <row r="1743" spans="1:63" x14ac:dyDescent="0.25">
      <c r="A1743" s="443"/>
      <c r="B1743" s="438"/>
      <c r="C1743" s="441"/>
      <c r="D1743" s="441"/>
      <c r="E1743" s="441"/>
      <c r="I1743" s="442"/>
      <c r="Q1743" s="443"/>
      <c r="S1743" s="443"/>
      <c r="T1743" s="441"/>
      <c r="U1743" s="444"/>
      <c r="V1743" s="438"/>
      <c r="W1743" s="443"/>
      <c r="X1743" s="443"/>
      <c r="Y1743" s="441"/>
      <c r="Z1743" s="445"/>
      <c r="AA1743" s="441"/>
      <c r="AB1743" s="443"/>
      <c r="AC1743" s="441"/>
      <c r="AD1743" s="444"/>
      <c r="AG1743" s="441"/>
      <c r="AH1743" s="441"/>
      <c r="AI1743" s="443"/>
      <c r="AL1743" s="441"/>
      <c r="AN1743" s="441"/>
      <c r="AO1743" s="443"/>
      <c r="AP1743" s="441"/>
      <c r="AQ1743" s="441"/>
      <c r="AR1743" s="441"/>
      <c r="AS1743" s="441"/>
      <c r="AT1743" s="441"/>
      <c r="AU1743" s="441"/>
      <c r="AV1743" s="443"/>
      <c r="AW1743" s="442"/>
      <c r="AY1743" s="441"/>
      <c r="BC1743" s="441"/>
      <c r="BD1743" s="441"/>
      <c r="BE1743" s="441"/>
      <c r="BF1743" s="441"/>
      <c r="BG1743" s="441"/>
      <c r="BH1743" s="441"/>
      <c r="BI1743" s="441"/>
      <c r="BJ1743" s="441"/>
      <c r="BK1743" s="441"/>
    </row>
    <row r="1744" spans="1:63" x14ac:dyDescent="0.25">
      <c r="A1744" s="443"/>
      <c r="B1744" s="438"/>
      <c r="C1744" s="441"/>
      <c r="D1744" s="441"/>
      <c r="E1744" s="441"/>
      <c r="I1744" s="442"/>
      <c r="Q1744" s="443"/>
      <c r="S1744" s="443"/>
      <c r="T1744" s="441"/>
      <c r="U1744" s="444"/>
      <c r="V1744" s="438"/>
      <c r="W1744" s="443"/>
      <c r="X1744" s="443"/>
      <c r="Y1744" s="441"/>
      <c r="Z1744" s="445"/>
      <c r="AA1744" s="441"/>
      <c r="AB1744" s="443"/>
      <c r="AC1744" s="441"/>
      <c r="AD1744" s="444"/>
      <c r="AG1744" s="441"/>
      <c r="AH1744" s="441"/>
      <c r="AI1744" s="443"/>
      <c r="AL1744" s="441"/>
      <c r="AN1744" s="441"/>
      <c r="AO1744" s="443"/>
      <c r="AP1744" s="441"/>
      <c r="AQ1744" s="441"/>
      <c r="AR1744" s="441"/>
      <c r="AS1744" s="441"/>
      <c r="AT1744" s="441"/>
      <c r="AU1744" s="441"/>
      <c r="AV1744" s="443"/>
      <c r="AW1744" s="442"/>
      <c r="AY1744" s="441"/>
      <c r="BC1744" s="441"/>
      <c r="BD1744" s="441"/>
      <c r="BE1744" s="441"/>
      <c r="BF1744" s="441"/>
      <c r="BG1744" s="441"/>
      <c r="BH1744" s="441"/>
      <c r="BI1744" s="441"/>
      <c r="BJ1744" s="441"/>
      <c r="BK1744" s="441"/>
    </row>
    <row r="1745" spans="1:63" x14ac:dyDescent="0.25">
      <c r="A1745" s="443"/>
      <c r="B1745" s="438"/>
      <c r="C1745" s="441"/>
      <c r="D1745" s="441"/>
      <c r="E1745" s="441"/>
      <c r="I1745" s="442"/>
      <c r="Q1745" s="443"/>
      <c r="S1745" s="443"/>
      <c r="T1745" s="441"/>
      <c r="U1745" s="444"/>
      <c r="V1745" s="438"/>
      <c r="W1745" s="443"/>
      <c r="X1745" s="443"/>
      <c r="Y1745" s="441"/>
      <c r="Z1745" s="445"/>
      <c r="AA1745" s="441"/>
      <c r="AB1745" s="443"/>
      <c r="AC1745" s="441"/>
      <c r="AD1745" s="444"/>
      <c r="AG1745" s="441"/>
      <c r="AH1745" s="441"/>
      <c r="AI1745" s="443"/>
      <c r="AL1745" s="441"/>
      <c r="AN1745" s="441"/>
      <c r="AO1745" s="443"/>
      <c r="AP1745" s="441"/>
      <c r="AQ1745" s="441"/>
      <c r="AR1745" s="441"/>
      <c r="AS1745" s="441"/>
      <c r="AT1745" s="441"/>
      <c r="AU1745" s="441"/>
      <c r="AV1745" s="443"/>
      <c r="AW1745" s="442"/>
      <c r="AY1745" s="441"/>
      <c r="BC1745" s="441"/>
      <c r="BD1745" s="441"/>
      <c r="BE1745" s="441"/>
      <c r="BF1745" s="441"/>
      <c r="BG1745" s="441"/>
      <c r="BH1745" s="441"/>
      <c r="BI1745" s="441"/>
      <c r="BJ1745" s="441"/>
      <c r="BK1745" s="441"/>
    </row>
    <row r="1746" spans="1:63" x14ac:dyDescent="0.25">
      <c r="A1746" s="443"/>
      <c r="B1746" s="438"/>
      <c r="C1746" s="441"/>
      <c r="D1746" s="441"/>
      <c r="E1746" s="441"/>
      <c r="I1746" s="442"/>
      <c r="Q1746" s="443"/>
      <c r="S1746" s="443"/>
      <c r="T1746" s="441"/>
      <c r="U1746" s="444"/>
      <c r="V1746" s="438"/>
      <c r="W1746" s="443"/>
      <c r="X1746" s="443"/>
      <c r="Y1746" s="441"/>
      <c r="Z1746" s="445"/>
      <c r="AA1746" s="441"/>
      <c r="AB1746" s="443"/>
      <c r="AC1746" s="441"/>
      <c r="AD1746" s="444"/>
      <c r="AG1746" s="441"/>
      <c r="AH1746" s="441"/>
      <c r="AI1746" s="443"/>
      <c r="AL1746" s="441"/>
      <c r="AN1746" s="441"/>
      <c r="AO1746" s="443"/>
      <c r="AP1746" s="441"/>
      <c r="AQ1746" s="441"/>
      <c r="AR1746" s="441"/>
      <c r="AS1746" s="441"/>
      <c r="AT1746" s="441"/>
      <c r="AU1746" s="441"/>
      <c r="AV1746" s="443"/>
      <c r="AW1746" s="442"/>
      <c r="AY1746" s="441"/>
      <c r="BC1746" s="441"/>
      <c r="BD1746" s="441"/>
      <c r="BE1746" s="441"/>
      <c r="BF1746" s="441"/>
      <c r="BG1746" s="441"/>
      <c r="BH1746" s="441"/>
      <c r="BI1746" s="441"/>
      <c r="BJ1746" s="441"/>
      <c r="BK1746" s="441"/>
    </row>
    <row r="1747" spans="1:63" x14ac:dyDescent="0.25">
      <c r="A1747" s="443"/>
      <c r="B1747" s="438"/>
      <c r="C1747" s="441"/>
      <c r="D1747" s="441"/>
      <c r="E1747" s="441"/>
      <c r="I1747" s="442"/>
      <c r="Q1747" s="443"/>
      <c r="S1747" s="443"/>
      <c r="T1747" s="441"/>
      <c r="U1747" s="444"/>
      <c r="V1747" s="438"/>
      <c r="W1747" s="443"/>
      <c r="X1747" s="443"/>
      <c r="Y1747" s="441"/>
      <c r="Z1747" s="445"/>
      <c r="AA1747" s="441"/>
      <c r="AB1747" s="443"/>
      <c r="AC1747" s="441"/>
      <c r="AD1747" s="444"/>
      <c r="AG1747" s="441"/>
      <c r="AH1747" s="441"/>
      <c r="AI1747" s="443"/>
      <c r="AL1747" s="441"/>
      <c r="AN1747" s="441"/>
      <c r="AO1747" s="443"/>
      <c r="AP1747" s="441"/>
      <c r="AQ1747" s="441"/>
      <c r="AR1747" s="441"/>
      <c r="AS1747" s="441"/>
      <c r="AT1747" s="441"/>
      <c r="AU1747" s="441"/>
      <c r="AV1747" s="443"/>
      <c r="AW1747" s="442"/>
      <c r="AY1747" s="441"/>
      <c r="BC1747" s="441"/>
      <c r="BD1747" s="441"/>
      <c r="BE1747" s="441"/>
      <c r="BF1747" s="441"/>
      <c r="BG1747" s="441"/>
      <c r="BH1747" s="441"/>
      <c r="BI1747" s="441"/>
      <c r="BJ1747" s="441"/>
      <c r="BK1747" s="441"/>
    </row>
    <row r="1748" spans="1:63" x14ac:dyDescent="0.25">
      <c r="A1748" s="443"/>
      <c r="B1748" s="438"/>
      <c r="C1748" s="441"/>
      <c r="D1748" s="441"/>
      <c r="E1748" s="441"/>
      <c r="I1748" s="442"/>
      <c r="Q1748" s="443"/>
      <c r="S1748" s="443"/>
      <c r="T1748" s="441"/>
      <c r="U1748" s="444"/>
      <c r="V1748" s="438"/>
      <c r="W1748" s="443"/>
      <c r="X1748" s="443"/>
      <c r="Y1748" s="441"/>
      <c r="Z1748" s="445"/>
      <c r="AA1748" s="441"/>
      <c r="AB1748" s="443"/>
      <c r="AC1748" s="441"/>
      <c r="AD1748" s="444"/>
      <c r="AG1748" s="441"/>
      <c r="AH1748" s="441"/>
      <c r="AI1748" s="443"/>
      <c r="AL1748" s="441"/>
      <c r="AN1748" s="441"/>
      <c r="AO1748" s="443"/>
      <c r="AP1748" s="441"/>
      <c r="AQ1748" s="441"/>
      <c r="AR1748" s="441"/>
      <c r="AS1748" s="441"/>
      <c r="AT1748" s="441"/>
      <c r="AU1748" s="441"/>
      <c r="AV1748" s="443"/>
      <c r="AW1748" s="442"/>
      <c r="AY1748" s="441"/>
      <c r="BC1748" s="441"/>
      <c r="BD1748" s="441"/>
      <c r="BE1748" s="441"/>
      <c r="BF1748" s="441"/>
      <c r="BG1748" s="441"/>
      <c r="BH1748" s="441"/>
      <c r="BI1748" s="441"/>
      <c r="BJ1748" s="441"/>
      <c r="BK1748" s="441"/>
    </row>
    <row r="1749" spans="1:63" x14ac:dyDescent="0.25">
      <c r="A1749" s="443"/>
      <c r="B1749" s="438"/>
      <c r="C1749" s="441"/>
      <c r="D1749" s="441"/>
      <c r="E1749" s="441"/>
      <c r="I1749" s="442"/>
      <c r="Q1749" s="443"/>
      <c r="S1749" s="443"/>
      <c r="T1749" s="441"/>
      <c r="U1749" s="444"/>
      <c r="V1749" s="438"/>
      <c r="W1749" s="443"/>
      <c r="X1749" s="443"/>
      <c r="Y1749" s="441"/>
      <c r="Z1749" s="445"/>
      <c r="AA1749" s="441"/>
      <c r="AB1749" s="443"/>
      <c r="AC1749" s="441"/>
      <c r="AD1749" s="444"/>
      <c r="AG1749" s="441"/>
      <c r="AH1749" s="441"/>
      <c r="AI1749" s="443"/>
      <c r="AL1749" s="441"/>
      <c r="AN1749" s="441"/>
      <c r="AO1749" s="443"/>
      <c r="AP1749" s="441"/>
      <c r="AQ1749" s="441"/>
      <c r="AR1749" s="441"/>
      <c r="AS1749" s="441"/>
      <c r="AT1749" s="441"/>
      <c r="AU1749" s="441"/>
      <c r="AV1749" s="443"/>
      <c r="AW1749" s="442"/>
      <c r="AY1749" s="441"/>
      <c r="BC1749" s="441"/>
      <c r="BD1749" s="441"/>
      <c r="BE1749" s="441"/>
      <c r="BF1749" s="441"/>
      <c r="BG1749" s="441"/>
      <c r="BH1749" s="441"/>
      <c r="BI1749" s="441"/>
      <c r="BJ1749" s="441"/>
      <c r="BK1749" s="441"/>
    </row>
    <row r="1750" spans="1:63" x14ac:dyDescent="0.25">
      <c r="A1750" s="443"/>
      <c r="B1750" s="438"/>
      <c r="C1750" s="441"/>
      <c r="D1750" s="441"/>
      <c r="E1750" s="441"/>
      <c r="I1750" s="442"/>
      <c r="Q1750" s="443"/>
      <c r="S1750" s="443"/>
      <c r="T1750" s="441"/>
      <c r="U1750" s="444"/>
      <c r="V1750" s="438"/>
      <c r="W1750" s="443"/>
      <c r="X1750" s="443"/>
      <c r="Y1750" s="441"/>
      <c r="Z1750" s="445"/>
      <c r="AA1750" s="441"/>
      <c r="AB1750" s="443"/>
      <c r="AC1750" s="441"/>
      <c r="AD1750" s="444"/>
      <c r="AG1750" s="441"/>
      <c r="AH1750" s="441"/>
      <c r="AI1750" s="443"/>
      <c r="AL1750" s="441"/>
      <c r="AN1750" s="441"/>
      <c r="AO1750" s="443"/>
      <c r="AP1750" s="441"/>
      <c r="AQ1750" s="441"/>
      <c r="AR1750" s="441"/>
      <c r="AS1750" s="441"/>
      <c r="AT1750" s="441"/>
      <c r="AU1750" s="441"/>
      <c r="AV1750" s="443"/>
      <c r="AW1750" s="442"/>
      <c r="AY1750" s="441"/>
      <c r="BC1750" s="441"/>
      <c r="BD1750" s="441"/>
      <c r="BE1750" s="441"/>
      <c r="BF1750" s="441"/>
      <c r="BG1750" s="441"/>
      <c r="BH1750" s="441"/>
      <c r="BI1750" s="441"/>
      <c r="BJ1750" s="441"/>
      <c r="BK1750" s="441"/>
    </row>
    <row r="1751" spans="1:63" x14ac:dyDescent="0.25">
      <c r="A1751" s="443"/>
      <c r="B1751" s="438"/>
      <c r="C1751" s="441"/>
      <c r="D1751" s="441"/>
      <c r="E1751" s="441"/>
      <c r="I1751" s="442"/>
      <c r="Q1751" s="443"/>
      <c r="S1751" s="443"/>
      <c r="T1751" s="441"/>
      <c r="U1751" s="444"/>
      <c r="V1751" s="438"/>
      <c r="W1751" s="443"/>
      <c r="X1751" s="443"/>
      <c r="Y1751" s="441"/>
      <c r="Z1751" s="445"/>
      <c r="AA1751" s="441"/>
      <c r="AB1751" s="443"/>
      <c r="AC1751" s="441"/>
      <c r="AD1751" s="444"/>
      <c r="AG1751" s="441"/>
      <c r="AH1751" s="441"/>
      <c r="AI1751" s="443"/>
      <c r="AL1751" s="441"/>
      <c r="AN1751" s="441"/>
      <c r="AO1751" s="443"/>
      <c r="AP1751" s="441"/>
      <c r="AQ1751" s="441"/>
      <c r="AR1751" s="441"/>
      <c r="AS1751" s="441"/>
      <c r="AT1751" s="441"/>
      <c r="AU1751" s="441"/>
      <c r="AV1751" s="443"/>
      <c r="AW1751" s="442"/>
      <c r="AY1751" s="441"/>
      <c r="BC1751" s="441"/>
      <c r="BD1751" s="441"/>
      <c r="BE1751" s="441"/>
      <c r="BF1751" s="441"/>
      <c r="BG1751" s="441"/>
      <c r="BH1751" s="441"/>
      <c r="BI1751" s="441"/>
      <c r="BJ1751" s="441"/>
      <c r="BK1751" s="441"/>
    </row>
    <row r="1752" spans="1:63" x14ac:dyDescent="0.25">
      <c r="A1752" s="443"/>
      <c r="B1752" s="438"/>
      <c r="C1752" s="441"/>
      <c r="D1752" s="441"/>
      <c r="E1752" s="441"/>
      <c r="I1752" s="442"/>
      <c r="Q1752" s="443"/>
      <c r="S1752" s="443"/>
      <c r="T1752" s="441"/>
      <c r="U1752" s="444"/>
      <c r="V1752" s="438"/>
      <c r="W1752" s="443"/>
      <c r="X1752" s="443"/>
      <c r="Y1752" s="441"/>
      <c r="Z1752" s="445"/>
      <c r="AA1752" s="441"/>
      <c r="AB1752" s="443"/>
      <c r="AC1752" s="441"/>
      <c r="AD1752" s="444"/>
      <c r="AG1752" s="441"/>
      <c r="AH1752" s="441"/>
      <c r="AI1752" s="443"/>
      <c r="AL1752" s="441"/>
      <c r="AN1752" s="441"/>
      <c r="AO1752" s="443"/>
      <c r="AP1752" s="441"/>
      <c r="AQ1752" s="441"/>
      <c r="AR1752" s="441"/>
      <c r="AS1752" s="441"/>
      <c r="AT1752" s="441"/>
      <c r="AU1752" s="441"/>
      <c r="AV1752" s="443"/>
      <c r="AW1752" s="442"/>
      <c r="AY1752" s="441"/>
      <c r="BC1752" s="441"/>
      <c r="BD1752" s="441"/>
      <c r="BE1752" s="441"/>
      <c r="BF1752" s="441"/>
      <c r="BG1752" s="441"/>
      <c r="BH1752" s="441"/>
      <c r="BI1752" s="441"/>
      <c r="BJ1752" s="441"/>
      <c r="BK1752" s="441"/>
    </row>
    <row r="1753" spans="1:63" x14ac:dyDescent="0.25">
      <c r="A1753" s="443"/>
      <c r="B1753" s="438"/>
      <c r="C1753" s="441"/>
      <c r="D1753" s="441"/>
      <c r="E1753" s="441"/>
      <c r="I1753" s="442"/>
      <c r="Q1753" s="443"/>
      <c r="S1753" s="443"/>
      <c r="T1753" s="441"/>
      <c r="U1753" s="444"/>
      <c r="V1753" s="438"/>
      <c r="W1753" s="443"/>
      <c r="X1753" s="443"/>
      <c r="Y1753" s="441"/>
      <c r="Z1753" s="445"/>
      <c r="AA1753" s="441"/>
      <c r="AB1753" s="443"/>
      <c r="AC1753" s="441"/>
      <c r="AD1753" s="444"/>
      <c r="AG1753" s="441"/>
      <c r="AH1753" s="441"/>
      <c r="AI1753" s="443"/>
      <c r="AL1753" s="441"/>
      <c r="AN1753" s="441"/>
      <c r="AO1753" s="443"/>
      <c r="AP1753" s="441"/>
      <c r="AQ1753" s="441"/>
      <c r="AR1753" s="441"/>
      <c r="AS1753" s="441"/>
      <c r="AT1753" s="441"/>
      <c r="AU1753" s="441"/>
      <c r="AV1753" s="443"/>
      <c r="AW1753" s="442"/>
      <c r="AY1753" s="441"/>
      <c r="BC1753" s="441"/>
      <c r="BD1753" s="441"/>
      <c r="BE1753" s="441"/>
      <c r="BF1753" s="441"/>
      <c r="BG1753" s="441"/>
      <c r="BH1753" s="441"/>
      <c r="BI1753" s="441"/>
      <c r="BJ1753" s="441"/>
      <c r="BK1753" s="441"/>
    </row>
    <row r="1754" spans="1:63" x14ac:dyDescent="0.25">
      <c r="A1754" s="443"/>
      <c r="B1754" s="438"/>
      <c r="C1754" s="441"/>
      <c r="D1754" s="441"/>
      <c r="E1754" s="441"/>
      <c r="I1754" s="442"/>
      <c r="Q1754" s="443"/>
      <c r="S1754" s="443"/>
      <c r="T1754" s="441"/>
      <c r="U1754" s="444"/>
      <c r="V1754" s="438"/>
      <c r="W1754" s="443"/>
      <c r="X1754" s="443"/>
      <c r="Y1754" s="441"/>
      <c r="Z1754" s="445"/>
      <c r="AA1754" s="441"/>
      <c r="AB1754" s="443"/>
      <c r="AC1754" s="441"/>
      <c r="AD1754" s="444"/>
      <c r="AG1754" s="441"/>
      <c r="AH1754" s="441"/>
      <c r="AI1754" s="443"/>
      <c r="AL1754" s="441"/>
      <c r="AN1754" s="441"/>
      <c r="AO1754" s="443"/>
      <c r="AP1754" s="441"/>
      <c r="AQ1754" s="441"/>
      <c r="AR1754" s="441"/>
      <c r="AS1754" s="441"/>
      <c r="AT1754" s="441"/>
      <c r="AU1754" s="441"/>
      <c r="AV1754" s="443"/>
      <c r="AW1754" s="442"/>
      <c r="AY1754" s="441"/>
      <c r="BC1754" s="441"/>
      <c r="BD1754" s="441"/>
      <c r="BE1754" s="441"/>
      <c r="BF1754" s="441"/>
      <c r="BG1754" s="441"/>
      <c r="BH1754" s="441"/>
      <c r="BI1754" s="441"/>
      <c r="BJ1754" s="441"/>
      <c r="BK1754" s="441"/>
    </row>
    <row r="1755" spans="1:63" x14ac:dyDescent="0.25">
      <c r="A1755" s="443"/>
      <c r="B1755" s="438"/>
      <c r="C1755" s="441"/>
      <c r="D1755" s="441"/>
      <c r="E1755" s="441"/>
      <c r="I1755" s="442"/>
      <c r="Q1755" s="443"/>
      <c r="S1755" s="443"/>
      <c r="T1755" s="441"/>
      <c r="U1755" s="444"/>
      <c r="V1755" s="438"/>
      <c r="W1755" s="443"/>
      <c r="X1755" s="443"/>
      <c r="Y1755" s="441"/>
      <c r="Z1755" s="445"/>
      <c r="AA1755" s="441"/>
      <c r="AB1755" s="443"/>
      <c r="AC1755" s="441"/>
      <c r="AD1755" s="444"/>
      <c r="AG1755" s="441"/>
      <c r="AH1755" s="441"/>
      <c r="AI1755" s="443"/>
      <c r="AL1755" s="441"/>
      <c r="AN1755" s="441"/>
      <c r="AO1755" s="443"/>
      <c r="AP1755" s="441"/>
      <c r="AQ1755" s="441"/>
      <c r="AR1755" s="441"/>
      <c r="AS1755" s="441"/>
      <c r="AT1755" s="441"/>
      <c r="AU1755" s="441"/>
      <c r="AV1755" s="443"/>
      <c r="AW1755" s="442"/>
      <c r="AY1755" s="441"/>
      <c r="BC1755" s="441"/>
      <c r="BD1755" s="441"/>
      <c r="BE1755" s="441"/>
      <c r="BF1755" s="441"/>
      <c r="BG1755" s="441"/>
      <c r="BH1755" s="441"/>
      <c r="BI1755" s="441"/>
      <c r="BJ1755" s="441"/>
      <c r="BK1755" s="441"/>
    </row>
    <row r="1756" spans="1:63" x14ac:dyDescent="0.25">
      <c r="A1756" s="443"/>
      <c r="B1756" s="438"/>
      <c r="C1756" s="441"/>
      <c r="D1756" s="441"/>
      <c r="E1756" s="441"/>
      <c r="I1756" s="442"/>
      <c r="Q1756" s="443"/>
      <c r="S1756" s="443"/>
      <c r="T1756" s="441"/>
      <c r="U1756" s="444"/>
      <c r="V1756" s="438"/>
      <c r="W1756" s="443"/>
      <c r="X1756" s="443"/>
      <c r="Y1756" s="441"/>
      <c r="Z1756" s="445"/>
      <c r="AA1756" s="441"/>
      <c r="AB1756" s="443"/>
      <c r="AC1756" s="441"/>
      <c r="AD1756" s="444"/>
      <c r="AG1756" s="441"/>
      <c r="AH1756" s="441"/>
      <c r="AI1756" s="443"/>
      <c r="AL1756" s="441"/>
      <c r="AN1756" s="441"/>
      <c r="AO1756" s="443"/>
      <c r="AP1756" s="441"/>
      <c r="AQ1756" s="441"/>
      <c r="AR1756" s="441"/>
      <c r="AS1756" s="441"/>
      <c r="AT1756" s="441"/>
      <c r="AU1756" s="441"/>
      <c r="AV1756" s="443"/>
      <c r="AW1756" s="442"/>
      <c r="AY1756" s="441"/>
      <c r="BC1756" s="441"/>
      <c r="BD1756" s="441"/>
      <c r="BE1756" s="441"/>
      <c r="BF1756" s="441"/>
      <c r="BG1756" s="441"/>
      <c r="BH1756" s="441"/>
      <c r="BI1756" s="441"/>
      <c r="BJ1756" s="441"/>
      <c r="BK1756" s="441"/>
    </row>
    <row r="1757" spans="1:63" x14ac:dyDescent="0.25">
      <c r="A1757" s="443"/>
      <c r="B1757" s="438"/>
      <c r="C1757" s="441"/>
      <c r="D1757" s="441"/>
      <c r="E1757" s="441"/>
      <c r="I1757" s="442"/>
      <c r="Q1757" s="443"/>
      <c r="S1757" s="443"/>
      <c r="T1757" s="441"/>
      <c r="U1757" s="444"/>
      <c r="V1757" s="438"/>
      <c r="W1757" s="443"/>
      <c r="X1757" s="443"/>
      <c r="Y1757" s="441"/>
      <c r="Z1757" s="445"/>
      <c r="AA1757" s="441"/>
      <c r="AB1757" s="443"/>
      <c r="AC1757" s="441"/>
      <c r="AD1757" s="444"/>
      <c r="AG1757" s="441"/>
      <c r="AH1757" s="441"/>
      <c r="AI1757" s="443"/>
      <c r="AL1757" s="441"/>
      <c r="AN1757" s="441"/>
      <c r="AO1757" s="443"/>
      <c r="AP1757" s="441"/>
      <c r="AQ1757" s="441"/>
      <c r="AR1757" s="441"/>
      <c r="AS1757" s="441"/>
      <c r="AT1757" s="441"/>
      <c r="AU1757" s="441"/>
      <c r="AV1757" s="443"/>
      <c r="AW1757" s="442"/>
      <c r="AY1757" s="441"/>
      <c r="BC1757" s="441"/>
      <c r="BD1757" s="441"/>
      <c r="BE1757" s="441"/>
      <c r="BF1757" s="441"/>
      <c r="BG1757" s="441"/>
      <c r="BH1757" s="441"/>
      <c r="BI1757" s="441"/>
      <c r="BJ1757" s="441"/>
      <c r="BK1757" s="441"/>
    </row>
    <row r="1758" spans="1:63" x14ac:dyDescent="0.25">
      <c r="A1758" s="443"/>
      <c r="B1758" s="438"/>
      <c r="C1758" s="441"/>
      <c r="D1758" s="441"/>
      <c r="E1758" s="441"/>
      <c r="I1758" s="442"/>
      <c r="Q1758" s="443"/>
      <c r="S1758" s="443"/>
      <c r="T1758" s="441"/>
      <c r="U1758" s="444"/>
      <c r="V1758" s="438"/>
      <c r="W1758" s="443"/>
      <c r="X1758" s="443"/>
      <c r="Y1758" s="441"/>
      <c r="Z1758" s="445"/>
      <c r="AA1758" s="441"/>
      <c r="AB1758" s="443"/>
      <c r="AC1758" s="441"/>
      <c r="AD1758" s="444"/>
      <c r="AG1758" s="441"/>
      <c r="AH1758" s="441"/>
      <c r="AI1758" s="443"/>
      <c r="AL1758" s="441"/>
      <c r="AN1758" s="441"/>
      <c r="AO1758" s="443"/>
      <c r="AP1758" s="441"/>
      <c r="AQ1758" s="441"/>
      <c r="AR1758" s="441"/>
      <c r="AS1758" s="441"/>
      <c r="AT1758" s="441"/>
      <c r="AU1758" s="441"/>
      <c r="AV1758" s="443"/>
      <c r="AW1758" s="442"/>
      <c r="AY1758" s="441"/>
      <c r="BC1758" s="441"/>
      <c r="BD1758" s="441"/>
      <c r="BE1758" s="441"/>
      <c r="BF1758" s="441"/>
      <c r="BG1758" s="441"/>
      <c r="BH1758" s="441"/>
      <c r="BI1758" s="441"/>
      <c r="BJ1758" s="441"/>
      <c r="BK1758" s="441"/>
    </row>
    <row r="1759" spans="1:63" x14ac:dyDescent="0.25">
      <c r="A1759" s="443"/>
      <c r="B1759" s="438"/>
      <c r="C1759" s="441"/>
      <c r="D1759" s="441"/>
      <c r="E1759" s="441"/>
      <c r="I1759" s="442"/>
      <c r="Q1759" s="443"/>
      <c r="S1759" s="443"/>
      <c r="T1759" s="441"/>
      <c r="U1759" s="444"/>
      <c r="V1759" s="438"/>
      <c r="W1759" s="443"/>
      <c r="X1759" s="443"/>
      <c r="Y1759" s="441"/>
      <c r="Z1759" s="445"/>
      <c r="AA1759" s="441"/>
      <c r="AB1759" s="443"/>
      <c r="AC1759" s="441"/>
      <c r="AD1759" s="444"/>
      <c r="AG1759" s="441"/>
      <c r="AH1759" s="441"/>
      <c r="AI1759" s="443"/>
      <c r="AL1759" s="441"/>
      <c r="AN1759" s="441"/>
      <c r="AO1759" s="443"/>
      <c r="AP1759" s="441"/>
      <c r="AQ1759" s="441"/>
      <c r="AR1759" s="441"/>
      <c r="AS1759" s="441"/>
      <c r="AT1759" s="441"/>
      <c r="AU1759" s="441"/>
      <c r="AV1759" s="443"/>
      <c r="AW1759" s="442"/>
      <c r="AY1759" s="441"/>
      <c r="BC1759" s="441"/>
      <c r="BD1759" s="441"/>
      <c r="BE1759" s="441"/>
      <c r="BF1759" s="441"/>
      <c r="BG1759" s="441"/>
      <c r="BH1759" s="441"/>
      <c r="BI1759" s="441"/>
      <c r="BJ1759" s="441"/>
      <c r="BK1759" s="441"/>
    </row>
    <row r="1760" spans="1:63" x14ac:dyDescent="0.25">
      <c r="A1760" s="443"/>
      <c r="B1760" s="438"/>
      <c r="C1760" s="441"/>
      <c r="D1760" s="441"/>
      <c r="E1760" s="441"/>
      <c r="I1760" s="442"/>
      <c r="Q1760" s="443"/>
      <c r="S1760" s="443"/>
      <c r="T1760" s="441"/>
      <c r="U1760" s="444"/>
      <c r="V1760" s="438"/>
      <c r="W1760" s="443"/>
      <c r="X1760" s="443"/>
      <c r="Y1760" s="441"/>
      <c r="Z1760" s="445"/>
      <c r="AA1760" s="441"/>
      <c r="AB1760" s="443"/>
      <c r="AC1760" s="441"/>
      <c r="AD1760" s="444"/>
      <c r="AG1760" s="441"/>
      <c r="AH1760" s="441"/>
      <c r="AI1760" s="443"/>
      <c r="AL1760" s="441"/>
      <c r="AN1760" s="441"/>
      <c r="AO1760" s="443"/>
      <c r="AP1760" s="441"/>
      <c r="AQ1760" s="441"/>
      <c r="AR1760" s="441"/>
      <c r="AS1760" s="441"/>
      <c r="AT1760" s="441"/>
      <c r="AU1760" s="441"/>
      <c r="AV1760" s="443"/>
      <c r="AW1760" s="442"/>
      <c r="AY1760" s="441"/>
      <c r="BC1760" s="441"/>
      <c r="BD1760" s="441"/>
      <c r="BE1760" s="441"/>
      <c r="BF1760" s="441"/>
      <c r="BG1760" s="441"/>
      <c r="BH1760" s="441"/>
      <c r="BI1760" s="441"/>
      <c r="BJ1760" s="441"/>
      <c r="BK1760" s="441"/>
    </row>
    <row r="1761" spans="1:63" x14ac:dyDescent="0.25">
      <c r="A1761" s="443"/>
      <c r="B1761" s="438"/>
      <c r="C1761" s="441"/>
      <c r="D1761" s="441"/>
      <c r="E1761" s="441"/>
      <c r="I1761" s="442"/>
      <c r="Q1761" s="443"/>
      <c r="S1761" s="443"/>
      <c r="T1761" s="441"/>
      <c r="U1761" s="444"/>
      <c r="V1761" s="438"/>
      <c r="W1761" s="443"/>
      <c r="X1761" s="443"/>
      <c r="Y1761" s="441"/>
      <c r="Z1761" s="445"/>
      <c r="AA1761" s="441"/>
      <c r="AB1761" s="443"/>
      <c r="AC1761" s="441"/>
      <c r="AD1761" s="444"/>
      <c r="AG1761" s="441"/>
      <c r="AH1761" s="441"/>
      <c r="AI1761" s="443"/>
      <c r="AL1761" s="441"/>
      <c r="AN1761" s="441"/>
      <c r="AO1761" s="443"/>
      <c r="AP1761" s="441"/>
      <c r="AQ1761" s="441"/>
      <c r="AR1761" s="441"/>
      <c r="AS1761" s="441"/>
      <c r="AT1761" s="441"/>
      <c r="AU1761" s="441"/>
      <c r="AV1761" s="443"/>
      <c r="AW1761" s="442"/>
      <c r="AY1761" s="441"/>
      <c r="BC1761" s="441"/>
      <c r="BD1761" s="441"/>
      <c r="BE1761" s="441"/>
      <c r="BF1761" s="441"/>
      <c r="BG1761" s="441"/>
      <c r="BH1761" s="441"/>
      <c r="BI1761" s="441"/>
      <c r="BJ1761" s="441"/>
      <c r="BK1761" s="441"/>
    </row>
    <row r="1762" spans="1:63" x14ac:dyDescent="0.25">
      <c r="A1762" s="443"/>
      <c r="B1762" s="438"/>
      <c r="C1762" s="441"/>
      <c r="D1762" s="441"/>
      <c r="E1762" s="441"/>
      <c r="I1762" s="442"/>
      <c r="Q1762" s="443"/>
      <c r="S1762" s="443"/>
      <c r="T1762" s="441"/>
      <c r="U1762" s="444"/>
      <c r="V1762" s="438"/>
      <c r="W1762" s="443"/>
      <c r="X1762" s="443"/>
      <c r="Y1762" s="441"/>
      <c r="Z1762" s="445"/>
      <c r="AA1762" s="441"/>
      <c r="AB1762" s="443"/>
      <c r="AC1762" s="441"/>
      <c r="AD1762" s="444"/>
      <c r="AG1762" s="441"/>
      <c r="AH1762" s="441"/>
      <c r="AI1762" s="443"/>
      <c r="AL1762" s="441"/>
      <c r="AN1762" s="441"/>
      <c r="AO1762" s="443"/>
      <c r="AP1762" s="441"/>
      <c r="AQ1762" s="441"/>
      <c r="AR1762" s="441"/>
      <c r="AS1762" s="441"/>
      <c r="AT1762" s="441"/>
      <c r="AU1762" s="441"/>
      <c r="AV1762" s="443"/>
      <c r="AW1762" s="442"/>
      <c r="AY1762" s="441"/>
      <c r="BC1762" s="441"/>
      <c r="BD1762" s="441"/>
      <c r="BE1762" s="441"/>
      <c r="BF1762" s="441"/>
      <c r="BG1762" s="441"/>
      <c r="BH1762" s="441"/>
      <c r="BI1762" s="441"/>
      <c r="BJ1762" s="441"/>
      <c r="BK1762" s="441"/>
    </row>
    <row r="1763" spans="1:63" x14ac:dyDescent="0.25">
      <c r="A1763" s="443"/>
      <c r="B1763" s="438"/>
      <c r="C1763" s="441"/>
      <c r="D1763" s="441"/>
      <c r="E1763" s="441"/>
      <c r="I1763" s="442"/>
      <c r="Q1763" s="443"/>
      <c r="S1763" s="443"/>
      <c r="T1763" s="441"/>
      <c r="U1763" s="444"/>
      <c r="V1763" s="438"/>
      <c r="W1763" s="443"/>
      <c r="X1763" s="443"/>
      <c r="Y1763" s="441"/>
      <c r="Z1763" s="445"/>
      <c r="AA1763" s="441"/>
      <c r="AB1763" s="443"/>
      <c r="AC1763" s="441"/>
      <c r="AD1763" s="444"/>
      <c r="AG1763" s="441"/>
      <c r="AH1763" s="441"/>
      <c r="AI1763" s="443"/>
      <c r="AL1763" s="441"/>
      <c r="AN1763" s="441"/>
      <c r="AO1763" s="443"/>
      <c r="AP1763" s="441"/>
      <c r="AQ1763" s="441"/>
      <c r="AR1763" s="441"/>
      <c r="AS1763" s="441"/>
      <c r="AT1763" s="441"/>
      <c r="AU1763" s="441"/>
      <c r="AV1763" s="443"/>
      <c r="AW1763" s="442"/>
      <c r="AY1763" s="441"/>
      <c r="BC1763" s="441"/>
      <c r="BD1763" s="441"/>
      <c r="BE1763" s="441"/>
      <c r="BF1763" s="441"/>
      <c r="BG1763" s="441"/>
      <c r="BH1763" s="441"/>
      <c r="BI1763" s="441"/>
      <c r="BJ1763" s="441"/>
      <c r="BK1763" s="441"/>
    </row>
    <row r="1764" spans="1:63" x14ac:dyDescent="0.25">
      <c r="A1764" s="443"/>
      <c r="B1764" s="438"/>
      <c r="C1764" s="441"/>
      <c r="D1764" s="441"/>
      <c r="E1764" s="441"/>
      <c r="I1764" s="442"/>
      <c r="Q1764" s="443"/>
      <c r="S1764" s="443"/>
      <c r="T1764" s="441"/>
      <c r="U1764" s="444"/>
      <c r="V1764" s="438"/>
      <c r="W1764" s="443"/>
      <c r="X1764" s="443"/>
      <c r="Y1764" s="441"/>
      <c r="Z1764" s="445"/>
      <c r="AA1764" s="441"/>
      <c r="AB1764" s="443"/>
      <c r="AC1764" s="441"/>
      <c r="AD1764" s="444"/>
      <c r="AG1764" s="441"/>
      <c r="AH1764" s="441"/>
      <c r="AI1764" s="443"/>
      <c r="AL1764" s="441"/>
      <c r="AN1764" s="441"/>
      <c r="AO1764" s="443"/>
      <c r="AP1764" s="441"/>
      <c r="AQ1764" s="441"/>
      <c r="AR1764" s="441"/>
      <c r="AS1764" s="441"/>
      <c r="AT1764" s="441"/>
      <c r="AU1764" s="441"/>
      <c r="AV1764" s="443"/>
      <c r="AW1764" s="442"/>
      <c r="AY1764" s="441"/>
      <c r="BC1764" s="441"/>
      <c r="BD1764" s="441"/>
      <c r="BE1764" s="441"/>
      <c r="BF1764" s="441"/>
      <c r="BG1764" s="441"/>
      <c r="BH1764" s="441"/>
      <c r="BI1764" s="441"/>
      <c r="BJ1764" s="441"/>
      <c r="BK1764" s="441"/>
    </row>
    <row r="1765" spans="1:63" x14ac:dyDescent="0.25">
      <c r="A1765" s="443"/>
      <c r="B1765" s="438"/>
      <c r="C1765" s="441"/>
      <c r="D1765" s="441"/>
      <c r="E1765" s="441"/>
      <c r="I1765" s="442"/>
      <c r="Q1765" s="443"/>
      <c r="S1765" s="443"/>
      <c r="T1765" s="441"/>
      <c r="U1765" s="444"/>
      <c r="V1765" s="438"/>
      <c r="W1765" s="443"/>
      <c r="X1765" s="443"/>
      <c r="Y1765" s="441"/>
      <c r="Z1765" s="445"/>
      <c r="AA1765" s="441"/>
      <c r="AB1765" s="443"/>
      <c r="AC1765" s="441"/>
      <c r="AD1765" s="444"/>
      <c r="AG1765" s="441"/>
      <c r="AH1765" s="441"/>
      <c r="AI1765" s="443"/>
      <c r="AL1765" s="441"/>
      <c r="AN1765" s="441"/>
      <c r="AO1765" s="443"/>
      <c r="AP1765" s="441"/>
      <c r="AQ1765" s="441"/>
      <c r="AR1765" s="441"/>
      <c r="AS1765" s="441"/>
      <c r="AT1765" s="441"/>
      <c r="AU1765" s="441"/>
      <c r="AV1765" s="443"/>
      <c r="AW1765" s="442"/>
      <c r="AY1765" s="441"/>
      <c r="BC1765" s="441"/>
      <c r="BD1765" s="441"/>
      <c r="BE1765" s="441"/>
      <c r="BF1765" s="441"/>
      <c r="BG1765" s="441"/>
      <c r="BH1765" s="441"/>
      <c r="BI1765" s="441"/>
      <c r="BJ1765" s="441"/>
      <c r="BK1765" s="441"/>
    </row>
    <row r="1766" spans="1:63" x14ac:dyDescent="0.25">
      <c r="A1766" s="443"/>
      <c r="B1766" s="438"/>
      <c r="C1766" s="441"/>
      <c r="D1766" s="441"/>
      <c r="E1766" s="441"/>
      <c r="I1766" s="442"/>
      <c r="Q1766" s="443"/>
      <c r="S1766" s="443"/>
      <c r="T1766" s="441"/>
      <c r="U1766" s="444"/>
      <c r="V1766" s="438"/>
      <c r="W1766" s="443"/>
      <c r="X1766" s="443"/>
      <c r="Y1766" s="441"/>
      <c r="Z1766" s="445"/>
      <c r="AA1766" s="441"/>
      <c r="AB1766" s="443"/>
      <c r="AC1766" s="441"/>
      <c r="AD1766" s="444"/>
      <c r="AG1766" s="441"/>
      <c r="AH1766" s="441"/>
      <c r="AI1766" s="443"/>
      <c r="AL1766" s="441"/>
      <c r="AN1766" s="441"/>
      <c r="AO1766" s="443"/>
      <c r="AP1766" s="441"/>
      <c r="AQ1766" s="441"/>
      <c r="AR1766" s="441"/>
      <c r="AS1766" s="441"/>
      <c r="AT1766" s="441"/>
      <c r="AU1766" s="441"/>
      <c r="AV1766" s="443"/>
      <c r="AW1766" s="442"/>
      <c r="AY1766" s="441"/>
      <c r="BC1766" s="441"/>
      <c r="BD1766" s="441"/>
      <c r="BE1766" s="441"/>
      <c r="BF1766" s="441"/>
      <c r="BG1766" s="441"/>
      <c r="BH1766" s="441"/>
      <c r="BI1766" s="441"/>
      <c r="BJ1766" s="441"/>
      <c r="BK1766" s="441"/>
    </row>
    <row r="1767" spans="1:63" x14ac:dyDescent="0.25">
      <c r="A1767" s="443"/>
      <c r="B1767" s="438"/>
      <c r="C1767" s="441"/>
      <c r="D1767" s="441"/>
      <c r="E1767" s="441"/>
      <c r="I1767" s="442"/>
      <c r="Q1767" s="443"/>
      <c r="S1767" s="443"/>
      <c r="T1767" s="441"/>
      <c r="U1767" s="444"/>
      <c r="V1767" s="438"/>
      <c r="W1767" s="443"/>
      <c r="X1767" s="443"/>
      <c r="Y1767" s="441"/>
      <c r="Z1767" s="445"/>
      <c r="AA1767" s="441"/>
      <c r="AB1767" s="443"/>
      <c r="AC1767" s="441"/>
      <c r="AD1767" s="444"/>
      <c r="AG1767" s="441"/>
      <c r="AH1767" s="441"/>
      <c r="AI1767" s="443"/>
      <c r="AL1767" s="441"/>
      <c r="AN1767" s="441"/>
      <c r="AO1767" s="443"/>
      <c r="AP1767" s="441"/>
      <c r="AQ1767" s="441"/>
      <c r="AR1767" s="441"/>
      <c r="AS1767" s="441"/>
      <c r="AT1767" s="441"/>
      <c r="AU1767" s="441"/>
      <c r="AV1767" s="443"/>
      <c r="AW1767" s="442"/>
      <c r="AY1767" s="441"/>
      <c r="BC1767" s="441"/>
      <c r="BD1767" s="441"/>
      <c r="BE1767" s="441"/>
      <c r="BF1767" s="441"/>
      <c r="BG1767" s="441"/>
      <c r="BH1767" s="441"/>
      <c r="BI1767" s="441"/>
      <c r="BJ1767" s="441"/>
      <c r="BK1767" s="441"/>
    </row>
    <row r="1768" spans="1:63" x14ac:dyDescent="0.25">
      <c r="A1768" s="443"/>
      <c r="B1768" s="438"/>
      <c r="C1768" s="441"/>
      <c r="D1768" s="441"/>
      <c r="E1768" s="441"/>
      <c r="I1768" s="442"/>
      <c r="Q1768" s="443"/>
      <c r="S1768" s="443"/>
      <c r="T1768" s="441"/>
      <c r="U1768" s="444"/>
      <c r="V1768" s="438"/>
      <c r="W1768" s="443"/>
      <c r="X1768" s="443"/>
      <c r="Y1768" s="441"/>
      <c r="Z1768" s="445"/>
      <c r="AA1768" s="441"/>
      <c r="AB1768" s="443"/>
      <c r="AC1768" s="441"/>
      <c r="AD1768" s="444"/>
      <c r="AG1768" s="441"/>
      <c r="AH1768" s="441"/>
      <c r="AI1768" s="443"/>
      <c r="AL1768" s="441"/>
      <c r="AN1768" s="441"/>
      <c r="AO1768" s="443"/>
      <c r="AP1768" s="441"/>
      <c r="AQ1768" s="441"/>
      <c r="AR1768" s="441"/>
      <c r="AS1768" s="441"/>
      <c r="AT1768" s="441"/>
      <c r="AU1768" s="441"/>
      <c r="AV1768" s="443"/>
      <c r="AW1768" s="442"/>
      <c r="AY1768" s="441"/>
      <c r="BC1768" s="441"/>
      <c r="BD1768" s="441"/>
      <c r="BE1768" s="441"/>
      <c r="BF1768" s="441"/>
      <c r="BG1768" s="441"/>
      <c r="BH1768" s="441"/>
      <c r="BI1768" s="441"/>
      <c r="BJ1768" s="441"/>
      <c r="BK1768" s="441"/>
    </row>
    <row r="1769" spans="1:63" x14ac:dyDescent="0.25">
      <c r="A1769" s="443"/>
      <c r="B1769" s="438"/>
      <c r="C1769" s="441"/>
      <c r="D1769" s="441"/>
      <c r="E1769" s="441"/>
      <c r="I1769" s="442"/>
      <c r="Q1769" s="443"/>
      <c r="S1769" s="443"/>
      <c r="T1769" s="441"/>
      <c r="U1769" s="444"/>
      <c r="V1769" s="438"/>
      <c r="W1769" s="443"/>
      <c r="X1769" s="443"/>
      <c r="Y1769" s="441"/>
      <c r="Z1769" s="445"/>
      <c r="AA1769" s="441"/>
      <c r="AB1769" s="443"/>
      <c r="AC1769" s="441"/>
      <c r="AD1769" s="444"/>
      <c r="AG1769" s="441"/>
      <c r="AH1769" s="441"/>
      <c r="AI1769" s="443"/>
      <c r="AL1769" s="441"/>
      <c r="AN1769" s="441"/>
      <c r="AO1769" s="443"/>
      <c r="AP1769" s="441"/>
      <c r="AQ1769" s="441"/>
      <c r="AR1769" s="441"/>
      <c r="AS1769" s="441"/>
      <c r="AT1769" s="441"/>
      <c r="AU1769" s="441"/>
      <c r="AV1769" s="443"/>
      <c r="AW1769" s="442"/>
      <c r="AY1769" s="441"/>
      <c r="BC1769" s="441"/>
      <c r="BD1769" s="441"/>
      <c r="BE1769" s="441"/>
      <c r="BF1769" s="441"/>
      <c r="BG1769" s="441"/>
      <c r="BH1769" s="441"/>
      <c r="BI1769" s="441"/>
      <c r="BJ1769" s="441"/>
      <c r="BK1769" s="441"/>
    </row>
    <row r="1770" spans="1:63" x14ac:dyDescent="0.25">
      <c r="A1770" s="443"/>
      <c r="B1770" s="438"/>
      <c r="C1770" s="441"/>
      <c r="D1770" s="441"/>
      <c r="E1770" s="441"/>
      <c r="I1770" s="442"/>
      <c r="Q1770" s="443"/>
      <c r="S1770" s="443"/>
      <c r="T1770" s="441"/>
      <c r="U1770" s="444"/>
      <c r="V1770" s="438"/>
      <c r="W1770" s="443"/>
      <c r="X1770" s="443"/>
      <c r="Y1770" s="441"/>
      <c r="Z1770" s="445"/>
      <c r="AA1770" s="441"/>
      <c r="AB1770" s="443"/>
      <c r="AC1770" s="441"/>
      <c r="AD1770" s="444"/>
      <c r="AG1770" s="441"/>
      <c r="AH1770" s="441"/>
      <c r="AI1770" s="443"/>
      <c r="AL1770" s="441"/>
      <c r="AN1770" s="441"/>
      <c r="AO1770" s="443"/>
      <c r="AP1770" s="441"/>
      <c r="AQ1770" s="441"/>
      <c r="AR1770" s="441"/>
      <c r="AS1770" s="441"/>
      <c r="AT1770" s="441"/>
      <c r="AU1770" s="441"/>
      <c r="AV1770" s="443"/>
      <c r="AW1770" s="442"/>
      <c r="AY1770" s="441"/>
      <c r="BC1770" s="441"/>
      <c r="BD1770" s="441"/>
      <c r="BE1770" s="441"/>
      <c r="BF1770" s="441"/>
      <c r="BG1770" s="441"/>
      <c r="BH1770" s="441"/>
      <c r="BI1770" s="441"/>
      <c r="BJ1770" s="441"/>
      <c r="BK1770" s="441"/>
    </row>
    <row r="1771" spans="1:63" x14ac:dyDescent="0.25">
      <c r="A1771" s="443"/>
      <c r="B1771" s="438"/>
      <c r="C1771" s="441"/>
      <c r="D1771" s="441"/>
      <c r="E1771" s="441"/>
      <c r="I1771" s="442"/>
      <c r="Q1771" s="443"/>
      <c r="S1771" s="443"/>
      <c r="T1771" s="441"/>
      <c r="U1771" s="444"/>
      <c r="V1771" s="438"/>
      <c r="W1771" s="443"/>
      <c r="X1771" s="443"/>
      <c r="Y1771" s="441"/>
      <c r="Z1771" s="445"/>
      <c r="AA1771" s="441"/>
      <c r="AB1771" s="443"/>
      <c r="AC1771" s="441"/>
      <c r="AD1771" s="444"/>
      <c r="AG1771" s="441"/>
      <c r="AH1771" s="441"/>
      <c r="AI1771" s="443"/>
      <c r="AL1771" s="441"/>
      <c r="AN1771" s="441"/>
      <c r="AO1771" s="443"/>
      <c r="AP1771" s="441"/>
      <c r="AQ1771" s="441"/>
      <c r="AR1771" s="441"/>
      <c r="AS1771" s="441"/>
      <c r="AT1771" s="441"/>
      <c r="AU1771" s="441"/>
      <c r="AV1771" s="443"/>
      <c r="AW1771" s="442"/>
      <c r="AY1771" s="441"/>
      <c r="BC1771" s="441"/>
      <c r="BD1771" s="441"/>
      <c r="BE1771" s="441"/>
      <c r="BF1771" s="441"/>
      <c r="BG1771" s="441"/>
      <c r="BH1771" s="441"/>
      <c r="BI1771" s="441"/>
      <c r="BJ1771" s="441"/>
      <c r="BK1771" s="441"/>
    </row>
    <row r="1772" spans="1:63" x14ac:dyDescent="0.25">
      <c r="A1772" s="443"/>
      <c r="B1772" s="438"/>
      <c r="C1772" s="441"/>
      <c r="D1772" s="441"/>
      <c r="E1772" s="441"/>
      <c r="I1772" s="442"/>
      <c r="Q1772" s="443"/>
      <c r="S1772" s="443"/>
      <c r="T1772" s="441"/>
      <c r="U1772" s="444"/>
      <c r="V1772" s="438"/>
      <c r="W1772" s="443"/>
      <c r="X1772" s="443"/>
      <c r="Y1772" s="441"/>
      <c r="Z1772" s="445"/>
      <c r="AA1772" s="441"/>
      <c r="AB1772" s="443"/>
      <c r="AC1772" s="441"/>
      <c r="AD1772" s="444"/>
      <c r="AG1772" s="441"/>
      <c r="AH1772" s="441"/>
      <c r="AI1772" s="443"/>
      <c r="AL1772" s="441"/>
      <c r="AN1772" s="441"/>
      <c r="AO1772" s="443"/>
      <c r="AP1772" s="441"/>
      <c r="AQ1772" s="441"/>
      <c r="AR1772" s="441"/>
      <c r="AS1772" s="441"/>
      <c r="AT1772" s="441"/>
      <c r="AU1772" s="441"/>
      <c r="AV1772" s="443"/>
      <c r="AW1772" s="442"/>
      <c r="AY1772" s="441"/>
      <c r="BC1772" s="441"/>
      <c r="BD1772" s="441"/>
      <c r="BE1772" s="441"/>
      <c r="BF1772" s="441"/>
      <c r="BG1772" s="441"/>
      <c r="BH1772" s="441"/>
      <c r="BI1772" s="441"/>
      <c r="BJ1772" s="441"/>
      <c r="BK1772" s="441"/>
    </row>
    <row r="1773" spans="1:63" x14ac:dyDescent="0.25">
      <c r="A1773" s="443"/>
      <c r="B1773" s="438"/>
      <c r="C1773" s="441"/>
      <c r="D1773" s="441"/>
      <c r="E1773" s="441"/>
      <c r="I1773" s="442"/>
      <c r="Q1773" s="443"/>
      <c r="S1773" s="443"/>
      <c r="T1773" s="441"/>
      <c r="U1773" s="444"/>
      <c r="V1773" s="438"/>
      <c r="W1773" s="443"/>
      <c r="X1773" s="443"/>
      <c r="Y1773" s="441"/>
      <c r="Z1773" s="445"/>
      <c r="AA1773" s="441"/>
      <c r="AB1773" s="443"/>
      <c r="AC1773" s="441"/>
      <c r="AD1773" s="444"/>
      <c r="AG1773" s="441"/>
      <c r="AH1773" s="441"/>
      <c r="AI1773" s="443"/>
      <c r="AL1773" s="441"/>
      <c r="AN1773" s="441"/>
      <c r="AO1773" s="443"/>
      <c r="AP1773" s="441"/>
      <c r="AQ1773" s="441"/>
      <c r="AR1773" s="441"/>
      <c r="AS1773" s="441"/>
      <c r="AT1773" s="441"/>
      <c r="AU1773" s="441"/>
      <c r="AV1773" s="443"/>
      <c r="AW1773" s="442"/>
      <c r="AY1773" s="441"/>
      <c r="BC1773" s="441"/>
      <c r="BD1773" s="441"/>
      <c r="BE1773" s="441"/>
      <c r="BF1773" s="441"/>
      <c r="BG1773" s="441"/>
      <c r="BH1773" s="441"/>
      <c r="BI1773" s="441"/>
      <c r="BJ1773" s="441"/>
      <c r="BK1773" s="441"/>
    </row>
    <row r="1774" spans="1:63" x14ac:dyDescent="0.25">
      <c r="A1774" s="443"/>
      <c r="B1774" s="438"/>
      <c r="C1774" s="441"/>
      <c r="D1774" s="441"/>
      <c r="E1774" s="441"/>
      <c r="I1774" s="442"/>
      <c r="Q1774" s="443"/>
      <c r="S1774" s="443"/>
      <c r="T1774" s="441"/>
      <c r="U1774" s="444"/>
      <c r="V1774" s="438"/>
      <c r="W1774" s="443"/>
      <c r="X1774" s="443"/>
      <c r="Y1774" s="441"/>
      <c r="Z1774" s="445"/>
      <c r="AA1774" s="441"/>
      <c r="AB1774" s="443"/>
      <c r="AC1774" s="441"/>
      <c r="AD1774" s="444"/>
      <c r="AG1774" s="441"/>
      <c r="AH1774" s="441"/>
      <c r="AI1774" s="443"/>
      <c r="AL1774" s="441"/>
      <c r="AN1774" s="441"/>
      <c r="AO1774" s="443"/>
      <c r="AP1774" s="441"/>
      <c r="AQ1774" s="441"/>
      <c r="AR1774" s="441"/>
      <c r="AS1774" s="441"/>
      <c r="AT1774" s="441"/>
      <c r="AU1774" s="441"/>
      <c r="AV1774" s="443"/>
      <c r="AW1774" s="442"/>
      <c r="AY1774" s="441"/>
      <c r="BC1774" s="441"/>
      <c r="BD1774" s="441"/>
      <c r="BE1774" s="441"/>
      <c r="BF1774" s="441"/>
      <c r="BG1774" s="441"/>
      <c r="BH1774" s="441"/>
      <c r="BI1774" s="441"/>
      <c r="BJ1774" s="441"/>
      <c r="BK1774" s="441"/>
    </row>
    <row r="1775" spans="1:63" x14ac:dyDescent="0.25">
      <c r="A1775" s="443"/>
      <c r="B1775" s="438"/>
      <c r="C1775" s="441"/>
      <c r="D1775" s="441"/>
      <c r="E1775" s="441"/>
      <c r="I1775" s="442"/>
      <c r="Q1775" s="443"/>
      <c r="S1775" s="443"/>
      <c r="T1775" s="441"/>
      <c r="U1775" s="444"/>
      <c r="V1775" s="438"/>
      <c r="W1775" s="443"/>
      <c r="X1775" s="443"/>
      <c r="Y1775" s="441"/>
      <c r="Z1775" s="445"/>
      <c r="AA1775" s="441"/>
      <c r="AB1775" s="443"/>
      <c r="AC1775" s="441"/>
      <c r="AD1775" s="444"/>
      <c r="AG1775" s="441"/>
      <c r="AH1775" s="441"/>
      <c r="AI1775" s="443"/>
      <c r="AL1775" s="441"/>
      <c r="AN1775" s="441"/>
      <c r="AO1775" s="443"/>
      <c r="AP1775" s="441"/>
      <c r="AQ1775" s="441"/>
      <c r="AR1775" s="441"/>
      <c r="AS1775" s="441"/>
      <c r="AT1775" s="441"/>
      <c r="AU1775" s="441"/>
      <c r="AV1775" s="443"/>
      <c r="AW1775" s="442"/>
      <c r="AY1775" s="441"/>
      <c r="BC1775" s="441"/>
      <c r="BD1775" s="441"/>
      <c r="BE1775" s="441"/>
      <c r="BF1775" s="441"/>
      <c r="BG1775" s="441"/>
      <c r="BH1775" s="441"/>
      <c r="BI1775" s="441"/>
      <c r="BJ1775" s="441"/>
      <c r="BK1775" s="441"/>
    </row>
    <row r="1776" spans="1:63" x14ac:dyDescent="0.25">
      <c r="A1776" s="443"/>
      <c r="B1776" s="438"/>
      <c r="C1776" s="441"/>
      <c r="D1776" s="441"/>
      <c r="E1776" s="441"/>
      <c r="I1776" s="442"/>
      <c r="Q1776" s="443"/>
      <c r="S1776" s="443"/>
      <c r="T1776" s="441"/>
      <c r="U1776" s="444"/>
      <c r="V1776" s="438"/>
      <c r="W1776" s="443"/>
      <c r="X1776" s="443"/>
      <c r="Y1776" s="441"/>
      <c r="Z1776" s="445"/>
      <c r="AA1776" s="441"/>
      <c r="AB1776" s="443"/>
      <c r="AC1776" s="441"/>
      <c r="AD1776" s="444"/>
      <c r="AG1776" s="441"/>
      <c r="AH1776" s="441"/>
      <c r="AI1776" s="443"/>
      <c r="AL1776" s="441"/>
      <c r="AN1776" s="441"/>
      <c r="AO1776" s="443"/>
      <c r="AP1776" s="441"/>
      <c r="AQ1776" s="441"/>
      <c r="AR1776" s="441"/>
      <c r="AS1776" s="441"/>
      <c r="AT1776" s="441"/>
      <c r="AU1776" s="441"/>
      <c r="AV1776" s="443"/>
      <c r="AW1776" s="442"/>
      <c r="AY1776" s="441"/>
      <c r="BC1776" s="441"/>
      <c r="BD1776" s="441"/>
      <c r="BE1776" s="441"/>
      <c r="BF1776" s="441"/>
      <c r="BG1776" s="441"/>
      <c r="BH1776" s="441"/>
      <c r="BI1776" s="441"/>
      <c r="BJ1776" s="441"/>
      <c r="BK1776" s="441"/>
    </row>
    <row r="1777" spans="1:63" x14ac:dyDescent="0.25">
      <c r="A1777" s="443"/>
      <c r="B1777" s="438"/>
      <c r="C1777" s="441"/>
      <c r="D1777" s="441"/>
      <c r="E1777" s="441"/>
      <c r="I1777" s="442"/>
      <c r="Q1777" s="443"/>
      <c r="S1777" s="443"/>
      <c r="T1777" s="441"/>
      <c r="U1777" s="444"/>
      <c r="V1777" s="438"/>
      <c r="W1777" s="443"/>
      <c r="X1777" s="443"/>
      <c r="Y1777" s="441"/>
      <c r="Z1777" s="445"/>
      <c r="AA1777" s="441"/>
      <c r="AB1777" s="443"/>
      <c r="AC1777" s="441"/>
      <c r="AD1777" s="444"/>
      <c r="AG1777" s="441"/>
      <c r="AH1777" s="441"/>
      <c r="AI1777" s="443"/>
      <c r="AL1777" s="441"/>
      <c r="AN1777" s="441"/>
      <c r="AO1777" s="443"/>
      <c r="AP1777" s="441"/>
      <c r="AQ1777" s="441"/>
      <c r="AR1777" s="441"/>
      <c r="AS1777" s="441"/>
      <c r="AT1777" s="441"/>
      <c r="AU1777" s="441"/>
      <c r="AV1777" s="443"/>
      <c r="AW1777" s="442"/>
      <c r="AY1777" s="441"/>
      <c r="BC1777" s="441"/>
      <c r="BD1777" s="441"/>
      <c r="BE1777" s="441"/>
      <c r="BF1777" s="441"/>
      <c r="BG1777" s="441"/>
      <c r="BH1777" s="441"/>
      <c r="BI1777" s="441"/>
      <c r="BJ1777" s="441"/>
      <c r="BK1777" s="441"/>
    </row>
    <row r="1778" spans="1:63" x14ac:dyDescent="0.25">
      <c r="A1778" s="443"/>
      <c r="B1778" s="438"/>
      <c r="C1778" s="441"/>
      <c r="D1778" s="441"/>
      <c r="E1778" s="441"/>
      <c r="I1778" s="442"/>
      <c r="Q1778" s="443"/>
      <c r="S1778" s="443"/>
      <c r="T1778" s="441"/>
      <c r="U1778" s="444"/>
      <c r="V1778" s="438"/>
      <c r="W1778" s="443"/>
      <c r="X1778" s="443"/>
      <c r="Y1778" s="441"/>
      <c r="Z1778" s="445"/>
      <c r="AA1778" s="441"/>
      <c r="AB1778" s="443"/>
      <c r="AC1778" s="441"/>
      <c r="AD1778" s="444"/>
      <c r="AG1778" s="441"/>
      <c r="AH1778" s="441"/>
      <c r="AI1778" s="443"/>
      <c r="AL1778" s="441"/>
      <c r="AN1778" s="441"/>
      <c r="AO1778" s="443"/>
      <c r="AP1778" s="441"/>
      <c r="AQ1778" s="441"/>
      <c r="AR1778" s="441"/>
      <c r="AS1778" s="441"/>
      <c r="AT1778" s="441"/>
      <c r="AU1778" s="441"/>
      <c r="AV1778" s="443"/>
      <c r="AW1778" s="442"/>
      <c r="AY1778" s="441"/>
      <c r="BC1778" s="441"/>
      <c r="BD1778" s="441"/>
      <c r="BE1778" s="441"/>
      <c r="BF1778" s="441"/>
      <c r="BG1778" s="441"/>
      <c r="BH1778" s="441"/>
      <c r="BI1778" s="441"/>
      <c r="BJ1778" s="441"/>
      <c r="BK1778" s="441"/>
    </row>
    <row r="1779" spans="1:63" x14ac:dyDescent="0.25">
      <c r="A1779" s="443"/>
      <c r="B1779" s="438"/>
      <c r="C1779" s="441"/>
      <c r="D1779" s="441"/>
      <c r="E1779" s="441"/>
      <c r="I1779" s="442"/>
      <c r="Q1779" s="443"/>
      <c r="S1779" s="443"/>
      <c r="T1779" s="441"/>
      <c r="U1779" s="444"/>
      <c r="V1779" s="438"/>
      <c r="W1779" s="443"/>
      <c r="X1779" s="443"/>
      <c r="Y1779" s="441"/>
      <c r="Z1779" s="445"/>
      <c r="AA1779" s="441"/>
      <c r="AB1779" s="443"/>
      <c r="AC1779" s="441"/>
      <c r="AD1779" s="444"/>
      <c r="AG1779" s="441"/>
      <c r="AH1779" s="441"/>
      <c r="AI1779" s="443"/>
      <c r="AL1779" s="441"/>
      <c r="AN1779" s="441"/>
      <c r="AO1779" s="443"/>
      <c r="AP1779" s="441"/>
      <c r="AQ1779" s="441"/>
      <c r="AR1779" s="441"/>
      <c r="AS1779" s="441"/>
      <c r="AT1779" s="441"/>
      <c r="AU1779" s="441"/>
      <c r="AV1779" s="443"/>
      <c r="AW1779" s="442"/>
      <c r="AY1779" s="441"/>
      <c r="BC1779" s="441"/>
      <c r="BD1779" s="441"/>
      <c r="BE1779" s="441"/>
      <c r="BF1779" s="441"/>
      <c r="BG1779" s="441"/>
      <c r="BH1779" s="441"/>
      <c r="BI1779" s="441"/>
      <c r="BJ1779" s="441"/>
      <c r="BK1779" s="441"/>
    </row>
    <row r="1780" spans="1:63" x14ac:dyDescent="0.25">
      <c r="A1780" s="443"/>
      <c r="B1780" s="438"/>
      <c r="C1780" s="441"/>
      <c r="D1780" s="441"/>
      <c r="E1780" s="441"/>
      <c r="I1780" s="442"/>
      <c r="Q1780" s="443"/>
      <c r="S1780" s="443"/>
      <c r="T1780" s="441"/>
      <c r="U1780" s="444"/>
      <c r="V1780" s="438"/>
      <c r="W1780" s="443"/>
      <c r="X1780" s="443"/>
      <c r="Y1780" s="441"/>
      <c r="Z1780" s="445"/>
      <c r="AA1780" s="441"/>
      <c r="AB1780" s="443"/>
      <c r="AC1780" s="441"/>
      <c r="AD1780" s="444"/>
      <c r="AG1780" s="441"/>
      <c r="AH1780" s="441"/>
      <c r="AI1780" s="443"/>
      <c r="AL1780" s="441"/>
      <c r="AN1780" s="441"/>
      <c r="AO1780" s="443"/>
      <c r="AP1780" s="441"/>
      <c r="AQ1780" s="441"/>
      <c r="AR1780" s="441"/>
      <c r="AS1780" s="441"/>
      <c r="AT1780" s="441"/>
      <c r="AU1780" s="441"/>
      <c r="AV1780" s="443"/>
      <c r="AW1780" s="442"/>
      <c r="AY1780" s="441"/>
      <c r="BC1780" s="441"/>
      <c r="BD1780" s="441"/>
      <c r="BE1780" s="441"/>
      <c r="BF1780" s="441"/>
      <c r="BG1780" s="441"/>
      <c r="BH1780" s="441"/>
      <c r="BI1780" s="441"/>
      <c r="BJ1780" s="441"/>
      <c r="BK1780" s="441"/>
    </row>
    <row r="1781" spans="1:63" x14ac:dyDescent="0.25">
      <c r="A1781" s="443"/>
      <c r="B1781" s="438"/>
      <c r="C1781" s="441"/>
      <c r="D1781" s="441"/>
      <c r="E1781" s="441"/>
      <c r="I1781" s="442"/>
      <c r="Q1781" s="443"/>
      <c r="S1781" s="443"/>
      <c r="T1781" s="441"/>
      <c r="U1781" s="444"/>
      <c r="V1781" s="438"/>
      <c r="W1781" s="443"/>
      <c r="X1781" s="443"/>
      <c r="Y1781" s="441"/>
      <c r="Z1781" s="445"/>
      <c r="AA1781" s="441"/>
      <c r="AB1781" s="443"/>
      <c r="AC1781" s="441"/>
      <c r="AD1781" s="444"/>
      <c r="AG1781" s="441"/>
      <c r="AH1781" s="441"/>
      <c r="AI1781" s="443"/>
      <c r="AL1781" s="441"/>
      <c r="AN1781" s="441"/>
      <c r="AO1781" s="443"/>
      <c r="AP1781" s="441"/>
      <c r="AQ1781" s="441"/>
      <c r="AR1781" s="441"/>
      <c r="AS1781" s="441"/>
      <c r="AT1781" s="441"/>
      <c r="AU1781" s="441"/>
      <c r="AV1781" s="443"/>
      <c r="AW1781" s="442"/>
      <c r="AY1781" s="441"/>
      <c r="BC1781" s="441"/>
      <c r="BD1781" s="441"/>
      <c r="BE1781" s="441"/>
      <c r="BF1781" s="441"/>
      <c r="BG1781" s="441"/>
      <c r="BH1781" s="441"/>
      <c r="BI1781" s="441"/>
      <c r="BJ1781" s="441"/>
      <c r="BK1781" s="441"/>
    </row>
    <row r="1782" spans="1:63" x14ac:dyDescent="0.25">
      <c r="A1782" s="443"/>
      <c r="B1782" s="438"/>
      <c r="C1782" s="441"/>
      <c r="D1782" s="441"/>
      <c r="E1782" s="441"/>
      <c r="I1782" s="442"/>
      <c r="Q1782" s="443"/>
      <c r="S1782" s="443"/>
      <c r="T1782" s="441"/>
      <c r="U1782" s="444"/>
      <c r="V1782" s="438"/>
      <c r="W1782" s="443"/>
      <c r="X1782" s="443"/>
      <c r="Y1782" s="441"/>
      <c r="Z1782" s="445"/>
      <c r="AA1782" s="441"/>
      <c r="AB1782" s="443"/>
      <c r="AC1782" s="441"/>
      <c r="AD1782" s="444"/>
      <c r="AG1782" s="441"/>
      <c r="AH1782" s="441"/>
      <c r="AI1782" s="443"/>
      <c r="AL1782" s="441"/>
      <c r="AN1782" s="441"/>
      <c r="AO1782" s="443"/>
      <c r="AP1782" s="441"/>
      <c r="AQ1782" s="441"/>
      <c r="AR1782" s="441"/>
      <c r="AS1782" s="441"/>
      <c r="AT1782" s="441"/>
      <c r="AU1782" s="441"/>
      <c r="AV1782" s="443"/>
      <c r="AW1782" s="442"/>
      <c r="AY1782" s="441"/>
      <c r="BC1782" s="441"/>
      <c r="BD1782" s="441"/>
      <c r="BE1782" s="441"/>
      <c r="BF1782" s="441"/>
      <c r="BG1782" s="441"/>
      <c r="BH1782" s="441"/>
      <c r="BI1782" s="441"/>
      <c r="BJ1782" s="441"/>
      <c r="BK1782" s="441"/>
    </row>
    <row r="1783" spans="1:63" x14ac:dyDescent="0.25">
      <c r="A1783" s="443"/>
      <c r="B1783" s="438"/>
      <c r="C1783" s="441"/>
      <c r="D1783" s="441"/>
      <c r="E1783" s="441"/>
      <c r="I1783" s="442"/>
      <c r="Q1783" s="443"/>
      <c r="S1783" s="443"/>
      <c r="T1783" s="441"/>
      <c r="U1783" s="444"/>
      <c r="V1783" s="438"/>
      <c r="W1783" s="443"/>
      <c r="X1783" s="443"/>
      <c r="Y1783" s="441"/>
      <c r="Z1783" s="445"/>
      <c r="AA1783" s="441"/>
      <c r="AB1783" s="443"/>
      <c r="AC1783" s="441"/>
      <c r="AD1783" s="444"/>
      <c r="AG1783" s="441"/>
      <c r="AH1783" s="441"/>
      <c r="AI1783" s="443"/>
      <c r="AL1783" s="441"/>
      <c r="AN1783" s="441"/>
      <c r="AO1783" s="443"/>
      <c r="AP1783" s="441"/>
      <c r="AQ1783" s="441"/>
      <c r="AR1783" s="441"/>
      <c r="AS1783" s="441"/>
      <c r="AT1783" s="441"/>
      <c r="AU1783" s="441"/>
      <c r="AV1783" s="443"/>
      <c r="AW1783" s="442"/>
      <c r="AY1783" s="441"/>
      <c r="BC1783" s="441"/>
      <c r="BD1783" s="441"/>
      <c r="BE1783" s="441"/>
      <c r="BF1783" s="441"/>
      <c r="BG1783" s="441"/>
      <c r="BH1783" s="441"/>
      <c r="BI1783" s="441"/>
      <c r="BJ1783" s="441"/>
      <c r="BK1783" s="441"/>
    </row>
    <row r="1784" spans="1:63" x14ac:dyDescent="0.25">
      <c r="A1784" s="443"/>
      <c r="B1784" s="438"/>
      <c r="C1784" s="441"/>
      <c r="D1784" s="441"/>
      <c r="E1784" s="441"/>
      <c r="I1784" s="442"/>
      <c r="Q1784" s="443"/>
      <c r="S1784" s="443"/>
      <c r="T1784" s="441"/>
      <c r="U1784" s="444"/>
      <c r="V1784" s="438"/>
      <c r="W1784" s="443"/>
      <c r="X1784" s="443"/>
      <c r="Y1784" s="441"/>
      <c r="Z1784" s="445"/>
      <c r="AA1784" s="441"/>
      <c r="AB1784" s="443"/>
      <c r="AC1784" s="441"/>
      <c r="AD1784" s="444"/>
      <c r="AG1784" s="441"/>
      <c r="AH1784" s="441"/>
      <c r="AI1784" s="443"/>
      <c r="AL1784" s="441"/>
      <c r="AN1784" s="441"/>
      <c r="AO1784" s="443"/>
      <c r="AP1784" s="441"/>
      <c r="AQ1784" s="441"/>
      <c r="AR1784" s="441"/>
      <c r="AS1784" s="441"/>
      <c r="AT1784" s="441"/>
      <c r="AU1784" s="441"/>
      <c r="AV1784" s="443"/>
      <c r="AW1784" s="442"/>
      <c r="AY1784" s="441"/>
      <c r="BC1784" s="441"/>
      <c r="BD1784" s="441"/>
      <c r="BE1784" s="441"/>
      <c r="BF1784" s="441"/>
      <c r="BG1784" s="441"/>
      <c r="BH1784" s="441"/>
      <c r="BI1784" s="441"/>
      <c r="BJ1784" s="441"/>
      <c r="BK1784" s="441"/>
    </row>
    <row r="1785" spans="1:63" x14ac:dyDescent="0.25">
      <c r="A1785" s="443"/>
      <c r="B1785" s="438"/>
      <c r="C1785" s="441"/>
      <c r="D1785" s="441"/>
      <c r="E1785" s="441"/>
      <c r="I1785" s="442"/>
      <c r="Q1785" s="443"/>
      <c r="S1785" s="443"/>
      <c r="T1785" s="441"/>
      <c r="U1785" s="444"/>
      <c r="V1785" s="438"/>
      <c r="W1785" s="443"/>
      <c r="X1785" s="443"/>
      <c r="Y1785" s="441"/>
      <c r="Z1785" s="445"/>
      <c r="AA1785" s="441"/>
      <c r="AB1785" s="443"/>
      <c r="AC1785" s="441"/>
      <c r="AD1785" s="444"/>
      <c r="AG1785" s="441"/>
      <c r="AH1785" s="441"/>
      <c r="AI1785" s="443"/>
      <c r="AL1785" s="441"/>
      <c r="AN1785" s="441"/>
      <c r="AO1785" s="443"/>
      <c r="AP1785" s="441"/>
      <c r="AQ1785" s="441"/>
      <c r="AR1785" s="441"/>
      <c r="AS1785" s="441"/>
      <c r="AT1785" s="441"/>
      <c r="AU1785" s="441"/>
      <c r="AV1785" s="443"/>
      <c r="AW1785" s="442"/>
      <c r="AY1785" s="441"/>
      <c r="BC1785" s="441"/>
      <c r="BD1785" s="441"/>
      <c r="BE1785" s="441"/>
      <c r="BF1785" s="441"/>
      <c r="BG1785" s="441"/>
      <c r="BH1785" s="441"/>
      <c r="BI1785" s="441"/>
      <c r="BJ1785" s="441"/>
      <c r="BK1785" s="441"/>
    </row>
    <row r="1786" spans="1:63" x14ac:dyDescent="0.25">
      <c r="A1786" s="443"/>
      <c r="B1786" s="438"/>
      <c r="C1786" s="441"/>
      <c r="D1786" s="441"/>
      <c r="E1786" s="441"/>
      <c r="I1786" s="442"/>
      <c r="Q1786" s="443"/>
      <c r="S1786" s="443"/>
      <c r="T1786" s="441"/>
      <c r="U1786" s="444"/>
      <c r="V1786" s="438"/>
      <c r="W1786" s="443"/>
      <c r="X1786" s="443"/>
      <c r="Y1786" s="441"/>
      <c r="Z1786" s="445"/>
      <c r="AA1786" s="441"/>
      <c r="AB1786" s="443"/>
      <c r="AC1786" s="441"/>
      <c r="AD1786" s="444"/>
      <c r="AG1786" s="441"/>
      <c r="AH1786" s="441"/>
      <c r="AI1786" s="443"/>
      <c r="AL1786" s="441"/>
      <c r="AN1786" s="441"/>
      <c r="AO1786" s="443"/>
      <c r="AP1786" s="441"/>
      <c r="AQ1786" s="441"/>
      <c r="AR1786" s="441"/>
      <c r="AS1786" s="441"/>
      <c r="AT1786" s="441"/>
      <c r="AU1786" s="441"/>
      <c r="AV1786" s="443"/>
      <c r="AW1786" s="442"/>
      <c r="AY1786" s="441"/>
      <c r="BC1786" s="441"/>
      <c r="BD1786" s="441"/>
      <c r="BE1786" s="441"/>
      <c r="BF1786" s="441"/>
      <c r="BG1786" s="441"/>
      <c r="BH1786" s="441"/>
      <c r="BI1786" s="441"/>
      <c r="BJ1786" s="441"/>
      <c r="BK1786" s="441"/>
    </row>
    <row r="1787" spans="1:63" x14ac:dyDescent="0.25">
      <c r="A1787" s="443"/>
      <c r="B1787" s="438"/>
      <c r="C1787" s="441"/>
      <c r="D1787" s="441"/>
      <c r="E1787" s="441"/>
      <c r="I1787" s="442"/>
      <c r="Q1787" s="443"/>
      <c r="S1787" s="443"/>
      <c r="T1787" s="441"/>
      <c r="U1787" s="444"/>
      <c r="V1787" s="438"/>
      <c r="W1787" s="443"/>
      <c r="X1787" s="443"/>
      <c r="Y1787" s="441"/>
      <c r="Z1787" s="445"/>
      <c r="AA1787" s="441"/>
      <c r="AB1787" s="443"/>
      <c r="AC1787" s="441"/>
      <c r="AD1787" s="444"/>
      <c r="AG1787" s="441"/>
      <c r="AH1787" s="441"/>
      <c r="AI1787" s="443"/>
      <c r="AL1787" s="441"/>
      <c r="AN1787" s="441"/>
      <c r="AO1787" s="443"/>
      <c r="AP1787" s="441"/>
      <c r="AQ1787" s="441"/>
      <c r="AR1787" s="441"/>
      <c r="AS1787" s="441"/>
      <c r="AT1787" s="441"/>
      <c r="AU1787" s="441"/>
      <c r="AV1787" s="443"/>
      <c r="AW1787" s="442"/>
      <c r="AY1787" s="441"/>
      <c r="BC1787" s="441"/>
      <c r="BD1787" s="441"/>
      <c r="BE1787" s="441"/>
      <c r="BF1787" s="441"/>
      <c r="BG1787" s="441"/>
      <c r="BH1787" s="441"/>
      <c r="BI1787" s="441"/>
      <c r="BJ1787" s="441"/>
      <c r="BK1787" s="441"/>
    </row>
    <row r="1788" spans="1:63" x14ac:dyDescent="0.25">
      <c r="A1788" s="443"/>
      <c r="B1788" s="438"/>
      <c r="C1788" s="441"/>
      <c r="D1788" s="441"/>
      <c r="E1788" s="441"/>
      <c r="I1788" s="442"/>
      <c r="Q1788" s="443"/>
      <c r="S1788" s="443"/>
      <c r="T1788" s="441"/>
      <c r="U1788" s="444"/>
      <c r="V1788" s="438"/>
      <c r="W1788" s="443"/>
      <c r="X1788" s="443"/>
      <c r="Y1788" s="441"/>
      <c r="Z1788" s="445"/>
      <c r="AA1788" s="441"/>
      <c r="AB1788" s="443"/>
      <c r="AC1788" s="441"/>
      <c r="AD1788" s="444"/>
      <c r="AG1788" s="441"/>
      <c r="AH1788" s="441"/>
      <c r="AI1788" s="443"/>
      <c r="AL1788" s="441"/>
      <c r="AN1788" s="441"/>
      <c r="AO1788" s="443"/>
      <c r="AP1788" s="441"/>
      <c r="AQ1788" s="441"/>
      <c r="AR1788" s="441"/>
      <c r="AS1788" s="441"/>
      <c r="AT1788" s="441"/>
      <c r="AU1788" s="441"/>
      <c r="AV1788" s="443"/>
      <c r="AW1788" s="442"/>
      <c r="AY1788" s="441"/>
      <c r="BC1788" s="441"/>
      <c r="BD1788" s="441"/>
      <c r="BE1788" s="441"/>
      <c r="BF1788" s="441"/>
      <c r="BG1788" s="441"/>
      <c r="BH1788" s="441"/>
      <c r="BI1788" s="441"/>
      <c r="BJ1788" s="441"/>
      <c r="BK1788" s="441"/>
    </row>
    <row r="1789" spans="1:63" x14ac:dyDescent="0.25">
      <c r="A1789" s="443"/>
      <c r="B1789" s="438"/>
      <c r="C1789" s="441"/>
      <c r="D1789" s="441"/>
      <c r="E1789" s="441"/>
      <c r="I1789" s="442"/>
      <c r="Q1789" s="443"/>
      <c r="S1789" s="443"/>
      <c r="T1789" s="441"/>
      <c r="U1789" s="444"/>
      <c r="V1789" s="438"/>
      <c r="W1789" s="443"/>
      <c r="X1789" s="443"/>
      <c r="Y1789" s="441"/>
      <c r="Z1789" s="445"/>
      <c r="AA1789" s="441"/>
      <c r="AB1789" s="443"/>
      <c r="AC1789" s="441"/>
      <c r="AD1789" s="444"/>
      <c r="AG1789" s="441"/>
      <c r="AH1789" s="441"/>
      <c r="AI1789" s="443"/>
      <c r="AL1789" s="441"/>
      <c r="AN1789" s="441"/>
      <c r="AO1789" s="443"/>
      <c r="AP1789" s="441"/>
      <c r="AQ1789" s="441"/>
      <c r="AR1789" s="441"/>
      <c r="AS1789" s="441"/>
      <c r="AT1789" s="441"/>
      <c r="AU1789" s="441"/>
      <c r="AV1789" s="443"/>
      <c r="AW1789" s="442"/>
      <c r="AY1789" s="441"/>
      <c r="BC1789" s="441"/>
      <c r="BD1789" s="441"/>
      <c r="BE1789" s="441"/>
      <c r="BF1789" s="441"/>
      <c r="BG1789" s="441"/>
      <c r="BH1789" s="441"/>
      <c r="BI1789" s="441"/>
      <c r="BJ1789" s="441"/>
      <c r="BK1789" s="441"/>
    </row>
    <row r="1790" spans="1:63" x14ac:dyDescent="0.25">
      <c r="A1790" s="443"/>
      <c r="B1790" s="438"/>
      <c r="C1790" s="441"/>
      <c r="D1790" s="441"/>
      <c r="E1790" s="441"/>
      <c r="I1790" s="442"/>
      <c r="Q1790" s="443"/>
      <c r="S1790" s="443"/>
      <c r="T1790" s="441"/>
      <c r="U1790" s="444"/>
      <c r="V1790" s="438"/>
      <c r="W1790" s="443"/>
      <c r="X1790" s="443"/>
      <c r="Y1790" s="441"/>
      <c r="Z1790" s="445"/>
      <c r="AA1790" s="441"/>
      <c r="AB1790" s="443"/>
      <c r="AC1790" s="441"/>
      <c r="AD1790" s="444"/>
      <c r="AG1790" s="441"/>
      <c r="AH1790" s="441"/>
      <c r="AI1790" s="443"/>
      <c r="AL1790" s="441"/>
      <c r="AN1790" s="441"/>
      <c r="AO1790" s="443"/>
      <c r="AP1790" s="441"/>
      <c r="AQ1790" s="441"/>
      <c r="AR1790" s="441"/>
      <c r="AS1790" s="441"/>
      <c r="AT1790" s="441"/>
      <c r="AU1790" s="441"/>
      <c r="AV1790" s="443"/>
      <c r="AW1790" s="442"/>
      <c r="AY1790" s="441"/>
      <c r="BC1790" s="441"/>
      <c r="BD1790" s="441"/>
      <c r="BE1790" s="441"/>
      <c r="BF1790" s="441"/>
      <c r="BG1790" s="441"/>
      <c r="BH1790" s="441"/>
      <c r="BI1790" s="441"/>
      <c r="BJ1790" s="441"/>
      <c r="BK1790" s="441"/>
    </row>
    <row r="1791" spans="1:63" x14ac:dyDescent="0.25">
      <c r="A1791" s="443"/>
      <c r="B1791" s="438"/>
      <c r="C1791" s="441"/>
      <c r="D1791" s="441"/>
      <c r="E1791" s="441"/>
      <c r="I1791" s="442"/>
      <c r="Q1791" s="443"/>
      <c r="S1791" s="443"/>
      <c r="T1791" s="441"/>
      <c r="U1791" s="444"/>
      <c r="V1791" s="438"/>
      <c r="W1791" s="443"/>
      <c r="X1791" s="443"/>
      <c r="Y1791" s="441"/>
      <c r="Z1791" s="445"/>
      <c r="AA1791" s="441"/>
      <c r="AB1791" s="443"/>
      <c r="AC1791" s="441"/>
      <c r="AD1791" s="444"/>
      <c r="AG1791" s="441"/>
      <c r="AH1791" s="441"/>
      <c r="AI1791" s="443"/>
      <c r="AL1791" s="441"/>
      <c r="AN1791" s="441"/>
      <c r="AO1791" s="443"/>
      <c r="AP1791" s="441"/>
      <c r="AQ1791" s="441"/>
      <c r="AR1791" s="441"/>
      <c r="AS1791" s="441"/>
      <c r="AT1791" s="441"/>
      <c r="AU1791" s="441"/>
      <c r="AV1791" s="443"/>
      <c r="AW1791" s="442"/>
      <c r="AY1791" s="441"/>
      <c r="BC1791" s="441"/>
      <c r="BD1791" s="441"/>
      <c r="BE1791" s="441"/>
      <c r="BF1791" s="441"/>
      <c r="BG1791" s="441"/>
      <c r="BH1791" s="441"/>
      <c r="BI1791" s="441"/>
      <c r="BJ1791" s="441"/>
      <c r="BK1791" s="441"/>
    </row>
    <row r="1792" spans="1:63" x14ac:dyDescent="0.25">
      <c r="A1792" s="443"/>
      <c r="B1792" s="438"/>
      <c r="C1792" s="441"/>
      <c r="D1792" s="441"/>
      <c r="E1792" s="441"/>
      <c r="I1792" s="442"/>
      <c r="Q1792" s="443"/>
      <c r="S1792" s="443"/>
      <c r="T1792" s="441"/>
      <c r="U1792" s="444"/>
      <c r="V1792" s="438"/>
      <c r="W1792" s="443"/>
      <c r="X1792" s="443"/>
      <c r="Y1792" s="441"/>
      <c r="Z1792" s="445"/>
      <c r="AA1792" s="441"/>
      <c r="AB1792" s="443"/>
      <c r="AC1792" s="441"/>
      <c r="AD1792" s="444"/>
      <c r="AG1792" s="441"/>
      <c r="AH1792" s="441"/>
      <c r="AI1792" s="443"/>
      <c r="AL1792" s="441"/>
      <c r="AN1792" s="441"/>
      <c r="AO1792" s="443"/>
      <c r="AP1792" s="441"/>
      <c r="AQ1792" s="441"/>
      <c r="AR1792" s="441"/>
      <c r="AS1792" s="441"/>
      <c r="AT1792" s="441"/>
      <c r="AU1792" s="441"/>
      <c r="AV1792" s="443"/>
      <c r="AW1792" s="442"/>
      <c r="AY1792" s="441"/>
      <c r="BC1792" s="441"/>
      <c r="BD1792" s="441"/>
      <c r="BE1792" s="441"/>
      <c r="BF1792" s="441"/>
      <c r="BG1792" s="441"/>
      <c r="BH1792" s="441"/>
      <c r="BI1792" s="441"/>
      <c r="BJ1792" s="441"/>
      <c r="BK1792" s="441"/>
    </row>
    <row r="1793" spans="1:63" x14ac:dyDescent="0.25">
      <c r="A1793" s="443"/>
      <c r="B1793" s="438"/>
      <c r="C1793" s="441"/>
      <c r="D1793" s="441"/>
      <c r="E1793" s="441"/>
      <c r="I1793" s="442"/>
      <c r="Q1793" s="443"/>
      <c r="S1793" s="443"/>
      <c r="T1793" s="441"/>
      <c r="U1793" s="444"/>
      <c r="V1793" s="438"/>
      <c r="W1793" s="443"/>
      <c r="X1793" s="443"/>
      <c r="Y1793" s="441"/>
      <c r="Z1793" s="445"/>
      <c r="AA1793" s="441"/>
      <c r="AB1793" s="443"/>
      <c r="AC1793" s="441"/>
      <c r="AD1793" s="444"/>
      <c r="AG1793" s="441"/>
      <c r="AH1793" s="441"/>
      <c r="AI1793" s="443"/>
      <c r="AL1793" s="441"/>
      <c r="AN1793" s="441"/>
      <c r="AO1793" s="443"/>
      <c r="AP1793" s="441"/>
      <c r="AQ1793" s="441"/>
      <c r="AR1793" s="441"/>
      <c r="AS1793" s="441"/>
      <c r="AT1793" s="441"/>
      <c r="AU1793" s="441"/>
      <c r="AV1793" s="443"/>
      <c r="AW1793" s="442"/>
      <c r="AY1793" s="441"/>
      <c r="BC1793" s="441"/>
      <c r="BD1793" s="441"/>
      <c r="BE1793" s="441"/>
      <c r="BF1793" s="441"/>
      <c r="BG1793" s="441"/>
      <c r="BH1793" s="441"/>
      <c r="BI1793" s="441"/>
      <c r="BJ1793" s="441"/>
      <c r="BK1793" s="441"/>
    </row>
    <row r="1794" spans="1:63" x14ac:dyDescent="0.25">
      <c r="A1794" s="443"/>
      <c r="B1794" s="438"/>
      <c r="C1794" s="441"/>
      <c r="D1794" s="441"/>
      <c r="E1794" s="441"/>
      <c r="I1794" s="442"/>
      <c r="Q1794" s="443"/>
      <c r="S1794" s="443"/>
      <c r="T1794" s="441"/>
      <c r="U1794" s="444"/>
      <c r="V1794" s="438"/>
      <c r="W1794" s="443"/>
      <c r="X1794" s="443"/>
      <c r="Y1794" s="441"/>
      <c r="Z1794" s="445"/>
      <c r="AA1794" s="441"/>
      <c r="AB1794" s="443"/>
      <c r="AC1794" s="441"/>
      <c r="AD1794" s="444"/>
      <c r="AG1794" s="441"/>
      <c r="AH1794" s="441"/>
      <c r="AI1794" s="443"/>
      <c r="AL1794" s="441"/>
      <c r="AN1794" s="441"/>
      <c r="AO1794" s="443"/>
      <c r="AP1794" s="441"/>
      <c r="AQ1794" s="441"/>
      <c r="AR1794" s="441"/>
      <c r="AS1794" s="441"/>
      <c r="AT1794" s="441"/>
      <c r="AU1794" s="441"/>
      <c r="AV1794" s="443"/>
      <c r="AW1794" s="442"/>
      <c r="AY1794" s="441"/>
      <c r="BC1794" s="441"/>
      <c r="BD1794" s="441"/>
      <c r="BE1794" s="441"/>
      <c r="BF1794" s="441"/>
      <c r="BG1794" s="441"/>
      <c r="BH1794" s="441"/>
      <c r="BI1794" s="441"/>
      <c r="BJ1794" s="441"/>
      <c r="BK1794" s="441"/>
    </row>
    <row r="1795" spans="1:63" x14ac:dyDescent="0.25">
      <c r="A1795" s="443"/>
      <c r="B1795" s="438"/>
      <c r="C1795" s="441"/>
      <c r="D1795" s="441"/>
      <c r="E1795" s="441"/>
      <c r="I1795" s="442"/>
      <c r="Q1795" s="443"/>
      <c r="S1795" s="443"/>
      <c r="T1795" s="441"/>
      <c r="U1795" s="444"/>
      <c r="V1795" s="438"/>
      <c r="W1795" s="443"/>
      <c r="X1795" s="443"/>
      <c r="Y1795" s="441"/>
      <c r="Z1795" s="445"/>
      <c r="AA1795" s="441"/>
      <c r="AB1795" s="443"/>
      <c r="AC1795" s="441"/>
      <c r="AD1795" s="444"/>
      <c r="AG1795" s="441"/>
      <c r="AH1795" s="441"/>
      <c r="AI1795" s="443"/>
      <c r="AL1795" s="441"/>
      <c r="AN1795" s="441"/>
      <c r="AO1795" s="443"/>
      <c r="AP1795" s="441"/>
      <c r="AQ1795" s="441"/>
      <c r="AR1795" s="441"/>
      <c r="AS1795" s="441"/>
      <c r="AT1795" s="441"/>
      <c r="AU1795" s="441"/>
      <c r="AV1795" s="443"/>
      <c r="AW1795" s="442"/>
      <c r="AY1795" s="441"/>
      <c r="BC1795" s="441"/>
      <c r="BD1795" s="441"/>
      <c r="BE1795" s="441"/>
      <c r="BF1795" s="441"/>
      <c r="BG1795" s="441"/>
      <c r="BH1795" s="441"/>
      <c r="BI1795" s="441"/>
      <c r="BJ1795" s="441"/>
      <c r="BK1795" s="441"/>
    </row>
    <row r="1796" spans="1:63" x14ac:dyDescent="0.25">
      <c r="A1796" s="443"/>
      <c r="B1796" s="438"/>
      <c r="C1796" s="441"/>
      <c r="D1796" s="441"/>
      <c r="E1796" s="441"/>
      <c r="I1796" s="442"/>
      <c r="Q1796" s="443"/>
      <c r="S1796" s="443"/>
      <c r="T1796" s="441"/>
      <c r="U1796" s="444"/>
      <c r="V1796" s="438"/>
      <c r="W1796" s="443"/>
      <c r="X1796" s="443"/>
      <c r="Y1796" s="441"/>
      <c r="Z1796" s="445"/>
      <c r="AA1796" s="441"/>
      <c r="AB1796" s="443"/>
      <c r="AC1796" s="441"/>
      <c r="AD1796" s="444"/>
      <c r="AG1796" s="441"/>
      <c r="AH1796" s="441"/>
      <c r="AI1796" s="443"/>
      <c r="AL1796" s="441"/>
      <c r="AN1796" s="441"/>
      <c r="AO1796" s="443"/>
      <c r="AP1796" s="441"/>
      <c r="AQ1796" s="441"/>
      <c r="AR1796" s="441"/>
      <c r="AS1796" s="441"/>
      <c r="AT1796" s="441"/>
      <c r="AU1796" s="441"/>
      <c r="AV1796" s="443"/>
      <c r="AW1796" s="442"/>
      <c r="AY1796" s="441"/>
      <c r="BC1796" s="441"/>
      <c r="BD1796" s="441"/>
      <c r="BE1796" s="441"/>
      <c r="BF1796" s="441"/>
      <c r="BG1796" s="441"/>
      <c r="BH1796" s="441"/>
      <c r="BI1796" s="441"/>
      <c r="BJ1796" s="441"/>
      <c r="BK1796" s="441"/>
    </row>
    <row r="1797" spans="1:63" x14ac:dyDescent="0.25">
      <c r="A1797" s="443"/>
      <c r="B1797" s="438"/>
      <c r="C1797" s="441"/>
      <c r="D1797" s="441"/>
      <c r="E1797" s="441"/>
      <c r="I1797" s="442"/>
      <c r="Q1797" s="443"/>
      <c r="S1797" s="443"/>
      <c r="T1797" s="441"/>
      <c r="U1797" s="444"/>
      <c r="V1797" s="438"/>
      <c r="W1797" s="443"/>
      <c r="X1797" s="443"/>
      <c r="Y1797" s="441"/>
      <c r="Z1797" s="445"/>
      <c r="AA1797" s="441"/>
      <c r="AB1797" s="443"/>
      <c r="AC1797" s="441"/>
      <c r="AD1797" s="444"/>
      <c r="AG1797" s="441"/>
      <c r="AH1797" s="441"/>
      <c r="AI1797" s="443"/>
      <c r="AL1797" s="441"/>
      <c r="AN1797" s="441"/>
      <c r="AO1797" s="443"/>
      <c r="AP1797" s="441"/>
      <c r="AQ1797" s="441"/>
      <c r="AR1797" s="441"/>
      <c r="AS1797" s="441"/>
      <c r="AT1797" s="441"/>
      <c r="AU1797" s="441"/>
      <c r="AV1797" s="443"/>
      <c r="AW1797" s="442"/>
      <c r="AY1797" s="441"/>
      <c r="BC1797" s="441"/>
      <c r="BD1797" s="441"/>
      <c r="BE1797" s="441"/>
      <c r="BF1797" s="441"/>
      <c r="BG1797" s="441"/>
      <c r="BH1797" s="441"/>
      <c r="BI1797" s="441"/>
      <c r="BJ1797" s="441"/>
      <c r="BK1797" s="441"/>
    </row>
    <row r="1798" spans="1:63" x14ac:dyDescent="0.25">
      <c r="A1798" s="443"/>
      <c r="B1798" s="438"/>
      <c r="C1798" s="441"/>
      <c r="D1798" s="441"/>
      <c r="E1798" s="441"/>
      <c r="I1798" s="442"/>
      <c r="Q1798" s="443"/>
      <c r="S1798" s="443"/>
      <c r="T1798" s="441"/>
      <c r="U1798" s="444"/>
      <c r="V1798" s="438"/>
      <c r="W1798" s="443"/>
      <c r="X1798" s="443"/>
      <c r="Y1798" s="441"/>
      <c r="Z1798" s="445"/>
      <c r="AA1798" s="441"/>
      <c r="AB1798" s="443"/>
      <c r="AC1798" s="441"/>
      <c r="AD1798" s="444"/>
      <c r="AG1798" s="441"/>
      <c r="AH1798" s="441"/>
      <c r="AI1798" s="443"/>
      <c r="AL1798" s="441"/>
      <c r="AN1798" s="441"/>
      <c r="AO1798" s="443"/>
      <c r="AP1798" s="441"/>
      <c r="AQ1798" s="441"/>
      <c r="AR1798" s="441"/>
      <c r="AS1798" s="441"/>
      <c r="AT1798" s="441"/>
      <c r="AU1798" s="441"/>
      <c r="AV1798" s="443"/>
      <c r="AW1798" s="442"/>
      <c r="AY1798" s="441"/>
      <c r="BC1798" s="441"/>
      <c r="BD1798" s="441"/>
      <c r="BE1798" s="441"/>
      <c r="BF1798" s="441"/>
      <c r="BG1798" s="441"/>
      <c r="BH1798" s="441"/>
      <c r="BI1798" s="441"/>
      <c r="BJ1798" s="441"/>
      <c r="BK1798" s="441"/>
    </row>
    <row r="1799" spans="1:63" x14ac:dyDescent="0.25">
      <c r="A1799" s="443"/>
      <c r="B1799" s="438"/>
      <c r="C1799" s="441"/>
      <c r="D1799" s="441"/>
      <c r="E1799" s="441"/>
      <c r="I1799" s="442"/>
      <c r="Q1799" s="443"/>
      <c r="S1799" s="443"/>
      <c r="T1799" s="441"/>
      <c r="U1799" s="444"/>
      <c r="V1799" s="438"/>
      <c r="W1799" s="443"/>
      <c r="X1799" s="443"/>
      <c r="Y1799" s="441"/>
      <c r="Z1799" s="445"/>
      <c r="AA1799" s="441"/>
      <c r="AB1799" s="443"/>
      <c r="AC1799" s="441"/>
      <c r="AD1799" s="444"/>
      <c r="AG1799" s="441"/>
      <c r="AH1799" s="441"/>
      <c r="AI1799" s="443"/>
      <c r="AL1799" s="441"/>
      <c r="AN1799" s="441"/>
      <c r="AO1799" s="443"/>
      <c r="AP1799" s="441"/>
      <c r="AQ1799" s="441"/>
      <c r="AR1799" s="441"/>
      <c r="AS1799" s="441"/>
      <c r="AT1799" s="441"/>
      <c r="AU1799" s="441"/>
      <c r="AV1799" s="443"/>
      <c r="AW1799" s="442"/>
      <c r="AY1799" s="441"/>
      <c r="BC1799" s="441"/>
      <c r="BD1799" s="441"/>
      <c r="BE1799" s="441"/>
      <c r="BF1799" s="441"/>
      <c r="BG1799" s="441"/>
      <c r="BH1799" s="441"/>
      <c r="BI1799" s="441"/>
      <c r="BJ1799" s="441"/>
      <c r="BK1799" s="441"/>
    </row>
    <row r="1800" spans="1:63" x14ac:dyDescent="0.25">
      <c r="A1800" s="443"/>
      <c r="B1800" s="438"/>
      <c r="C1800" s="441"/>
      <c r="D1800" s="441"/>
      <c r="E1800" s="441"/>
      <c r="I1800" s="442"/>
      <c r="Q1800" s="443"/>
      <c r="S1800" s="443"/>
      <c r="T1800" s="441"/>
      <c r="U1800" s="444"/>
      <c r="V1800" s="438"/>
      <c r="W1800" s="443"/>
      <c r="X1800" s="443"/>
      <c r="Y1800" s="441"/>
      <c r="Z1800" s="445"/>
      <c r="AA1800" s="441"/>
      <c r="AB1800" s="443"/>
      <c r="AC1800" s="441"/>
      <c r="AD1800" s="444"/>
      <c r="AG1800" s="441"/>
      <c r="AH1800" s="441"/>
      <c r="AI1800" s="443"/>
      <c r="AL1800" s="441"/>
      <c r="AN1800" s="441"/>
      <c r="AO1800" s="443"/>
      <c r="AP1800" s="441"/>
      <c r="AQ1800" s="441"/>
      <c r="AR1800" s="441"/>
      <c r="AS1800" s="441"/>
      <c r="AT1800" s="441"/>
      <c r="AU1800" s="441"/>
      <c r="AV1800" s="443"/>
      <c r="AW1800" s="442"/>
      <c r="AY1800" s="441"/>
      <c r="BC1800" s="441"/>
      <c r="BD1800" s="441"/>
      <c r="BE1800" s="441"/>
      <c r="BF1800" s="441"/>
      <c r="BG1800" s="441"/>
      <c r="BH1800" s="441"/>
      <c r="BI1800" s="441"/>
      <c r="BJ1800" s="441"/>
      <c r="BK1800" s="441"/>
    </row>
    <row r="1801" spans="1:63" x14ac:dyDescent="0.25">
      <c r="A1801" s="443"/>
      <c r="B1801" s="438"/>
      <c r="C1801" s="441"/>
      <c r="D1801" s="441"/>
      <c r="E1801" s="441"/>
      <c r="I1801" s="442"/>
      <c r="Q1801" s="443"/>
      <c r="S1801" s="443"/>
      <c r="T1801" s="441"/>
      <c r="U1801" s="444"/>
      <c r="V1801" s="438"/>
      <c r="W1801" s="443"/>
      <c r="X1801" s="443"/>
      <c r="Y1801" s="441"/>
      <c r="Z1801" s="445"/>
      <c r="AA1801" s="441"/>
      <c r="AB1801" s="443"/>
      <c r="AC1801" s="441"/>
      <c r="AD1801" s="444"/>
      <c r="AG1801" s="441"/>
      <c r="AH1801" s="441"/>
      <c r="AI1801" s="443"/>
      <c r="AL1801" s="441"/>
      <c r="AN1801" s="441"/>
      <c r="AO1801" s="443"/>
      <c r="AP1801" s="441"/>
      <c r="AQ1801" s="441"/>
      <c r="AR1801" s="441"/>
      <c r="AS1801" s="441"/>
      <c r="AT1801" s="441"/>
      <c r="AU1801" s="441"/>
      <c r="AV1801" s="443"/>
      <c r="AW1801" s="442"/>
      <c r="AY1801" s="441"/>
      <c r="BC1801" s="441"/>
      <c r="BD1801" s="441"/>
      <c r="BE1801" s="441"/>
      <c r="BF1801" s="441"/>
      <c r="BG1801" s="441"/>
      <c r="BH1801" s="441"/>
      <c r="BI1801" s="441"/>
      <c r="BJ1801" s="441"/>
      <c r="BK1801" s="441"/>
    </row>
    <row r="1802" spans="1:63" x14ac:dyDescent="0.25">
      <c r="A1802" s="443"/>
      <c r="B1802" s="438"/>
      <c r="C1802" s="441"/>
      <c r="D1802" s="441"/>
      <c r="E1802" s="441"/>
      <c r="I1802" s="442"/>
      <c r="Q1802" s="443"/>
      <c r="S1802" s="443"/>
      <c r="T1802" s="441"/>
      <c r="U1802" s="444"/>
      <c r="V1802" s="438"/>
      <c r="W1802" s="443"/>
      <c r="X1802" s="443"/>
      <c r="Y1802" s="441"/>
      <c r="Z1802" s="445"/>
      <c r="AA1802" s="441"/>
      <c r="AB1802" s="443"/>
      <c r="AC1802" s="441"/>
      <c r="AD1802" s="444"/>
      <c r="AG1802" s="441"/>
      <c r="AH1802" s="441"/>
      <c r="AI1802" s="443"/>
      <c r="AL1802" s="441"/>
      <c r="AN1802" s="441"/>
      <c r="AO1802" s="443"/>
      <c r="AP1802" s="441"/>
      <c r="AQ1802" s="441"/>
      <c r="AR1802" s="441"/>
      <c r="AS1802" s="441"/>
      <c r="AT1802" s="441"/>
      <c r="AU1802" s="441"/>
      <c r="AV1802" s="443"/>
      <c r="AW1802" s="442"/>
      <c r="AY1802" s="441"/>
      <c r="BC1802" s="441"/>
      <c r="BD1802" s="441"/>
      <c r="BE1802" s="441"/>
      <c r="BF1802" s="441"/>
      <c r="BG1802" s="441"/>
      <c r="BH1802" s="441"/>
      <c r="BI1802" s="441"/>
      <c r="BJ1802" s="441"/>
      <c r="BK1802" s="441"/>
    </row>
    <row r="1803" spans="1:63" x14ac:dyDescent="0.25">
      <c r="A1803" s="443"/>
      <c r="B1803" s="438"/>
      <c r="C1803" s="441"/>
      <c r="D1803" s="441"/>
      <c r="E1803" s="441"/>
      <c r="I1803" s="442"/>
      <c r="Q1803" s="443"/>
      <c r="S1803" s="443"/>
      <c r="T1803" s="441"/>
      <c r="U1803" s="444"/>
      <c r="V1803" s="438"/>
      <c r="W1803" s="443"/>
      <c r="X1803" s="443"/>
      <c r="Y1803" s="441"/>
      <c r="Z1803" s="445"/>
      <c r="AA1803" s="441"/>
      <c r="AB1803" s="443"/>
      <c r="AC1803" s="441"/>
      <c r="AD1803" s="444"/>
      <c r="AG1803" s="441"/>
      <c r="AH1803" s="441"/>
      <c r="AI1803" s="443"/>
      <c r="AL1803" s="441"/>
      <c r="AN1803" s="441"/>
      <c r="AO1803" s="443"/>
      <c r="AP1803" s="441"/>
      <c r="AQ1803" s="441"/>
      <c r="AR1803" s="441"/>
      <c r="AS1803" s="441"/>
      <c r="AT1803" s="441"/>
      <c r="AU1803" s="441"/>
      <c r="AV1803" s="443"/>
      <c r="AW1803" s="442"/>
      <c r="AY1803" s="441"/>
      <c r="BC1803" s="441"/>
      <c r="BD1803" s="441"/>
      <c r="BE1803" s="441"/>
      <c r="BF1803" s="441"/>
      <c r="BG1803" s="441"/>
      <c r="BH1803" s="441"/>
      <c r="BI1803" s="441"/>
      <c r="BJ1803" s="441"/>
      <c r="BK1803" s="441"/>
    </row>
    <row r="1804" spans="1:63" x14ac:dyDescent="0.25">
      <c r="A1804" s="443"/>
      <c r="B1804" s="438"/>
      <c r="C1804" s="441"/>
      <c r="D1804" s="441"/>
      <c r="E1804" s="441"/>
      <c r="I1804" s="442"/>
      <c r="Q1804" s="443"/>
      <c r="S1804" s="443"/>
      <c r="T1804" s="441"/>
      <c r="U1804" s="444"/>
      <c r="V1804" s="438"/>
      <c r="W1804" s="443"/>
      <c r="X1804" s="443"/>
      <c r="Y1804" s="441"/>
      <c r="Z1804" s="445"/>
      <c r="AA1804" s="441"/>
      <c r="AB1804" s="443"/>
      <c r="AC1804" s="441"/>
      <c r="AD1804" s="444"/>
      <c r="AG1804" s="441"/>
      <c r="AH1804" s="441"/>
      <c r="AI1804" s="443"/>
      <c r="AL1804" s="441"/>
      <c r="AN1804" s="441"/>
      <c r="AO1804" s="443"/>
      <c r="AP1804" s="441"/>
      <c r="AQ1804" s="441"/>
      <c r="AR1804" s="441"/>
      <c r="AS1804" s="441"/>
      <c r="AT1804" s="441"/>
      <c r="AU1804" s="441"/>
      <c r="AV1804" s="443"/>
      <c r="AW1804" s="442"/>
      <c r="AY1804" s="441"/>
      <c r="BC1804" s="441"/>
      <c r="BD1804" s="441"/>
      <c r="BE1804" s="441"/>
      <c r="BF1804" s="441"/>
      <c r="BG1804" s="441"/>
      <c r="BH1804" s="441"/>
      <c r="BI1804" s="441"/>
      <c r="BJ1804" s="441"/>
      <c r="BK1804" s="441"/>
    </row>
    <row r="1805" spans="1:63" x14ac:dyDescent="0.25">
      <c r="A1805" s="443"/>
      <c r="B1805" s="438"/>
      <c r="C1805" s="441"/>
      <c r="D1805" s="441"/>
      <c r="E1805" s="441"/>
      <c r="I1805" s="442"/>
      <c r="Q1805" s="443"/>
      <c r="S1805" s="443"/>
      <c r="T1805" s="441"/>
      <c r="U1805" s="444"/>
      <c r="V1805" s="438"/>
      <c r="W1805" s="443"/>
      <c r="X1805" s="443"/>
      <c r="Y1805" s="441"/>
      <c r="Z1805" s="445"/>
      <c r="AA1805" s="441"/>
      <c r="AB1805" s="443"/>
      <c r="AC1805" s="441"/>
      <c r="AD1805" s="444"/>
      <c r="AG1805" s="441"/>
      <c r="AH1805" s="441"/>
      <c r="AI1805" s="443"/>
      <c r="AL1805" s="441"/>
      <c r="AN1805" s="441"/>
      <c r="AO1805" s="443"/>
      <c r="AP1805" s="441"/>
      <c r="AQ1805" s="441"/>
      <c r="AR1805" s="441"/>
      <c r="AS1805" s="441"/>
      <c r="AT1805" s="441"/>
      <c r="AU1805" s="441"/>
      <c r="AV1805" s="443"/>
      <c r="AW1805" s="442"/>
      <c r="AY1805" s="441"/>
      <c r="BC1805" s="441"/>
      <c r="BD1805" s="441"/>
      <c r="BE1805" s="441"/>
      <c r="BF1805" s="441"/>
      <c r="BG1805" s="441"/>
      <c r="BH1805" s="441"/>
      <c r="BI1805" s="441"/>
      <c r="BJ1805" s="441"/>
      <c r="BK1805" s="441"/>
    </row>
    <row r="1806" spans="1:63" x14ac:dyDescent="0.25">
      <c r="A1806" s="443"/>
      <c r="B1806" s="438"/>
      <c r="C1806" s="441"/>
      <c r="D1806" s="441"/>
      <c r="E1806" s="441"/>
      <c r="I1806" s="442"/>
      <c r="Q1806" s="443"/>
      <c r="S1806" s="443"/>
      <c r="T1806" s="441"/>
      <c r="U1806" s="444"/>
      <c r="V1806" s="438"/>
      <c r="W1806" s="443"/>
      <c r="X1806" s="443"/>
      <c r="Y1806" s="441"/>
      <c r="Z1806" s="445"/>
      <c r="AA1806" s="441"/>
      <c r="AB1806" s="443"/>
      <c r="AC1806" s="441"/>
      <c r="AD1806" s="444"/>
      <c r="AG1806" s="441"/>
      <c r="AH1806" s="441"/>
      <c r="AI1806" s="443"/>
      <c r="AL1806" s="441"/>
      <c r="AN1806" s="441"/>
      <c r="AO1806" s="443"/>
      <c r="AP1806" s="441"/>
      <c r="AQ1806" s="441"/>
      <c r="AR1806" s="441"/>
      <c r="AS1806" s="441"/>
      <c r="AT1806" s="441"/>
      <c r="AU1806" s="441"/>
      <c r="AV1806" s="443"/>
      <c r="AW1806" s="442"/>
      <c r="AY1806" s="441"/>
      <c r="BC1806" s="441"/>
      <c r="BD1806" s="441"/>
      <c r="BE1806" s="441"/>
      <c r="BF1806" s="441"/>
      <c r="BG1806" s="441"/>
      <c r="BH1806" s="441"/>
      <c r="BI1806" s="441"/>
      <c r="BJ1806" s="441"/>
      <c r="BK1806" s="441"/>
    </row>
    <row r="1807" spans="1:63" x14ac:dyDescent="0.25">
      <c r="A1807" s="443"/>
      <c r="B1807" s="438"/>
      <c r="C1807" s="441"/>
      <c r="D1807" s="441"/>
      <c r="E1807" s="441"/>
      <c r="I1807" s="442"/>
      <c r="Q1807" s="443"/>
      <c r="S1807" s="443"/>
      <c r="T1807" s="441"/>
      <c r="U1807" s="444"/>
      <c r="V1807" s="438"/>
      <c r="W1807" s="443"/>
      <c r="X1807" s="443"/>
      <c r="Y1807" s="441"/>
      <c r="Z1807" s="445"/>
      <c r="AA1807" s="441"/>
      <c r="AB1807" s="443"/>
      <c r="AC1807" s="441"/>
      <c r="AD1807" s="444"/>
      <c r="AG1807" s="441"/>
      <c r="AH1807" s="441"/>
      <c r="AI1807" s="443"/>
      <c r="AL1807" s="441"/>
      <c r="AN1807" s="441"/>
      <c r="AO1807" s="443"/>
      <c r="AP1807" s="441"/>
      <c r="AQ1807" s="441"/>
      <c r="AR1807" s="441"/>
      <c r="AS1807" s="441"/>
      <c r="AT1807" s="441"/>
      <c r="AU1807" s="441"/>
      <c r="AV1807" s="443"/>
      <c r="AW1807" s="442"/>
      <c r="AY1807" s="441"/>
      <c r="BC1807" s="441"/>
      <c r="BD1807" s="441"/>
      <c r="BE1807" s="441"/>
      <c r="BF1807" s="441"/>
      <c r="BG1807" s="441"/>
      <c r="BH1807" s="441"/>
      <c r="BI1807" s="441"/>
      <c r="BJ1807" s="441"/>
      <c r="BK1807" s="441"/>
    </row>
    <row r="1808" spans="1:63" x14ac:dyDescent="0.25">
      <c r="A1808" s="443"/>
      <c r="B1808" s="438"/>
      <c r="C1808" s="441"/>
      <c r="D1808" s="441"/>
      <c r="E1808" s="441"/>
      <c r="I1808" s="442"/>
      <c r="Q1808" s="443"/>
      <c r="S1808" s="443"/>
      <c r="T1808" s="441"/>
      <c r="U1808" s="444"/>
      <c r="V1808" s="438"/>
      <c r="W1808" s="443"/>
      <c r="X1808" s="443"/>
      <c r="Y1808" s="441"/>
      <c r="Z1808" s="445"/>
      <c r="AA1808" s="441"/>
      <c r="AB1808" s="443"/>
      <c r="AC1808" s="441"/>
      <c r="AD1808" s="444"/>
      <c r="AG1808" s="441"/>
      <c r="AH1808" s="441"/>
      <c r="AI1808" s="443"/>
      <c r="AL1808" s="441"/>
      <c r="AN1808" s="441"/>
      <c r="AO1808" s="443"/>
      <c r="AP1808" s="441"/>
      <c r="AQ1808" s="441"/>
      <c r="AR1808" s="441"/>
      <c r="AS1808" s="441"/>
      <c r="AT1808" s="441"/>
      <c r="AU1808" s="441"/>
      <c r="AV1808" s="443"/>
      <c r="AW1808" s="442"/>
      <c r="AY1808" s="441"/>
      <c r="BC1808" s="441"/>
      <c r="BD1808" s="441"/>
      <c r="BE1808" s="441"/>
      <c r="BF1808" s="441"/>
      <c r="BG1808" s="441"/>
      <c r="BH1808" s="441"/>
      <c r="BI1808" s="441"/>
      <c r="BJ1808" s="441"/>
      <c r="BK1808" s="441"/>
    </row>
    <row r="1809" spans="1:63" x14ac:dyDescent="0.25">
      <c r="A1809" s="443"/>
      <c r="B1809" s="438"/>
      <c r="C1809" s="441"/>
      <c r="D1809" s="441"/>
      <c r="E1809" s="441"/>
      <c r="I1809" s="442"/>
      <c r="Q1809" s="443"/>
      <c r="S1809" s="443"/>
      <c r="T1809" s="441"/>
      <c r="U1809" s="444"/>
      <c r="V1809" s="438"/>
      <c r="W1809" s="443"/>
      <c r="X1809" s="443"/>
      <c r="Y1809" s="441"/>
      <c r="Z1809" s="445"/>
      <c r="AA1809" s="441"/>
      <c r="AB1809" s="443"/>
      <c r="AC1809" s="441"/>
      <c r="AD1809" s="444"/>
      <c r="AG1809" s="441"/>
      <c r="AH1809" s="441"/>
      <c r="AI1809" s="443"/>
      <c r="AL1809" s="441"/>
      <c r="AN1809" s="441"/>
      <c r="AO1809" s="443"/>
      <c r="AP1809" s="441"/>
      <c r="AQ1809" s="441"/>
      <c r="AR1809" s="441"/>
      <c r="AS1809" s="441"/>
      <c r="AT1809" s="441"/>
      <c r="AU1809" s="441"/>
      <c r="AV1809" s="443"/>
      <c r="AW1809" s="442"/>
      <c r="AY1809" s="441"/>
      <c r="BC1809" s="441"/>
      <c r="BD1809" s="441"/>
      <c r="BE1809" s="441"/>
      <c r="BF1809" s="441"/>
      <c r="BG1809" s="441"/>
      <c r="BH1809" s="441"/>
      <c r="BI1809" s="441"/>
      <c r="BJ1809" s="441"/>
      <c r="BK1809" s="441"/>
    </row>
    <row r="1810" spans="1:63" x14ac:dyDescent="0.25">
      <c r="A1810" s="443"/>
      <c r="B1810" s="438"/>
      <c r="C1810" s="441"/>
      <c r="D1810" s="441"/>
      <c r="E1810" s="441"/>
      <c r="I1810" s="442"/>
      <c r="Q1810" s="443"/>
      <c r="S1810" s="443"/>
      <c r="T1810" s="441"/>
      <c r="U1810" s="444"/>
      <c r="V1810" s="438"/>
      <c r="W1810" s="443"/>
      <c r="X1810" s="443"/>
      <c r="Y1810" s="441"/>
      <c r="Z1810" s="445"/>
      <c r="AA1810" s="441"/>
      <c r="AB1810" s="443"/>
      <c r="AC1810" s="441"/>
      <c r="AD1810" s="444"/>
      <c r="AG1810" s="441"/>
      <c r="AH1810" s="441"/>
      <c r="AI1810" s="443"/>
      <c r="AL1810" s="441"/>
      <c r="AN1810" s="441"/>
      <c r="AO1810" s="443"/>
      <c r="AP1810" s="441"/>
      <c r="AQ1810" s="441"/>
      <c r="AR1810" s="441"/>
      <c r="AS1810" s="441"/>
      <c r="AT1810" s="441"/>
      <c r="AU1810" s="441"/>
      <c r="AV1810" s="443"/>
      <c r="AW1810" s="442"/>
      <c r="AY1810" s="441"/>
      <c r="BC1810" s="441"/>
      <c r="BD1810" s="441"/>
      <c r="BE1810" s="441"/>
      <c r="BF1810" s="441"/>
      <c r="BG1810" s="441"/>
      <c r="BH1810" s="441"/>
      <c r="BI1810" s="441"/>
      <c r="BJ1810" s="441"/>
      <c r="BK1810" s="441"/>
    </row>
    <row r="1811" spans="1:63" x14ac:dyDescent="0.25">
      <c r="A1811" s="443"/>
      <c r="B1811" s="438"/>
      <c r="C1811" s="441"/>
      <c r="D1811" s="441"/>
      <c r="E1811" s="441"/>
      <c r="I1811" s="442"/>
      <c r="Q1811" s="443"/>
      <c r="S1811" s="443"/>
      <c r="T1811" s="441"/>
      <c r="U1811" s="444"/>
      <c r="V1811" s="438"/>
      <c r="W1811" s="443"/>
      <c r="X1811" s="443"/>
      <c r="Y1811" s="441"/>
      <c r="Z1811" s="445"/>
      <c r="AA1811" s="441"/>
      <c r="AB1811" s="443"/>
      <c r="AC1811" s="441"/>
      <c r="AD1811" s="444"/>
      <c r="AG1811" s="441"/>
      <c r="AH1811" s="441"/>
      <c r="AI1811" s="443"/>
      <c r="AL1811" s="441"/>
      <c r="AN1811" s="441"/>
      <c r="AO1811" s="443"/>
      <c r="AP1811" s="441"/>
      <c r="AQ1811" s="441"/>
      <c r="AR1811" s="441"/>
      <c r="AS1811" s="441"/>
      <c r="AT1811" s="441"/>
      <c r="AU1811" s="441"/>
      <c r="AV1811" s="443"/>
      <c r="AW1811" s="442"/>
      <c r="AY1811" s="441"/>
      <c r="BC1811" s="441"/>
      <c r="BD1811" s="441"/>
      <c r="BE1811" s="441"/>
      <c r="BF1811" s="441"/>
      <c r="BG1811" s="441"/>
      <c r="BH1811" s="441"/>
      <c r="BI1811" s="441"/>
      <c r="BJ1811" s="441"/>
      <c r="BK1811" s="441"/>
    </row>
    <row r="1812" spans="1:63" x14ac:dyDescent="0.25">
      <c r="A1812" s="443"/>
      <c r="B1812" s="438"/>
      <c r="C1812" s="441"/>
      <c r="D1812" s="441"/>
      <c r="E1812" s="441"/>
      <c r="I1812" s="442"/>
      <c r="Q1812" s="443"/>
      <c r="S1812" s="443"/>
      <c r="T1812" s="441"/>
      <c r="U1812" s="444"/>
      <c r="V1812" s="438"/>
      <c r="W1812" s="443"/>
      <c r="X1812" s="443"/>
      <c r="Y1812" s="441"/>
      <c r="Z1812" s="445"/>
      <c r="AA1812" s="441"/>
      <c r="AB1812" s="443"/>
      <c r="AC1812" s="441"/>
      <c r="AD1812" s="444"/>
      <c r="AG1812" s="441"/>
      <c r="AH1812" s="441"/>
      <c r="AI1812" s="443"/>
      <c r="AL1812" s="441"/>
      <c r="AN1812" s="441"/>
      <c r="AO1812" s="443"/>
      <c r="AP1812" s="441"/>
      <c r="AQ1812" s="441"/>
      <c r="AR1812" s="441"/>
      <c r="AS1812" s="441"/>
      <c r="AT1812" s="441"/>
      <c r="AU1812" s="441"/>
      <c r="AV1812" s="443"/>
      <c r="AW1812" s="442"/>
      <c r="AY1812" s="441"/>
      <c r="BC1812" s="441"/>
      <c r="BD1812" s="441"/>
      <c r="BE1812" s="441"/>
      <c r="BF1812" s="441"/>
      <c r="BG1812" s="441"/>
      <c r="BH1812" s="441"/>
      <c r="BI1812" s="441"/>
      <c r="BJ1812" s="441"/>
      <c r="BK1812" s="441"/>
    </row>
    <row r="1813" spans="1:63" x14ac:dyDescent="0.25">
      <c r="A1813" s="443"/>
      <c r="B1813" s="438"/>
      <c r="C1813" s="441"/>
      <c r="D1813" s="441"/>
      <c r="E1813" s="441"/>
      <c r="I1813" s="442"/>
      <c r="Q1813" s="443"/>
      <c r="S1813" s="443"/>
      <c r="T1813" s="441"/>
      <c r="U1813" s="444"/>
      <c r="V1813" s="438"/>
      <c r="W1813" s="443"/>
      <c r="X1813" s="443"/>
      <c r="Y1813" s="441"/>
      <c r="Z1813" s="445"/>
      <c r="AA1813" s="441"/>
      <c r="AB1813" s="443"/>
      <c r="AC1813" s="441"/>
      <c r="AD1813" s="444"/>
      <c r="AG1813" s="441"/>
      <c r="AH1813" s="441"/>
      <c r="AI1813" s="443"/>
      <c r="AL1813" s="441"/>
      <c r="AN1813" s="441"/>
      <c r="AO1813" s="443"/>
      <c r="AP1813" s="441"/>
      <c r="AQ1813" s="441"/>
      <c r="AR1813" s="441"/>
      <c r="AS1813" s="441"/>
      <c r="AT1813" s="441"/>
      <c r="AU1813" s="441"/>
      <c r="AV1813" s="443"/>
      <c r="AW1813" s="442"/>
      <c r="AY1813" s="441"/>
      <c r="BC1813" s="441"/>
      <c r="BD1813" s="441"/>
      <c r="BE1813" s="441"/>
      <c r="BF1813" s="441"/>
      <c r="BG1813" s="441"/>
      <c r="BH1813" s="441"/>
      <c r="BI1813" s="441"/>
      <c r="BJ1813" s="441"/>
      <c r="BK1813" s="441"/>
    </row>
    <row r="1814" spans="1:63" x14ac:dyDescent="0.25">
      <c r="A1814" s="443"/>
      <c r="B1814" s="438"/>
      <c r="C1814" s="441"/>
      <c r="D1814" s="441"/>
      <c r="E1814" s="441"/>
      <c r="I1814" s="442"/>
      <c r="Q1814" s="443"/>
      <c r="S1814" s="443"/>
      <c r="T1814" s="441"/>
      <c r="U1814" s="444"/>
      <c r="V1814" s="438"/>
      <c r="W1814" s="443"/>
      <c r="X1814" s="443"/>
      <c r="Y1814" s="441"/>
      <c r="Z1814" s="445"/>
      <c r="AA1814" s="441"/>
      <c r="AB1814" s="443"/>
      <c r="AC1814" s="441"/>
      <c r="AD1814" s="444"/>
      <c r="AG1814" s="441"/>
      <c r="AH1814" s="441"/>
      <c r="AI1814" s="443"/>
      <c r="AL1814" s="441"/>
      <c r="AN1814" s="441"/>
      <c r="AO1814" s="443"/>
      <c r="AP1814" s="441"/>
      <c r="AQ1814" s="441"/>
      <c r="AR1814" s="441"/>
      <c r="AS1814" s="441"/>
      <c r="AT1814" s="441"/>
      <c r="AU1814" s="441"/>
      <c r="AV1814" s="443"/>
      <c r="AW1814" s="442"/>
      <c r="AY1814" s="441"/>
      <c r="BC1814" s="441"/>
      <c r="BD1814" s="441"/>
      <c r="BE1814" s="441"/>
      <c r="BF1814" s="441"/>
      <c r="BG1814" s="441"/>
      <c r="BH1814" s="441"/>
      <c r="BI1814" s="441"/>
      <c r="BJ1814" s="441"/>
      <c r="BK1814" s="441"/>
    </row>
    <row r="1815" spans="1:63" x14ac:dyDescent="0.25">
      <c r="A1815" s="443"/>
      <c r="B1815" s="438"/>
      <c r="C1815" s="441"/>
      <c r="D1815" s="441"/>
      <c r="E1815" s="441"/>
      <c r="I1815" s="442"/>
      <c r="Q1815" s="443"/>
      <c r="S1815" s="443"/>
      <c r="T1815" s="441"/>
      <c r="U1815" s="444"/>
      <c r="V1815" s="438"/>
      <c r="W1815" s="443"/>
      <c r="X1815" s="443"/>
      <c r="Y1815" s="441"/>
      <c r="Z1815" s="445"/>
      <c r="AA1815" s="441"/>
      <c r="AB1815" s="443"/>
      <c r="AC1815" s="441"/>
      <c r="AD1815" s="444"/>
      <c r="AG1815" s="441"/>
      <c r="AH1815" s="441"/>
      <c r="AI1815" s="443"/>
      <c r="AL1815" s="441"/>
      <c r="AN1815" s="441"/>
      <c r="AO1815" s="443"/>
      <c r="AP1815" s="441"/>
      <c r="AQ1815" s="441"/>
      <c r="AR1815" s="441"/>
      <c r="AS1815" s="441"/>
      <c r="AT1815" s="441"/>
      <c r="AU1815" s="441"/>
      <c r="AV1815" s="443"/>
      <c r="AW1815" s="442"/>
      <c r="AY1815" s="441"/>
      <c r="BC1815" s="441"/>
      <c r="BD1815" s="441"/>
      <c r="BE1815" s="441"/>
      <c r="BF1815" s="441"/>
      <c r="BG1815" s="441"/>
      <c r="BH1815" s="441"/>
      <c r="BI1815" s="441"/>
      <c r="BJ1815" s="441"/>
      <c r="BK1815" s="441"/>
    </row>
    <row r="1816" spans="1:63" x14ac:dyDescent="0.25">
      <c r="A1816" s="443"/>
      <c r="B1816" s="438"/>
      <c r="C1816" s="441"/>
      <c r="D1816" s="441"/>
      <c r="E1816" s="441"/>
      <c r="I1816" s="442"/>
      <c r="Q1816" s="443"/>
      <c r="S1816" s="443"/>
      <c r="T1816" s="441"/>
      <c r="U1816" s="444"/>
      <c r="V1816" s="438"/>
      <c r="W1816" s="443"/>
      <c r="X1816" s="443"/>
      <c r="Y1816" s="441"/>
      <c r="Z1816" s="445"/>
      <c r="AA1816" s="441"/>
      <c r="AB1816" s="443"/>
      <c r="AC1816" s="441"/>
      <c r="AD1816" s="444"/>
      <c r="AG1816" s="441"/>
      <c r="AH1816" s="441"/>
      <c r="AI1816" s="443"/>
      <c r="AL1816" s="441"/>
      <c r="AN1816" s="441"/>
      <c r="AO1816" s="443"/>
      <c r="AP1816" s="441"/>
      <c r="AQ1816" s="441"/>
      <c r="AR1816" s="441"/>
      <c r="AS1816" s="441"/>
      <c r="AT1816" s="441"/>
      <c r="AU1816" s="441"/>
      <c r="AV1816" s="443"/>
      <c r="AW1816" s="442"/>
      <c r="AY1816" s="441"/>
      <c r="BC1816" s="441"/>
      <c r="BD1816" s="441"/>
      <c r="BE1816" s="441"/>
      <c r="BF1816" s="441"/>
      <c r="BG1816" s="441"/>
      <c r="BH1816" s="441"/>
      <c r="BI1816" s="441"/>
      <c r="BJ1816" s="441"/>
      <c r="BK1816" s="441"/>
    </row>
    <row r="1817" spans="1:63" x14ac:dyDescent="0.25">
      <c r="A1817" s="443"/>
      <c r="B1817" s="438"/>
      <c r="C1817" s="441"/>
      <c r="D1817" s="441"/>
      <c r="E1817" s="441"/>
      <c r="I1817" s="442"/>
      <c r="Q1817" s="443"/>
      <c r="S1817" s="443"/>
      <c r="T1817" s="441"/>
      <c r="U1817" s="444"/>
      <c r="V1817" s="438"/>
      <c r="W1817" s="443"/>
      <c r="X1817" s="443"/>
      <c r="Y1817" s="441"/>
      <c r="Z1817" s="445"/>
      <c r="AA1817" s="441"/>
      <c r="AB1817" s="443"/>
      <c r="AC1817" s="441"/>
      <c r="AD1817" s="444"/>
      <c r="AG1817" s="441"/>
      <c r="AH1817" s="441"/>
      <c r="AI1817" s="443"/>
      <c r="AL1817" s="441"/>
      <c r="AN1817" s="441"/>
      <c r="AO1817" s="443"/>
      <c r="AP1817" s="441"/>
      <c r="AQ1817" s="441"/>
      <c r="AR1817" s="441"/>
      <c r="AS1817" s="441"/>
      <c r="AT1817" s="441"/>
      <c r="AU1817" s="441"/>
      <c r="AV1817" s="443"/>
      <c r="AW1817" s="442"/>
      <c r="AY1817" s="441"/>
      <c r="BC1817" s="441"/>
      <c r="BD1817" s="441"/>
      <c r="BE1817" s="441"/>
      <c r="BF1817" s="441"/>
      <c r="BG1817" s="441"/>
      <c r="BH1817" s="441"/>
      <c r="BI1817" s="441"/>
      <c r="BJ1817" s="441"/>
      <c r="BK1817" s="441"/>
    </row>
    <row r="1818" spans="1:63" x14ac:dyDescent="0.25">
      <c r="A1818" s="443"/>
      <c r="B1818" s="438"/>
      <c r="C1818" s="441"/>
      <c r="D1818" s="441"/>
      <c r="E1818" s="441"/>
      <c r="I1818" s="442"/>
      <c r="Q1818" s="443"/>
      <c r="S1818" s="443"/>
      <c r="T1818" s="441"/>
      <c r="U1818" s="444"/>
      <c r="V1818" s="438"/>
      <c r="W1818" s="443"/>
      <c r="X1818" s="443"/>
      <c r="Y1818" s="441"/>
      <c r="Z1818" s="445"/>
      <c r="AA1818" s="441"/>
      <c r="AB1818" s="443"/>
      <c r="AC1818" s="441"/>
      <c r="AD1818" s="444"/>
      <c r="AG1818" s="441"/>
      <c r="AH1818" s="441"/>
      <c r="AI1818" s="443"/>
      <c r="AL1818" s="441"/>
      <c r="AN1818" s="441"/>
      <c r="AO1818" s="443"/>
      <c r="AP1818" s="441"/>
      <c r="AQ1818" s="441"/>
      <c r="AR1818" s="441"/>
      <c r="AS1818" s="441"/>
      <c r="AT1818" s="441"/>
      <c r="AU1818" s="441"/>
      <c r="AV1818" s="443"/>
      <c r="AW1818" s="442"/>
      <c r="AY1818" s="441"/>
      <c r="BC1818" s="441"/>
      <c r="BD1818" s="441"/>
      <c r="BE1818" s="441"/>
      <c r="BF1818" s="441"/>
      <c r="BG1818" s="441"/>
      <c r="BH1818" s="441"/>
      <c r="BI1818" s="441"/>
      <c r="BJ1818" s="441"/>
      <c r="BK1818" s="441"/>
    </row>
    <row r="1819" spans="1:63" x14ac:dyDescent="0.25">
      <c r="A1819" s="443"/>
      <c r="B1819" s="438"/>
      <c r="C1819" s="441"/>
      <c r="D1819" s="441"/>
      <c r="E1819" s="441"/>
      <c r="I1819" s="442"/>
      <c r="Q1819" s="443"/>
      <c r="S1819" s="443"/>
      <c r="T1819" s="441"/>
      <c r="U1819" s="444"/>
      <c r="V1819" s="438"/>
      <c r="W1819" s="443"/>
      <c r="X1819" s="443"/>
      <c r="Y1819" s="441"/>
      <c r="Z1819" s="445"/>
      <c r="AA1819" s="441"/>
      <c r="AB1819" s="443"/>
      <c r="AC1819" s="441"/>
      <c r="AD1819" s="444"/>
      <c r="AG1819" s="441"/>
      <c r="AH1819" s="441"/>
      <c r="AI1819" s="443"/>
      <c r="AL1819" s="441"/>
      <c r="AN1819" s="441"/>
      <c r="AO1819" s="443"/>
      <c r="AP1819" s="441"/>
      <c r="AQ1819" s="441"/>
      <c r="AR1819" s="441"/>
      <c r="AS1819" s="441"/>
      <c r="AT1819" s="441"/>
      <c r="AU1819" s="441"/>
      <c r="AV1819" s="443"/>
      <c r="AW1819" s="442"/>
      <c r="AY1819" s="441"/>
      <c r="BC1819" s="441"/>
      <c r="BD1819" s="441"/>
      <c r="BE1819" s="441"/>
      <c r="BF1819" s="441"/>
      <c r="BG1819" s="441"/>
      <c r="BH1819" s="441"/>
      <c r="BI1819" s="441"/>
      <c r="BJ1819" s="441"/>
      <c r="BK1819" s="441"/>
    </row>
    <row r="1820" spans="1:63" x14ac:dyDescent="0.25">
      <c r="A1820" s="443"/>
      <c r="B1820" s="438"/>
      <c r="C1820" s="441"/>
      <c r="D1820" s="441"/>
      <c r="E1820" s="441"/>
      <c r="I1820" s="442"/>
      <c r="Q1820" s="443"/>
      <c r="S1820" s="443"/>
      <c r="T1820" s="441"/>
      <c r="U1820" s="444"/>
      <c r="V1820" s="438"/>
      <c r="W1820" s="443"/>
      <c r="X1820" s="443"/>
      <c r="Y1820" s="441"/>
      <c r="Z1820" s="445"/>
      <c r="AA1820" s="441"/>
      <c r="AB1820" s="443"/>
      <c r="AC1820" s="441"/>
      <c r="AD1820" s="444"/>
      <c r="AG1820" s="441"/>
      <c r="AH1820" s="441"/>
      <c r="AI1820" s="443"/>
      <c r="AL1820" s="441"/>
      <c r="AN1820" s="441"/>
      <c r="AO1820" s="443"/>
      <c r="AP1820" s="441"/>
      <c r="AQ1820" s="441"/>
      <c r="AR1820" s="441"/>
      <c r="AS1820" s="441"/>
      <c r="AT1820" s="441"/>
      <c r="AU1820" s="441"/>
      <c r="AV1820" s="443"/>
      <c r="AW1820" s="442"/>
      <c r="AY1820" s="441"/>
      <c r="BC1820" s="441"/>
      <c r="BD1820" s="441"/>
      <c r="BE1820" s="441"/>
      <c r="BF1820" s="441"/>
      <c r="BG1820" s="441"/>
      <c r="BH1820" s="441"/>
      <c r="BI1820" s="441"/>
      <c r="BJ1820" s="441"/>
      <c r="BK1820" s="441"/>
    </row>
    <row r="1821" spans="1:63" x14ac:dyDescent="0.25">
      <c r="A1821" s="443"/>
      <c r="B1821" s="438"/>
      <c r="C1821" s="441"/>
      <c r="D1821" s="441"/>
      <c r="E1821" s="441"/>
      <c r="I1821" s="442"/>
      <c r="Q1821" s="443"/>
      <c r="S1821" s="443"/>
      <c r="T1821" s="441"/>
      <c r="U1821" s="444"/>
      <c r="V1821" s="438"/>
      <c r="W1821" s="443"/>
      <c r="X1821" s="443"/>
      <c r="Y1821" s="441"/>
      <c r="Z1821" s="445"/>
      <c r="AA1821" s="441"/>
      <c r="AB1821" s="443"/>
      <c r="AC1821" s="441"/>
      <c r="AD1821" s="444"/>
      <c r="AG1821" s="441"/>
      <c r="AH1821" s="441"/>
      <c r="AI1821" s="443"/>
      <c r="AL1821" s="441"/>
      <c r="AN1821" s="441"/>
      <c r="AO1821" s="443"/>
      <c r="AP1821" s="441"/>
      <c r="AQ1821" s="441"/>
      <c r="AR1821" s="441"/>
      <c r="AS1821" s="441"/>
      <c r="AT1821" s="441"/>
      <c r="AU1821" s="441"/>
      <c r="AV1821" s="443"/>
      <c r="AW1821" s="442"/>
      <c r="AY1821" s="441"/>
      <c r="BC1821" s="441"/>
      <c r="BD1821" s="441"/>
      <c r="BE1821" s="441"/>
      <c r="BF1821" s="441"/>
      <c r="BG1821" s="441"/>
      <c r="BH1821" s="441"/>
      <c r="BI1821" s="441"/>
      <c r="BJ1821" s="441"/>
      <c r="BK1821" s="441"/>
    </row>
    <row r="1822" spans="1:63" x14ac:dyDescent="0.25">
      <c r="A1822" s="443"/>
      <c r="B1822" s="438"/>
      <c r="C1822" s="441"/>
      <c r="D1822" s="441"/>
      <c r="E1822" s="441"/>
      <c r="I1822" s="442"/>
      <c r="Q1822" s="443"/>
      <c r="S1822" s="443"/>
      <c r="T1822" s="441"/>
      <c r="U1822" s="444"/>
      <c r="V1822" s="438"/>
      <c r="W1822" s="443"/>
      <c r="X1822" s="443"/>
      <c r="Y1822" s="441"/>
      <c r="Z1822" s="445"/>
      <c r="AA1822" s="441"/>
      <c r="AB1822" s="443"/>
      <c r="AC1822" s="441"/>
      <c r="AD1822" s="444"/>
      <c r="AG1822" s="441"/>
      <c r="AH1822" s="441"/>
      <c r="AI1822" s="443"/>
      <c r="AL1822" s="441"/>
      <c r="AN1822" s="441"/>
      <c r="AO1822" s="443"/>
      <c r="AP1822" s="441"/>
      <c r="AQ1822" s="441"/>
      <c r="AR1822" s="441"/>
      <c r="AS1822" s="441"/>
      <c r="AT1822" s="441"/>
      <c r="AU1822" s="441"/>
      <c r="AV1822" s="443"/>
      <c r="AW1822" s="442"/>
      <c r="AY1822" s="441"/>
      <c r="BC1822" s="441"/>
      <c r="BD1822" s="441"/>
      <c r="BE1822" s="441"/>
      <c r="BF1822" s="441"/>
      <c r="BG1822" s="441"/>
      <c r="BH1822" s="441"/>
      <c r="BI1822" s="441"/>
      <c r="BJ1822" s="441"/>
      <c r="BK1822" s="441"/>
    </row>
    <row r="1823" spans="1:63" x14ac:dyDescent="0.25">
      <c r="A1823" s="443"/>
      <c r="B1823" s="438"/>
      <c r="C1823" s="441"/>
      <c r="D1823" s="441"/>
      <c r="E1823" s="441"/>
      <c r="I1823" s="442"/>
      <c r="Q1823" s="443"/>
      <c r="S1823" s="443"/>
      <c r="T1823" s="441"/>
      <c r="U1823" s="444"/>
      <c r="V1823" s="438"/>
      <c r="W1823" s="443"/>
      <c r="X1823" s="443"/>
      <c r="Y1823" s="441"/>
      <c r="Z1823" s="445"/>
      <c r="AA1823" s="441"/>
      <c r="AB1823" s="443"/>
      <c r="AC1823" s="441"/>
      <c r="AD1823" s="444"/>
      <c r="AG1823" s="441"/>
      <c r="AH1823" s="441"/>
      <c r="AI1823" s="443"/>
      <c r="AL1823" s="441"/>
      <c r="AN1823" s="441"/>
      <c r="AO1823" s="443"/>
      <c r="AP1823" s="441"/>
      <c r="AQ1823" s="441"/>
      <c r="AR1823" s="441"/>
      <c r="AS1823" s="441"/>
      <c r="AT1823" s="441"/>
      <c r="AU1823" s="441"/>
      <c r="AV1823" s="443"/>
      <c r="AW1823" s="442"/>
      <c r="AY1823" s="441"/>
      <c r="BC1823" s="441"/>
      <c r="BD1823" s="441"/>
      <c r="BE1823" s="441"/>
      <c r="BF1823" s="441"/>
      <c r="BG1823" s="441"/>
      <c r="BH1823" s="441"/>
      <c r="BI1823" s="441"/>
      <c r="BJ1823" s="441"/>
      <c r="BK1823" s="441"/>
    </row>
    <row r="1824" spans="1:63" x14ac:dyDescent="0.25">
      <c r="A1824" s="443"/>
      <c r="B1824" s="438"/>
      <c r="C1824" s="441"/>
      <c r="D1824" s="441"/>
      <c r="E1824" s="441"/>
      <c r="I1824" s="442"/>
      <c r="Q1824" s="443"/>
      <c r="S1824" s="443"/>
      <c r="T1824" s="441"/>
      <c r="U1824" s="444"/>
      <c r="V1824" s="438"/>
      <c r="W1824" s="443"/>
      <c r="X1824" s="443"/>
      <c r="Y1824" s="441"/>
      <c r="Z1824" s="445"/>
      <c r="AA1824" s="441"/>
      <c r="AB1824" s="443"/>
      <c r="AC1824" s="441"/>
      <c r="AD1824" s="444"/>
      <c r="AG1824" s="441"/>
      <c r="AH1824" s="441"/>
      <c r="AI1824" s="443"/>
      <c r="AL1824" s="441"/>
      <c r="AN1824" s="441"/>
      <c r="AO1824" s="443"/>
      <c r="AP1824" s="441"/>
      <c r="AQ1824" s="441"/>
      <c r="AR1824" s="441"/>
      <c r="AS1824" s="441"/>
      <c r="AT1824" s="441"/>
      <c r="AU1824" s="441"/>
      <c r="AV1824" s="443"/>
      <c r="AW1824" s="442"/>
      <c r="AY1824" s="441"/>
      <c r="BC1824" s="441"/>
      <c r="BD1824" s="441"/>
      <c r="BE1824" s="441"/>
      <c r="BF1824" s="441"/>
      <c r="BG1824" s="441"/>
      <c r="BH1824" s="441"/>
      <c r="BI1824" s="441"/>
      <c r="BJ1824" s="441"/>
      <c r="BK1824" s="441"/>
    </row>
    <row r="1825" spans="1:63" x14ac:dyDescent="0.25">
      <c r="A1825" s="443"/>
      <c r="B1825" s="438"/>
      <c r="C1825" s="441"/>
      <c r="D1825" s="441"/>
      <c r="E1825" s="441"/>
      <c r="I1825" s="442"/>
      <c r="Q1825" s="443"/>
      <c r="S1825" s="443"/>
      <c r="T1825" s="441"/>
      <c r="U1825" s="444"/>
      <c r="V1825" s="438"/>
      <c r="W1825" s="443"/>
      <c r="X1825" s="443"/>
      <c r="Y1825" s="441"/>
      <c r="Z1825" s="445"/>
      <c r="AA1825" s="441"/>
      <c r="AB1825" s="443"/>
      <c r="AC1825" s="441"/>
      <c r="AD1825" s="444"/>
      <c r="AG1825" s="441"/>
      <c r="AH1825" s="441"/>
      <c r="AI1825" s="443"/>
      <c r="AL1825" s="441"/>
      <c r="AN1825" s="441"/>
      <c r="AO1825" s="443"/>
      <c r="AP1825" s="441"/>
      <c r="AQ1825" s="441"/>
      <c r="AR1825" s="441"/>
      <c r="AS1825" s="441"/>
      <c r="AT1825" s="441"/>
      <c r="AU1825" s="441"/>
      <c r="AV1825" s="443"/>
      <c r="AW1825" s="442"/>
      <c r="AY1825" s="441"/>
      <c r="BC1825" s="441"/>
      <c r="BD1825" s="441"/>
      <c r="BE1825" s="441"/>
      <c r="BF1825" s="441"/>
      <c r="BG1825" s="441"/>
      <c r="BH1825" s="441"/>
      <c r="BI1825" s="441"/>
      <c r="BJ1825" s="441"/>
      <c r="BK1825" s="441"/>
    </row>
    <row r="1826" spans="1:63" x14ac:dyDescent="0.25">
      <c r="A1826" s="443"/>
      <c r="B1826" s="438"/>
      <c r="C1826" s="441"/>
      <c r="D1826" s="441"/>
      <c r="E1826" s="441"/>
      <c r="I1826" s="442"/>
      <c r="Q1826" s="443"/>
      <c r="S1826" s="443"/>
      <c r="T1826" s="441"/>
      <c r="U1826" s="444"/>
      <c r="V1826" s="438"/>
      <c r="W1826" s="443"/>
      <c r="X1826" s="443"/>
      <c r="Y1826" s="441"/>
      <c r="Z1826" s="445"/>
      <c r="AA1826" s="441"/>
      <c r="AB1826" s="443"/>
      <c r="AC1826" s="441"/>
      <c r="AD1826" s="444"/>
      <c r="AG1826" s="441"/>
      <c r="AH1826" s="441"/>
      <c r="AI1826" s="443"/>
      <c r="AL1826" s="441"/>
      <c r="AN1826" s="441"/>
      <c r="AO1826" s="443"/>
      <c r="AP1826" s="441"/>
      <c r="AQ1826" s="441"/>
      <c r="AR1826" s="441"/>
      <c r="AS1826" s="441"/>
      <c r="AT1826" s="441"/>
      <c r="AU1826" s="441"/>
      <c r="AV1826" s="443"/>
      <c r="AW1826" s="442"/>
      <c r="AY1826" s="441"/>
      <c r="BC1826" s="441"/>
      <c r="BD1826" s="441"/>
      <c r="BE1826" s="441"/>
      <c r="BF1826" s="441"/>
      <c r="BG1826" s="441"/>
      <c r="BH1826" s="441"/>
      <c r="BI1826" s="441"/>
      <c r="BJ1826" s="441"/>
      <c r="BK1826" s="441"/>
    </row>
    <row r="1827" spans="1:63" x14ac:dyDescent="0.25">
      <c r="A1827" s="443"/>
      <c r="B1827" s="438"/>
      <c r="C1827" s="441"/>
      <c r="D1827" s="441"/>
      <c r="E1827" s="441"/>
      <c r="I1827" s="442"/>
      <c r="Q1827" s="443"/>
      <c r="S1827" s="443"/>
      <c r="T1827" s="441"/>
      <c r="U1827" s="444"/>
      <c r="V1827" s="438"/>
      <c r="W1827" s="443"/>
      <c r="X1827" s="443"/>
      <c r="Y1827" s="441"/>
      <c r="Z1827" s="445"/>
      <c r="AA1827" s="441"/>
      <c r="AB1827" s="443"/>
      <c r="AC1827" s="441"/>
      <c r="AD1827" s="444"/>
      <c r="AG1827" s="441"/>
      <c r="AH1827" s="441"/>
      <c r="AI1827" s="443"/>
      <c r="AL1827" s="441"/>
      <c r="AN1827" s="441"/>
      <c r="AO1827" s="443"/>
      <c r="AP1827" s="441"/>
      <c r="AQ1827" s="441"/>
      <c r="AR1827" s="441"/>
      <c r="AS1827" s="441"/>
      <c r="AT1827" s="441"/>
      <c r="AU1827" s="441"/>
      <c r="AV1827" s="443"/>
      <c r="AW1827" s="442"/>
      <c r="AY1827" s="441"/>
      <c r="BC1827" s="441"/>
      <c r="BD1827" s="441"/>
      <c r="BE1827" s="441"/>
      <c r="BF1827" s="441"/>
      <c r="BG1827" s="441"/>
      <c r="BH1827" s="441"/>
      <c r="BI1827" s="441"/>
      <c r="BJ1827" s="441"/>
      <c r="BK1827" s="441"/>
    </row>
    <row r="1828" spans="1:63" x14ac:dyDescent="0.25">
      <c r="A1828" s="443"/>
      <c r="B1828" s="438"/>
      <c r="C1828" s="441"/>
      <c r="D1828" s="441"/>
      <c r="E1828" s="441"/>
      <c r="I1828" s="442"/>
      <c r="Q1828" s="443"/>
      <c r="S1828" s="443"/>
      <c r="T1828" s="441"/>
      <c r="U1828" s="444"/>
      <c r="V1828" s="438"/>
      <c r="W1828" s="443"/>
      <c r="X1828" s="443"/>
      <c r="Y1828" s="441"/>
      <c r="Z1828" s="445"/>
      <c r="AA1828" s="441"/>
      <c r="AB1828" s="443"/>
      <c r="AC1828" s="441"/>
      <c r="AD1828" s="444"/>
      <c r="AG1828" s="441"/>
      <c r="AH1828" s="441"/>
      <c r="AI1828" s="443"/>
      <c r="AL1828" s="441"/>
      <c r="AN1828" s="441"/>
      <c r="AO1828" s="443"/>
      <c r="AP1828" s="441"/>
      <c r="AQ1828" s="441"/>
      <c r="AR1828" s="441"/>
      <c r="AS1828" s="441"/>
      <c r="AT1828" s="441"/>
      <c r="AU1828" s="441"/>
      <c r="AV1828" s="443"/>
      <c r="AW1828" s="442"/>
      <c r="AY1828" s="441"/>
      <c r="BC1828" s="441"/>
      <c r="BD1828" s="441"/>
      <c r="BE1828" s="441"/>
      <c r="BF1828" s="441"/>
      <c r="BG1828" s="441"/>
      <c r="BH1828" s="441"/>
      <c r="BI1828" s="441"/>
      <c r="BJ1828" s="441"/>
      <c r="BK1828" s="441"/>
    </row>
    <row r="1829" spans="1:63" x14ac:dyDescent="0.25">
      <c r="A1829" s="443"/>
      <c r="B1829" s="438"/>
      <c r="C1829" s="441"/>
      <c r="D1829" s="441"/>
      <c r="E1829" s="441"/>
      <c r="I1829" s="442"/>
      <c r="Q1829" s="443"/>
      <c r="S1829" s="443"/>
      <c r="T1829" s="441"/>
      <c r="U1829" s="444"/>
      <c r="V1829" s="438"/>
      <c r="W1829" s="443"/>
      <c r="X1829" s="443"/>
      <c r="Y1829" s="441"/>
      <c r="Z1829" s="445"/>
      <c r="AA1829" s="441"/>
      <c r="AB1829" s="443"/>
      <c r="AC1829" s="441"/>
      <c r="AD1829" s="444"/>
      <c r="AG1829" s="441"/>
      <c r="AH1829" s="441"/>
      <c r="AI1829" s="443"/>
      <c r="AL1829" s="441"/>
      <c r="AN1829" s="441"/>
      <c r="AO1829" s="443"/>
      <c r="AP1829" s="441"/>
      <c r="AQ1829" s="441"/>
      <c r="AR1829" s="441"/>
      <c r="AS1829" s="441"/>
      <c r="AT1829" s="441"/>
      <c r="AU1829" s="441"/>
      <c r="AV1829" s="443"/>
      <c r="AW1829" s="442"/>
      <c r="AY1829" s="441"/>
      <c r="BC1829" s="441"/>
      <c r="BD1829" s="441"/>
      <c r="BE1829" s="441"/>
      <c r="BF1829" s="441"/>
      <c r="BG1829" s="441"/>
      <c r="BH1829" s="441"/>
      <c r="BI1829" s="441"/>
      <c r="BJ1829" s="441"/>
      <c r="BK1829" s="441"/>
    </row>
    <row r="1830" spans="1:63" x14ac:dyDescent="0.25">
      <c r="A1830" s="443"/>
      <c r="B1830" s="438"/>
      <c r="C1830" s="441"/>
      <c r="D1830" s="441"/>
      <c r="E1830" s="441"/>
      <c r="I1830" s="442"/>
      <c r="Q1830" s="443"/>
      <c r="S1830" s="443"/>
      <c r="T1830" s="441"/>
      <c r="U1830" s="444"/>
      <c r="V1830" s="438"/>
      <c r="W1830" s="443"/>
      <c r="X1830" s="443"/>
      <c r="Y1830" s="441"/>
      <c r="Z1830" s="445"/>
      <c r="AA1830" s="441"/>
      <c r="AB1830" s="443"/>
      <c r="AC1830" s="441"/>
      <c r="AD1830" s="444"/>
      <c r="AG1830" s="441"/>
      <c r="AH1830" s="441"/>
      <c r="AI1830" s="443"/>
      <c r="AL1830" s="441"/>
      <c r="AN1830" s="441"/>
      <c r="AO1830" s="443"/>
      <c r="AP1830" s="441"/>
      <c r="AQ1830" s="441"/>
      <c r="AR1830" s="441"/>
      <c r="AS1830" s="441"/>
      <c r="AT1830" s="441"/>
      <c r="AU1830" s="441"/>
      <c r="AV1830" s="443"/>
      <c r="AW1830" s="442"/>
      <c r="AY1830" s="441"/>
      <c r="BC1830" s="441"/>
      <c r="BD1830" s="441"/>
      <c r="BE1830" s="441"/>
      <c r="BF1830" s="441"/>
      <c r="BG1830" s="441"/>
      <c r="BH1830" s="441"/>
      <c r="BI1830" s="441"/>
      <c r="BJ1830" s="441"/>
      <c r="BK1830" s="441"/>
    </row>
    <row r="1831" spans="1:63" x14ac:dyDescent="0.25">
      <c r="A1831" s="443"/>
      <c r="B1831" s="438"/>
      <c r="C1831" s="441"/>
      <c r="D1831" s="441"/>
      <c r="E1831" s="441"/>
      <c r="I1831" s="442"/>
      <c r="Q1831" s="443"/>
      <c r="S1831" s="443"/>
      <c r="T1831" s="441"/>
      <c r="U1831" s="444"/>
      <c r="V1831" s="438"/>
      <c r="W1831" s="443"/>
      <c r="X1831" s="443"/>
      <c r="Y1831" s="441"/>
      <c r="Z1831" s="445"/>
      <c r="AA1831" s="441"/>
      <c r="AB1831" s="443"/>
      <c r="AC1831" s="441"/>
      <c r="AD1831" s="444"/>
      <c r="AG1831" s="441"/>
      <c r="AH1831" s="441"/>
      <c r="AI1831" s="443"/>
      <c r="AL1831" s="441"/>
      <c r="AN1831" s="441"/>
      <c r="AO1831" s="443"/>
      <c r="AP1831" s="441"/>
      <c r="AQ1831" s="441"/>
      <c r="AR1831" s="441"/>
      <c r="AS1831" s="441"/>
      <c r="AT1831" s="441"/>
      <c r="AU1831" s="441"/>
      <c r="AV1831" s="443"/>
      <c r="AW1831" s="442"/>
      <c r="AY1831" s="441"/>
      <c r="BC1831" s="441"/>
      <c r="BD1831" s="441"/>
      <c r="BE1831" s="441"/>
      <c r="BF1831" s="441"/>
      <c r="BG1831" s="441"/>
      <c r="BH1831" s="441"/>
      <c r="BI1831" s="441"/>
      <c r="BJ1831" s="441"/>
      <c r="BK1831" s="441"/>
    </row>
    <row r="1832" spans="1:63" x14ac:dyDescent="0.25">
      <c r="A1832" s="443"/>
      <c r="B1832" s="438"/>
      <c r="C1832" s="441"/>
      <c r="D1832" s="441"/>
      <c r="E1832" s="441"/>
      <c r="I1832" s="442"/>
      <c r="Q1832" s="443"/>
      <c r="S1832" s="443"/>
      <c r="T1832" s="441"/>
      <c r="U1832" s="444"/>
      <c r="V1832" s="438"/>
      <c r="W1832" s="443"/>
      <c r="X1832" s="443"/>
      <c r="Y1832" s="441"/>
      <c r="Z1832" s="445"/>
      <c r="AA1832" s="441"/>
      <c r="AB1832" s="443"/>
      <c r="AC1832" s="441"/>
      <c r="AD1832" s="444"/>
      <c r="AG1832" s="441"/>
      <c r="AH1832" s="441"/>
      <c r="AI1832" s="443"/>
      <c r="AL1832" s="441"/>
      <c r="AN1832" s="441"/>
      <c r="AO1832" s="443"/>
      <c r="AP1832" s="441"/>
      <c r="AQ1832" s="441"/>
      <c r="AR1832" s="441"/>
      <c r="AS1832" s="441"/>
      <c r="AT1832" s="441"/>
      <c r="AU1832" s="441"/>
      <c r="AV1832" s="443"/>
      <c r="AW1832" s="442"/>
      <c r="AY1832" s="441"/>
      <c r="BC1832" s="441"/>
      <c r="BD1832" s="441"/>
      <c r="BE1832" s="441"/>
      <c r="BF1832" s="441"/>
      <c r="BG1832" s="441"/>
      <c r="BH1832" s="441"/>
      <c r="BI1832" s="441"/>
      <c r="BJ1832" s="441"/>
      <c r="BK1832" s="441"/>
    </row>
    <row r="1833" spans="1:63" x14ac:dyDescent="0.25">
      <c r="A1833" s="443"/>
      <c r="B1833" s="438"/>
      <c r="C1833" s="441"/>
      <c r="D1833" s="441"/>
      <c r="E1833" s="441"/>
      <c r="I1833" s="442"/>
      <c r="Q1833" s="443"/>
      <c r="S1833" s="443"/>
      <c r="T1833" s="441"/>
      <c r="U1833" s="444"/>
      <c r="V1833" s="438"/>
      <c r="W1833" s="443"/>
      <c r="X1833" s="443"/>
      <c r="Y1833" s="441"/>
      <c r="Z1833" s="445"/>
      <c r="AA1833" s="441"/>
      <c r="AB1833" s="443"/>
      <c r="AC1833" s="441"/>
      <c r="AD1833" s="444"/>
      <c r="AG1833" s="441"/>
      <c r="AH1833" s="441"/>
      <c r="AI1833" s="443"/>
      <c r="AL1833" s="441"/>
      <c r="AN1833" s="441"/>
      <c r="AO1833" s="443"/>
      <c r="AP1833" s="441"/>
      <c r="AQ1833" s="441"/>
      <c r="AR1833" s="441"/>
      <c r="AS1833" s="441"/>
      <c r="AT1833" s="441"/>
      <c r="AU1833" s="441"/>
      <c r="AV1833" s="443"/>
      <c r="AW1833" s="442"/>
      <c r="AY1833" s="441"/>
      <c r="BC1833" s="441"/>
      <c r="BD1833" s="441"/>
      <c r="BE1833" s="441"/>
      <c r="BF1833" s="441"/>
      <c r="BG1833" s="441"/>
      <c r="BH1833" s="441"/>
      <c r="BI1833" s="441"/>
      <c r="BJ1833" s="441"/>
      <c r="BK1833" s="441"/>
    </row>
    <row r="1834" spans="1:63" x14ac:dyDescent="0.25">
      <c r="A1834" s="443"/>
      <c r="B1834" s="438"/>
      <c r="C1834" s="441"/>
      <c r="D1834" s="441"/>
      <c r="E1834" s="441"/>
      <c r="I1834" s="442"/>
      <c r="Q1834" s="443"/>
      <c r="S1834" s="443"/>
      <c r="T1834" s="441"/>
      <c r="U1834" s="444"/>
      <c r="V1834" s="438"/>
      <c r="W1834" s="443"/>
      <c r="X1834" s="443"/>
      <c r="Y1834" s="441"/>
      <c r="Z1834" s="445"/>
      <c r="AA1834" s="441"/>
      <c r="AB1834" s="443"/>
      <c r="AC1834" s="441"/>
      <c r="AD1834" s="444"/>
      <c r="AG1834" s="441"/>
      <c r="AH1834" s="441"/>
      <c r="AI1834" s="443"/>
      <c r="AL1834" s="441"/>
      <c r="AN1834" s="441"/>
      <c r="AO1834" s="443"/>
      <c r="AP1834" s="441"/>
      <c r="AQ1834" s="441"/>
      <c r="AR1834" s="441"/>
      <c r="AS1834" s="441"/>
      <c r="AT1834" s="441"/>
      <c r="AU1834" s="441"/>
      <c r="AV1834" s="443"/>
      <c r="AW1834" s="442"/>
      <c r="AY1834" s="441"/>
      <c r="BC1834" s="441"/>
      <c r="BD1834" s="441"/>
      <c r="BE1834" s="441"/>
      <c r="BF1834" s="441"/>
      <c r="BG1834" s="441"/>
      <c r="BH1834" s="441"/>
      <c r="BI1834" s="441"/>
      <c r="BJ1834" s="441"/>
      <c r="BK1834" s="441"/>
    </row>
    <row r="1835" spans="1:63" x14ac:dyDescent="0.25">
      <c r="A1835" s="443"/>
      <c r="B1835" s="438"/>
      <c r="C1835" s="441"/>
      <c r="D1835" s="441"/>
      <c r="E1835" s="441"/>
      <c r="I1835" s="442"/>
      <c r="Q1835" s="443"/>
      <c r="S1835" s="443"/>
      <c r="T1835" s="441"/>
      <c r="U1835" s="444"/>
      <c r="V1835" s="438"/>
      <c r="W1835" s="443"/>
      <c r="X1835" s="443"/>
      <c r="Y1835" s="441"/>
      <c r="Z1835" s="445"/>
      <c r="AA1835" s="441"/>
      <c r="AB1835" s="443"/>
      <c r="AC1835" s="441"/>
      <c r="AD1835" s="444"/>
      <c r="AG1835" s="441"/>
      <c r="AH1835" s="441"/>
      <c r="AI1835" s="443"/>
      <c r="AL1835" s="441"/>
      <c r="AN1835" s="441"/>
      <c r="AO1835" s="443"/>
      <c r="AP1835" s="441"/>
      <c r="AQ1835" s="441"/>
      <c r="AR1835" s="441"/>
      <c r="AS1835" s="441"/>
      <c r="AT1835" s="441"/>
      <c r="AU1835" s="441"/>
      <c r="AV1835" s="443"/>
      <c r="AW1835" s="442"/>
      <c r="AY1835" s="441"/>
      <c r="BC1835" s="441"/>
      <c r="BD1835" s="441"/>
      <c r="BE1835" s="441"/>
      <c r="BF1835" s="441"/>
      <c r="BG1835" s="441"/>
      <c r="BH1835" s="441"/>
      <c r="BI1835" s="441"/>
      <c r="BJ1835" s="441"/>
      <c r="BK1835" s="441"/>
    </row>
    <row r="1836" spans="1:63" x14ac:dyDescent="0.25">
      <c r="A1836" s="443"/>
      <c r="B1836" s="438"/>
      <c r="C1836" s="441"/>
      <c r="D1836" s="441"/>
      <c r="E1836" s="441"/>
      <c r="I1836" s="442"/>
      <c r="Q1836" s="443"/>
      <c r="S1836" s="443"/>
      <c r="T1836" s="441"/>
      <c r="U1836" s="444"/>
      <c r="V1836" s="438"/>
      <c r="W1836" s="443"/>
      <c r="X1836" s="443"/>
      <c r="Y1836" s="441"/>
      <c r="Z1836" s="445"/>
      <c r="AA1836" s="441"/>
      <c r="AB1836" s="443"/>
      <c r="AC1836" s="441"/>
      <c r="AD1836" s="444"/>
      <c r="AG1836" s="441"/>
      <c r="AH1836" s="441"/>
      <c r="AI1836" s="443"/>
      <c r="AL1836" s="441"/>
      <c r="AN1836" s="441"/>
      <c r="AO1836" s="443"/>
      <c r="AP1836" s="441"/>
      <c r="AQ1836" s="441"/>
      <c r="AR1836" s="441"/>
      <c r="AS1836" s="441"/>
      <c r="AT1836" s="441"/>
      <c r="AU1836" s="441"/>
      <c r="AV1836" s="443"/>
      <c r="AW1836" s="442"/>
      <c r="AY1836" s="441"/>
      <c r="BC1836" s="441"/>
      <c r="BD1836" s="441"/>
      <c r="BE1836" s="441"/>
      <c r="BF1836" s="441"/>
      <c r="BG1836" s="441"/>
      <c r="BH1836" s="441"/>
      <c r="BI1836" s="441"/>
      <c r="BJ1836" s="441"/>
      <c r="BK1836" s="441"/>
    </row>
    <row r="1837" spans="1:63" x14ac:dyDescent="0.25">
      <c r="A1837" s="443"/>
      <c r="B1837" s="438"/>
      <c r="C1837" s="441"/>
      <c r="D1837" s="441"/>
      <c r="E1837" s="441"/>
      <c r="I1837" s="442"/>
      <c r="Q1837" s="443"/>
      <c r="S1837" s="443"/>
      <c r="T1837" s="441"/>
      <c r="U1837" s="444"/>
      <c r="V1837" s="438"/>
      <c r="W1837" s="443"/>
      <c r="X1837" s="443"/>
      <c r="Y1837" s="441"/>
      <c r="Z1837" s="445"/>
      <c r="AA1837" s="441"/>
      <c r="AB1837" s="443"/>
      <c r="AC1837" s="441"/>
      <c r="AD1837" s="444"/>
      <c r="AG1837" s="441"/>
      <c r="AH1837" s="441"/>
      <c r="AI1837" s="443"/>
      <c r="AL1837" s="441"/>
      <c r="AN1837" s="441"/>
      <c r="AO1837" s="443"/>
      <c r="AP1837" s="441"/>
      <c r="AQ1837" s="441"/>
      <c r="AR1837" s="441"/>
      <c r="AS1837" s="441"/>
      <c r="AT1837" s="441"/>
      <c r="AU1837" s="441"/>
      <c r="AV1837" s="443"/>
      <c r="AW1837" s="442"/>
      <c r="AY1837" s="441"/>
      <c r="BC1837" s="441"/>
      <c r="BD1837" s="441"/>
      <c r="BE1837" s="441"/>
      <c r="BF1837" s="441"/>
      <c r="BG1837" s="441"/>
      <c r="BH1837" s="441"/>
      <c r="BI1837" s="441"/>
      <c r="BJ1837" s="441"/>
      <c r="BK1837" s="441"/>
    </row>
    <row r="1838" spans="1:63" x14ac:dyDescent="0.25">
      <c r="A1838" s="443"/>
      <c r="B1838" s="438"/>
      <c r="C1838" s="441"/>
      <c r="D1838" s="441"/>
      <c r="E1838" s="441"/>
      <c r="I1838" s="442"/>
      <c r="Q1838" s="443"/>
      <c r="S1838" s="443"/>
      <c r="T1838" s="441"/>
      <c r="U1838" s="444"/>
      <c r="V1838" s="438"/>
      <c r="W1838" s="443"/>
      <c r="X1838" s="443"/>
      <c r="Y1838" s="441"/>
      <c r="Z1838" s="445"/>
      <c r="AA1838" s="441"/>
      <c r="AB1838" s="443"/>
      <c r="AC1838" s="441"/>
      <c r="AD1838" s="444"/>
      <c r="AG1838" s="441"/>
      <c r="AH1838" s="441"/>
      <c r="AI1838" s="443"/>
      <c r="AL1838" s="441"/>
      <c r="AN1838" s="441"/>
      <c r="AO1838" s="443"/>
      <c r="AP1838" s="441"/>
      <c r="AQ1838" s="441"/>
      <c r="AR1838" s="441"/>
      <c r="AS1838" s="441"/>
      <c r="AT1838" s="441"/>
      <c r="AU1838" s="441"/>
      <c r="AV1838" s="443"/>
      <c r="AW1838" s="442"/>
      <c r="AY1838" s="441"/>
      <c r="BC1838" s="441"/>
      <c r="BD1838" s="441"/>
      <c r="BE1838" s="441"/>
      <c r="BF1838" s="441"/>
      <c r="BG1838" s="441"/>
      <c r="BH1838" s="441"/>
      <c r="BI1838" s="441"/>
      <c r="BJ1838" s="441"/>
      <c r="BK1838" s="441"/>
    </row>
    <row r="1839" spans="1:63" x14ac:dyDescent="0.25">
      <c r="A1839" s="443"/>
      <c r="B1839" s="438"/>
      <c r="C1839" s="441"/>
      <c r="D1839" s="441"/>
      <c r="E1839" s="441"/>
      <c r="I1839" s="442"/>
      <c r="Q1839" s="443"/>
      <c r="S1839" s="443"/>
      <c r="T1839" s="441"/>
      <c r="U1839" s="444"/>
      <c r="V1839" s="438"/>
      <c r="W1839" s="443"/>
      <c r="X1839" s="443"/>
      <c r="Y1839" s="441"/>
      <c r="Z1839" s="445"/>
      <c r="AA1839" s="441"/>
      <c r="AB1839" s="443"/>
      <c r="AC1839" s="441"/>
      <c r="AD1839" s="444"/>
      <c r="AG1839" s="441"/>
      <c r="AH1839" s="441"/>
      <c r="AI1839" s="443"/>
      <c r="AL1839" s="441"/>
      <c r="AN1839" s="441"/>
      <c r="AO1839" s="443"/>
      <c r="AP1839" s="441"/>
      <c r="AQ1839" s="441"/>
      <c r="AR1839" s="441"/>
      <c r="AS1839" s="441"/>
      <c r="AT1839" s="441"/>
      <c r="AU1839" s="441"/>
      <c r="AV1839" s="443"/>
      <c r="AW1839" s="442"/>
      <c r="AY1839" s="441"/>
      <c r="BC1839" s="441"/>
      <c r="BD1839" s="441"/>
      <c r="BE1839" s="441"/>
      <c r="BF1839" s="441"/>
      <c r="BG1839" s="441"/>
      <c r="BH1839" s="441"/>
      <c r="BI1839" s="441"/>
      <c r="BJ1839" s="441"/>
      <c r="BK1839" s="441"/>
    </row>
    <row r="1840" spans="1:63" x14ac:dyDescent="0.25">
      <c r="A1840" s="443"/>
      <c r="B1840" s="438"/>
      <c r="C1840" s="441"/>
      <c r="D1840" s="441"/>
      <c r="E1840" s="441"/>
      <c r="I1840" s="442"/>
      <c r="Q1840" s="443"/>
      <c r="S1840" s="443"/>
      <c r="T1840" s="441"/>
      <c r="U1840" s="444"/>
      <c r="V1840" s="438"/>
      <c r="W1840" s="443"/>
      <c r="X1840" s="443"/>
      <c r="Y1840" s="441"/>
      <c r="Z1840" s="445"/>
      <c r="AA1840" s="441"/>
      <c r="AB1840" s="443"/>
      <c r="AC1840" s="441"/>
      <c r="AD1840" s="444"/>
      <c r="AG1840" s="441"/>
      <c r="AH1840" s="441"/>
      <c r="AI1840" s="443"/>
      <c r="AL1840" s="441"/>
      <c r="AN1840" s="441"/>
      <c r="AO1840" s="443"/>
      <c r="AP1840" s="441"/>
      <c r="AQ1840" s="441"/>
      <c r="AR1840" s="441"/>
      <c r="AS1840" s="441"/>
      <c r="AT1840" s="441"/>
      <c r="AU1840" s="441"/>
      <c r="AV1840" s="443"/>
      <c r="AW1840" s="442"/>
      <c r="AY1840" s="441"/>
      <c r="BC1840" s="441"/>
      <c r="BD1840" s="441"/>
      <c r="BE1840" s="441"/>
      <c r="BF1840" s="441"/>
      <c r="BG1840" s="441"/>
      <c r="BH1840" s="441"/>
      <c r="BI1840" s="441"/>
      <c r="BJ1840" s="441"/>
      <c r="BK1840" s="441"/>
    </row>
    <row r="1841" spans="1:63" x14ac:dyDescent="0.25">
      <c r="A1841" s="443"/>
      <c r="B1841" s="438"/>
      <c r="C1841" s="441"/>
      <c r="D1841" s="441"/>
      <c r="E1841" s="441"/>
      <c r="I1841" s="442"/>
      <c r="Q1841" s="443"/>
      <c r="S1841" s="443"/>
      <c r="T1841" s="441"/>
      <c r="U1841" s="444"/>
      <c r="V1841" s="438"/>
      <c r="W1841" s="443"/>
      <c r="X1841" s="443"/>
      <c r="Y1841" s="441"/>
      <c r="Z1841" s="445"/>
      <c r="AA1841" s="441"/>
      <c r="AB1841" s="443"/>
      <c r="AC1841" s="441"/>
      <c r="AD1841" s="444"/>
      <c r="AG1841" s="441"/>
      <c r="AH1841" s="441"/>
      <c r="AI1841" s="443"/>
      <c r="AL1841" s="441"/>
      <c r="AN1841" s="441"/>
      <c r="AO1841" s="443"/>
      <c r="AP1841" s="441"/>
      <c r="AQ1841" s="441"/>
      <c r="AR1841" s="441"/>
      <c r="AS1841" s="441"/>
      <c r="AT1841" s="441"/>
      <c r="AU1841" s="441"/>
      <c r="AV1841" s="443"/>
      <c r="AW1841" s="442"/>
      <c r="AY1841" s="441"/>
      <c r="BC1841" s="441"/>
      <c r="BD1841" s="441"/>
      <c r="BE1841" s="441"/>
      <c r="BF1841" s="441"/>
      <c r="BG1841" s="441"/>
      <c r="BH1841" s="441"/>
      <c r="BI1841" s="441"/>
      <c r="BJ1841" s="441"/>
      <c r="BK1841" s="441"/>
    </row>
    <row r="1842" spans="1:63" x14ac:dyDescent="0.25">
      <c r="A1842" s="443"/>
      <c r="B1842" s="438"/>
      <c r="C1842" s="441"/>
      <c r="D1842" s="441"/>
      <c r="E1842" s="441"/>
      <c r="I1842" s="442"/>
      <c r="Q1842" s="443"/>
      <c r="S1842" s="443"/>
      <c r="T1842" s="441"/>
      <c r="U1842" s="444"/>
      <c r="V1842" s="438"/>
      <c r="W1842" s="443"/>
      <c r="X1842" s="443"/>
      <c r="Y1842" s="441"/>
      <c r="Z1842" s="445"/>
      <c r="AA1842" s="441"/>
      <c r="AB1842" s="443"/>
      <c r="AC1842" s="441"/>
      <c r="AD1842" s="444"/>
      <c r="AG1842" s="441"/>
      <c r="AH1842" s="441"/>
      <c r="AI1842" s="443"/>
      <c r="AL1842" s="441"/>
      <c r="AN1842" s="441"/>
      <c r="AO1842" s="443"/>
      <c r="AP1842" s="441"/>
      <c r="AQ1842" s="441"/>
      <c r="AR1842" s="441"/>
      <c r="AS1842" s="441"/>
      <c r="AT1842" s="441"/>
      <c r="AU1842" s="441"/>
      <c r="AV1842" s="443"/>
      <c r="AW1842" s="442"/>
      <c r="AY1842" s="441"/>
      <c r="BC1842" s="441"/>
      <c r="BD1842" s="441"/>
      <c r="BE1842" s="441"/>
      <c r="BF1842" s="441"/>
      <c r="BG1842" s="441"/>
      <c r="BH1842" s="441"/>
      <c r="BI1842" s="441"/>
      <c r="BJ1842" s="441"/>
      <c r="BK1842" s="441"/>
    </row>
    <row r="1843" spans="1:63" x14ac:dyDescent="0.25">
      <c r="A1843" s="443"/>
      <c r="B1843" s="438"/>
      <c r="C1843" s="441"/>
      <c r="D1843" s="441"/>
      <c r="E1843" s="441"/>
      <c r="I1843" s="442"/>
      <c r="Q1843" s="443"/>
      <c r="S1843" s="443"/>
      <c r="T1843" s="441"/>
      <c r="U1843" s="444"/>
      <c r="V1843" s="438"/>
      <c r="W1843" s="443"/>
      <c r="X1843" s="443"/>
      <c r="Y1843" s="441"/>
      <c r="Z1843" s="445"/>
      <c r="AA1843" s="441"/>
      <c r="AB1843" s="443"/>
      <c r="AC1843" s="441"/>
      <c r="AD1843" s="444"/>
      <c r="AG1843" s="441"/>
      <c r="AH1843" s="441"/>
      <c r="AI1843" s="443"/>
      <c r="AL1843" s="441"/>
      <c r="AN1843" s="441"/>
      <c r="AO1843" s="443"/>
      <c r="AP1843" s="441"/>
      <c r="AQ1843" s="441"/>
      <c r="AR1843" s="441"/>
      <c r="AS1843" s="441"/>
      <c r="AT1843" s="441"/>
      <c r="AU1843" s="441"/>
      <c r="AV1843" s="443"/>
      <c r="AW1843" s="442"/>
      <c r="AY1843" s="441"/>
      <c r="BC1843" s="441"/>
      <c r="BD1843" s="441"/>
      <c r="BE1843" s="441"/>
      <c r="BF1843" s="441"/>
      <c r="BG1843" s="441"/>
      <c r="BH1843" s="441"/>
      <c r="BI1843" s="441"/>
      <c r="BJ1843" s="441"/>
      <c r="BK1843" s="441"/>
    </row>
    <row r="1844" spans="1:63" x14ac:dyDescent="0.25">
      <c r="A1844" s="443"/>
      <c r="B1844" s="438"/>
      <c r="C1844" s="441"/>
      <c r="D1844" s="441"/>
      <c r="E1844" s="441"/>
      <c r="I1844" s="442"/>
      <c r="Q1844" s="443"/>
      <c r="S1844" s="443"/>
      <c r="T1844" s="441"/>
      <c r="U1844" s="444"/>
      <c r="V1844" s="438"/>
      <c r="W1844" s="443"/>
      <c r="X1844" s="443"/>
      <c r="Y1844" s="441"/>
      <c r="Z1844" s="445"/>
      <c r="AA1844" s="441"/>
      <c r="AB1844" s="443"/>
      <c r="AC1844" s="441"/>
      <c r="AD1844" s="444"/>
      <c r="AG1844" s="441"/>
      <c r="AH1844" s="441"/>
      <c r="AI1844" s="443"/>
      <c r="AL1844" s="441"/>
      <c r="AN1844" s="441"/>
      <c r="AO1844" s="443"/>
      <c r="AP1844" s="441"/>
      <c r="AQ1844" s="441"/>
      <c r="AR1844" s="441"/>
      <c r="AS1844" s="441"/>
      <c r="AT1844" s="441"/>
      <c r="AU1844" s="441"/>
      <c r="AV1844" s="443"/>
      <c r="AW1844" s="442"/>
      <c r="AY1844" s="441"/>
      <c r="BC1844" s="441"/>
      <c r="BD1844" s="441"/>
      <c r="BE1844" s="441"/>
      <c r="BF1844" s="441"/>
      <c r="BG1844" s="441"/>
      <c r="BH1844" s="441"/>
      <c r="BI1844" s="441"/>
      <c r="BJ1844" s="441"/>
      <c r="BK1844" s="441"/>
    </row>
    <row r="1845" spans="1:63" x14ac:dyDescent="0.25">
      <c r="A1845" s="443"/>
      <c r="B1845" s="438"/>
      <c r="C1845" s="441"/>
      <c r="D1845" s="441"/>
      <c r="E1845" s="441"/>
      <c r="I1845" s="442"/>
      <c r="Q1845" s="443"/>
      <c r="S1845" s="443"/>
      <c r="T1845" s="441"/>
      <c r="U1845" s="444"/>
      <c r="V1845" s="438"/>
      <c r="W1845" s="443"/>
      <c r="X1845" s="443"/>
      <c r="Y1845" s="441"/>
      <c r="Z1845" s="445"/>
      <c r="AA1845" s="441"/>
      <c r="AB1845" s="443"/>
      <c r="AC1845" s="441"/>
      <c r="AD1845" s="444"/>
      <c r="AG1845" s="441"/>
      <c r="AH1845" s="441"/>
      <c r="AI1845" s="443"/>
      <c r="AL1845" s="441"/>
      <c r="AN1845" s="441"/>
      <c r="AO1845" s="443"/>
      <c r="AP1845" s="441"/>
      <c r="AQ1845" s="441"/>
      <c r="AR1845" s="441"/>
      <c r="AS1845" s="441"/>
      <c r="AT1845" s="441"/>
      <c r="AU1845" s="441"/>
      <c r="AV1845" s="443"/>
      <c r="AW1845" s="442"/>
      <c r="AY1845" s="441"/>
      <c r="BC1845" s="441"/>
      <c r="BD1845" s="441"/>
      <c r="BE1845" s="441"/>
      <c r="BF1845" s="441"/>
      <c r="BG1845" s="441"/>
      <c r="BH1845" s="441"/>
      <c r="BI1845" s="441"/>
      <c r="BJ1845" s="441"/>
      <c r="BK1845" s="441"/>
    </row>
    <row r="1846" spans="1:63" x14ac:dyDescent="0.25">
      <c r="A1846" s="443"/>
      <c r="B1846" s="438"/>
      <c r="C1846" s="441"/>
      <c r="D1846" s="441"/>
      <c r="E1846" s="441"/>
      <c r="I1846" s="442"/>
      <c r="Q1846" s="443"/>
      <c r="S1846" s="443"/>
      <c r="T1846" s="441"/>
      <c r="U1846" s="444"/>
      <c r="V1846" s="438"/>
      <c r="W1846" s="443"/>
      <c r="X1846" s="443"/>
      <c r="Y1846" s="441"/>
      <c r="Z1846" s="445"/>
      <c r="AA1846" s="441"/>
      <c r="AB1846" s="443"/>
      <c r="AC1846" s="441"/>
      <c r="AD1846" s="444"/>
      <c r="AG1846" s="441"/>
      <c r="AH1846" s="441"/>
      <c r="AI1846" s="443"/>
      <c r="AL1846" s="441"/>
      <c r="AN1846" s="441"/>
      <c r="AO1846" s="443"/>
      <c r="AP1846" s="441"/>
      <c r="AQ1846" s="441"/>
      <c r="AR1846" s="441"/>
      <c r="AS1846" s="441"/>
      <c r="AT1846" s="441"/>
      <c r="AU1846" s="441"/>
      <c r="AV1846" s="443"/>
      <c r="AW1846" s="442"/>
      <c r="AY1846" s="441"/>
      <c r="BC1846" s="441"/>
      <c r="BD1846" s="441"/>
      <c r="BE1846" s="441"/>
      <c r="BF1846" s="441"/>
      <c r="BG1846" s="441"/>
      <c r="BH1846" s="441"/>
      <c r="BI1846" s="441"/>
      <c r="BJ1846" s="441"/>
      <c r="BK1846" s="441"/>
    </row>
    <row r="1847" spans="1:63" x14ac:dyDescent="0.25">
      <c r="A1847" s="443"/>
      <c r="B1847" s="438"/>
      <c r="C1847" s="441"/>
      <c r="D1847" s="441"/>
      <c r="E1847" s="441"/>
      <c r="I1847" s="442"/>
      <c r="Q1847" s="443"/>
      <c r="S1847" s="443"/>
      <c r="T1847" s="441"/>
      <c r="U1847" s="444"/>
      <c r="V1847" s="438"/>
      <c r="W1847" s="443"/>
      <c r="X1847" s="443"/>
      <c r="Y1847" s="441"/>
      <c r="Z1847" s="445"/>
      <c r="AA1847" s="441"/>
      <c r="AB1847" s="443"/>
      <c r="AC1847" s="441"/>
      <c r="AD1847" s="444"/>
      <c r="AG1847" s="441"/>
      <c r="AH1847" s="441"/>
      <c r="AI1847" s="443"/>
      <c r="AL1847" s="441"/>
      <c r="AN1847" s="441"/>
      <c r="AO1847" s="443"/>
      <c r="AP1847" s="441"/>
      <c r="AQ1847" s="441"/>
      <c r="AR1847" s="441"/>
      <c r="AS1847" s="441"/>
      <c r="AT1847" s="441"/>
      <c r="AU1847" s="441"/>
      <c r="AV1847" s="443"/>
      <c r="AW1847" s="442"/>
      <c r="AY1847" s="441"/>
      <c r="BC1847" s="441"/>
      <c r="BD1847" s="441"/>
      <c r="BE1847" s="441"/>
      <c r="BF1847" s="441"/>
      <c r="BG1847" s="441"/>
      <c r="BH1847" s="441"/>
      <c r="BI1847" s="441"/>
      <c r="BJ1847" s="441"/>
      <c r="BK1847" s="441"/>
    </row>
    <row r="1848" spans="1:63" x14ac:dyDescent="0.25">
      <c r="A1848" s="443"/>
      <c r="B1848" s="438"/>
      <c r="C1848" s="441"/>
      <c r="D1848" s="441"/>
      <c r="E1848" s="441"/>
      <c r="I1848" s="442"/>
      <c r="Q1848" s="443"/>
      <c r="S1848" s="443"/>
      <c r="T1848" s="441"/>
      <c r="U1848" s="444"/>
      <c r="V1848" s="438"/>
      <c r="W1848" s="443"/>
      <c r="X1848" s="443"/>
      <c r="Y1848" s="441"/>
      <c r="Z1848" s="445"/>
      <c r="AA1848" s="441"/>
      <c r="AB1848" s="443"/>
      <c r="AC1848" s="441"/>
      <c r="AD1848" s="444"/>
      <c r="AG1848" s="441"/>
      <c r="AH1848" s="441"/>
      <c r="AI1848" s="443"/>
      <c r="AL1848" s="441"/>
      <c r="AN1848" s="441"/>
      <c r="AO1848" s="443"/>
      <c r="AP1848" s="441"/>
      <c r="AQ1848" s="441"/>
      <c r="AR1848" s="441"/>
      <c r="AS1848" s="441"/>
      <c r="AT1848" s="441"/>
      <c r="AU1848" s="441"/>
      <c r="AV1848" s="443"/>
      <c r="AW1848" s="442"/>
      <c r="AY1848" s="441"/>
      <c r="BC1848" s="441"/>
      <c r="BD1848" s="441"/>
      <c r="BE1848" s="441"/>
      <c r="BF1848" s="441"/>
      <c r="BG1848" s="441"/>
      <c r="BH1848" s="441"/>
      <c r="BI1848" s="441"/>
      <c r="BJ1848" s="441"/>
      <c r="BK1848" s="441"/>
    </row>
    <row r="1849" spans="1:63" x14ac:dyDescent="0.25">
      <c r="A1849" s="443"/>
      <c r="B1849" s="438"/>
      <c r="C1849" s="441"/>
      <c r="D1849" s="441"/>
      <c r="E1849" s="441"/>
      <c r="I1849" s="442"/>
      <c r="Q1849" s="443"/>
      <c r="S1849" s="443"/>
      <c r="T1849" s="441"/>
      <c r="U1849" s="444"/>
      <c r="V1849" s="438"/>
      <c r="W1849" s="443"/>
      <c r="X1849" s="443"/>
      <c r="Y1849" s="441"/>
      <c r="Z1849" s="445"/>
      <c r="AA1849" s="441"/>
      <c r="AB1849" s="443"/>
      <c r="AC1849" s="441"/>
      <c r="AD1849" s="444"/>
      <c r="AG1849" s="441"/>
      <c r="AH1849" s="441"/>
      <c r="AI1849" s="443"/>
      <c r="AL1849" s="441"/>
      <c r="AN1849" s="441"/>
      <c r="AO1849" s="443"/>
      <c r="AP1849" s="441"/>
      <c r="AQ1849" s="441"/>
      <c r="AR1849" s="441"/>
      <c r="AS1849" s="441"/>
      <c r="AT1849" s="441"/>
      <c r="AU1849" s="441"/>
      <c r="AV1849" s="443"/>
      <c r="AW1849" s="442"/>
      <c r="AY1849" s="441"/>
      <c r="BC1849" s="441"/>
      <c r="BD1849" s="441"/>
      <c r="BE1849" s="441"/>
      <c r="BF1849" s="441"/>
      <c r="BG1849" s="441"/>
      <c r="BH1849" s="441"/>
      <c r="BI1849" s="441"/>
      <c r="BJ1849" s="441"/>
      <c r="BK1849" s="441"/>
    </row>
    <row r="1850" spans="1:63" x14ac:dyDescent="0.25">
      <c r="A1850" s="443"/>
      <c r="B1850" s="438"/>
      <c r="C1850" s="441"/>
      <c r="D1850" s="441"/>
      <c r="E1850" s="441"/>
      <c r="I1850" s="442"/>
      <c r="Q1850" s="443"/>
      <c r="S1850" s="443"/>
      <c r="T1850" s="441"/>
      <c r="U1850" s="444"/>
      <c r="V1850" s="438"/>
      <c r="W1850" s="443"/>
      <c r="X1850" s="443"/>
      <c r="Y1850" s="441"/>
      <c r="Z1850" s="445"/>
      <c r="AA1850" s="441"/>
      <c r="AB1850" s="443"/>
      <c r="AC1850" s="441"/>
      <c r="AD1850" s="444"/>
      <c r="AG1850" s="441"/>
      <c r="AH1850" s="441"/>
      <c r="AI1850" s="443"/>
      <c r="AL1850" s="441"/>
      <c r="AN1850" s="441"/>
      <c r="AO1850" s="443"/>
      <c r="AP1850" s="441"/>
      <c r="AQ1850" s="441"/>
      <c r="AR1850" s="441"/>
      <c r="AS1850" s="441"/>
      <c r="AT1850" s="441"/>
      <c r="AU1850" s="441"/>
      <c r="AV1850" s="443"/>
      <c r="AW1850" s="442"/>
      <c r="AY1850" s="441"/>
      <c r="BC1850" s="441"/>
      <c r="BD1850" s="441"/>
      <c r="BE1850" s="441"/>
      <c r="BF1850" s="441"/>
      <c r="BG1850" s="441"/>
      <c r="BH1850" s="441"/>
      <c r="BI1850" s="441"/>
      <c r="BJ1850" s="441"/>
      <c r="BK1850" s="441"/>
    </row>
    <row r="1851" spans="1:63" x14ac:dyDescent="0.25">
      <c r="A1851" s="443"/>
      <c r="B1851" s="438"/>
      <c r="C1851" s="441"/>
      <c r="D1851" s="441"/>
      <c r="E1851" s="441"/>
      <c r="I1851" s="442"/>
      <c r="Q1851" s="443"/>
      <c r="S1851" s="443"/>
      <c r="T1851" s="441"/>
      <c r="U1851" s="444"/>
      <c r="V1851" s="438"/>
      <c r="W1851" s="443"/>
      <c r="X1851" s="443"/>
      <c r="Y1851" s="441"/>
      <c r="Z1851" s="445"/>
      <c r="AA1851" s="441"/>
      <c r="AB1851" s="443"/>
      <c r="AC1851" s="441"/>
      <c r="AD1851" s="444"/>
      <c r="AG1851" s="441"/>
      <c r="AH1851" s="441"/>
      <c r="AI1851" s="443"/>
      <c r="AL1851" s="441"/>
      <c r="AN1851" s="441"/>
      <c r="AO1851" s="443"/>
      <c r="AP1851" s="441"/>
      <c r="AQ1851" s="441"/>
      <c r="AR1851" s="441"/>
      <c r="AS1851" s="441"/>
      <c r="AT1851" s="441"/>
      <c r="AU1851" s="441"/>
      <c r="AV1851" s="443"/>
      <c r="AW1851" s="442"/>
      <c r="AY1851" s="441"/>
      <c r="BC1851" s="441"/>
      <c r="BD1851" s="441"/>
      <c r="BE1851" s="441"/>
      <c r="BF1851" s="441"/>
      <c r="BG1851" s="441"/>
      <c r="BH1851" s="441"/>
      <c r="BI1851" s="441"/>
      <c r="BJ1851" s="441"/>
      <c r="BK1851" s="441"/>
    </row>
    <row r="1852" spans="1:63" x14ac:dyDescent="0.25">
      <c r="A1852" s="443"/>
      <c r="B1852" s="438"/>
      <c r="C1852" s="441"/>
      <c r="D1852" s="441"/>
      <c r="E1852" s="441"/>
      <c r="I1852" s="442"/>
      <c r="Q1852" s="443"/>
      <c r="S1852" s="443"/>
      <c r="T1852" s="441"/>
      <c r="U1852" s="444"/>
      <c r="V1852" s="438"/>
      <c r="W1852" s="443"/>
      <c r="X1852" s="443"/>
      <c r="Y1852" s="441"/>
      <c r="Z1852" s="445"/>
      <c r="AA1852" s="441"/>
      <c r="AB1852" s="443"/>
      <c r="AC1852" s="441"/>
      <c r="AD1852" s="444"/>
      <c r="AG1852" s="441"/>
      <c r="AH1852" s="441"/>
      <c r="AI1852" s="443"/>
      <c r="AL1852" s="441"/>
      <c r="AN1852" s="441"/>
      <c r="AO1852" s="443"/>
      <c r="AP1852" s="441"/>
      <c r="AQ1852" s="441"/>
      <c r="AR1852" s="441"/>
      <c r="AS1852" s="441"/>
      <c r="AT1852" s="441"/>
      <c r="AU1852" s="441"/>
      <c r="AV1852" s="443"/>
      <c r="AW1852" s="442"/>
      <c r="AY1852" s="441"/>
      <c r="BC1852" s="441"/>
      <c r="BD1852" s="441"/>
      <c r="BE1852" s="441"/>
      <c r="BF1852" s="441"/>
      <c r="BG1852" s="441"/>
      <c r="BH1852" s="441"/>
      <c r="BI1852" s="441"/>
      <c r="BJ1852" s="441"/>
      <c r="BK1852" s="441"/>
    </row>
    <row r="1853" spans="1:63" x14ac:dyDescent="0.25">
      <c r="A1853" s="443"/>
      <c r="B1853" s="438"/>
      <c r="C1853" s="441"/>
      <c r="D1853" s="441"/>
      <c r="E1853" s="441"/>
      <c r="I1853" s="442"/>
      <c r="Q1853" s="443"/>
      <c r="S1853" s="443"/>
      <c r="T1853" s="441"/>
      <c r="U1853" s="444"/>
      <c r="V1853" s="438"/>
      <c r="W1853" s="443"/>
      <c r="X1853" s="443"/>
      <c r="Y1853" s="441"/>
      <c r="Z1853" s="445"/>
      <c r="AA1853" s="441"/>
      <c r="AB1853" s="443"/>
      <c r="AC1853" s="441"/>
      <c r="AD1853" s="444"/>
      <c r="AG1853" s="441"/>
      <c r="AH1853" s="441"/>
      <c r="AI1853" s="443"/>
      <c r="AL1853" s="441"/>
      <c r="AN1853" s="441"/>
      <c r="AO1853" s="443"/>
      <c r="AP1853" s="441"/>
      <c r="AQ1853" s="441"/>
      <c r="AR1853" s="441"/>
      <c r="AS1853" s="441"/>
      <c r="AT1853" s="441"/>
      <c r="AU1853" s="441"/>
      <c r="AV1853" s="443"/>
      <c r="AW1853" s="442"/>
      <c r="AY1853" s="441"/>
      <c r="BC1853" s="441"/>
      <c r="BD1853" s="441"/>
      <c r="BE1853" s="441"/>
      <c r="BF1853" s="441"/>
      <c r="BG1853" s="441"/>
      <c r="BH1853" s="441"/>
      <c r="BI1853" s="441"/>
      <c r="BJ1853" s="441"/>
      <c r="BK1853" s="441"/>
    </row>
    <row r="1854" spans="1:63" x14ac:dyDescent="0.25">
      <c r="A1854" s="443"/>
      <c r="B1854" s="438"/>
      <c r="C1854" s="441"/>
      <c r="D1854" s="441"/>
      <c r="E1854" s="441"/>
      <c r="I1854" s="442"/>
      <c r="Q1854" s="443"/>
      <c r="S1854" s="443"/>
      <c r="T1854" s="441"/>
      <c r="U1854" s="444"/>
      <c r="V1854" s="438"/>
      <c r="W1854" s="443"/>
      <c r="X1854" s="443"/>
      <c r="Y1854" s="441"/>
      <c r="Z1854" s="445"/>
      <c r="AA1854" s="441"/>
      <c r="AB1854" s="443"/>
      <c r="AC1854" s="441"/>
      <c r="AD1854" s="444"/>
      <c r="AG1854" s="441"/>
      <c r="AH1854" s="441"/>
      <c r="AI1854" s="443"/>
      <c r="AL1854" s="441"/>
      <c r="AN1854" s="441"/>
      <c r="AO1854" s="443"/>
      <c r="AP1854" s="441"/>
      <c r="AQ1854" s="441"/>
      <c r="AR1854" s="441"/>
      <c r="AS1854" s="441"/>
      <c r="AT1854" s="441"/>
      <c r="AU1854" s="441"/>
      <c r="AV1854" s="443"/>
      <c r="AW1854" s="442"/>
      <c r="AY1854" s="441"/>
      <c r="BC1854" s="441"/>
      <c r="BD1854" s="441"/>
      <c r="BE1854" s="441"/>
      <c r="BF1854" s="441"/>
      <c r="BG1854" s="441"/>
      <c r="BH1854" s="441"/>
      <c r="BI1854" s="441"/>
      <c r="BJ1854" s="441"/>
      <c r="BK1854" s="441"/>
    </row>
    <row r="1855" spans="1:63" x14ac:dyDescent="0.25">
      <c r="A1855" s="443"/>
      <c r="B1855" s="438"/>
      <c r="C1855" s="441"/>
      <c r="D1855" s="441"/>
      <c r="E1855" s="441"/>
      <c r="I1855" s="442"/>
      <c r="Q1855" s="443"/>
      <c r="S1855" s="443"/>
      <c r="T1855" s="441"/>
      <c r="U1855" s="444"/>
      <c r="V1855" s="438"/>
      <c r="W1855" s="443"/>
      <c r="X1855" s="443"/>
      <c r="Y1855" s="441"/>
      <c r="Z1855" s="445"/>
      <c r="AA1855" s="441"/>
      <c r="AB1855" s="443"/>
      <c r="AC1855" s="441"/>
      <c r="AD1855" s="444"/>
      <c r="AG1855" s="441"/>
      <c r="AH1855" s="441"/>
      <c r="AI1855" s="443"/>
      <c r="AL1855" s="441"/>
      <c r="AN1855" s="441"/>
      <c r="AO1855" s="443"/>
      <c r="AP1855" s="441"/>
      <c r="AQ1855" s="441"/>
      <c r="AR1855" s="441"/>
      <c r="AS1855" s="441"/>
      <c r="AT1855" s="441"/>
      <c r="AU1855" s="441"/>
      <c r="AV1855" s="443"/>
      <c r="AW1855" s="442"/>
      <c r="AY1855" s="441"/>
      <c r="BC1855" s="441"/>
      <c r="BD1855" s="441"/>
      <c r="BE1855" s="441"/>
      <c r="BF1855" s="441"/>
      <c r="BG1855" s="441"/>
      <c r="BH1855" s="441"/>
      <c r="BI1855" s="441"/>
      <c r="BJ1855" s="441"/>
      <c r="BK1855" s="441"/>
    </row>
    <row r="1856" spans="1:63" x14ac:dyDescent="0.25">
      <c r="A1856" s="443"/>
      <c r="B1856" s="438"/>
      <c r="C1856" s="441"/>
      <c r="D1856" s="441"/>
      <c r="E1856" s="441"/>
      <c r="I1856" s="442"/>
      <c r="Q1856" s="443"/>
      <c r="S1856" s="443"/>
      <c r="T1856" s="441"/>
      <c r="U1856" s="444"/>
      <c r="V1856" s="438"/>
      <c r="W1856" s="443"/>
      <c r="X1856" s="443"/>
      <c r="Y1856" s="441"/>
      <c r="Z1856" s="445"/>
      <c r="AA1856" s="441"/>
      <c r="AB1856" s="443"/>
      <c r="AC1856" s="441"/>
      <c r="AD1856" s="444"/>
      <c r="AG1856" s="441"/>
      <c r="AH1856" s="441"/>
      <c r="AI1856" s="443"/>
      <c r="AL1856" s="441"/>
      <c r="AN1856" s="441"/>
      <c r="AO1856" s="443"/>
      <c r="AP1856" s="441"/>
      <c r="AQ1856" s="441"/>
      <c r="AR1856" s="441"/>
      <c r="AS1856" s="441"/>
      <c r="AT1856" s="441"/>
      <c r="AU1856" s="441"/>
      <c r="AV1856" s="443"/>
      <c r="AW1856" s="442"/>
      <c r="AY1856" s="441"/>
      <c r="BC1856" s="441"/>
      <c r="BD1856" s="441"/>
      <c r="BE1856" s="441"/>
      <c r="BF1856" s="441"/>
      <c r="BG1856" s="441"/>
      <c r="BH1856" s="441"/>
      <c r="BI1856" s="441"/>
      <c r="BJ1856" s="441"/>
      <c r="BK1856" s="441"/>
    </row>
    <row r="1857" spans="1:63" x14ac:dyDescent="0.25">
      <c r="A1857" s="443"/>
      <c r="B1857" s="438"/>
      <c r="C1857" s="441"/>
      <c r="D1857" s="441"/>
      <c r="E1857" s="441"/>
      <c r="I1857" s="442"/>
      <c r="Q1857" s="443"/>
      <c r="S1857" s="443"/>
      <c r="T1857" s="441"/>
      <c r="U1857" s="444"/>
      <c r="V1857" s="438"/>
      <c r="W1857" s="443"/>
      <c r="X1857" s="443"/>
      <c r="Y1857" s="441"/>
      <c r="Z1857" s="445"/>
      <c r="AA1857" s="441"/>
      <c r="AB1857" s="443"/>
      <c r="AC1857" s="441"/>
      <c r="AD1857" s="444"/>
      <c r="AG1857" s="441"/>
      <c r="AH1857" s="441"/>
      <c r="AI1857" s="443"/>
      <c r="AL1857" s="441"/>
      <c r="AN1857" s="441"/>
      <c r="AO1857" s="443"/>
      <c r="AP1857" s="441"/>
      <c r="AQ1857" s="441"/>
      <c r="AR1857" s="441"/>
      <c r="AS1857" s="441"/>
      <c r="AT1857" s="441"/>
      <c r="AU1857" s="441"/>
      <c r="AV1857" s="443"/>
      <c r="AW1857" s="442"/>
      <c r="AY1857" s="441"/>
      <c r="BC1857" s="441"/>
      <c r="BD1857" s="441"/>
      <c r="BE1857" s="441"/>
      <c r="BF1857" s="441"/>
      <c r="BG1857" s="441"/>
      <c r="BH1857" s="441"/>
      <c r="BI1857" s="441"/>
      <c r="BJ1857" s="441"/>
      <c r="BK1857" s="441"/>
    </row>
    <row r="1858" spans="1:63" x14ac:dyDescent="0.25">
      <c r="A1858" s="443"/>
      <c r="B1858" s="438"/>
      <c r="C1858" s="441"/>
      <c r="D1858" s="441"/>
      <c r="E1858" s="441"/>
      <c r="I1858" s="442"/>
      <c r="Q1858" s="443"/>
      <c r="S1858" s="443"/>
      <c r="T1858" s="441"/>
      <c r="U1858" s="444"/>
      <c r="V1858" s="438"/>
      <c r="W1858" s="443"/>
      <c r="X1858" s="443"/>
      <c r="Y1858" s="441"/>
      <c r="Z1858" s="445"/>
      <c r="AA1858" s="441"/>
      <c r="AB1858" s="443"/>
      <c r="AC1858" s="441"/>
      <c r="AD1858" s="444"/>
      <c r="AG1858" s="441"/>
      <c r="AH1858" s="441"/>
      <c r="AI1858" s="443"/>
      <c r="AL1858" s="441"/>
      <c r="AN1858" s="441"/>
      <c r="AO1858" s="443"/>
      <c r="AP1858" s="441"/>
      <c r="AQ1858" s="441"/>
      <c r="AR1858" s="441"/>
      <c r="AS1858" s="441"/>
      <c r="AT1858" s="441"/>
      <c r="AU1858" s="441"/>
      <c r="AV1858" s="443"/>
      <c r="AW1858" s="442"/>
      <c r="AY1858" s="441"/>
      <c r="BC1858" s="441"/>
      <c r="BD1858" s="441"/>
      <c r="BE1858" s="441"/>
      <c r="BF1858" s="441"/>
      <c r="BG1858" s="441"/>
      <c r="BH1858" s="441"/>
      <c r="BI1858" s="441"/>
      <c r="BJ1858" s="441"/>
      <c r="BK1858" s="441"/>
    </row>
    <row r="1859" spans="1:63" x14ac:dyDescent="0.25">
      <c r="A1859" s="443"/>
      <c r="B1859" s="438"/>
      <c r="C1859" s="441"/>
      <c r="D1859" s="441"/>
      <c r="E1859" s="441"/>
      <c r="I1859" s="442"/>
      <c r="Q1859" s="443"/>
      <c r="S1859" s="443"/>
      <c r="T1859" s="441"/>
      <c r="U1859" s="444"/>
      <c r="V1859" s="438"/>
      <c r="W1859" s="443"/>
      <c r="X1859" s="443"/>
      <c r="Y1859" s="441"/>
      <c r="Z1859" s="445"/>
      <c r="AA1859" s="441"/>
      <c r="AB1859" s="443"/>
      <c r="AC1859" s="441"/>
      <c r="AD1859" s="444"/>
      <c r="AG1859" s="441"/>
      <c r="AH1859" s="441"/>
      <c r="AI1859" s="443"/>
      <c r="AL1859" s="441"/>
      <c r="AN1859" s="441"/>
      <c r="AO1859" s="443"/>
      <c r="AP1859" s="441"/>
      <c r="AQ1859" s="441"/>
      <c r="AR1859" s="441"/>
      <c r="AS1859" s="441"/>
      <c r="AT1859" s="441"/>
      <c r="AU1859" s="441"/>
      <c r="AV1859" s="443"/>
      <c r="AW1859" s="442"/>
      <c r="AY1859" s="441"/>
      <c r="BC1859" s="441"/>
      <c r="BD1859" s="441"/>
      <c r="BE1859" s="441"/>
      <c r="BF1859" s="441"/>
      <c r="BG1859" s="441"/>
      <c r="BH1859" s="441"/>
      <c r="BI1859" s="441"/>
      <c r="BJ1859" s="441"/>
      <c r="BK1859" s="441"/>
    </row>
    <row r="1860" spans="1:63" x14ac:dyDescent="0.25">
      <c r="A1860" s="443"/>
      <c r="B1860" s="438"/>
      <c r="C1860" s="441"/>
      <c r="D1860" s="441"/>
      <c r="E1860" s="441"/>
      <c r="I1860" s="442"/>
      <c r="Q1860" s="443"/>
      <c r="S1860" s="443"/>
      <c r="T1860" s="441"/>
      <c r="U1860" s="444"/>
      <c r="V1860" s="438"/>
      <c r="W1860" s="443"/>
      <c r="X1860" s="443"/>
      <c r="Y1860" s="441"/>
      <c r="Z1860" s="445"/>
      <c r="AA1860" s="441"/>
      <c r="AB1860" s="443"/>
      <c r="AC1860" s="441"/>
      <c r="AD1860" s="444"/>
      <c r="AG1860" s="441"/>
      <c r="AH1860" s="441"/>
      <c r="AI1860" s="443"/>
      <c r="AL1860" s="441"/>
      <c r="AN1860" s="441"/>
      <c r="AO1860" s="443"/>
      <c r="AP1860" s="441"/>
      <c r="AQ1860" s="441"/>
      <c r="AR1860" s="441"/>
      <c r="AS1860" s="441"/>
      <c r="AT1860" s="441"/>
      <c r="AU1860" s="441"/>
      <c r="AV1860" s="443"/>
      <c r="AW1860" s="442"/>
      <c r="AY1860" s="441"/>
      <c r="BC1860" s="441"/>
      <c r="BD1860" s="441"/>
      <c r="BE1860" s="441"/>
      <c r="BF1860" s="441"/>
      <c r="BG1860" s="441"/>
      <c r="BH1860" s="441"/>
      <c r="BI1860" s="441"/>
      <c r="BJ1860" s="441"/>
      <c r="BK1860" s="441"/>
    </row>
    <row r="1861" spans="1:63" x14ac:dyDescent="0.25">
      <c r="A1861" s="443"/>
      <c r="B1861" s="438"/>
      <c r="C1861" s="441"/>
      <c r="D1861" s="441"/>
      <c r="E1861" s="441"/>
      <c r="I1861" s="442"/>
      <c r="Q1861" s="443"/>
      <c r="S1861" s="443"/>
      <c r="T1861" s="441"/>
      <c r="U1861" s="444"/>
      <c r="V1861" s="438"/>
      <c r="W1861" s="443"/>
      <c r="X1861" s="443"/>
      <c r="Y1861" s="441"/>
      <c r="Z1861" s="445"/>
      <c r="AA1861" s="441"/>
      <c r="AB1861" s="443"/>
      <c r="AC1861" s="441"/>
      <c r="AD1861" s="444"/>
      <c r="AG1861" s="441"/>
      <c r="AH1861" s="441"/>
      <c r="AI1861" s="443"/>
      <c r="AL1861" s="441"/>
      <c r="AN1861" s="441"/>
      <c r="AO1861" s="443"/>
      <c r="AP1861" s="441"/>
      <c r="AQ1861" s="441"/>
      <c r="AR1861" s="441"/>
      <c r="AS1861" s="441"/>
      <c r="AT1861" s="441"/>
      <c r="AU1861" s="441"/>
      <c r="AV1861" s="443"/>
      <c r="AW1861" s="442"/>
      <c r="AY1861" s="441"/>
      <c r="BC1861" s="441"/>
      <c r="BD1861" s="441"/>
      <c r="BE1861" s="441"/>
      <c r="BF1861" s="441"/>
      <c r="BG1861" s="441"/>
      <c r="BH1861" s="441"/>
      <c r="BI1861" s="441"/>
      <c r="BJ1861" s="441"/>
      <c r="BK1861" s="441"/>
    </row>
    <row r="1862" spans="1:63" x14ac:dyDescent="0.25">
      <c r="A1862" s="443"/>
      <c r="B1862" s="438"/>
      <c r="C1862" s="441"/>
      <c r="D1862" s="441"/>
      <c r="E1862" s="441"/>
      <c r="I1862" s="442"/>
      <c r="Q1862" s="443"/>
      <c r="S1862" s="443"/>
      <c r="T1862" s="441"/>
      <c r="U1862" s="444"/>
      <c r="V1862" s="438"/>
      <c r="W1862" s="443"/>
      <c r="X1862" s="443"/>
      <c r="Y1862" s="441"/>
      <c r="Z1862" s="445"/>
      <c r="AA1862" s="441"/>
      <c r="AB1862" s="443"/>
      <c r="AC1862" s="441"/>
      <c r="AD1862" s="444"/>
      <c r="AG1862" s="441"/>
      <c r="AH1862" s="441"/>
      <c r="AI1862" s="443"/>
      <c r="AL1862" s="441"/>
      <c r="AN1862" s="441"/>
      <c r="AO1862" s="443"/>
      <c r="AP1862" s="441"/>
      <c r="AQ1862" s="441"/>
      <c r="AR1862" s="441"/>
      <c r="AS1862" s="441"/>
      <c r="AT1862" s="441"/>
      <c r="AU1862" s="441"/>
      <c r="AV1862" s="443"/>
      <c r="AW1862" s="442"/>
      <c r="AY1862" s="441"/>
      <c r="BC1862" s="441"/>
      <c r="BD1862" s="441"/>
      <c r="BE1862" s="441"/>
      <c r="BF1862" s="441"/>
      <c r="BG1862" s="441"/>
      <c r="BH1862" s="441"/>
      <c r="BI1862" s="441"/>
      <c r="BJ1862" s="441"/>
      <c r="BK1862" s="441"/>
    </row>
    <row r="1863" spans="1:63" x14ac:dyDescent="0.25">
      <c r="A1863" s="443"/>
      <c r="B1863" s="438"/>
      <c r="C1863" s="441"/>
      <c r="D1863" s="441"/>
      <c r="E1863" s="441"/>
      <c r="I1863" s="442"/>
      <c r="Q1863" s="443"/>
      <c r="S1863" s="443"/>
      <c r="T1863" s="441"/>
      <c r="U1863" s="444"/>
      <c r="V1863" s="438"/>
      <c r="W1863" s="443"/>
      <c r="X1863" s="443"/>
      <c r="Y1863" s="441"/>
      <c r="Z1863" s="445"/>
      <c r="AA1863" s="441"/>
      <c r="AB1863" s="443"/>
      <c r="AC1863" s="441"/>
      <c r="AD1863" s="444"/>
      <c r="AG1863" s="441"/>
      <c r="AH1863" s="441"/>
      <c r="AI1863" s="443"/>
      <c r="AL1863" s="441"/>
      <c r="AN1863" s="441"/>
      <c r="AO1863" s="443"/>
      <c r="AP1863" s="441"/>
      <c r="AQ1863" s="441"/>
      <c r="AR1863" s="441"/>
      <c r="AS1863" s="441"/>
      <c r="AT1863" s="441"/>
      <c r="AU1863" s="441"/>
      <c r="AV1863" s="443"/>
      <c r="AW1863" s="442"/>
      <c r="AY1863" s="441"/>
      <c r="BC1863" s="441"/>
      <c r="BD1863" s="441"/>
      <c r="BE1863" s="441"/>
      <c r="BF1863" s="441"/>
      <c r="BG1863" s="441"/>
      <c r="BH1863" s="441"/>
      <c r="BI1863" s="441"/>
      <c r="BJ1863" s="441"/>
      <c r="BK1863" s="441"/>
    </row>
    <row r="1864" spans="1:63" x14ac:dyDescent="0.25">
      <c r="A1864" s="443"/>
      <c r="B1864" s="438"/>
      <c r="C1864" s="441"/>
      <c r="D1864" s="441"/>
      <c r="E1864" s="441"/>
      <c r="I1864" s="442"/>
      <c r="Q1864" s="443"/>
      <c r="S1864" s="443"/>
      <c r="T1864" s="441"/>
      <c r="U1864" s="444"/>
      <c r="V1864" s="438"/>
      <c r="W1864" s="443"/>
      <c r="X1864" s="443"/>
      <c r="Y1864" s="441"/>
      <c r="Z1864" s="445"/>
      <c r="AA1864" s="441"/>
      <c r="AB1864" s="443"/>
      <c r="AC1864" s="441"/>
      <c r="AD1864" s="444"/>
      <c r="AG1864" s="441"/>
      <c r="AH1864" s="441"/>
      <c r="AI1864" s="443"/>
      <c r="AL1864" s="441"/>
      <c r="AN1864" s="441"/>
      <c r="AO1864" s="443"/>
      <c r="AP1864" s="441"/>
      <c r="AQ1864" s="441"/>
      <c r="AR1864" s="441"/>
      <c r="AS1864" s="441"/>
      <c r="AT1864" s="441"/>
      <c r="AU1864" s="441"/>
      <c r="AV1864" s="443"/>
      <c r="AW1864" s="442"/>
      <c r="AY1864" s="441"/>
      <c r="BC1864" s="441"/>
      <c r="BD1864" s="441"/>
      <c r="BE1864" s="441"/>
      <c r="BF1864" s="441"/>
      <c r="BG1864" s="441"/>
      <c r="BH1864" s="441"/>
      <c r="BI1864" s="441"/>
      <c r="BJ1864" s="441"/>
      <c r="BK1864" s="441"/>
    </row>
    <row r="1865" spans="1:63" x14ac:dyDescent="0.25">
      <c r="A1865" s="443"/>
      <c r="B1865" s="438"/>
      <c r="C1865" s="441"/>
      <c r="D1865" s="441"/>
      <c r="E1865" s="441"/>
      <c r="I1865" s="442"/>
      <c r="Q1865" s="443"/>
      <c r="S1865" s="443"/>
      <c r="T1865" s="441"/>
      <c r="U1865" s="444"/>
      <c r="V1865" s="438"/>
      <c r="W1865" s="443"/>
      <c r="X1865" s="443"/>
      <c r="Y1865" s="441"/>
      <c r="Z1865" s="445"/>
      <c r="AA1865" s="441"/>
      <c r="AB1865" s="443"/>
      <c r="AC1865" s="441"/>
      <c r="AD1865" s="444"/>
      <c r="AG1865" s="441"/>
      <c r="AH1865" s="441"/>
      <c r="AI1865" s="443"/>
      <c r="AL1865" s="441"/>
      <c r="AN1865" s="441"/>
      <c r="AO1865" s="443"/>
      <c r="AP1865" s="441"/>
      <c r="AQ1865" s="441"/>
      <c r="AR1865" s="441"/>
      <c r="AS1865" s="441"/>
      <c r="AT1865" s="441"/>
      <c r="AU1865" s="441"/>
      <c r="AV1865" s="443"/>
      <c r="AW1865" s="442"/>
      <c r="AY1865" s="441"/>
      <c r="BC1865" s="441"/>
      <c r="BD1865" s="441"/>
      <c r="BE1865" s="441"/>
      <c r="BF1865" s="441"/>
      <c r="BG1865" s="441"/>
      <c r="BH1865" s="441"/>
      <c r="BI1865" s="441"/>
      <c r="BJ1865" s="441"/>
      <c r="BK1865" s="441"/>
    </row>
    <row r="1866" spans="1:63" x14ac:dyDescent="0.25">
      <c r="A1866" s="443"/>
      <c r="B1866" s="438"/>
      <c r="C1866" s="441"/>
      <c r="D1866" s="441"/>
      <c r="E1866" s="441"/>
      <c r="I1866" s="442"/>
      <c r="Q1866" s="443"/>
      <c r="S1866" s="443"/>
      <c r="T1866" s="441"/>
      <c r="U1866" s="444"/>
      <c r="V1866" s="438"/>
      <c r="W1866" s="443"/>
      <c r="X1866" s="443"/>
      <c r="Y1866" s="441"/>
      <c r="Z1866" s="445"/>
      <c r="AA1866" s="441"/>
      <c r="AB1866" s="443"/>
      <c r="AC1866" s="441"/>
      <c r="AD1866" s="444"/>
      <c r="AG1866" s="441"/>
      <c r="AH1866" s="441"/>
      <c r="AI1866" s="443"/>
      <c r="AL1866" s="441"/>
      <c r="AN1866" s="441"/>
      <c r="AO1866" s="443"/>
      <c r="AP1866" s="441"/>
      <c r="AQ1866" s="441"/>
      <c r="AR1866" s="441"/>
      <c r="AS1866" s="441"/>
      <c r="AT1866" s="441"/>
      <c r="AU1866" s="441"/>
      <c r="AV1866" s="443"/>
      <c r="AW1866" s="442"/>
      <c r="AY1866" s="441"/>
      <c r="BC1866" s="441"/>
      <c r="BD1866" s="441"/>
      <c r="BE1866" s="441"/>
      <c r="BF1866" s="441"/>
      <c r="BG1866" s="441"/>
      <c r="BH1866" s="441"/>
      <c r="BI1866" s="441"/>
      <c r="BJ1866" s="441"/>
      <c r="BK1866" s="441"/>
    </row>
    <row r="1867" spans="1:63" x14ac:dyDescent="0.25">
      <c r="A1867" s="443"/>
      <c r="B1867" s="438"/>
      <c r="C1867" s="441"/>
      <c r="D1867" s="441"/>
      <c r="E1867" s="441"/>
      <c r="I1867" s="442"/>
      <c r="Q1867" s="443"/>
      <c r="S1867" s="443"/>
      <c r="T1867" s="441"/>
      <c r="U1867" s="444"/>
      <c r="V1867" s="438"/>
      <c r="W1867" s="443"/>
      <c r="X1867" s="443"/>
      <c r="Y1867" s="441"/>
      <c r="Z1867" s="445"/>
      <c r="AA1867" s="441"/>
      <c r="AB1867" s="443"/>
      <c r="AC1867" s="441"/>
      <c r="AD1867" s="444"/>
      <c r="AG1867" s="441"/>
      <c r="AH1867" s="441"/>
      <c r="AI1867" s="443"/>
      <c r="AL1867" s="441"/>
      <c r="AN1867" s="441"/>
      <c r="AO1867" s="443"/>
      <c r="AP1867" s="441"/>
      <c r="AQ1867" s="441"/>
      <c r="AR1867" s="441"/>
      <c r="AS1867" s="441"/>
      <c r="AT1867" s="441"/>
      <c r="AU1867" s="441"/>
      <c r="AV1867" s="443"/>
      <c r="AW1867" s="442"/>
      <c r="AY1867" s="441"/>
      <c r="BC1867" s="441"/>
      <c r="BD1867" s="441"/>
      <c r="BE1867" s="441"/>
      <c r="BF1867" s="441"/>
      <c r="BG1867" s="441"/>
      <c r="BH1867" s="441"/>
      <c r="BI1867" s="441"/>
      <c r="BJ1867" s="441"/>
      <c r="BK1867" s="441"/>
    </row>
    <row r="1868" spans="1:63" x14ac:dyDescent="0.25">
      <c r="A1868" s="443"/>
      <c r="B1868" s="438"/>
      <c r="C1868" s="441"/>
      <c r="D1868" s="441"/>
      <c r="E1868" s="441"/>
      <c r="I1868" s="442"/>
      <c r="Q1868" s="443"/>
      <c r="S1868" s="443"/>
      <c r="T1868" s="441"/>
      <c r="U1868" s="444"/>
      <c r="V1868" s="438"/>
      <c r="W1868" s="443"/>
      <c r="X1868" s="443"/>
      <c r="Y1868" s="441"/>
      <c r="Z1868" s="445"/>
      <c r="AA1868" s="441"/>
      <c r="AB1868" s="443"/>
      <c r="AC1868" s="441"/>
      <c r="AD1868" s="444"/>
      <c r="AG1868" s="441"/>
      <c r="AH1868" s="441"/>
      <c r="AI1868" s="443"/>
      <c r="AL1868" s="441"/>
      <c r="AN1868" s="441"/>
      <c r="AO1868" s="443"/>
      <c r="AP1868" s="441"/>
      <c r="AQ1868" s="441"/>
      <c r="AR1868" s="441"/>
      <c r="AS1868" s="441"/>
      <c r="AT1868" s="441"/>
      <c r="AU1868" s="441"/>
      <c r="AV1868" s="443"/>
      <c r="AW1868" s="442"/>
      <c r="AY1868" s="441"/>
      <c r="BC1868" s="441"/>
      <c r="BD1868" s="441"/>
      <c r="BE1868" s="441"/>
      <c r="BF1868" s="441"/>
      <c r="BG1868" s="441"/>
      <c r="BH1868" s="441"/>
      <c r="BI1868" s="441"/>
      <c r="BJ1868" s="441"/>
      <c r="BK1868" s="441"/>
    </row>
    <row r="1869" spans="1:63" x14ac:dyDescent="0.25">
      <c r="A1869" s="443"/>
      <c r="B1869" s="438"/>
      <c r="C1869" s="441"/>
      <c r="D1869" s="441"/>
      <c r="E1869" s="441"/>
      <c r="I1869" s="442"/>
      <c r="Q1869" s="443"/>
      <c r="S1869" s="443"/>
      <c r="T1869" s="441"/>
      <c r="U1869" s="444"/>
      <c r="V1869" s="438"/>
      <c r="W1869" s="443"/>
      <c r="X1869" s="443"/>
      <c r="Y1869" s="441"/>
      <c r="Z1869" s="445"/>
      <c r="AA1869" s="441"/>
      <c r="AB1869" s="443"/>
      <c r="AC1869" s="441"/>
      <c r="AD1869" s="444"/>
      <c r="AG1869" s="441"/>
      <c r="AH1869" s="441"/>
      <c r="AI1869" s="443"/>
      <c r="AL1869" s="441"/>
      <c r="AN1869" s="441"/>
      <c r="AO1869" s="443"/>
      <c r="AP1869" s="441"/>
      <c r="AQ1869" s="441"/>
      <c r="AR1869" s="441"/>
      <c r="AS1869" s="441"/>
      <c r="AT1869" s="441"/>
      <c r="AU1869" s="441"/>
      <c r="AV1869" s="443"/>
      <c r="AW1869" s="442"/>
      <c r="AY1869" s="441"/>
      <c r="BC1869" s="441"/>
      <c r="BD1869" s="441"/>
      <c r="BE1869" s="441"/>
      <c r="BF1869" s="441"/>
      <c r="BG1869" s="441"/>
      <c r="BH1869" s="441"/>
      <c r="BI1869" s="441"/>
      <c r="BJ1869" s="441"/>
      <c r="BK1869" s="441"/>
    </row>
    <row r="1870" spans="1:63" x14ac:dyDescent="0.25">
      <c r="A1870" s="443"/>
      <c r="B1870" s="438"/>
      <c r="C1870" s="441"/>
      <c r="D1870" s="441"/>
      <c r="E1870" s="441"/>
      <c r="I1870" s="442"/>
      <c r="Q1870" s="443"/>
      <c r="S1870" s="443"/>
      <c r="T1870" s="441"/>
      <c r="U1870" s="444"/>
      <c r="V1870" s="438"/>
      <c r="W1870" s="443"/>
      <c r="X1870" s="443"/>
      <c r="Y1870" s="441"/>
      <c r="Z1870" s="445"/>
      <c r="AA1870" s="441"/>
      <c r="AB1870" s="443"/>
      <c r="AC1870" s="441"/>
      <c r="AD1870" s="444"/>
      <c r="AG1870" s="441"/>
      <c r="AH1870" s="441"/>
      <c r="AI1870" s="443"/>
      <c r="AL1870" s="441"/>
      <c r="AN1870" s="441"/>
      <c r="AO1870" s="443"/>
      <c r="AP1870" s="441"/>
      <c r="AQ1870" s="441"/>
      <c r="AR1870" s="441"/>
      <c r="AS1870" s="441"/>
      <c r="AT1870" s="441"/>
      <c r="AU1870" s="441"/>
      <c r="AV1870" s="443"/>
      <c r="AW1870" s="442"/>
      <c r="AY1870" s="441"/>
      <c r="BC1870" s="441"/>
      <c r="BD1870" s="441"/>
      <c r="BE1870" s="441"/>
      <c r="BF1870" s="441"/>
      <c r="BG1870" s="441"/>
      <c r="BH1870" s="441"/>
      <c r="BI1870" s="441"/>
      <c r="BJ1870" s="441"/>
      <c r="BK1870" s="441"/>
    </row>
    <row r="1871" spans="1:63" x14ac:dyDescent="0.25">
      <c r="A1871" s="443"/>
      <c r="B1871" s="438"/>
      <c r="C1871" s="441"/>
      <c r="D1871" s="441"/>
      <c r="E1871" s="441"/>
      <c r="I1871" s="442"/>
      <c r="Q1871" s="443"/>
      <c r="S1871" s="443"/>
      <c r="T1871" s="441"/>
      <c r="U1871" s="444"/>
      <c r="V1871" s="438"/>
      <c r="W1871" s="443"/>
      <c r="X1871" s="443"/>
      <c r="Y1871" s="441"/>
      <c r="Z1871" s="445"/>
      <c r="AA1871" s="441"/>
      <c r="AB1871" s="443"/>
      <c r="AC1871" s="441"/>
      <c r="AD1871" s="444"/>
      <c r="AG1871" s="441"/>
      <c r="AH1871" s="441"/>
      <c r="AI1871" s="443"/>
      <c r="AL1871" s="441"/>
      <c r="AN1871" s="441"/>
      <c r="AO1871" s="443"/>
      <c r="AP1871" s="441"/>
      <c r="AQ1871" s="441"/>
      <c r="AR1871" s="441"/>
      <c r="AS1871" s="441"/>
      <c r="AT1871" s="441"/>
      <c r="AU1871" s="441"/>
      <c r="AV1871" s="443"/>
      <c r="AW1871" s="442"/>
      <c r="AY1871" s="441"/>
      <c r="BC1871" s="441"/>
      <c r="BD1871" s="441"/>
      <c r="BE1871" s="441"/>
      <c r="BF1871" s="441"/>
      <c r="BG1871" s="441"/>
      <c r="BH1871" s="441"/>
      <c r="BI1871" s="441"/>
      <c r="BJ1871" s="441"/>
      <c r="BK1871" s="441"/>
    </row>
    <row r="1872" spans="1:63" x14ac:dyDescent="0.25">
      <c r="A1872" s="443"/>
      <c r="B1872" s="438"/>
      <c r="C1872" s="441"/>
      <c r="D1872" s="441"/>
      <c r="E1872" s="441"/>
      <c r="I1872" s="442"/>
      <c r="Q1872" s="443"/>
      <c r="S1872" s="443"/>
      <c r="T1872" s="441"/>
      <c r="U1872" s="444"/>
      <c r="V1872" s="438"/>
      <c r="W1872" s="443"/>
      <c r="X1872" s="443"/>
      <c r="Y1872" s="441"/>
      <c r="Z1872" s="445"/>
      <c r="AA1872" s="441"/>
      <c r="AB1872" s="443"/>
      <c r="AC1872" s="441"/>
      <c r="AD1872" s="444"/>
      <c r="AG1872" s="441"/>
      <c r="AH1872" s="441"/>
      <c r="AI1872" s="443"/>
      <c r="AL1872" s="441"/>
      <c r="AN1872" s="441"/>
      <c r="AO1872" s="443"/>
      <c r="AP1872" s="441"/>
      <c r="AQ1872" s="441"/>
      <c r="AR1872" s="441"/>
      <c r="AS1872" s="441"/>
      <c r="AT1872" s="441"/>
      <c r="AU1872" s="441"/>
      <c r="AV1872" s="443"/>
      <c r="AW1872" s="442"/>
      <c r="AY1872" s="441"/>
      <c r="BC1872" s="441"/>
      <c r="BD1872" s="441"/>
      <c r="BE1872" s="441"/>
      <c r="BF1872" s="441"/>
      <c r="BG1872" s="441"/>
      <c r="BH1872" s="441"/>
      <c r="BI1872" s="441"/>
      <c r="BJ1872" s="441"/>
      <c r="BK1872" s="441"/>
    </row>
    <row r="1873" spans="1:63" x14ac:dyDescent="0.25">
      <c r="A1873" s="443"/>
      <c r="B1873" s="438"/>
      <c r="C1873" s="441"/>
      <c r="D1873" s="441"/>
      <c r="E1873" s="441"/>
      <c r="I1873" s="442"/>
      <c r="Q1873" s="443"/>
      <c r="S1873" s="443"/>
      <c r="T1873" s="441"/>
      <c r="U1873" s="444"/>
      <c r="V1873" s="438"/>
      <c r="W1873" s="443"/>
      <c r="X1873" s="443"/>
      <c r="Y1873" s="441"/>
      <c r="Z1873" s="445"/>
      <c r="AA1873" s="441"/>
      <c r="AB1873" s="443"/>
      <c r="AC1873" s="441"/>
      <c r="AD1873" s="444"/>
      <c r="AG1873" s="441"/>
      <c r="AH1873" s="441"/>
      <c r="AI1873" s="443"/>
      <c r="AL1873" s="441"/>
      <c r="AN1873" s="441"/>
      <c r="AO1873" s="443"/>
      <c r="AP1873" s="441"/>
      <c r="AQ1873" s="441"/>
      <c r="AR1873" s="441"/>
      <c r="AS1873" s="441"/>
      <c r="AT1873" s="441"/>
      <c r="AU1873" s="441"/>
      <c r="AV1873" s="443"/>
      <c r="AW1873" s="442"/>
      <c r="AY1873" s="441"/>
      <c r="BC1873" s="441"/>
      <c r="BD1873" s="441"/>
      <c r="BE1873" s="441"/>
      <c r="BF1873" s="441"/>
      <c r="BG1873" s="441"/>
      <c r="BH1873" s="441"/>
      <c r="BI1873" s="441"/>
      <c r="BJ1873" s="441"/>
      <c r="BK1873" s="441"/>
    </row>
    <row r="1874" spans="1:63" x14ac:dyDescent="0.25">
      <c r="A1874" s="443"/>
      <c r="B1874" s="438"/>
      <c r="C1874" s="441"/>
      <c r="D1874" s="441"/>
      <c r="E1874" s="441"/>
      <c r="I1874" s="442"/>
      <c r="Q1874" s="443"/>
      <c r="S1874" s="443"/>
      <c r="T1874" s="441"/>
      <c r="U1874" s="444"/>
      <c r="V1874" s="438"/>
      <c r="W1874" s="443"/>
      <c r="X1874" s="443"/>
      <c r="Y1874" s="441"/>
      <c r="Z1874" s="445"/>
      <c r="AA1874" s="441"/>
      <c r="AB1874" s="443"/>
      <c r="AC1874" s="441"/>
      <c r="AD1874" s="444"/>
      <c r="AG1874" s="441"/>
      <c r="AH1874" s="441"/>
      <c r="AI1874" s="443"/>
      <c r="AL1874" s="441"/>
      <c r="AN1874" s="441"/>
      <c r="AO1874" s="443"/>
      <c r="AP1874" s="441"/>
      <c r="AQ1874" s="441"/>
      <c r="AR1874" s="441"/>
      <c r="AS1874" s="441"/>
      <c r="AT1874" s="441"/>
      <c r="AU1874" s="441"/>
      <c r="AV1874" s="443"/>
      <c r="AW1874" s="442"/>
      <c r="AY1874" s="441"/>
      <c r="BC1874" s="441"/>
      <c r="BD1874" s="441"/>
      <c r="BE1874" s="441"/>
      <c r="BF1874" s="441"/>
      <c r="BG1874" s="441"/>
      <c r="BH1874" s="441"/>
      <c r="BI1874" s="441"/>
      <c r="BJ1874" s="441"/>
      <c r="BK1874" s="441"/>
    </row>
    <row r="1875" spans="1:63" x14ac:dyDescent="0.25">
      <c r="A1875" s="443"/>
      <c r="B1875" s="438"/>
      <c r="C1875" s="441"/>
      <c r="D1875" s="441"/>
      <c r="E1875" s="441"/>
      <c r="I1875" s="442"/>
      <c r="Q1875" s="443"/>
      <c r="S1875" s="443"/>
      <c r="T1875" s="441"/>
      <c r="U1875" s="444"/>
      <c r="V1875" s="438"/>
      <c r="W1875" s="443"/>
      <c r="X1875" s="443"/>
      <c r="Y1875" s="441"/>
      <c r="Z1875" s="445"/>
      <c r="AA1875" s="441"/>
      <c r="AB1875" s="443"/>
      <c r="AC1875" s="441"/>
      <c r="AD1875" s="444"/>
      <c r="AG1875" s="441"/>
      <c r="AH1875" s="441"/>
      <c r="AI1875" s="443"/>
      <c r="AL1875" s="441"/>
      <c r="AN1875" s="441"/>
      <c r="AO1875" s="443"/>
      <c r="AP1875" s="441"/>
      <c r="AQ1875" s="441"/>
      <c r="AR1875" s="441"/>
      <c r="AS1875" s="441"/>
      <c r="AT1875" s="441"/>
      <c r="AU1875" s="441"/>
      <c r="AV1875" s="443"/>
      <c r="AW1875" s="442"/>
      <c r="AY1875" s="441"/>
      <c r="BC1875" s="441"/>
      <c r="BD1875" s="441"/>
      <c r="BE1875" s="441"/>
      <c r="BF1875" s="441"/>
      <c r="BG1875" s="441"/>
      <c r="BH1875" s="441"/>
      <c r="BI1875" s="441"/>
      <c r="BJ1875" s="441"/>
      <c r="BK1875" s="441"/>
    </row>
    <row r="1876" spans="1:63" x14ac:dyDescent="0.25">
      <c r="A1876" s="443"/>
      <c r="B1876" s="438"/>
      <c r="C1876" s="441"/>
      <c r="D1876" s="441"/>
      <c r="E1876" s="441"/>
      <c r="I1876" s="442"/>
      <c r="Q1876" s="443"/>
      <c r="S1876" s="443"/>
      <c r="T1876" s="441"/>
      <c r="U1876" s="444"/>
      <c r="V1876" s="438"/>
      <c r="W1876" s="443"/>
      <c r="X1876" s="443"/>
      <c r="Y1876" s="441"/>
      <c r="Z1876" s="445"/>
      <c r="AA1876" s="441"/>
      <c r="AB1876" s="443"/>
      <c r="AC1876" s="441"/>
      <c r="AD1876" s="444"/>
      <c r="AG1876" s="441"/>
      <c r="AH1876" s="441"/>
      <c r="AI1876" s="443"/>
      <c r="AL1876" s="441"/>
      <c r="AN1876" s="441"/>
      <c r="AO1876" s="443"/>
      <c r="AP1876" s="441"/>
      <c r="AQ1876" s="441"/>
      <c r="AR1876" s="441"/>
      <c r="AS1876" s="441"/>
      <c r="AT1876" s="441"/>
      <c r="AU1876" s="441"/>
      <c r="AV1876" s="443"/>
      <c r="AW1876" s="442"/>
      <c r="AY1876" s="441"/>
      <c r="BC1876" s="441"/>
      <c r="BD1876" s="441"/>
      <c r="BE1876" s="441"/>
      <c r="BF1876" s="441"/>
      <c r="BG1876" s="441"/>
      <c r="BH1876" s="441"/>
      <c r="BI1876" s="441"/>
      <c r="BJ1876" s="441"/>
      <c r="BK1876" s="441"/>
    </row>
    <row r="1877" spans="1:63" x14ac:dyDescent="0.25">
      <c r="A1877" s="443"/>
      <c r="B1877" s="438"/>
      <c r="C1877" s="441"/>
      <c r="D1877" s="441"/>
      <c r="E1877" s="441"/>
      <c r="I1877" s="442"/>
      <c r="Q1877" s="443"/>
      <c r="S1877" s="443"/>
      <c r="T1877" s="441"/>
      <c r="U1877" s="444"/>
      <c r="V1877" s="438"/>
      <c r="W1877" s="443"/>
      <c r="X1877" s="443"/>
      <c r="Y1877" s="441"/>
      <c r="Z1877" s="445"/>
      <c r="AA1877" s="441"/>
      <c r="AB1877" s="443"/>
      <c r="AC1877" s="441"/>
      <c r="AD1877" s="444"/>
      <c r="AG1877" s="441"/>
      <c r="AH1877" s="441"/>
      <c r="AI1877" s="443"/>
      <c r="AL1877" s="441"/>
      <c r="AN1877" s="441"/>
      <c r="AO1877" s="443"/>
      <c r="AP1877" s="441"/>
      <c r="AQ1877" s="441"/>
      <c r="AR1877" s="441"/>
      <c r="AS1877" s="441"/>
      <c r="AT1877" s="441"/>
      <c r="AU1877" s="441"/>
      <c r="AV1877" s="443"/>
      <c r="AW1877" s="442"/>
      <c r="AY1877" s="441"/>
      <c r="BC1877" s="441"/>
      <c r="BD1877" s="441"/>
      <c r="BE1877" s="441"/>
      <c r="BF1877" s="441"/>
      <c r="BG1877" s="441"/>
      <c r="BH1877" s="441"/>
      <c r="BI1877" s="441"/>
      <c r="BJ1877" s="441"/>
      <c r="BK1877" s="441"/>
    </row>
    <row r="1878" spans="1:63" x14ac:dyDescent="0.25">
      <c r="A1878" s="443"/>
      <c r="B1878" s="438"/>
      <c r="C1878" s="441"/>
      <c r="D1878" s="441"/>
      <c r="E1878" s="441"/>
      <c r="I1878" s="442"/>
      <c r="Q1878" s="443"/>
      <c r="S1878" s="443"/>
      <c r="T1878" s="441"/>
      <c r="U1878" s="444"/>
      <c r="V1878" s="438"/>
      <c r="W1878" s="443"/>
      <c r="X1878" s="443"/>
      <c r="Y1878" s="441"/>
      <c r="Z1878" s="445"/>
      <c r="AA1878" s="441"/>
      <c r="AB1878" s="443"/>
      <c r="AC1878" s="441"/>
      <c r="AD1878" s="444"/>
      <c r="AG1878" s="441"/>
      <c r="AH1878" s="441"/>
      <c r="AI1878" s="443"/>
      <c r="AL1878" s="441"/>
      <c r="AN1878" s="441"/>
      <c r="AO1878" s="443"/>
      <c r="AP1878" s="441"/>
      <c r="AQ1878" s="441"/>
      <c r="AR1878" s="441"/>
      <c r="AS1878" s="441"/>
      <c r="AT1878" s="441"/>
      <c r="AU1878" s="441"/>
      <c r="AV1878" s="443"/>
      <c r="AW1878" s="442"/>
      <c r="AY1878" s="441"/>
      <c r="BC1878" s="441"/>
      <c r="BD1878" s="441"/>
      <c r="BE1878" s="441"/>
      <c r="BF1878" s="441"/>
      <c r="BG1878" s="441"/>
      <c r="BH1878" s="441"/>
      <c r="BI1878" s="441"/>
      <c r="BJ1878" s="441"/>
      <c r="BK1878" s="441"/>
    </row>
    <row r="1879" spans="1:63" x14ac:dyDescent="0.25">
      <c r="A1879" s="443"/>
      <c r="B1879" s="438"/>
      <c r="C1879" s="441"/>
      <c r="D1879" s="441"/>
      <c r="E1879" s="441"/>
      <c r="I1879" s="442"/>
      <c r="Q1879" s="443"/>
      <c r="S1879" s="443"/>
      <c r="T1879" s="441"/>
      <c r="U1879" s="444"/>
      <c r="V1879" s="438"/>
      <c r="W1879" s="443"/>
      <c r="X1879" s="443"/>
      <c r="Y1879" s="441"/>
      <c r="Z1879" s="445"/>
      <c r="AA1879" s="441"/>
      <c r="AB1879" s="443"/>
      <c r="AC1879" s="441"/>
      <c r="AD1879" s="444"/>
      <c r="AG1879" s="441"/>
      <c r="AH1879" s="441"/>
      <c r="AI1879" s="443"/>
      <c r="AL1879" s="441"/>
      <c r="AN1879" s="441"/>
      <c r="AO1879" s="443"/>
      <c r="AP1879" s="441"/>
      <c r="AQ1879" s="441"/>
      <c r="AR1879" s="441"/>
      <c r="AS1879" s="441"/>
      <c r="AT1879" s="441"/>
      <c r="AU1879" s="441"/>
      <c r="AV1879" s="443"/>
      <c r="AW1879" s="442"/>
      <c r="AY1879" s="441"/>
      <c r="BC1879" s="441"/>
      <c r="BD1879" s="441"/>
      <c r="BE1879" s="441"/>
      <c r="BF1879" s="441"/>
      <c r="BG1879" s="441"/>
      <c r="BH1879" s="441"/>
      <c r="BI1879" s="441"/>
      <c r="BJ1879" s="441"/>
      <c r="BK1879" s="441"/>
    </row>
    <row r="1880" spans="1:63" x14ac:dyDescent="0.25">
      <c r="A1880" s="443"/>
      <c r="B1880" s="438"/>
      <c r="C1880" s="441"/>
      <c r="D1880" s="441"/>
      <c r="E1880" s="441"/>
      <c r="I1880" s="442"/>
      <c r="Q1880" s="443"/>
      <c r="S1880" s="443"/>
      <c r="T1880" s="441"/>
      <c r="U1880" s="444"/>
      <c r="V1880" s="438"/>
      <c r="W1880" s="443"/>
      <c r="X1880" s="443"/>
      <c r="Y1880" s="441"/>
      <c r="Z1880" s="445"/>
      <c r="AA1880" s="441"/>
      <c r="AB1880" s="443"/>
      <c r="AC1880" s="441"/>
      <c r="AD1880" s="444"/>
      <c r="AG1880" s="441"/>
      <c r="AH1880" s="441"/>
      <c r="AI1880" s="443"/>
      <c r="AL1880" s="441"/>
      <c r="AN1880" s="441"/>
      <c r="AO1880" s="443"/>
      <c r="AP1880" s="441"/>
      <c r="AQ1880" s="441"/>
      <c r="AR1880" s="441"/>
      <c r="AS1880" s="441"/>
      <c r="AT1880" s="441"/>
      <c r="AU1880" s="441"/>
      <c r="AV1880" s="443"/>
      <c r="AW1880" s="442"/>
      <c r="AY1880" s="441"/>
      <c r="BC1880" s="441"/>
      <c r="BD1880" s="441"/>
      <c r="BE1880" s="441"/>
      <c r="BF1880" s="441"/>
      <c r="BG1880" s="441"/>
      <c r="BH1880" s="441"/>
      <c r="BI1880" s="441"/>
      <c r="BJ1880" s="441"/>
      <c r="BK1880" s="441"/>
    </row>
    <row r="1881" spans="1:63" x14ac:dyDescent="0.25">
      <c r="A1881" s="443"/>
      <c r="B1881" s="438"/>
      <c r="C1881" s="441"/>
      <c r="D1881" s="441"/>
      <c r="E1881" s="441"/>
      <c r="I1881" s="442"/>
      <c r="Q1881" s="443"/>
      <c r="S1881" s="443"/>
      <c r="T1881" s="441"/>
      <c r="U1881" s="444"/>
      <c r="V1881" s="438"/>
      <c r="W1881" s="443"/>
      <c r="X1881" s="443"/>
      <c r="Y1881" s="441"/>
      <c r="Z1881" s="445"/>
      <c r="AA1881" s="441"/>
      <c r="AB1881" s="443"/>
      <c r="AC1881" s="441"/>
      <c r="AD1881" s="444"/>
      <c r="AG1881" s="441"/>
      <c r="AH1881" s="441"/>
      <c r="AI1881" s="443"/>
      <c r="AL1881" s="441"/>
      <c r="AN1881" s="441"/>
      <c r="AO1881" s="443"/>
      <c r="AP1881" s="441"/>
      <c r="AQ1881" s="441"/>
      <c r="AR1881" s="441"/>
      <c r="AS1881" s="441"/>
      <c r="AT1881" s="441"/>
      <c r="AU1881" s="441"/>
      <c r="AV1881" s="443"/>
      <c r="AW1881" s="442"/>
      <c r="AY1881" s="441"/>
      <c r="BC1881" s="441"/>
      <c r="BD1881" s="441"/>
      <c r="BE1881" s="441"/>
      <c r="BF1881" s="441"/>
      <c r="BG1881" s="441"/>
      <c r="BH1881" s="441"/>
      <c r="BI1881" s="441"/>
      <c r="BJ1881" s="441"/>
      <c r="BK1881" s="441"/>
    </row>
    <row r="1882" spans="1:63" x14ac:dyDescent="0.25">
      <c r="A1882" s="443"/>
      <c r="B1882" s="438"/>
      <c r="C1882" s="441"/>
      <c r="D1882" s="441"/>
      <c r="E1882" s="441"/>
      <c r="I1882" s="442"/>
      <c r="Q1882" s="443"/>
      <c r="S1882" s="443"/>
      <c r="T1882" s="441"/>
      <c r="U1882" s="444"/>
      <c r="V1882" s="438"/>
      <c r="W1882" s="443"/>
      <c r="X1882" s="443"/>
      <c r="Y1882" s="441"/>
      <c r="Z1882" s="445"/>
      <c r="AA1882" s="441"/>
      <c r="AB1882" s="443"/>
      <c r="AC1882" s="441"/>
      <c r="AD1882" s="444"/>
      <c r="AG1882" s="441"/>
      <c r="AH1882" s="441"/>
      <c r="AI1882" s="443"/>
      <c r="AL1882" s="441"/>
      <c r="AN1882" s="441"/>
      <c r="AO1882" s="443"/>
      <c r="AP1882" s="441"/>
      <c r="AQ1882" s="441"/>
      <c r="AR1882" s="441"/>
      <c r="AS1882" s="441"/>
      <c r="AT1882" s="441"/>
      <c r="AU1882" s="441"/>
      <c r="AV1882" s="443"/>
      <c r="AW1882" s="442"/>
      <c r="AY1882" s="441"/>
      <c r="BC1882" s="441"/>
      <c r="BD1882" s="441"/>
      <c r="BE1882" s="441"/>
      <c r="BF1882" s="441"/>
      <c r="BG1882" s="441"/>
      <c r="BH1882" s="441"/>
      <c r="BI1882" s="441"/>
      <c r="BJ1882" s="441"/>
      <c r="BK1882" s="441"/>
    </row>
    <row r="1883" spans="1:63" x14ac:dyDescent="0.25">
      <c r="A1883" s="443"/>
      <c r="B1883" s="438"/>
      <c r="C1883" s="441"/>
      <c r="D1883" s="441"/>
      <c r="E1883" s="441"/>
      <c r="I1883" s="442"/>
      <c r="Q1883" s="443"/>
      <c r="S1883" s="443"/>
      <c r="T1883" s="441"/>
      <c r="U1883" s="444"/>
      <c r="V1883" s="438"/>
      <c r="W1883" s="443"/>
      <c r="X1883" s="443"/>
      <c r="Y1883" s="441"/>
      <c r="Z1883" s="445"/>
      <c r="AA1883" s="441"/>
      <c r="AB1883" s="443"/>
      <c r="AC1883" s="441"/>
      <c r="AD1883" s="444"/>
      <c r="AG1883" s="441"/>
      <c r="AH1883" s="441"/>
      <c r="AI1883" s="443"/>
      <c r="AL1883" s="441"/>
      <c r="AN1883" s="441"/>
      <c r="AO1883" s="443"/>
      <c r="AP1883" s="441"/>
      <c r="AQ1883" s="441"/>
      <c r="AR1883" s="441"/>
      <c r="AS1883" s="441"/>
      <c r="AT1883" s="441"/>
      <c r="AU1883" s="441"/>
      <c r="AV1883" s="443"/>
      <c r="AW1883" s="442"/>
      <c r="AY1883" s="441"/>
      <c r="BC1883" s="441"/>
      <c r="BD1883" s="441"/>
      <c r="BE1883" s="441"/>
      <c r="BF1883" s="441"/>
      <c r="BG1883" s="441"/>
      <c r="BH1883" s="441"/>
      <c r="BI1883" s="441"/>
      <c r="BJ1883" s="441"/>
      <c r="BK1883" s="441"/>
    </row>
    <row r="1884" spans="1:63" x14ac:dyDescent="0.25">
      <c r="A1884" s="443"/>
      <c r="B1884" s="438"/>
      <c r="C1884" s="441"/>
      <c r="D1884" s="441"/>
      <c r="E1884" s="441"/>
      <c r="I1884" s="442"/>
      <c r="Q1884" s="443"/>
      <c r="S1884" s="443"/>
      <c r="T1884" s="441"/>
      <c r="U1884" s="444"/>
      <c r="V1884" s="438"/>
      <c r="W1884" s="443"/>
      <c r="X1884" s="443"/>
      <c r="Y1884" s="441"/>
      <c r="Z1884" s="445"/>
      <c r="AA1884" s="441"/>
      <c r="AB1884" s="443"/>
      <c r="AC1884" s="441"/>
      <c r="AD1884" s="444"/>
      <c r="AG1884" s="441"/>
      <c r="AH1884" s="441"/>
      <c r="AI1884" s="443"/>
      <c r="AL1884" s="441"/>
      <c r="AN1884" s="441"/>
      <c r="AO1884" s="443"/>
      <c r="AP1884" s="441"/>
      <c r="AQ1884" s="441"/>
      <c r="AR1884" s="441"/>
      <c r="AS1884" s="441"/>
      <c r="AT1884" s="441"/>
      <c r="AU1884" s="441"/>
      <c r="AV1884" s="443"/>
      <c r="AW1884" s="442"/>
      <c r="AY1884" s="441"/>
      <c r="BC1884" s="441"/>
      <c r="BD1884" s="441"/>
      <c r="BE1884" s="441"/>
      <c r="BF1884" s="441"/>
      <c r="BG1884" s="441"/>
      <c r="BH1884" s="441"/>
      <c r="BI1884" s="441"/>
      <c r="BJ1884" s="441"/>
      <c r="BK1884" s="441"/>
    </row>
    <row r="1885" spans="1:63" x14ac:dyDescent="0.25">
      <c r="A1885" s="443"/>
      <c r="B1885" s="438"/>
      <c r="C1885" s="441"/>
      <c r="D1885" s="441"/>
      <c r="E1885" s="441"/>
      <c r="I1885" s="442"/>
      <c r="Q1885" s="443"/>
      <c r="S1885" s="443"/>
      <c r="T1885" s="441"/>
      <c r="U1885" s="444"/>
      <c r="V1885" s="438"/>
      <c r="W1885" s="443"/>
      <c r="X1885" s="443"/>
      <c r="Y1885" s="441"/>
      <c r="Z1885" s="445"/>
      <c r="AA1885" s="441"/>
      <c r="AB1885" s="443"/>
      <c r="AC1885" s="441"/>
      <c r="AD1885" s="444"/>
      <c r="AG1885" s="441"/>
      <c r="AH1885" s="441"/>
      <c r="AI1885" s="443"/>
      <c r="AL1885" s="441"/>
      <c r="AN1885" s="441"/>
      <c r="AO1885" s="443"/>
      <c r="AP1885" s="441"/>
      <c r="AQ1885" s="441"/>
      <c r="AR1885" s="441"/>
      <c r="AS1885" s="441"/>
      <c r="AT1885" s="441"/>
      <c r="AU1885" s="441"/>
      <c r="AV1885" s="443"/>
      <c r="AW1885" s="442"/>
      <c r="AY1885" s="441"/>
      <c r="BC1885" s="441"/>
      <c r="BD1885" s="441"/>
      <c r="BE1885" s="441"/>
      <c r="BF1885" s="441"/>
      <c r="BG1885" s="441"/>
      <c r="BH1885" s="441"/>
      <c r="BI1885" s="441"/>
      <c r="BJ1885" s="441"/>
      <c r="BK1885" s="441"/>
    </row>
    <row r="1886" spans="1:63" x14ac:dyDescent="0.25">
      <c r="A1886" s="443"/>
      <c r="B1886" s="438"/>
      <c r="C1886" s="441"/>
      <c r="D1886" s="441"/>
      <c r="E1886" s="441"/>
      <c r="I1886" s="442"/>
      <c r="Q1886" s="443"/>
      <c r="S1886" s="443"/>
      <c r="T1886" s="441"/>
      <c r="U1886" s="444"/>
      <c r="V1886" s="438"/>
      <c r="W1886" s="443"/>
      <c r="X1886" s="443"/>
      <c r="Y1886" s="441"/>
      <c r="Z1886" s="445"/>
      <c r="AA1886" s="441"/>
      <c r="AB1886" s="443"/>
      <c r="AC1886" s="441"/>
      <c r="AD1886" s="444"/>
      <c r="AG1886" s="441"/>
      <c r="AH1886" s="441"/>
      <c r="AI1886" s="443"/>
      <c r="AL1886" s="441"/>
      <c r="AN1886" s="441"/>
      <c r="AO1886" s="443"/>
      <c r="AP1886" s="441"/>
      <c r="AQ1886" s="441"/>
      <c r="AR1886" s="441"/>
      <c r="AS1886" s="441"/>
      <c r="AT1886" s="441"/>
      <c r="AU1886" s="441"/>
      <c r="AV1886" s="443"/>
      <c r="AW1886" s="442"/>
      <c r="AY1886" s="441"/>
      <c r="BC1886" s="441"/>
      <c r="BD1886" s="441"/>
      <c r="BE1886" s="441"/>
      <c r="BF1886" s="441"/>
      <c r="BG1886" s="441"/>
      <c r="BH1886" s="441"/>
      <c r="BI1886" s="441"/>
      <c r="BJ1886" s="441"/>
      <c r="BK1886" s="441"/>
    </row>
    <row r="1887" spans="1:63" x14ac:dyDescent="0.25">
      <c r="A1887" s="443"/>
      <c r="B1887" s="438"/>
      <c r="C1887" s="441"/>
      <c r="D1887" s="441"/>
      <c r="E1887" s="441"/>
      <c r="I1887" s="442"/>
      <c r="Q1887" s="443"/>
      <c r="S1887" s="443"/>
      <c r="T1887" s="441"/>
      <c r="U1887" s="444"/>
      <c r="V1887" s="438"/>
      <c r="W1887" s="443"/>
      <c r="X1887" s="443"/>
      <c r="Y1887" s="441"/>
      <c r="Z1887" s="445"/>
      <c r="AA1887" s="441"/>
      <c r="AB1887" s="443"/>
      <c r="AC1887" s="441"/>
      <c r="AD1887" s="444"/>
      <c r="AG1887" s="441"/>
      <c r="AH1887" s="441"/>
      <c r="AI1887" s="443"/>
      <c r="AL1887" s="441"/>
      <c r="AN1887" s="441"/>
      <c r="AO1887" s="443"/>
      <c r="AP1887" s="441"/>
      <c r="AQ1887" s="441"/>
      <c r="AR1887" s="441"/>
      <c r="AS1887" s="441"/>
      <c r="AT1887" s="441"/>
      <c r="AU1887" s="441"/>
      <c r="AV1887" s="443"/>
      <c r="AW1887" s="442"/>
      <c r="AY1887" s="441"/>
      <c r="BC1887" s="441"/>
      <c r="BD1887" s="441"/>
      <c r="BE1887" s="441"/>
      <c r="BF1887" s="441"/>
      <c r="BG1887" s="441"/>
      <c r="BH1887" s="441"/>
      <c r="BI1887" s="441"/>
      <c r="BJ1887" s="441"/>
      <c r="BK1887" s="441"/>
    </row>
    <row r="1888" spans="1:63" x14ac:dyDescent="0.25">
      <c r="A1888" s="443"/>
      <c r="B1888" s="438"/>
      <c r="C1888" s="441"/>
      <c r="D1888" s="441"/>
      <c r="E1888" s="441"/>
      <c r="I1888" s="442"/>
      <c r="Q1888" s="443"/>
      <c r="S1888" s="443"/>
      <c r="T1888" s="441"/>
      <c r="U1888" s="444"/>
      <c r="V1888" s="438"/>
      <c r="W1888" s="443"/>
      <c r="X1888" s="443"/>
      <c r="Y1888" s="441"/>
      <c r="Z1888" s="445"/>
      <c r="AA1888" s="441"/>
      <c r="AB1888" s="443"/>
      <c r="AC1888" s="441"/>
      <c r="AD1888" s="444"/>
      <c r="AG1888" s="441"/>
      <c r="AH1888" s="441"/>
      <c r="AI1888" s="443"/>
      <c r="AL1888" s="441"/>
      <c r="AN1888" s="441"/>
      <c r="AO1888" s="443"/>
      <c r="AP1888" s="441"/>
      <c r="AQ1888" s="441"/>
      <c r="AR1888" s="441"/>
      <c r="AS1888" s="441"/>
      <c r="AT1888" s="441"/>
      <c r="AU1888" s="441"/>
      <c r="AV1888" s="443"/>
      <c r="AW1888" s="442"/>
      <c r="AY1888" s="441"/>
      <c r="BC1888" s="441"/>
      <c r="BD1888" s="441"/>
      <c r="BE1888" s="441"/>
      <c r="BF1888" s="441"/>
      <c r="BG1888" s="441"/>
      <c r="BH1888" s="441"/>
      <c r="BI1888" s="441"/>
      <c r="BJ1888" s="441"/>
      <c r="BK1888" s="441"/>
    </row>
    <row r="1889" spans="1:63" x14ac:dyDescent="0.25">
      <c r="A1889" s="443"/>
      <c r="B1889" s="438"/>
      <c r="C1889" s="441"/>
      <c r="D1889" s="441"/>
      <c r="E1889" s="441"/>
      <c r="I1889" s="442"/>
      <c r="Q1889" s="443"/>
      <c r="S1889" s="443"/>
      <c r="T1889" s="441"/>
      <c r="U1889" s="444"/>
      <c r="V1889" s="438"/>
      <c r="W1889" s="443"/>
      <c r="X1889" s="443"/>
      <c r="Y1889" s="441"/>
      <c r="Z1889" s="445"/>
      <c r="AA1889" s="441"/>
      <c r="AB1889" s="443"/>
      <c r="AC1889" s="441"/>
      <c r="AD1889" s="444"/>
      <c r="AG1889" s="441"/>
      <c r="AH1889" s="441"/>
      <c r="AI1889" s="443"/>
      <c r="AL1889" s="441"/>
      <c r="AN1889" s="441"/>
      <c r="AO1889" s="443"/>
      <c r="AP1889" s="441"/>
      <c r="AQ1889" s="441"/>
      <c r="AR1889" s="441"/>
      <c r="AS1889" s="441"/>
      <c r="AT1889" s="441"/>
      <c r="AU1889" s="441"/>
      <c r="AV1889" s="443"/>
      <c r="AW1889" s="442"/>
      <c r="AY1889" s="441"/>
      <c r="BC1889" s="441"/>
      <c r="BD1889" s="441"/>
      <c r="BE1889" s="441"/>
      <c r="BF1889" s="441"/>
      <c r="BG1889" s="441"/>
      <c r="BH1889" s="441"/>
      <c r="BI1889" s="441"/>
      <c r="BJ1889" s="441"/>
      <c r="BK1889" s="441"/>
    </row>
    <row r="1890" spans="1:63" x14ac:dyDescent="0.25">
      <c r="A1890" s="443"/>
      <c r="B1890" s="438"/>
      <c r="C1890" s="441"/>
      <c r="D1890" s="441"/>
      <c r="E1890" s="441"/>
      <c r="I1890" s="442"/>
      <c r="Q1890" s="443"/>
      <c r="S1890" s="443"/>
      <c r="T1890" s="441"/>
      <c r="U1890" s="444"/>
      <c r="V1890" s="438"/>
      <c r="W1890" s="443"/>
      <c r="X1890" s="443"/>
      <c r="Y1890" s="441"/>
      <c r="Z1890" s="445"/>
      <c r="AA1890" s="441"/>
      <c r="AB1890" s="443"/>
      <c r="AC1890" s="441"/>
      <c r="AD1890" s="444"/>
      <c r="AG1890" s="441"/>
      <c r="AH1890" s="441"/>
      <c r="AI1890" s="443"/>
      <c r="AL1890" s="441"/>
      <c r="AN1890" s="441"/>
      <c r="AO1890" s="443"/>
      <c r="AP1890" s="441"/>
      <c r="AQ1890" s="441"/>
      <c r="AR1890" s="441"/>
      <c r="AS1890" s="441"/>
      <c r="AT1890" s="441"/>
      <c r="AU1890" s="441"/>
      <c r="AV1890" s="443"/>
      <c r="AW1890" s="442"/>
      <c r="AY1890" s="441"/>
      <c r="BC1890" s="441"/>
      <c r="BD1890" s="441"/>
      <c r="BE1890" s="441"/>
      <c r="BF1890" s="441"/>
      <c r="BG1890" s="441"/>
      <c r="BH1890" s="441"/>
      <c r="BI1890" s="441"/>
      <c r="BJ1890" s="441"/>
      <c r="BK1890" s="441"/>
    </row>
    <row r="1891" spans="1:63" x14ac:dyDescent="0.25">
      <c r="A1891" s="443"/>
      <c r="B1891" s="438"/>
      <c r="C1891" s="441"/>
      <c r="D1891" s="441"/>
      <c r="E1891" s="441"/>
      <c r="I1891" s="442"/>
      <c r="Q1891" s="443"/>
      <c r="S1891" s="443"/>
      <c r="T1891" s="441"/>
      <c r="U1891" s="444"/>
      <c r="V1891" s="438"/>
      <c r="W1891" s="443"/>
      <c r="X1891" s="443"/>
      <c r="Y1891" s="441"/>
      <c r="Z1891" s="445"/>
      <c r="AA1891" s="441"/>
      <c r="AB1891" s="443"/>
      <c r="AC1891" s="441"/>
      <c r="AD1891" s="444"/>
      <c r="AG1891" s="441"/>
      <c r="AH1891" s="441"/>
      <c r="AI1891" s="443"/>
      <c r="AL1891" s="441"/>
      <c r="AN1891" s="441"/>
      <c r="AO1891" s="443"/>
      <c r="AP1891" s="441"/>
      <c r="AQ1891" s="441"/>
      <c r="AR1891" s="441"/>
      <c r="AS1891" s="441"/>
      <c r="AT1891" s="441"/>
      <c r="AU1891" s="441"/>
      <c r="AV1891" s="443"/>
      <c r="AW1891" s="442"/>
      <c r="AY1891" s="441"/>
      <c r="BC1891" s="441"/>
      <c r="BD1891" s="441"/>
      <c r="BE1891" s="441"/>
      <c r="BF1891" s="441"/>
      <c r="BG1891" s="441"/>
      <c r="BH1891" s="441"/>
      <c r="BI1891" s="441"/>
      <c r="BJ1891" s="441"/>
      <c r="BK1891" s="441"/>
    </row>
    <row r="1892" spans="1:63" x14ac:dyDescent="0.25">
      <c r="A1892" s="443"/>
      <c r="B1892" s="438"/>
      <c r="C1892" s="441"/>
      <c r="D1892" s="441"/>
      <c r="E1892" s="441"/>
      <c r="I1892" s="442"/>
      <c r="Q1892" s="443"/>
      <c r="S1892" s="443"/>
      <c r="T1892" s="441"/>
      <c r="U1892" s="444"/>
      <c r="V1892" s="438"/>
      <c r="W1892" s="443"/>
      <c r="X1892" s="443"/>
      <c r="Y1892" s="441"/>
      <c r="Z1892" s="445"/>
      <c r="AA1892" s="441"/>
      <c r="AB1892" s="443"/>
      <c r="AC1892" s="441"/>
      <c r="AD1892" s="444"/>
      <c r="AG1892" s="441"/>
      <c r="AH1892" s="441"/>
      <c r="AI1892" s="443"/>
      <c r="AL1892" s="441"/>
      <c r="AN1892" s="441"/>
      <c r="AO1892" s="443"/>
      <c r="AP1892" s="441"/>
      <c r="AQ1892" s="441"/>
      <c r="AR1892" s="441"/>
      <c r="AS1892" s="441"/>
      <c r="AT1892" s="441"/>
      <c r="AU1892" s="441"/>
      <c r="AV1892" s="443"/>
      <c r="AW1892" s="442"/>
      <c r="AY1892" s="441"/>
      <c r="BC1892" s="441"/>
      <c r="BD1892" s="441"/>
      <c r="BE1892" s="441"/>
      <c r="BF1892" s="441"/>
      <c r="BG1892" s="441"/>
      <c r="BH1892" s="441"/>
      <c r="BI1892" s="441"/>
      <c r="BJ1892" s="441"/>
      <c r="BK1892" s="441"/>
    </row>
    <row r="1893" spans="1:63" x14ac:dyDescent="0.25">
      <c r="A1893" s="443"/>
      <c r="B1893" s="438"/>
      <c r="C1893" s="441"/>
      <c r="D1893" s="441"/>
      <c r="E1893" s="441"/>
      <c r="I1893" s="442"/>
      <c r="Q1893" s="443"/>
      <c r="S1893" s="443"/>
      <c r="T1893" s="441"/>
      <c r="U1893" s="444"/>
      <c r="V1893" s="438"/>
      <c r="W1893" s="443"/>
      <c r="X1893" s="443"/>
      <c r="Y1893" s="441"/>
      <c r="Z1893" s="445"/>
      <c r="AA1893" s="441"/>
      <c r="AB1893" s="443"/>
      <c r="AC1893" s="441"/>
      <c r="AD1893" s="444"/>
      <c r="AG1893" s="441"/>
      <c r="AH1893" s="441"/>
      <c r="AI1893" s="443"/>
      <c r="AL1893" s="441"/>
      <c r="AN1893" s="441"/>
      <c r="AO1893" s="443"/>
      <c r="AP1893" s="441"/>
      <c r="AQ1893" s="441"/>
      <c r="AR1893" s="441"/>
      <c r="AS1893" s="441"/>
      <c r="AT1893" s="441"/>
      <c r="AU1893" s="441"/>
      <c r="AV1893" s="443"/>
      <c r="AW1893" s="442"/>
      <c r="AY1893" s="441"/>
      <c r="BC1893" s="441"/>
      <c r="BD1893" s="441"/>
      <c r="BE1893" s="441"/>
      <c r="BF1893" s="441"/>
      <c r="BG1893" s="441"/>
      <c r="BH1893" s="441"/>
      <c r="BI1893" s="441"/>
      <c r="BJ1893" s="441"/>
      <c r="BK1893" s="441"/>
    </row>
    <row r="1894" spans="1:63" x14ac:dyDescent="0.25">
      <c r="A1894" s="443"/>
      <c r="B1894" s="438"/>
      <c r="C1894" s="441"/>
      <c r="D1894" s="441"/>
      <c r="E1894" s="441"/>
      <c r="I1894" s="442"/>
      <c r="Q1894" s="443"/>
      <c r="S1894" s="443"/>
      <c r="T1894" s="441"/>
      <c r="U1894" s="444"/>
      <c r="V1894" s="438"/>
      <c r="W1894" s="443"/>
      <c r="X1894" s="443"/>
      <c r="Y1894" s="441"/>
      <c r="Z1894" s="445"/>
      <c r="AA1894" s="441"/>
      <c r="AB1894" s="443"/>
      <c r="AC1894" s="441"/>
      <c r="AD1894" s="444"/>
      <c r="AG1894" s="441"/>
      <c r="AH1894" s="441"/>
      <c r="AI1894" s="443"/>
      <c r="AL1894" s="441"/>
      <c r="AN1894" s="441"/>
      <c r="AO1894" s="443"/>
      <c r="AP1894" s="441"/>
      <c r="AQ1894" s="441"/>
      <c r="AR1894" s="441"/>
      <c r="AS1894" s="441"/>
      <c r="AT1894" s="441"/>
      <c r="AU1894" s="441"/>
      <c r="AV1894" s="443"/>
      <c r="AW1894" s="442"/>
      <c r="AY1894" s="441"/>
      <c r="BC1894" s="441"/>
      <c r="BD1894" s="441"/>
      <c r="BE1894" s="441"/>
      <c r="BF1894" s="441"/>
      <c r="BG1894" s="441"/>
      <c r="BH1894" s="441"/>
      <c r="BI1894" s="441"/>
      <c r="BJ1894" s="441"/>
      <c r="BK1894" s="441"/>
    </row>
    <row r="1895" spans="1:63" x14ac:dyDescent="0.25">
      <c r="A1895" s="443"/>
      <c r="B1895" s="438"/>
      <c r="C1895" s="441"/>
      <c r="D1895" s="441"/>
      <c r="E1895" s="441"/>
      <c r="I1895" s="442"/>
      <c r="Q1895" s="443"/>
      <c r="S1895" s="443"/>
      <c r="T1895" s="441"/>
      <c r="U1895" s="444"/>
      <c r="V1895" s="438"/>
      <c r="W1895" s="443"/>
      <c r="X1895" s="443"/>
      <c r="Y1895" s="441"/>
      <c r="Z1895" s="445"/>
      <c r="AA1895" s="441"/>
      <c r="AB1895" s="443"/>
      <c r="AC1895" s="441"/>
      <c r="AD1895" s="444"/>
      <c r="AG1895" s="441"/>
      <c r="AH1895" s="441"/>
      <c r="AI1895" s="443"/>
      <c r="AL1895" s="441"/>
      <c r="AN1895" s="441"/>
      <c r="AO1895" s="443"/>
      <c r="AP1895" s="441"/>
      <c r="AQ1895" s="441"/>
      <c r="AR1895" s="441"/>
      <c r="AS1895" s="441"/>
      <c r="AT1895" s="441"/>
      <c r="AU1895" s="441"/>
      <c r="AV1895" s="443"/>
      <c r="AW1895" s="442"/>
      <c r="AY1895" s="441"/>
      <c r="BC1895" s="441"/>
      <c r="BD1895" s="441"/>
      <c r="BE1895" s="441"/>
      <c r="BF1895" s="441"/>
      <c r="BG1895" s="441"/>
      <c r="BH1895" s="441"/>
      <c r="BI1895" s="441"/>
      <c r="BJ1895" s="441"/>
      <c r="BK1895" s="441"/>
    </row>
    <row r="1896" spans="1:63" x14ac:dyDescent="0.25">
      <c r="A1896" s="443"/>
      <c r="B1896" s="438"/>
      <c r="C1896" s="441"/>
      <c r="D1896" s="441"/>
      <c r="E1896" s="441"/>
      <c r="I1896" s="442"/>
      <c r="Q1896" s="443"/>
      <c r="S1896" s="443"/>
      <c r="T1896" s="441"/>
      <c r="U1896" s="444"/>
      <c r="V1896" s="438"/>
      <c r="W1896" s="443"/>
      <c r="X1896" s="443"/>
      <c r="Y1896" s="441"/>
      <c r="Z1896" s="445"/>
      <c r="AA1896" s="441"/>
      <c r="AB1896" s="443"/>
      <c r="AC1896" s="441"/>
      <c r="AD1896" s="444"/>
      <c r="AG1896" s="441"/>
      <c r="AH1896" s="441"/>
      <c r="AI1896" s="443"/>
      <c r="AL1896" s="441"/>
      <c r="AN1896" s="441"/>
      <c r="AO1896" s="443"/>
      <c r="AP1896" s="441"/>
      <c r="AQ1896" s="441"/>
      <c r="AR1896" s="441"/>
      <c r="AS1896" s="441"/>
      <c r="AT1896" s="441"/>
      <c r="AU1896" s="441"/>
      <c r="AV1896" s="443"/>
      <c r="AW1896" s="442"/>
      <c r="AY1896" s="441"/>
      <c r="BC1896" s="441"/>
      <c r="BD1896" s="441"/>
      <c r="BE1896" s="441"/>
      <c r="BF1896" s="441"/>
      <c r="BG1896" s="441"/>
      <c r="BH1896" s="441"/>
      <c r="BI1896" s="441"/>
      <c r="BJ1896" s="441"/>
      <c r="BK1896" s="441"/>
    </row>
    <row r="1897" spans="1:63" x14ac:dyDescent="0.25">
      <c r="A1897" s="443"/>
      <c r="B1897" s="438"/>
      <c r="C1897" s="441"/>
      <c r="D1897" s="441"/>
      <c r="E1897" s="441"/>
      <c r="I1897" s="442"/>
      <c r="Q1897" s="443"/>
      <c r="S1897" s="443"/>
      <c r="T1897" s="441"/>
      <c r="U1897" s="444"/>
      <c r="V1897" s="438"/>
      <c r="W1897" s="443"/>
      <c r="X1897" s="443"/>
      <c r="Y1897" s="441"/>
      <c r="Z1897" s="445"/>
      <c r="AA1897" s="441"/>
      <c r="AB1897" s="443"/>
      <c r="AC1897" s="441"/>
      <c r="AD1897" s="444"/>
      <c r="AG1897" s="441"/>
      <c r="AH1897" s="441"/>
      <c r="AI1897" s="443"/>
      <c r="AL1897" s="441"/>
      <c r="AN1897" s="441"/>
      <c r="AO1897" s="443"/>
      <c r="AP1897" s="441"/>
      <c r="AQ1897" s="441"/>
      <c r="AR1897" s="441"/>
      <c r="AS1897" s="441"/>
      <c r="AT1897" s="441"/>
      <c r="AU1897" s="441"/>
      <c r="AV1897" s="443"/>
      <c r="AW1897" s="442"/>
      <c r="AY1897" s="441"/>
      <c r="BC1897" s="441"/>
      <c r="BD1897" s="441"/>
      <c r="BE1897" s="441"/>
      <c r="BF1897" s="441"/>
      <c r="BG1897" s="441"/>
      <c r="BH1897" s="441"/>
      <c r="BI1897" s="441"/>
      <c r="BJ1897" s="441"/>
      <c r="BK1897" s="441"/>
    </row>
    <row r="1898" spans="1:63" x14ac:dyDescent="0.25">
      <c r="A1898" s="443"/>
      <c r="B1898" s="438"/>
      <c r="C1898" s="441"/>
      <c r="D1898" s="441"/>
      <c r="E1898" s="441"/>
      <c r="I1898" s="442"/>
      <c r="Q1898" s="443"/>
      <c r="S1898" s="443"/>
      <c r="T1898" s="441"/>
      <c r="U1898" s="444"/>
      <c r="V1898" s="438"/>
      <c r="W1898" s="443"/>
      <c r="X1898" s="443"/>
      <c r="Y1898" s="441"/>
      <c r="Z1898" s="445"/>
      <c r="AA1898" s="441"/>
      <c r="AB1898" s="443"/>
      <c r="AC1898" s="441"/>
      <c r="AD1898" s="444"/>
      <c r="AG1898" s="441"/>
      <c r="AH1898" s="441"/>
      <c r="AI1898" s="443"/>
      <c r="AL1898" s="441"/>
      <c r="AN1898" s="441"/>
      <c r="AO1898" s="443"/>
      <c r="AP1898" s="441"/>
      <c r="AQ1898" s="441"/>
      <c r="AR1898" s="441"/>
      <c r="AS1898" s="441"/>
      <c r="AT1898" s="441"/>
      <c r="AU1898" s="441"/>
      <c r="AV1898" s="443"/>
      <c r="AW1898" s="442"/>
      <c r="AY1898" s="441"/>
      <c r="BC1898" s="441"/>
      <c r="BD1898" s="441"/>
      <c r="BE1898" s="441"/>
      <c r="BF1898" s="441"/>
      <c r="BG1898" s="441"/>
      <c r="BH1898" s="441"/>
      <c r="BI1898" s="441"/>
      <c r="BJ1898" s="441"/>
      <c r="BK1898" s="441"/>
    </row>
    <row r="1899" spans="1:63" x14ac:dyDescent="0.25">
      <c r="A1899" s="443"/>
      <c r="B1899" s="438"/>
      <c r="C1899" s="441"/>
      <c r="D1899" s="441"/>
      <c r="E1899" s="441"/>
      <c r="I1899" s="442"/>
      <c r="Q1899" s="443"/>
      <c r="S1899" s="443"/>
      <c r="T1899" s="441"/>
      <c r="U1899" s="444"/>
      <c r="V1899" s="438"/>
      <c r="W1899" s="443"/>
      <c r="X1899" s="443"/>
      <c r="Y1899" s="441"/>
      <c r="Z1899" s="445"/>
      <c r="AA1899" s="441"/>
      <c r="AB1899" s="443"/>
      <c r="AC1899" s="441"/>
      <c r="AD1899" s="444"/>
      <c r="AG1899" s="441"/>
      <c r="AH1899" s="441"/>
      <c r="AI1899" s="443"/>
      <c r="AL1899" s="441"/>
      <c r="AN1899" s="441"/>
      <c r="AO1899" s="443"/>
      <c r="AP1899" s="441"/>
      <c r="AQ1899" s="441"/>
      <c r="AR1899" s="441"/>
      <c r="AS1899" s="441"/>
      <c r="AT1899" s="441"/>
      <c r="AU1899" s="441"/>
      <c r="AV1899" s="443"/>
      <c r="AW1899" s="442"/>
      <c r="AY1899" s="441"/>
      <c r="BC1899" s="441"/>
      <c r="BD1899" s="441"/>
      <c r="BE1899" s="441"/>
      <c r="BF1899" s="441"/>
      <c r="BG1899" s="441"/>
      <c r="BH1899" s="441"/>
      <c r="BI1899" s="441"/>
      <c r="BJ1899" s="441"/>
      <c r="BK1899" s="441"/>
    </row>
    <row r="1900" spans="1:63" x14ac:dyDescent="0.25">
      <c r="A1900" s="443"/>
      <c r="B1900" s="438"/>
      <c r="C1900" s="441"/>
      <c r="D1900" s="441"/>
      <c r="E1900" s="441"/>
      <c r="I1900" s="442"/>
      <c r="Q1900" s="443"/>
      <c r="S1900" s="443"/>
      <c r="T1900" s="441"/>
      <c r="U1900" s="444"/>
      <c r="V1900" s="438"/>
      <c r="W1900" s="443"/>
      <c r="X1900" s="443"/>
      <c r="Y1900" s="441"/>
      <c r="Z1900" s="445"/>
      <c r="AA1900" s="441"/>
      <c r="AB1900" s="443"/>
      <c r="AC1900" s="441"/>
      <c r="AD1900" s="444"/>
      <c r="AG1900" s="441"/>
      <c r="AH1900" s="441"/>
      <c r="AI1900" s="443"/>
      <c r="AL1900" s="441"/>
      <c r="AN1900" s="441"/>
      <c r="AO1900" s="443"/>
      <c r="AP1900" s="441"/>
      <c r="AQ1900" s="441"/>
      <c r="AR1900" s="441"/>
      <c r="AS1900" s="441"/>
      <c r="AT1900" s="441"/>
      <c r="AU1900" s="441"/>
      <c r="AV1900" s="443"/>
      <c r="AW1900" s="442"/>
      <c r="AY1900" s="441"/>
      <c r="BC1900" s="441"/>
      <c r="BD1900" s="441"/>
      <c r="BE1900" s="441"/>
      <c r="BF1900" s="441"/>
      <c r="BG1900" s="441"/>
      <c r="BH1900" s="441"/>
      <c r="BI1900" s="441"/>
      <c r="BJ1900" s="441"/>
      <c r="BK1900" s="441"/>
    </row>
    <row r="1901" spans="1:63" x14ac:dyDescent="0.25">
      <c r="A1901" s="443"/>
      <c r="B1901" s="438"/>
      <c r="C1901" s="441"/>
      <c r="D1901" s="441"/>
      <c r="E1901" s="441"/>
      <c r="I1901" s="442"/>
      <c r="Q1901" s="443"/>
      <c r="S1901" s="443"/>
      <c r="T1901" s="441"/>
      <c r="U1901" s="444"/>
      <c r="V1901" s="438"/>
      <c r="W1901" s="443"/>
      <c r="X1901" s="443"/>
      <c r="Y1901" s="441"/>
      <c r="Z1901" s="445"/>
      <c r="AA1901" s="441"/>
      <c r="AB1901" s="443"/>
      <c r="AC1901" s="441"/>
      <c r="AD1901" s="444"/>
      <c r="AG1901" s="441"/>
      <c r="AH1901" s="441"/>
      <c r="AI1901" s="443"/>
      <c r="AL1901" s="441"/>
      <c r="AN1901" s="441"/>
      <c r="AO1901" s="443"/>
      <c r="AP1901" s="441"/>
      <c r="AQ1901" s="441"/>
      <c r="AR1901" s="441"/>
      <c r="AS1901" s="441"/>
      <c r="AT1901" s="441"/>
      <c r="AU1901" s="441"/>
      <c r="AV1901" s="443"/>
      <c r="AW1901" s="442"/>
      <c r="AY1901" s="441"/>
      <c r="BC1901" s="441"/>
      <c r="BD1901" s="441"/>
      <c r="BE1901" s="441"/>
      <c r="BF1901" s="441"/>
      <c r="BG1901" s="441"/>
      <c r="BH1901" s="441"/>
      <c r="BI1901" s="441"/>
      <c r="BJ1901" s="441"/>
      <c r="BK1901" s="441"/>
    </row>
    <row r="1902" spans="1:63" x14ac:dyDescent="0.25">
      <c r="A1902" s="443"/>
      <c r="B1902" s="438"/>
      <c r="C1902" s="441"/>
      <c r="D1902" s="441"/>
      <c r="E1902" s="441"/>
      <c r="I1902" s="442"/>
      <c r="Q1902" s="443"/>
      <c r="S1902" s="443"/>
      <c r="T1902" s="441"/>
      <c r="U1902" s="444"/>
      <c r="V1902" s="438"/>
      <c r="W1902" s="443"/>
      <c r="X1902" s="443"/>
      <c r="Y1902" s="441"/>
      <c r="Z1902" s="445"/>
      <c r="AA1902" s="441"/>
      <c r="AB1902" s="443"/>
      <c r="AC1902" s="441"/>
      <c r="AD1902" s="444"/>
      <c r="AG1902" s="441"/>
      <c r="AH1902" s="441"/>
      <c r="AI1902" s="443"/>
      <c r="AL1902" s="441"/>
      <c r="AN1902" s="441"/>
      <c r="AO1902" s="443"/>
      <c r="AP1902" s="441"/>
      <c r="AQ1902" s="441"/>
      <c r="AR1902" s="441"/>
      <c r="AS1902" s="441"/>
      <c r="AT1902" s="441"/>
      <c r="AU1902" s="441"/>
      <c r="AV1902" s="443"/>
      <c r="AW1902" s="442"/>
      <c r="AY1902" s="441"/>
      <c r="BC1902" s="441"/>
      <c r="BD1902" s="441"/>
      <c r="BE1902" s="441"/>
      <c r="BF1902" s="441"/>
      <c r="BG1902" s="441"/>
      <c r="BH1902" s="441"/>
      <c r="BI1902" s="441"/>
      <c r="BJ1902" s="441"/>
      <c r="BK1902" s="441"/>
    </row>
    <row r="1903" spans="1:63" x14ac:dyDescent="0.25">
      <c r="A1903" s="443"/>
      <c r="B1903" s="438"/>
      <c r="C1903" s="441"/>
      <c r="D1903" s="441"/>
      <c r="E1903" s="441"/>
      <c r="I1903" s="442"/>
      <c r="Q1903" s="443"/>
      <c r="S1903" s="443"/>
      <c r="T1903" s="441"/>
      <c r="U1903" s="444"/>
      <c r="V1903" s="438"/>
      <c r="W1903" s="443"/>
      <c r="X1903" s="443"/>
      <c r="Y1903" s="441"/>
      <c r="Z1903" s="445"/>
      <c r="AA1903" s="441"/>
      <c r="AB1903" s="443"/>
      <c r="AC1903" s="441"/>
      <c r="AD1903" s="444"/>
      <c r="AG1903" s="441"/>
      <c r="AH1903" s="441"/>
      <c r="AI1903" s="443"/>
      <c r="AL1903" s="441"/>
      <c r="AN1903" s="441"/>
      <c r="AO1903" s="443"/>
      <c r="AP1903" s="441"/>
      <c r="AQ1903" s="441"/>
      <c r="AR1903" s="441"/>
      <c r="AS1903" s="441"/>
      <c r="AT1903" s="441"/>
      <c r="AU1903" s="441"/>
      <c r="AV1903" s="443"/>
      <c r="AW1903" s="442"/>
      <c r="AY1903" s="441"/>
      <c r="BC1903" s="441"/>
      <c r="BD1903" s="441"/>
      <c r="BE1903" s="441"/>
      <c r="BF1903" s="441"/>
      <c r="BG1903" s="441"/>
      <c r="BH1903" s="441"/>
      <c r="BI1903" s="441"/>
      <c r="BJ1903" s="441"/>
      <c r="BK1903" s="441"/>
    </row>
    <row r="1904" spans="1:63" x14ac:dyDescent="0.25">
      <c r="A1904" s="443"/>
      <c r="B1904" s="438"/>
      <c r="C1904" s="441"/>
      <c r="D1904" s="441"/>
      <c r="E1904" s="441"/>
      <c r="I1904" s="442"/>
      <c r="Q1904" s="443"/>
      <c r="S1904" s="443"/>
      <c r="T1904" s="441"/>
      <c r="U1904" s="444"/>
      <c r="V1904" s="438"/>
      <c r="W1904" s="443"/>
      <c r="X1904" s="443"/>
      <c r="Y1904" s="441"/>
      <c r="Z1904" s="445"/>
      <c r="AA1904" s="441"/>
      <c r="AB1904" s="443"/>
      <c r="AC1904" s="441"/>
      <c r="AD1904" s="444"/>
      <c r="AG1904" s="441"/>
      <c r="AH1904" s="441"/>
      <c r="AI1904" s="443"/>
      <c r="AL1904" s="441"/>
      <c r="AN1904" s="441"/>
      <c r="AO1904" s="443"/>
      <c r="AP1904" s="441"/>
      <c r="AQ1904" s="441"/>
      <c r="AR1904" s="441"/>
      <c r="AS1904" s="441"/>
      <c r="AT1904" s="441"/>
      <c r="AU1904" s="441"/>
      <c r="AV1904" s="443"/>
      <c r="AW1904" s="442"/>
      <c r="AY1904" s="441"/>
      <c r="BC1904" s="441"/>
      <c r="BD1904" s="441"/>
      <c r="BE1904" s="441"/>
      <c r="BF1904" s="441"/>
      <c r="BG1904" s="441"/>
      <c r="BH1904" s="441"/>
      <c r="BI1904" s="441"/>
      <c r="BJ1904" s="441"/>
      <c r="BK1904" s="441"/>
    </row>
    <row r="1905" spans="1:63" x14ac:dyDescent="0.25">
      <c r="A1905" s="443"/>
      <c r="B1905" s="438"/>
      <c r="C1905" s="441"/>
      <c r="D1905" s="441"/>
      <c r="E1905" s="441"/>
      <c r="I1905" s="442"/>
      <c r="Q1905" s="443"/>
      <c r="S1905" s="443"/>
      <c r="T1905" s="441"/>
      <c r="U1905" s="444"/>
      <c r="V1905" s="438"/>
      <c r="W1905" s="443"/>
      <c r="X1905" s="443"/>
      <c r="Y1905" s="441"/>
      <c r="Z1905" s="445"/>
      <c r="AA1905" s="441"/>
      <c r="AB1905" s="443"/>
      <c r="AC1905" s="441"/>
      <c r="AD1905" s="444"/>
      <c r="AG1905" s="441"/>
      <c r="AH1905" s="441"/>
      <c r="AI1905" s="443"/>
      <c r="AL1905" s="441"/>
      <c r="AN1905" s="441"/>
      <c r="AO1905" s="443"/>
      <c r="AP1905" s="441"/>
      <c r="AQ1905" s="441"/>
      <c r="AR1905" s="441"/>
      <c r="AS1905" s="441"/>
      <c r="AT1905" s="441"/>
      <c r="AU1905" s="441"/>
      <c r="AV1905" s="443"/>
      <c r="AW1905" s="442"/>
      <c r="AY1905" s="441"/>
      <c r="BC1905" s="441"/>
      <c r="BD1905" s="441"/>
      <c r="BE1905" s="441"/>
      <c r="BF1905" s="441"/>
      <c r="BG1905" s="441"/>
      <c r="BH1905" s="441"/>
      <c r="BI1905" s="441"/>
      <c r="BJ1905" s="441"/>
      <c r="BK1905" s="441"/>
    </row>
    <row r="1906" spans="1:63" x14ac:dyDescent="0.25">
      <c r="A1906" s="443"/>
      <c r="B1906" s="438"/>
      <c r="C1906" s="441"/>
      <c r="D1906" s="441"/>
      <c r="E1906" s="441"/>
      <c r="I1906" s="442"/>
      <c r="Q1906" s="443"/>
      <c r="S1906" s="443"/>
      <c r="T1906" s="441"/>
      <c r="U1906" s="444"/>
      <c r="V1906" s="438"/>
      <c r="W1906" s="443"/>
      <c r="X1906" s="443"/>
      <c r="Y1906" s="441"/>
      <c r="Z1906" s="445"/>
      <c r="AA1906" s="441"/>
      <c r="AB1906" s="443"/>
      <c r="AC1906" s="441"/>
      <c r="AD1906" s="444"/>
      <c r="AG1906" s="441"/>
      <c r="AH1906" s="441"/>
      <c r="AI1906" s="443"/>
      <c r="AL1906" s="441"/>
      <c r="AN1906" s="441"/>
      <c r="AO1906" s="443"/>
      <c r="AP1906" s="441"/>
      <c r="AQ1906" s="441"/>
      <c r="AR1906" s="441"/>
      <c r="AS1906" s="441"/>
      <c r="AT1906" s="441"/>
      <c r="AU1906" s="441"/>
      <c r="AV1906" s="443"/>
      <c r="AW1906" s="442"/>
      <c r="AY1906" s="441"/>
      <c r="BC1906" s="441"/>
      <c r="BD1906" s="441"/>
      <c r="BE1906" s="441"/>
      <c r="BF1906" s="441"/>
      <c r="BG1906" s="441"/>
      <c r="BH1906" s="441"/>
      <c r="BI1906" s="441"/>
      <c r="BJ1906" s="441"/>
      <c r="BK1906" s="441"/>
    </row>
    <row r="1907" spans="1:63" x14ac:dyDescent="0.25">
      <c r="A1907" s="443"/>
      <c r="B1907" s="438"/>
      <c r="C1907" s="441"/>
      <c r="D1907" s="441"/>
      <c r="E1907" s="441"/>
      <c r="I1907" s="442"/>
      <c r="Q1907" s="443"/>
      <c r="S1907" s="443"/>
      <c r="T1907" s="441"/>
      <c r="U1907" s="444"/>
      <c r="V1907" s="438"/>
      <c r="W1907" s="443"/>
      <c r="X1907" s="443"/>
      <c r="Y1907" s="441"/>
      <c r="Z1907" s="445"/>
      <c r="AA1907" s="441"/>
      <c r="AB1907" s="443"/>
      <c r="AC1907" s="441"/>
      <c r="AD1907" s="444"/>
      <c r="AG1907" s="441"/>
      <c r="AH1907" s="441"/>
      <c r="AI1907" s="443"/>
      <c r="AL1907" s="441"/>
      <c r="AN1907" s="441"/>
      <c r="AO1907" s="443"/>
      <c r="AP1907" s="441"/>
      <c r="AQ1907" s="441"/>
      <c r="AR1907" s="441"/>
      <c r="AS1907" s="441"/>
      <c r="AT1907" s="441"/>
      <c r="AU1907" s="441"/>
      <c r="AV1907" s="443"/>
      <c r="AW1907" s="442"/>
      <c r="AY1907" s="441"/>
      <c r="BC1907" s="441"/>
      <c r="BD1907" s="441"/>
      <c r="BE1907" s="441"/>
      <c r="BF1907" s="441"/>
      <c r="BG1907" s="441"/>
      <c r="BH1907" s="441"/>
      <c r="BI1907" s="441"/>
      <c r="BJ1907" s="441"/>
      <c r="BK1907" s="441"/>
    </row>
    <row r="1908" spans="1:63" x14ac:dyDescent="0.25">
      <c r="A1908" s="443"/>
      <c r="B1908" s="438"/>
      <c r="C1908" s="441"/>
      <c r="D1908" s="441"/>
      <c r="E1908" s="441"/>
      <c r="I1908" s="442"/>
      <c r="Q1908" s="443"/>
      <c r="S1908" s="443"/>
      <c r="T1908" s="441"/>
      <c r="U1908" s="444"/>
      <c r="V1908" s="438"/>
      <c r="W1908" s="443"/>
      <c r="X1908" s="443"/>
      <c r="Y1908" s="441"/>
      <c r="Z1908" s="445"/>
      <c r="AA1908" s="441"/>
      <c r="AB1908" s="443"/>
      <c r="AC1908" s="441"/>
      <c r="AD1908" s="444"/>
      <c r="AG1908" s="441"/>
      <c r="AH1908" s="441"/>
      <c r="AI1908" s="443"/>
      <c r="AL1908" s="441"/>
      <c r="AN1908" s="441"/>
      <c r="AO1908" s="443"/>
      <c r="AP1908" s="441"/>
      <c r="AQ1908" s="441"/>
      <c r="AR1908" s="441"/>
      <c r="AS1908" s="441"/>
      <c r="AT1908" s="441"/>
      <c r="AU1908" s="441"/>
      <c r="AV1908" s="443"/>
      <c r="AW1908" s="442"/>
      <c r="AY1908" s="441"/>
      <c r="BC1908" s="441"/>
      <c r="BD1908" s="441"/>
      <c r="BE1908" s="441"/>
      <c r="BF1908" s="441"/>
      <c r="BG1908" s="441"/>
      <c r="BH1908" s="441"/>
      <c r="BI1908" s="441"/>
      <c r="BJ1908" s="441"/>
      <c r="BK1908" s="441"/>
    </row>
    <row r="1909" spans="1:63" x14ac:dyDescent="0.25">
      <c r="A1909" s="443"/>
      <c r="B1909" s="438"/>
      <c r="C1909" s="441"/>
      <c r="D1909" s="441"/>
      <c r="E1909" s="441"/>
      <c r="I1909" s="442"/>
      <c r="Q1909" s="443"/>
      <c r="S1909" s="443"/>
      <c r="T1909" s="441"/>
      <c r="U1909" s="444"/>
      <c r="V1909" s="438"/>
      <c r="W1909" s="443"/>
      <c r="X1909" s="443"/>
      <c r="Y1909" s="441"/>
      <c r="Z1909" s="445"/>
      <c r="AA1909" s="441"/>
      <c r="AB1909" s="443"/>
      <c r="AC1909" s="441"/>
      <c r="AD1909" s="444"/>
      <c r="AG1909" s="441"/>
      <c r="AH1909" s="441"/>
      <c r="AI1909" s="443"/>
      <c r="AL1909" s="441"/>
      <c r="AN1909" s="441"/>
      <c r="AO1909" s="443"/>
      <c r="AP1909" s="441"/>
      <c r="AQ1909" s="441"/>
      <c r="AR1909" s="441"/>
      <c r="AS1909" s="441"/>
      <c r="AT1909" s="441"/>
      <c r="AU1909" s="441"/>
      <c r="AV1909" s="443"/>
      <c r="AW1909" s="442"/>
      <c r="AY1909" s="441"/>
      <c r="BC1909" s="441"/>
      <c r="BD1909" s="441"/>
      <c r="BE1909" s="441"/>
      <c r="BF1909" s="441"/>
      <c r="BG1909" s="441"/>
      <c r="BH1909" s="441"/>
      <c r="BI1909" s="441"/>
      <c r="BJ1909" s="441"/>
      <c r="BK1909" s="441"/>
    </row>
    <row r="1910" spans="1:63" x14ac:dyDescent="0.25">
      <c r="A1910" s="443"/>
      <c r="B1910" s="438"/>
      <c r="C1910" s="441"/>
      <c r="D1910" s="441"/>
      <c r="E1910" s="441"/>
      <c r="I1910" s="442"/>
      <c r="Q1910" s="443"/>
      <c r="S1910" s="443"/>
      <c r="T1910" s="441"/>
      <c r="U1910" s="444"/>
      <c r="V1910" s="438"/>
      <c r="W1910" s="443"/>
      <c r="X1910" s="443"/>
      <c r="Y1910" s="441"/>
      <c r="Z1910" s="445"/>
      <c r="AA1910" s="441"/>
      <c r="AB1910" s="443"/>
      <c r="AC1910" s="441"/>
      <c r="AD1910" s="444"/>
      <c r="AG1910" s="441"/>
      <c r="AH1910" s="441"/>
      <c r="AI1910" s="443"/>
      <c r="AL1910" s="441"/>
      <c r="AN1910" s="441"/>
      <c r="AO1910" s="443"/>
      <c r="AP1910" s="441"/>
      <c r="AQ1910" s="441"/>
      <c r="AR1910" s="441"/>
      <c r="AS1910" s="441"/>
      <c r="AT1910" s="441"/>
      <c r="AU1910" s="441"/>
      <c r="AV1910" s="443"/>
      <c r="AW1910" s="442"/>
      <c r="AY1910" s="441"/>
      <c r="BC1910" s="441"/>
      <c r="BD1910" s="441"/>
      <c r="BE1910" s="441"/>
      <c r="BF1910" s="441"/>
      <c r="BG1910" s="441"/>
      <c r="BH1910" s="441"/>
      <c r="BI1910" s="441"/>
      <c r="BJ1910" s="441"/>
      <c r="BK1910" s="441"/>
    </row>
    <row r="1911" spans="1:63" x14ac:dyDescent="0.25">
      <c r="A1911" s="443"/>
      <c r="B1911" s="438"/>
      <c r="C1911" s="441"/>
      <c r="D1911" s="441"/>
      <c r="E1911" s="441"/>
      <c r="I1911" s="442"/>
      <c r="Q1911" s="443"/>
      <c r="S1911" s="443"/>
      <c r="T1911" s="441"/>
      <c r="U1911" s="444"/>
      <c r="V1911" s="438"/>
      <c r="W1911" s="443"/>
      <c r="X1911" s="443"/>
      <c r="Y1911" s="441"/>
      <c r="Z1911" s="445"/>
      <c r="AA1911" s="441"/>
      <c r="AB1911" s="443"/>
      <c r="AC1911" s="441"/>
      <c r="AD1911" s="444"/>
      <c r="AG1911" s="441"/>
      <c r="AH1911" s="441"/>
      <c r="AI1911" s="443"/>
      <c r="AL1911" s="441"/>
      <c r="AN1911" s="441"/>
      <c r="AO1911" s="443"/>
      <c r="AP1911" s="441"/>
      <c r="AQ1911" s="441"/>
      <c r="AR1911" s="441"/>
      <c r="AS1911" s="441"/>
      <c r="AT1911" s="441"/>
      <c r="AU1911" s="441"/>
      <c r="AV1911" s="443"/>
      <c r="AW1911" s="442"/>
      <c r="AY1911" s="441"/>
      <c r="BC1911" s="441"/>
      <c r="BD1911" s="441"/>
      <c r="BE1911" s="441"/>
      <c r="BF1911" s="441"/>
      <c r="BG1911" s="441"/>
      <c r="BH1911" s="441"/>
      <c r="BI1911" s="441"/>
      <c r="BJ1911" s="441"/>
      <c r="BK1911" s="441"/>
    </row>
    <row r="1912" spans="1:63" x14ac:dyDescent="0.25">
      <c r="A1912" s="443"/>
      <c r="B1912" s="438"/>
      <c r="C1912" s="441"/>
      <c r="D1912" s="441"/>
      <c r="E1912" s="441"/>
      <c r="I1912" s="442"/>
      <c r="Q1912" s="443"/>
      <c r="S1912" s="443"/>
      <c r="T1912" s="441"/>
      <c r="U1912" s="444"/>
      <c r="V1912" s="438"/>
      <c r="W1912" s="443"/>
      <c r="X1912" s="443"/>
      <c r="Y1912" s="441"/>
      <c r="Z1912" s="445"/>
      <c r="AA1912" s="441"/>
      <c r="AB1912" s="443"/>
      <c r="AC1912" s="441"/>
      <c r="AD1912" s="444"/>
      <c r="AG1912" s="441"/>
      <c r="AH1912" s="441"/>
      <c r="AI1912" s="443"/>
      <c r="AL1912" s="441"/>
      <c r="AN1912" s="441"/>
      <c r="AO1912" s="443"/>
      <c r="AP1912" s="441"/>
      <c r="AQ1912" s="441"/>
      <c r="AR1912" s="441"/>
      <c r="AS1912" s="441"/>
      <c r="AT1912" s="441"/>
      <c r="AU1912" s="441"/>
      <c r="AV1912" s="443"/>
      <c r="AW1912" s="442"/>
      <c r="AY1912" s="441"/>
      <c r="BC1912" s="441"/>
      <c r="BD1912" s="441"/>
      <c r="BE1912" s="441"/>
      <c r="BF1912" s="441"/>
      <c r="BG1912" s="441"/>
      <c r="BH1912" s="441"/>
      <c r="BI1912" s="441"/>
      <c r="BJ1912" s="441"/>
      <c r="BK1912" s="441"/>
    </row>
    <row r="1913" spans="1:63" x14ac:dyDescent="0.25">
      <c r="A1913" s="443"/>
      <c r="B1913" s="438"/>
      <c r="C1913" s="441"/>
      <c r="D1913" s="441"/>
      <c r="E1913" s="441"/>
      <c r="I1913" s="442"/>
      <c r="Q1913" s="443"/>
      <c r="S1913" s="443"/>
      <c r="T1913" s="441"/>
      <c r="U1913" s="444"/>
      <c r="V1913" s="438"/>
      <c r="W1913" s="443"/>
      <c r="X1913" s="443"/>
      <c r="Y1913" s="441"/>
      <c r="Z1913" s="445"/>
      <c r="AA1913" s="441"/>
      <c r="AB1913" s="443"/>
      <c r="AC1913" s="441"/>
      <c r="AD1913" s="444"/>
      <c r="AG1913" s="441"/>
      <c r="AH1913" s="441"/>
      <c r="AI1913" s="443"/>
      <c r="AL1913" s="441"/>
      <c r="AN1913" s="441"/>
      <c r="AO1913" s="443"/>
      <c r="AP1913" s="441"/>
      <c r="AQ1913" s="441"/>
      <c r="AR1913" s="441"/>
      <c r="AS1913" s="441"/>
      <c r="AT1913" s="441"/>
      <c r="AU1913" s="441"/>
      <c r="AV1913" s="443"/>
      <c r="AW1913" s="442"/>
      <c r="AY1913" s="441"/>
      <c r="BC1913" s="441"/>
      <c r="BD1913" s="441"/>
      <c r="BE1913" s="441"/>
      <c r="BF1913" s="441"/>
      <c r="BG1913" s="441"/>
      <c r="BH1913" s="441"/>
      <c r="BI1913" s="441"/>
      <c r="BJ1913" s="441"/>
      <c r="BK1913" s="441"/>
    </row>
    <row r="1914" spans="1:63" x14ac:dyDescent="0.25">
      <c r="A1914" s="443"/>
      <c r="B1914" s="438"/>
      <c r="C1914" s="441"/>
      <c r="D1914" s="441"/>
      <c r="E1914" s="441"/>
      <c r="I1914" s="442"/>
      <c r="Q1914" s="443"/>
      <c r="S1914" s="443"/>
      <c r="T1914" s="441"/>
      <c r="U1914" s="444"/>
      <c r="V1914" s="438"/>
      <c r="W1914" s="443"/>
      <c r="X1914" s="443"/>
      <c r="Y1914" s="441"/>
      <c r="Z1914" s="445"/>
      <c r="AA1914" s="441"/>
      <c r="AB1914" s="443"/>
      <c r="AC1914" s="441"/>
      <c r="AD1914" s="444"/>
      <c r="AG1914" s="441"/>
      <c r="AH1914" s="441"/>
      <c r="AI1914" s="443"/>
      <c r="AL1914" s="441"/>
      <c r="AN1914" s="441"/>
      <c r="AO1914" s="443"/>
      <c r="AP1914" s="441"/>
      <c r="AQ1914" s="441"/>
      <c r="AR1914" s="441"/>
      <c r="AS1914" s="441"/>
      <c r="AT1914" s="441"/>
      <c r="AU1914" s="441"/>
      <c r="AV1914" s="443"/>
      <c r="AW1914" s="442"/>
      <c r="AY1914" s="441"/>
      <c r="BC1914" s="441"/>
      <c r="BD1914" s="441"/>
      <c r="BE1914" s="441"/>
      <c r="BF1914" s="441"/>
      <c r="BG1914" s="441"/>
      <c r="BH1914" s="441"/>
      <c r="BI1914" s="441"/>
      <c r="BJ1914" s="441"/>
      <c r="BK1914" s="441"/>
    </row>
    <row r="1915" spans="1:63" x14ac:dyDescent="0.25">
      <c r="A1915" s="443"/>
      <c r="B1915" s="438"/>
      <c r="C1915" s="441"/>
      <c r="D1915" s="441"/>
      <c r="E1915" s="441"/>
      <c r="I1915" s="442"/>
      <c r="Q1915" s="443"/>
      <c r="S1915" s="443"/>
      <c r="T1915" s="441"/>
      <c r="U1915" s="444"/>
      <c r="V1915" s="438"/>
      <c r="W1915" s="443"/>
      <c r="X1915" s="443"/>
      <c r="Y1915" s="441"/>
      <c r="Z1915" s="445"/>
      <c r="AA1915" s="441"/>
      <c r="AB1915" s="443"/>
      <c r="AC1915" s="441"/>
      <c r="AD1915" s="444"/>
      <c r="AG1915" s="441"/>
      <c r="AH1915" s="441"/>
      <c r="AI1915" s="443"/>
      <c r="AL1915" s="441"/>
      <c r="AN1915" s="441"/>
      <c r="AO1915" s="443"/>
      <c r="AP1915" s="441"/>
      <c r="AQ1915" s="441"/>
      <c r="AR1915" s="441"/>
      <c r="AS1915" s="441"/>
      <c r="AT1915" s="441"/>
      <c r="AU1915" s="441"/>
      <c r="AV1915" s="443"/>
      <c r="AW1915" s="442"/>
      <c r="AY1915" s="441"/>
      <c r="BC1915" s="441"/>
      <c r="BD1915" s="441"/>
      <c r="BE1915" s="441"/>
      <c r="BF1915" s="441"/>
      <c r="BG1915" s="441"/>
      <c r="BH1915" s="441"/>
      <c r="BI1915" s="441"/>
      <c r="BJ1915" s="441"/>
      <c r="BK1915" s="441"/>
    </row>
    <row r="1916" spans="1:63" x14ac:dyDescent="0.25">
      <c r="A1916" s="443"/>
      <c r="B1916" s="438"/>
      <c r="C1916" s="441"/>
      <c r="D1916" s="441"/>
      <c r="E1916" s="441"/>
      <c r="I1916" s="442"/>
      <c r="Q1916" s="443"/>
      <c r="S1916" s="443"/>
      <c r="T1916" s="441"/>
      <c r="U1916" s="444"/>
      <c r="V1916" s="438"/>
      <c r="W1916" s="443"/>
      <c r="X1916" s="443"/>
      <c r="Y1916" s="441"/>
      <c r="Z1916" s="445"/>
      <c r="AA1916" s="441"/>
      <c r="AB1916" s="443"/>
      <c r="AC1916" s="441"/>
      <c r="AD1916" s="444"/>
      <c r="AG1916" s="441"/>
      <c r="AH1916" s="441"/>
      <c r="AI1916" s="443"/>
      <c r="AL1916" s="441"/>
      <c r="AN1916" s="441"/>
      <c r="AO1916" s="443"/>
      <c r="AP1916" s="441"/>
      <c r="AQ1916" s="441"/>
      <c r="AR1916" s="441"/>
      <c r="AS1916" s="441"/>
      <c r="AT1916" s="441"/>
      <c r="AU1916" s="441"/>
      <c r="AV1916" s="443"/>
      <c r="AW1916" s="442"/>
      <c r="AY1916" s="441"/>
      <c r="BC1916" s="441"/>
      <c r="BD1916" s="441"/>
      <c r="BE1916" s="441"/>
      <c r="BF1916" s="441"/>
      <c r="BG1916" s="441"/>
      <c r="BH1916" s="441"/>
      <c r="BI1916" s="441"/>
      <c r="BJ1916" s="441"/>
      <c r="BK1916" s="441"/>
    </row>
    <row r="1917" spans="1:63" x14ac:dyDescent="0.25">
      <c r="A1917" s="443"/>
      <c r="B1917" s="438"/>
      <c r="C1917" s="441"/>
      <c r="D1917" s="441"/>
      <c r="E1917" s="441"/>
      <c r="I1917" s="442"/>
      <c r="Q1917" s="443"/>
      <c r="S1917" s="443"/>
      <c r="T1917" s="441"/>
      <c r="U1917" s="444"/>
      <c r="V1917" s="438"/>
      <c r="W1917" s="443"/>
      <c r="X1917" s="443"/>
      <c r="Y1917" s="441"/>
      <c r="Z1917" s="445"/>
      <c r="AA1917" s="441"/>
      <c r="AB1917" s="443"/>
      <c r="AC1917" s="441"/>
      <c r="AD1917" s="444"/>
      <c r="AG1917" s="441"/>
      <c r="AH1917" s="441"/>
      <c r="AI1917" s="443"/>
      <c r="AL1917" s="441"/>
      <c r="AN1917" s="441"/>
      <c r="AO1917" s="443"/>
      <c r="AP1917" s="441"/>
      <c r="AQ1917" s="441"/>
      <c r="AR1917" s="441"/>
      <c r="AS1917" s="441"/>
      <c r="AT1917" s="441"/>
      <c r="AU1917" s="441"/>
      <c r="AV1917" s="443"/>
      <c r="AW1917" s="442"/>
      <c r="AY1917" s="441"/>
      <c r="BC1917" s="441"/>
      <c r="BD1917" s="441"/>
      <c r="BE1917" s="441"/>
      <c r="BF1917" s="441"/>
      <c r="BG1917" s="441"/>
      <c r="BH1917" s="441"/>
      <c r="BI1917" s="441"/>
      <c r="BJ1917" s="441"/>
      <c r="BK1917" s="441"/>
    </row>
    <row r="1918" spans="1:63" x14ac:dyDescent="0.25">
      <c r="A1918" s="443"/>
      <c r="B1918" s="438"/>
      <c r="C1918" s="441"/>
      <c r="D1918" s="441"/>
      <c r="E1918" s="441"/>
      <c r="I1918" s="442"/>
      <c r="Q1918" s="443"/>
      <c r="S1918" s="443"/>
      <c r="T1918" s="441"/>
      <c r="U1918" s="444"/>
      <c r="V1918" s="438"/>
      <c r="W1918" s="443"/>
      <c r="X1918" s="443"/>
      <c r="Y1918" s="441"/>
      <c r="Z1918" s="445"/>
      <c r="AA1918" s="441"/>
      <c r="AB1918" s="443"/>
      <c r="AC1918" s="441"/>
      <c r="AD1918" s="444"/>
      <c r="AG1918" s="441"/>
      <c r="AH1918" s="441"/>
      <c r="AI1918" s="443"/>
      <c r="AL1918" s="441"/>
      <c r="AN1918" s="441"/>
      <c r="AO1918" s="443"/>
      <c r="AP1918" s="441"/>
      <c r="AQ1918" s="441"/>
      <c r="AR1918" s="441"/>
      <c r="AS1918" s="441"/>
      <c r="AT1918" s="441"/>
      <c r="AU1918" s="441"/>
      <c r="AV1918" s="443"/>
      <c r="AW1918" s="442"/>
      <c r="AY1918" s="441"/>
      <c r="BC1918" s="441"/>
      <c r="BD1918" s="441"/>
      <c r="BE1918" s="441"/>
      <c r="BF1918" s="441"/>
      <c r="BG1918" s="441"/>
      <c r="BH1918" s="441"/>
      <c r="BI1918" s="441"/>
      <c r="BJ1918" s="441"/>
      <c r="BK1918" s="441"/>
    </row>
    <row r="1919" spans="1:63" x14ac:dyDescent="0.25">
      <c r="A1919" s="443"/>
      <c r="B1919" s="438"/>
      <c r="C1919" s="441"/>
      <c r="D1919" s="441"/>
      <c r="E1919" s="441"/>
      <c r="I1919" s="442"/>
      <c r="Q1919" s="443"/>
      <c r="S1919" s="443"/>
      <c r="T1919" s="441"/>
      <c r="U1919" s="444"/>
      <c r="V1919" s="438"/>
      <c r="W1919" s="443"/>
      <c r="X1919" s="443"/>
      <c r="Y1919" s="441"/>
      <c r="Z1919" s="445"/>
      <c r="AA1919" s="441"/>
      <c r="AB1919" s="443"/>
      <c r="AC1919" s="441"/>
      <c r="AD1919" s="444"/>
      <c r="AG1919" s="441"/>
      <c r="AH1919" s="441"/>
      <c r="AI1919" s="443"/>
      <c r="AL1919" s="441"/>
      <c r="AN1919" s="441"/>
      <c r="AO1919" s="443"/>
      <c r="AP1919" s="441"/>
      <c r="AQ1919" s="441"/>
      <c r="AR1919" s="441"/>
      <c r="AS1919" s="441"/>
      <c r="AT1919" s="441"/>
      <c r="AU1919" s="441"/>
      <c r="AV1919" s="443"/>
      <c r="AW1919" s="442"/>
      <c r="AY1919" s="441"/>
      <c r="BC1919" s="441"/>
      <c r="BD1919" s="441"/>
      <c r="BE1919" s="441"/>
      <c r="BF1919" s="441"/>
      <c r="BG1919" s="441"/>
      <c r="BH1919" s="441"/>
      <c r="BI1919" s="441"/>
      <c r="BJ1919" s="441"/>
      <c r="BK1919" s="441"/>
    </row>
    <row r="1920" spans="1:63" x14ac:dyDescent="0.25">
      <c r="A1920" s="443"/>
      <c r="B1920" s="438"/>
      <c r="C1920" s="441"/>
      <c r="D1920" s="441"/>
      <c r="E1920" s="441"/>
      <c r="I1920" s="442"/>
      <c r="Q1920" s="443"/>
      <c r="S1920" s="443"/>
      <c r="T1920" s="441"/>
      <c r="U1920" s="444"/>
      <c r="V1920" s="438"/>
      <c r="W1920" s="443"/>
      <c r="X1920" s="443"/>
      <c r="Y1920" s="441"/>
      <c r="Z1920" s="445"/>
      <c r="AA1920" s="441"/>
      <c r="AB1920" s="443"/>
      <c r="AC1920" s="441"/>
      <c r="AD1920" s="444"/>
      <c r="AG1920" s="441"/>
      <c r="AH1920" s="441"/>
      <c r="AI1920" s="443"/>
      <c r="AL1920" s="441"/>
      <c r="AN1920" s="441"/>
      <c r="AO1920" s="443"/>
      <c r="AP1920" s="441"/>
      <c r="AQ1920" s="441"/>
      <c r="AR1920" s="441"/>
      <c r="AS1920" s="441"/>
      <c r="AT1920" s="441"/>
      <c r="AU1920" s="441"/>
      <c r="AV1920" s="443"/>
      <c r="AW1920" s="442"/>
      <c r="AY1920" s="441"/>
      <c r="BC1920" s="441"/>
      <c r="BD1920" s="441"/>
      <c r="BE1920" s="441"/>
      <c r="BF1920" s="441"/>
      <c r="BG1920" s="441"/>
      <c r="BH1920" s="441"/>
      <c r="BI1920" s="441"/>
      <c r="BJ1920" s="441"/>
      <c r="BK1920" s="441"/>
    </row>
    <row r="1921" spans="1:63" x14ac:dyDescent="0.25">
      <c r="A1921" s="443"/>
      <c r="B1921" s="438"/>
      <c r="C1921" s="441"/>
      <c r="D1921" s="441"/>
      <c r="E1921" s="441"/>
      <c r="I1921" s="442"/>
      <c r="Q1921" s="443"/>
      <c r="S1921" s="443"/>
      <c r="T1921" s="441"/>
      <c r="U1921" s="444"/>
      <c r="V1921" s="438"/>
      <c r="W1921" s="443"/>
      <c r="X1921" s="443"/>
      <c r="Y1921" s="441"/>
      <c r="Z1921" s="445"/>
      <c r="AA1921" s="441"/>
      <c r="AB1921" s="443"/>
      <c r="AC1921" s="441"/>
      <c r="AD1921" s="444"/>
      <c r="AG1921" s="441"/>
      <c r="AH1921" s="441"/>
      <c r="AI1921" s="443"/>
      <c r="AL1921" s="441"/>
      <c r="AN1921" s="441"/>
      <c r="AO1921" s="443"/>
      <c r="AP1921" s="441"/>
      <c r="AQ1921" s="441"/>
      <c r="AR1921" s="441"/>
      <c r="AS1921" s="441"/>
      <c r="AT1921" s="441"/>
      <c r="AU1921" s="441"/>
      <c r="AV1921" s="443"/>
      <c r="AW1921" s="442"/>
      <c r="AY1921" s="441"/>
      <c r="BC1921" s="441"/>
      <c r="BD1921" s="441"/>
      <c r="BE1921" s="441"/>
      <c r="BF1921" s="441"/>
      <c r="BG1921" s="441"/>
      <c r="BH1921" s="441"/>
      <c r="BI1921" s="441"/>
      <c r="BJ1921" s="441"/>
      <c r="BK1921" s="441"/>
    </row>
    <row r="1922" spans="1:63" x14ac:dyDescent="0.25">
      <c r="A1922" s="443"/>
      <c r="B1922" s="438"/>
      <c r="C1922" s="441"/>
      <c r="D1922" s="441"/>
      <c r="E1922" s="441"/>
      <c r="I1922" s="442"/>
      <c r="Q1922" s="443"/>
      <c r="S1922" s="443"/>
      <c r="T1922" s="441"/>
      <c r="U1922" s="444"/>
      <c r="V1922" s="438"/>
      <c r="W1922" s="443"/>
      <c r="X1922" s="443"/>
      <c r="Y1922" s="441"/>
      <c r="Z1922" s="445"/>
      <c r="AA1922" s="441"/>
      <c r="AB1922" s="443"/>
      <c r="AC1922" s="441"/>
      <c r="AD1922" s="444"/>
      <c r="AG1922" s="441"/>
      <c r="AH1922" s="441"/>
      <c r="AI1922" s="443"/>
      <c r="AL1922" s="441"/>
      <c r="AN1922" s="441"/>
      <c r="AO1922" s="443"/>
      <c r="AP1922" s="441"/>
      <c r="AQ1922" s="441"/>
      <c r="AR1922" s="441"/>
      <c r="AS1922" s="441"/>
      <c r="AT1922" s="441"/>
      <c r="AU1922" s="441"/>
      <c r="AV1922" s="443"/>
      <c r="AW1922" s="442"/>
      <c r="AY1922" s="441"/>
      <c r="BC1922" s="441"/>
      <c r="BD1922" s="441"/>
      <c r="BE1922" s="441"/>
      <c r="BF1922" s="441"/>
      <c r="BG1922" s="441"/>
      <c r="BH1922" s="441"/>
      <c r="BI1922" s="441"/>
      <c r="BJ1922" s="441"/>
      <c r="BK1922" s="441"/>
    </row>
    <row r="1923" spans="1:63" x14ac:dyDescent="0.25">
      <c r="A1923" s="443"/>
      <c r="B1923" s="438"/>
      <c r="C1923" s="441"/>
      <c r="D1923" s="441"/>
      <c r="E1923" s="441"/>
      <c r="I1923" s="442"/>
      <c r="Q1923" s="443"/>
      <c r="S1923" s="443"/>
      <c r="T1923" s="441"/>
      <c r="U1923" s="444"/>
      <c r="V1923" s="438"/>
      <c r="W1923" s="443"/>
      <c r="X1923" s="443"/>
      <c r="Y1923" s="441"/>
      <c r="Z1923" s="445"/>
      <c r="AA1923" s="441"/>
      <c r="AB1923" s="443"/>
      <c r="AC1923" s="441"/>
      <c r="AD1923" s="444"/>
      <c r="AG1923" s="441"/>
      <c r="AH1923" s="441"/>
      <c r="AI1923" s="443"/>
      <c r="AL1923" s="441"/>
      <c r="AN1923" s="441"/>
      <c r="AO1923" s="443"/>
      <c r="AP1923" s="441"/>
      <c r="AQ1923" s="441"/>
      <c r="AR1923" s="441"/>
      <c r="AS1923" s="441"/>
      <c r="AT1923" s="441"/>
      <c r="AU1923" s="441"/>
      <c r="AV1923" s="443"/>
      <c r="AW1923" s="442"/>
      <c r="AY1923" s="441"/>
      <c r="BC1923" s="441"/>
      <c r="BD1923" s="441"/>
      <c r="BE1923" s="441"/>
      <c r="BF1923" s="441"/>
      <c r="BG1923" s="441"/>
      <c r="BH1923" s="441"/>
      <c r="BI1923" s="441"/>
      <c r="BJ1923" s="441"/>
      <c r="BK1923" s="441"/>
    </row>
    <row r="1924" spans="1:63" x14ac:dyDescent="0.25">
      <c r="A1924" s="443"/>
      <c r="B1924" s="438"/>
      <c r="C1924" s="441"/>
      <c r="D1924" s="441"/>
      <c r="E1924" s="441"/>
      <c r="I1924" s="442"/>
      <c r="Q1924" s="443"/>
      <c r="S1924" s="443"/>
      <c r="T1924" s="441"/>
      <c r="U1924" s="444"/>
      <c r="V1924" s="438"/>
      <c r="W1924" s="443"/>
      <c r="X1924" s="443"/>
      <c r="Y1924" s="441"/>
      <c r="Z1924" s="445"/>
      <c r="AA1924" s="441"/>
      <c r="AB1924" s="443"/>
      <c r="AC1924" s="441"/>
      <c r="AD1924" s="444"/>
      <c r="AG1924" s="441"/>
      <c r="AH1924" s="441"/>
      <c r="AI1924" s="443"/>
      <c r="AL1924" s="441"/>
      <c r="AN1924" s="441"/>
      <c r="AO1924" s="443"/>
      <c r="AP1924" s="441"/>
      <c r="AQ1924" s="441"/>
      <c r="AR1924" s="441"/>
      <c r="AS1924" s="441"/>
      <c r="AT1924" s="441"/>
      <c r="AU1924" s="441"/>
      <c r="AV1924" s="443"/>
      <c r="AW1924" s="442"/>
      <c r="AY1924" s="441"/>
      <c r="BC1924" s="441"/>
      <c r="BD1924" s="441"/>
      <c r="BE1924" s="441"/>
      <c r="BF1924" s="441"/>
      <c r="BG1924" s="441"/>
      <c r="BH1924" s="441"/>
      <c r="BI1924" s="441"/>
      <c r="BJ1924" s="441"/>
      <c r="BK1924" s="441"/>
    </row>
    <row r="1925" spans="1:63" x14ac:dyDescent="0.25">
      <c r="A1925" s="443"/>
      <c r="B1925" s="438"/>
      <c r="C1925" s="441"/>
      <c r="D1925" s="441"/>
      <c r="E1925" s="441"/>
      <c r="I1925" s="442"/>
      <c r="Q1925" s="443"/>
      <c r="S1925" s="443"/>
      <c r="T1925" s="441"/>
      <c r="U1925" s="444"/>
      <c r="V1925" s="438"/>
      <c r="W1925" s="443"/>
      <c r="X1925" s="443"/>
      <c r="Y1925" s="441"/>
      <c r="Z1925" s="445"/>
      <c r="AA1925" s="441"/>
      <c r="AB1925" s="443"/>
      <c r="AC1925" s="441"/>
      <c r="AD1925" s="444"/>
      <c r="AG1925" s="441"/>
      <c r="AH1925" s="441"/>
      <c r="AI1925" s="443"/>
      <c r="AL1925" s="441"/>
      <c r="AN1925" s="441"/>
      <c r="AO1925" s="443"/>
      <c r="AP1925" s="441"/>
      <c r="AQ1925" s="441"/>
      <c r="AR1925" s="441"/>
      <c r="AS1925" s="441"/>
      <c r="AT1925" s="441"/>
      <c r="AU1925" s="441"/>
      <c r="AV1925" s="443"/>
      <c r="AW1925" s="442"/>
      <c r="AY1925" s="441"/>
      <c r="BC1925" s="441"/>
      <c r="BD1925" s="441"/>
      <c r="BE1925" s="441"/>
      <c r="BF1925" s="441"/>
      <c r="BG1925" s="441"/>
      <c r="BH1925" s="441"/>
      <c r="BI1925" s="441"/>
      <c r="BJ1925" s="441"/>
      <c r="BK1925" s="441"/>
    </row>
    <row r="1926" spans="1:63" x14ac:dyDescent="0.25">
      <c r="A1926" s="443"/>
      <c r="B1926" s="438"/>
      <c r="C1926" s="441"/>
      <c r="D1926" s="441"/>
      <c r="E1926" s="441"/>
      <c r="I1926" s="442"/>
      <c r="Q1926" s="443"/>
      <c r="S1926" s="443"/>
      <c r="T1926" s="441"/>
      <c r="U1926" s="444"/>
      <c r="V1926" s="438"/>
      <c r="W1926" s="443"/>
      <c r="X1926" s="443"/>
      <c r="Y1926" s="441"/>
      <c r="Z1926" s="445"/>
      <c r="AA1926" s="441"/>
      <c r="AB1926" s="443"/>
      <c r="AC1926" s="441"/>
      <c r="AD1926" s="444"/>
      <c r="AG1926" s="441"/>
      <c r="AH1926" s="441"/>
      <c r="AI1926" s="443"/>
      <c r="AL1926" s="441"/>
      <c r="AN1926" s="441"/>
      <c r="AO1926" s="443"/>
      <c r="AP1926" s="441"/>
      <c r="AQ1926" s="441"/>
      <c r="AR1926" s="441"/>
      <c r="AS1926" s="441"/>
      <c r="AT1926" s="441"/>
      <c r="AU1926" s="441"/>
      <c r="AV1926" s="443"/>
      <c r="AW1926" s="442"/>
      <c r="AY1926" s="441"/>
      <c r="BC1926" s="441"/>
      <c r="BD1926" s="441"/>
      <c r="BE1926" s="441"/>
      <c r="BF1926" s="441"/>
      <c r="BG1926" s="441"/>
      <c r="BH1926" s="441"/>
      <c r="BI1926" s="441"/>
      <c r="BJ1926" s="441"/>
      <c r="BK1926" s="441"/>
    </row>
    <row r="1927" spans="1:63" x14ac:dyDescent="0.25">
      <c r="A1927" s="443"/>
      <c r="B1927" s="438"/>
      <c r="C1927" s="441"/>
      <c r="D1927" s="441"/>
      <c r="E1927" s="441"/>
      <c r="I1927" s="442"/>
      <c r="Q1927" s="443"/>
      <c r="S1927" s="443"/>
      <c r="T1927" s="441"/>
      <c r="U1927" s="444"/>
      <c r="V1927" s="438"/>
      <c r="W1927" s="443"/>
      <c r="X1927" s="443"/>
      <c r="Y1927" s="441"/>
      <c r="Z1927" s="445"/>
      <c r="AA1927" s="441"/>
      <c r="AB1927" s="443"/>
      <c r="AC1927" s="441"/>
      <c r="AD1927" s="444"/>
      <c r="AG1927" s="441"/>
      <c r="AH1927" s="441"/>
      <c r="AI1927" s="443"/>
      <c r="AL1927" s="441"/>
      <c r="AN1927" s="441"/>
      <c r="AO1927" s="443"/>
      <c r="AP1927" s="441"/>
      <c r="AQ1927" s="441"/>
      <c r="AR1927" s="441"/>
      <c r="AS1927" s="441"/>
      <c r="AT1927" s="441"/>
      <c r="AU1927" s="441"/>
      <c r="AV1927" s="443"/>
      <c r="AW1927" s="442"/>
      <c r="AY1927" s="441"/>
      <c r="BC1927" s="441"/>
      <c r="BD1927" s="441"/>
      <c r="BE1927" s="441"/>
      <c r="BF1927" s="441"/>
      <c r="BG1927" s="441"/>
      <c r="BH1927" s="441"/>
      <c r="BI1927" s="441"/>
      <c r="BJ1927" s="441"/>
      <c r="BK1927" s="441"/>
    </row>
    <row r="1928" spans="1:63" x14ac:dyDescent="0.25">
      <c r="A1928" s="443"/>
      <c r="B1928" s="438"/>
      <c r="C1928" s="441"/>
      <c r="D1928" s="441"/>
      <c r="E1928" s="441"/>
      <c r="I1928" s="442"/>
      <c r="Q1928" s="443"/>
      <c r="S1928" s="443"/>
      <c r="T1928" s="441"/>
      <c r="U1928" s="444"/>
      <c r="V1928" s="438"/>
      <c r="W1928" s="443"/>
      <c r="X1928" s="443"/>
      <c r="Y1928" s="441"/>
      <c r="Z1928" s="445"/>
      <c r="AA1928" s="441"/>
      <c r="AB1928" s="443"/>
      <c r="AC1928" s="441"/>
      <c r="AD1928" s="444"/>
      <c r="AG1928" s="441"/>
      <c r="AH1928" s="441"/>
      <c r="AI1928" s="443"/>
      <c r="AL1928" s="441"/>
      <c r="AN1928" s="441"/>
      <c r="AO1928" s="443"/>
      <c r="AP1928" s="441"/>
      <c r="AQ1928" s="441"/>
      <c r="AR1928" s="441"/>
      <c r="AS1928" s="441"/>
      <c r="AT1928" s="441"/>
      <c r="AU1928" s="441"/>
      <c r="AV1928" s="443"/>
      <c r="AW1928" s="442"/>
      <c r="AY1928" s="441"/>
      <c r="BC1928" s="441"/>
      <c r="BD1928" s="441"/>
      <c r="BE1928" s="441"/>
      <c r="BF1928" s="441"/>
      <c r="BG1928" s="441"/>
      <c r="BH1928" s="441"/>
      <c r="BI1928" s="441"/>
      <c r="BJ1928" s="441"/>
      <c r="BK1928" s="441"/>
    </row>
    <row r="1929" spans="1:63" x14ac:dyDescent="0.25">
      <c r="A1929" s="443"/>
      <c r="B1929" s="438"/>
      <c r="C1929" s="441"/>
      <c r="D1929" s="441"/>
      <c r="E1929" s="441"/>
      <c r="I1929" s="442"/>
      <c r="Q1929" s="443"/>
      <c r="S1929" s="443"/>
      <c r="T1929" s="441"/>
      <c r="U1929" s="444"/>
      <c r="V1929" s="438"/>
      <c r="W1929" s="443"/>
      <c r="X1929" s="443"/>
      <c r="Y1929" s="441"/>
      <c r="Z1929" s="445"/>
      <c r="AA1929" s="441"/>
      <c r="AB1929" s="443"/>
      <c r="AC1929" s="441"/>
      <c r="AD1929" s="444"/>
      <c r="AG1929" s="441"/>
      <c r="AH1929" s="441"/>
      <c r="AI1929" s="443"/>
      <c r="AL1929" s="441"/>
      <c r="AN1929" s="441"/>
      <c r="AO1929" s="443"/>
      <c r="AP1929" s="441"/>
      <c r="AQ1929" s="441"/>
      <c r="AR1929" s="441"/>
      <c r="AS1929" s="441"/>
      <c r="AT1929" s="441"/>
      <c r="AU1929" s="441"/>
      <c r="AV1929" s="443"/>
      <c r="AW1929" s="442"/>
      <c r="AY1929" s="441"/>
      <c r="BC1929" s="441"/>
      <c r="BD1929" s="441"/>
      <c r="BE1929" s="441"/>
      <c r="BF1929" s="441"/>
      <c r="BG1929" s="441"/>
      <c r="BH1929" s="441"/>
      <c r="BI1929" s="441"/>
      <c r="BJ1929" s="441"/>
      <c r="BK1929" s="441"/>
    </row>
    <row r="1930" spans="1:63" x14ac:dyDescent="0.25">
      <c r="A1930" s="443"/>
      <c r="B1930" s="438"/>
      <c r="C1930" s="441"/>
      <c r="D1930" s="441"/>
      <c r="E1930" s="441"/>
      <c r="I1930" s="442"/>
      <c r="Q1930" s="443"/>
      <c r="S1930" s="443"/>
      <c r="T1930" s="441"/>
      <c r="U1930" s="444"/>
      <c r="V1930" s="438"/>
      <c r="W1930" s="443"/>
      <c r="X1930" s="443"/>
      <c r="Y1930" s="441"/>
      <c r="Z1930" s="445"/>
      <c r="AA1930" s="441"/>
      <c r="AB1930" s="443"/>
      <c r="AC1930" s="441"/>
      <c r="AD1930" s="444"/>
      <c r="AG1930" s="441"/>
      <c r="AH1930" s="441"/>
      <c r="AI1930" s="443"/>
      <c r="AL1930" s="441"/>
      <c r="AN1930" s="441"/>
      <c r="AO1930" s="443"/>
      <c r="AP1930" s="441"/>
      <c r="AQ1930" s="441"/>
      <c r="AR1930" s="441"/>
      <c r="AS1930" s="441"/>
      <c r="AT1930" s="441"/>
      <c r="AU1930" s="441"/>
      <c r="AV1930" s="443"/>
      <c r="AW1930" s="442"/>
      <c r="AY1930" s="441"/>
      <c r="BC1930" s="441"/>
      <c r="BD1930" s="441"/>
      <c r="BE1930" s="441"/>
      <c r="BF1930" s="441"/>
      <c r="BG1930" s="441"/>
      <c r="BH1930" s="441"/>
      <c r="BI1930" s="441"/>
      <c r="BJ1930" s="441"/>
      <c r="BK1930" s="441"/>
    </row>
    <row r="1931" spans="1:63" x14ac:dyDescent="0.25">
      <c r="A1931" s="443"/>
      <c r="B1931" s="438"/>
      <c r="C1931" s="441"/>
      <c r="D1931" s="441"/>
      <c r="E1931" s="441"/>
      <c r="I1931" s="442"/>
      <c r="Q1931" s="443"/>
      <c r="S1931" s="443"/>
      <c r="T1931" s="441"/>
      <c r="U1931" s="444"/>
      <c r="V1931" s="438"/>
      <c r="W1931" s="443"/>
      <c r="X1931" s="443"/>
      <c r="Y1931" s="441"/>
      <c r="Z1931" s="445"/>
      <c r="AA1931" s="441"/>
      <c r="AB1931" s="443"/>
      <c r="AC1931" s="441"/>
      <c r="AD1931" s="444"/>
      <c r="AG1931" s="441"/>
      <c r="AH1931" s="441"/>
      <c r="AI1931" s="443"/>
      <c r="AL1931" s="441"/>
      <c r="AN1931" s="441"/>
      <c r="AO1931" s="443"/>
      <c r="AP1931" s="441"/>
      <c r="AQ1931" s="441"/>
      <c r="AR1931" s="441"/>
      <c r="AS1931" s="441"/>
      <c r="AT1931" s="441"/>
      <c r="AU1931" s="441"/>
      <c r="AV1931" s="443"/>
      <c r="AW1931" s="442"/>
      <c r="AY1931" s="441"/>
      <c r="BC1931" s="441"/>
      <c r="BD1931" s="441"/>
      <c r="BE1931" s="441"/>
      <c r="BF1931" s="441"/>
      <c r="BG1931" s="441"/>
      <c r="BH1931" s="441"/>
      <c r="BI1931" s="441"/>
      <c r="BJ1931" s="441"/>
      <c r="BK1931" s="441"/>
    </row>
    <row r="1932" spans="1:63" x14ac:dyDescent="0.25">
      <c r="A1932" s="443"/>
      <c r="B1932" s="438"/>
      <c r="C1932" s="441"/>
      <c r="D1932" s="441"/>
      <c r="E1932" s="441"/>
      <c r="I1932" s="442"/>
      <c r="Q1932" s="443"/>
      <c r="S1932" s="443"/>
      <c r="T1932" s="441"/>
      <c r="U1932" s="444"/>
      <c r="V1932" s="438"/>
      <c r="W1932" s="443"/>
      <c r="X1932" s="443"/>
      <c r="Y1932" s="441"/>
      <c r="Z1932" s="445"/>
      <c r="AA1932" s="441"/>
      <c r="AB1932" s="443"/>
      <c r="AC1932" s="441"/>
      <c r="AD1932" s="444"/>
      <c r="AG1932" s="441"/>
      <c r="AH1932" s="441"/>
      <c r="AI1932" s="443"/>
      <c r="AL1932" s="441"/>
      <c r="AN1932" s="441"/>
      <c r="AO1932" s="443"/>
      <c r="AP1932" s="441"/>
      <c r="AQ1932" s="441"/>
      <c r="AR1932" s="441"/>
      <c r="AS1932" s="441"/>
      <c r="AT1932" s="441"/>
      <c r="AU1932" s="441"/>
      <c r="AV1932" s="443"/>
      <c r="AW1932" s="442"/>
      <c r="AY1932" s="441"/>
      <c r="BC1932" s="441"/>
      <c r="BD1932" s="441"/>
      <c r="BE1932" s="441"/>
      <c r="BF1932" s="441"/>
      <c r="BG1932" s="441"/>
      <c r="BH1932" s="441"/>
      <c r="BI1932" s="441"/>
      <c r="BJ1932" s="441"/>
      <c r="BK1932" s="441"/>
    </row>
    <row r="1933" spans="1:63" x14ac:dyDescent="0.25">
      <c r="A1933" s="443"/>
      <c r="B1933" s="438"/>
      <c r="C1933" s="441"/>
      <c r="D1933" s="441"/>
      <c r="E1933" s="441"/>
      <c r="I1933" s="442"/>
      <c r="Q1933" s="443"/>
      <c r="S1933" s="443"/>
      <c r="T1933" s="441"/>
      <c r="U1933" s="444"/>
      <c r="V1933" s="438"/>
      <c r="W1933" s="443"/>
      <c r="X1933" s="443"/>
      <c r="Y1933" s="441"/>
      <c r="Z1933" s="445"/>
      <c r="AA1933" s="441"/>
      <c r="AB1933" s="443"/>
      <c r="AC1933" s="441"/>
      <c r="AD1933" s="444"/>
      <c r="AG1933" s="441"/>
      <c r="AH1933" s="441"/>
      <c r="AI1933" s="443"/>
      <c r="AL1933" s="441"/>
      <c r="AN1933" s="441"/>
      <c r="AO1933" s="443"/>
      <c r="AP1933" s="441"/>
      <c r="AQ1933" s="441"/>
      <c r="AR1933" s="441"/>
      <c r="AS1933" s="441"/>
      <c r="AT1933" s="441"/>
      <c r="AU1933" s="441"/>
      <c r="AV1933" s="443"/>
      <c r="AW1933" s="442"/>
      <c r="AY1933" s="441"/>
      <c r="BC1933" s="441"/>
      <c r="BD1933" s="441"/>
      <c r="BE1933" s="441"/>
      <c r="BF1933" s="441"/>
      <c r="BG1933" s="441"/>
      <c r="BH1933" s="441"/>
      <c r="BI1933" s="441"/>
      <c r="BJ1933" s="441"/>
      <c r="BK1933" s="441"/>
    </row>
    <row r="1934" spans="1:63" x14ac:dyDescent="0.25">
      <c r="A1934" s="443"/>
      <c r="B1934" s="438"/>
      <c r="C1934" s="441"/>
      <c r="D1934" s="441"/>
      <c r="E1934" s="441"/>
      <c r="I1934" s="442"/>
      <c r="Q1934" s="443"/>
      <c r="S1934" s="443"/>
      <c r="T1934" s="441"/>
      <c r="U1934" s="444"/>
      <c r="V1934" s="438"/>
      <c r="W1934" s="443"/>
      <c r="X1934" s="443"/>
      <c r="Y1934" s="441"/>
      <c r="Z1934" s="445"/>
      <c r="AA1934" s="441"/>
      <c r="AB1934" s="443"/>
      <c r="AC1934" s="441"/>
      <c r="AD1934" s="444"/>
      <c r="AG1934" s="441"/>
      <c r="AH1934" s="441"/>
      <c r="AI1934" s="443"/>
      <c r="AL1934" s="441"/>
      <c r="AN1934" s="441"/>
      <c r="AO1934" s="443"/>
      <c r="AP1934" s="441"/>
      <c r="AQ1934" s="441"/>
      <c r="AR1934" s="441"/>
      <c r="AS1934" s="441"/>
      <c r="AT1934" s="441"/>
      <c r="AU1934" s="441"/>
      <c r="AV1934" s="443"/>
      <c r="AW1934" s="442"/>
      <c r="AY1934" s="441"/>
      <c r="BC1934" s="441"/>
      <c r="BD1934" s="441"/>
      <c r="BE1934" s="441"/>
      <c r="BF1934" s="441"/>
      <c r="BG1934" s="441"/>
      <c r="BH1934" s="441"/>
      <c r="BI1934" s="441"/>
      <c r="BJ1934" s="441"/>
      <c r="BK1934" s="441"/>
    </row>
    <row r="1935" spans="1:63" x14ac:dyDescent="0.25">
      <c r="A1935" s="443"/>
      <c r="B1935" s="438"/>
      <c r="C1935" s="441"/>
      <c r="D1935" s="441"/>
      <c r="E1935" s="441"/>
      <c r="I1935" s="442"/>
      <c r="Q1935" s="443"/>
      <c r="S1935" s="443"/>
      <c r="T1935" s="441"/>
      <c r="U1935" s="444"/>
      <c r="V1935" s="438"/>
      <c r="W1935" s="443"/>
      <c r="X1935" s="443"/>
      <c r="Y1935" s="441"/>
      <c r="Z1935" s="445"/>
      <c r="AA1935" s="441"/>
      <c r="AB1935" s="443"/>
      <c r="AC1935" s="441"/>
      <c r="AD1935" s="444"/>
      <c r="AG1935" s="441"/>
      <c r="AH1935" s="441"/>
      <c r="AI1935" s="443"/>
      <c r="AL1935" s="441"/>
      <c r="AN1935" s="441"/>
      <c r="AO1935" s="443"/>
      <c r="AP1935" s="441"/>
      <c r="AQ1935" s="441"/>
      <c r="AR1935" s="441"/>
      <c r="AS1935" s="441"/>
      <c r="AT1935" s="441"/>
      <c r="AU1935" s="441"/>
      <c r="AV1935" s="443"/>
      <c r="AW1935" s="442"/>
      <c r="AY1935" s="441"/>
      <c r="BC1935" s="441"/>
      <c r="BD1935" s="441"/>
      <c r="BE1935" s="441"/>
      <c r="BF1935" s="441"/>
      <c r="BG1935" s="441"/>
      <c r="BH1935" s="441"/>
      <c r="BI1935" s="441"/>
      <c r="BJ1935" s="441"/>
      <c r="BK1935" s="441"/>
    </row>
    <row r="1936" spans="1:63" x14ac:dyDescent="0.25">
      <c r="A1936" s="443"/>
      <c r="B1936" s="438"/>
      <c r="C1936" s="441"/>
      <c r="D1936" s="441"/>
      <c r="E1936" s="441"/>
      <c r="I1936" s="442"/>
      <c r="Q1936" s="443"/>
      <c r="S1936" s="443"/>
      <c r="T1936" s="441"/>
      <c r="U1936" s="444"/>
      <c r="V1936" s="438"/>
      <c r="W1936" s="443"/>
      <c r="X1936" s="443"/>
      <c r="Y1936" s="441"/>
      <c r="Z1936" s="445"/>
      <c r="AA1936" s="441"/>
      <c r="AB1936" s="443"/>
      <c r="AC1936" s="441"/>
      <c r="AD1936" s="444"/>
      <c r="AG1936" s="441"/>
      <c r="AH1936" s="441"/>
      <c r="AI1936" s="443"/>
      <c r="AL1936" s="441"/>
      <c r="AN1936" s="441"/>
      <c r="AO1936" s="443"/>
      <c r="AP1936" s="441"/>
      <c r="AQ1936" s="441"/>
      <c r="AR1936" s="441"/>
      <c r="AS1936" s="441"/>
      <c r="AT1936" s="441"/>
      <c r="AU1936" s="441"/>
      <c r="AV1936" s="443"/>
      <c r="AW1936" s="442"/>
      <c r="AY1936" s="441"/>
      <c r="BC1936" s="441"/>
      <c r="BD1936" s="441"/>
      <c r="BE1936" s="441"/>
      <c r="BF1936" s="441"/>
      <c r="BG1936" s="441"/>
      <c r="BH1936" s="441"/>
      <c r="BI1936" s="441"/>
      <c r="BJ1936" s="441"/>
      <c r="BK1936" s="441"/>
    </row>
    <row r="1937" spans="1:63" x14ac:dyDescent="0.25">
      <c r="A1937" s="443"/>
      <c r="B1937" s="438"/>
      <c r="C1937" s="441"/>
      <c r="D1937" s="441"/>
      <c r="E1937" s="441"/>
      <c r="I1937" s="442"/>
      <c r="Q1937" s="443"/>
      <c r="S1937" s="443"/>
      <c r="T1937" s="441"/>
      <c r="U1937" s="444"/>
      <c r="V1937" s="438"/>
      <c r="W1937" s="443"/>
      <c r="X1937" s="443"/>
      <c r="Y1937" s="441"/>
      <c r="Z1937" s="445"/>
      <c r="AA1937" s="441"/>
      <c r="AB1937" s="443"/>
      <c r="AC1937" s="441"/>
      <c r="AD1937" s="444"/>
      <c r="AG1937" s="441"/>
      <c r="AH1937" s="441"/>
      <c r="AI1937" s="443"/>
      <c r="AL1937" s="441"/>
      <c r="AN1937" s="441"/>
      <c r="AO1937" s="443"/>
      <c r="AP1937" s="441"/>
      <c r="AQ1937" s="441"/>
      <c r="AR1937" s="441"/>
      <c r="AS1937" s="441"/>
      <c r="AT1937" s="441"/>
      <c r="AU1937" s="441"/>
      <c r="AV1937" s="443"/>
      <c r="AW1937" s="442"/>
      <c r="AY1937" s="441"/>
      <c r="BC1937" s="441"/>
      <c r="BD1937" s="441"/>
      <c r="BE1937" s="441"/>
      <c r="BF1937" s="441"/>
      <c r="BG1937" s="441"/>
      <c r="BH1937" s="441"/>
      <c r="BI1937" s="441"/>
      <c r="BJ1937" s="441"/>
      <c r="BK1937" s="441"/>
    </row>
    <row r="1938" spans="1:63" x14ac:dyDescent="0.25">
      <c r="A1938" s="443"/>
      <c r="B1938" s="438"/>
      <c r="C1938" s="441"/>
      <c r="D1938" s="441"/>
      <c r="E1938" s="441"/>
      <c r="I1938" s="442"/>
      <c r="Q1938" s="443"/>
      <c r="S1938" s="443"/>
      <c r="T1938" s="441"/>
      <c r="U1938" s="444"/>
      <c r="V1938" s="438"/>
      <c r="W1938" s="443"/>
      <c r="X1938" s="443"/>
      <c r="Y1938" s="441"/>
      <c r="Z1938" s="445"/>
      <c r="AA1938" s="441"/>
      <c r="AB1938" s="443"/>
      <c r="AC1938" s="441"/>
      <c r="AD1938" s="444"/>
      <c r="AG1938" s="441"/>
      <c r="AH1938" s="441"/>
      <c r="AI1938" s="443"/>
      <c r="AL1938" s="441"/>
      <c r="AN1938" s="441"/>
      <c r="AO1938" s="443"/>
      <c r="AP1938" s="441"/>
      <c r="AQ1938" s="441"/>
      <c r="AR1938" s="441"/>
      <c r="AS1938" s="441"/>
      <c r="AT1938" s="441"/>
      <c r="AU1938" s="441"/>
      <c r="AV1938" s="443"/>
      <c r="AW1938" s="442"/>
      <c r="AY1938" s="441"/>
      <c r="BC1938" s="441"/>
      <c r="BD1938" s="441"/>
      <c r="BE1938" s="441"/>
      <c r="BF1938" s="441"/>
      <c r="BG1938" s="441"/>
      <c r="BH1938" s="441"/>
      <c r="BI1938" s="441"/>
      <c r="BJ1938" s="441"/>
      <c r="BK1938" s="441"/>
    </row>
    <row r="1939" spans="1:63" x14ac:dyDescent="0.25">
      <c r="A1939" s="443"/>
      <c r="B1939" s="438"/>
      <c r="C1939" s="441"/>
      <c r="D1939" s="441"/>
      <c r="E1939" s="441"/>
      <c r="I1939" s="442"/>
      <c r="Q1939" s="443"/>
      <c r="S1939" s="443"/>
      <c r="T1939" s="441"/>
      <c r="U1939" s="444"/>
      <c r="V1939" s="438"/>
      <c r="W1939" s="443"/>
      <c r="X1939" s="443"/>
      <c r="Y1939" s="441"/>
      <c r="Z1939" s="445"/>
      <c r="AA1939" s="441"/>
      <c r="AB1939" s="443"/>
      <c r="AC1939" s="441"/>
      <c r="AD1939" s="444"/>
      <c r="AG1939" s="441"/>
      <c r="AH1939" s="441"/>
      <c r="AI1939" s="443"/>
      <c r="AL1939" s="441"/>
      <c r="AN1939" s="441"/>
      <c r="AO1939" s="443"/>
      <c r="AP1939" s="441"/>
      <c r="AQ1939" s="441"/>
      <c r="AR1939" s="441"/>
      <c r="AS1939" s="441"/>
      <c r="AT1939" s="441"/>
      <c r="AU1939" s="441"/>
      <c r="AV1939" s="443"/>
      <c r="AW1939" s="442"/>
      <c r="AY1939" s="441"/>
      <c r="BC1939" s="441"/>
      <c r="BD1939" s="441"/>
      <c r="BE1939" s="441"/>
      <c r="BF1939" s="441"/>
      <c r="BG1939" s="441"/>
      <c r="BH1939" s="441"/>
      <c r="BI1939" s="441"/>
      <c r="BJ1939" s="441"/>
      <c r="BK1939" s="441"/>
    </row>
    <row r="1940" spans="1:63" x14ac:dyDescent="0.25">
      <c r="A1940" s="443"/>
      <c r="B1940" s="438"/>
      <c r="C1940" s="441"/>
      <c r="D1940" s="441"/>
      <c r="E1940" s="441"/>
      <c r="I1940" s="442"/>
      <c r="Q1940" s="443"/>
      <c r="S1940" s="443"/>
      <c r="T1940" s="441"/>
      <c r="U1940" s="444"/>
      <c r="V1940" s="438"/>
      <c r="W1940" s="443"/>
      <c r="X1940" s="443"/>
      <c r="Y1940" s="441"/>
      <c r="Z1940" s="445"/>
      <c r="AA1940" s="441"/>
      <c r="AB1940" s="443"/>
      <c r="AC1940" s="441"/>
      <c r="AD1940" s="444"/>
      <c r="AG1940" s="441"/>
      <c r="AH1940" s="441"/>
      <c r="AI1940" s="443"/>
      <c r="AL1940" s="441"/>
      <c r="AN1940" s="441"/>
      <c r="AO1940" s="443"/>
      <c r="AP1940" s="441"/>
      <c r="AQ1940" s="441"/>
      <c r="AR1940" s="441"/>
      <c r="AS1940" s="441"/>
      <c r="AT1940" s="441"/>
      <c r="AU1940" s="441"/>
      <c r="AV1940" s="443"/>
      <c r="AW1940" s="442"/>
      <c r="AY1940" s="441"/>
      <c r="BC1940" s="441"/>
      <c r="BD1940" s="441"/>
      <c r="BE1940" s="441"/>
      <c r="BF1940" s="441"/>
      <c r="BG1940" s="441"/>
      <c r="BH1940" s="441"/>
      <c r="BI1940" s="441"/>
      <c r="BJ1940" s="441"/>
      <c r="BK1940" s="441"/>
    </row>
    <row r="1941" spans="1:63" x14ac:dyDescent="0.25">
      <c r="A1941" s="443"/>
      <c r="B1941" s="438"/>
      <c r="C1941" s="441"/>
      <c r="D1941" s="441"/>
      <c r="E1941" s="441"/>
      <c r="I1941" s="442"/>
      <c r="Q1941" s="443"/>
      <c r="S1941" s="443"/>
      <c r="T1941" s="441"/>
      <c r="U1941" s="444"/>
      <c r="V1941" s="438"/>
      <c r="W1941" s="443"/>
      <c r="X1941" s="443"/>
      <c r="Y1941" s="441"/>
      <c r="Z1941" s="445"/>
      <c r="AA1941" s="441"/>
      <c r="AB1941" s="443"/>
      <c r="AC1941" s="441"/>
      <c r="AD1941" s="444"/>
      <c r="AG1941" s="441"/>
      <c r="AH1941" s="441"/>
      <c r="AI1941" s="443"/>
      <c r="AL1941" s="441"/>
      <c r="AN1941" s="441"/>
      <c r="AO1941" s="443"/>
      <c r="AP1941" s="441"/>
      <c r="AQ1941" s="441"/>
      <c r="AR1941" s="441"/>
      <c r="AS1941" s="441"/>
      <c r="AT1941" s="441"/>
      <c r="AU1941" s="441"/>
      <c r="AV1941" s="443"/>
      <c r="AW1941" s="442"/>
      <c r="AY1941" s="441"/>
      <c r="BC1941" s="441"/>
      <c r="BD1941" s="441"/>
      <c r="BE1941" s="441"/>
      <c r="BF1941" s="441"/>
      <c r="BG1941" s="441"/>
      <c r="BH1941" s="441"/>
      <c r="BI1941" s="441"/>
      <c r="BJ1941" s="441"/>
      <c r="BK1941" s="441"/>
    </row>
    <row r="1942" spans="1:63" x14ac:dyDescent="0.25">
      <c r="A1942" s="443"/>
      <c r="B1942" s="438"/>
      <c r="C1942" s="441"/>
      <c r="D1942" s="441"/>
      <c r="E1942" s="441"/>
      <c r="I1942" s="442"/>
      <c r="Q1942" s="443"/>
      <c r="S1942" s="443"/>
      <c r="T1942" s="441"/>
      <c r="U1942" s="444"/>
      <c r="V1942" s="438"/>
      <c r="W1942" s="443"/>
      <c r="X1942" s="443"/>
      <c r="Y1942" s="441"/>
      <c r="Z1942" s="445"/>
      <c r="AA1942" s="441"/>
      <c r="AB1942" s="443"/>
      <c r="AC1942" s="441"/>
      <c r="AD1942" s="444"/>
      <c r="AG1942" s="441"/>
      <c r="AH1942" s="441"/>
      <c r="AI1942" s="443"/>
      <c r="AL1942" s="441"/>
      <c r="AN1942" s="441"/>
      <c r="AO1942" s="443"/>
      <c r="AP1942" s="441"/>
      <c r="AQ1942" s="441"/>
      <c r="AR1942" s="441"/>
      <c r="AS1942" s="441"/>
      <c r="AT1942" s="441"/>
      <c r="AU1942" s="441"/>
      <c r="AV1942" s="443"/>
      <c r="AW1942" s="442"/>
      <c r="AY1942" s="441"/>
      <c r="BC1942" s="441"/>
      <c r="BD1942" s="441"/>
      <c r="BE1942" s="441"/>
      <c r="BF1942" s="441"/>
      <c r="BG1942" s="441"/>
      <c r="BH1942" s="441"/>
      <c r="BI1942" s="441"/>
      <c r="BJ1942" s="441"/>
      <c r="BK1942" s="441"/>
    </row>
    <row r="1943" spans="1:63" x14ac:dyDescent="0.25">
      <c r="A1943" s="443"/>
      <c r="B1943" s="438"/>
      <c r="C1943" s="441"/>
      <c r="D1943" s="441"/>
      <c r="E1943" s="441"/>
      <c r="I1943" s="442"/>
      <c r="Q1943" s="443"/>
      <c r="S1943" s="443"/>
      <c r="T1943" s="441"/>
      <c r="U1943" s="444"/>
      <c r="V1943" s="438"/>
      <c r="W1943" s="443"/>
      <c r="X1943" s="443"/>
      <c r="Y1943" s="441"/>
      <c r="Z1943" s="445"/>
      <c r="AA1943" s="441"/>
      <c r="AB1943" s="443"/>
      <c r="AC1943" s="441"/>
      <c r="AD1943" s="444"/>
      <c r="AG1943" s="441"/>
      <c r="AH1943" s="441"/>
      <c r="AI1943" s="443"/>
      <c r="AL1943" s="441"/>
      <c r="AN1943" s="441"/>
      <c r="AO1943" s="443"/>
      <c r="AP1943" s="441"/>
      <c r="AQ1943" s="441"/>
      <c r="AR1943" s="441"/>
      <c r="AS1943" s="441"/>
      <c r="AT1943" s="441"/>
      <c r="AU1943" s="441"/>
      <c r="AV1943" s="443"/>
      <c r="AW1943" s="442"/>
      <c r="AY1943" s="441"/>
      <c r="BC1943" s="441"/>
      <c r="BD1943" s="441"/>
      <c r="BE1943" s="441"/>
      <c r="BF1943" s="441"/>
      <c r="BG1943" s="441"/>
      <c r="BH1943" s="441"/>
      <c r="BI1943" s="441"/>
      <c r="BJ1943" s="441"/>
      <c r="BK1943" s="441"/>
    </row>
    <row r="1944" spans="1:63" x14ac:dyDescent="0.25">
      <c r="A1944" s="443"/>
      <c r="B1944" s="438"/>
      <c r="C1944" s="441"/>
      <c r="D1944" s="441"/>
      <c r="E1944" s="441"/>
      <c r="I1944" s="442"/>
      <c r="Q1944" s="443"/>
      <c r="S1944" s="443"/>
      <c r="T1944" s="441"/>
      <c r="U1944" s="444"/>
      <c r="V1944" s="438"/>
      <c r="W1944" s="443"/>
      <c r="X1944" s="443"/>
      <c r="Y1944" s="441"/>
      <c r="Z1944" s="445"/>
      <c r="AA1944" s="441"/>
      <c r="AB1944" s="443"/>
      <c r="AC1944" s="441"/>
      <c r="AD1944" s="444"/>
      <c r="AG1944" s="441"/>
      <c r="AH1944" s="441"/>
      <c r="AI1944" s="443"/>
      <c r="AL1944" s="441"/>
      <c r="AN1944" s="441"/>
      <c r="AO1944" s="443"/>
      <c r="AP1944" s="441"/>
      <c r="AQ1944" s="441"/>
      <c r="AR1944" s="441"/>
      <c r="AS1944" s="441"/>
      <c r="AT1944" s="441"/>
      <c r="AU1944" s="441"/>
      <c r="AV1944" s="443"/>
      <c r="AW1944" s="442"/>
      <c r="AY1944" s="441"/>
      <c r="BC1944" s="441"/>
      <c r="BD1944" s="441"/>
      <c r="BE1944" s="441"/>
      <c r="BF1944" s="441"/>
      <c r="BG1944" s="441"/>
      <c r="BH1944" s="441"/>
      <c r="BI1944" s="441"/>
      <c r="BJ1944" s="441"/>
      <c r="BK1944" s="441"/>
    </row>
    <row r="1945" spans="1:63" x14ac:dyDescent="0.25">
      <c r="A1945" s="443"/>
      <c r="B1945" s="438"/>
      <c r="C1945" s="441"/>
      <c r="D1945" s="441"/>
      <c r="E1945" s="441"/>
      <c r="I1945" s="442"/>
      <c r="Q1945" s="443"/>
      <c r="S1945" s="443"/>
      <c r="T1945" s="441"/>
      <c r="U1945" s="444"/>
      <c r="V1945" s="438"/>
      <c r="W1945" s="443"/>
      <c r="X1945" s="443"/>
      <c r="Y1945" s="441"/>
      <c r="Z1945" s="445"/>
      <c r="AA1945" s="441"/>
      <c r="AB1945" s="443"/>
      <c r="AC1945" s="441"/>
      <c r="AD1945" s="444"/>
      <c r="AG1945" s="441"/>
      <c r="AH1945" s="441"/>
      <c r="AI1945" s="443"/>
      <c r="AL1945" s="441"/>
      <c r="AN1945" s="441"/>
      <c r="AO1945" s="443"/>
      <c r="AP1945" s="441"/>
      <c r="AQ1945" s="441"/>
      <c r="AR1945" s="441"/>
      <c r="AS1945" s="441"/>
      <c r="AT1945" s="441"/>
      <c r="AU1945" s="441"/>
      <c r="AV1945" s="443"/>
      <c r="AW1945" s="442"/>
      <c r="AY1945" s="441"/>
      <c r="BC1945" s="441"/>
      <c r="BD1945" s="441"/>
      <c r="BE1945" s="441"/>
      <c r="BF1945" s="441"/>
      <c r="BG1945" s="441"/>
      <c r="BH1945" s="441"/>
      <c r="BI1945" s="441"/>
      <c r="BJ1945" s="441"/>
      <c r="BK1945" s="441"/>
    </row>
    <row r="1946" spans="1:63" x14ac:dyDescent="0.25">
      <c r="A1946" s="443"/>
      <c r="B1946" s="438"/>
      <c r="C1946" s="441"/>
      <c r="D1946" s="441"/>
      <c r="E1946" s="441"/>
      <c r="I1946" s="442"/>
      <c r="Q1946" s="443"/>
      <c r="S1946" s="443"/>
      <c r="T1946" s="441"/>
      <c r="U1946" s="444"/>
      <c r="V1946" s="438"/>
      <c r="W1946" s="443"/>
      <c r="X1946" s="443"/>
      <c r="Y1946" s="441"/>
      <c r="Z1946" s="445"/>
      <c r="AA1946" s="441"/>
      <c r="AB1946" s="443"/>
      <c r="AC1946" s="441"/>
      <c r="AD1946" s="444"/>
      <c r="AG1946" s="441"/>
      <c r="AH1946" s="441"/>
      <c r="AI1946" s="443"/>
      <c r="AL1946" s="441"/>
      <c r="AN1946" s="441"/>
      <c r="AO1946" s="443"/>
      <c r="AP1946" s="441"/>
      <c r="AQ1946" s="441"/>
      <c r="AR1946" s="441"/>
      <c r="AS1946" s="441"/>
      <c r="AT1946" s="441"/>
      <c r="AU1946" s="441"/>
      <c r="AV1946" s="443"/>
      <c r="AW1946" s="442"/>
      <c r="AY1946" s="441"/>
      <c r="BC1946" s="441"/>
      <c r="BD1946" s="441"/>
      <c r="BE1946" s="441"/>
      <c r="BF1946" s="441"/>
      <c r="BG1946" s="441"/>
      <c r="BH1946" s="441"/>
      <c r="BI1946" s="441"/>
      <c r="BJ1946" s="441"/>
      <c r="BK1946" s="441"/>
    </row>
    <row r="1947" spans="1:63" x14ac:dyDescent="0.25">
      <c r="A1947" s="443"/>
      <c r="B1947" s="438"/>
      <c r="C1947" s="441"/>
      <c r="D1947" s="441"/>
      <c r="E1947" s="441"/>
      <c r="I1947" s="442"/>
      <c r="Q1947" s="443"/>
      <c r="S1947" s="443"/>
      <c r="T1947" s="441"/>
      <c r="U1947" s="444"/>
      <c r="V1947" s="438"/>
      <c r="W1947" s="443"/>
      <c r="X1947" s="443"/>
      <c r="Y1947" s="441"/>
      <c r="Z1947" s="445"/>
      <c r="AA1947" s="441"/>
      <c r="AB1947" s="443"/>
      <c r="AC1947" s="441"/>
      <c r="AD1947" s="444"/>
      <c r="AG1947" s="441"/>
      <c r="AH1947" s="441"/>
      <c r="AI1947" s="443"/>
      <c r="AL1947" s="441"/>
      <c r="AN1947" s="441"/>
      <c r="AO1947" s="443"/>
      <c r="AP1947" s="441"/>
      <c r="AQ1947" s="441"/>
      <c r="AR1947" s="441"/>
      <c r="AS1947" s="441"/>
      <c r="AT1947" s="441"/>
      <c r="AU1947" s="441"/>
      <c r="AV1947" s="443"/>
      <c r="AW1947" s="442"/>
      <c r="AY1947" s="441"/>
      <c r="BC1947" s="441"/>
      <c r="BD1947" s="441"/>
      <c r="BE1947" s="441"/>
      <c r="BF1947" s="441"/>
      <c r="BG1947" s="441"/>
      <c r="BH1947" s="441"/>
      <c r="BI1947" s="441"/>
      <c r="BJ1947" s="441"/>
      <c r="BK1947" s="441"/>
    </row>
    <row r="1948" spans="1:63" x14ac:dyDescent="0.25">
      <c r="A1948" s="443"/>
      <c r="B1948" s="438"/>
      <c r="C1948" s="441"/>
      <c r="D1948" s="441"/>
      <c r="E1948" s="441"/>
      <c r="I1948" s="442"/>
      <c r="Q1948" s="443"/>
      <c r="S1948" s="443"/>
      <c r="T1948" s="441"/>
      <c r="U1948" s="444"/>
      <c r="V1948" s="438"/>
      <c r="W1948" s="443"/>
      <c r="X1948" s="443"/>
      <c r="Y1948" s="441"/>
      <c r="Z1948" s="445"/>
      <c r="AA1948" s="441"/>
      <c r="AB1948" s="443"/>
      <c r="AC1948" s="441"/>
      <c r="AD1948" s="444"/>
      <c r="AG1948" s="441"/>
      <c r="AH1948" s="441"/>
      <c r="AI1948" s="443"/>
      <c r="AL1948" s="441"/>
      <c r="AN1948" s="441"/>
      <c r="AO1948" s="443"/>
      <c r="AP1948" s="441"/>
      <c r="AQ1948" s="441"/>
      <c r="AR1948" s="441"/>
      <c r="AS1948" s="441"/>
      <c r="AT1948" s="441"/>
      <c r="AU1948" s="441"/>
      <c r="AV1948" s="443"/>
      <c r="AW1948" s="442"/>
      <c r="AY1948" s="441"/>
      <c r="BC1948" s="441"/>
      <c r="BD1948" s="441"/>
      <c r="BE1948" s="441"/>
      <c r="BF1948" s="441"/>
      <c r="BG1948" s="441"/>
      <c r="BH1948" s="441"/>
      <c r="BI1948" s="441"/>
      <c r="BJ1948" s="441"/>
      <c r="BK1948" s="441"/>
    </row>
    <row r="1949" spans="1:63" x14ac:dyDescent="0.25">
      <c r="A1949" s="443"/>
      <c r="B1949" s="438"/>
      <c r="C1949" s="441"/>
      <c r="D1949" s="441"/>
      <c r="E1949" s="441"/>
      <c r="I1949" s="442"/>
      <c r="Q1949" s="443"/>
      <c r="S1949" s="443"/>
      <c r="T1949" s="441"/>
      <c r="U1949" s="444"/>
      <c r="V1949" s="438"/>
      <c r="W1949" s="443"/>
      <c r="X1949" s="443"/>
      <c r="Y1949" s="441"/>
      <c r="Z1949" s="445"/>
      <c r="AA1949" s="441"/>
      <c r="AB1949" s="443"/>
      <c r="AC1949" s="441"/>
      <c r="AD1949" s="444"/>
      <c r="AG1949" s="441"/>
      <c r="AH1949" s="441"/>
      <c r="AI1949" s="443"/>
      <c r="AL1949" s="441"/>
      <c r="AN1949" s="441"/>
      <c r="AO1949" s="443"/>
      <c r="AP1949" s="441"/>
      <c r="AQ1949" s="441"/>
      <c r="AR1949" s="441"/>
      <c r="AS1949" s="441"/>
      <c r="AT1949" s="441"/>
      <c r="AU1949" s="441"/>
      <c r="AV1949" s="443"/>
      <c r="AW1949" s="442"/>
      <c r="AY1949" s="441"/>
      <c r="BC1949" s="441"/>
      <c r="BD1949" s="441"/>
      <c r="BE1949" s="441"/>
      <c r="BF1949" s="441"/>
      <c r="BG1949" s="441"/>
      <c r="BH1949" s="441"/>
      <c r="BI1949" s="441"/>
      <c r="BJ1949" s="441"/>
      <c r="BK1949" s="441"/>
    </row>
    <row r="1950" spans="1:63" x14ac:dyDescent="0.25">
      <c r="A1950" s="443"/>
      <c r="B1950" s="438"/>
      <c r="C1950" s="441"/>
      <c r="D1950" s="441"/>
      <c r="E1950" s="441"/>
      <c r="I1950" s="442"/>
      <c r="Q1950" s="443"/>
      <c r="S1950" s="443"/>
      <c r="T1950" s="441"/>
      <c r="U1950" s="444"/>
      <c r="V1950" s="438"/>
      <c r="W1950" s="443"/>
      <c r="X1950" s="443"/>
      <c r="Y1950" s="441"/>
      <c r="Z1950" s="445"/>
      <c r="AA1950" s="441"/>
      <c r="AB1950" s="443"/>
      <c r="AC1950" s="441"/>
      <c r="AD1950" s="444"/>
      <c r="AG1950" s="441"/>
      <c r="AH1950" s="441"/>
      <c r="AI1950" s="443"/>
      <c r="AL1950" s="441"/>
      <c r="AN1950" s="441"/>
      <c r="AO1950" s="443"/>
      <c r="AP1950" s="441"/>
      <c r="AQ1950" s="441"/>
      <c r="AR1950" s="441"/>
      <c r="AS1950" s="441"/>
      <c r="AT1950" s="441"/>
      <c r="AU1950" s="441"/>
      <c r="AV1950" s="443"/>
      <c r="AW1950" s="442"/>
      <c r="AY1950" s="441"/>
      <c r="BC1950" s="441"/>
      <c r="BD1950" s="441"/>
      <c r="BE1950" s="441"/>
      <c r="BF1950" s="441"/>
      <c r="BG1950" s="441"/>
      <c r="BH1950" s="441"/>
      <c r="BI1950" s="441"/>
      <c r="BJ1950" s="441"/>
      <c r="BK1950" s="441"/>
    </row>
    <row r="1951" spans="1:63" x14ac:dyDescent="0.25">
      <c r="A1951" s="443"/>
      <c r="B1951" s="438"/>
      <c r="C1951" s="441"/>
      <c r="D1951" s="441"/>
      <c r="E1951" s="441"/>
      <c r="I1951" s="442"/>
      <c r="Q1951" s="443"/>
      <c r="S1951" s="443"/>
      <c r="T1951" s="441"/>
      <c r="U1951" s="444"/>
      <c r="V1951" s="438"/>
      <c r="W1951" s="443"/>
      <c r="X1951" s="443"/>
      <c r="Y1951" s="441"/>
      <c r="Z1951" s="445"/>
      <c r="AA1951" s="441"/>
      <c r="AB1951" s="443"/>
      <c r="AC1951" s="441"/>
      <c r="AD1951" s="444"/>
      <c r="AG1951" s="441"/>
      <c r="AH1951" s="441"/>
      <c r="AI1951" s="443"/>
      <c r="AL1951" s="441"/>
      <c r="AN1951" s="441"/>
      <c r="AO1951" s="443"/>
      <c r="AP1951" s="441"/>
      <c r="AQ1951" s="441"/>
      <c r="AR1951" s="441"/>
      <c r="AS1951" s="441"/>
      <c r="AT1951" s="441"/>
      <c r="AU1951" s="441"/>
      <c r="AV1951" s="443"/>
      <c r="AW1951" s="442"/>
      <c r="AY1951" s="441"/>
      <c r="BC1951" s="441"/>
      <c r="BD1951" s="441"/>
      <c r="BE1951" s="441"/>
      <c r="BF1951" s="441"/>
      <c r="BG1951" s="441"/>
      <c r="BH1951" s="441"/>
      <c r="BI1951" s="441"/>
      <c r="BJ1951" s="441"/>
      <c r="BK1951" s="441"/>
    </row>
    <row r="1952" spans="1:63" x14ac:dyDescent="0.25">
      <c r="A1952" s="443"/>
      <c r="B1952" s="438"/>
      <c r="C1952" s="441"/>
      <c r="D1952" s="441"/>
      <c r="E1952" s="441"/>
      <c r="I1952" s="442"/>
      <c r="Q1952" s="443"/>
      <c r="S1952" s="443"/>
      <c r="T1952" s="441"/>
      <c r="U1952" s="444"/>
      <c r="V1952" s="438"/>
      <c r="W1952" s="443"/>
      <c r="X1952" s="443"/>
      <c r="Y1952" s="441"/>
      <c r="Z1952" s="445"/>
      <c r="AA1952" s="441"/>
      <c r="AB1952" s="443"/>
      <c r="AC1952" s="441"/>
      <c r="AD1952" s="444"/>
      <c r="AG1952" s="441"/>
      <c r="AH1952" s="441"/>
      <c r="AI1952" s="443"/>
      <c r="AL1952" s="441"/>
      <c r="AN1952" s="441"/>
      <c r="AO1952" s="443"/>
      <c r="AP1952" s="441"/>
      <c r="AQ1952" s="441"/>
      <c r="AR1952" s="441"/>
      <c r="AS1952" s="441"/>
      <c r="AT1952" s="441"/>
      <c r="AU1952" s="441"/>
      <c r="AV1952" s="443"/>
      <c r="AW1952" s="442"/>
      <c r="AY1952" s="441"/>
      <c r="BC1952" s="441"/>
      <c r="BD1952" s="441"/>
      <c r="BE1952" s="441"/>
      <c r="BF1952" s="441"/>
      <c r="BG1952" s="441"/>
      <c r="BH1952" s="441"/>
      <c r="BI1952" s="441"/>
      <c r="BJ1952" s="441"/>
      <c r="BK1952" s="441"/>
    </row>
    <row r="1953" spans="1:63" x14ac:dyDescent="0.25">
      <c r="A1953" s="443"/>
      <c r="B1953" s="438"/>
      <c r="C1953" s="441"/>
      <c r="D1953" s="441"/>
      <c r="E1953" s="441"/>
      <c r="I1953" s="442"/>
      <c r="Q1953" s="443"/>
      <c r="S1953" s="443"/>
      <c r="T1953" s="441"/>
      <c r="U1953" s="444"/>
      <c r="V1953" s="438"/>
      <c r="W1953" s="443"/>
      <c r="X1953" s="443"/>
      <c r="Y1953" s="441"/>
      <c r="Z1953" s="445"/>
      <c r="AA1953" s="441"/>
      <c r="AB1953" s="443"/>
      <c r="AC1953" s="441"/>
      <c r="AD1953" s="444"/>
      <c r="AG1953" s="441"/>
      <c r="AH1953" s="441"/>
      <c r="AI1953" s="443"/>
      <c r="AL1953" s="441"/>
      <c r="AN1953" s="441"/>
      <c r="AO1953" s="443"/>
      <c r="AP1953" s="441"/>
      <c r="AQ1953" s="441"/>
      <c r="AR1953" s="441"/>
      <c r="AS1953" s="441"/>
      <c r="AT1953" s="441"/>
      <c r="AU1953" s="441"/>
      <c r="AV1953" s="443"/>
      <c r="AW1953" s="442"/>
      <c r="AY1953" s="441"/>
      <c r="BC1953" s="441"/>
      <c r="BD1953" s="441"/>
      <c r="BE1953" s="441"/>
      <c r="BF1953" s="441"/>
      <c r="BG1953" s="441"/>
      <c r="BH1953" s="441"/>
      <c r="BI1953" s="441"/>
      <c r="BJ1953" s="441"/>
      <c r="BK1953" s="441"/>
    </row>
    <row r="1954" spans="1:63" x14ac:dyDescent="0.25">
      <c r="A1954" s="443"/>
      <c r="B1954" s="438"/>
      <c r="C1954" s="441"/>
      <c r="D1954" s="441"/>
      <c r="E1954" s="441"/>
      <c r="I1954" s="442"/>
      <c r="Q1954" s="443"/>
      <c r="S1954" s="443"/>
      <c r="T1954" s="441"/>
      <c r="U1954" s="444"/>
      <c r="V1954" s="438"/>
      <c r="W1954" s="443"/>
      <c r="X1954" s="443"/>
      <c r="Y1954" s="441"/>
      <c r="Z1954" s="445"/>
      <c r="AA1954" s="441"/>
      <c r="AB1954" s="443"/>
      <c r="AC1954" s="441"/>
      <c r="AD1954" s="444"/>
      <c r="AG1954" s="441"/>
      <c r="AH1954" s="441"/>
      <c r="AI1954" s="443"/>
      <c r="AL1954" s="441"/>
      <c r="AN1954" s="441"/>
      <c r="AO1954" s="443"/>
      <c r="AP1954" s="441"/>
      <c r="AQ1954" s="441"/>
      <c r="AR1954" s="441"/>
      <c r="AS1954" s="441"/>
      <c r="AT1954" s="441"/>
      <c r="AU1954" s="441"/>
      <c r="AV1954" s="443"/>
      <c r="AW1954" s="442"/>
      <c r="AY1954" s="441"/>
      <c r="BC1954" s="441"/>
      <c r="BD1954" s="441"/>
      <c r="BE1954" s="441"/>
      <c r="BF1954" s="441"/>
      <c r="BG1954" s="441"/>
      <c r="BH1954" s="441"/>
      <c r="BI1954" s="441"/>
      <c r="BJ1954" s="441"/>
      <c r="BK1954" s="441"/>
    </row>
    <row r="1955" spans="1:63" x14ac:dyDescent="0.25">
      <c r="A1955" s="443"/>
      <c r="B1955" s="438"/>
      <c r="C1955" s="441"/>
      <c r="D1955" s="441"/>
      <c r="E1955" s="441"/>
      <c r="I1955" s="442"/>
      <c r="Q1955" s="443"/>
      <c r="S1955" s="443"/>
      <c r="T1955" s="441"/>
      <c r="U1955" s="444"/>
      <c r="V1955" s="438"/>
      <c r="W1955" s="443"/>
      <c r="X1955" s="443"/>
      <c r="Y1955" s="441"/>
      <c r="Z1955" s="445"/>
      <c r="AA1955" s="441"/>
      <c r="AB1955" s="443"/>
      <c r="AC1955" s="441"/>
      <c r="AD1955" s="444"/>
      <c r="AG1955" s="441"/>
      <c r="AH1955" s="441"/>
      <c r="AI1955" s="443"/>
      <c r="AL1955" s="441"/>
      <c r="AN1955" s="441"/>
      <c r="AO1955" s="443"/>
      <c r="AP1955" s="441"/>
      <c r="AQ1955" s="441"/>
      <c r="AR1955" s="441"/>
      <c r="AS1955" s="441"/>
      <c r="AT1955" s="441"/>
      <c r="AU1955" s="441"/>
      <c r="AV1955" s="443"/>
      <c r="AW1955" s="442"/>
      <c r="AY1955" s="441"/>
      <c r="BC1955" s="441"/>
      <c r="BD1955" s="441"/>
      <c r="BE1955" s="441"/>
      <c r="BF1955" s="441"/>
      <c r="BG1955" s="441"/>
      <c r="BH1955" s="441"/>
      <c r="BI1955" s="441"/>
      <c r="BJ1955" s="441"/>
      <c r="BK1955" s="441"/>
    </row>
    <row r="1956" spans="1:63" x14ac:dyDescent="0.25">
      <c r="A1956" s="443"/>
      <c r="B1956" s="438"/>
      <c r="C1956" s="441"/>
      <c r="D1956" s="441"/>
      <c r="E1956" s="441"/>
      <c r="I1956" s="442"/>
      <c r="Q1956" s="443"/>
      <c r="S1956" s="443"/>
      <c r="T1956" s="441"/>
      <c r="U1956" s="444"/>
      <c r="V1956" s="438"/>
      <c r="W1956" s="443"/>
      <c r="X1956" s="443"/>
      <c r="Y1956" s="441"/>
      <c r="Z1956" s="445"/>
      <c r="AA1956" s="441"/>
      <c r="AB1956" s="443"/>
      <c r="AC1956" s="441"/>
      <c r="AD1956" s="444"/>
      <c r="AG1956" s="441"/>
      <c r="AH1956" s="441"/>
      <c r="AI1956" s="443"/>
      <c r="AL1956" s="441"/>
      <c r="AN1956" s="441"/>
      <c r="AO1956" s="443"/>
      <c r="AP1956" s="441"/>
      <c r="AQ1956" s="441"/>
      <c r="AR1956" s="441"/>
      <c r="AS1956" s="441"/>
      <c r="AT1956" s="441"/>
      <c r="AU1956" s="441"/>
      <c r="AV1956" s="443"/>
      <c r="AW1956" s="442"/>
      <c r="AY1956" s="441"/>
      <c r="BC1956" s="441"/>
      <c r="BD1956" s="441"/>
      <c r="BE1956" s="441"/>
      <c r="BF1956" s="441"/>
      <c r="BG1956" s="441"/>
      <c r="BH1956" s="441"/>
      <c r="BI1956" s="441"/>
      <c r="BJ1956" s="441"/>
      <c r="BK1956" s="441"/>
    </row>
    <row r="1957" spans="1:63" x14ac:dyDescent="0.25">
      <c r="A1957" s="443"/>
      <c r="B1957" s="438"/>
      <c r="C1957" s="441"/>
      <c r="D1957" s="441"/>
      <c r="E1957" s="441"/>
      <c r="I1957" s="442"/>
      <c r="Q1957" s="443"/>
      <c r="S1957" s="443"/>
      <c r="T1957" s="441"/>
      <c r="U1957" s="444"/>
      <c r="V1957" s="438"/>
      <c r="W1957" s="443"/>
      <c r="X1957" s="443"/>
      <c r="Y1957" s="441"/>
      <c r="Z1957" s="445"/>
      <c r="AA1957" s="441"/>
      <c r="AB1957" s="443"/>
      <c r="AC1957" s="441"/>
      <c r="AD1957" s="444"/>
      <c r="AG1957" s="441"/>
      <c r="AH1957" s="441"/>
      <c r="AI1957" s="443"/>
      <c r="AL1957" s="441"/>
      <c r="AN1957" s="441"/>
      <c r="AO1957" s="443"/>
      <c r="AP1957" s="441"/>
      <c r="AQ1957" s="441"/>
      <c r="AR1957" s="441"/>
      <c r="AS1957" s="441"/>
      <c r="AT1957" s="441"/>
      <c r="AU1957" s="441"/>
      <c r="AV1957" s="443"/>
      <c r="AW1957" s="442"/>
      <c r="AY1957" s="441"/>
      <c r="BC1957" s="441"/>
      <c r="BD1957" s="441"/>
      <c r="BE1957" s="441"/>
      <c r="BF1957" s="441"/>
      <c r="BG1957" s="441"/>
      <c r="BH1957" s="441"/>
      <c r="BI1957" s="441"/>
      <c r="BJ1957" s="441"/>
      <c r="BK1957" s="441"/>
    </row>
    <row r="1958" spans="1:63" x14ac:dyDescent="0.25">
      <c r="A1958" s="443"/>
      <c r="B1958" s="438"/>
      <c r="C1958" s="441"/>
      <c r="D1958" s="441"/>
      <c r="E1958" s="441"/>
      <c r="I1958" s="442"/>
      <c r="Q1958" s="443"/>
      <c r="S1958" s="443"/>
      <c r="T1958" s="441"/>
      <c r="U1958" s="444"/>
      <c r="V1958" s="438"/>
      <c r="W1958" s="443"/>
      <c r="X1958" s="443"/>
      <c r="Y1958" s="441"/>
      <c r="Z1958" s="445"/>
      <c r="AA1958" s="441"/>
      <c r="AB1958" s="443"/>
      <c r="AC1958" s="441"/>
      <c r="AD1958" s="444"/>
      <c r="AG1958" s="441"/>
      <c r="AH1958" s="441"/>
      <c r="AI1958" s="443"/>
      <c r="AL1958" s="441"/>
      <c r="AN1958" s="441"/>
      <c r="AO1958" s="443"/>
      <c r="AP1958" s="441"/>
      <c r="AQ1958" s="441"/>
      <c r="AR1958" s="441"/>
      <c r="AS1958" s="441"/>
      <c r="AT1958" s="441"/>
      <c r="AU1958" s="441"/>
      <c r="AV1958" s="443"/>
      <c r="AW1958" s="442"/>
      <c r="AY1958" s="441"/>
      <c r="BC1958" s="441"/>
      <c r="BD1958" s="441"/>
      <c r="BE1958" s="441"/>
      <c r="BF1958" s="441"/>
      <c r="BG1958" s="441"/>
      <c r="BH1958" s="441"/>
      <c r="BI1958" s="441"/>
      <c r="BJ1958" s="441"/>
      <c r="BK1958" s="441"/>
    </row>
    <row r="1959" spans="1:63" x14ac:dyDescent="0.25">
      <c r="A1959" s="443"/>
      <c r="B1959" s="438"/>
      <c r="C1959" s="441"/>
      <c r="D1959" s="441"/>
      <c r="E1959" s="441"/>
      <c r="I1959" s="442"/>
      <c r="Q1959" s="443"/>
      <c r="S1959" s="443"/>
      <c r="T1959" s="441"/>
      <c r="U1959" s="444"/>
      <c r="V1959" s="438"/>
      <c r="W1959" s="443"/>
      <c r="X1959" s="443"/>
      <c r="Y1959" s="441"/>
      <c r="Z1959" s="445"/>
      <c r="AA1959" s="441"/>
      <c r="AB1959" s="443"/>
      <c r="AC1959" s="441"/>
      <c r="AD1959" s="444"/>
      <c r="AG1959" s="441"/>
      <c r="AH1959" s="441"/>
      <c r="AI1959" s="443"/>
      <c r="AL1959" s="441"/>
      <c r="AN1959" s="441"/>
      <c r="AO1959" s="443"/>
      <c r="AP1959" s="441"/>
      <c r="AQ1959" s="441"/>
      <c r="AR1959" s="441"/>
      <c r="AS1959" s="441"/>
      <c r="AT1959" s="441"/>
      <c r="AU1959" s="441"/>
      <c r="AV1959" s="443"/>
      <c r="AW1959" s="442"/>
      <c r="AY1959" s="441"/>
      <c r="BC1959" s="441"/>
      <c r="BD1959" s="441"/>
      <c r="BE1959" s="441"/>
      <c r="BF1959" s="441"/>
      <c r="BG1959" s="441"/>
      <c r="BH1959" s="441"/>
      <c r="BI1959" s="441"/>
      <c r="BJ1959" s="441"/>
      <c r="BK1959" s="441"/>
    </row>
    <row r="1960" spans="1:63" x14ac:dyDescent="0.25">
      <c r="A1960" s="443"/>
      <c r="B1960" s="438"/>
      <c r="C1960" s="441"/>
      <c r="D1960" s="441"/>
      <c r="E1960" s="441"/>
      <c r="I1960" s="442"/>
      <c r="Q1960" s="443"/>
      <c r="S1960" s="443"/>
      <c r="T1960" s="441"/>
      <c r="U1960" s="444"/>
      <c r="V1960" s="438"/>
      <c r="W1960" s="443"/>
      <c r="X1960" s="443"/>
      <c r="Y1960" s="441"/>
      <c r="Z1960" s="445"/>
      <c r="AA1960" s="441"/>
      <c r="AB1960" s="443"/>
      <c r="AC1960" s="441"/>
      <c r="AD1960" s="444"/>
      <c r="AG1960" s="441"/>
      <c r="AH1960" s="441"/>
      <c r="AI1960" s="443"/>
      <c r="AL1960" s="441"/>
      <c r="AN1960" s="441"/>
      <c r="AO1960" s="443"/>
      <c r="AP1960" s="441"/>
      <c r="AQ1960" s="441"/>
      <c r="AR1960" s="441"/>
      <c r="AS1960" s="441"/>
      <c r="AT1960" s="441"/>
      <c r="AU1960" s="441"/>
      <c r="AV1960" s="443"/>
      <c r="AW1960" s="442"/>
      <c r="AY1960" s="441"/>
      <c r="BC1960" s="441"/>
      <c r="BD1960" s="441"/>
      <c r="BE1960" s="441"/>
      <c r="BF1960" s="441"/>
      <c r="BG1960" s="441"/>
      <c r="BH1960" s="441"/>
      <c r="BI1960" s="441"/>
      <c r="BJ1960" s="441"/>
      <c r="BK1960" s="441"/>
    </row>
    <row r="1961" spans="1:63" x14ac:dyDescent="0.25">
      <c r="A1961" s="443"/>
      <c r="B1961" s="438"/>
      <c r="C1961" s="441"/>
      <c r="D1961" s="441"/>
      <c r="E1961" s="441"/>
      <c r="I1961" s="442"/>
      <c r="Q1961" s="443"/>
      <c r="S1961" s="443"/>
      <c r="T1961" s="441"/>
      <c r="U1961" s="444"/>
      <c r="V1961" s="438"/>
      <c r="W1961" s="443"/>
      <c r="X1961" s="443"/>
      <c r="Y1961" s="441"/>
      <c r="Z1961" s="445"/>
      <c r="AA1961" s="441"/>
      <c r="AB1961" s="443"/>
      <c r="AC1961" s="441"/>
      <c r="AD1961" s="444"/>
      <c r="AG1961" s="441"/>
      <c r="AH1961" s="441"/>
      <c r="AI1961" s="443"/>
      <c r="AL1961" s="441"/>
      <c r="AN1961" s="441"/>
      <c r="AO1961" s="443"/>
      <c r="AP1961" s="441"/>
      <c r="AQ1961" s="441"/>
      <c r="AR1961" s="441"/>
      <c r="AS1961" s="441"/>
      <c r="AT1961" s="441"/>
      <c r="AU1961" s="441"/>
      <c r="AV1961" s="443"/>
      <c r="AW1961" s="442"/>
      <c r="AY1961" s="441"/>
      <c r="BC1961" s="441"/>
      <c r="BD1961" s="441"/>
      <c r="BE1961" s="441"/>
      <c r="BF1961" s="441"/>
      <c r="BG1961" s="441"/>
      <c r="BH1961" s="441"/>
      <c r="BI1961" s="441"/>
      <c r="BJ1961" s="441"/>
      <c r="BK1961" s="441"/>
    </row>
    <row r="1962" spans="1:63" x14ac:dyDescent="0.25">
      <c r="A1962" s="443"/>
      <c r="B1962" s="438"/>
      <c r="C1962" s="441"/>
      <c r="D1962" s="441"/>
      <c r="E1962" s="441"/>
      <c r="I1962" s="442"/>
      <c r="Q1962" s="443"/>
      <c r="S1962" s="443"/>
      <c r="T1962" s="441"/>
      <c r="U1962" s="444"/>
      <c r="V1962" s="438"/>
      <c r="W1962" s="443"/>
      <c r="X1962" s="443"/>
      <c r="Y1962" s="441"/>
      <c r="Z1962" s="445"/>
      <c r="AA1962" s="441"/>
      <c r="AB1962" s="443"/>
      <c r="AC1962" s="441"/>
      <c r="AD1962" s="444"/>
      <c r="AG1962" s="441"/>
      <c r="AH1962" s="441"/>
      <c r="AI1962" s="443"/>
      <c r="AL1962" s="441"/>
      <c r="AN1962" s="441"/>
      <c r="AO1962" s="443"/>
      <c r="AP1962" s="441"/>
      <c r="AQ1962" s="441"/>
      <c r="AR1962" s="441"/>
      <c r="AS1962" s="441"/>
      <c r="AT1962" s="441"/>
      <c r="AU1962" s="441"/>
      <c r="AV1962" s="443"/>
      <c r="AW1962" s="442"/>
      <c r="AY1962" s="441"/>
      <c r="BC1962" s="441"/>
      <c r="BD1962" s="441"/>
      <c r="BE1962" s="441"/>
      <c r="BF1962" s="441"/>
      <c r="BG1962" s="441"/>
      <c r="BH1962" s="441"/>
      <c r="BI1962" s="441"/>
      <c r="BJ1962" s="441"/>
      <c r="BK1962" s="441"/>
    </row>
    <row r="1963" spans="1:63" x14ac:dyDescent="0.25">
      <c r="A1963" s="443"/>
      <c r="B1963" s="438"/>
      <c r="C1963" s="441"/>
      <c r="D1963" s="441"/>
      <c r="E1963" s="441"/>
      <c r="I1963" s="442"/>
      <c r="Q1963" s="443"/>
      <c r="S1963" s="443"/>
      <c r="T1963" s="441"/>
      <c r="U1963" s="444"/>
      <c r="V1963" s="438"/>
      <c r="W1963" s="443"/>
      <c r="X1963" s="443"/>
      <c r="Y1963" s="441"/>
      <c r="Z1963" s="445"/>
      <c r="AA1963" s="441"/>
      <c r="AB1963" s="443"/>
      <c r="AC1963" s="441"/>
      <c r="AD1963" s="444"/>
      <c r="AG1963" s="441"/>
      <c r="AH1963" s="441"/>
      <c r="AI1963" s="443"/>
      <c r="AL1963" s="441"/>
      <c r="AN1963" s="441"/>
      <c r="AO1963" s="443"/>
      <c r="AP1963" s="441"/>
      <c r="AQ1963" s="441"/>
      <c r="AR1963" s="441"/>
      <c r="AS1963" s="441"/>
      <c r="AT1963" s="441"/>
      <c r="AU1963" s="441"/>
      <c r="AV1963" s="443"/>
      <c r="AW1963" s="442"/>
      <c r="AY1963" s="441"/>
      <c r="BC1963" s="441"/>
      <c r="BD1963" s="441"/>
      <c r="BE1963" s="441"/>
      <c r="BF1963" s="441"/>
      <c r="BG1963" s="441"/>
      <c r="BH1963" s="441"/>
      <c r="BI1963" s="441"/>
      <c r="BJ1963" s="441"/>
      <c r="BK1963" s="441"/>
    </row>
    <row r="1964" spans="1:63" x14ac:dyDescent="0.25">
      <c r="A1964" s="443"/>
      <c r="B1964" s="438"/>
      <c r="C1964" s="441"/>
      <c r="D1964" s="441"/>
      <c r="E1964" s="441"/>
      <c r="I1964" s="442"/>
      <c r="Q1964" s="443"/>
      <c r="S1964" s="443"/>
      <c r="T1964" s="441"/>
      <c r="U1964" s="444"/>
      <c r="V1964" s="438"/>
      <c r="W1964" s="443"/>
      <c r="X1964" s="443"/>
      <c r="Y1964" s="441"/>
      <c r="Z1964" s="445"/>
      <c r="AA1964" s="441"/>
      <c r="AB1964" s="443"/>
      <c r="AC1964" s="441"/>
      <c r="AD1964" s="444"/>
      <c r="AG1964" s="441"/>
      <c r="AH1964" s="441"/>
      <c r="AI1964" s="443"/>
      <c r="AL1964" s="441"/>
      <c r="AN1964" s="441"/>
      <c r="AO1964" s="443"/>
      <c r="AP1964" s="441"/>
      <c r="AQ1964" s="441"/>
      <c r="AR1964" s="441"/>
      <c r="AS1964" s="441"/>
      <c r="AT1964" s="441"/>
      <c r="AU1964" s="441"/>
      <c r="AV1964" s="443"/>
      <c r="AW1964" s="442"/>
      <c r="AY1964" s="441"/>
      <c r="BC1964" s="441"/>
      <c r="BD1964" s="441"/>
      <c r="BE1964" s="441"/>
      <c r="BF1964" s="441"/>
      <c r="BG1964" s="441"/>
      <c r="BH1964" s="441"/>
      <c r="BI1964" s="441"/>
      <c r="BJ1964" s="441"/>
      <c r="BK1964" s="441"/>
    </row>
    <row r="1965" spans="1:63" x14ac:dyDescent="0.25">
      <c r="A1965" s="443"/>
      <c r="B1965" s="438"/>
      <c r="C1965" s="441"/>
      <c r="D1965" s="441"/>
      <c r="E1965" s="441"/>
      <c r="I1965" s="442"/>
      <c r="Q1965" s="443"/>
      <c r="S1965" s="443"/>
      <c r="T1965" s="441"/>
      <c r="U1965" s="444"/>
      <c r="V1965" s="438"/>
      <c r="W1965" s="443"/>
      <c r="X1965" s="443"/>
      <c r="Y1965" s="441"/>
      <c r="Z1965" s="445"/>
      <c r="AA1965" s="441"/>
      <c r="AB1965" s="443"/>
      <c r="AC1965" s="441"/>
      <c r="AD1965" s="444"/>
      <c r="AG1965" s="441"/>
      <c r="AH1965" s="441"/>
      <c r="AI1965" s="443"/>
      <c r="AL1965" s="441"/>
      <c r="AN1965" s="441"/>
      <c r="AO1965" s="443"/>
      <c r="AP1965" s="441"/>
      <c r="AQ1965" s="441"/>
      <c r="AR1965" s="441"/>
      <c r="AS1965" s="441"/>
      <c r="AT1965" s="441"/>
      <c r="AU1965" s="441"/>
      <c r="AV1965" s="443"/>
      <c r="AW1965" s="442"/>
      <c r="AY1965" s="441"/>
      <c r="BC1965" s="441"/>
      <c r="BD1965" s="441"/>
      <c r="BE1965" s="441"/>
      <c r="BF1965" s="441"/>
      <c r="BG1965" s="441"/>
      <c r="BH1965" s="441"/>
      <c r="BI1965" s="441"/>
      <c r="BJ1965" s="441"/>
      <c r="BK1965" s="441"/>
    </row>
    <row r="1966" spans="1:63" x14ac:dyDescent="0.25">
      <c r="A1966" s="443"/>
      <c r="B1966" s="438"/>
      <c r="C1966" s="441"/>
      <c r="D1966" s="441"/>
      <c r="E1966" s="441"/>
      <c r="I1966" s="442"/>
      <c r="Q1966" s="443"/>
      <c r="S1966" s="443"/>
      <c r="T1966" s="441"/>
      <c r="U1966" s="444"/>
      <c r="V1966" s="438"/>
      <c r="W1966" s="443"/>
      <c r="X1966" s="443"/>
      <c r="Y1966" s="441"/>
      <c r="Z1966" s="445"/>
      <c r="AA1966" s="441"/>
      <c r="AB1966" s="443"/>
      <c r="AC1966" s="441"/>
      <c r="AD1966" s="444"/>
      <c r="AG1966" s="441"/>
      <c r="AH1966" s="441"/>
      <c r="AI1966" s="443"/>
      <c r="AL1966" s="441"/>
      <c r="AN1966" s="441"/>
      <c r="AO1966" s="443"/>
      <c r="AP1966" s="441"/>
      <c r="AQ1966" s="441"/>
      <c r="AR1966" s="441"/>
      <c r="AS1966" s="441"/>
      <c r="AT1966" s="441"/>
      <c r="AU1966" s="441"/>
      <c r="AV1966" s="443"/>
      <c r="AW1966" s="442"/>
      <c r="AY1966" s="441"/>
      <c r="BC1966" s="441"/>
      <c r="BD1966" s="441"/>
      <c r="BE1966" s="441"/>
      <c r="BF1966" s="441"/>
      <c r="BG1966" s="441"/>
      <c r="BH1966" s="441"/>
      <c r="BI1966" s="441"/>
      <c r="BJ1966" s="441"/>
      <c r="BK1966" s="441"/>
    </row>
    <row r="1967" spans="1:63" x14ac:dyDescent="0.25">
      <c r="A1967" s="443"/>
      <c r="B1967" s="438"/>
      <c r="C1967" s="441"/>
      <c r="D1967" s="441"/>
      <c r="E1967" s="441"/>
      <c r="I1967" s="442"/>
      <c r="Q1967" s="443"/>
      <c r="S1967" s="443"/>
      <c r="T1967" s="441"/>
      <c r="U1967" s="444"/>
      <c r="V1967" s="438"/>
      <c r="W1967" s="443"/>
      <c r="X1967" s="443"/>
      <c r="Y1967" s="441"/>
      <c r="Z1967" s="445"/>
      <c r="AA1967" s="441"/>
      <c r="AB1967" s="443"/>
      <c r="AC1967" s="441"/>
      <c r="AD1967" s="444"/>
      <c r="AG1967" s="441"/>
      <c r="AH1967" s="441"/>
      <c r="AI1967" s="443"/>
      <c r="AL1967" s="441"/>
      <c r="AN1967" s="441"/>
      <c r="AO1967" s="443"/>
      <c r="AP1967" s="441"/>
      <c r="AQ1967" s="441"/>
      <c r="AR1967" s="441"/>
      <c r="AS1967" s="441"/>
      <c r="AT1967" s="441"/>
      <c r="AU1967" s="441"/>
      <c r="AV1967" s="443"/>
      <c r="AW1967" s="442"/>
      <c r="AY1967" s="441"/>
      <c r="BC1967" s="441"/>
      <c r="BD1967" s="441"/>
      <c r="BE1967" s="441"/>
      <c r="BF1967" s="441"/>
      <c r="BG1967" s="441"/>
      <c r="BH1967" s="441"/>
      <c r="BI1967" s="441"/>
      <c r="BJ1967" s="441"/>
      <c r="BK1967" s="441"/>
    </row>
    <row r="1968" spans="1:63" x14ac:dyDescent="0.25">
      <c r="A1968" s="443"/>
      <c r="B1968" s="438"/>
      <c r="C1968" s="441"/>
      <c r="D1968" s="441"/>
      <c r="E1968" s="441"/>
      <c r="I1968" s="442"/>
      <c r="Q1968" s="443"/>
      <c r="S1968" s="443"/>
      <c r="T1968" s="441"/>
      <c r="U1968" s="444"/>
      <c r="V1968" s="438"/>
      <c r="W1968" s="443"/>
      <c r="X1968" s="443"/>
      <c r="Y1968" s="441"/>
      <c r="Z1968" s="445"/>
      <c r="AA1968" s="441"/>
      <c r="AB1968" s="443"/>
      <c r="AC1968" s="441"/>
      <c r="AD1968" s="444"/>
      <c r="AG1968" s="441"/>
      <c r="AH1968" s="441"/>
      <c r="AI1968" s="443"/>
      <c r="AL1968" s="441"/>
      <c r="AN1968" s="441"/>
      <c r="AO1968" s="443"/>
      <c r="AP1968" s="441"/>
      <c r="AQ1968" s="441"/>
      <c r="AR1968" s="441"/>
      <c r="AS1968" s="441"/>
      <c r="AT1968" s="441"/>
      <c r="AU1968" s="441"/>
      <c r="AV1968" s="443"/>
      <c r="AW1968" s="442"/>
      <c r="AY1968" s="441"/>
      <c r="BC1968" s="441"/>
      <c r="BD1968" s="441"/>
      <c r="BE1968" s="441"/>
      <c r="BF1968" s="441"/>
      <c r="BG1968" s="441"/>
      <c r="BH1968" s="441"/>
      <c r="BI1968" s="441"/>
      <c r="BJ1968" s="441"/>
      <c r="BK1968" s="441"/>
    </row>
    <row r="1969" spans="1:63" x14ac:dyDescent="0.25">
      <c r="A1969" s="443"/>
      <c r="B1969" s="438"/>
      <c r="C1969" s="441"/>
      <c r="D1969" s="441"/>
      <c r="E1969" s="441"/>
      <c r="I1969" s="442"/>
      <c r="Q1969" s="443"/>
      <c r="S1969" s="443"/>
      <c r="T1969" s="441"/>
      <c r="U1969" s="444"/>
      <c r="V1969" s="438"/>
      <c r="W1969" s="443"/>
      <c r="X1969" s="443"/>
      <c r="Y1969" s="441"/>
      <c r="Z1969" s="445"/>
      <c r="AA1969" s="441"/>
      <c r="AB1969" s="443"/>
      <c r="AC1969" s="441"/>
      <c r="AD1969" s="444"/>
      <c r="AG1969" s="441"/>
      <c r="AH1969" s="441"/>
      <c r="AI1969" s="443"/>
      <c r="AL1969" s="441"/>
      <c r="AN1969" s="441"/>
      <c r="AO1969" s="443"/>
      <c r="AP1969" s="441"/>
      <c r="AQ1969" s="441"/>
      <c r="AR1969" s="441"/>
      <c r="AS1969" s="441"/>
      <c r="AT1969" s="441"/>
      <c r="AU1969" s="441"/>
      <c r="AV1969" s="443"/>
      <c r="AW1969" s="442"/>
      <c r="AY1969" s="441"/>
      <c r="BC1969" s="441"/>
      <c r="BD1969" s="441"/>
      <c r="BE1969" s="441"/>
      <c r="BF1969" s="441"/>
      <c r="BG1969" s="441"/>
      <c r="BH1969" s="441"/>
      <c r="BI1969" s="441"/>
      <c r="BJ1969" s="441"/>
      <c r="BK1969" s="441"/>
    </row>
    <row r="1970" spans="1:63" x14ac:dyDescent="0.25">
      <c r="A1970" s="443"/>
      <c r="B1970" s="438"/>
      <c r="C1970" s="441"/>
      <c r="D1970" s="441"/>
      <c r="E1970" s="441"/>
      <c r="I1970" s="442"/>
      <c r="Q1970" s="443"/>
      <c r="S1970" s="443"/>
      <c r="T1970" s="441"/>
      <c r="U1970" s="444"/>
      <c r="V1970" s="438"/>
      <c r="W1970" s="443"/>
      <c r="X1970" s="443"/>
      <c r="Y1970" s="441"/>
      <c r="Z1970" s="445"/>
      <c r="AA1970" s="441"/>
      <c r="AB1970" s="443"/>
      <c r="AC1970" s="441"/>
      <c r="AD1970" s="444"/>
      <c r="AG1970" s="441"/>
      <c r="AH1970" s="441"/>
      <c r="AI1970" s="443"/>
      <c r="AL1970" s="441"/>
      <c r="AN1970" s="441"/>
      <c r="AO1970" s="443"/>
      <c r="AP1970" s="441"/>
      <c r="AQ1970" s="441"/>
      <c r="AR1970" s="441"/>
      <c r="AS1970" s="441"/>
      <c r="AT1970" s="441"/>
      <c r="AU1970" s="441"/>
      <c r="AV1970" s="443"/>
      <c r="AW1970" s="442"/>
      <c r="AY1970" s="441"/>
      <c r="BC1970" s="441"/>
      <c r="BD1970" s="441"/>
      <c r="BE1970" s="441"/>
      <c r="BF1970" s="441"/>
      <c r="BG1970" s="441"/>
      <c r="BH1970" s="441"/>
      <c r="BI1970" s="441"/>
      <c r="BJ1970" s="441"/>
      <c r="BK1970" s="441"/>
    </row>
    <row r="1971" spans="1:63" x14ac:dyDescent="0.25">
      <c r="A1971" s="443"/>
      <c r="B1971" s="438"/>
      <c r="C1971" s="441"/>
      <c r="D1971" s="441"/>
      <c r="E1971" s="441"/>
      <c r="I1971" s="442"/>
      <c r="Q1971" s="443"/>
      <c r="S1971" s="443"/>
      <c r="T1971" s="441"/>
      <c r="U1971" s="444"/>
      <c r="V1971" s="438"/>
      <c r="W1971" s="443"/>
      <c r="X1971" s="443"/>
      <c r="Y1971" s="441"/>
      <c r="Z1971" s="445"/>
      <c r="AA1971" s="441"/>
      <c r="AB1971" s="443"/>
      <c r="AC1971" s="441"/>
      <c r="AD1971" s="444"/>
      <c r="AG1971" s="441"/>
      <c r="AH1971" s="441"/>
      <c r="AI1971" s="443"/>
      <c r="AL1971" s="441"/>
      <c r="AN1971" s="441"/>
      <c r="AO1971" s="443"/>
      <c r="AP1971" s="441"/>
      <c r="AQ1971" s="441"/>
      <c r="AR1971" s="441"/>
      <c r="AS1971" s="441"/>
      <c r="AT1971" s="441"/>
      <c r="AU1971" s="441"/>
      <c r="AV1971" s="443"/>
      <c r="AW1971" s="442"/>
      <c r="AY1971" s="441"/>
      <c r="BC1971" s="441"/>
      <c r="BD1971" s="441"/>
      <c r="BE1971" s="441"/>
      <c r="BF1971" s="441"/>
      <c r="BG1971" s="441"/>
      <c r="BH1971" s="441"/>
      <c r="BI1971" s="441"/>
      <c r="BJ1971" s="441"/>
      <c r="BK1971" s="441"/>
    </row>
    <row r="1972" spans="1:63" x14ac:dyDescent="0.25">
      <c r="A1972" s="443"/>
      <c r="B1972" s="438"/>
      <c r="C1972" s="441"/>
      <c r="D1972" s="441"/>
      <c r="E1972" s="441"/>
      <c r="I1972" s="442"/>
      <c r="Q1972" s="443"/>
      <c r="S1972" s="443"/>
      <c r="T1972" s="441"/>
      <c r="U1972" s="444"/>
      <c r="V1972" s="438"/>
      <c r="W1972" s="443"/>
      <c r="X1972" s="443"/>
      <c r="Y1972" s="441"/>
      <c r="Z1972" s="445"/>
      <c r="AA1972" s="441"/>
      <c r="AB1972" s="443"/>
      <c r="AC1972" s="441"/>
      <c r="AD1972" s="444"/>
      <c r="AG1972" s="441"/>
      <c r="AH1972" s="441"/>
      <c r="AI1972" s="443"/>
      <c r="AL1972" s="441"/>
      <c r="AN1972" s="441"/>
      <c r="AO1972" s="443"/>
      <c r="AP1972" s="441"/>
      <c r="AQ1972" s="441"/>
      <c r="AR1972" s="441"/>
      <c r="AS1972" s="441"/>
      <c r="AT1972" s="441"/>
      <c r="AU1972" s="441"/>
      <c r="AV1972" s="443"/>
      <c r="AW1972" s="442"/>
      <c r="AY1972" s="441"/>
      <c r="BC1972" s="441"/>
      <c r="BD1972" s="441"/>
      <c r="BE1972" s="441"/>
      <c r="BF1972" s="441"/>
      <c r="BG1972" s="441"/>
      <c r="BH1972" s="441"/>
      <c r="BI1972" s="441"/>
      <c r="BJ1972" s="441"/>
      <c r="BK1972" s="441"/>
    </row>
    <row r="1973" spans="1:63" x14ac:dyDescent="0.25">
      <c r="A1973" s="443"/>
      <c r="B1973" s="438"/>
      <c r="C1973" s="441"/>
      <c r="D1973" s="441"/>
      <c r="E1973" s="441"/>
      <c r="I1973" s="442"/>
      <c r="Q1973" s="443"/>
      <c r="S1973" s="443"/>
      <c r="T1973" s="441"/>
      <c r="U1973" s="444"/>
      <c r="V1973" s="438"/>
      <c r="W1973" s="443"/>
      <c r="X1973" s="443"/>
      <c r="Y1973" s="441"/>
      <c r="Z1973" s="445"/>
      <c r="AA1973" s="441"/>
      <c r="AB1973" s="443"/>
      <c r="AC1973" s="441"/>
      <c r="AD1973" s="444"/>
      <c r="AG1973" s="441"/>
      <c r="AH1973" s="441"/>
      <c r="AI1973" s="443"/>
      <c r="AL1973" s="441"/>
      <c r="AN1973" s="441"/>
      <c r="AO1973" s="443"/>
      <c r="AP1973" s="441"/>
      <c r="AQ1973" s="441"/>
      <c r="AR1973" s="441"/>
      <c r="AS1973" s="441"/>
      <c r="AT1973" s="441"/>
      <c r="AU1973" s="441"/>
      <c r="AV1973" s="443"/>
      <c r="AW1973" s="442"/>
      <c r="AY1973" s="441"/>
      <c r="BC1973" s="441"/>
      <c r="BD1973" s="441"/>
      <c r="BE1973" s="441"/>
      <c r="BF1973" s="441"/>
      <c r="BG1973" s="441"/>
      <c r="BH1973" s="441"/>
      <c r="BI1973" s="441"/>
      <c r="BJ1973" s="441"/>
      <c r="BK1973" s="441"/>
    </row>
    <row r="1974" spans="1:63" x14ac:dyDescent="0.25">
      <c r="A1974" s="443"/>
      <c r="B1974" s="438"/>
      <c r="C1974" s="441"/>
      <c r="D1974" s="441"/>
      <c r="E1974" s="441"/>
      <c r="I1974" s="442"/>
      <c r="Q1974" s="443"/>
      <c r="S1974" s="443"/>
      <c r="T1974" s="441"/>
      <c r="U1974" s="444"/>
      <c r="V1974" s="438"/>
      <c r="W1974" s="443"/>
      <c r="X1974" s="443"/>
      <c r="Y1974" s="441"/>
      <c r="Z1974" s="445"/>
      <c r="AA1974" s="441"/>
      <c r="AB1974" s="443"/>
      <c r="AC1974" s="441"/>
      <c r="AD1974" s="444"/>
      <c r="AG1974" s="441"/>
      <c r="AH1974" s="441"/>
      <c r="AI1974" s="443"/>
      <c r="AL1974" s="441"/>
      <c r="AN1974" s="441"/>
      <c r="AO1974" s="443"/>
      <c r="AP1974" s="441"/>
      <c r="AQ1974" s="441"/>
      <c r="AR1974" s="441"/>
      <c r="AS1974" s="441"/>
      <c r="AT1974" s="441"/>
      <c r="AU1974" s="441"/>
      <c r="AV1974" s="443"/>
      <c r="AW1974" s="442"/>
      <c r="AY1974" s="441"/>
      <c r="BC1974" s="441"/>
      <c r="BD1974" s="441"/>
      <c r="BE1974" s="441"/>
      <c r="BF1974" s="441"/>
      <c r="BG1974" s="441"/>
      <c r="BH1974" s="441"/>
      <c r="BI1974" s="441"/>
      <c r="BJ1974" s="441"/>
      <c r="BK1974" s="441"/>
    </row>
    <row r="1975" spans="1:63" x14ac:dyDescent="0.25">
      <c r="A1975" s="443"/>
      <c r="B1975" s="438"/>
      <c r="C1975" s="441"/>
      <c r="D1975" s="441"/>
      <c r="E1975" s="441"/>
      <c r="I1975" s="442"/>
      <c r="Q1975" s="443"/>
      <c r="S1975" s="443"/>
      <c r="T1975" s="441"/>
      <c r="U1975" s="444"/>
      <c r="V1975" s="438"/>
      <c r="W1975" s="443"/>
      <c r="X1975" s="443"/>
      <c r="Y1975" s="441"/>
      <c r="Z1975" s="445"/>
      <c r="AA1975" s="441"/>
      <c r="AB1975" s="443"/>
      <c r="AC1975" s="441"/>
      <c r="AD1975" s="444"/>
      <c r="AG1975" s="441"/>
      <c r="AH1975" s="441"/>
      <c r="AI1975" s="443"/>
      <c r="AL1975" s="441"/>
      <c r="AN1975" s="441"/>
      <c r="AO1975" s="443"/>
      <c r="AP1975" s="441"/>
      <c r="AQ1975" s="441"/>
      <c r="AR1975" s="441"/>
      <c r="AS1975" s="441"/>
      <c r="AT1975" s="441"/>
      <c r="AU1975" s="441"/>
      <c r="AV1975" s="443"/>
      <c r="AW1975" s="442"/>
      <c r="AY1975" s="441"/>
      <c r="BC1975" s="441"/>
      <c r="BD1975" s="441"/>
      <c r="BE1975" s="441"/>
      <c r="BF1975" s="441"/>
      <c r="BG1975" s="441"/>
      <c r="BH1975" s="441"/>
      <c r="BI1975" s="441"/>
      <c r="BJ1975" s="441"/>
      <c r="BK1975" s="441"/>
    </row>
    <row r="1976" spans="1:63" x14ac:dyDescent="0.25">
      <c r="A1976" s="443"/>
      <c r="B1976" s="438"/>
      <c r="C1976" s="441"/>
      <c r="D1976" s="441"/>
      <c r="E1976" s="441"/>
      <c r="I1976" s="442"/>
      <c r="Q1976" s="443"/>
      <c r="S1976" s="443"/>
      <c r="T1976" s="441"/>
      <c r="U1976" s="444"/>
      <c r="V1976" s="438"/>
      <c r="W1976" s="443"/>
      <c r="X1976" s="443"/>
      <c r="Y1976" s="441"/>
      <c r="Z1976" s="445"/>
      <c r="AA1976" s="441"/>
      <c r="AB1976" s="443"/>
      <c r="AC1976" s="441"/>
      <c r="AD1976" s="444"/>
      <c r="AG1976" s="441"/>
      <c r="AH1976" s="441"/>
      <c r="AI1976" s="443"/>
      <c r="AL1976" s="441"/>
      <c r="AN1976" s="441"/>
      <c r="AO1976" s="443"/>
      <c r="AP1976" s="441"/>
      <c r="AQ1976" s="441"/>
      <c r="AR1976" s="441"/>
      <c r="AS1976" s="441"/>
      <c r="AT1976" s="441"/>
      <c r="AU1976" s="441"/>
      <c r="AV1976" s="443"/>
      <c r="AW1976" s="442"/>
      <c r="AY1976" s="441"/>
      <c r="BC1976" s="441"/>
      <c r="BD1976" s="441"/>
      <c r="BE1976" s="441"/>
      <c r="BF1976" s="441"/>
      <c r="BG1976" s="441"/>
      <c r="BH1976" s="441"/>
      <c r="BI1976" s="441"/>
      <c r="BJ1976" s="441"/>
      <c r="BK1976" s="441"/>
    </row>
    <row r="1977" spans="1:63" x14ac:dyDescent="0.25">
      <c r="A1977" s="443"/>
      <c r="B1977" s="438"/>
      <c r="C1977" s="441"/>
      <c r="D1977" s="441"/>
      <c r="E1977" s="441"/>
      <c r="I1977" s="442"/>
      <c r="Q1977" s="443"/>
      <c r="S1977" s="443"/>
      <c r="T1977" s="441"/>
      <c r="U1977" s="444"/>
      <c r="V1977" s="438"/>
      <c r="W1977" s="443"/>
      <c r="X1977" s="443"/>
      <c r="Y1977" s="441"/>
      <c r="Z1977" s="445"/>
      <c r="AA1977" s="441"/>
      <c r="AB1977" s="443"/>
      <c r="AC1977" s="441"/>
      <c r="AD1977" s="444"/>
      <c r="AG1977" s="441"/>
      <c r="AH1977" s="441"/>
      <c r="AI1977" s="443"/>
      <c r="AL1977" s="441"/>
      <c r="AN1977" s="441"/>
      <c r="AO1977" s="443"/>
      <c r="AP1977" s="441"/>
      <c r="AQ1977" s="441"/>
      <c r="AR1977" s="441"/>
      <c r="AS1977" s="441"/>
      <c r="AT1977" s="441"/>
      <c r="AU1977" s="441"/>
      <c r="AV1977" s="443"/>
      <c r="AW1977" s="442"/>
      <c r="AY1977" s="441"/>
      <c r="BC1977" s="441"/>
      <c r="BD1977" s="441"/>
      <c r="BE1977" s="441"/>
      <c r="BF1977" s="441"/>
      <c r="BG1977" s="441"/>
      <c r="BH1977" s="441"/>
      <c r="BI1977" s="441"/>
      <c r="BJ1977" s="441"/>
      <c r="BK1977" s="441"/>
    </row>
    <row r="1978" spans="1:63" x14ac:dyDescent="0.25">
      <c r="A1978" s="443"/>
      <c r="B1978" s="438"/>
      <c r="C1978" s="441"/>
      <c r="D1978" s="441"/>
      <c r="E1978" s="441"/>
      <c r="I1978" s="442"/>
      <c r="Q1978" s="443"/>
      <c r="S1978" s="443"/>
      <c r="T1978" s="441"/>
      <c r="U1978" s="444"/>
      <c r="V1978" s="438"/>
      <c r="W1978" s="443"/>
      <c r="X1978" s="443"/>
      <c r="Y1978" s="441"/>
      <c r="Z1978" s="445"/>
      <c r="AA1978" s="441"/>
      <c r="AB1978" s="443"/>
      <c r="AC1978" s="441"/>
      <c r="AD1978" s="444"/>
      <c r="AG1978" s="441"/>
      <c r="AH1978" s="441"/>
      <c r="AI1978" s="443"/>
      <c r="AL1978" s="441"/>
      <c r="AN1978" s="441"/>
      <c r="AO1978" s="443"/>
      <c r="AP1978" s="441"/>
      <c r="AQ1978" s="441"/>
      <c r="AR1978" s="441"/>
      <c r="AS1978" s="441"/>
      <c r="AT1978" s="441"/>
      <c r="AU1978" s="441"/>
      <c r="AV1978" s="443"/>
      <c r="AW1978" s="442"/>
      <c r="AY1978" s="441"/>
      <c r="BC1978" s="441"/>
      <c r="BD1978" s="441"/>
      <c r="BE1978" s="441"/>
      <c r="BF1978" s="441"/>
      <c r="BG1978" s="441"/>
      <c r="BH1978" s="441"/>
      <c r="BI1978" s="441"/>
      <c r="BJ1978" s="441"/>
      <c r="BK1978" s="441"/>
    </row>
    <row r="1979" spans="1:63" x14ac:dyDescent="0.25">
      <c r="A1979" s="443"/>
      <c r="B1979" s="438"/>
      <c r="C1979" s="441"/>
      <c r="D1979" s="441"/>
      <c r="E1979" s="441"/>
      <c r="I1979" s="442"/>
      <c r="Q1979" s="443"/>
      <c r="S1979" s="443"/>
      <c r="T1979" s="441"/>
      <c r="U1979" s="444"/>
      <c r="V1979" s="438"/>
      <c r="W1979" s="443"/>
      <c r="X1979" s="443"/>
      <c r="Y1979" s="441"/>
      <c r="Z1979" s="445"/>
      <c r="AA1979" s="441"/>
      <c r="AB1979" s="443"/>
      <c r="AC1979" s="441"/>
      <c r="AD1979" s="444"/>
      <c r="AG1979" s="441"/>
      <c r="AH1979" s="441"/>
      <c r="AI1979" s="443"/>
      <c r="AL1979" s="441"/>
      <c r="AN1979" s="441"/>
      <c r="AO1979" s="443"/>
      <c r="AP1979" s="441"/>
      <c r="AQ1979" s="441"/>
      <c r="AR1979" s="441"/>
      <c r="AS1979" s="441"/>
      <c r="AT1979" s="441"/>
      <c r="AU1979" s="441"/>
      <c r="AV1979" s="443"/>
      <c r="AW1979" s="442"/>
      <c r="AY1979" s="441"/>
      <c r="BC1979" s="441"/>
      <c r="BD1979" s="441"/>
      <c r="BE1979" s="441"/>
      <c r="BF1979" s="441"/>
      <c r="BG1979" s="441"/>
      <c r="BH1979" s="441"/>
      <c r="BI1979" s="441"/>
      <c r="BJ1979" s="441"/>
      <c r="BK1979" s="441"/>
    </row>
    <row r="1980" spans="1:63" x14ac:dyDescent="0.25">
      <c r="A1980" s="443"/>
      <c r="B1980" s="438"/>
      <c r="C1980" s="441"/>
      <c r="D1980" s="441"/>
      <c r="E1980" s="441"/>
      <c r="I1980" s="442"/>
      <c r="Q1980" s="443"/>
      <c r="S1980" s="443"/>
      <c r="T1980" s="441"/>
      <c r="U1980" s="444"/>
      <c r="V1980" s="438"/>
      <c r="W1980" s="443"/>
      <c r="X1980" s="443"/>
      <c r="Y1980" s="441"/>
      <c r="Z1980" s="445"/>
      <c r="AA1980" s="441"/>
      <c r="AB1980" s="443"/>
      <c r="AC1980" s="441"/>
      <c r="AD1980" s="444"/>
      <c r="AG1980" s="441"/>
      <c r="AH1980" s="441"/>
      <c r="AI1980" s="443"/>
      <c r="AL1980" s="441"/>
      <c r="AN1980" s="441"/>
      <c r="AO1980" s="443"/>
      <c r="AP1980" s="441"/>
      <c r="AQ1980" s="441"/>
      <c r="AR1980" s="441"/>
      <c r="AS1980" s="441"/>
      <c r="AT1980" s="441"/>
      <c r="AU1980" s="441"/>
      <c r="AV1980" s="443"/>
      <c r="AW1980" s="442"/>
      <c r="AY1980" s="441"/>
      <c r="BC1980" s="441"/>
      <c r="BD1980" s="441"/>
      <c r="BE1980" s="441"/>
      <c r="BF1980" s="441"/>
      <c r="BG1980" s="441"/>
      <c r="BH1980" s="441"/>
      <c r="BI1980" s="441"/>
      <c r="BJ1980" s="441"/>
      <c r="BK1980" s="441"/>
    </row>
    <row r="1981" spans="1:63" x14ac:dyDescent="0.25">
      <c r="A1981" s="443"/>
      <c r="B1981" s="438"/>
      <c r="C1981" s="441"/>
      <c r="D1981" s="441"/>
      <c r="E1981" s="441"/>
      <c r="I1981" s="442"/>
      <c r="Q1981" s="443"/>
      <c r="S1981" s="443"/>
      <c r="T1981" s="441"/>
      <c r="U1981" s="444"/>
      <c r="V1981" s="438"/>
      <c r="W1981" s="443"/>
      <c r="X1981" s="443"/>
      <c r="Y1981" s="441"/>
      <c r="Z1981" s="445"/>
      <c r="AA1981" s="441"/>
      <c r="AB1981" s="443"/>
      <c r="AC1981" s="441"/>
      <c r="AD1981" s="444"/>
      <c r="AG1981" s="441"/>
      <c r="AH1981" s="441"/>
      <c r="AI1981" s="443"/>
      <c r="AL1981" s="441"/>
      <c r="AN1981" s="441"/>
      <c r="AO1981" s="443"/>
      <c r="AP1981" s="441"/>
      <c r="AQ1981" s="441"/>
      <c r="AR1981" s="441"/>
      <c r="AS1981" s="441"/>
      <c r="AT1981" s="441"/>
      <c r="AU1981" s="441"/>
      <c r="AV1981" s="443"/>
      <c r="AW1981" s="442"/>
      <c r="AY1981" s="441"/>
      <c r="BC1981" s="441"/>
      <c r="BD1981" s="441"/>
      <c r="BE1981" s="441"/>
      <c r="BF1981" s="441"/>
      <c r="BG1981" s="441"/>
      <c r="BH1981" s="441"/>
      <c r="BI1981" s="441"/>
      <c r="BJ1981" s="441"/>
      <c r="BK1981" s="441"/>
    </row>
    <row r="1982" spans="1:63" x14ac:dyDescent="0.25">
      <c r="A1982" s="443"/>
      <c r="B1982" s="438"/>
      <c r="C1982" s="441"/>
      <c r="D1982" s="441"/>
      <c r="E1982" s="441"/>
      <c r="I1982" s="442"/>
      <c r="Q1982" s="443"/>
      <c r="S1982" s="443"/>
      <c r="T1982" s="441"/>
      <c r="U1982" s="444"/>
      <c r="V1982" s="438"/>
      <c r="W1982" s="443"/>
      <c r="X1982" s="443"/>
      <c r="Y1982" s="441"/>
      <c r="Z1982" s="445"/>
      <c r="AA1982" s="441"/>
      <c r="AB1982" s="443"/>
      <c r="AC1982" s="441"/>
      <c r="AD1982" s="444"/>
      <c r="AG1982" s="441"/>
      <c r="AH1982" s="441"/>
      <c r="AI1982" s="443"/>
      <c r="AL1982" s="441"/>
      <c r="AN1982" s="441"/>
      <c r="AO1982" s="443"/>
      <c r="AP1982" s="441"/>
      <c r="AQ1982" s="441"/>
      <c r="AR1982" s="441"/>
      <c r="AS1982" s="441"/>
      <c r="AT1982" s="441"/>
      <c r="AU1982" s="441"/>
      <c r="AV1982" s="443"/>
      <c r="AW1982" s="442"/>
      <c r="AY1982" s="441"/>
      <c r="BC1982" s="441"/>
      <c r="BD1982" s="441"/>
      <c r="BE1982" s="441"/>
      <c r="BF1982" s="441"/>
      <c r="BG1982" s="441"/>
      <c r="BH1982" s="441"/>
      <c r="BI1982" s="441"/>
      <c r="BJ1982" s="441"/>
      <c r="BK1982" s="441"/>
    </row>
    <row r="1983" spans="1:63" x14ac:dyDescent="0.25">
      <c r="A1983" s="443"/>
      <c r="B1983" s="438"/>
      <c r="C1983" s="441"/>
      <c r="D1983" s="441"/>
      <c r="E1983" s="441"/>
      <c r="I1983" s="442"/>
      <c r="Q1983" s="443"/>
      <c r="S1983" s="443"/>
      <c r="T1983" s="441"/>
      <c r="U1983" s="444"/>
      <c r="V1983" s="438"/>
      <c r="W1983" s="443"/>
      <c r="X1983" s="443"/>
      <c r="Y1983" s="441"/>
      <c r="Z1983" s="445"/>
      <c r="AA1983" s="441"/>
      <c r="AB1983" s="443"/>
      <c r="AC1983" s="441"/>
      <c r="AD1983" s="444"/>
      <c r="AG1983" s="441"/>
      <c r="AH1983" s="441"/>
      <c r="AI1983" s="443"/>
      <c r="AL1983" s="441"/>
      <c r="AN1983" s="441"/>
      <c r="AO1983" s="443"/>
      <c r="AP1983" s="441"/>
      <c r="AQ1983" s="441"/>
      <c r="AR1983" s="441"/>
      <c r="AS1983" s="441"/>
      <c r="AT1983" s="441"/>
      <c r="AU1983" s="441"/>
      <c r="AV1983" s="443"/>
      <c r="AW1983" s="442"/>
      <c r="AY1983" s="441"/>
      <c r="BC1983" s="441"/>
      <c r="BD1983" s="441"/>
      <c r="BE1983" s="441"/>
      <c r="BF1983" s="441"/>
      <c r="BG1983" s="441"/>
      <c r="BH1983" s="441"/>
      <c r="BI1983" s="441"/>
      <c r="BJ1983" s="441"/>
      <c r="BK1983" s="441"/>
    </row>
    <row r="1984" spans="1:63" x14ac:dyDescent="0.25">
      <c r="A1984" s="443"/>
      <c r="B1984" s="438"/>
      <c r="C1984" s="441"/>
      <c r="D1984" s="441"/>
      <c r="E1984" s="441"/>
      <c r="I1984" s="442"/>
      <c r="Q1984" s="443"/>
      <c r="S1984" s="443"/>
      <c r="T1984" s="441"/>
      <c r="U1984" s="444"/>
      <c r="V1984" s="438"/>
      <c r="W1984" s="443"/>
      <c r="X1984" s="443"/>
      <c r="Y1984" s="441"/>
      <c r="Z1984" s="445"/>
      <c r="AA1984" s="441"/>
      <c r="AB1984" s="443"/>
      <c r="AC1984" s="441"/>
      <c r="AD1984" s="444"/>
      <c r="AG1984" s="441"/>
      <c r="AH1984" s="441"/>
      <c r="AI1984" s="443"/>
      <c r="AL1984" s="441"/>
      <c r="AN1984" s="441"/>
      <c r="AO1984" s="443"/>
      <c r="AP1984" s="441"/>
      <c r="AQ1984" s="441"/>
      <c r="AR1984" s="441"/>
      <c r="AS1984" s="441"/>
      <c r="AT1984" s="441"/>
      <c r="AU1984" s="441"/>
      <c r="AV1984" s="443"/>
      <c r="AW1984" s="442"/>
      <c r="AY1984" s="441"/>
      <c r="BC1984" s="441"/>
      <c r="BD1984" s="441"/>
      <c r="BE1984" s="441"/>
      <c r="BF1984" s="441"/>
      <c r="BG1984" s="441"/>
      <c r="BH1984" s="441"/>
      <c r="BI1984" s="441"/>
      <c r="BJ1984" s="441"/>
      <c r="BK1984" s="441"/>
    </row>
    <row r="1985" spans="1:63" x14ac:dyDescent="0.25">
      <c r="A1985" s="443"/>
      <c r="B1985" s="438"/>
      <c r="C1985" s="441"/>
      <c r="D1985" s="441"/>
      <c r="E1985" s="441"/>
      <c r="I1985" s="442"/>
      <c r="Q1985" s="443"/>
      <c r="S1985" s="443"/>
      <c r="T1985" s="441"/>
      <c r="U1985" s="444"/>
      <c r="V1985" s="438"/>
      <c r="W1985" s="443"/>
      <c r="X1985" s="443"/>
      <c r="Y1985" s="441"/>
      <c r="Z1985" s="445"/>
      <c r="AA1985" s="441"/>
      <c r="AB1985" s="443"/>
      <c r="AC1985" s="441"/>
      <c r="AD1985" s="444"/>
      <c r="AG1985" s="441"/>
      <c r="AH1985" s="441"/>
      <c r="AI1985" s="443"/>
      <c r="AL1985" s="441"/>
      <c r="AN1985" s="441"/>
      <c r="AO1985" s="443"/>
      <c r="AP1985" s="441"/>
      <c r="AQ1985" s="441"/>
      <c r="AR1985" s="441"/>
      <c r="AS1985" s="441"/>
      <c r="AT1985" s="441"/>
      <c r="AU1985" s="441"/>
      <c r="AV1985" s="443"/>
      <c r="AW1985" s="442"/>
      <c r="AY1985" s="441"/>
      <c r="BC1985" s="441"/>
      <c r="BD1985" s="441"/>
      <c r="BE1985" s="441"/>
      <c r="BF1985" s="441"/>
      <c r="BG1985" s="441"/>
      <c r="BH1985" s="441"/>
      <c r="BI1985" s="441"/>
      <c r="BJ1985" s="441"/>
      <c r="BK1985" s="441"/>
    </row>
    <row r="1986" spans="1:63" x14ac:dyDescent="0.25">
      <c r="A1986" s="443"/>
      <c r="B1986" s="438"/>
      <c r="C1986" s="441"/>
      <c r="D1986" s="441"/>
      <c r="E1986" s="441"/>
      <c r="I1986" s="442"/>
      <c r="Q1986" s="443"/>
      <c r="S1986" s="443"/>
      <c r="T1986" s="441"/>
      <c r="U1986" s="444"/>
      <c r="V1986" s="438"/>
      <c r="W1986" s="443"/>
      <c r="X1986" s="443"/>
      <c r="Y1986" s="441"/>
      <c r="Z1986" s="445"/>
      <c r="AA1986" s="441"/>
      <c r="AB1986" s="443"/>
      <c r="AC1986" s="441"/>
      <c r="AD1986" s="444"/>
      <c r="AG1986" s="441"/>
      <c r="AH1986" s="441"/>
      <c r="AI1986" s="443"/>
      <c r="AL1986" s="441"/>
      <c r="AN1986" s="441"/>
      <c r="AO1986" s="443"/>
      <c r="AP1986" s="441"/>
      <c r="AQ1986" s="441"/>
      <c r="AR1986" s="441"/>
      <c r="AS1986" s="441"/>
      <c r="AT1986" s="441"/>
      <c r="AU1986" s="441"/>
      <c r="AV1986" s="443"/>
      <c r="AW1986" s="442"/>
      <c r="AY1986" s="441"/>
      <c r="BC1986" s="441"/>
      <c r="BD1986" s="441"/>
      <c r="BE1986" s="441"/>
      <c r="BF1986" s="441"/>
      <c r="BG1986" s="441"/>
      <c r="BH1986" s="441"/>
      <c r="BI1986" s="441"/>
      <c r="BJ1986" s="441"/>
      <c r="BK1986" s="441"/>
    </row>
    <row r="1987" spans="1:63" x14ac:dyDescent="0.25">
      <c r="A1987" s="443"/>
      <c r="B1987" s="438"/>
      <c r="C1987" s="441"/>
      <c r="D1987" s="441"/>
      <c r="E1987" s="441"/>
      <c r="I1987" s="442"/>
      <c r="Q1987" s="443"/>
      <c r="S1987" s="443"/>
      <c r="T1987" s="441"/>
      <c r="U1987" s="444"/>
      <c r="V1987" s="438"/>
      <c r="W1987" s="443"/>
      <c r="X1987" s="443"/>
      <c r="Y1987" s="441"/>
      <c r="Z1987" s="445"/>
      <c r="AA1987" s="441"/>
      <c r="AB1987" s="443"/>
      <c r="AC1987" s="441"/>
      <c r="AD1987" s="444"/>
      <c r="AG1987" s="441"/>
      <c r="AH1987" s="441"/>
      <c r="AI1987" s="443"/>
      <c r="AL1987" s="441"/>
      <c r="AN1987" s="441"/>
      <c r="AO1987" s="443"/>
      <c r="AP1987" s="441"/>
      <c r="AQ1987" s="441"/>
      <c r="AR1987" s="441"/>
      <c r="AS1987" s="441"/>
      <c r="AT1987" s="441"/>
      <c r="AU1987" s="441"/>
      <c r="AV1987" s="443"/>
      <c r="AW1987" s="442"/>
      <c r="AY1987" s="441"/>
      <c r="BC1987" s="441"/>
      <c r="BD1987" s="441"/>
      <c r="BE1987" s="441"/>
      <c r="BF1987" s="441"/>
      <c r="BG1987" s="441"/>
      <c r="BH1987" s="441"/>
      <c r="BI1987" s="441"/>
      <c r="BJ1987" s="441"/>
      <c r="BK1987" s="441"/>
    </row>
    <row r="1988" spans="1:63" x14ac:dyDescent="0.25">
      <c r="A1988" s="443"/>
      <c r="B1988" s="438"/>
      <c r="C1988" s="441"/>
      <c r="D1988" s="441"/>
      <c r="E1988" s="441"/>
      <c r="I1988" s="442"/>
      <c r="Q1988" s="443"/>
      <c r="S1988" s="443"/>
      <c r="T1988" s="441"/>
      <c r="U1988" s="444"/>
      <c r="V1988" s="438"/>
      <c r="W1988" s="443"/>
      <c r="X1988" s="443"/>
      <c r="Y1988" s="441"/>
      <c r="Z1988" s="445"/>
      <c r="AA1988" s="441"/>
      <c r="AB1988" s="443"/>
      <c r="AC1988" s="441"/>
      <c r="AD1988" s="444"/>
      <c r="AG1988" s="441"/>
      <c r="AH1988" s="441"/>
      <c r="AI1988" s="443"/>
      <c r="AL1988" s="441"/>
      <c r="AN1988" s="441"/>
      <c r="AO1988" s="443"/>
      <c r="AP1988" s="441"/>
      <c r="AQ1988" s="441"/>
      <c r="AR1988" s="441"/>
      <c r="AS1988" s="441"/>
      <c r="AT1988" s="441"/>
      <c r="AU1988" s="441"/>
      <c r="AV1988" s="443"/>
      <c r="AW1988" s="442"/>
      <c r="AY1988" s="441"/>
      <c r="BC1988" s="441"/>
      <c r="BD1988" s="441"/>
      <c r="BE1988" s="441"/>
      <c r="BF1988" s="441"/>
      <c r="BG1988" s="441"/>
      <c r="BH1988" s="441"/>
      <c r="BI1988" s="441"/>
      <c r="BJ1988" s="441"/>
      <c r="BK1988" s="441"/>
    </row>
    <row r="1989" spans="1:63" x14ac:dyDescent="0.25">
      <c r="A1989" s="443"/>
      <c r="B1989" s="438"/>
      <c r="C1989" s="441"/>
      <c r="D1989" s="441"/>
      <c r="E1989" s="441"/>
      <c r="I1989" s="442"/>
      <c r="Q1989" s="443"/>
      <c r="S1989" s="443"/>
      <c r="T1989" s="441"/>
      <c r="U1989" s="444"/>
      <c r="V1989" s="438"/>
      <c r="W1989" s="443"/>
      <c r="X1989" s="443"/>
      <c r="Y1989" s="441"/>
      <c r="Z1989" s="445"/>
      <c r="AA1989" s="441"/>
      <c r="AB1989" s="443"/>
      <c r="AC1989" s="441"/>
      <c r="AD1989" s="444"/>
      <c r="AG1989" s="441"/>
      <c r="AH1989" s="441"/>
      <c r="AI1989" s="443"/>
      <c r="AL1989" s="441"/>
      <c r="AN1989" s="441"/>
      <c r="AO1989" s="443"/>
      <c r="AP1989" s="441"/>
      <c r="AQ1989" s="441"/>
      <c r="AR1989" s="441"/>
      <c r="AS1989" s="441"/>
      <c r="AT1989" s="441"/>
      <c r="AU1989" s="441"/>
      <c r="AV1989" s="443"/>
      <c r="AW1989" s="442"/>
      <c r="AY1989" s="441"/>
      <c r="BC1989" s="441"/>
      <c r="BD1989" s="441"/>
      <c r="BE1989" s="441"/>
      <c r="BF1989" s="441"/>
      <c r="BG1989" s="441"/>
      <c r="BH1989" s="441"/>
      <c r="BI1989" s="441"/>
      <c r="BJ1989" s="441"/>
      <c r="BK1989" s="441"/>
    </row>
    <row r="1990" spans="1:63" x14ac:dyDescent="0.25">
      <c r="A1990" s="443"/>
      <c r="B1990" s="438"/>
      <c r="C1990" s="441"/>
      <c r="D1990" s="441"/>
      <c r="E1990" s="441"/>
      <c r="I1990" s="442"/>
      <c r="Q1990" s="443"/>
      <c r="S1990" s="443"/>
      <c r="T1990" s="441"/>
      <c r="U1990" s="444"/>
      <c r="V1990" s="438"/>
      <c r="W1990" s="443"/>
      <c r="X1990" s="443"/>
      <c r="Y1990" s="441"/>
      <c r="Z1990" s="445"/>
      <c r="AA1990" s="441"/>
      <c r="AB1990" s="443"/>
      <c r="AC1990" s="441"/>
      <c r="AD1990" s="444"/>
      <c r="AG1990" s="441"/>
      <c r="AH1990" s="441"/>
      <c r="AI1990" s="443"/>
      <c r="AL1990" s="441"/>
      <c r="AN1990" s="441"/>
      <c r="AO1990" s="443"/>
      <c r="AP1990" s="441"/>
      <c r="AQ1990" s="441"/>
      <c r="AR1990" s="441"/>
      <c r="AS1990" s="441"/>
      <c r="AT1990" s="441"/>
      <c r="AU1990" s="441"/>
      <c r="AV1990" s="443"/>
      <c r="AW1990" s="442"/>
      <c r="AY1990" s="441"/>
      <c r="BC1990" s="441"/>
      <c r="BD1990" s="441"/>
      <c r="BE1990" s="441"/>
      <c r="BF1990" s="441"/>
      <c r="BG1990" s="441"/>
      <c r="BH1990" s="441"/>
      <c r="BI1990" s="441"/>
      <c r="BJ1990" s="441"/>
      <c r="BK1990" s="441"/>
    </row>
    <row r="1991" spans="1:63" x14ac:dyDescent="0.25">
      <c r="A1991" s="443"/>
      <c r="B1991" s="438"/>
      <c r="C1991" s="441"/>
      <c r="D1991" s="441"/>
      <c r="E1991" s="441"/>
      <c r="I1991" s="442"/>
      <c r="Q1991" s="443"/>
      <c r="S1991" s="443"/>
      <c r="T1991" s="441"/>
      <c r="U1991" s="444"/>
      <c r="V1991" s="438"/>
      <c r="W1991" s="443"/>
      <c r="X1991" s="443"/>
      <c r="Y1991" s="441"/>
      <c r="Z1991" s="445"/>
      <c r="AA1991" s="441"/>
      <c r="AB1991" s="443"/>
      <c r="AC1991" s="441"/>
      <c r="AD1991" s="444"/>
      <c r="AG1991" s="441"/>
      <c r="AH1991" s="441"/>
      <c r="AI1991" s="443"/>
      <c r="AL1991" s="441"/>
      <c r="AN1991" s="441"/>
      <c r="AO1991" s="443"/>
      <c r="AP1991" s="441"/>
      <c r="AQ1991" s="441"/>
      <c r="AR1991" s="441"/>
      <c r="AS1991" s="441"/>
      <c r="AT1991" s="441"/>
      <c r="AU1991" s="441"/>
      <c r="AV1991" s="443"/>
      <c r="AW1991" s="442"/>
      <c r="AY1991" s="441"/>
      <c r="BC1991" s="441"/>
      <c r="BD1991" s="441"/>
      <c r="BE1991" s="441"/>
      <c r="BF1991" s="441"/>
      <c r="BG1991" s="441"/>
      <c r="BH1991" s="441"/>
      <c r="BI1991" s="441"/>
      <c r="BJ1991" s="441"/>
      <c r="BK1991" s="441"/>
    </row>
    <row r="1992" spans="1:63" x14ac:dyDescent="0.25">
      <c r="A1992" s="443"/>
      <c r="B1992" s="438"/>
      <c r="C1992" s="441"/>
      <c r="D1992" s="441"/>
      <c r="E1992" s="441"/>
      <c r="I1992" s="442"/>
      <c r="Q1992" s="443"/>
      <c r="S1992" s="443"/>
      <c r="T1992" s="441"/>
      <c r="U1992" s="444"/>
      <c r="V1992" s="438"/>
      <c r="W1992" s="443"/>
      <c r="X1992" s="443"/>
      <c r="Y1992" s="441"/>
      <c r="Z1992" s="445"/>
      <c r="AA1992" s="441"/>
      <c r="AB1992" s="443"/>
      <c r="AC1992" s="441"/>
      <c r="AD1992" s="444"/>
      <c r="AG1992" s="441"/>
      <c r="AH1992" s="441"/>
      <c r="AI1992" s="443"/>
      <c r="AL1992" s="441"/>
      <c r="AN1992" s="441"/>
      <c r="AO1992" s="443"/>
      <c r="AP1992" s="441"/>
      <c r="AQ1992" s="441"/>
      <c r="AR1992" s="441"/>
      <c r="AS1992" s="441"/>
      <c r="AT1992" s="441"/>
      <c r="AU1992" s="441"/>
      <c r="AV1992" s="443"/>
      <c r="AW1992" s="442"/>
      <c r="AY1992" s="441"/>
      <c r="BC1992" s="441"/>
      <c r="BD1992" s="441"/>
      <c r="BE1992" s="441"/>
      <c r="BF1992" s="441"/>
      <c r="BG1992" s="441"/>
      <c r="BH1992" s="441"/>
      <c r="BI1992" s="441"/>
      <c r="BJ1992" s="441"/>
      <c r="BK1992" s="441"/>
    </row>
    <row r="1993" spans="1:63" x14ac:dyDescent="0.25">
      <c r="A1993" s="443"/>
      <c r="B1993" s="438"/>
      <c r="C1993" s="441"/>
      <c r="D1993" s="441"/>
      <c r="E1993" s="441"/>
      <c r="I1993" s="442"/>
      <c r="Q1993" s="443"/>
      <c r="S1993" s="443"/>
      <c r="T1993" s="441"/>
      <c r="U1993" s="444"/>
      <c r="V1993" s="438"/>
      <c r="W1993" s="443"/>
      <c r="X1993" s="443"/>
      <c r="Y1993" s="441"/>
      <c r="Z1993" s="445"/>
      <c r="AA1993" s="441"/>
      <c r="AB1993" s="443"/>
      <c r="AC1993" s="441"/>
      <c r="AD1993" s="444"/>
      <c r="AG1993" s="441"/>
      <c r="AH1993" s="441"/>
      <c r="AI1993" s="443"/>
      <c r="AL1993" s="441"/>
      <c r="AN1993" s="441"/>
      <c r="AO1993" s="443"/>
      <c r="AP1993" s="441"/>
      <c r="AQ1993" s="441"/>
      <c r="AR1993" s="441"/>
      <c r="AS1993" s="441"/>
      <c r="AT1993" s="441"/>
      <c r="AU1993" s="441"/>
      <c r="AV1993" s="443"/>
      <c r="AW1993" s="442"/>
      <c r="AY1993" s="441"/>
      <c r="BC1993" s="441"/>
      <c r="BD1993" s="441"/>
      <c r="BE1993" s="441"/>
      <c r="BF1993" s="441"/>
      <c r="BG1993" s="441"/>
      <c r="BH1993" s="441"/>
      <c r="BI1993" s="441"/>
      <c r="BJ1993" s="441"/>
      <c r="BK1993" s="441"/>
    </row>
    <row r="1994" spans="1:63" x14ac:dyDescent="0.25">
      <c r="A1994" s="443"/>
      <c r="B1994" s="438"/>
      <c r="C1994" s="441"/>
      <c r="D1994" s="441"/>
      <c r="E1994" s="441"/>
      <c r="I1994" s="442"/>
      <c r="Q1994" s="443"/>
      <c r="S1994" s="443"/>
      <c r="T1994" s="441"/>
      <c r="U1994" s="444"/>
      <c r="V1994" s="438"/>
      <c r="W1994" s="443"/>
      <c r="X1994" s="443"/>
      <c r="Y1994" s="441"/>
      <c r="Z1994" s="445"/>
      <c r="AA1994" s="441"/>
      <c r="AB1994" s="443"/>
      <c r="AC1994" s="441"/>
      <c r="AD1994" s="444"/>
      <c r="AG1994" s="441"/>
      <c r="AH1994" s="441"/>
      <c r="AI1994" s="443"/>
      <c r="AL1994" s="441"/>
      <c r="AN1994" s="441"/>
      <c r="AO1994" s="443"/>
      <c r="AP1994" s="441"/>
      <c r="AQ1994" s="441"/>
      <c r="AR1994" s="441"/>
      <c r="AS1994" s="441"/>
      <c r="AT1994" s="441"/>
      <c r="AU1994" s="441"/>
      <c r="AV1994" s="443"/>
      <c r="AW1994" s="442"/>
      <c r="AY1994" s="441"/>
      <c r="BC1994" s="441"/>
      <c r="BD1994" s="441"/>
      <c r="BE1994" s="441"/>
      <c r="BF1994" s="441"/>
      <c r="BG1994" s="441"/>
      <c r="BH1994" s="441"/>
      <c r="BI1994" s="441"/>
      <c r="BJ1994" s="441"/>
      <c r="BK1994" s="441"/>
    </row>
    <row r="1995" spans="1:63" x14ac:dyDescent="0.25">
      <c r="A1995" s="443"/>
      <c r="B1995" s="438"/>
      <c r="C1995" s="441"/>
      <c r="D1995" s="441"/>
      <c r="E1995" s="441"/>
      <c r="I1995" s="442"/>
      <c r="Q1995" s="443"/>
      <c r="S1995" s="443"/>
      <c r="T1995" s="441"/>
      <c r="U1995" s="444"/>
      <c r="V1995" s="438"/>
      <c r="W1995" s="443"/>
      <c r="X1995" s="443"/>
      <c r="Y1995" s="441"/>
      <c r="Z1995" s="445"/>
      <c r="AA1995" s="441"/>
      <c r="AB1995" s="443"/>
      <c r="AC1995" s="441"/>
      <c r="AD1995" s="444"/>
      <c r="AG1995" s="441"/>
      <c r="AH1995" s="441"/>
      <c r="AI1995" s="443"/>
      <c r="AL1995" s="441"/>
      <c r="AN1995" s="441"/>
      <c r="AO1995" s="443"/>
      <c r="AP1995" s="441"/>
      <c r="AQ1995" s="441"/>
      <c r="AR1995" s="441"/>
      <c r="AS1995" s="441"/>
      <c r="AT1995" s="441"/>
      <c r="AU1995" s="441"/>
      <c r="AV1995" s="443"/>
      <c r="AW1995" s="442"/>
      <c r="AY1995" s="441"/>
      <c r="BC1995" s="441"/>
      <c r="BD1995" s="441"/>
      <c r="BE1995" s="441"/>
      <c r="BF1995" s="441"/>
      <c r="BG1995" s="441"/>
      <c r="BH1995" s="441"/>
      <c r="BI1995" s="441"/>
      <c r="BJ1995" s="441"/>
      <c r="BK1995" s="441"/>
    </row>
    <row r="1996" spans="1:63" x14ac:dyDescent="0.25">
      <c r="A1996" s="443"/>
      <c r="B1996" s="438"/>
      <c r="C1996" s="441"/>
      <c r="D1996" s="441"/>
      <c r="E1996" s="441"/>
      <c r="I1996" s="442"/>
      <c r="Q1996" s="443"/>
      <c r="S1996" s="443"/>
      <c r="T1996" s="441"/>
      <c r="U1996" s="444"/>
      <c r="V1996" s="438"/>
      <c r="W1996" s="443"/>
      <c r="X1996" s="443"/>
      <c r="Y1996" s="441"/>
      <c r="Z1996" s="445"/>
      <c r="AA1996" s="441"/>
      <c r="AB1996" s="443"/>
      <c r="AC1996" s="441"/>
      <c r="AD1996" s="444"/>
      <c r="AG1996" s="441"/>
      <c r="AH1996" s="441"/>
      <c r="AI1996" s="443"/>
      <c r="AL1996" s="441"/>
      <c r="AN1996" s="441"/>
      <c r="AO1996" s="443"/>
      <c r="AP1996" s="441"/>
      <c r="AQ1996" s="441"/>
      <c r="AR1996" s="441"/>
      <c r="AS1996" s="441"/>
      <c r="AT1996" s="441"/>
      <c r="AU1996" s="441"/>
      <c r="AV1996" s="443"/>
      <c r="AW1996" s="442"/>
      <c r="AY1996" s="441"/>
      <c r="BC1996" s="441"/>
      <c r="BD1996" s="441"/>
      <c r="BE1996" s="441"/>
      <c r="BF1996" s="441"/>
      <c r="BG1996" s="441"/>
      <c r="BH1996" s="441"/>
      <c r="BI1996" s="441"/>
      <c r="BJ1996" s="441"/>
      <c r="BK1996" s="441"/>
    </row>
    <row r="1997" spans="1:63" x14ac:dyDescent="0.25">
      <c r="A1997" s="443"/>
      <c r="B1997" s="438"/>
      <c r="C1997" s="441"/>
      <c r="D1997" s="441"/>
      <c r="E1997" s="441"/>
      <c r="I1997" s="442"/>
      <c r="Q1997" s="443"/>
      <c r="S1997" s="443"/>
      <c r="T1997" s="441"/>
      <c r="U1997" s="444"/>
      <c r="V1997" s="438"/>
      <c r="W1997" s="443"/>
      <c r="X1997" s="443"/>
      <c r="Y1997" s="441"/>
      <c r="Z1997" s="445"/>
      <c r="AA1997" s="441"/>
      <c r="AB1997" s="443"/>
      <c r="AC1997" s="441"/>
      <c r="AD1997" s="444"/>
      <c r="AG1997" s="441"/>
      <c r="AH1997" s="441"/>
      <c r="AI1997" s="443"/>
      <c r="AL1997" s="441"/>
      <c r="AN1997" s="441"/>
      <c r="AO1997" s="443"/>
      <c r="AP1997" s="441"/>
      <c r="AQ1997" s="441"/>
      <c r="AR1997" s="441"/>
      <c r="AS1997" s="441"/>
      <c r="AT1997" s="441"/>
      <c r="AU1997" s="441"/>
      <c r="AV1997" s="443"/>
      <c r="AW1997" s="442"/>
      <c r="AY1997" s="441"/>
      <c r="BC1997" s="441"/>
      <c r="BD1997" s="441"/>
      <c r="BE1997" s="441"/>
      <c r="BF1997" s="441"/>
      <c r="BG1997" s="441"/>
      <c r="BH1997" s="441"/>
      <c r="BI1997" s="441"/>
      <c r="BJ1997" s="441"/>
      <c r="BK1997" s="441"/>
    </row>
    <row r="1998" spans="1:63" x14ac:dyDescent="0.25">
      <c r="A1998" s="443"/>
      <c r="B1998" s="438"/>
      <c r="C1998" s="441"/>
      <c r="D1998" s="441"/>
      <c r="E1998" s="441"/>
      <c r="I1998" s="442"/>
      <c r="Q1998" s="443"/>
      <c r="S1998" s="443"/>
      <c r="T1998" s="441"/>
      <c r="U1998" s="444"/>
      <c r="V1998" s="438"/>
      <c r="W1998" s="443"/>
      <c r="X1998" s="443"/>
      <c r="Y1998" s="441"/>
      <c r="Z1998" s="445"/>
      <c r="AA1998" s="441"/>
      <c r="AB1998" s="443"/>
      <c r="AC1998" s="441"/>
      <c r="AD1998" s="444"/>
      <c r="AG1998" s="441"/>
      <c r="AH1998" s="441"/>
      <c r="AI1998" s="443"/>
      <c r="AL1998" s="441"/>
      <c r="AN1998" s="441"/>
      <c r="AO1998" s="443"/>
      <c r="AP1998" s="441"/>
      <c r="AQ1998" s="441"/>
      <c r="AR1998" s="441"/>
      <c r="AS1998" s="441"/>
      <c r="AT1998" s="441"/>
      <c r="AU1998" s="441"/>
      <c r="AV1998" s="443"/>
      <c r="AW1998" s="442"/>
      <c r="AY1998" s="441"/>
      <c r="BC1998" s="441"/>
      <c r="BD1998" s="441"/>
      <c r="BE1998" s="441"/>
      <c r="BF1998" s="441"/>
      <c r="BG1998" s="441"/>
      <c r="BH1998" s="441"/>
      <c r="BI1998" s="441"/>
      <c r="BJ1998" s="441"/>
      <c r="BK1998" s="441"/>
    </row>
    <row r="1999" spans="1:63" x14ac:dyDescent="0.25">
      <c r="A1999" s="443"/>
      <c r="B1999" s="438"/>
      <c r="C1999" s="441"/>
      <c r="D1999" s="441"/>
      <c r="E1999" s="441"/>
      <c r="I1999" s="442"/>
      <c r="Q1999" s="443"/>
      <c r="S1999" s="443"/>
      <c r="T1999" s="441"/>
      <c r="U1999" s="444"/>
      <c r="V1999" s="438"/>
      <c r="W1999" s="443"/>
      <c r="X1999" s="443"/>
      <c r="Y1999" s="441"/>
      <c r="Z1999" s="445"/>
      <c r="AA1999" s="441"/>
      <c r="AB1999" s="443"/>
      <c r="AC1999" s="441"/>
      <c r="AD1999" s="444"/>
      <c r="AG1999" s="441"/>
      <c r="AH1999" s="441"/>
      <c r="AI1999" s="443"/>
      <c r="AL1999" s="441"/>
      <c r="AN1999" s="441"/>
      <c r="AO1999" s="443"/>
      <c r="AP1999" s="441"/>
      <c r="AQ1999" s="441"/>
      <c r="AR1999" s="441"/>
      <c r="AS1999" s="441"/>
      <c r="AT1999" s="441"/>
      <c r="AU1999" s="441"/>
      <c r="AV1999" s="443"/>
      <c r="AW1999" s="442"/>
      <c r="AY1999" s="441"/>
      <c r="BC1999" s="441"/>
      <c r="BD1999" s="441"/>
      <c r="BE1999" s="441"/>
      <c r="BF1999" s="441"/>
      <c r="BG1999" s="441"/>
      <c r="BH1999" s="441"/>
      <c r="BI1999" s="441"/>
      <c r="BJ1999" s="441"/>
      <c r="BK1999" s="441"/>
    </row>
    <row r="2000" spans="1:63" x14ac:dyDescent="0.25">
      <c r="A2000" s="443"/>
      <c r="B2000" s="438"/>
      <c r="C2000" s="441"/>
      <c r="D2000" s="441"/>
      <c r="E2000" s="441"/>
      <c r="I2000" s="442"/>
      <c r="Q2000" s="443"/>
      <c r="S2000" s="443"/>
      <c r="T2000" s="441"/>
      <c r="U2000" s="444"/>
      <c r="V2000" s="438"/>
      <c r="W2000" s="443"/>
      <c r="X2000" s="443"/>
      <c r="Y2000" s="441"/>
      <c r="Z2000" s="445"/>
      <c r="AA2000" s="441"/>
      <c r="AB2000" s="443"/>
      <c r="AC2000" s="441"/>
      <c r="AD2000" s="444"/>
      <c r="AG2000" s="441"/>
      <c r="AH2000" s="441"/>
      <c r="AI2000" s="443"/>
      <c r="AL2000" s="441"/>
      <c r="AN2000" s="441"/>
      <c r="AO2000" s="443"/>
      <c r="AP2000" s="441"/>
      <c r="AQ2000" s="441"/>
      <c r="AR2000" s="441"/>
      <c r="AS2000" s="441"/>
      <c r="AT2000" s="441"/>
      <c r="AU2000" s="441"/>
      <c r="AV2000" s="443"/>
      <c r="AW2000" s="442"/>
      <c r="AY2000" s="441"/>
      <c r="BC2000" s="441"/>
      <c r="BD2000" s="441"/>
      <c r="BE2000" s="441"/>
      <c r="BF2000" s="441"/>
      <c r="BG2000" s="441"/>
      <c r="BH2000" s="441"/>
      <c r="BI2000" s="441"/>
      <c r="BJ2000" s="441"/>
      <c r="BK2000" s="441"/>
    </row>
    <row r="2001" spans="1:63" x14ac:dyDescent="0.25">
      <c r="A2001" s="443"/>
      <c r="B2001" s="438"/>
      <c r="C2001" s="441"/>
      <c r="D2001" s="441"/>
      <c r="E2001" s="441"/>
      <c r="I2001" s="442"/>
      <c r="Q2001" s="443"/>
      <c r="S2001" s="443"/>
      <c r="T2001" s="441"/>
      <c r="U2001" s="444"/>
      <c r="V2001" s="438"/>
      <c r="W2001" s="443"/>
      <c r="X2001" s="443"/>
      <c r="Y2001" s="441"/>
      <c r="Z2001" s="445"/>
      <c r="AA2001" s="441"/>
      <c r="AB2001" s="443"/>
      <c r="AC2001" s="441"/>
      <c r="AD2001" s="444"/>
      <c r="AG2001" s="441"/>
      <c r="AH2001" s="441"/>
      <c r="AI2001" s="443"/>
      <c r="AL2001" s="441"/>
      <c r="AN2001" s="441"/>
      <c r="AO2001" s="443"/>
      <c r="AP2001" s="441"/>
      <c r="AQ2001" s="441"/>
      <c r="AR2001" s="441"/>
      <c r="AS2001" s="441"/>
      <c r="AT2001" s="441"/>
      <c r="AU2001" s="441"/>
      <c r="AV2001" s="443"/>
      <c r="AW2001" s="442"/>
      <c r="AY2001" s="441"/>
      <c r="BC2001" s="441"/>
      <c r="BD2001" s="441"/>
      <c r="BE2001" s="441"/>
      <c r="BF2001" s="441"/>
      <c r="BG2001" s="441"/>
      <c r="BH2001" s="441"/>
      <c r="BI2001" s="441"/>
      <c r="BJ2001" s="441"/>
      <c r="BK2001" s="441"/>
    </row>
    <row r="2002" spans="1:63" x14ac:dyDescent="0.25">
      <c r="A2002" s="443"/>
      <c r="B2002" s="438"/>
      <c r="C2002" s="441"/>
      <c r="D2002" s="441"/>
      <c r="E2002" s="441"/>
      <c r="I2002" s="442"/>
      <c r="Q2002" s="443"/>
      <c r="S2002" s="443"/>
      <c r="T2002" s="441"/>
      <c r="U2002" s="444"/>
      <c r="V2002" s="438"/>
      <c r="W2002" s="443"/>
      <c r="X2002" s="443"/>
      <c r="Y2002" s="441"/>
      <c r="Z2002" s="445"/>
      <c r="AA2002" s="441"/>
      <c r="AB2002" s="443"/>
      <c r="AC2002" s="441"/>
      <c r="AD2002" s="444"/>
      <c r="AG2002" s="441"/>
      <c r="AH2002" s="441"/>
      <c r="AI2002" s="443"/>
      <c r="AL2002" s="441"/>
      <c r="AN2002" s="441"/>
      <c r="AO2002" s="443"/>
      <c r="AP2002" s="441"/>
      <c r="AQ2002" s="441"/>
      <c r="AR2002" s="441"/>
      <c r="AS2002" s="441"/>
      <c r="AT2002" s="441"/>
      <c r="AU2002" s="441"/>
      <c r="AV2002" s="443"/>
      <c r="AW2002" s="442"/>
      <c r="AY2002" s="441"/>
      <c r="BC2002" s="441"/>
      <c r="BD2002" s="441"/>
      <c r="BE2002" s="441"/>
      <c r="BF2002" s="441"/>
      <c r="BG2002" s="441"/>
      <c r="BH2002" s="441"/>
      <c r="BI2002" s="441"/>
      <c r="BJ2002" s="441"/>
      <c r="BK2002" s="441"/>
    </row>
    <row r="2003" spans="1:63" x14ac:dyDescent="0.25">
      <c r="A2003" s="443"/>
      <c r="B2003" s="438"/>
      <c r="C2003" s="441"/>
      <c r="D2003" s="441"/>
      <c r="E2003" s="441"/>
      <c r="I2003" s="442"/>
      <c r="Q2003" s="443"/>
      <c r="S2003" s="443"/>
      <c r="T2003" s="441"/>
      <c r="U2003" s="444"/>
      <c r="V2003" s="438"/>
      <c r="W2003" s="443"/>
      <c r="X2003" s="443"/>
      <c r="Y2003" s="441"/>
      <c r="Z2003" s="445"/>
      <c r="AA2003" s="441"/>
      <c r="AB2003" s="443"/>
      <c r="AC2003" s="441"/>
      <c r="AD2003" s="444"/>
      <c r="AG2003" s="441"/>
      <c r="AH2003" s="441"/>
      <c r="AI2003" s="443"/>
      <c r="AL2003" s="441"/>
      <c r="AN2003" s="441"/>
      <c r="AO2003" s="443"/>
      <c r="AP2003" s="441"/>
      <c r="AQ2003" s="441"/>
      <c r="AR2003" s="441"/>
      <c r="AS2003" s="441"/>
      <c r="AT2003" s="441"/>
      <c r="AU2003" s="441"/>
      <c r="AV2003" s="443"/>
      <c r="AW2003" s="442"/>
      <c r="AY2003" s="441"/>
      <c r="BC2003" s="441"/>
      <c r="BD2003" s="441"/>
      <c r="BE2003" s="441"/>
      <c r="BF2003" s="441"/>
      <c r="BG2003" s="441"/>
      <c r="BH2003" s="441"/>
      <c r="BI2003" s="441"/>
      <c r="BJ2003" s="441"/>
      <c r="BK2003" s="441"/>
    </row>
    <row r="2004" spans="1:63" x14ac:dyDescent="0.25">
      <c r="A2004" s="443"/>
      <c r="B2004" s="438"/>
      <c r="C2004" s="441"/>
      <c r="D2004" s="441"/>
      <c r="E2004" s="441"/>
      <c r="I2004" s="442"/>
      <c r="Q2004" s="443"/>
      <c r="S2004" s="443"/>
      <c r="T2004" s="441"/>
      <c r="U2004" s="444"/>
      <c r="V2004" s="438"/>
      <c r="W2004" s="443"/>
      <c r="X2004" s="443"/>
      <c r="Y2004" s="441"/>
      <c r="Z2004" s="445"/>
      <c r="AA2004" s="441"/>
      <c r="AB2004" s="443"/>
      <c r="AC2004" s="441"/>
      <c r="AD2004" s="444"/>
      <c r="AG2004" s="441"/>
      <c r="AH2004" s="441"/>
      <c r="AI2004" s="443"/>
      <c r="AL2004" s="441"/>
      <c r="AN2004" s="441"/>
      <c r="AO2004" s="443"/>
      <c r="AP2004" s="441"/>
      <c r="AQ2004" s="441"/>
      <c r="AR2004" s="441"/>
      <c r="AS2004" s="441"/>
      <c r="AT2004" s="441"/>
      <c r="AU2004" s="441"/>
      <c r="AV2004" s="443"/>
      <c r="AW2004" s="442"/>
      <c r="AY2004" s="441"/>
      <c r="BC2004" s="441"/>
      <c r="BD2004" s="441"/>
      <c r="BE2004" s="441"/>
      <c r="BF2004" s="441"/>
      <c r="BG2004" s="441"/>
      <c r="BH2004" s="441"/>
      <c r="BI2004" s="441"/>
      <c r="BJ2004" s="441"/>
      <c r="BK2004" s="441"/>
    </row>
    <row r="2005" spans="1:63" x14ac:dyDescent="0.25">
      <c r="A2005" s="443"/>
      <c r="B2005" s="438"/>
      <c r="C2005" s="441"/>
      <c r="D2005" s="441"/>
      <c r="E2005" s="441"/>
      <c r="I2005" s="442"/>
      <c r="Q2005" s="443"/>
      <c r="S2005" s="443"/>
      <c r="T2005" s="441"/>
      <c r="U2005" s="444"/>
      <c r="V2005" s="438"/>
      <c r="W2005" s="443"/>
      <c r="X2005" s="443"/>
      <c r="Y2005" s="441"/>
      <c r="Z2005" s="445"/>
      <c r="AA2005" s="441"/>
      <c r="AB2005" s="443"/>
      <c r="AC2005" s="441"/>
      <c r="AD2005" s="444"/>
      <c r="AG2005" s="441"/>
      <c r="AH2005" s="441"/>
      <c r="AI2005" s="443"/>
      <c r="AL2005" s="441"/>
      <c r="AN2005" s="441"/>
      <c r="AO2005" s="443"/>
      <c r="AP2005" s="441"/>
      <c r="AQ2005" s="441"/>
      <c r="AR2005" s="441"/>
      <c r="AS2005" s="441"/>
      <c r="AT2005" s="441"/>
      <c r="AU2005" s="441"/>
      <c r="AV2005" s="443"/>
      <c r="AW2005" s="442"/>
      <c r="AY2005" s="441"/>
      <c r="BC2005" s="441"/>
      <c r="BD2005" s="441"/>
      <c r="BE2005" s="441"/>
      <c r="BF2005" s="441"/>
      <c r="BG2005" s="441"/>
      <c r="BH2005" s="441"/>
      <c r="BI2005" s="441"/>
      <c r="BJ2005" s="441"/>
      <c r="BK2005" s="441"/>
    </row>
    <row r="2006" spans="1:63" x14ac:dyDescent="0.25">
      <c r="A2006" s="443"/>
      <c r="B2006" s="438"/>
      <c r="C2006" s="441"/>
      <c r="D2006" s="441"/>
      <c r="E2006" s="441"/>
      <c r="I2006" s="442"/>
      <c r="Q2006" s="443"/>
      <c r="S2006" s="443"/>
      <c r="T2006" s="441"/>
      <c r="U2006" s="444"/>
      <c r="V2006" s="438"/>
      <c r="W2006" s="443"/>
      <c r="X2006" s="443"/>
      <c r="Y2006" s="441"/>
      <c r="Z2006" s="445"/>
      <c r="AA2006" s="441"/>
      <c r="AB2006" s="443"/>
      <c r="AC2006" s="441"/>
      <c r="AD2006" s="444"/>
      <c r="AG2006" s="441"/>
      <c r="AH2006" s="441"/>
      <c r="AI2006" s="443"/>
      <c r="AL2006" s="441"/>
      <c r="AN2006" s="441"/>
      <c r="AO2006" s="443"/>
      <c r="AP2006" s="441"/>
      <c r="AQ2006" s="441"/>
      <c r="AR2006" s="441"/>
      <c r="AS2006" s="441"/>
      <c r="AT2006" s="441"/>
      <c r="AU2006" s="441"/>
      <c r="AV2006" s="443"/>
      <c r="AW2006" s="442"/>
      <c r="AY2006" s="441"/>
      <c r="BC2006" s="441"/>
      <c r="BD2006" s="441"/>
      <c r="BE2006" s="441"/>
      <c r="BF2006" s="441"/>
      <c r="BG2006" s="441"/>
      <c r="BH2006" s="441"/>
      <c r="BI2006" s="441"/>
      <c r="BJ2006" s="441"/>
      <c r="BK2006" s="441"/>
    </row>
    <row r="2007" spans="1:63" x14ac:dyDescent="0.25">
      <c r="A2007" s="443"/>
      <c r="B2007" s="438"/>
      <c r="C2007" s="441"/>
      <c r="D2007" s="441"/>
      <c r="E2007" s="441"/>
      <c r="I2007" s="442"/>
      <c r="Q2007" s="443"/>
      <c r="S2007" s="443"/>
      <c r="T2007" s="441"/>
      <c r="U2007" s="444"/>
      <c r="V2007" s="438"/>
      <c r="W2007" s="443"/>
      <c r="X2007" s="443"/>
      <c r="Y2007" s="441"/>
      <c r="Z2007" s="445"/>
      <c r="AA2007" s="441"/>
      <c r="AB2007" s="443"/>
      <c r="AC2007" s="441"/>
      <c r="AD2007" s="444"/>
      <c r="AG2007" s="441"/>
      <c r="AH2007" s="441"/>
      <c r="AI2007" s="443"/>
      <c r="AL2007" s="441"/>
      <c r="AN2007" s="441"/>
      <c r="AO2007" s="443"/>
      <c r="AP2007" s="441"/>
      <c r="AQ2007" s="441"/>
      <c r="AR2007" s="441"/>
      <c r="AS2007" s="441"/>
      <c r="AT2007" s="441"/>
      <c r="AU2007" s="441"/>
      <c r="AV2007" s="443"/>
      <c r="AW2007" s="442"/>
      <c r="AY2007" s="441"/>
      <c r="BC2007" s="441"/>
      <c r="BD2007" s="441"/>
      <c r="BE2007" s="441"/>
      <c r="BF2007" s="441"/>
      <c r="BG2007" s="441"/>
      <c r="BH2007" s="441"/>
      <c r="BI2007" s="441"/>
      <c r="BJ2007" s="441"/>
      <c r="BK2007" s="441"/>
    </row>
    <row r="2008" spans="1:63" x14ac:dyDescent="0.25">
      <c r="A2008" s="443"/>
      <c r="B2008" s="438"/>
      <c r="C2008" s="441"/>
      <c r="D2008" s="441"/>
      <c r="E2008" s="441"/>
      <c r="I2008" s="442"/>
      <c r="Q2008" s="443"/>
      <c r="S2008" s="443"/>
      <c r="T2008" s="441"/>
      <c r="U2008" s="444"/>
      <c r="V2008" s="438"/>
      <c r="W2008" s="443"/>
      <c r="X2008" s="443"/>
      <c r="Y2008" s="441"/>
      <c r="Z2008" s="445"/>
      <c r="AA2008" s="441"/>
      <c r="AB2008" s="443"/>
      <c r="AC2008" s="441"/>
      <c r="AD2008" s="444"/>
      <c r="AG2008" s="441"/>
      <c r="AH2008" s="441"/>
      <c r="AI2008" s="443"/>
      <c r="AL2008" s="441"/>
      <c r="AN2008" s="441"/>
      <c r="AO2008" s="443"/>
      <c r="AP2008" s="441"/>
      <c r="AQ2008" s="441"/>
      <c r="AR2008" s="441"/>
      <c r="AS2008" s="441"/>
      <c r="AT2008" s="441"/>
      <c r="AU2008" s="441"/>
      <c r="AV2008" s="443"/>
      <c r="AW2008" s="442"/>
      <c r="AY2008" s="441"/>
      <c r="BC2008" s="441"/>
      <c r="BD2008" s="441"/>
      <c r="BE2008" s="441"/>
      <c r="BF2008" s="441"/>
      <c r="BG2008" s="441"/>
      <c r="BH2008" s="441"/>
      <c r="BI2008" s="441"/>
      <c r="BJ2008" s="441"/>
      <c r="BK2008" s="441"/>
    </row>
    <row r="2009" spans="1:63" x14ac:dyDescent="0.25">
      <c r="A2009" s="443"/>
      <c r="B2009" s="438"/>
      <c r="C2009" s="441"/>
      <c r="D2009" s="441"/>
      <c r="E2009" s="441"/>
      <c r="I2009" s="442"/>
      <c r="Q2009" s="443"/>
      <c r="S2009" s="443"/>
      <c r="T2009" s="441"/>
      <c r="U2009" s="444"/>
      <c r="V2009" s="438"/>
      <c r="W2009" s="443"/>
      <c r="X2009" s="443"/>
      <c r="Y2009" s="441"/>
      <c r="Z2009" s="445"/>
      <c r="AA2009" s="441"/>
      <c r="AB2009" s="443"/>
      <c r="AC2009" s="441"/>
      <c r="AD2009" s="444"/>
      <c r="AG2009" s="441"/>
      <c r="AH2009" s="441"/>
      <c r="AI2009" s="443"/>
      <c r="AL2009" s="441"/>
      <c r="AN2009" s="441"/>
      <c r="AO2009" s="443"/>
      <c r="AP2009" s="441"/>
      <c r="AQ2009" s="441"/>
      <c r="AR2009" s="441"/>
      <c r="AS2009" s="441"/>
      <c r="AT2009" s="441"/>
      <c r="AU2009" s="441"/>
      <c r="AV2009" s="443"/>
      <c r="AW2009" s="442"/>
      <c r="AY2009" s="441"/>
      <c r="BC2009" s="441"/>
      <c r="BD2009" s="441"/>
      <c r="BE2009" s="441"/>
      <c r="BF2009" s="441"/>
      <c r="BG2009" s="441"/>
      <c r="BH2009" s="441"/>
      <c r="BI2009" s="441"/>
      <c r="BJ2009" s="441"/>
      <c r="BK2009" s="441"/>
    </row>
    <row r="2010" spans="1:63" x14ac:dyDescent="0.25">
      <c r="A2010" s="443"/>
      <c r="B2010" s="438"/>
      <c r="C2010" s="441"/>
      <c r="D2010" s="441"/>
      <c r="E2010" s="441"/>
      <c r="I2010" s="442"/>
      <c r="Q2010" s="443"/>
      <c r="S2010" s="443"/>
      <c r="T2010" s="441"/>
      <c r="U2010" s="444"/>
      <c r="V2010" s="438"/>
      <c r="W2010" s="443"/>
      <c r="X2010" s="443"/>
      <c r="Y2010" s="441"/>
      <c r="Z2010" s="445"/>
      <c r="AA2010" s="441"/>
      <c r="AB2010" s="443"/>
      <c r="AC2010" s="441"/>
      <c r="AD2010" s="444"/>
      <c r="AG2010" s="441"/>
      <c r="AH2010" s="441"/>
      <c r="AI2010" s="443"/>
      <c r="AL2010" s="441"/>
      <c r="AN2010" s="441"/>
      <c r="AO2010" s="443"/>
      <c r="AP2010" s="441"/>
      <c r="AQ2010" s="441"/>
      <c r="AR2010" s="441"/>
      <c r="AS2010" s="441"/>
      <c r="AT2010" s="441"/>
      <c r="AU2010" s="441"/>
      <c r="AV2010" s="443"/>
      <c r="AW2010" s="442"/>
      <c r="AY2010" s="441"/>
      <c r="BC2010" s="441"/>
      <c r="BD2010" s="441"/>
      <c r="BE2010" s="441"/>
      <c r="BF2010" s="441"/>
      <c r="BG2010" s="441"/>
      <c r="BH2010" s="441"/>
      <c r="BI2010" s="441"/>
      <c r="BJ2010" s="441"/>
      <c r="BK2010" s="441"/>
    </row>
    <row r="2011" spans="1:63" x14ac:dyDescent="0.25">
      <c r="A2011" s="443"/>
      <c r="B2011" s="438"/>
      <c r="C2011" s="441"/>
      <c r="D2011" s="441"/>
      <c r="E2011" s="441"/>
      <c r="I2011" s="442"/>
      <c r="Q2011" s="443"/>
      <c r="S2011" s="443"/>
      <c r="T2011" s="441"/>
      <c r="U2011" s="444"/>
      <c r="V2011" s="438"/>
      <c r="W2011" s="443"/>
      <c r="X2011" s="443"/>
      <c r="Y2011" s="441"/>
      <c r="Z2011" s="445"/>
      <c r="AA2011" s="441"/>
      <c r="AB2011" s="443"/>
      <c r="AC2011" s="441"/>
      <c r="AD2011" s="444"/>
      <c r="AG2011" s="441"/>
      <c r="AH2011" s="441"/>
      <c r="AI2011" s="443"/>
      <c r="AL2011" s="441"/>
      <c r="AN2011" s="441"/>
      <c r="AO2011" s="443"/>
      <c r="AP2011" s="441"/>
      <c r="AQ2011" s="441"/>
      <c r="AR2011" s="441"/>
      <c r="AS2011" s="441"/>
      <c r="AT2011" s="441"/>
      <c r="AU2011" s="441"/>
      <c r="AV2011" s="443"/>
      <c r="AW2011" s="442"/>
      <c r="AY2011" s="441"/>
      <c r="BC2011" s="441"/>
      <c r="BD2011" s="441"/>
      <c r="BE2011" s="441"/>
      <c r="BF2011" s="441"/>
      <c r="BG2011" s="441"/>
      <c r="BH2011" s="441"/>
      <c r="BI2011" s="441"/>
      <c r="BJ2011" s="441"/>
      <c r="BK2011" s="441"/>
    </row>
    <row r="2012" spans="1:63" x14ac:dyDescent="0.25">
      <c r="A2012" s="443"/>
      <c r="B2012" s="438"/>
      <c r="C2012" s="441"/>
      <c r="D2012" s="441"/>
      <c r="E2012" s="441"/>
      <c r="I2012" s="442"/>
      <c r="Q2012" s="443"/>
      <c r="S2012" s="443"/>
      <c r="T2012" s="441"/>
      <c r="U2012" s="444"/>
      <c r="V2012" s="438"/>
      <c r="W2012" s="443"/>
      <c r="X2012" s="443"/>
      <c r="Y2012" s="441"/>
      <c r="Z2012" s="445"/>
      <c r="AA2012" s="441"/>
      <c r="AB2012" s="443"/>
      <c r="AC2012" s="441"/>
      <c r="AD2012" s="444"/>
      <c r="AG2012" s="441"/>
      <c r="AH2012" s="441"/>
      <c r="AI2012" s="443"/>
      <c r="AL2012" s="441"/>
      <c r="AN2012" s="441"/>
      <c r="AO2012" s="443"/>
      <c r="AP2012" s="441"/>
      <c r="AQ2012" s="441"/>
      <c r="AR2012" s="441"/>
      <c r="AS2012" s="441"/>
      <c r="AT2012" s="441"/>
      <c r="AU2012" s="441"/>
      <c r="AV2012" s="443"/>
      <c r="AW2012" s="442"/>
      <c r="AY2012" s="441"/>
      <c r="BC2012" s="441"/>
      <c r="BD2012" s="441"/>
      <c r="BE2012" s="441"/>
      <c r="BF2012" s="441"/>
      <c r="BG2012" s="441"/>
      <c r="BH2012" s="441"/>
      <c r="BI2012" s="441"/>
      <c r="BJ2012" s="441"/>
      <c r="BK2012" s="441"/>
    </row>
    <row r="2013" spans="1:63" x14ac:dyDescent="0.25">
      <c r="A2013" s="443"/>
      <c r="B2013" s="438"/>
      <c r="C2013" s="441"/>
      <c r="D2013" s="441"/>
      <c r="E2013" s="441"/>
      <c r="I2013" s="442"/>
      <c r="Q2013" s="443"/>
      <c r="S2013" s="443"/>
      <c r="T2013" s="441"/>
      <c r="U2013" s="444"/>
      <c r="V2013" s="438"/>
      <c r="W2013" s="443"/>
      <c r="X2013" s="443"/>
      <c r="Y2013" s="441"/>
      <c r="Z2013" s="445"/>
      <c r="AA2013" s="441"/>
      <c r="AB2013" s="443"/>
      <c r="AC2013" s="441"/>
      <c r="AD2013" s="444"/>
      <c r="AG2013" s="441"/>
      <c r="AH2013" s="441"/>
      <c r="AI2013" s="443"/>
      <c r="AL2013" s="441"/>
      <c r="AN2013" s="441"/>
      <c r="AO2013" s="443"/>
      <c r="AP2013" s="441"/>
      <c r="AQ2013" s="441"/>
      <c r="AR2013" s="441"/>
      <c r="AS2013" s="441"/>
      <c r="AT2013" s="441"/>
      <c r="AU2013" s="441"/>
      <c r="AV2013" s="443"/>
      <c r="AW2013" s="442"/>
      <c r="AY2013" s="441"/>
      <c r="BC2013" s="441"/>
      <c r="BD2013" s="441"/>
      <c r="BE2013" s="441"/>
      <c r="BF2013" s="441"/>
      <c r="BG2013" s="441"/>
      <c r="BH2013" s="441"/>
      <c r="BI2013" s="441"/>
      <c r="BJ2013" s="441"/>
      <c r="BK2013" s="441"/>
    </row>
    <row r="2014" spans="1:63" x14ac:dyDescent="0.25">
      <c r="A2014" s="443"/>
      <c r="B2014" s="438"/>
      <c r="C2014" s="441"/>
      <c r="D2014" s="441"/>
      <c r="E2014" s="441"/>
      <c r="I2014" s="442"/>
      <c r="Q2014" s="443"/>
      <c r="S2014" s="443"/>
      <c r="T2014" s="441"/>
      <c r="U2014" s="444"/>
      <c r="V2014" s="438"/>
      <c r="W2014" s="443"/>
      <c r="X2014" s="443"/>
      <c r="Y2014" s="441"/>
      <c r="Z2014" s="445"/>
      <c r="AA2014" s="441"/>
      <c r="AB2014" s="443"/>
      <c r="AC2014" s="441"/>
      <c r="AD2014" s="444"/>
      <c r="AG2014" s="441"/>
      <c r="AH2014" s="441"/>
      <c r="AI2014" s="443"/>
      <c r="AL2014" s="441"/>
      <c r="AN2014" s="441"/>
      <c r="AO2014" s="443"/>
      <c r="AP2014" s="441"/>
      <c r="AQ2014" s="441"/>
      <c r="AR2014" s="441"/>
      <c r="AS2014" s="441"/>
      <c r="AT2014" s="441"/>
      <c r="AU2014" s="441"/>
      <c r="AV2014" s="443"/>
      <c r="AW2014" s="442"/>
      <c r="AY2014" s="441"/>
      <c r="BC2014" s="441"/>
      <c r="BD2014" s="441"/>
      <c r="BE2014" s="441"/>
      <c r="BF2014" s="441"/>
      <c r="BG2014" s="441"/>
      <c r="BH2014" s="441"/>
      <c r="BI2014" s="441"/>
      <c r="BJ2014" s="441"/>
      <c r="BK2014" s="441"/>
    </row>
    <row r="2015" spans="1:63" x14ac:dyDescent="0.25">
      <c r="A2015" s="443"/>
      <c r="B2015" s="438"/>
      <c r="C2015" s="441"/>
      <c r="D2015" s="441"/>
      <c r="E2015" s="441"/>
      <c r="I2015" s="442"/>
      <c r="Q2015" s="443"/>
      <c r="S2015" s="443"/>
      <c r="T2015" s="441"/>
      <c r="U2015" s="444"/>
      <c r="V2015" s="438"/>
      <c r="W2015" s="443"/>
      <c r="X2015" s="443"/>
      <c r="Y2015" s="441"/>
      <c r="Z2015" s="445"/>
      <c r="AA2015" s="441"/>
      <c r="AB2015" s="443"/>
      <c r="AC2015" s="441"/>
      <c r="AD2015" s="444"/>
      <c r="AG2015" s="441"/>
      <c r="AH2015" s="441"/>
      <c r="AI2015" s="443"/>
      <c r="AL2015" s="441"/>
      <c r="AN2015" s="441"/>
      <c r="AO2015" s="443"/>
      <c r="AP2015" s="441"/>
      <c r="AQ2015" s="441"/>
      <c r="AR2015" s="441"/>
      <c r="AS2015" s="441"/>
      <c r="AT2015" s="441"/>
      <c r="AU2015" s="441"/>
      <c r="AV2015" s="443"/>
      <c r="AW2015" s="442"/>
      <c r="AY2015" s="441"/>
      <c r="BC2015" s="441"/>
      <c r="BD2015" s="441"/>
      <c r="BE2015" s="441"/>
      <c r="BF2015" s="441"/>
      <c r="BG2015" s="441"/>
      <c r="BH2015" s="441"/>
      <c r="BI2015" s="441"/>
      <c r="BJ2015" s="441"/>
      <c r="BK2015" s="441"/>
    </row>
    <row r="2016" spans="1:63" x14ac:dyDescent="0.25">
      <c r="A2016" s="443"/>
      <c r="B2016" s="438"/>
      <c r="C2016" s="441"/>
      <c r="D2016" s="441"/>
      <c r="E2016" s="441"/>
      <c r="I2016" s="442"/>
      <c r="Q2016" s="443"/>
      <c r="S2016" s="443"/>
      <c r="T2016" s="441"/>
      <c r="U2016" s="444"/>
      <c r="V2016" s="438"/>
      <c r="W2016" s="443"/>
      <c r="X2016" s="443"/>
      <c r="Y2016" s="441"/>
      <c r="Z2016" s="445"/>
      <c r="AA2016" s="441"/>
      <c r="AB2016" s="443"/>
      <c r="AC2016" s="441"/>
      <c r="AD2016" s="444"/>
      <c r="AG2016" s="441"/>
      <c r="AH2016" s="441"/>
      <c r="AI2016" s="443"/>
      <c r="AL2016" s="441"/>
      <c r="AN2016" s="441"/>
      <c r="AO2016" s="443"/>
      <c r="AP2016" s="441"/>
      <c r="AQ2016" s="441"/>
      <c r="AR2016" s="441"/>
      <c r="AS2016" s="441"/>
      <c r="AT2016" s="441"/>
      <c r="AU2016" s="441"/>
      <c r="AV2016" s="443"/>
      <c r="AW2016" s="442"/>
      <c r="AY2016" s="441"/>
      <c r="BC2016" s="441"/>
      <c r="BD2016" s="441"/>
      <c r="BE2016" s="441"/>
      <c r="BF2016" s="441"/>
      <c r="BG2016" s="441"/>
      <c r="BH2016" s="441"/>
      <c r="BI2016" s="441"/>
      <c r="BJ2016" s="441"/>
      <c r="BK2016" s="441"/>
    </row>
    <row r="2017" spans="1:63" x14ac:dyDescent="0.25">
      <c r="A2017" s="443"/>
      <c r="B2017" s="438"/>
      <c r="C2017" s="441"/>
      <c r="D2017" s="441"/>
      <c r="E2017" s="441"/>
      <c r="I2017" s="442"/>
      <c r="Q2017" s="443"/>
      <c r="S2017" s="443"/>
      <c r="T2017" s="441"/>
      <c r="U2017" s="444"/>
      <c r="V2017" s="438"/>
      <c r="W2017" s="443"/>
      <c r="X2017" s="443"/>
      <c r="Y2017" s="441"/>
      <c r="Z2017" s="445"/>
      <c r="AA2017" s="441"/>
      <c r="AB2017" s="443"/>
      <c r="AC2017" s="441"/>
      <c r="AD2017" s="444"/>
      <c r="AG2017" s="441"/>
      <c r="AH2017" s="441"/>
      <c r="AI2017" s="443"/>
      <c r="AL2017" s="441"/>
      <c r="AN2017" s="441"/>
      <c r="AO2017" s="443"/>
      <c r="AP2017" s="441"/>
      <c r="AQ2017" s="441"/>
      <c r="AR2017" s="441"/>
      <c r="AS2017" s="441"/>
      <c r="AT2017" s="441"/>
      <c r="AU2017" s="441"/>
      <c r="AV2017" s="443"/>
      <c r="AW2017" s="442"/>
      <c r="AY2017" s="441"/>
      <c r="BC2017" s="441"/>
      <c r="BD2017" s="441"/>
      <c r="BE2017" s="441"/>
      <c r="BF2017" s="441"/>
      <c r="BG2017" s="441"/>
      <c r="BH2017" s="441"/>
      <c r="BI2017" s="441"/>
      <c r="BJ2017" s="441"/>
      <c r="BK2017" s="441"/>
    </row>
    <row r="2018" spans="1:63" x14ac:dyDescent="0.25">
      <c r="A2018" s="443"/>
      <c r="B2018" s="438"/>
      <c r="C2018" s="441"/>
      <c r="D2018" s="441"/>
      <c r="E2018" s="441"/>
      <c r="I2018" s="442"/>
      <c r="Q2018" s="443"/>
      <c r="S2018" s="443"/>
      <c r="T2018" s="441"/>
      <c r="U2018" s="444"/>
      <c r="V2018" s="438"/>
      <c r="W2018" s="443"/>
      <c r="X2018" s="443"/>
      <c r="Y2018" s="441"/>
      <c r="Z2018" s="445"/>
      <c r="AA2018" s="441"/>
      <c r="AB2018" s="443"/>
      <c r="AC2018" s="441"/>
      <c r="AD2018" s="444"/>
      <c r="AG2018" s="441"/>
      <c r="AH2018" s="441"/>
      <c r="AI2018" s="443"/>
      <c r="AL2018" s="441"/>
      <c r="AN2018" s="441"/>
      <c r="AO2018" s="443"/>
      <c r="AP2018" s="441"/>
      <c r="AQ2018" s="441"/>
      <c r="AR2018" s="441"/>
      <c r="AS2018" s="441"/>
      <c r="AT2018" s="441"/>
      <c r="AU2018" s="441"/>
      <c r="AV2018" s="443"/>
      <c r="AW2018" s="442"/>
      <c r="AY2018" s="441"/>
      <c r="BC2018" s="441"/>
      <c r="BD2018" s="441"/>
      <c r="BE2018" s="441"/>
      <c r="BF2018" s="441"/>
      <c r="BG2018" s="441"/>
      <c r="BH2018" s="441"/>
      <c r="BI2018" s="441"/>
      <c r="BJ2018" s="441"/>
      <c r="BK2018" s="441"/>
    </row>
    <row r="2019" spans="1:63" x14ac:dyDescent="0.25">
      <c r="A2019" s="443"/>
      <c r="B2019" s="438"/>
      <c r="C2019" s="441"/>
      <c r="D2019" s="441"/>
      <c r="E2019" s="441"/>
      <c r="I2019" s="442"/>
      <c r="Q2019" s="443"/>
      <c r="S2019" s="443"/>
      <c r="T2019" s="441"/>
      <c r="U2019" s="444"/>
      <c r="V2019" s="438"/>
      <c r="W2019" s="443"/>
      <c r="X2019" s="443"/>
      <c r="Y2019" s="441"/>
      <c r="Z2019" s="445"/>
      <c r="AA2019" s="441"/>
      <c r="AB2019" s="443"/>
      <c r="AC2019" s="441"/>
      <c r="AD2019" s="444"/>
      <c r="AG2019" s="441"/>
      <c r="AH2019" s="441"/>
      <c r="AI2019" s="443"/>
      <c r="AL2019" s="441"/>
      <c r="AN2019" s="441"/>
      <c r="AO2019" s="443"/>
      <c r="AP2019" s="441"/>
      <c r="AQ2019" s="441"/>
      <c r="AR2019" s="441"/>
      <c r="AS2019" s="441"/>
      <c r="AT2019" s="441"/>
      <c r="AU2019" s="441"/>
      <c r="AV2019" s="443"/>
      <c r="AW2019" s="442"/>
      <c r="AY2019" s="441"/>
      <c r="BC2019" s="441"/>
      <c r="BD2019" s="441"/>
      <c r="BE2019" s="441"/>
      <c r="BF2019" s="441"/>
      <c r="BG2019" s="441"/>
      <c r="BH2019" s="441"/>
      <c r="BI2019" s="441"/>
      <c r="BJ2019" s="441"/>
      <c r="BK2019" s="441"/>
    </row>
    <row r="2020" spans="1:63" x14ac:dyDescent="0.25">
      <c r="A2020" s="443"/>
      <c r="B2020" s="438"/>
      <c r="C2020" s="441"/>
      <c r="D2020" s="441"/>
      <c r="E2020" s="441"/>
      <c r="I2020" s="442"/>
      <c r="Q2020" s="443"/>
      <c r="S2020" s="443"/>
      <c r="T2020" s="441"/>
      <c r="U2020" s="444"/>
      <c r="V2020" s="438"/>
      <c r="W2020" s="443"/>
      <c r="X2020" s="443"/>
      <c r="Y2020" s="441"/>
      <c r="Z2020" s="445"/>
      <c r="AA2020" s="441"/>
      <c r="AB2020" s="443"/>
      <c r="AC2020" s="441"/>
      <c r="AD2020" s="444"/>
      <c r="AG2020" s="441"/>
      <c r="AH2020" s="441"/>
      <c r="AI2020" s="443"/>
      <c r="AL2020" s="441"/>
      <c r="AN2020" s="441"/>
      <c r="AO2020" s="443"/>
      <c r="AP2020" s="441"/>
      <c r="AQ2020" s="441"/>
      <c r="AR2020" s="441"/>
      <c r="AS2020" s="441"/>
      <c r="AT2020" s="441"/>
      <c r="AU2020" s="441"/>
      <c r="AV2020" s="443"/>
      <c r="AW2020" s="442"/>
      <c r="AY2020" s="441"/>
      <c r="BC2020" s="441"/>
      <c r="BD2020" s="441"/>
      <c r="BE2020" s="441"/>
      <c r="BF2020" s="441"/>
      <c r="BG2020" s="441"/>
      <c r="BH2020" s="441"/>
      <c r="BI2020" s="441"/>
      <c r="BJ2020" s="441"/>
      <c r="BK2020" s="441"/>
    </row>
    <row r="2021" spans="1:63" x14ac:dyDescent="0.25">
      <c r="A2021" s="443"/>
      <c r="B2021" s="438"/>
      <c r="C2021" s="441"/>
      <c r="D2021" s="441"/>
      <c r="E2021" s="441"/>
      <c r="I2021" s="442"/>
      <c r="Q2021" s="443"/>
      <c r="S2021" s="443"/>
      <c r="T2021" s="441"/>
      <c r="U2021" s="444"/>
      <c r="V2021" s="438"/>
      <c r="W2021" s="443"/>
      <c r="X2021" s="443"/>
      <c r="Y2021" s="441"/>
      <c r="Z2021" s="445"/>
      <c r="AA2021" s="441"/>
      <c r="AB2021" s="443"/>
      <c r="AC2021" s="441"/>
      <c r="AD2021" s="444"/>
      <c r="AG2021" s="441"/>
      <c r="AH2021" s="441"/>
      <c r="AI2021" s="443"/>
      <c r="AL2021" s="441"/>
      <c r="AN2021" s="441"/>
      <c r="AO2021" s="443"/>
      <c r="AP2021" s="441"/>
      <c r="AQ2021" s="441"/>
      <c r="AR2021" s="441"/>
      <c r="AS2021" s="441"/>
      <c r="AT2021" s="441"/>
      <c r="AU2021" s="441"/>
      <c r="AV2021" s="443"/>
      <c r="AW2021" s="442"/>
      <c r="AY2021" s="441"/>
      <c r="BC2021" s="441"/>
      <c r="BD2021" s="441"/>
      <c r="BE2021" s="441"/>
      <c r="BF2021" s="441"/>
      <c r="BG2021" s="441"/>
      <c r="BH2021" s="441"/>
      <c r="BI2021" s="441"/>
      <c r="BJ2021" s="441"/>
      <c r="BK2021" s="441"/>
    </row>
    <row r="2022" spans="1:63" x14ac:dyDescent="0.25">
      <c r="A2022" s="443"/>
      <c r="B2022" s="438"/>
      <c r="C2022" s="441"/>
      <c r="D2022" s="441"/>
      <c r="E2022" s="441"/>
      <c r="I2022" s="442"/>
      <c r="Q2022" s="443"/>
      <c r="S2022" s="443"/>
      <c r="T2022" s="441"/>
      <c r="U2022" s="444"/>
      <c r="V2022" s="438"/>
      <c r="W2022" s="443"/>
      <c r="X2022" s="443"/>
      <c r="Y2022" s="441"/>
      <c r="Z2022" s="445"/>
      <c r="AA2022" s="441"/>
      <c r="AB2022" s="443"/>
      <c r="AC2022" s="441"/>
      <c r="AD2022" s="444"/>
      <c r="AG2022" s="441"/>
      <c r="AH2022" s="441"/>
      <c r="AI2022" s="443"/>
      <c r="AL2022" s="441"/>
      <c r="AN2022" s="441"/>
      <c r="AO2022" s="443"/>
      <c r="AP2022" s="441"/>
      <c r="AQ2022" s="441"/>
      <c r="AR2022" s="441"/>
      <c r="AS2022" s="441"/>
      <c r="AT2022" s="441"/>
      <c r="AU2022" s="441"/>
      <c r="AV2022" s="443"/>
      <c r="AW2022" s="442"/>
      <c r="AY2022" s="441"/>
      <c r="BC2022" s="441"/>
      <c r="BD2022" s="441"/>
      <c r="BE2022" s="441"/>
      <c r="BF2022" s="441"/>
      <c r="BG2022" s="441"/>
      <c r="BH2022" s="441"/>
      <c r="BI2022" s="441"/>
      <c r="BJ2022" s="441"/>
      <c r="BK2022" s="441"/>
    </row>
    <row r="2023" spans="1:63" x14ac:dyDescent="0.25">
      <c r="A2023" s="443"/>
      <c r="B2023" s="438"/>
      <c r="C2023" s="441"/>
      <c r="D2023" s="441"/>
      <c r="E2023" s="441"/>
      <c r="I2023" s="442"/>
      <c r="Q2023" s="443"/>
      <c r="S2023" s="443"/>
      <c r="T2023" s="441"/>
      <c r="U2023" s="444"/>
      <c r="V2023" s="438"/>
      <c r="W2023" s="443"/>
      <c r="X2023" s="443"/>
      <c r="Y2023" s="441"/>
      <c r="Z2023" s="445"/>
      <c r="AA2023" s="441"/>
      <c r="AB2023" s="443"/>
      <c r="AC2023" s="441"/>
      <c r="AD2023" s="444"/>
      <c r="AG2023" s="441"/>
      <c r="AH2023" s="441"/>
      <c r="AI2023" s="443"/>
      <c r="AL2023" s="441"/>
      <c r="AN2023" s="441"/>
      <c r="AO2023" s="443"/>
      <c r="AP2023" s="441"/>
      <c r="AQ2023" s="441"/>
      <c r="AR2023" s="441"/>
      <c r="AS2023" s="441"/>
      <c r="AT2023" s="441"/>
      <c r="AU2023" s="441"/>
      <c r="AV2023" s="443"/>
      <c r="AW2023" s="442"/>
      <c r="AY2023" s="441"/>
      <c r="BC2023" s="441"/>
      <c r="BD2023" s="441"/>
      <c r="BE2023" s="441"/>
      <c r="BF2023" s="441"/>
      <c r="BG2023" s="441"/>
      <c r="BH2023" s="441"/>
      <c r="BI2023" s="441"/>
      <c r="BJ2023" s="441"/>
      <c r="BK2023" s="441"/>
    </row>
    <row r="2024" spans="1:63" x14ac:dyDescent="0.25">
      <c r="A2024" s="443"/>
      <c r="B2024" s="438"/>
      <c r="C2024" s="441"/>
      <c r="D2024" s="441"/>
      <c r="E2024" s="441"/>
      <c r="I2024" s="442"/>
      <c r="Q2024" s="443"/>
      <c r="S2024" s="443"/>
      <c r="T2024" s="441"/>
      <c r="U2024" s="444"/>
      <c r="V2024" s="438"/>
      <c r="W2024" s="443"/>
      <c r="X2024" s="443"/>
      <c r="Y2024" s="441"/>
      <c r="Z2024" s="445"/>
      <c r="AA2024" s="441"/>
      <c r="AB2024" s="443"/>
      <c r="AC2024" s="441"/>
      <c r="AD2024" s="444"/>
      <c r="AG2024" s="441"/>
      <c r="AH2024" s="441"/>
      <c r="AI2024" s="443"/>
      <c r="AL2024" s="441"/>
      <c r="AN2024" s="441"/>
      <c r="AO2024" s="443"/>
      <c r="AP2024" s="441"/>
      <c r="AQ2024" s="441"/>
      <c r="AR2024" s="441"/>
      <c r="AS2024" s="441"/>
      <c r="AT2024" s="441"/>
      <c r="AU2024" s="441"/>
      <c r="AV2024" s="443"/>
      <c r="AW2024" s="442"/>
      <c r="AY2024" s="441"/>
      <c r="BC2024" s="441"/>
      <c r="BD2024" s="441"/>
      <c r="BE2024" s="441"/>
      <c r="BF2024" s="441"/>
      <c r="BG2024" s="441"/>
      <c r="BH2024" s="441"/>
      <c r="BI2024" s="441"/>
      <c r="BJ2024" s="441"/>
      <c r="BK2024" s="441"/>
    </row>
    <row r="2025" spans="1:63" x14ac:dyDescent="0.25">
      <c r="A2025" s="443"/>
      <c r="B2025" s="438"/>
      <c r="C2025" s="441"/>
      <c r="D2025" s="441"/>
      <c r="E2025" s="441"/>
      <c r="I2025" s="442"/>
      <c r="Q2025" s="443"/>
      <c r="S2025" s="443"/>
      <c r="T2025" s="441"/>
      <c r="U2025" s="444"/>
      <c r="V2025" s="438"/>
      <c r="W2025" s="443"/>
      <c r="X2025" s="443"/>
      <c r="Y2025" s="441"/>
      <c r="Z2025" s="445"/>
      <c r="AA2025" s="441"/>
      <c r="AB2025" s="443"/>
      <c r="AC2025" s="441"/>
      <c r="AD2025" s="444"/>
      <c r="AG2025" s="441"/>
      <c r="AH2025" s="441"/>
      <c r="AI2025" s="443"/>
      <c r="AL2025" s="441"/>
      <c r="AN2025" s="441"/>
      <c r="AO2025" s="443"/>
      <c r="AP2025" s="441"/>
      <c r="AQ2025" s="441"/>
      <c r="AR2025" s="441"/>
      <c r="AS2025" s="441"/>
      <c r="AT2025" s="441"/>
      <c r="AU2025" s="441"/>
      <c r="AV2025" s="443"/>
      <c r="AW2025" s="442"/>
      <c r="AY2025" s="441"/>
      <c r="BC2025" s="441"/>
      <c r="BD2025" s="441"/>
      <c r="BE2025" s="441"/>
      <c r="BF2025" s="441"/>
      <c r="BG2025" s="441"/>
      <c r="BH2025" s="441"/>
      <c r="BI2025" s="441"/>
      <c r="BJ2025" s="441"/>
      <c r="BK2025" s="441"/>
    </row>
    <row r="2026" spans="1:63" x14ac:dyDescent="0.25">
      <c r="A2026" s="443"/>
      <c r="B2026" s="438"/>
      <c r="C2026" s="441"/>
      <c r="D2026" s="441"/>
      <c r="E2026" s="441"/>
      <c r="I2026" s="442"/>
      <c r="Q2026" s="443"/>
      <c r="S2026" s="443"/>
      <c r="T2026" s="441"/>
      <c r="U2026" s="444"/>
      <c r="V2026" s="438"/>
      <c r="W2026" s="443"/>
      <c r="X2026" s="443"/>
      <c r="Y2026" s="441"/>
      <c r="Z2026" s="445"/>
      <c r="AA2026" s="441"/>
      <c r="AB2026" s="443"/>
      <c r="AC2026" s="441"/>
      <c r="AD2026" s="444"/>
      <c r="AG2026" s="441"/>
      <c r="AH2026" s="441"/>
      <c r="AI2026" s="443"/>
      <c r="AL2026" s="441"/>
      <c r="AN2026" s="441"/>
      <c r="AO2026" s="443"/>
      <c r="AP2026" s="441"/>
      <c r="AQ2026" s="441"/>
      <c r="AR2026" s="441"/>
      <c r="AS2026" s="441"/>
      <c r="AT2026" s="441"/>
      <c r="AU2026" s="441"/>
      <c r="AV2026" s="443"/>
      <c r="AW2026" s="442"/>
      <c r="AY2026" s="441"/>
      <c r="BC2026" s="441"/>
      <c r="BD2026" s="441"/>
      <c r="BE2026" s="441"/>
      <c r="BF2026" s="441"/>
      <c r="BG2026" s="441"/>
      <c r="BH2026" s="441"/>
      <c r="BI2026" s="441"/>
      <c r="BJ2026" s="441"/>
      <c r="BK2026" s="441"/>
    </row>
    <row r="2027" spans="1:63" x14ac:dyDescent="0.25">
      <c r="A2027" s="443"/>
      <c r="B2027" s="438"/>
      <c r="C2027" s="441"/>
      <c r="D2027" s="441"/>
      <c r="E2027" s="441"/>
      <c r="I2027" s="442"/>
      <c r="Q2027" s="443"/>
      <c r="S2027" s="443"/>
      <c r="T2027" s="441"/>
      <c r="U2027" s="444"/>
      <c r="V2027" s="438"/>
      <c r="W2027" s="443"/>
      <c r="X2027" s="443"/>
      <c r="Y2027" s="441"/>
      <c r="Z2027" s="445"/>
      <c r="AA2027" s="441"/>
      <c r="AB2027" s="443"/>
      <c r="AC2027" s="441"/>
      <c r="AD2027" s="444"/>
      <c r="AG2027" s="441"/>
      <c r="AH2027" s="441"/>
      <c r="AI2027" s="443"/>
      <c r="AL2027" s="441"/>
      <c r="AN2027" s="441"/>
      <c r="AO2027" s="443"/>
      <c r="AP2027" s="441"/>
      <c r="AQ2027" s="441"/>
      <c r="AR2027" s="441"/>
      <c r="AS2027" s="441"/>
      <c r="AT2027" s="441"/>
      <c r="AU2027" s="441"/>
      <c r="AV2027" s="443"/>
      <c r="AW2027" s="442"/>
      <c r="AY2027" s="441"/>
      <c r="BC2027" s="441"/>
      <c r="BD2027" s="441"/>
      <c r="BE2027" s="441"/>
      <c r="BF2027" s="441"/>
      <c r="BG2027" s="441"/>
      <c r="BH2027" s="441"/>
      <c r="BI2027" s="441"/>
      <c r="BJ2027" s="441"/>
      <c r="BK2027" s="441"/>
    </row>
    <row r="2028" spans="1:63" x14ac:dyDescent="0.25">
      <c r="A2028" s="443"/>
      <c r="B2028" s="438"/>
      <c r="C2028" s="441"/>
      <c r="D2028" s="441"/>
      <c r="E2028" s="441"/>
      <c r="I2028" s="442"/>
      <c r="Q2028" s="443"/>
      <c r="S2028" s="443"/>
      <c r="T2028" s="441"/>
      <c r="U2028" s="444"/>
      <c r="V2028" s="438"/>
      <c r="W2028" s="443"/>
      <c r="X2028" s="443"/>
      <c r="Y2028" s="441"/>
      <c r="Z2028" s="445"/>
      <c r="AA2028" s="441"/>
      <c r="AB2028" s="443"/>
      <c r="AC2028" s="441"/>
      <c r="AD2028" s="444"/>
      <c r="AG2028" s="441"/>
      <c r="AH2028" s="441"/>
      <c r="AI2028" s="443"/>
      <c r="AL2028" s="441"/>
      <c r="AN2028" s="441"/>
      <c r="AO2028" s="443"/>
      <c r="AP2028" s="441"/>
      <c r="AQ2028" s="441"/>
      <c r="AR2028" s="441"/>
      <c r="AS2028" s="441"/>
      <c r="AT2028" s="441"/>
      <c r="AU2028" s="441"/>
      <c r="AV2028" s="443"/>
      <c r="AW2028" s="442"/>
      <c r="AY2028" s="441"/>
      <c r="BC2028" s="441"/>
      <c r="BD2028" s="441"/>
      <c r="BE2028" s="441"/>
      <c r="BF2028" s="441"/>
      <c r="BG2028" s="441"/>
      <c r="BH2028" s="441"/>
      <c r="BI2028" s="441"/>
      <c r="BJ2028" s="441"/>
      <c r="BK2028" s="441"/>
    </row>
    <row r="2029" spans="1:63" x14ac:dyDescent="0.25">
      <c r="A2029" s="443"/>
      <c r="B2029" s="438"/>
      <c r="C2029" s="441"/>
      <c r="D2029" s="441"/>
      <c r="E2029" s="441"/>
      <c r="I2029" s="442"/>
      <c r="Q2029" s="443"/>
      <c r="S2029" s="443"/>
      <c r="T2029" s="441"/>
      <c r="U2029" s="444"/>
      <c r="V2029" s="438"/>
      <c r="W2029" s="443"/>
      <c r="X2029" s="443"/>
      <c r="Y2029" s="441"/>
      <c r="Z2029" s="445"/>
      <c r="AA2029" s="441"/>
      <c r="AB2029" s="443"/>
      <c r="AC2029" s="441"/>
      <c r="AD2029" s="444"/>
      <c r="AG2029" s="441"/>
      <c r="AH2029" s="441"/>
      <c r="AI2029" s="443"/>
      <c r="AL2029" s="441"/>
      <c r="AN2029" s="441"/>
      <c r="AO2029" s="443"/>
      <c r="AP2029" s="441"/>
      <c r="AQ2029" s="441"/>
      <c r="AR2029" s="441"/>
      <c r="AS2029" s="441"/>
      <c r="AT2029" s="441"/>
      <c r="AU2029" s="441"/>
      <c r="AV2029" s="443"/>
      <c r="AW2029" s="442"/>
      <c r="AY2029" s="441"/>
      <c r="BC2029" s="441"/>
      <c r="BD2029" s="441"/>
      <c r="BE2029" s="441"/>
      <c r="BF2029" s="441"/>
      <c r="BG2029" s="441"/>
      <c r="BH2029" s="441"/>
      <c r="BI2029" s="441"/>
      <c r="BJ2029" s="441"/>
      <c r="BK2029" s="441"/>
    </row>
    <row r="2030" spans="1:63" x14ac:dyDescent="0.25">
      <c r="A2030" s="443"/>
      <c r="B2030" s="438"/>
      <c r="C2030" s="441"/>
      <c r="D2030" s="441"/>
      <c r="E2030" s="441"/>
      <c r="I2030" s="442"/>
      <c r="Q2030" s="443"/>
      <c r="S2030" s="443"/>
      <c r="T2030" s="441"/>
      <c r="U2030" s="444"/>
      <c r="V2030" s="438"/>
      <c r="W2030" s="443"/>
      <c r="X2030" s="443"/>
      <c r="Y2030" s="441"/>
      <c r="Z2030" s="445"/>
      <c r="AA2030" s="441"/>
      <c r="AB2030" s="443"/>
      <c r="AC2030" s="441"/>
      <c r="AD2030" s="444"/>
      <c r="AG2030" s="441"/>
      <c r="AH2030" s="441"/>
      <c r="AI2030" s="443"/>
      <c r="AL2030" s="441"/>
      <c r="AN2030" s="441"/>
      <c r="AO2030" s="443"/>
      <c r="AP2030" s="441"/>
      <c r="AQ2030" s="441"/>
      <c r="AR2030" s="441"/>
      <c r="AS2030" s="441"/>
      <c r="AT2030" s="441"/>
      <c r="AU2030" s="441"/>
      <c r="AV2030" s="443"/>
      <c r="AW2030" s="442"/>
      <c r="AY2030" s="441"/>
      <c r="BC2030" s="441"/>
      <c r="BD2030" s="441"/>
      <c r="BE2030" s="441"/>
      <c r="BF2030" s="441"/>
      <c r="BG2030" s="441"/>
      <c r="BH2030" s="441"/>
      <c r="BI2030" s="441"/>
      <c r="BJ2030" s="441"/>
      <c r="BK2030" s="441"/>
    </row>
    <row r="2031" spans="1:63" x14ac:dyDescent="0.25">
      <c r="A2031" s="443"/>
      <c r="B2031" s="438"/>
      <c r="C2031" s="441"/>
      <c r="D2031" s="441"/>
      <c r="E2031" s="441"/>
      <c r="I2031" s="442"/>
      <c r="Q2031" s="443"/>
      <c r="S2031" s="443"/>
      <c r="T2031" s="441"/>
      <c r="U2031" s="444"/>
      <c r="V2031" s="438"/>
      <c r="W2031" s="443"/>
      <c r="X2031" s="443"/>
      <c r="Y2031" s="441"/>
      <c r="Z2031" s="445"/>
      <c r="AA2031" s="441"/>
      <c r="AB2031" s="443"/>
      <c r="AC2031" s="441"/>
      <c r="AD2031" s="444"/>
      <c r="AG2031" s="441"/>
      <c r="AH2031" s="441"/>
      <c r="AI2031" s="443"/>
      <c r="AL2031" s="441"/>
      <c r="AN2031" s="441"/>
      <c r="AO2031" s="443"/>
      <c r="AP2031" s="441"/>
      <c r="AQ2031" s="441"/>
      <c r="AR2031" s="441"/>
      <c r="AS2031" s="441"/>
      <c r="AT2031" s="441"/>
      <c r="AU2031" s="441"/>
      <c r="AV2031" s="443"/>
      <c r="AW2031" s="442"/>
      <c r="AY2031" s="441"/>
      <c r="BC2031" s="441"/>
      <c r="BD2031" s="441"/>
      <c r="BE2031" s="441"/>
      <c r="BF2031" s="441"/>
      <c r="BG2031" s="441"/>
      <c r="BH2031" s="441"/>
      <c r="BI2031" s="441"/>
      <c r="BJ2031" s="441"/>
      <c r="BK2031" s="441"/>
    </row>
    <row r="2032" spans="1:63" x14ac:dyDescent="0.25">
      <c r="A2032" s="443"/>
      <c r="B2032" s="438"/>
      <c r="C2032" s="441"/>
      <c r="D2032" s="441"/>
      <c r="E2032" s="441"/>
      <c r="I2032" s="442"/>
      <c r="Q2032" s="443"/>
      <c r="S2032" s="443"/>
      <c r="T2032" s="441"/>
      <c r="U2032" s="444"/>
      <c r="V2032" s="438"/>
      <c r="W2032" s="443"/>
      <c r="X2032" s="443"/>
      <c r="Y2032" s="441"/>
      <c r="Z2032" s="445"/>
      <c r="AA2032" s="441"/>
      <c r="AB2032" s="443"/>
      <c r="AC2032" s="441"/>
      <c r="AD2032" s="444"/>
      <c r="AG2032" s="441"/>
      <c r="AH2032" s="441"/>
      <c r="AI2032" s="443"/>
      <c r="AL2032" s="441"/>
      <c r="AN2032" s="441"/>
      <c r="AO2032" s="443"/>
      <c r="AP2032" s="441"/>
      <c r="AQ2032" s="441"/>
      <c r="AR2032" s="441"/>
      <c r="AS2032" s="441"/>
      <c r="AT2032" s="441"/>
      <c r="AU2032" s="441"/>
      <c r="AV2032" s="443"/>
      <c r="AW2032" s="442"/>
      <c r="AY2032" s="441"/>
      <c r="BC2032" s="441"/>
      <c r="BD2032" s="441"/>
      <c r="BE2032" s="441"/>
      <c r="BF2032" s="441"/>
      <c r="BG2032" s="441"/>
      <c r="BH2032" s="441"/>
      <c r="BI2032" s="441"/>
      <c r="BJ2032" s="441"/>
      <c r="BK2032" s="441"/>
    </row>
    <row r="2033" spans="1:63" x14ac:dyDescent="0.25">
      <c r="A2033" s="443"/>
      <c r="B2033" s="438"/>
      <c r="C2033" s="441"/>
      <c r="D2033" s="441"/>
      <c r="E2033" s="441"/>
      <c r="I2033" s="442"/>
      <c r="Q2033" s="443"/>
      <c r="S2033" s="443"/>
      <c r="T2033" s="441"/>
      <c r="U2033" s="444"/>
      <c r="V2033" s="438"/>
      <c r="W2033" s="443"/>
      <c r="X2033" s="443"/>
      <c r="Y2033" s="441"/>
      <c r="Z2033" s="445"/>
      <c r="AA2033" s="441"/>
      <c r="AB2033" s="443"/>
      <c r="AC2033" s="441"/>
      <c r="AD2033" s="444"/>
      <c r="AG2033" s="441"/>
      <c r="AH2033" s="441"/>
      <c r="AI2033" s="443"/>
      <c r="AL2033" s="441"/>
      <c r="AN2033" s="441"/>
      <c r="AO2033" s="443"/>
      <c r="AP2033" s="441"/>
      <c r="AQ2033" s="441"/>
      <c r="AR2033" s="441"/>
      <c r="AS2033" s="441"/>
      <c r="AT2033" s="441"/>
      <c r="AU2033" s="441"/>
      <c r="AV2033" s="443"/>
      <c r="AW2033" s="442"/>
      <c r="AY2033" s="441"/>
      <c r="BC2033" s="441"/>
      <c r="BD2033" s="441"/>
      <c r="BE2033" s="441"/>
      <c r="BF2033" s="441"/>
      <c r="BG2033" s="441"/>
      <c r="BH2033" s="441"/>
      <c r="BI2033" s="441"/>
      <c r="BJ2033" s="441"/>
      <c r="BK2033" s="441"/>
    </row>
    <row r="2034" spans="1:63" x14ac:dyDescent="0.25">
      <c r="A2034" s="443"/>
      <c r="B2034" s="438"/>
      <c r="C2034" s="441"/>
      <c r="D2034" s="441"/>
      <c r="E2034" s="441"/>
      <c r="I2034" s="442"/>
      <c r="Q2034" s="443"/>
      <c r="S2034" s="443"/>
      <c r="T2034" s="441"/>
      <c r="U2034" s="444"/>
      <c r="V2034" s="438"/>
      <c r="W2034" s="443"/>
      <c r="X2034" s="443"/>
      <c r="Y2034" s="441"/>
      <c r="Z2034" s="445"/>
      <c r="AA2034" s="441"/>
      <c r="AB2034" s="443"/>
      <c r="AC2034" s="441"/>
      <c r="AD2034" s="444"/>
      <c r="AG2034" s="441"/>
      <c r="AH2034" s="441"/>
      <c r="AI2034" s="443"/>
      <c r="AL2034" s="441"/>
      <c r="AN2034" s="441"/>
      <c r="AO2034" s="443"/>
      <c r="AP2034" s="441"/>
      <c r="AQ2034" s="441"/>
      <c r="AR2034" s="441"/>
      <c r="AS2034" s="441"/>
      <c r="AT2034" s="441"/>
      <c r="AU2034" s="441"/>
      <c r="AV2034" s="443"/>
      <c r="AW2034" s="442"/>
      <c r="AY2034" s="441"/>
      <c r="BC2034" s="441"/>
      <c r="BD2034" s="441"/>
      <c r="BE2034" s="441"/>
      <c r="BF2034" s="441"/>
      <c r="BG2034" s="441"/>
      <c r="BH2034" s="441"/>
      <c r="BI2034" s="441"/>
      <c r="BJ2034" s="441"/>
      <c r="BK2034" s="441"/>
    </row>
    <row r="2035" spans="1:63" x14ac:dyDescent="0.25">
      <c r="A2035" s="443"/>
      <c r="B2035" s="438"/>
      <c r="C2035" s="441"/>
      <c r="D2035" s="441"/>
      <c r="E2035" s="441"/>
      <c r="I2035" s="442"/>
      <c r="Q2035" s="443"/>
      <c r="S2035" s="443"/>
      <c r="T2035" s="441"/>
      <c r="U2035" s="444"/>
      <c r="V2035" s="438"/>
      <c r="W2035" s="443"/>
      <c r="X2035" s="443"/>
      <c r="Y2035" s="441"/>
      <c r="Z2035" s="445"/>
      <c r="AA2035" s="441"/>
      <c r="AB2035" s="443"/>
      <c r="AC2035" s="441"/>
      <c r="AD2035" s="444"/>
      <c r="AG2035" s="441"/>
      <c r="AH2035" s="441"/>
      <c r="AI2035" s="443"/>
      <c r="AL2035" s="441"/>
      <c r="AN2035" s="441"/>
      <c r="AO2035" s="443"/>
      <c r="AP2035" s="441"/>
      <c r="AQ2035" s="441"/>
      <c r="AR2035" s="441"/>
      <c r="AS2035" s="441"/>
      <c r="AT2035" s="441"/>
      <c r="AU2035" s="441"/>
      <c r="AV2035" s="443"/>
      <c r="AW2035" s="442"/>
      <c r="AY2035" s="441"/>
      <c r="BC2035" s="441"/>
      <c r="BD2035" s="441"/>
      <c r="BE2035" s="441"/>
      <c r="BF2035" s="441"/>
      <c r="BG2035" s="441"/>
      <c r="BH2035" s="441"/>
      <c r="BI2035" s="441"/>
      <c r="BJ2035" s="441"/>
      <c r="BK2035" s="441"/>
    </row>
    <row r="2036" spans="1:63" x14ac:dyDescent="0.25">
      <c r="A2036" s="443"/>
      <c r="B2036" s="438"/>
      <c r="C2036" s="441"/>
      <c r="D2036" s="441"/>
      <c r="E2036" s="441"/>
      <c r="I2036" s="442"/>
      <c r="Q2036" s="443"/>
      <c r="S2036" s="443"/>
      <c r="T2036" s="441"/>
      <c r="U2036" s="444"/>
      <c r="V2036" s="438"/>
      <c r="W2036" s="443"/>
      <c r="X2036" s="443"/>
      <c r="Y2036" s="441"/>
      <c r="Z2036" s="445"/>
      <c r="AA2036" s="441"/>
      <c r="AB2036" s="443"/>
      <c r="AC2036" s="441"/>
      <c r="AD2036" s="444"/>
      <c r="AG2036" s="441"/>
      <c r="AH2036" s="441"/>
      <c r="AI2036" s="443"/>
      <c r="AL2036" s="441"/>
      <c r="AN2036" s="441"/>
      <c r="AO2036" s="443"/>
      <c r="AP2036" s="441"/>
      <c r="AQ2036" s="441"/>
      <c r="AR2036" s="441"/>
      <c r="AS2036" s="441"/>
      <c r="AT2036" s="441"/>
      <c r="AU2036" s="441"/>
      <c r="AV2036" s="443"/>
      <c r="AW2036" s="442"/>
      <c r="AY2036" s="441"/>
      <c r="BC2036" s="441"/>
      <c r="BD2036" s="441"/>
      <c r="BE2036" s="441"/>
      <c r="BF2036" s="441"/>
      <c r="BG2036" s="441"/>
      <c r="BH2036" s="441"/>
      <c r="BI2036" s="441"/>
      <c r="BJ2036" s="441"/>
      <c r="BK2036" s="441"/>
    </row>
    <row r="2037" spans="1:63" x14ac:dyDescent="0.25">
      <c r="A2037" s="443"/>
      <c r="B2037" s="438"/>
      <c r="C2037" s="441"/>
      <c r="D2037" s="441"/>
      <c r="E2037" s="441"/>
      <c r="I2037" s="442"/>
      <c r="Q2037" s="443"/>
      <c r="S2037" s="443"/>
      <c r="T2037" s="441"/>
      <c r="U2037" s="444"/>
      <c r="V2037" s="438"/>
      <c r="W2037" s="443"/>
      <c r="X2037" s="443"/>
      <c r="Y2037" s="441"/>
      <c r="Z2037" s="445"/>
      <c r="AA2037" s="441"/>
      <c r="AB2037" s="443"/>
      <c r="AC2037" s="441"/>
      <c r="AD2037" s="444"/>
      <c r="AG2037" s="441"/>
      <c r="AH2037" s="441"/>
      <c r="AI2037" s="443"/>
      <c r="AL2037" s="441"/>
      <c r="AN2037" s="441"/>
      <c r="AO2037" s="443"/>
      <c r="AP2037" s="441"/>
      <c r="AQ2037" s="441"/>
      <c r="AR2037" s="441"/>
      <c r="AS2037" s="441"/>
      <c r="AT2037" s="441"/>
      <c r="AU2037" s="441"/>
      <c r="AV2037" s="443"/>
      <c r="AW2037" s="442"/>
      <c r="AY2037" s="441"/>
      <c r="BC2037" s="441"/>
      <c r="BD2037" s="441"/>
      <c r="BE2037" s="441"/>
      <c r="BF2037" s="441"/>
      <c r="BG2037" s="441"/>
      <c r="BH2037" s="441"/>
      <c r="BI2037" s="441"/>
      <c r="BJ2037" s="441"/>
      <c r="BK2037" s="441"/>
    </row>
    <row r="2038" spans="1:63" x14ac:dyDescent="0.25">
      <c r="A2038" s="443"/>
      <c r="B2038" s="438"/>
      <c r="C2038" s="441"/>
      <c r="D2038" s="441"/>
      <c r="E2038" s="441"/>
      <c r="I2038" s="442"/>
      <c r="Q2038" s="443"/>
      <c r="S2038" s="443"/>
      <c r="T2038" s="441"/>
      <c r="U2038" s="444"/>
      <c r="V2038" s="438"/>
      <c r="W2038" s="443"/>
      <c r="X2038" s="443"/>
      <c r="Y2038" s="441"/>
      <c r="Z2038" s="445"/>
      <c r="AA2038" s="441"/>
      <c r="AB2038" s="443"/>
      <c r="AC2038" s="441"/>
      <c r="AD2038" s="444"/>
      <c r="AG2038" s="441"/>
      <c r="AH2038" s="441"/>
      <c r="AI2038" s="443"/>
      <c r="AL2038" s="441"/>
      <c r="AN2038" s="441"/>
      <c r="AO2038" s="443"/>
      <c r="AP2038" s="441"/>
      <c r="AQ2038" s="441"/>
      <c r="AR2038" s="441"/>
      <c r="AS2038" s="441"/>
      <c r="AT2038" s="441"/>
      <c r="AU2038" s="441"/>
      <c r="AV2038" s="443"/>
      <c r="AW2038" s="442"/>
      <c r="AY2038" s="441"/>
      <c r="BC2038" s="441"/>
      <c r="BD2038" s="441"/>
      <c r="BE2038" s="441"/>
      <c r="BF2038" s="441"/>
      <c r="BG2038" s="441"/>
      <c r="BH2038" s="441"/>
      <c r="BI2038" s="441"/>
      <c r="BJ2038" s="441"/>
      <c r="BK2038" s="441"/>
    </row>
    <row r="2039" spans="1:63" x14ac:dyDescent="0.25">
      <c r="A2039" s="443"/>
      <c r="B2039" s="438"/>
      <c r="C2039" s="441"/>
      <c r="D2039" s="441"/>
      <c r="E2039" s="441"/>
      <c r="I2039" s="442"/>
      <c r="Q2039" s="443"/>
      <c r="S2039" s="443"/>
      <c r="T2039" s="441"/>
      <c r="U2039" s="444"/>
      <c r="V2039" s="438"/>
      <c r="W2039" s="443"/>
      <c r="X2039" s="443"/>
      <c r="Y2039" s="441"/>
      <c r="Z2039" s="445"/>
      <c r="AA2039" s="441"/>
      <c r="AB2039" s="443"/>
      <c r="AC2039" s="441"/>
      <c r="AD2039" s="444"/>
      <c r="AG2039" s="441"/>
      <c r="AH2039" s="441"/>
      <c r="AI2039" s="443"/>
      <c r="AL2039" s="441"/>
      <c r="AN2039" s="441"/>
      <c r="AO2039" s="443"/>
      <c r="AP2039" s="441"/>
      <c r="AQ2039" s="441"/>
      <c r="AR2039" s="441"/>
      <c r="AS2039" s="441"/>
      <c r="AT2039" s="441"/>
      <c r="AU2039" s="441"/>
      <c r="AV2039" s="443"/>
      <c r="AW2039" s="442"/>
      <c r="AY2039" s="441"/>
      <c r="BC2039" s="441"/>
      <c r="BD2039" s="441"/>
      <c r="BE2039" s="441"/>
      <c r="BF2039" s="441"/>
      <c r="BG2039" s="441"/>
      <c r="BH2039" s="441"/>
      <c r="BI2039" s="441"/>
      <c r="BJ2039" s="441"/>
      <c r="BK2039" s="441"/>
    </row>
    <row r="2040" spans="1:63" x14ac:dyDescent="0.25">
      <c r="A2040" s="443"/>
      <c r="B2040" s="438"/>
      <c r="C2040" s="441"/>
      <c r="D2040" s="441"/>
      <c r="E2040" s="441"/>
      <c r="I2040" s="442"/>
      <c r="Q2040" s="443"/>
      <c r="S2040" s="443"/>
      <c r="T2040" s="441"/>
      <c r="U2040" s="444"/>
      <c r="V2040" s="438"/>
      <c r="W2040" s="443"/>
      <c r="X2040" s="443"/>
      <c r="Y2040" s="441"/>
      <c r="Z2040" s="445"/>
      <c r="AA2040" s="441"/>
      <c r="AB2040" s="443"/>
      <c r="AC2040" s="441"/>
      <c r="AD2040" s="444"/>
      <c r="AG2040" s="441"/>
      <c r="AH2040" s="441"/>
      <c r="AI2040" s="443"/>
      <c r="AL2040" s="441"/>
      <c r="AN2040" s="441"/>
      <c r="AO2040" s="443"/>
      <c r="AP2040" s="441"/>
      <c r="AQ2040" s="441"/>
      <c r="AR2040" s="441"/>
      <c r="AS2040" s="441"/>
      <c r="AT2040" s="441"/>
      <c r="AU2040" s="441"/>
      <c r="AV2040" s="443"/>
      <c r="AW2040" s="442"/>
      <c r="AY2040" s="441"/>
      <c r="BC2040" s="441"/>
      <c r="BD2040" s="441"/>
      <c r="BE2040" s="441"/>
      <c r="BF2040" s="441"/>
      <c r="BG2040" s="441"/>
      <c r="BH2040" s="441"/>
      <c r="BI2040" s="441"/>
      <c r="BJ2040" s="441"/>
      <c r="BK2040" s="441"/>
    </row>
    <row r="2041" spans="1:63" x14ac:dyDescent="0.25">
      <c r="A2041" s="443"/>
      <c r="B2041" s="438"/>
      <c r="C2041" s="441"/>
      <c r="D2041" s="441"/>
      <c r="E2041" s="441"/>
      <c r="I2041" s="442"/>
      <c r="Q2041" s="443"/>
      <c r="S2041" s="443"/>
      <c r="T2041" s="441"/>
      <c r="U2041" s="444"/>
      <c r="V2041" s="438"/>
      <c r="W2041" s="443"/>
      <c r="X2041" s="443"/>
      <c r="Y2041" s="441"/>
      <c r="Z2041" s="445"/>
      <c r="AA2041" s="441"/>
      <c r="AB2041" s="443"/>
      <c r="AC2041" s="441"/>
      <c r="AD2041" s="444"/>
      <c r="AG2041" s="441"/>
      <c r="AH2041" s="441"/>
      <c r="AI2041" s="443"/>
      <c r="AL2041" s="441"/>
      <c r="AN2041" s="441"/>
      <c r="AO2041" s="443"/>
      <c r="AP2041" s="441"/>
      <c r="AQ2041" s="441"/>
      <c r="AR2041" s="441"/>
      <c r="AS2041" s="441"/>
      <c r="AT2041" s="441"/>
      <c r="AU2041" s="441"/>
      <c r="AV2041" s="443"/>
      <c r="AW2041" s="442"/>
      <c r="AY2041" s="441"/>
      <c r="BC2041" s="441"/>
      <c r="BD2041" s="441"/>
      <c r="BE2041" s="441"/>
      <c r="BF2041" s="441"/>
      <c r="BG2041" s="441"/>
      <c r="BH2041" s="441"/>
      <c r="BI2041" s="441"/>
      <c r="BJ2041" s="441"/>
      <c r="BK2041" s="441"/>
    </row>
    <row r="2042" spans="1:63" x14ac:dyDescent="0.25">
      <c r="A2042" s="443"/>
      <c r="B2042" s="438"/>
      <c r="C2042" s="441"/>
      <c r="D2042" s="441"/>
      <c r="E2042" s="441"/>
      <c r="I2042" s="442"/>
      <c r="Q2042" s="443"/>
      <c r="S2042" s="443"/>
      <c r="T2042" s="441"/>
      <c r="U2042" s="444"/>
      <c r="V2042" s="438"/>
      <c r="W2042" s="443"/>
      <c r="X2042" s="443"/>
      <c r="Y2042" s="441"/>
      <c r="Z2042" s="445"/>
      <c r="AA2042" s="441"/>
      <c r="AB2042" s="443"/>
      <c r="AC2042" s="441"/>
      <c r="AD2042" s="444"/>
      <c r="AG2042" s="441"/>
      <c r="AH2042" s="441"/>
      <c r="AI2042" s="443"/>
      <c r="AL2042" s="441"/>
      <c r="AN2042" s="441"/>
      <c r="AO2042" s="443"/>
      <c r="AP2042" s="441"/>
      <c r="AQ2042" s="441"/>
      <c r="AR2042" s="441"/>
      <c r="AS2042" s="441"/>
      <c r="AT2042" s="441"/>
      <c r="AU2042" s="441"/>
      <c r="AV2042" s="443"/>
      <c r="AW2042" s="442"/>
      <c r="AY2042" s="441"/>
      <c r="BC2042" s="441"/>
      <c r="BD2042" s="441"/>
      <c r="BE2042" s="441"/>
      <c r="BF2042" s="441"/>
      <c r="BG2042" s="441"/>
      <c r="BH2042" s="441"/>
      <c r="BI2042" s="441"/>
      <c r="BJ2042" s="441"/>
      <c r="BK2042" s="441"/>
    </row>
    <row r="2043" spans="1:63" x14ac:dyDescent="0.25">
      <c r="A2043" s="443"/>
      <c r="B2043" s="438"/>
      <c r="C2043" s="441"/>
      <c r="D2043" s="441"/>
      <c r="E2043" s="441"/>
      <c r="I2043" s="442"/>
      <c r="Q2043" s="443"/>
      <c r="S2043" s="443"/>
      <c r="T2043" s="441"/>
      <c r="U2043" s="444"/>
      <c r="V2043" s="438"/>
      <c r="W2043" s="443"/>
      <c r="X2043" s="443"/>
      <c r="Y2043" s="441"/>
      <c r="Z2043" s="445"/>
      <c r="AA2043" s="441"/>
      <c r="AB2043" s="443"/>
      <c r="AC2043" s="441"/>
      <c r="AD2043" s="444"/>
      <c r="AG2043" s="441"/>
      <c r="AH2043" s="441"/>
      <c r="AI2043" s="443"/>
      <c r="AL2043" s="441"/>
      <c r="AN2043" s="441"/>
      <c r="AO2043" s="443"/>
      <c r="AP2043" s="441"/>
      <c r="AQ2043" s="441"/>
      <c r="AR2043" s="441"/>
      <c r="AS2043" s="441"/>
      <c r="AT2043" s="441"/>
      <c r="AU2043" s="441"/>
      <c r="AV2043" s="443"/>
      <c r="AW2043" s="442"/>
      <c r="AY2043" s="441"/>
      <c r="BC2043" s="441"/>
      <c r="BD2043" s="441"/>
      <c r="BE2043" s="441"/>
      <c r="BF2043" s="441"/>
      <c r="BG2043" s="441"/>
      <c r="BH2043" s="441"/>
      <c r="BI2043" s="441"/>
      <c r="BJ2043" s="441"/>
      <c r="BK2043" s="441"/>
    </row>
    <row r="2044" spans="1:63" x14ac:dyDescent="0.25">
      <c r="A2044" s="443"/>
      <c r="B2044" s="438"/>
      <c r="C2044" s="441"/>
      <c r="D2044" s="441"/>
      <c r="E2044" s="441"/>
      <c r="I2044" s="442"/>
      <c r="Q2044" s="443"/>
      <c r="S2044" s="443"/>
      <c r="T2044" s="441"/>
      <c r="U2044" s="444"/>
      <c r="V2044" s="438"/>
      <c r="W2044" s="443"/>
      <c r="X2044" s="443"/>
      <c r="Y2044" s="441"/>
      <c r="Z2044" s="445"/>
      <c r="AA2044" s="441"/>
      <c r="AB2044" s="443"/>
      <c r="AC2044" s="441"/>
      <c r="AD2044" s="444"/>
      <c r="AG2044" s="441"/>
      <c r="AH2044" s="441"/>
      <c r="AI2044" s="443"/>
      <c r="AL2044" s="441"/>
      <c r="AN2044" s="441"/>
      <c r="AO2044" s="443"/>
      <c r="AP2044" s="441"/>
      <c r="AQ2044" s="441"/>
      <c r="AR2044" s="441"/>
      <c r="AS2044" s="441"/>
      <c r="AT2044" s="441"/>
      <c r="AU2044" s="441"/>
      <c r="AV2044" s="443"/>
      <c r="AW2044" s="442"/>
      <c r="AY2044" s="441"/>
      <c r="BC2044" s="441"/>
      <c r="BD2044" s="441"/>
      <c r="BE2044" s="441"/>
      <c r="BF2044" s="441"/>
      <c r="BG2044" s="441"/>
      <c r="BH2044" s="441"/>
      <c r="BI2044" s="441"/>
      <c r="BJ2044" s="441"/>
      <c r="BK2044" s="441"/>
    </row>
    <row r="2045" spans="1:63" x14ac:dyDescent="0.25">
      <c r="A2045" s="443"/>
      <c r="B2045" s="438"/>
      <c r="C2045" s="441"/>
      <c r="D2045" s="441"/>
      <c r="E2045" s="441"/>
      <c r="I2045" s="442"/>
      <c r="Q2045" s="443"/>
      <c r="S2045" s="443"/>
      <c r="T2045" s="441"/>
      <c r="U2045" s="444"/>
      <c r="V2045" s="438"/>
      <c r="W2045" s="443"/>
      <c r="X2045" s="443"/>
      <c r="Y2045" s="441"/>
      <c r="Z2045" s="445"/>
      <c r="AA2045" s="441"/>
      <c r="AB2045" s="443"/>
      <c r="AC2045" s="441"/>
      <c r="AD2045" s="444"/>
      <c r="AG2045" s="441"/>
      <c r="AH2045" s="441"/>
      <c r="AI2045" s="443"/>
      <c r="AL2045" s="441"/>
      <c r="AN2045" s="441"/>
      <c r="AO2045" s="443"/>
      <c r="AP2045" s="441"/>
      <c r="AQ2045" s="441"/>
      <c r="AR2045" s="441"/>
      <c r="AS2045" s="441"/>
      <c r="AT2045" s="441"/>
      <c r="AU2045" s="441"/>
      <c r="AV2045" s="443"/>
      <c r="AW2045" s="442"/>
      <c r="AY2045" s="441"/>
      <c r="BC2045" s="441"/>
      <c r="BD2045" s="441"/>
      <c r="BE2045" s="441"/>
      <c r="BF2045" s="441"/>
      <c r="BG2045" s="441"/>
      <c r="BH2045" s="441"/>
      <c r="BI2045" s="441"/>
      <c r="BJ2045" s="441"/>
      <c r="BK2045" s="441"/>
    </row>
    <row r="2046" spans="1:63" x14ac:dyDescent="0.25">
      <c r="A2046" s="443"/>
      <c r="B2046" s="438"/>
      <c r="C2046" s="441"/>
      <c r="D2046" s="441"/>
      <c r="E2046" s="441"/>
      <c r="I2046" s="442"/>
      <c r="Q2046" s="443"/>
      <c r="S2046" s="443"/>
      <c r="T2046" s="441"/>
      <c r="U2046" s="444"/>
      <c r="V2046" s="438"/>
      <c r="W2046" s="443"/>
      <c r="X2046" s="443"/>
      <c r="Y2046" s="441"/>
      <c r="Z2046" s="445"/>
      <c r="AA2046" s="441"/>
      <c r="AB2046" s="443"/>
      <c r="AC2046" s="441"/>
      <c r="AD2046" s="444"/>
      <c r="AG2046" s="441"/>
      <c r="AH2046" s="441"/>
      <c r="AI2046" s="443"/>
      <c r="AL2046" s="441"/>
      <c r="AN2046" s="441"/>
      <c r="AO2046" s="443"/>
      <c r="AP2046" s="441"/>
      <c r="AQ2046" s="441"/>
      <c r="AR2046" s="441"/>
      <c r="AS2046" s="441"/>
      <c r="AT2046" s="441"/>
      <c r="AU2046" s="441"/>
      <c r="AV2046" s="443"/>
      <c r="AW2046" s="442"/>
      <c r="AY2046" s="441"/>
      <c r="BC2046" s="441"/>
      <c r="BD2046" s="441"/>
      <c r="BE2046" s="441"/>
      <c r="BF2046" s="441"/>
      <c r="BG2046" s="441"/>
      <c r="BH2046" s="441"/>
      <c r="BI2046" s="441"/>
      <c r="BJ2046" s="441"/>
      <c r="BK2046" s="441"/>
    </row>
    <row r="2047" spans="1:63" x14ac:dyDescent="0.25">
      <c r="A2047" s="443"/>
      <c r="B2047" s="438"/>
      <c r="C2047" s="441"/>
      <c r="D2047" s="441"/>
      <c r="E2047" s="441"/>
      <c r="I2047" s="442"/>
      <c r="Q2047" s="443"/>
      <c r="S2047" s="443"/>
      <c r="T2047" s="441"/>
      <c r="U2047" s="444"/>
      <c r="V2047" s="438"/>
      <c r="W2047" s="443"/>
      <c r="X2047" s="443"/>
      <c r="Y2047" s="441"/>
      <c r="Z2047" s="445"/>
      <c r="AA2047" s="441"/>
      <c r="AB2047" s="443"/>
      <c r="AC2047" s="441"/>
      <c r="AD2047" s="444"/>
      <c r="AG2047" s="441"/>
      <c r="AH2047" s="441"/>
      <c r="AI2047" s="443"/>
      <c r="AL2047" s="441"/>
      <c r="AN2047" s="441"/>
      <c r="AO2047" s="443"/>
      <c r="AP2047" s="441"/>
      <c r="AQ2047" s="441"/>
      <c r="AR2047" s="441"/>
      <c r="AS2047" s="441"/>
      <c r="AT2047" s="441"/>
      <c r="AU2047" s="441"/>
      <c r="AV2047" s="443"/>
      <c r="AW2047" s="442"/>
      <c r="AY2047" s="441"/>
      <c r="BC2047" s="441"/>
      <c r="BD2047" s="441"/>
      <c r="BE2047" s="441"/>
      <c r="BF2047" s="441"/>
      <c r="BG2047" s="441"/>
      <c r="BH2047" s="441"/>
      <c r="BI2047" s="441"/>
      <c r="BJ2047" s="441"/>
      <c r="BK2047" s="441"/>
    </row>
    <row r="2048" spans="1:63" x14ac:dyDescent="0.25">
      <c r="A2048" s="443"/>
      <c r="B2048" s="438"/>
      <c r="C2048" s="441"/>
      <c r="D2048" s="441"/>
      <c r="E2048" s="441"/>
      <c r="I2048" s="442"/>
      <c r="Q2048" s="443"/>
      <c r="S2048" s="443"/>
      <c r="T2048" s="441"/>
      <c r="U2048" s="444"/>
      <c r="V2048" s="438"/>
      <c r="W2048" s="443"/>
      <c r="X2048" s="443"/>
      <c r="Y2048" s="441"/>
      <c r="Z2048" s="445"/>
      <c r="AA2048" s="441"/>
      <c r="AB2048" s="443"/>
      <c r="AC2048" s="441"/>
      <c r="AD2048" s="444"/>
      <c r="AG2048" s="441"/>
      <c r="AH2048" s="441"/>
      <c r="AI2048" s="443"/>
      <c r="AL2048" s="441"/>
      <c r="AN2048" s="441"/>
      <c r="AO2048" s="443"/>
      <c r="AP2048" s="441"/>
      <c r="AQ2048" s="441"/>
      <c r="AR2048" s="441"/>
      <c r="AS2048" s="441"/>
      <c r="AT2048" s="441"/>
      <c r="AU2048" s="441"/>
      <c r="AV2048" s="443"/>
      <c r="AW2048" s="442"/>
      <c r="AY2048" s="441"/>
      <c r="BC2048" s="441"/>
      <c r="BD2048" s="441"/>
      <c r="BE2048" s="441"/>
      <c r="BF2048" s="441"/>
      <c r="BG2048" s="441"/>
      <c r="BH2048" s="441"/>
      <c r="BI2048" s="441"/>
      <c r="BJ2048" s="441"/>
      <c r="BK2048" s="441"/>
    </row>
    <row r="2049" spans="1:63" x14ac:dyDescent="0.25">
      <c r="A2049" s="443"/>
      <c r="B2049" s="438"/>
      <c r="C2049" s="441"/>
      <c r="D2049" s="441"/>
      <c r="E2049" s="441"/>
      <c r="I2049" s="442"/>
      <c r="Q2049" s="443"/>
      <c r="S2049" s="443"/>
      <c r="T2049" s="441"/>
      <c r="U2049" s="444"/>
      <c r="V2049" s="438"/>
      <c r="W2049" s="443"/>
      <c r="X2049" s="443"/>
      <c r="Y2049" s="441"/>
      <c r="Z2049" s="445"/>
      <c r="AA2049" s="441"/>
      <c r="AB2049" s="443"/>
      <c r="AC2049" s="441"/>
      <c r="AD2049" s="444"/>
      <c r="AG2049" s="441"/>
      <c r="AH2049" s="441"/>
      <c r="AI2049" s="443"/>
      <c r="AL2049" s="441"/>
      <c r="AN2049" s="441"/>
      <c r="AO2049" s="443"/>
      <c r="AP2049" s="441"/>
      <c r="AQ2049" s="441"/>
      <c r="AR2049" s="441"/>
      <c r="AS2049" s="441"/>
      <c r="AT2049" s="441"/>
      <c r="AU2049" s="441"/>
      <c r="AV2049" s="443"/>
      <c r="AW2049" s="442"/>
      <c r="AY2049" s="441"/>
      <c r="BC2049" s="441"/>
      <c r="BD2049" s="441"/>
      <c r="BE2049" s="441"/>
      <c r="BF2049" s="441"/>
      <c r="BG2049" s="441"/>
      <c r="BH2049" s="441"/>
      <c r="BI2049" s="441"/>
      <c r="BJ2049" s="441"/>
      <c r="BK2049" s="441"/>
    </row>
    <row r="2050" spans="1:63" x14ac:dyDescent="0.25">
      <c r="A2050" s="443"/>
      <c r="B2050" s="438"/>
      <c r="C2050" s="441"/>
      <c r="D2050" s="441"/>
      <c r="E2050" s="441"/>
      <c r="I2050" s="442"/>
      <c r="Q2050" s="443"/>
      <c r="S2050" s="443"/>
      <c r="T2050" s="441"/>
      <c r="U2050" s="444"/>
      <c r="V2050" s="438"/>
      <c r="W2050" s="443"/>
      <c r="X2050" s="443"/>
      <c r="Y2050" s="441"/>
      <c r="Z2050" s="445"/>
      <c r="AA2050" s="441"/>
      <c r="AB2050" s="443"/>
      <c r="AC2050" s="441"/>
      <c r="AD2050" s="444"/>
      <c r="AG2050" s="441"/>
      <c r="AH2050" s="441"/>
      <c r="AI2050" s="443"/>
      <c r="AL2050" s="441"/>
      <c r="AN2050" s="441"/>
      <c r="AO2050" s="443"/>
      <c r="AP2050" s="441"/>
      <c r="AQ2050" s="441"/>
      <c r="AR2050" s="441"/>
      <c r="AS2050" s="441"/>
      <c r="AT2050" s="441"/>
      <c r="AU2050" s="441"/>
      <c r="AV2050" s="443"/>
      <c r="AW2050" s="442"/>
      <c r="AY2050" s="441"/>
      <c r="BC2050" s="441"/>
      <c r="BD2050" s="441"/>
      <c r="BE2050" s="441"/>
      <c r="BF2050" s="441"/>
      <c r="BG2050" s="441"/>
      <c r="BH2050" s="441"/>
      <c r="BI2050" s="441"/>
      <c r="BJ2050" s="441"/>
      <c r="BK2050" s="441"/>
    </row>
    <row r="2051" spans="1:63" x14ac:dyDescent="0.25">
      <c r="A2051" s="443"/>
      <c r="B2051" s="438"/>
      <c r="C2051" s="441"/>
      <c r="D2051" s="441"/>
      <c r="E2051" s="441"/>
      <c r="I2051" s="442"/>
      <c r="Q2051" s="443"/>
      <c r="S2051" s="443"/>
      <c r="T2051" s="441"/>
      <c r="U2051" s="444"/>
      <c r="V2051" s="438"/>
      <c r="W2051" s="443"/>
      <c r="X2051" s="443"/>
      <c r="Y2051" s="441"/>
      <c r="Z2051" s="445"/>
      <c r="AA2051" s="441"/>
      <c r="AB2051" s="443"/>
      <c r="AC2051" s="441"/>
      <c r="AD2051" s="444"/>
      <c r="AG2051" s="441"/>
      <c r="AH2051" s="441"/>
      <c r="AI2051" s="443"/>
      <c r="AL2051" s="441"/>
      <c r="AN2051" s="441"/>
      <c r="AO2051" s="443"/>
      <c r="AP2051" s="441"/>
      <c r="AQ2051" s="441"/>
      <c r="AR2051" s="441"/>
      <c r="AS2051" s="441"/>
      <c r="AT2051" s="441"/>
      <c r="AU2051" s="441"/>
      <c r="AV2051" s="443"/>
      <c r="AW2051" s="442"/>
      <c r="AY2051" s="441"/>
      <c r="BC2051" s="441"/>
      <c r="BD2051" s="441"/>
      <c r="BE2051" s="441"/>
      <c r="BF2051" s="441"/>
      <c r="BG2051" s="441"/>
      <c r="BH2051" s="441"/>
      <c r="BI2051" s="441"/>
      <c r="BJ2051" s="441"/>
      <c r="BK2051" s="441"/>
    </row>
    <row r="2052" spans="1:63" x14ac:dyDescent="0.25">
      <c r="A2052" s="443"/>
      <c r="B2052" s="438"/>
      <c r="C2052" s="441"/>
      <c r="D2052" s="441"/>
      <c r="E2052" s="441"/>
      <c r="I2052" s="442"/>
      <c r="Q2052" s="443"/>
      <c r="S2052" s="443"/>
      <c r="T2052" s="441"/>
      <c r="U2052" s="444"/>
      <c r="V2052" s="438"/>
      <c r="W2052" s="443"/>
      <c r="X2052" s="443"/>
      <c r="Y2052" s="441"/>
      <c r="Z2052" s="445"/>
      <c r="AA2052" s="441"/>
      <c r="AB2052" s="443"/>
      <c r="AC2052" s="441"/>
      <c r="AD2052" s="444"/>
      <c r="AG2052" s="441"/>
      <c r="AH2052" s="441"/>
      <c r="AI2052" s="443"/>
      <c r="AL2052" s="441"/>
      <c r="AN2052" s="441"/>
      <c r="AO2052" s="443"/>
      <c r="AP2052" s="441"/>
      <c r="AQ2052" s="441"/>
      <c r="AR2052" s="441"/>
      <c r="AS2052" s="441"/>
      <c r="AT2052" s="441"/>
      <c r="AU2052" s="441"/>
      <c r="AV2052" s="443"/>
      <c r="AW2052" s="442"/>
      <c r="AY2052" s="441"/>
      <c r="BC2052" s="441"/>
      <c r="BD2052" s="441"/>
      <c r="BE2052" s="441"/>
      <c r="BF2052" s="441"/>
      <c r="BG2052" s="441"/>
      <c r="BH2052" s="441"/>
      <c r="BI2052" s="441"/>
      <c r="BJ2052" s="441"/>
      <c r="BK2052" s="441"/>
    </row>
    <row r="2053" spans="1:63" x14ac:dyDescent="0.25">
      <c r="A2053" s="443"/>
      <c r="B2053" s="438"/>
      <c r="C2053" s="441"/>
      <c r="D2053" s="441"/>
      <c r="E2053" s="441"/>
      <c r="I2053" s="442"/>
      <c r="Q2053" s="443"/>
      <c r="S2053" s="443"/>
      <c r="T2053" s="441"/>
      <c r="U2053" s="444"/>
      <c r="V2053" s="438"/>
      <c r="W2053" s="443"/>
      <c r="X2053" s="443"/>
      <c r="Y2053" s="441"/>
      <c r="Z2053" s="445"/>
      <c r="AA2053" s="441"/>
      <c r="AB2053" s="443"/>
      <c r="AC2053" s="441"/>
      <c r="AD2053" s="444"/>
      <c r="AG2053" s="441"/>
      <c r="AH2053" s="441"/>
      <c r="AI2053" s="443"/>
      <c r="AL2053" s="441"/>
      <c r="AN2053" s="441"/>
      <c r="AO2053" s="443"/>
      <c r="AP2053" s="441"/>
      <c r="AQ2053" s="441"/>
      <c r="AR2053" s="441"/>
      <c r="AS2053" s="441"/>
      <c r="AT2053" s="441"/>
      <c r="AU2053" s="441"/>
      <c r="AV2053" s="443"/>
      <c r="AW2053" s="442"/>
      <c r="AY2053" s="441"/>
      <c r="BC2053" s="441"/>
      <c r="BD2053" s="441"/>
      <c r="BE2053" s="441"/>
      <c r="BF2053" s="441"/>
      <c r="BG2053" s="441"/>
      <c r="BH2053" s="441"/>
      <c r="BI2053" s="441"/>
      <c r="BJ2053" s="441"/>
      <c r="BK2053" s="441"/>
    </row>
    <row r="2054" spans="1:63" x14ac:dyDescent="0.25">
      <c r="A2054" s="443"/>
      <c r="B2054" s="438"/>
      <c r="C2054" s="441"/>
      <c r="D2054" s="441"/>
      <c r="E2054" s="441"/>
      <c r="I2054" s="442"/>
      <c r="Q2054" s="443"/>
      <c r="S2054" s="443"/>
      <c r="T2054" s="441"/>
      <c r="U2054" s="444"/>
      <c r="V2054" s="438"/>
      <c r="W2054" s="443"/>
      <c r="X2054" s="443"/>
      <c r="Y2054" s="441"/>
      <c r="Z2054" s="445"/>
      <c r="AA2054" s="441"/>
      <c r="AB2054" s="443"/>
      <c r="AC2054" s="441"/>
      <c r="AD2054" s="444"/>
      <c r="AG2054" s="441"/>
      <c r="AH2054" s="441"/>
      <c r="AI2054" s="443"/>
      <c r="AL2054" s="441"/>
      <c r="AN2054" s="441"/>
      <c r="AO2054" s="443"/>
      <c r="AP2054" s="441"/>
      <c r="AQ2054" s="441"/>
      <c r="AR2054" s="441"/>
      <c r="AS2054" s="441"/>
      <c r="AT2054" s="441"/>
      <c r="AU2054" s="441"/>
      <c r="AV2054" s="443"/>
      <c r="AW2054" s="442"/>
      <c r="AY2054" s="441"/>
      <c r="BC2054" s="441"/>
      <c r="BD2054" s="441"/>
      <c r="BE2054" s="441"/>
      <c r="BF2054" s="441"/>
      <c r="BG2054" s="441"/>
      <c r="BH2054" s="441"/>
      <c r="BI2054" s="441"/>
      <c r="BJ2054" s="441"/>
      <c r="BK2054" s="441"/>
    </row>
    <row r="2055" spans="1:63" x14ac:dyDescent="0.25">
      <c r="A2055" s="443"/>
      <c r="B2055" s="438"/>
      <c r="C2055" s="441"/>
      <c r="D2055" s="441"/>
      <c r="E2055" s="441"/>
      <c r="I2055" s="442"/>
      <c r="Q2055" s="443"/>
      <c r="S2055" s="443"/>
      <c r="T2055" s="441"/>
      <c r="U2055" s="444"/>
      <c r="V2055" s="438"/>
      <c r="W2055" s="443"/>
      <c r="X2055" s="443"/>
      <c r="Y2055" s="441"/>
      <c r="Z2055" s="445"/>
      <c r="AA2055" s="441"/>
      <c r="AB2055" s="443"/>
      <c r="AC2055" s="441"/>
      <c r="AD2055" s="444"/>
      <c r="AG2055" s="441"/>
      <c r="AH2055" s="441"/>
      <c r="AI2055" s="443"/>
      <c r="AL2055" s="441"/>
      <c r="AN2055" s="441"/>
      <c r="AO2055" s="443"/>
      <c r="AP2055" s="441"/>
      <c r="AQ2055" s="441"/>
      <c r="AR2055" s="441"/>
      <c r="AS2055" s="441"/>
      <c r="AT2055" s="441"/>
      <c r="AU2055" s="441"/>
      <c r="AV2055" s="443"/>
      <c r="AW2055" s="442"/>
      <c r="AY2055" s="441"/>
      <c r="BC2055" s="441"/>
      <c r="BD2055" s="441"/>
      <c r="BE2055" s="441"/>
      <c r="BF2055" s="441"/>
      <c r="BG2055" s="441"/>
      <c r="BH2055" s="441"/>
      <c r="BI2055" s="441"/>
      <c r="BJ2055" s="441"/>
      <c r="BK2055" s="441"/>
    </row>
    <row r="2056" spans="1:63" x14ac:dyDescent="0.25">
      <c r="A2056" s="443"/>
      <c r="B2056" s="438"/>
      <c r="C2056" s="441"/>
      <c r="D2056" s="441"/>
      <c r="E2056" s="441"/>
      <c r="I2056" s="442"/>
      <c r="Q2056" s="443"/>
      <c r="S2056" s="443"/>
      <c r="T2056" s="441"/>
      <c r="U2056" s="444"/>
      <c r="V2056" s="438"/>
      <c r="W2056" s="443"/>
      <c r="X2056" s="443"/>
      <c r="Y2056" s="441"/>
      <c r="Z2056" s="445"/>
      <c r="AA2056" s="441"/>
      <c r="AB2056" s="443"/>
      <c r="AC2056" s="441"/>
      <c r="AD2056" s="444"/>
      <c r="AG2056" s="441"/>
      <c r="AH2056" s="441"/>
      <c r="AI2056" s="443"/>
      <c r="AL2056" s="441"/>
      <c r="AN2056" s="441"/>
      <c r="AO2056" s="443"/>
      <c r="AP2056" s="441"/>
      <c r="AQ2056" s="441"/>
      <c r="AR2056" s="441"/>
      <c r="AS2056" s="441"/>
      <c r="AT2056" s="441"/>
      <c r="AU2056" s="441"/>
      <c r="AV2056" s="443"/>
      <c r="AW2056" s="442"/>
      <c r="AY2056" s="441"/>
      <c r="BC2056" s="441"/>
      <c r="BD2056" s="441"/>
      <c r="BE2056" s="441"/>
      <c r="BF2056" s="441"/>
      <c r="BG2056" s="441"/>
      <c r="BH2056" s="441"/>
      <c r="BI2056" s="441"/>
      <c r="BJ2056" s="441"/>
      <c r="BK2056" s="441"/>
    </row>
    <row r="2057" spans="1:63" x14ac:dyDescent="0.25">
      <c r="A2057" s="443"/>
      <c r="B2057" s="438"/>
      <c r="C2057" s="441"/>
      <c r="D2057" s="441"/>
      <c r="E2057" s="441"/>
      <c r="I2057" s="442"/>
      <c r="Q2057" s="443"/>
      <c r="S2057" s="443"/>
      <c r="T2057" s="441"/>
      <c r="U2057" s="444"/>
      <c r="V2057" s="438"/>
      <c r="W2057" s="443"/>
      <c r="X2057" s="443"/>
      <c r="Y2057" s="441"/>
      <c r="Z2057" s="445"/>
      <c r="AA2057" s="441"/>
      <c r="AB2057" s="443"/>
      <c r="AC2057" s="441"/>
      <c r="AD2057" s="444"/>
      <c r="AG2057" s="441"/>
      <c r="AH2057" s="441"/>
      <c r="AI2057" s="443"/>
      <c r="AL2057" s="441"/>
      <c r="AN2057" s="441"/>
      <c r="AO2057" s="443"/>
      <c r="AP2057" s="441"/>
      <c r="AQ2057" s="441"/>
      <c r="AR2057" s="441"/>
      <c r="AS2057" s="441"/>
      <c r="AT2057" s="441"/>
      <c r="AU2057" s="441"/>
      <c r="AV2057" s="443"/>
      <c r="AW2057" s="442"/>
      <c r="AY2057" s="441"/>
      <c r="BC2057" s="441"/>
      <c r="BD2057" s="441"/>
      <c r="BE2057" s="441"/>
      <c r="BF2057" s="441"/>
      <c r="BG2057" s="441"/>
      <c r="BH2057" s="441"/>
      <c r="BI2057" s="441"/>
      <c r="BJ2057" s="441"/>
      <c r="BK2057" s="441"/>
    </row>
    <row r="2058" spans="1:63" x14ac:dyDescent="0.25">
      <c r="A2058" s="443"/>
      <c r="B2058" s="438"/>
      <c r="C2058" s="441"/>
      <c r="D2058" s="441"/>
      <c r="E2058" s="441"/>
      <c r="I2058" s="442"/>
      <c r="Q2058" s="443"/>
      <c r="S2058" s="443"/>
      <c r="T2058" s="441"/>
      <c r="U2058" s="444"/>
      <c r="V2058" s="438"/>
      <c r="W2058" s="443"/>
      <c r="X2058" s="443"/>
      <c r="Y2058" s="441"/>
      <c r="Z2058" s="445"/>
      <c r="AA2058" s="441"/>
      <c r="AB2058" s="443"/>
      <c r="AC2058" s="441"/>
      <c r="AD2058" s="444"/>
      <c r="AG2058" s="441"/>
      <c r="AH2058" s="441"/>
      <c r="AI2058" s="443"/>
      <c r="AL2058" s="441"/>
      <c r="AN2058" s="441"/>
      <c r="AO2058" s="443"/>
      <c r="AP2058" s="441"/>
      <c r="AQ2058" s="441"/>
      <c r="AR2058" s="441"/>
      <c r="AS2058" s="441"/>
      <c r="AT2058" s="441"/>
      <c r="AU2058" s="441"/>
      <c r="AV2058" s="443"/>
      <c r="AW2058" s="442"/>
      <c r="AY2058" s="441"/>
      <c r="BC2058" s="441"/>
      <c r="BD2058" s="441"/>
      <c r="BE2058" s="441"/>
      <c r="BF2058" s="441"/>
      <c r="BG2058" s="441"/>
      <c r="BH2058" s="441"/>
      <c r="BI2058" s="441"/>
      <c r="BJ2058" s="441"/>
      <c r="BK2058" s="441"/>
    </row>
    <row r="2059" spans="1:63" x14ac:dyDescent="0.25">
      <c r="A2059" s="443"/>
      <c r="B2059" s="438"/>
      <c r="C2059" s="441"/>
      <c r="D2059" s="441"/>
      <c r="E2059" s="441"/>
      <c r="I2059" s="442"/>
      <c r="Q2059" s="443"/>
      <c r="S2059" s="443"/>
      <c r="T2059" s="441"/>
      <c r="U2059" s="444"/>
      <c r="V2059" s="438"/>
      <c r="W2059" s="443"/>
      <c r="X2059" s="443"/>
      <c r="Y2059" s="441"/>
      <c r="Z2059" s="445"/>
      <c r="AA2059" s="441"/>
      <c r="AB2059" s="443"/>
      <c r="AC2059" s="441"/>
      <c r="AD2059" s="444"/>
      <c r="AG2059" s="441"/>
      <c r="AH2059" s="441"/>
      <c r="AI2059" s="443"/>
      <c r="AL2059" s="441"/>
      <c r="AN2059" s="441"/>
      <c r="AO2059" s="443"/>
      <c r="AP2059" s="441"/>
      <c r="AQ2059" s="441"/>
      <c r="AR2059" s="441"/>
      <c r="AS2059" s="441"/>
      <c r="AT2059" s="441"/>
      <c r="AU2059" s="441"/>
      <c r="AV2059" s="443"/>
      <c r="AW2059" s="442"/>
      <c r="AY2059" s="441"/>
      <c r="BC2059" s="441"/>
      <c r="BD2059" s="441"/>
      <c r="BE2059" s="441"/>
      <c r="BF2059" s="441"/>
      <c r="BG2059" s="441"/>
      <c r="BH2059" s="441"/>
      <c r="BI2059" s="441"/>
      <c r="BJ2059" s="441"/>
      <c r="BK2059" s="441"/>
    </row>
    <row r="2060" spans="1:63" x14ac:dyDescent="0.25">
      <c r="A2060" s="443"/>
      <c r="B2060" s="438"/>
      <c r="C2060" s="441"/>
      <c r="D2060" s="441"/>
      <c r="E2060" s="441"/>
      <c r="I2060" s="442"/>
      <c r="Q2060" s="443"/>
      <c r="S2060" s="443"/>
      <c r="T2060" s="441"/>
      <c r="U2060" s="444"/>
      <c r="V2060" s="438"/>
      <c r="W2060" s="443"/>
      <c r="X2060" s="443"/>
      <c r="Y2060" s="441"/>
      <c r="Z2060" s="445"/>
      <c r="AA2060" s="441"/>
      <c r="AB2060" s="443"/>
      <c r="AC2060" s="441"/>
      <c r="AD2060" s="444"/>
      <c r="AG2060" s="441"/>
      <c r="AH2060" s="441"/>
      <c r="AI2060" s="443"/>
      <c r="AL2060" s="441"/>
      <c r="AN2060" s="441"/>
      <c r="AO2060" s="443"/>
      <c r="AP2060" s="441"/>
      <c r="AQ2060" s="441"/>
      <c r="AR2060" s="441"/>
      <c r="AS2060" s="441"/>
      <c r="AT2060" s="441"/>
      <c r="AU2060" s="441"/>
      <c r="AV2060" s="443"/>
      <c r="AW2060" s="442"/>
      <c r="AY2060" s="441"/>
      <c r="BC2060" s="441"/>
      <c r="BD2060" s="441"/>
      <c r="BE2060" s="441"/>
      <c r="BF2060" s="441"/>
      <c r="BG2060" s="441"/>
      <c r="BH2060" s="441"/>
      <c r="BI2060" s="441"/>
      <c r="BJ2060" s="441"/>
      <c r="BK2060" s="441"/>
    </row>
    <row r="2061" spans="1:63" x14ac:dyDescent="0.25">
      <c r="A2061" s="443"/>
      <c r="B2061" s="438"/>
      <c r="C2061" s="441"/>
      <c r="D2061" s="441"/>
      <c r="E2061" s="441"/>
      <c r="I2061" s="442"/>
      <c r="Q2061" s="443"/>
      <c r="S2061" s="443"/>
      <c r="T2061" s="441"/>
      <c r="U2061" s="444"/>
      <c r="V2061" s="438"/>
      <c r="W2061" s="443"/>
      <c r="X2061" s="443"/>
      <c r="Y2061" s="441"/>
      <c r="Z2061" s="445"/>
      <c r="AA2061" s="441"/>
      <c r="AB2061" s="443"/>
      <c r="AC2061" s="441"/>
      <c r="AD2061" s="444"/>
      <c r="AG2061" s="441"/>
      <c r="AH2061" s="441"/>
      <c r="AI2061" s="443"/>
      <c r="AL2061" s="441"/>
      <c r="AN2061" s="441"/>
      <c r="AO2061" s="443"/>
      <c r="AP2061" s="441"/>
      <c r="AQ2061" s="441"/>
      <c r="AR2061" s="441"/>
      <c r="AS2061" s="441"/>
      <c r="AT2061" s="441"/>
      <c r="AU2061" s="441"/>
      <c r="AV2061" s="443"/>
      <c r="AW2061" s="442"/>
      <c r="AY2061" s="441"/>
      <c r="BC2061" s="441"/>
      <c r="BD2061" s="441"/>
      <c r="BE2061" s="441"/>
      <c r="BF2061" s="441"/>
      <c r="BG2061" s="441"/>
      <c r="BH2061" s="441"/>
      <c r="BI2061" s="441"/>
      <c r="BJ2061" s="441"/>
      <c r="BK2061" s="441"/>
    </row>
    <row r="2062" spans="1:63" x14ac:dyDescent="0.25">
      <c r="A2062" s="443"/>
      <c r="B2062" s="438"/>
      <c r="C2062" s="441"/>
      <c r="D2062" s="441"/>
      <c r="E2062" s="441"/>
      <c r="I2062" s="442"/>
      <c r="Q2062" s="443"/>
      <c r="S2062" s="443"/>
      <c r="T2062" s="441"/>
      <c r="U2062" s="444"/>
      <c r="V2062" s="438"/>
      <c r="W2062" s="443"/>
      <c r="X2062" s="443"/>
      <c r="Y2062" s="441"/>
      <c r="Z2062" s="445"/>
      <c r="AA2062" s="441"/>
      <c r="AB2062" s="443"/>
      <c r="AC2062" s="441"/>
      <c r="AD2062" s="444"/>
      <c r="AG2062" s="441"/>
      <c r="AH2062" s="441"/>
      <c r="AI2062" s="443"/>
      <c r="AL2062" s="441"/>
      <c r="AN2062" s="441"/>
      <c r="AO2062" s="443"/>
      <c r="AP2062" s="441"/>
      <c r="AQ2062" s="441"/>
      <c r="AR2062" s="441"/>
      <c r="AS2062" s="441"/>
      <c r="AT2062" s="441"/>
      <c r="AU2062" s="441"/>
      <c r="AV2062" s="443"/>
      <c r="AW2062" s="442"/>
      <c r="AY2062" s="441"/>
      <c r="BC2062" s="441"/>
      <c r="BD2062" s="441"/>
      <c r="BE2062" s="441"/>
      <c r="BF2062" s="441"/>
      <c r="BG2062" s="441"/>
      <c r="BH2062" s="441"/>
      <c r="BI2062" s="441"/>
      <c r="BJ2062" s="441"/>
      <c r="BK2062" s="441"/>
    </row>
    <row r="2063" spans="1:63" x14ac:dyDescent="0.25">
      <c r="A2063" s="443"/>
      <c r="B2063" s="438"/>
      <c r="C2063" s="441"/>
      <c r="D2063" s="441"/>
      <c r="E2063" s="441"/>
      <c r="I2063" s="442"/>
      <c r="Q2063" s="443"/>
      <c r="S2063" s="443"/>
      <c r="T2063" s="441"/>
      <c r="U2063" s="444"/>
      <c r="V2063" s="438"/>
      <c r="W2063" s="443"/>
      <c r="X2063" s="443"/>
      <c r="Y2063" s="441"/>
      <c r="Z2063" s="445"/>
      <c r="AA2063" s="441"/>
      <c r="AB2063" s="443"/>
      <c r="AC2063" s="441"/>
      <c r="AD2063" s="444"/>
      <c r="AG2063" s="441"/>
      <c r="AH2063" s="441"/>
      <c r="AI2063" s="443"/>
      <c r="AL2063" s="441"/>
      <c r="AN2063" s="441"/>
      <c r="AO2063" s="443"/>
      <c r="AP2063" s="441"/>
      <c r="AQ2063" s="441"/>
      <c r="AR2063" s="441"/>
      <c r="AS2063" s="441"/>
      <c r="AT2063" s="441"/>
      <c r="AU2063" s="441"/>
      <c r="AV2063" s="443"/>
      <c r="AW2063" s="442"/>
      <c r="AY2063" s="441"/>
      <c r="BC2063" s="441"/>
      <c r="BD2063" s="441"/>
      <c r="BE2063" s="441"/>
      <c r="BF2063" s="441"/>
      <c r="BG2063" s="441"/>
      <c r="BH2063" s="441"/>
      <c r="BI2063" s="441"/>
      <c r="BJ2063" s="441"/>
      <c r="BK2063" s="441"/>
    </row>
    <row r="2064" spans="1:63" x14ac:dyDescent="0.25">
      <c r="A2064" s="443"/>
      <c r="B2064" s="438"/>
      <c r="C2064" s="441"/>
      <c r="D2064" s="441"/>
      <c r="E2064" s="441"/>
      <c r="I2064" s="442"/>
      <c r="Q2064" s="443"/>
      <c r="S2064" s="443"/>
      <c r="T2064" s="441"/>
      <c r="U2064" s="444"/>
      <c r="V2064" s="438"/>
      <c r="W2064" s="443"/>
      <c r="X2064" s="443"/>
      <c r="Y2064" s="441"/>
      <c r="Z2064" s="445"/>
      <c r="AA2064" s="441"/>
      <c r="AB2064" s="443"/>
      <c r="AC2064" s="441"/>
      <c r="AD2064" s="444"/>
      <c r="AG2064" s="441"/>
      <c r="AH2064" s="441"/>
      <c r="AI2064" s="443"/>
      <c r="AL2064" s="441"/>
      <c r="AN2064" s="441"/>
      <c r="AO2064" s="443"/>
      <c r="AP2064" s="441"/>
      <c r="AQ2064" s="441"/>
      <c r="AR2064" s="441"/>
      <c r="AS2064" s="441"/>
      <c r="AT2064" s="441"/>
      <c r="AU2064" s="441"/>
      <c r="AV2064" s="443"/>
      <c r="AW2064" s="442"/>
      <c r="AY2064" s="441"/>
      <c r="BC2064" s="441"/>
      <c r="BD2064" s="441"/>
      <c r="BE2064" s="441"/>
      <c r="BF2064" s="441"/>
      <c r="BG2064" s="441"/>
      <c r="BH2064" s="441"/>
      <c r="BI2064" s="441"/>
      <c r="BJ2064" s="441"/>
      <c r="BK2064" s="441"/>
    </row>
    <row r="2065" spans="1:63" x14ac:dyDescent="0.25">
      <c r="A2065" s="443"/>
      <c r="B2065" s="438"/>
      <c r="C2065" s="441"/>
      <c r="D2065" s="441"/>
      <c r="E2065" s="441"/>
      <c r="I2065" s="442"/>
      <c r="Q2065" s="443"/>
      <c r="S2065" s="443"/>
      <c r="T2065" s="441"/>
      <c r="U2065" s="444"/>
      <c r="V2065" s="438"/>
      <c r="W2065" s="443"/>
      <c r="X2065" s="443"/>
      <c r="Y2065" s="441"/>
      <c r="Z2065" s="445"/>
      <c r="AA2065" s="441"/>
      <c r="AB2065" s="443"/>
      <c r="AC2065" s="441"/>
      <c r="AD2065" s="444"/>
      <c r="AG2065" s="441"/>
      <c r="AH2065" s="441"/>
      <c r="AI2065" s="443"/>
      <c r="AL2065" s="441"/>
      <c r="AN2065" s="441"/>
      <c r="AO2065" s="443"/>
      <c r="AP2065" s="441"/>
      <c r="AQ2065" s="441"/>
      <c r="AR2065" s="441"/>
      <c r="AS2065" s="441"/>
      <c r="AT2065" s="441"/>
      <c r="AU2065" s="441"/>
      <c r="AV2065" s="443"/>
      <c r="AW2065" s="442"/>
      <c r="AY2065" s="441"/>
      <c r="BC2065" s="441"/>
      <c r="BD2065" s="441"/>
      <c r="BE2065" s="441"/>
      <c r="BF2065" s="441"/>
      <c r="BG2065" s="441"/>
      <c r="BH2065" s="441"/>
      <c r="BI2065" s="441"/>
      <c r="BJ2065" s="441"/>
      <c r="BK2065" s="441"/>
    </row>
    <row r="2066" spans="1:63" x14ac:dyDescent="0.25">
      <c r="A2066" s="443"/>
      <c r="B2066" s="438"/>
      <c r="C2066" s="441"/>
      <c r="D2066" s="441"/>
      <c r="E2066" s="441"/>
      <c r="I2066" s="442"/>
      <c r="Q2066" s="443"/>
      <c r="S2066" s="443"/>
      <c r="T2066" s="441"/>
      <c r="U2066" s="444"/>
      <c r="V2066" s="438"/>
      <c r="W2066" s="443"/>
      <c r="X2066" s="443"/>
      <c r="Y2066" s="441"/>
      <c r="Z2066" s="445"/>
      <c r="AA2066" s="441"/>
      <c r="AB2066" s="443"/>
      <c r="AC2066" s="441"/>
      <c r="AD2066" s="444"/>
      <c r="AG2066" s="441"/>
      <c r="AH2066" s="441"/>
      <c r="AI2066" s="443"/>
      <c r="AL2066" s="441"/>
      <c r="AN2066" s="441"/>
      <c r="AO2066" s="443"/>
      <c r="AP2066" s="441"/>
      <c r="AQ2066" s="441"/>
      <c r="AR2066" s="441"/>
      <c r="AS2066" s="441"/>
      <c r="AT2066" s="441"/>
      <c r="AU2066" s="441"/>
      <c r="AV2066" s="443"/>
      <c r="AW2066" s="442"/>
      <c r="AY2066" s="441"/>
      <c r="BC2066" s="441"/>
      <c r="BD2066" s="441"/>
      <c r="BE2066" s="441"/>
      <c r="BF2066" s="441"/>
      <c r="BG2066" s="441"/>
      <c r="BH2066" s="441"/>
      <c r="BI2066" s="441"/>
      <c r="BJ2066" s="441"/>
      <c r="BK2066" s="441"/>
    </row>
    <row r="2067" spans="1:63" x14ac:dyDescent="0.25">
      <c r="A2067" s="443"/>
      <c r="B2067" s="438"/>
      <c r="C2067" s="441"/>
      <c r="D2067" s="441"/>
      <c r="E2067" s="441"/>
      <c r="I2067" s="442"/>
      <c r="Q2067" s="443"/>
      <c r="S2067" s="443"/>
      <c r="T2067" s="441"/>
      <c r="U2067" s="444"/>
      <c r="V2067" s="438"/>
      <c r="W2067" s="443"/>
      <c r="X2067" s="443"/>
      <c r="Y2067" s="441"/>
      <c r="Z2067" s="445"/>
      <c r="AA2067" s="441"/>
      <c r="AB2067" s="443"/>
      <c r="AC2067" s="441"/>
      <c r="AD2067" s="444"/>
      <c r="AG2067" s="441"/>
      <c r="AH2067" s="441"/>
      <c r="AI2067" s="443"/>
      <c r="AL2067" s="441"/>
      <c r="AN2067" s="441"/>
      <c r="AO2067" s="443"/>
      <c r="AP2067" s="441"/>
      <c r="AQ2067" s="441"/>
      <c r="AR2067" s="441"/>
      <c r="AS2067" s="441"/>
      <c r="AT2067" s="441"/>
      <c r="AU2067" s="441"/>
      <c r="AV2067" s="443"/>
      <c r="AW2067" s="442"/>
      <c r="AY2067" s="441"/>
      <c r="BC2067" s="441"/>
      <c r="BD2067" s="441"/>
      <c r="BE2067" s="441"/>
      <c r="BF2067" s="441"/>
      <c r="BG2067" s="441"/>
      <c r="BH2067" s="441"/>
      <c r="BI2067" s="441"/>
      <c r="BJ2067" s="441"/>
      <c r="BK2067" s="441"/>
    </row>
    <row r="2068" spans="1:63" x14ac:dyDescent="0.25">
      <c r="A2068" s="443"/>
      <c r="B2068" s="438"/>
      <c r="C2068" s="441"/>
      <c r="D2068" s="441"/>
      <c r="E2068" s="441"/>
      <c r="I2068" s="442"/>
      <c r="Q2068" s="443"/>
      <c r="S2068" s="443"/>
      <c r="T2068" s="441"/>
      <c r="U2068" s="444"/>
      <c r="V2068" s="438"/>
      <c r="W2068" s="443"/>
      <c r="X2068" s="443"/>
      <c r="Y2068" s="441"/>
      <c r="Z2068" s="445"/>
      <c r="AA2068" s="441"/>
      <c r="AB2068" s="443"/>
      <c r="AC2068" s="441"/>
      <c r="AD2068" s="444"/>
      <c r="AG2068" s="441"/>
      <c r="AH2068" s="441"/>
      <c r="AI2068" s="443"/>
      <c r="AL2068" s="441"/>
      <c r="AN2068" s="441"/>
      <c r="AO2068" s="443"/>
      <c r="AP2068" s="441"/>
      <c r="AQ2068" s="441"/>
      <c r="AR2068" s="441"/>
      <c r="AS2068" s="441"/>
      <c r="AT2068" s="441"/>
      <c r="AU2068" s="441"/>
      <c r="AV2068" s="443"/>
      <c r="AW2068" s="442"/>
      <c r="AY2068" s="441"/>
      <c r="BC2068" s="441"/>
      <c r="BD2068" s="441"/>
      <c r="BE2068" s="441"/>
      <c r="BF2068" s="441"/>
      <c r="BG2068" s="441"/>
      <c r="BH2068" s="441"/>
      <c r="BI2068" s="441"/>
      <c r="BJ2068" s="441"/>
      <c r="BK2068" s="441"/>
    </row>
    <row r="2069" spans="1:63" x14ac:dyDescent="0.25">
      <c r="A2069" s="443"/>
      <c r="B2069" s="438"/>
      <c r="C2069" s="441"/>
      <c r="D2069" s="441"/>
      <c r="E2069" s="441"/>
      <c r="I2069" s="442"/>
      <c r="Q2069" s="443"/>
      <c r="S2069" s="443"/>
      <c r="T2069" s="441"/>
      <c r="U2069" s="444"/>
      <c r="V2069" s="438"/>
      <c r="W2069" s="443"/>
      <c r="X2069" s="443"/>
      <c r="Y2069" s="441"/>
      <c r="Z2069" s="445"/>
      <c r="AA2069" s="441"/>
      <c r="AB2069" s="443"/>
      <c r="AC2069" s="441"/>
      <c r="AD2069" s="444"/>
      <c r="AG2069" s="441"/>
      <c r="AH2069" s="441"/>
      <c r="AI2069" s="443"/>
      <c r="AL2069" s="441"/>
      <c r="AN2069" s="441"/>
      <c r="AO2069" s="443"/>
      <c r="AP2069" s="441"/>
      <c r="AQ2069" s="441"/>
      <c r="AR2069" s="441"/>
      <c r="AS2069" s="441"/>
      <c r="AT2069" s="441"/>
      <c r="AU2069" s="441"/>
      <c r="AV2069" s="443"/>
      <c r="AW2069" s="442"/>
      <c r="AY2069" s="441"/>
      <c r="BC2069" s="441"/>
      <c r="BD2069" s="441"/>
      <c r="BE2069" s="441"/>
      <c r="BF2069" s="441"/>
      <c r="BG2069" s="441"/>
      <c r="BH2069" s="441"/>
      <c r="BI2069" s="441"/>
      <c r="BJ2069" s="441"/>
      <c r="BK2069" s="441"/>
    </row>
    <row r="2070" spans="1:63" x14ac:dyDescent="0.25">
      <c r="A2070" s="443"/>
      <c r="B2070" s="438"/>
      <c r="C2070" s="441"/>
      <c r="D2070" s="441"/>
      <c r="E2070" s="441"/>
      <c r="I2070" s="442"/>
      <c r="Q2070" s="443"/>
      <c r="S2070" s="443"/>
      <c r="T2070" s="441"/>
      <c r="U2070" s="444"/>
      <c r="V2070" s="438"/>
      <c r="W2070" s="443"/>
      <c r="X2070" s="443"/>
      <c r="Y2070" s="441"/>
      <c r="Z2070" s="445"/>
      <c r="AA2070" s="441"/>
      <c r="AB2070" s="443"/>
      <c r="AC2070" s="441"/>
      <c r="AD2070" s="444"/>
      <c r="AG2070" s="441"/>
      <c r="AH2070" s="441"/>
      <c r="AI2070" s="443"/>
      <c r="AL2070" s="441"/>
      <c r="AN2070" s="441"/>
      <c r="AO2070" s="443"/>
      <c r="AP2070" s="441"/>
      <c r="AQ2070" s="441"/>
      <c r="AR2070" s="441"/>
      <c r="AS2070" s="441"/>
      <c r="AT2070" s="441"/>
      <c r="AU2070" s="441"/>
      <c r="AV2070" s="443"/>
      <c r="AW2070" s="442"/>
      <c r="AY2070" s="441"/>
      <c r="BC2070" s="441"/>
      <c r="BD2070" s="441"/>
      <c r="BE2070" s="441"/>
      <c r="BF2070" s="441"/>
      <c r="BG2070" s="441"/>
      <c r="BH2070" s="441"/>
      <c r="BI2070" s="441"/>
      <c r="BJ2070" s="441"/>
      <c r="BK2070" s="441"/>
    </row>
    <row r="2071" spans="1:63" x14ac:dyDescent="0.25">
      <c r="A2071" s="443"/>
      <c r="B2071" s="438"/>
      <c r="C2071" s="441"/>
      <c r="D2071" s="441"/>
      <c r="E2071" s="441"/>
      <c r="I2071" s="442"/>
      <c r="Q2071" s="443"/>
      <c r="S2071" s="443"/>
      <c r="T2071" s="441"/>
      <c r="U2071" s="444"/>
      <c r="V2071" s="438"/>
      <c r="W2071" s="443"/>
      <c r="X2071" s="443"/>
      <c r="Y2071" s="441"/>
      <c r="Z2071" s="445"/>
      <c r="AA2071" s="441"/>
      <c r="AB2071" s="443"/>
      <c r="AC2071" s="441"/>
      <c r="AD2071" s="444"/>
      <c r="AG2071" s="441"/>
      <c r="AH2071" s="441"/>
      <c r="AI2071" s="443"/>
      <c r="AL2071" s="441"/>
      <c r="AN2071" s="441"/>
      <c r="AO2071" s="443"/>
      <c r="AP2071" s="441"/>
      <c r="AQ2071" s="441"/>
      <c r="AR2071" s="441"/>
      <c r="AS2071" s="441"/>
      <c r="AT2071" s="441"/>
      <c r="AU2071" s="441"/>
      <c r="AV2071" s="443"/>
      <c r="AW2071" s="442"/>
      <c r="AY2071" s="441"/>
      <c r="BC2071" s="441"/>
      <c r="BD2071" s="441"/>
      <c r="BE2071" s="441"/>
      <c r="BF2071" s="441"/>
      <c r="BG2071" s="441"/>
      <c r="BH2071" s="441"/>
      <c r="BI2071" s="441"/>
      <c r="BJ2071" s="441"/>
      <c r="BK2071" s="441"/>
    </row>
    <row r="2072" spans="1:63" x14ac:dyDescent="0.25">
      <c r="A2072" s="443"/>
      <c r="B2072" s="438"/>
      <c r="C2072" s="441"/>
      <c r="D2072" s="441"/>
      <c r="E2072" s="441"/>
      <c r="I2072" s="442"/>
      <c r="Q2072" s="443"/>
      <c r="S2072" s="443"/>
      <c r="T2072" s="441"/>
      <c r="U2072" s="444"/>
      <c r="V2072" s="438"/>
      <c r="W2072" s="443"/>
      <c r="X2072" s="443"/>
      <c r="Y2072" s="441"/>
      <c r="Z2072" s="445"/>
      <c r="AA2072" s="441"/>
      <c r="AB2072" s="443"/>
      <c r="AC2072" s="441"/>
      <c r="AD2072" s="444"/>
      <c r="AG2072" s="441"/>
      <c r="AH2072" s="441"/>
      <c r="AI2072" s="443"/>
      <c r="AL2072" s="441"/>
      <c r="AN2072" s="441"/>
      <c r="AO2072" s="443"/>
      <c r="AP2072" s="441"/>
      <c r="AQ2072" s="441"/>
      <c r="AR2072" s="441"/>
      <c r="AS2072" s="441"/>
      <c r="AT2072" s="441"/>
      <c r="AU2072" s="441"/>
      <c r="AV2072" s="443"/>
      <c r="AW2072" s="442"/>
      <c r="AY2072" s="441"/>
      <c r="BC2072" s="441"/>
      <c r="BD2072" s="441"/>
      <c r="BE2072" s="441"/>
      <c r="BF2072" s="441"/>
      <c r="BG2072" s="441"/>
      <c r="BH2072" s="441"/>
      <c r="BI2072" s="441"/>
      <c r="BJ2072" s="441"/>
      <c r="BK2072" s="441"/>
    </row>
    <row r="2073" spans="1:63" x14ac:dyDescent="0.25">
      <c r="A2073" s="443"/>
      <c r="B2073" s="438"/>
      <c r="C2073" s="441"/>
      <c r="D2073" s="441"/>
      <c r="E2073" s="441"/>
      <c r="I2073" s="442"/>
      <c r="Q2073" s="443"/>
      <c r="S2073" s="443"/>
      <c r="T2073" s="441"/>
      <c r="U2073" s="444"/>
      <c r="V2073" s="438"/>
      <c r="W2073" s="443"/>
      <c r="X2073" s="443"/>
      <c r="Y2073" s="441"/>
      <c r="Z2073" s="445"/>
      <c r="AA2073" s="441"/>
      <c r="AB2073" s="443"/>
      <c r="AC2073" s="441"/>
      <c r="AD2073" s="444"/>
      <c r="AG2073" s="441"/>
      <c r="AH2073" s="441"/>
      <c r="AI2073" s="443"/>
      <c r="AL2073" s="441"/>
      <c r="AN2073" s="441"/>
      <c r="AO2073" s="443"/>
      <c r="AP2073" s="441"/>
      <c r="AQ2073" s="441"/>
      <c r="AR2073" s="441"/>
      <c r="AS2073" s="441"/>
      <c r="AT2073" s="441"/>
      <c r="AU2073" s="441"/>
      <c r="AV2073" s="443"/>
      <c r="AW2073" s="442"/>
      <c r="AY2073" s="441"/>
      <c r="BC2073" s="441"/>
      <c r="BD2073" s="441"/>
      <c r="BE2073" s="441"/>
      <c r="BF2073" s="441"/>
      <c r="BG2073" s="441"/>
      <c r="BH2073" s="441"/>
      <c r="BI2073" s="441"/>
      <c r="BJ2073" s="441"/>
      <c r="BK2073" s="441"/>
    </row>
    <row r="2074" spans="1:63" x14ac:dyDescent="0.25">
      <c r="A2074" s="443"/>
      <c r="B2074" s="438"/>
      <c r="C2074" s="441"/>
      <c r="D2074" s="441"/>
      <c r="E2074" s="441"/>
      <c r="I2074" s="442"/>
      <c r="Q2074" s="443"/>
      <c r="S2074" s="443"/>
      <c r="T2074" s="441"/>
      <c r="U2074" s="444"/>
      <c r="V2074" s="438"/>
      <c r="W2074" s="443"/>
      <c r="X2074" s="443"/>
      <c r="Y2074" s="441"/>
      <c r="Z2074" s="445"/>
      <c r="AA2074" s="441"/>
      <c r="AB2074" s="443"/>
      <c r="AC2074" s="441"/>
      <c r="AD2074" s="444"/>
      <c r="AG2074" s="441"/>
      <c r="AH2074" s="441"/>
      <c r="AI2074" s="443"/>
      <c r="AL2074" s="441"/>
      <c r="AN2074" s="441"/>
      <c r="AO2074" s="443"/>
      <c r="AP2074" s="441"/>
      <c r="AQ2074" s="441"/>
      <c r="AR2074" s="441"/>
      <c r="AS2074" s="441"/>
      <c r="AT2074" s="441"/>
      <c r="AU2074" s="441"/>
      <c r="AV2074" s="443"/>
      <c r="AW2074" s="442"/>
      <c r="AY2074" s="441"/>
      <c r="BC2074" s="441"/>
      <c r="BD2074" s="441"/>
      <c r="BE2074" s="441"/>
      <c r="BF2074" s="441"/>
      <c r="BG2074" s="441"/>
      <c r="BH2074" s="441"/>
      <c r="BI2074" s="441"/>
      <c r="BJ2074" s="441"/>
      <c r="BK2074" s="441"/>
    </row>
    <row r="2075" spans="1:63" x14ac:dyDescent="0.25">
      <c r="A2075" s="443"/>
      <c r="B2075" s="438"/>
      <c r="C2075" s="441"/>
      <c r="D2075" s="441"/>
      <c r="E2075" s="441"/>
      <c r="I2075" s="442"/>
      <c r="Q2075" s="443"/>
      <c r="S2075" s="443"/>
      <c r="T2075" s="441"/>
      <c r="U2075" s="444"/>
      <c r="V2075" s="438"/>
      <c r="W2075" s="443"/>
      <c r="X2075" s="443"/>
      <c r="Y2075" s="441"/>
      <c r="Z2075" s="445"/>
      <c r="AA2075" s="441"/>
      <c r="AB2075" s="443"/>
      <c r="AC2075" s="441"/>
      <c r="AD2075" s="444"/>
      <c r="AG2075" s="441"/>
      <c r="AH2075" s="441"/>
      <c r="AI2075" s="443"/>
      <c r="AL2075" s="441"/>
      <c r="AN2075" s="441"/>
      <c r="AO2075" s="443"/>
      <c r="AP2075" s="441"/>
      <c r="AQ2075" s="441"/>
      <c r="AR2075" s="441"/>
      <c r="AS2075" s="441"/>
      <c r="AT2075" s="441"/>
      <c r="AU2075" s="441"/>
      <c r="AV2075" s="443"/>
      <c r="AW2075" s="442"/>
      <c r="AY2075" s="441"/>
      <c r="BC2075" s="441"/>
      <c r="BD2075" s="441"/>
      <c r="BE2075" s="441"/>
      <c r="BF2075" s="441"/>
      <c r="BG2075" s="441"/>
      <c r="BH2075" s="441"/>
      <c r="BI2075" s="441"/>
      <c r="BJ2075" s="441"/>
      <c r="BK2075" s="441"/>
    </row>
    <row r="2076" spans="1:63" x14ac:dyDescent="0.25">
      <c r="A2076" s="443"/>
      <c r="B2076" s="438"/>
      <c r="C2076" s="441"/>
      <c r="D2076" s="441"/>
      <c r="E2076" s="441"/>
      <c r="I2076" s="442"/>
      <c r="Q2076" s="443"/>
      <c r="S2076" s="443"/>
      <c r="T2076" s="441"/>
      <c r="U2076" s="444"/>
      <c r="V2076" s="438"/>
      <c r="W2076" s="443"/>
      <c r="X2076" s="443"/>
      <c r="Y2076" s="441"/>
      <c r="Z2076" s="445"/>
      <c r="AA2076" s="441"/>
      <c r="AB2076" s="443"/>
      <c r="AC2076" s="441"/>
      <c r="AD2076" s="444"/>
      <c r="AG2076" s="441"/>
      <c r="AH2076" s="441"/>
      <c r="AI2076" s="443"/>
      <c r="AL2076" s="441"/>
      <c r="AN2076" s="441"/>
      <c r="AO2076" s="443"/>
      <c r="AP2076" s="441"/>
      <c r="AQ2076" s="441"/>
      <c r="AR2076" s="441"/>
      <c r="AS2076" s="441"/>
      <c r="AT2076" s="441"/>
      <c r="AU2076" s="441"/>
      <c r="AV2076" s="443"/>
      <c r="AW2076" s="442"/>
      <c r="AY2076" s="441"/>
      <c r="BC2076" s="441"/>
      <c r="BD2076" s="441"/>
      <c r="BE2076" s="441"/>
      <c r="BF2076" s="441"/>
      <c r="BG2076" s="441"/>
      <c r="BH2076" s="441"/>
      <c r="BI2076" s="441"/>
      <c r="BJ2076" s="441"/>
      <c r="BK2076" s="441"/>
    </row>
    <row r="2077" spans="1:63" x14ac:dyDescent="0.25">
      <c r="A2077" s="443"/>
      <c r="B2077" s="438"/>
      <c r="C2077" s="441"/>
      <c r="D2077" s="441"/>
      <c r="E2077" s="441"/>
      <c r="I2077" s="442"/>
      <c r="Q2077" s="443"/>
      <c r="S2077" s="443"/>
      <c r="T2077" s="441"/>
      <c r="U2077" s="444"/>
      <c r="V2077" s="438"/>
      <c r="W2077" s="443"/>
      <c r="X2077" s="443"/>
      <c r="Y2077" s="441"/>
      <c r="Z2077" s="445"/>
      <c r="AA2077" s="441"/>
      <c r="AB2077" s="443"/>
      <c r="AC2077" s="441"/>
      <c r="AD2077" s="444"/>
      <c r="AG2077" s="441"/>
      <c r="AH2077" s="441"/>
      <c r="AI2077" s="443"/>
      <c r="AL2077" s="441"/>
      <c r="AN2077" s="441"/>
      <c r="AO2077" s="443"/>
      <c r="AP2077" s="441"/>
      <c r="AQ2077" s="441"/>
      <c r="AR2077" s="441"/>
      <c r="AS2077" s="441"/>
      <c r="AT2077" s="441"/>
      <c r="AU2077" s="441"/>
      <c r="AV2077" s="443"/>
      <c r="AW2077" s="442"/>
      <c r="AY2077" s="441"/>
      <c r="BC2077" s="441"/>
      <c r="BD2077" s="441"/>
      <c r="BE2077" s="441"/>
      <c r="BF2077" s="441"/>
      <c r="BG2077" s="441"/>
      <c r="BH2077" s="441"/>
      <c r="BI2077" s="441"/>
      <c r="BJ2077" s="441"/>
      <c r="BK2077" s="441"/>
    </row>
    <row r="2078" spans="1:63" x14ac:dyDescent="0.25">
      <c r="A2078" s="443"/>
      <c r="B2078" s="438"/>
      <c r="C2078" s="441"/>
      <c r="D2078" s="441"/>
      <c r="E2078" s="441"/>
      <c r="I2078" s="442"/>
      <c r="Q2078" s="443"/>
      <c r="S2078" s="443"/>
      <c r="T2078" s="441"/>
      <c r="U2078" s="444"/>
      <c r="V2078" s="438"/>
      <c r="W2078" s="443"/>
      <c r="X2078" s="443"/>
      <c r="Y2078" s="441"/>
      <c r="Z2078" s="445"/>
      <c r="AA2078" s="441"/>
      <c r="AB2078" s="443"/>
      <c r="AC2078" s="441"/>
      <c r="AD2078" s="444"/>
      <c r="AG2078" s="441"/>
      <c r="AH2078" s="441"/>
      <c r="AI2078" s="443"/>
      <c r="AL2078" s="441"/>
      <c r="AN2078" s="441"/>
      <c r="AO2078" s="443"/>
      <c r="AP2078" s="441"/>
      <c r="AQ2078" s="441"/>
      <c r="AR2078" s="441"/>
      <c r="AS2078" s="441"/>
      <c r="AT2078" s="441"/>
      <c r="AU2078" s="441"/>
      <c r="AV2078" s="443"/>
      <c r="AW2078" s="442"/>
      <c r="AY2078" s="441"/>
      <c r="BC2078" s="441"/>
      <c r="BD2078" s="441"/>
      <c r="BE2078" s="441"/>
      <c r="BF2078" s="441"/>
      <c r="BG2078" s="441"/>
      <c r="BH2078" s="441"/>
      <c r="BI2078" s="441"/>
      <c r="BJ2078" s="441"/>
      <c r="BK2078" s="441"/>
    </row>
    <row r="2079" spans="1:63" x14ac:dyDescent="0.25">
      <c r="A2079" s="443"/>
      <c r="B2079" s="438"/>
      <c r="C2079" s="441"/>
      <c r="D2079" s="441"/>
      <c r="E2079" s="441"/>
      <c r="I2079" s="442"/>
      <c r="Q2079" s="443"/>
      <c r="S2079" s="443"/>
      <c r="T2079" s="441"/>
      <c r="U2079" s="444"/>
      <c r="V2079" s="438"/>
      <c r="W2079" s="443"/>
      <c r="X2079" s="443"/>
      <c r="Y2079" s="441"/>
      <c r="Z2079" s="445"/>
      <c r="AA2079" s="441"/>
      <c r="AB2079" s="443"/>
      <c r="AC2079" s="441"/>
      <c r="AD2079" s="444"/>
      <c r="AG2079" s="441"/>
      <c r="AH2079" s="441"/>
      <c r="AI2079" s="443"/>
      <c r="AL2079" s="441"/>
      <c r="AN2079" s="441"/>
      <c r="AO2079" s="443"/>
      <c r="AP2079" s="441"/>
      <c r="AQ2079" s="441"/>
      <c r="AR2079" s="441"/>
      <c r="AS2079" s="441"/>
      <c r="AT2079" s="441"/>
      <c r="AU2079" s="441"/>
      <c r="AV2079" s="443"/>
      <c r="AW2079" s="442"/>
      <c r="AY2079" s="441"/>
      <c r="BC2079" s="441"/>
      <c r="BD2079" s="441"/>
      <c r="BE2079" s="441"/>
      <c r="BF2079" s="441"/>
      <c r="BG2079" s="441"/>
      <c r="BH2079" s="441"/>
      <c r="BI2079" s="441"/>
      <c r="BJ2079" s="441"/>
      <c r="BK2079" s="441"/>
    </row>
    <row r="2080" spans="1:63" x14ac:dyDescent="0.25">
      <c r="A2080" s="443"/>
      <c r="B2080" s="438"/>
      <c r="C2080" s="441"/>
      <c r="D2080" s="441"/>
      <c r="E2080" s="441"/>
      <c r="I2080" s="442"/>
      <c r="Q2080" s="443"/>
      <c r="S2080" s="443"/>
      <c r="T2080" s="441"/>
      <c r="U2080" s="444"/>
      <c r="V2080" s="438"/>
      <c r="W2080" s="443"/>
      <c r="X2080" s="443"/>
      <c r="Y2080" s="441"/>
      <c r="Z2080" s="445"/>
      <c r="AA2080" s="441"/>
      <c r="AB2080" s="443"/>
      <c r="AC2080" s="441"/>
      <c r="AD2080" s="444"/>
      <c r="AG2080" s="441"/>
      <c r="AH2080" s="441"/>
      <c r="AI2080" s="443"/>
      <c r="AL2080" s="441"/>
      <c r="AN2080" s="441"/>
      <c r="AO2080" s="443"/>
      <c r="AP2080" s="441"/>
      <c r="AQ2080" s="441"/>
      <c r="AR2080" s="441"/>
      <c r="AS2080" s="441"/>
      <c r="AT2080" s="441"/>
      <c r="AU2080" s="441"/>
      <c r="AV2080" s="443"/>
      <c r="AW2080" s="442"/>
      <c r="AY2080" s="441"/>
      <c r="BC2080" s="441"/>
      <c r="BD2080" s="441"/>
      <c r="BE2080" s="441"/>
      <c r="BF2080" s="441"/>
      <c r="BG2080" s="441"/>
      <c r="BH2080" s="441"/>
      <c r="BI2080" s="441"/>
      <c r="BJ2080" s="441"/>
      <c r="BK2080" s="441"/>
    </row>
    <row r="2081" spans="1:63" x14ac:dyDescent="0.25">
      <c r="A2081" s="443"/>
      <c r="B2081" s="438"/>
      <c r="C2081" s="441"/>
      <c r="D2081" s="441"/>
      <c r="E2081" s="441"/>
      <c r="I2081" s="442"/>
      <c r="Q2081" s="443"/>
      <c r="S2081" s="443"/>
      <c r="T2081" s="441"/>
      <c r="U2081" s="444"/>
      <c r="V2081" s="438"/>
      <c r="W2081" s="443"/>
      <c r="X2081" s="443"/>
      <c r="Y2081" s="441"/>
      <c r="Z2081" s="445"/>
      <c r="AA2081" s="441"/>
      <c r="AB2081" s="443"/>
      <c r="AC2081" s="441"/>
      <c r="AD2081" s="444"/>
      <c r="AG2081" s="441"/>
      <c r="AH2081" s="441"/>
      <c r="AI2081" s="443"/>
      <c r="AL2081" s="441"/>
      <c r="AN2081" s="441"/>
      <c r="AO2081" s="443"/>
      <c r="AP2081" s="441"/>
      <c r="AQ2081" s="441"/>
      <c r="AR2081" s="441"/>
      <c r="AS2081" s="441"/>
      <c r="AT2081" s="441"/>
      <c r="AU2081" s="441"/>
      <c r="AV2081" s="443"/>
      <c r="AW2081" s="442"/>
      <c r="AY2081" s="441"/>
      <c r="BC2081" s="441"/>
      <c r="BD2081" s="441"/>
      <c r="BE2081" s="441"/>
      <c r="BF2081" s="441"/>
      <c r="BG2081" s="441"/>
      <c r="BH2081" s="441"/>
      <c r="BI2081" s="441"/>
      <c r="BJ2081" s="441"/>
      <c r="BK2081" s="441"/>
    </row>
    <row r="2082" spans="1:63" x14ac:dyDescent="0.25">
      <c r="A2082" s="443"/>
      <c r="B2082" s="438"/>
      <c r="C2082" s="441"/>
      <c r="D2082" s="441"/>
      <c r="E2082" s="441"/>
      <c r="I2082" s="442"/>
      <c r="Q2082" s="443"/>
      <c r="S2082" s="443"/>
      <c r="T2082" s="441"/>
      <c r="U2082" s="444"/>
      <c r="V2082" s="438"/>
      <c r="W2082" s="443"/>
      <c r="X2082" s="443"/>
      <c r="Y2082" s="441"/>
      <c r="Z2082" s="445"/>
      <c r="AA2082" s="441"/>
      <c r="AB2082" s="443"/>
      <c r="AC2082" s="441"/>
      <c r="AD2082" s="444"/>
      <c r="AG2082" s="441"/>
      <c r="AH2082" s="441"/>
      <c r="AI2082" s="443"/>
      <c r="AL2082" s="441"/>
      <c r="AN2082" s="441"/>
      <c r="AO2082" s="443"/>
      <c r="AP2082" s="441"/>
      <c r="AQ2082" s="441"/>
      <c r="AR2082" s="441"/>
      <c r="AS2082" s="441"/>
      <c r="AT2082" s="441"/>
      <c r="AU2082" s="441"/>
      <c r="AV2082" s="443"/>
      <c r="AW2082" s="442"/>
      <c r="AY2082" s="441"/>
      <c r="BC2082" s="441"/>
      <c r="BD2082" s="441"/>
      <c r="BE2082" s="441"/>
      <c r="BF2082" s="441"/>
      <c r="BG2082" s="441"/>
      <c r="BH2082" s="441"/>
      <c r="BI2082" s="441"/>
      <c r="BJ2082" s="441"/>
      <c r="BK2082" s="441"/>
    </row>
    <row r="2083" spans="1:63" x14ac:dyDescent="0.25">
      <c r="A2083" s="443"/>
      <c r="B2083" s="438"/>
      <c r="C2083" s="441"/>
      <c r="D2083" s="441"/>
      <c r="E2083" s="441"/>
      <c r="I2083" s="442"/>
      <c r="Q2083" s="443"/>
      <c r="S2083" s="443"/>
      <c r="T2083" s="441"/>
      <c r="U2083" s="444"/>
      <c r="V2083" s="438"/>
      <c r="W2083" s="443"/>
      <c r="X2083" s="443"/>
      <c r="Y2083" s="441"/>
      <c r="Z2083" s="445"/>
      <c r="AA2083" s="441"/>
      <c r="AB2083" s="443"/>
      <c r="AC2083" s="441"/>
      <c r="AD2083" s="444"/>
      <c r="AG2083" s="441"/>
      <c r="AH2083" s="441"/>
      <c r="AI2083" s="443"/>
      <c r="AL2083" s="441"/>
      <c r="AN2083" s="441"/>
      <c r="AO2083" s="443"/>
      <c r="AP2083" s="441"/>
      <c r="AQ2083" s="441"/>
      <c r="AR2083" s="441"/>
      <c r="AS2083" s="441"/>
      <c r="AT2083" s="441"/>
      <c r="AU2083" s="441"/>
      <c r="AV2083" s="443"/>
      <c r="AW2083" s="442"/>
      <c r="AY2083" s="441"/>
      <c r="BC2083" s="441"/>
      <c r="BD2083" s="441"/>
      <c r="BE2083" s="441"/>
      <c r="BF2083" s="441"/>
      <c r="BG2083" s="441"/>
      <c r="BH2083" s="441"/>
      <c r="BI2083" s="441"/>
      <c r="BJ2083" s="441"/>
      <c r="BK2083" s="441"/>
    </row>
    <row r="2084" spans="1:63" x14ac:dyDescent="0.25">
      <c r="A2084" s="443"/>
      <c r="B2084" s="438"/>
      <c r="C2084" s="441"/>
      <c r="D2084" s="441"/>
      <c r="E2084" s="441"/>
      <c r="I2084" s="442"/>
      <c r="Q2084" s="443"/>
      <c r="S2084" s="443"/>
      <c r="T2084" s="441"/>
      <c r="U2084" s="444"/>
      <c r="V2084" s="438"/>
      <c r="W2084" s="443"/>
      <c r="X2084" s="443"/>
      <c r="Y2084" s="441"/>
      <c r="Z2084" s="445"/>
      <c r="AA2084" s="441"/>
      <c r="AB2084" s="443"/>
      <c r="AC2084" s="441"/>
      <c r="AD2084" s="444"/>
      <c r="AG2084" s="441"/>
      <c r="AH2084" s="441"/>
      <c r="AI2084" s="443"/>
      <c r="AL2084" s="441"/>
      <c r="AN2084" s="441"/>
      <c r="AO2084" s="443"/>
      <c r="AP2084" s="441"/>
      <c r="AQ2084" s="441"/>
      <c r="AR2084" s="441"/>
      <c r="AS2084" s="441"/>
      <c r="AT2084" s="441"/>
      <c r="AU2084" s="441"/>
      <c r="AV2084" s="443"/>
      <c r="AW2084" s="442"/>
      <c r="AY2084" s="441"/>
      <c r="BC2084" s="441"/>
      <c r="BD2084" s="441"/>
      <c r="BE2084" s="441"/>
      <c r="BF2084" s="441"/>
      <c r="BG2084" s="441"/>
      <c r="BH2084" s="441"/>
      <c r="BI2084" s="441"/>
      <c r="BJ2084" s="441"/>
      <c r="BK2084" s="441"/>
    </row>
    <row r="2085" spans="1:63" x14ac:dyDescent="0.25">
      <c r="A2085" s="443"/>
      <c r="B2085" s="438"/>
      <c r="C2085" s="441"/>
      <c r="D2085" s="441"/>
      <c r="E2085" s="441"/>
      <c r="I2085" s="442"/>
      <c r="Q2085" s="443"/>
      <c r="S2085" s="443"/>
      <c r="T2085" s="441"/>
      <c r="U2085" s="444"/>
      <c r="V2085" s="438"/>
      <c r="W2085" s="443"/>
      <c r="X2085" s="443"/>
      <c r="Y2085" s="441"/>
      <c r="Z2085" s="445"/>
      <c r="AA2085" s="441"/>
      <c r="AB2085" s="443"/>
      <c r="AC2085" s="441"/>
      <c r="AD2085" s="444"/>
      <c r="AG2085" s="441"/>
      <c r="AH2085" s="441"/>
      <c r="AI2085" s="443"/>
      <c r="AL2085" s="441"/>
      <c r="AN2085" s="441"/>
      <c r="AO2085" s="443"/>
      <c r="AP2085" s="441"/>
      <c r="AQ2085" s="441"/>
      <c r="AR2085" s="441"/>
      <c r="AS2085" s="441"/>
      <c r="AT2085" s="441"/>
      <c r="AU2085" s="441"/>
      <c r="AV2085" s="443"/>
      <c r="AW2085" s="442"/>
      <c r="AY2085" s="441"/>
      <c r="BC2085" s="441"/>
      <c r="BD2085" s="441"/>
      <c r="BE2085" s="441"/>
      <c r="BF2085" s="441"/>
      <c r="BG2085" s="441"/>
      <c r="BH2085" s="441"/>
      <c r="BI2085" s="441"/>
      <c r="BJ2085" s="441"/>
      <c r="BK2085" s="441"/>
    </row>
    <row r="2086" spans="1:63" x14ac:dyDescent="0.25">
      <c r="A2086" s="443"/>
      <c r="B2086" s="438"/>
      <c r="C2086" s="441"/>
      <c r="D2086" s="441"/>
      <c r="E2086" s="441"/>
      <c r="I2086" s="442"/>
      <c r="Q2086" s="443"/>
      <c r="S2086" s="443"/>
      <c r="T2086" s="441"/>
      <c r="U2086" s="444"/>
      <c r="V2086" s="438"/>
      <c r="W2086" s="443"/>
      <c r="X2086" s="443"/>
      <c r="Y2086" s="441"/>
      <c r="Z2086" s="445"/>
      <c r="AA2086" s="441"/>
      <c r="AB2086" s="443"/>
      <c r="AC2086" s="441"/>
      <c r="AD2086" s="444"/>
      <c r="AG2086" s="441"/>
      <c r="AH2086" s="441"/>
      <c r="AI2086" s="443"/>
      <c r="AL2086" s="441"/>
      <c r="AN2086" s="441"/>
      <c r="AO2086" s="443"/>
      <c r="AP2086" s="441"/>
      <c r="AQ2086" s="441"/>
      <c r="AR2086" s="441"/>
      <c r="AS2086" s="441"/>
      <c r="AT2086" s="441"/>
      <c r="AU2086" s="441"/>
      <c r="AV2086" s="443"/>
      <c r="AW2086" s="442"/>
      <c r="AY2086" s="441"/>
      <c r="BC2086" s="441"/>
      <c r="BD2086" s="441"/>
      <c r="BE2086" s="441"/>
      <c r="BF2086" s="441"/>
      <c r="BG2086" s="441"/>
      <c r="BH2086" s="441"/>
      <c r="BI2086" s="441"/>
      <c r="BJ2086" s="441"/>
      <c r="BK2086" s="441"/>
    </row>
    <row r="2087" spans="1:63" x14ac:dyDescent="0.25">
      <c r="A2087" s="443"/>
      <c r="B2087" s="438"/>
      <c r="C2087" s="441"/>
      <c r="D2087" s="441"/>
      <c r="E2087" s="441"/>
      <c r="I2087" s="442"/>
      <c r="Q2087" s="443"/>
      <c r="S2087" s="443"/>
      <c r="T2087" s="441"/>
      <c r="U2087" s="444"/>
      <c r="V2087" s="438"/>
      <c r="W2087" s="443"/>
      <c r="X2087" s="443"/>
      <c r="Y2087" s="441"/>
      <c r="Z2087" s="445"/>
      <c r="AA2087" s="441"/>
      <c r="AB2087" s="443"/>
      <c r="AC2087" s="441"/>
      <c r="AD2087" s="444"/>
      <c r="AG2087" s="441"/>
      <c r="AH2087" s="441"/>
      <c r="AI2087" s="443"/>
      <c r="AL2087" s="441"/>
      <c r="AN2087" s="441"/>
      <c r="AO2087" s="443"/>
      <c r="AP2087" s="441"/>
      <c r="AQ2087" s="441"/>
      <c r="AR2087" s="441"/>
      <c r="AS2087" s="441"/>
      <c r="AT2087" s="441"/>
      <c r="AU2087" s="441"/>
      <c r="AV2087" s="443"/>
      <c r="AW2087" s="442"/>
      <c r="AY2087" s="441"/>
      <c r="BC2087" s="441"/>
      <c r="BD2087" s="441"/>
      <c r="BE2087" s="441"/>
      <c r="BF2087" s="441"/>
      <c r="BG2087" s="441"/>
      <c r="BH2087" s="441"/>
      <c r="BI2087" s="441"/>
      <c r="BJ2087" s="441"/>
      <c r="BK2087" s="441"/>
    </row>
    <row r="2088" spans="1:63" x14ac:dyDescent="0.25">
      <c r="A2088" s="443"/>
      <c r="B2088" s="438"/>
      <c r="C2088" s="441"/>
      <c r="D2088" s="441"/>
      <c r="E2088" s="441"/>
      <c r="I2088" s="442"/>
      <c r="Q2088" s="443"/>
      <c r="S2088" s="443"/>
      <c r="T2088" s="441"/>
      <c r="U2088" s="444"/>
      <c r="V2088" s="438"/>
      <c r="W2088" s="443"/>
      <c r="X2088" s="443"/>
      <c r="Y2088" s="441"/>
      <c r="Z2088" s="445"/>
      <c r="AA2088" s="441"/>
      <c r="AB2088" s="443"/>
      <c r="AC2088" s="441"/>
      <c r="AD2088" s="444"/>
      <c r="AG2088" s="441"/>
      <c r="AH2088" s="441"/>
      <c r="AI2088" s="443"/>
      <c r="AL2088" s="441"/>
      <c r="AN2088" s="441"/>
      <c r="AO2088" s="443"/>
      <c r="AP2088" s="441"/>
      <c r="AQ2088" s="441"/>
      <c r="AR2088" s="441"/>
      <c r="AS2088" s="441"/>
      <c r="AT2088" s="441"/>
      <c r="AU2088" s="441"/>
      <c r="AV2088" s="443"/>
      <c r="AW2088" s="442"/>
      <c r="AY2088" s="441"/>
      <c r="BC2088" s="441"/>
      <c r="BD2088" s="441"/>
      <c r="BE2088" s="441"/>
      <c r="BF2088" s="441"/>
      <c r="BG2088" s="441"/>
      <c r="BH2088" s="441"/>
      <c r="BI2088" s="441"/>
      <c r="BJ2088" s="441"/>
      <c r="BK2088" s="441"/>
    </row>
    <row r="2089" spans="1:63" x14ac:dyDescent="0.25">
      <c r="A2089" s="443"/>
      <c r="B2089" s="438"/>
      <c r="C2089" s="441"/>
      <c r="D2089" s="441"/>
      <c r="E2089" s="441"/>
      <c r="I2089" s="442"/>
      <c r="Q2089" s="443"/>
      <c r="S2089" s="443"/>
      <c r="T2089" s="441"/>
      <c r="U2089" s="444"/>
      <c r="V2089" s="438"/>
      <c r="W2089" s="443"/>
      <c r="X2089" s="443"/>
      <c r="Y2089" s="441"/>
      <c r="Z2089" s="445"/>
      <c r="AA2089" s="441"/>
      <c r="AB2089" s="443"/>
      <c r="AC2089" s="441"/>
      <c r="AD2089" s="444"/>
      <c r="AG2089" s="441"/>
      <c r="AH2089" s="441"/>
      <c r="AI2089" s="443"/>
      <c r="AL2089" s="441"/>
      <c r="AN2089" s="441"/>
      <c r="AO2089" s="443"/>
      <c r="AP2089" s="441"/>
      <c r="AQ2089" s="441"/>
      <c r="AR2089" s="441"/>
      <c r="AS2089" s="441"/>
      <c r="AT2089" s="441"/>
      <c r="AU2089" s="441"/>
      <c r="AV2089" s="443"/>
      <c r="AW2089" s="442"/>
      <c r="AY2089" s="441"/>
      <c r="BC2089" s="441"/>
      <c r="BD2089" s="441"/>
      <c r="BE2089" s="441"/>
      <c r="BF2089" s="441"/>
      <c r="BG2089" s="441"/>
      <c r="BH2089" s="441"/>
      <c r="BI2089" s="441"/>
      <c r="BJ2089" s="441"/>
      <c r="BK2089" s="441"/>
    </row>
    <row r="2090" spans="1:63" x14ac:dyDescent="0.25">
      <c r="A2090" s="443"/>
      <c r="B2090" s="438"/>
      <c r="C2090" s="441"/>
      <c r="D2090" s="441"/>
      <c r="E2090" s="441"/>
      <c r="I2090" s="442"/>
      <c r="Q2090" s="443"/>
      <c r="S2090" s="443"/>
      <c r="T2090" s="441"/>
      <c r="U2090" s="444"/>
      <c r="V2090" s="438"/>
      <c r="W2090" s="443"/>
      <c r="X2090" s="443"/>
      <c r="Y2090" s="441"/>
      <c r="Z2090" s="445"/>
      <c r="AA2090" s="441"/>
      <c r="AB2090" s="443"/>
      <c r="AC2090" s="441"/>
      <c r="AD2090" s="444"/>
      <c r="AG2090" s="441"/>
      <c r="AH2090" s="441"/>
      <c r="AI2090" s="443"/>
      <c r="AL2090" s="441"/>
      <c r="AN2090" s="441"/>
      <c r="AO2090" s="443"/>
      <c r="AP2090" s="441"/>
      <c r="AQ2090" s="441"/>
      <c r="AR2090" s="441"/>
      <c r="AS2090" s="441"/>
      <c r="AT2090" s="441"/>
      <c r="AU2090" s="441"/>
      <c r="AV2090" s="443"/>
      <c r="AW2090" s="442"/>
      <c r="AY2090" s="441"/>
      <c r="BC2090" s="441"/>
      <c r="BD2090" s="441"/>
      <c r="BE2090" s="441"/>
      <c r="BF2090" s="441"/>
      <c r="BG2090" s="441"/>
      <c r="BH2090" s="441"/>
      <c r="BI2090" s="441"/>
      <c r="BJ2090" s="441"/>
      <c r="BK2090" s="441"/>
    </row>
    <row r="2091" spans="1:63" x14ac:dyDescent="0.25">
      <c r="A2091" s="443"/>
      <c r="B2091" s="438"/>
      <c r="C2091" s="441"/>
      <c r="D2091" s="441"/>
      <c r="E2091" s="441"/>
      <c r="I2091" s="442"/>
      <c r="Q2091" s="443"/>
      <c r="S2091" s="443"/>
      <c r="T2091" s="441"/>
      <c r="U2091" s="444"/>
      <c r="V2091" s="438"/>
      <c r="W2091" s="443"/>
      <c r="X2091" s="443"/>
      <c r="Y2091" s="441"/>
      <c r="Z2091" s="445"/>
      <c r="AA2091" s="441"/>
      <c r="AB2091" s="443"/>
      <c r="AC2091" s="441"/>
      <c r="AD2091" s="444"/>
      <c r="AG2091" s="441"/>
      <c r="AH2091" s="441"/>
      <c r="AI2091" s="443"/>
      <c r="AL2091" s="441"/>
      <c r="AN2091" s="441"/>
      <c r="AO2091" s="443"/>
      <c r="AP2091" s="441"/>
      <c r="AQ2091" s="441"/>
      <c r="AR2091" s="441"/>
      <c r="AS2091" s="441"/>
      <c r="AT2091" s="441"/>
      <c r="AU2091" s="441"/>
      <c r="AV2091" s="443"/>
      <c r="AW2091" s="442"/>
      <c r="AY2091" s="441"/>
      <c r="BC2091" s="441"/>
      <c r="BD2091" s="441"/>
      <c r="BE2091" s="441"/>
      <c r="BF2091" s="441"/>
      <c r="BG2091" s="441"/>
      <c r="BH2091" s="441"/>
      <c r="BI2091" s="441"/>
      <c r="BJ2091" s="441"/>
      <c r="BK2091" s="441"/>
    </row>
    <row r="2092" spans="1:63" x14ac:dyDescent="0.25">
      <c r="A2092" s="443"/>
      <c r="B2092" s="438"/>
      <c r="C2092" s="441"/>
      <c r="D2092" s="441"/>
      <c r="E2092" s="441"/>
      <c r="I2092" s="442"/>
      <c r="Q2092" s="443"/>
      <c r="S2092" s="443"/>
      <c r="T2092" s="441"/>
      <c r="U2092" s="444"/>
      <c r="V2092" s="438"/>
      <c r="W2092" s="443"/>
      <c r="X2092" s="443"/>
      <c r="Y2092" s="441"/>
      <c r="Z2092" s="445"/>
      <c r="AA2092" s="441"/>
      <c r="AB2092" s="443"/>
      <c r="AC2092" s="441"/>
      <c r="AD2092" s="444"/>
      <c r="AG2092" s="441"/>
      <c r="AH2092" s="441"/>
      <c r="AI2092" s="443"/>
      <c r="AL2092" s="441"/>
      <c r="AN2092" s="441"/>
      <c r="AO2092" s="443"/>
      <c r="AP2092" s="441"/>
      <c r="AQ2092" s="441"/>
      <c r="AR2092" s="441"/>
      <c r="AS2092" s="441"/>
      <c r="AT2092" s="441"/>
      <c r="AU2092" s="441"/>
      <c r="AV2092" s="443"/>
      <c r="AW2092" s="442"/>
      <c r="AY2092" s="441"/>
      <c r="BC2092" s="441"/>
      <c r="BD2092" s="441"/>
      <c r="BE2092" s="441"/>
      <c r="BF2092" s="441"/>
      <c r="BG2092" s="441"/>
      <c r="BH2092" s="441"/>
      <c r="BI2092" s="441"/>
      <c r="BJ2092" s="441"/>
      <c r="BK2092" s="441"/>
    </row>
    <row r="2093" spans="1:63" x14ac:dyDescent="0.25">
      <c r="A2093" s="443"/>
      <c r="B2093" s="438"/>
      <c r="C2093" s="441"/>
      <c r="D2093" s="441"/>
      <c r="E2093" s="441"/>
      <c r="I2093" s="442"/>
      <c r="Q2093" s="443"/>
      <c r="S2093" s="443"/>
      <c r="T2093" s="441"/>
      <c r="U2093" s="444"/>
      <c r="V2093" s="438"/>
      <c r="W2093" s="443"/>
      <c r="X2093" s="443"/>
      <c r="Y2093" s="441"/>
      <c r="Z2093" s="445"/>
      <c r="AA2093" s="441"/>
      <c r="AB2093" s="443"/>
      <c r="AC2093" s="441"/>
      <c r="AD2093" s="444"/>
      <c r="AG2093" s="441"/>
      <c r="AH2093" s="441"/>
      <c r="AI2093" s="443"/>
      <c r="AL2093" s="441"/>
      <c r="AN2093" s="441"/>
      <c r="AO2093" s="443"/>
      <c r="AP2093" s="441"/>
      <c r="AQ2093" s="441"/>
      <c r="AR2093" s="441"/>
      <c r="AS2093" s="441"/>
      <c r="AT2093" s="441"/>
      <c r="AU2093" s="441"/>
      <c r="AV2093" s="443"/>
      <c r="AW2093" s="442"/>
      <c r="AY2093" s="441"/>
      <c r="BC2093" s="441"/>
      <c r="BD2093" s="441"/>
      <c r="BE2093" s="441"/>
      <c r="BF2093" s="441"/>
      <c r="BG2093" s="441"/>
      <c r="BH2093" s="441"/>
      <c r="BI2093" s="441"/>
      <c r="BJ2093" s="441"/>
      <c r="BK2093" s="441"/>
    </row>
    <row r="2094" spans="1:63" x14ac:dyDescent="0.25">
      <c r="A2094" s="443"/>
      <c r="B2094" s="438"/>
      <c r="C2094" s="441"/>
      <c r="D2094" s="441"/>
      <c r="E2094" s="441"/>
      <c r="I2094" s="442"/>
      <c r="Q2094" s="443"/>
      <c r="S2094" s="443"/>
      <c r="T2094" s="441"/>
      <c r="U2094" s="444"/>
      <c r="V2094" s="438"/>
      <c r="W2094" s="443"/>
      <c r="X2094" s="443"/>
      <c r="Y2094" s="441"/>
      <c r="Z2094" s="445"/>
      <c r="AA2094" s="441"/>
      <c r="AB2094" s="443"/>
      <c r="AC2094" s="441"/>
      <c r="AD2094" s="444"/>
      <c r="AG2094" s="441"/>
      <c r="AH2094" s="441"/>
      <c r="AI2094" s="443"/>
      <c r="AL2094" s="441"/>
      <c r="AN2094" s="441"/>
      <c r="AO2094" s="443"/>
      <c r="AP2094" s="441"/>
      <c r="AQ2094" s="441"/>
      <c r="AR2094" s="441"/>
      <c r="AS2094" s="441"/>
      <c r="AT2094" s="441"/>
      <c r="AU2094" s="441"/>
      <c r="AV2094" s="443"/>
      <c r="AW2094" s="442"/>
      <c r="AY2094" s="441"/>
      <c r="BC2094" s="441"/>
      <c r="BD2094" s="441"/>
      <c r="BE2094" s="441"/>
      <c r="BF2094" s="441"/>
      <c r="BG2094" s="441"/>
      <c r="BH2094" s="441"/>
      <c r="BI2094" s="441"/>
      <c r="BJ2094" s="441"/>
      <c r="BK2094" s="441"/>
    </row>
    <row r="2095" spans="1:63" x14ac:dyDescent="0.25">
      <c r="A2095" s="443"/>
      <c r="B2095" s="438"/>
      <c r="C2095" s="441"/>
      <c r="D2095" s="441"/>
      <c r="E2095" s="441"/>
      <c r="I2095" s="442"/>
      <c r="Q2095" s="443"/>
      <c r="S2095" s="443"/>
      <c r="T2095" s="441"/>
      <c r="U2095" s="444"/>
      <c r="V2095" s="438"/>
      <c r="W2095" s="443"/>
      <c r="X2095" s="443"/>
      <c r="Y2095" s="441"/>
      <c r="Z2095" s="445"/>
      <c r="AA2095" s="441"/>
      <c r="AB2095" s="443"/>
      <c r="AC2095" s="441"/>
      <c r="AD2095" s="444"/>
      <c r="AG2095" s="441"/>
      <c r="AH2095" s="441"/>
      <c r="AI2095" s="443"/>
      <c r="AL2095" s="441"/>
      <c r="AN2095" s="441"/>
      <c r="AO2095" s="443"/>
      <c r="AP2095" s="441"/>
      <c r="AQ2095" s="441"/>
      <c r="AR2095" s="441"/>
      <c r="AS2095" s="441"/>
      <c r="AT2095" s="441"/>
      <c r="AU2095" s="441"/>
      <c r="AV2095" s="443"/>
      <c r="AW2095" s="442"/>
      <c r="AY2095" s="441"/>
      <c r="BC2095" s="441"/>
      <c r="BD2095" s="441"/>
      <c r="BE2095" s="441"/>
      <c r="BF2095" s="441"/>
      <c r="BG2095" s="441"/>
      <c r="BH2095" s="441"/>
      <c r="BI2095" s="441"/>
      <c r="BJ2095" s="441"/>
      <c r="BK2095" s="441"/>
    </row>
    <row r="2096" spans="1:63" x14ac:dyDescent="0.25">
      <c r="A2096" s="443"/>
      <c r="B2096" s="438"/>
      <c r="C2096" s="441"/>
      <c r="D2096" s="441"/>
      <c r="E2096" s="441"/>
      <c r="I2096" s="442"/>
      <c r="Q2096" s="443"/>
      <c r="S2096" s="443"/>
      <c r="T2096" s="441"/>
      <c r="U2096" s="444"/>
      <c r="V2096" s="438"/>
      <c r="W2096" s="443"/>
      <c r="X2096" s="443"/>
      <c r="Y2096" s="441"/>
      <c r="Z2096" s="445"/>
      <c r="AA2096" s="441"/>
      <c r="AB2096" s="443"/>
      <c r="AC2096" s="441"/>
      <c r="AD2096" s="444"/>
      <c r="AG2096" s="441"/>
      <c r="AH2096" s="441"/>
      <c r="AI2096" s="443"/>
      <c r="AL2096" s="441"/>
      <c r="AN2096" s="441"/>
      <c r="AO2096" s="443"/>
      <c r="AP2096" s="441"/>
      <c r="AQ2096" s="441"/>
      <c r="AR2096" s="441"/>
      <c r="AS2096" s="441"/>
      <c r="AT2096" s="441"/>
      <c r="AU2096" s="441"/>
      <c r="AV2096" s="443"/>
      <c r="AW2096" s="442"/>
      <c r="AY2096" s="441"/>
      <c r="BC2096" s="441"/>
      <c r="BD2096" s="441"/>
      <c r="BE2096" s="441"/>
      <c r="BF2096" s="441"/>
      <c r="BG2096" s="441"/>
      <c r="BH2096" s="441"/>
      <c r="BI2096" s="441"/>
      <c r="BJ2096" s="441"/>
      <c r="BK2096" s="441"/>
    </row>
    <row r="2097" spans="1:63" x14ac:dyDescent="0.25">
      <c r="A2097" s="443"/>
      <c r="B2097" s="438"/>
      <c r="C2097" s="441"/>
      <c r="D2097" s="441"/>
      <c r="E2097" s="441"/>
      <c r="I2097" s="442"/>
      <c r="Q2097" s="443"/>
      <c r="S2097" s="443"/>
      <c r="T2097" s="441"/>
      <c r="U2097" s="444"/>
      <c r="V2097" s="438"/>
      <c r="W2097" s="443"/>
      <c r="X2097" s="443"/>
      <c r="Y2097" s="441"/>
      <c r="Z2097" s="445"/>
      <c r="AA2097" s="441"/>
      <c r="AB2097" s="443"/>
      <c r="AC2097" s="441"/>
      <c r="AD2097" s="444"/>
      <c r="AG2097" s="441"/>
      <c r="AH2097" s="441"/>
      <c r="AI2097" s="443"/>
      <c r="AL2097" s="441"/>
      <c r="AN2097" s="441"/>
      <c r="AO2097" s="443"/>
      <c r="AP2097" s="441"/>
      <c r="AQ2097" s="441"/>
      <c r="AR2097" s="441"/>
      <c r="AS2097" s="441"/>
      <c r="AT2097" s="441"/>
      <c r="AU2097" s="441"/>
      <c r="AV2097" s="443"/>
      <c r="AW2097" s="442"/>
      <c r="AY2097" s="441"/>
      <c r="BC2097" s="441"/>
      <c r="BD2097" s="441"/>
      <c r="BE2097" s="441"/>
      <c r="BF2097" s="441"/>
      <c r="BG2097" s="441"/>
      <c r="BH2097" s="441"/>
      <c r="BI2097" s="441"/>
      <c r="BJ2097" s="441"/>
      <c r="BK2097" s="441"/>
    </row>
    <row r="2098" spans="1:63" x14ac:dyDescent="0.25">
      <c r="A2098" s="443"/>
      <c r="B2098" s="438"/>
      <c r="C2098" s="441"/>
      <c r="D2098" s="441"/>
      <c r="E2098" s="441"/>
      <c r="I2098" s="442"/>
      <c r="Q2098" s="443"/>
      <c r="S2098" s="443"/>
      <c r="T2098" s="441"/>
      <c r="U2098" s="444"/>
      <c r="V2098" s="438"/>
      <c r="W2098" s="443"/>
      <c r="X2098" s="443"/>
      <c r="Y2098" s="441"/>
      <c r="Z2098" s="445"/>
      <c r="AA2098" s="441"/>
      <c r="AB2098" s="443"/>
      <c r="AC2098" s="441"/>
      <c r="AD2098" s="444"/>
      <c r="AG2098" s="441"/>
      <c r="AH2098" s="441"/>
      <c r="AI2098" s="443"/>
      <c r="AL2098" s="441"/>
      <c r="AN2098" s="441"/>
      <c r="AO2098" s="443"/>
      <c r="AP2098" s="441"/>
      <c r="AQ2098" s="441"/>
      <c r="AR2098" s="441"/>
      <c r="AS2098" s="441"/>
      <c r="AT2098" s="441"/>
      <c r="AU2098" s="441"/>
      <c r="AV2098" s="443"/>
      <c r="AW2098" s="442"/>
      <c r="AY2098" s="441"/>
      <c r="BC2098" s="441"/>
      <c r="BD2098" s="441"/>
      <c r="BE2098" s="441"/>
      <c r="BF2098" s="441"/>
      <c r="BG2098" s="441"/>
      <c r="BH2098" s="441"/>
      <c r="BI2098" s="441"/>
      <c r="BJ2098" s="441"/>
      <c r="BK2098" s="441"/>
    </row>
    <row r="2099" spans="1:63" x14ac:dyDescent="0.25">
      <c r="A2099" s="443"/>
      <c r="B2099" s="438"/>
      <c r="C2099" s="441"/>
      <c r="D2099" s="441"/>
      <c r="E2099" s="441"/>
      <c r="I2099" s="442"/>
      <c r="Q2099" s="443"/>
      <c r="S2099" s="443"/>
      <c r="T2099" s="441"/>
      <c r="U2099" s="444"/>
      <c r="V2099" s="438"/>
      <c r="W2099" s="443"/>
      <c r="X2099" s="443"/>
      <c r="Y2099" s="441"/>
      <c r="Z2099" s="445"/>
      <c r="AA2099" s="441"/>
      <c r="AB2099" s="443"/>
      <c r="AC2099" s="441"/>
      <c r="AD2099" s="444"/>
      <c r="AG2099" s="441"/>
      <c r="AH2099" s="441"/>
      <c r="AI2099" s="443"/>
      <c r="AL2099" s="441"/>
      <c r="AN2099" s="441"/>
      <c r="AO2099" s="443"/>
      <c r="AP2099" s="441"/>
      <c r="AQ2099" s="441"/>
      <c r="AR2099" s="441"/>
      <c r="AS2099" s="441"/>
      <c r="AT2099" s="441"/>
      <c r="AU2099" s="441"/>
      <c r="AV2099" s="443"/>
      <c r="AW2099" s="442"/>
      <c r="AY2099" s="441"/>
      <c r="BC2099" s="441"/>
      <c r="BD2099" s="441"/>
      <c r="BE2099" s="441"/>
      <c r="BF2099" s="441"/>
      <c r="BG2099" s="441"/>
      <c r="BH2099" s="441"/>
      <c r="BI2099" s="441"/>
      <c r="BJ2099" s="441"/>
      <c r="BK2099" s="441"/>
    </row>
    <row r="2100" spans="1:63" x14ac:dyDescent="0.25">
      <c r="A2100" s="443"/>
      <c r="B2100" s="438"/>
      <c r="C2100" s="441"/>
      <c r="D2100" s="441"/>
      <c r="E2100" s="441"/>
      <c r="I2100" s="442"/>
      <c r="Q2100" s="443"/>
      <c r="S2100" s="443"/>
      <c r="T2100" s="441"/>
      <c r="U2100" s="444"/>
      <c r="V2100" s="438"/>
      <c r="W2100" s="443"/>
      <c r="X2100" s="443"/>
      <c r="Y2100" s="441"/>
      <c r="Z2100" s="445"/>
      <c r="AA2100" s="441"/>
      <c r="AB2100" s="443"/>
      <c r="AC2100" s="441"/>
      <c r="AD2100" s="444"/>
      <c r="AG2100" s="441"/>
      <c r="AH2100" s="441"/>
      <c r="AI2100" s="443"/>
      <c r="AL2100" s="441"/>
      <c r="AN2100" s="441"/>
      <c r="AO2100" s="443"/>
      <c r="AP2100" s="441"/>
      <c r="AQ2100" s="441"/>
      <c r="AR2100" s="441"/>
      <c r="AS2100" s="441"/>
      <c r="AT2100" s="441"/>
      <c r="AU2100" s="441"/>
      <c r="AV2100" s="443"/>
      <c r="AW2100" s="442"/>
      <c r="AY2100" s="441"/>
      <c r="BC2100" s="441"/>
      <c r="BD2100" s="441"/>
      <c r="BE2100" s="441"/>
      <c r="BF2100" s="441"/>
      <c r="BG2100" s="441"/>
      <c r="BH2100" s="441"/>
      <c r="BI2100" s="441"/>
      <c r="BJ2100" s="441"/>
      <c r="BK2100" s="441"/>
    </row>
    <row r="2101" spans="1:63" x14ac:dyDescent="0.25">
      <c r="A2101" s="443"/>
      <c r="B2101" s="438"/>
      <c r="C2101" s="441"/>
      <c r="D2101" s="441"/>
      <c r="E2101" s="441"/>
      <c r="I2101" s="442"/>
      <c r="Q2101" s="443"/>
      <c r="S2101" s="443"/>
      <c r="T2101" s="441"/>
      <c r="U2101" s="444"/>
      <c r="V2101" s="438"/>
      <c r="W2101" s="443"/>
      <c r="X2101" s="443"/>
      <c r="Y2101" s="441"/>
      <c r="Z2101" s="445"/>
      <c r="AA2101" s="441"/>
      <c r="AB2101" s="443"/>
      <c r="AC2101" s="441"/>
      <c r="AD2101" s="444"/>
      <c r="AG2101" s="441"/>
      <c r="AH2101" s="441"/>
      <c r="AI2101" s="443"/>
      <c r="AL2101" s="441"/>
      <c r="AN2101" s="441"/>
      <c r="AO2101" s="443"/>
      <c r="AP2101" s="441"/>
      <c r="AQ2101" s="441"/>
      <c r="AR2101" s="441"/>
      <c r="AS2101" s="441"/>
      <c r="AT2101" s="441"/>
      <c r="AU2101" s="441"/>
      <c r="AV2101" s="443"/>
      <c r="AW2101" s="442"/>
      <c r="AY2101" s="441"/>
      <c r="BC2101" s="441"/>
      <c r="BD2101" s="441"/>
      <c r="BE2101" s="441"/>
      <c r="BF2101" s="441"/>
      <c r="BG2101" s="441"/>
      <c r="BH2101" s="441"/>
      <c r="BI2101" s="441"/>
      <c r="BJ2101" s="441"/>
      <c r="BK2101" s="441"/>
    </row>
    <row r="2102" spans="1:63" x14ac:dyDescent="0.25">
      <c r="A2102" s="443"/>
      <c r="B2102" s="438"/>
      <c r="C2102" s="441"/>
      <c r="D2102" s="441"/>
      <c r="E2102" s="441"/>
      <c r="I2102" s="442"/>
      <c r="Q2102" s="443"/>
      <c r="S2102" s="443"/>
      <c r="T2102" s="441"/>
      <c r="U2102" s="444"/>
      <c r="V2102" s="438"/>
      <c r="W2102" s="443"/>
      <c r="X2102" s="443"/>
      <c r="Y2102" s="441"/>
      <c r="Z2102" s="445"/>
      <c r="AA2102" s="441"/>
      <c r="AB2102" s="443"/>
      <c r="AC2102" s="441"/>
      <c r="AD2102" s="444"/>
      <c r="AG2102" s="441"/>
      <c r="AH2102" s="441"/>
      <c r="AI2102" s="443"/>
      <c r="AL2102" s="441"/>
      <c r="AN2102" s="441"/>
      <c r="AO2102" s="443"/>
      <c r="AP2102" s="441"/>
      <c r="AQ2102" s="441"/>
      <c r="AR2102" s="441"/>
      <c r="AS2102" s="441"/>
      <c r="AT2102" s="441"/>
      <c r="AU2102" s="441"/>
      <c r="AV2102" s="443"/>
      <c r="AW2102" s="442"/>
      <c r="AY2102" s="441"/>
      <c r="BC2102" s="441"/>
      <c r="BD2102" s="441"/>
      <c r="BE2102" s="441"/>
      <c r="BF2102" s="441"/>
      <c r="BG2102" s="441"/>
      <c r="BH2102" s="441"/>
      <c r="BI2102" s="441"/>
      <c r="BJ2102" s="441"/>
      <c r="BK2102" s="441"/>
    </row>
    <row r="2103" spans="1:63" x14ac:dyDescent="0.25">
      <c r="A2103" s="443"/>
      <c r="B2103" s="438"/>
      <c r="C2103" s="441"/>
      <c r="D2103" s="441"/>
      <c r="E2103" s="441"/>
      <c r="I2103" s="442"/>
      <c r="Q2103" s="443"/>
      <c r="S2103" s="443"/>
      <c r="T2103" s="441"/>
      <c r="U2103" s="444"/>
      <c r="V2103" s="438"/>
      <c r="W2103" s="443"/>
      <c r="X2103" s="443"/>
      <c r="Y2103" s="441"/>
      <c r="Z2103" s="445"/>
      <c r="AA2103" s="441"/>
      <c r="AB2103" s="443"/>
      <c r="AC2103" s="441"/>
      <c r="AD2103" s="444"/>
      <c r="AG2103" s="441"/>
      <c r="AH2103" s="441"/>
      <c r="AI2103" s="443"/>
      <c r="AL2103" s="441"/>
      <c r="AN2103" s="441"/>
      <c r="AO2103" s="443"/>
      <c r="AP2103" s="441"/>
      <c r="AQ2103" s="441"/>
      <c r="AR2103" s="441"/>
      <c r="AS2103" s="441"/>
      <c r="AT2103" s="441"/>
      <c r="AU2103" s="441"/>
      <c r="AV2103" s="443"/>
      <c r="AW2103" s="442"/>
      <c r="AY2103" s="441"/>
      <c r="BC2103" s="441"/>
      <c r="BD2103" s="441"/>
      <c r="BE2103" s="441"/>
      <c r="BF2103" s="441"/>
      <c r="BG2103" s="441"/>
      <c r="BH2103" s="441"/>
      <c r="BI2103" s="441"/>
      <c r="BJ2103" s="441"/>
      <c r="BK2103" s="441"/>
    </row>
    <row r="2104" spans="1:63" x14ac:dyDescent="0.25">
      <c r="A2104" s="443"/>
      <c r="B2104" s="438"/>
      <c r="C2104" s="441"/>
      <c r="D2104" s="441"/>
      <c r="E2104" s="441"/>
      <c r="I2104" s="442"/>
      <c r="Q2104" s="443"/>
      <c r="S2104" s="443"/>
      <c r="T2104" s="441"/>
      <c r="U2104" s="444"/>
      <c r="V2104" s="438"/>
      <c r="W2104" s="443"/>
      <c r="X2104" s="443"/>
      <c r="Y2104" s="441"/>
      <c r="Z2104" s="445"/>
      <c r="AA2104" s="441"/>
      <c r="AB2104" s="443"/>
      <c r="AC2104" s="441"/>
      <c r="AD2104" s="444"/>
      <c r="AG2104" s="441"/>
      <c r="AH2104" s="441"/>
      <c r="AI2104" s="443"/>
      <c r="AL2104" s="441"/>
      <c r="AN2104" s="441"/>
      <c r="AO2104" s="443"/>
      <c r="AP2104" s="441"/>
      <c r="AQ2104" s="441"/>
      <c r="AR2104" s="441"/>
      <c r="AS2104" s="441"/>
      <c r="AT2104" s="441"/>
      <c r="AU2104" s="441"/>
      <c r="AV2104" s="443"/>
      <c r="AW2104" s="442"/>
      <c r="AY2104" s="441"/>
      <c r="BC2104" s="441"/>
      <c r="BD2104" s="441"/>
      <c r="BE2104" s="441"/>
      <c r="BF2104" s="441"/>
      <c r="BG2104" s="441"/>
      <c r="BH2104" s="441"/>
      <c r="BI2104" s="441"/>
      <c r="BJ2104" s="441"/>
      <c r="BK2104" s="441"/>
    </row>
    <row r="2105" spans="1:63" x14ac:dyDescent="0.25">
      <c r="A2105" s="443"/>
      <c r="B2105" s="438"/>
      <c r="C2105" s="441"/>
      <c r="D2105" s="441"/>
      <c r="E2105" s="441"/>
      <c r="I2105" s="442"/>
      <c r="Q2105" s="443"/>
      <c r="S2105" s="443"/>
      <c r="T2105" s="441"/>
      <c r="U2105" s="444"/>
      <c r="V2105" s="438"/>
      <c r="W2105" s="443"/>
      <c r="X2105" s="443"/>
      <c r="Y2105" s="441"/>
      <c r="Z2105" s="445"/>
      <c r="AA2105" s="441"/>
      <c r="AB2105" s="443"/>
      <c r="AC2105" s="441"/>
      <c r="AD2105" s="444"/>
      <c r="AG2105" s="441"/>
      <c r="AH2105" s="441"/>
      <c r="AI2105" s="443"/>
      <c r="AL2105" s="441"/>
      <c r="AN2105" s="441"/>
      <c r="AO2105" s="443"/>
      <c r="AP2105" s="441"/>
      <c r="AQ2105" s="441"/>
      <c r="AR2105" s="441"/>
      <c r="AS2105" s="441"/>
      <c r="AT2105" s="441"/>
      <c r="AU2105" s="441"/>
      <c r="AV2105" s="443"/>
      <c r="AW2105" s="442"/>
      <c r="AY2105" s="441"/>
      <c r="BC2105" s="441"/>
      <c r="BD2105" s="441"/>
      <c r="BE2105" s="441"/>
      <c r="BF2105" s="441"/>
      <c r="BG2105" s="441"/>
      <c r="BH2105" s="441"/>
      <c r="BI2105" s="441"/>
      <c r="BJ2105" s="441"/>
      <c r="BK2105" s="441"/>
    </row>
    <row r="2106" spans="1:63" x14ac:dyDescent="0.25">
      <c r="A2106" s="443"/>
      <c r="B2106" s="438"/>
      <c r="C2106" s="441"/>
      <c r="D2106" s="441"/>
      <c r="E2106" s="441"/>
      <c r="I2106" s="442"/>
      <c r="Q2106" s="443"/>
      <c r="S2106" s="443"/>
      <c r="T2106" s="441"/>
      <c r="U2106" s="444"/>
      <c r="V2106" s="438"/>
      <c r="W2106" s="443"/>
      <c r="X2106" s="443"/>
      <c r="Y2106" s="441"/>
      <c r="Z2106" s="445"/>
      <c r="AA2106" s="441"/>
      <c r="AB2106" s="443"/>
      <c r="AC2106" s="441"/>
      <c r="AD2106" s="444"/>
      <c r="AG2106" s="441"/>
      <c r="AH2106" s="441"/>
      <c r="AI2106" s="443"/>
      <c r="AL2106" s="441"/>
      <c r="AN2106" s="441"/>
      <c r="AO2106" s="443"/>
      <c r="AP2106" s="441"/>
      <c r="AQ2106" s="441"/>
      <c r="AR2106" s="441"/>
      <c r="AS2106" s="441"/>
      <c r="AT2106" s="441"/>
      <c r="AU2106" s="441"/>
      <c r="AV2106" s="443"/>
      <c r="AW2106" s="442"/>
      <c r="AY2106" s="441"/>
      <c r="BC2106" s="441"/>
      <c r="BD2106" s="441"/>
      <c r="BE2106" s="441"/>
      <c r="BF2106" s="441"/>
      <c r="BG2106" s="441"/>
      <c r="BH2106" s="441"/>
      <c r="BI2106" s="441"/>
      <c r="BJ2106" s="441"/>
      <c r="BK2106" s="441"/>
    </row>
    <row r="2107" spans="1:63" x14ac:dyDescent="0.25">
      <c r="A2107" s="443"/>
      <c r="B2107" s="438"/>
      <c r="C2107" s="441"/>
      <c r="D2107" s="441"/>
      <c r="E2107" s="441"/>
      <c r="I2107" s="442"/>
      <c r="Q2107" s="443"/>
      <c r="S2107" s="443"/>
      <c r="T2107" s="441"/>
      <c r="U2107" s="444"/>
      <c r="V2107" s="438"/>
      <c r="W2107" s="443"/>
      <c r="X2107" s="443"/>
      <c r="Y2107" s="441"/>
      <c r="Z2107" s="445"/>
      <c r="AA2107" s="441"/>
      <c r="AB2107" s="443"/>
      <c r="AC2107" s="441"/>
      <c r="AD2107" s="444"/>
      <c r="AG2107" s="441"/>
      <c r="AH2107" s="441"/>
      <c r="AI2107" s="443"/>
      <c r="AL2107" s="441"/>
      <c r="AN2107" s="441"/>
      <c r="AO2107" s="443"/>
      <c r="AP2107" s="441"/>
      <c r="AQ2107" s="441"/>
      <c r="AR2107" s="441"/>
      <c r="AS2107" s="441"/>
      <c r="AT2107" s="441"/>
      <c r="AU2107" s="441"/>
      <c r="AV2107" s="443"/>
      <c r="AW2107" s="442"/>
      <c r="AY2107" s="441"/>
      <c r="BC2107" s="441"/>
      <c r="BD2107" s="441"/>
      <c r="BE2107" s="441"/>
      <c r="BF2107" s="441"/>
      <c r="BG2107" s="441"/>
      <c r="BH2107" s="441"/>
      <c r="BI2107" s="441"/>
      <c r="BJ2107" s="441"/>
      <c r="BK2107" s="441"/>
    </row>
    <row r="2108" spans="1:63" x14ac:dyDescent="0.25">
      <c r="A2108" s="443"/>
      <c r="B2108" s="438"/>
      <c r="C2108" s="441"/>
      <c r="D2108" s="441"/>
      <c r="E2108" s="441"/>
      <c r="I2108" s="442"/>
      <c r="Q2108" s="443"/>
      <c r="S2108" s="443"/>
      <c r="T2108" s="441"/>
      <c r="U2108" s="444"/>
      <c r="V2108" s="438"/>
      <c r="W2108" s="443"/>
      <c r="X2108" s="443"/>
      <c r="Y2108" s="441"/>
      <c r="Z2108" s="445"/>
      <c r="AA2108" s="441"/>
      <c r="AB2108" s="443"/>
      <c r="AC2108" s="441"/>
      <c r="AD2108" s="444"/>
      <c r="AG2108" s="441"/>
      <c r="AH2108" s="441"/>
      <c r="AI2108" s="443"/>
      <c r="AL2108" s="441"/>
      <c r="AN2108" s="441"/>
      <c r="AO2108" s="443"/>
      <c r="AP2108" s="441"/>
      <c r="AQ2108" s="441"/>
      <c r="AR2108" s="441"/>
      <c r="AS2108" s="441"/>
      <c r="AT2108" s="441"/>
      <c r="AU2108" s="441"/>
      <c r="AV2108" s="443"/>
      <c r="AW2108" s="442"/>
      <c r="AY2108" s="441"/>
      <c r="BC2108" s="441"/>
      <c r="BD2108" s="441"/>
      <c r="BE2108" s="441"/>
      <c r="BF2108" s="441"/>
      <c r="BG2108" s="441"/>
      <c r="BH2108" s="441"/>
      <c r="BI2108" s="441"/>
      <c r="BJ2108" s="441"/>
      <c r="BK2108" s="441"/>
    </row>
    <row r="2109" spans="1:63" x14ac:dyDescent="0.25">
      <c r="A2109" s="443"/>
      <c r="B2109" s="438"/>
      <c r="C2109" s="441"/>
      <c r="D2109" s="441"/>
      <c r="E2109" s="441"/>
      <c r="I2109" s="442"/>
      <c r="Q2109" s="443"/>
      <c r="S2109" s="443"/>
      <c r="T2109" s="441"/>
      <c r="U2109" s="444"/>
      <c r="V2109" s="438"/>
      <c r="W2109" s="443"/>
      <c r="X2109" s="443"/>
      <c r="Y2109" s="441"/>
      <c r="Z2109" s="445"/>
      <c r="AA2109" s="441"/>
      <c r="AB2109" s="443"/>
      <c r="AC2109" s="441"/>
      <c r="AD2109" s="444"/>
      <c r="AG2109" s="441"/>
      <c r="AH2109" s="441"/>
      <c r="AI2109" s="443"/>
      <c r="AL2109" s="441"/>
      <c r="AN2109" s="441"/>
      <c r="AO2109" s="443"/>
      <c r="AP2109" s="441"/>
      <c r="AQ2109" s="441"/>
      <c r="AR2109" s="441"/>
      <c r="AS2109" s="441"/>
      <c r="AT2109" s="441"/>
      <c r="AU2109" s="441"/>
      <c r="AV2109" s="443"/>
      <c r="AW2109" s="442"/>
      <c r="AY2109" s="441"/>
      <c r="BC2109" s="441"/>
      <c r="BD2109" s="441"/>
      <c r="BE2109" s="441"/>
      <c r="BF2109" s="441"/>
      <c r="BG2109" s="441"/>
      <c r="BH2109" s="441"/>
      <c r="BI2109" s="441"/>
      <c r="BJ2109" s="441"/>
      <c r="BK2109" s="441"/>
    </row>
    <row r="2110" spans="1:63" x14ac:dyDescent="0.25">
      <c r="A2110" s="443"/>
      <c r="B2110" s="438"/>
      <c r="C2110" s="441"/>
      <c r="D2110" s="441"/>
      <c r="E2110" s="441"/>
      <c r="I2110" s="442"/>
      <c r="Q2110" s="443"/>
      <c r="S2110" s="443"/>
      <c r="T2110" s="441"/>
      <c r="U2110" s="444"/>
      <c r="V2110" s="438"/>
      <c r="W2110" s="443"/>
      <c r="X2110" s="443"/>
      <c r="Y2110" s="441"/>
      <c r="Z2110" s="445"/>
      <c r="AA2110" s="441"/>
      <c r="AB2110" s="443"/>
      <c r="AC2110" s="441"/>
      <c r="AD2110" s="444"/>
      <c r="AG2110" s="441"/>
      <c r="AH2110" s="441"/>
      <c r="AI2110" s="443"/>
      <c r="AL2110" s="441"/>
      <c r="AN2110" s="441"/>
      <c r="AO2110" s="443"/>
      <c r="AP2110" s="441"/>
      <c r="AQ2110" s="441"/>
      <c r="AR2110" s="441"/>
      <c r="AS2110" s="441"/>
      <c r="AT2110" s="441"/>
      <c r="AU2110" s="441"/>
      <c r="AV2110" s="443"/>
      <c r="AW2110" s="442"/>
      <c r="AY2110" s="441"/>
      <c r="BC2110" s="441"/>
      <c r="BD2110" s="441"/>
      <c r="BE2110" s="441"/>
      <c r="BF2110" s="441"/>
      <c r="BG2110" s="441"/>
      <c r="BH2110" s="441"/>
      <c r="BI2110" s="441"/>
      <c r="BJ2110" s="441"/>
      <c r="BK2110" s="441"/>
    </row>
    <row r="2111" spans="1:63" x14ac:dyDescent="0.25">
      <c r="A2111" s="443"/>
      <c r="B2111" s="438"/>
      <c r="C2111" s="441"/>
      <c r="D2111" s="441"/>
      <c r="E2111" s="441"/>
      <c r="I2111" s="442"/>
      <c r="Q2111" s="443"/>
      <c r="S2111" s="443"/>
      <c r="T2111" s="441"/>
      <c r="U2111" s="444"/>
      <c r="V2111" s="438"/>
      <c r="W2111" s="443"/>
      <c r="X2111" s="443"/>
      <c r="Y2111" s="441"/>
      <c r="Z2111" s="445"/>
      <c r="AA2111" s="441"/>
      <c r="AB2111" s="443"/>
      <c r="AC2111" s="441"/>
      <c r="AD2111" s="444"/>
      <c r="AG2111" s="441"/>
      <c r="AH2111" s="441"/>
      <c r="AI2111" s="443"/>
      <c r="AL2111" s="441"/>
      <c r="AN2111" s="441"/>
      <c r="AO2111" s="443"/>
      <c r="AP2111" s="441"/>
      <c r="AQ2111" s="441"/>
      <c r="AR2111" s="441"/>
      <c r="AS2111" s="441"/>
      <c r="AT2111" s="441"/>
      <c r="AU2111" s="441"/>
      <c r="AV2111" s="443"/>
      <c r="AW2111" s="442"/>
      <c r="AY2111" s="441"/>
      <c r="BC2111" s="441"/>
      <c r="BD2111" s="441"/>
      <c r="BE2111" s="441"/>
      <c r="BF2111" s="441"/>
      <c r="BG2111" s="441"/>
      <c r="BH2111" s="441"/>
      <c r="BI2111" s="441"/>
      <c r="BJ2111" s="441"/>
      <c r="BK2111" s="441"/>
    </row>
    <row r="2112" spans="1:63" x14ac:dyDescent="0.25">
      <c r="A2112" s="443"/>
      <c r="B2112" s="438"/>
      <c r="C2112" s="441"/>
      <c r="D2112" s="441"/>
      <c r="E2112" s="441"/>
      <c r="I2112" s="442"/>
      <c r="Q2112" s="443"/>
      <c r="S2112" s="443"/>
      <c r="T2112" s="441"/>
      <c r="U2112" s="444"/>
      <c r="V2112" s="438"/>
      <c r="W2112" s="443"/>
      <c r="X2112" s="443"/>
      <c r="Y2112" s="441"/>
      <c r="Z2112" s="445"/>
      <c r="AA2112" s="441"/>
      <c r="AB2112" s="443"/>
      <c r="AC2112" s="441"/>
      <c r="AD2112" s="444"/>
      <c r="AG2112" s="441"/>
      <c r="AH2112" s="441"/>
      <c r="AI2112" s="443"/>
      <c r="AL2112" s="441"/>
      <c r="AN2112" s="441"/>
      <c r="AO2112" s="443"/>
      <c r="AP2112" s="441"/>
      <c r="AQ2112" s="441"/>
      <c r="AR2112" s="441"/>
      <c r="AS2112" s="441"/>
      <c r="AT2112" s="441"/>
      <c r="AU2112" s="441"/>
      <c r="AV2112" s="443"/>
      <c r="AW2112" s="442"/>
      <c r="AY2112" s="441"/>
      <c r="BC2112" s="441"/>
      <c r="BD2112" s="441"/>
      <c r="BE2112" s="441"/>
      <c r="BF2112" s="441"/>
      <c r="BG2112" s="441"/>
      <c r="BH2112" s="441"/>
      <c r="BI2112" s="441"/>
      <c r="BJ2112" s="441"/>
      <c r="BK2112" s="441"/>
    </row>
    <row r="2113" spans="1:63" x14ac:dyDescent="0.25">
      <c r="A2113" s="443"/>
      <c r="B2113" s="438"/>
      <c r="C2113" s="441"/>
      <c r="D2113" s="441"/>
      <c r="E2113" s="441"/>
      <c r="I2113" s="442"/>
      <c r="Q2113" s="443"/>
      <c r="S2113" s="443"/>
      <c r="T2113" s="441"/>
      <c r="U2113" s="444"/>
      <c r="V2113" s="438"/>
      <c r="W2113" s="443"/>
      <c r="X2113" s="443"/>
      <c r="Y2113" s="441"/>
      <c r="Z2113" s="445"/>
      <c r="AA2113" s="441"/>
      <c r="AB2113" s="443"/>
      <c r="AC2113" s="441"/>
      <c r="AD2113" s="444"/>
      <c r="AG2113" s="441"/>
      <c r="AH2113" s="441"/>
      <c r="AI2113" s="443"/>
      <c r="AL2113" s="441"/>
      <c r="AN2113" s="441"/>
      <c r="AO2113" s="443"/>
      <c r="AP2113" s="441"/>
      <c r="AQ2113" s="441"/>
      <c r="AR2113" s="441"/>
      <c r="AS2113" s="441"/>
      <c r="AT2113" s="441"/>
      <c r="AU2113" s="441"/>
      <c r="AV2113" s="443"/>
      <c r="AW2113" s="442"/>
      <c r="AY2113" s="441"/>
      <c r="BC2113" s="441"/>
      <c r="BD2113" s="441"/>
      <c r="BE2113" s="441"/>
      <c r="BF2113" s="441"/>
      <c r="BG2113" s="441"/>
      <c r="BH2113" s="441"/>
      <c r="BI2113" s="441"/>
      <c r="BJ2113" s="441"/>
      <c r="BK2113" s="441"/>
    </row>
    <row r="2114" spans="1:63" x14ac:dyDescent="0.25">
      <c r="A2114" s="443"/>
      <c r="B2114" s="438"/>
      <c r="C2114" s="441"/>
      <c r="D2114" s="441"/>
      <c r="E2114" s="441"/>
      <c r="I2114" s="442"/>
      <c r="Q2114" s="443"/>
      <c r="S2114" s="443"/>
      <c r="T2114" s="441"/>
      <c r="U2114" s="444"/>
      <c r="V2114" s="438"/>
      <c r="W2114" s="443"/>
      <c r="X2114" s="443"/>
      <c r="Y2114" s="441"/>
      <c r="Z2114" s="445"/>
      <c r="AA2114" s="441"/>
      <c r="AB2114" s="443"/>
      <c r="AC2114" s="441"/>
      <c r="AD2114" s="444"/>
      <c r="AG2114" s="441"/>
      <c r="AH2114" s="441"/>
      <c r="AI2114" s="443"/>
      <c r="AL2114" s="441"/>
      <c r="AN2114" s="441"/>
      <c r="AO2114" s="443"/>
      <c r="AP2114" s="441"/>
      <c r="AQ2114" s="441"/>
      <c r="AR2114" s="441"/>
      <c r="AS2114" s="441"/>
      <c r="AT2114" s="441"/>
      <c r="AU2114" s="441"/>
      <c r="AV2114" s="443"/>
      <c r="AW2114" s="442"/>
      <c r="AY2114" s="441"/>
      <c r="BC2114" s="441"/>
      <c r="BD2114" s="441"/>
      <c r="BE2114" s="441"/>
      <c r="BF2114" s="441"/>
      <c r="BG2114" s="441"/>
      <c r="BH2114" s="441"/>
      <c r="BI2114" s="441"/>
      <c r="BJ2114" s="441"/>
      <c r="BK2114" s="441"/>
    </row>
    <row r="2115" spans="1:63" x14ac:dyDescent="0.25">
      <c r="A2115" s="443"/>
      <c r="B2115" s="438"/>
      <c r="C2115" s="441"/>
      <c r="D2115" s="441"/>
      <c r="E2115" s="441"/>
      <c r="I2115" s="442"/>
      <c r="Q2115" s="443"/>
      <c r="S2115" s="443"/>
      <c r="T2115" s="441"/>
      <c r="U2115" s="444"/>
      <c r="V2115" s="438"/>
      <c r="W2115" s="443"/>
      <c r="X2115" s="443"/>
      <c r="Y2115" s="441"/>
      <c r="Z2115" s="445"/>
      <c r="AA2115" s="441"/>
      <c r="AB2115" s="443"/>
      <c r="AC2115" s="441"/>
      <c r="AD2115" s="444"/>
      <c r="AG2115" s="441"/>
      <c r="AH2115" s="441"/>
      <c r="AI2115" s="443"/>
      <c r="AL2115" s="441"/>
      <c r="AN2115" s="441"/>
      <c r="AO2115" s="443"/>
      <c r="AP2115" s="441"/>
      <c r="AQ2115" s="441"/>
      <c r="AR2115" s="441"/>
      <c r="AS2115" s="441"/>
      <c r="AT2115" s="441"/>
      <c r="AU2115" s="441"/>
      <c r="AV2115" s="443"/>
      <c r="AW2115" s="442"/>
      <c r="AY2115" s="441"/>
      <c r="BC2115" s="441"/>
      <c r="BD2115" s="441"/>
      <c r="BE2115" s="441"/>
      <c r="BF2115" s="441"/>
      <c r="BG2115" s="441"/>
      <c r="BH2115" s="441"/>
      <c r="BI2115" s="441"/>
      <c r="BJ2115" s="441"/>
      <c r="BK2115" s="441"/>
    </row>
    <row r="2116" spans="1:63" x14ac:dyDescent="0.25">
      <c r="A2116" s="443"/>
      <c r="B2116" s="438"/>
      <c r="C2116" s="441"/>
      <c r="D2116" s="441"/>
      <c r="E2116" s="441"/>
      <c r="I2116" s="442"/>
      <c r="Q2116" s="443"/>
      <c r="S2116" s="443"/>
      <c r="T2116" s="441"/>
      <c r="U2116" s="444"/>
      <c r="V2116" s="438"/>
      <c r="W2116" s="443"/>
      <c r="X2116" s="443"/>
      <c r="Y2116" s="441"/>
      <c r="Z2116" s="445"/>
      <c r="AA2116" s="441"/>
      <c r="AB2116" s="443"/>
      <c r="AC2116" s="441"/>
      <c r="AD2116" s="444"/>
      <c r="AG2116" s="441"/>
      <c r="AH2116" s="441"/>
      <c r="AI2116" s="443"/>
      <c r="AL2116" s="441"/>
      <c r="AN2116" s="441"/>
      <c r="AO2116" s="443"/>
      <c r="AP2116" s="441"/>
      <c r="AQ2116" s="441"/>
      <c r="AR2116" s="441"/>
      <c r="AS2116" s="441"/>
      <c r="AT2116" s="441"/>
      <c r="AU2116" s="441"/>
      <c r="AV2116" s="443"/>
      <c r="AW2116" s="442"/>
      <c r="AY2116" s="441"/>
      <c r="BC2116" s="441"/>
      <c r="BD2116" s="441"/>
      <c r="BE2116" s="441"/>
      <c r="BF2116" s="441"/>
      <c r="BG2116" s="441"/>
      <c r="BH2116" s="441"/>
      <c r="BI2116" s="441"/>
      <c r="BJ2116" s="441"/>
      <c r="BK2116" s="441"/>
    </row>
    <row r="2117" spans="1:63" x14ac:dyDescent="0.25">
      <c r="A2117" s="443"/>
      <c r="B2117" s="438"/>
      <c r="C2117" s="441"/>
      <c r="D2117" s="441"/>
      <c r="E2117" s="441"/>
      <c r="I2117" s="442"/>
      <c r="Q2117" s="443"/>
      <c r="S2117" s="443"/>
      <c r="T2117" s="441"/>
      <c r="U2117" s="444"/>
      <c r="V2117" s="438"/>
      <c r="W2117" s="443"/>
      <c r="X2117" s="443"/>
      <c r="Y2117" s="441"/>
      <c r="Z2117" s="445"/>
      <c r="AA2117" s="441"/>
      <c r="AB2117" s="443"/>
      <c r="AC2117" s="441"/>
      <c r="AD2117" s="444"/>
      <c r="AG2117" s="441"/>
      <c r="AH2117" s="441"/>
      <c r="AI2117" s="443"/>
      <c r="AL2117" s="441"/>
      <c r="AN2117" s="441"/>
      <c r="AO2117" s="443"/>
      <c r="AP2117" s="441"/>
      <c r="AQ2117" s="441"/>
      <c r="AR2117" s="441"/>
      <c r="AS2117" s="441"/>
      <c r="AT2117" s="441"/>
      <c r="AU2117" s="441"/>
      <c r="AV2117" s="443"/>
      <c r="AW2117" s="442"/>
      <c r="AY2117" s="441"/>
      <c r="BC2117" s="441"/>
      <c r="BD2117" s="441"/>
      <c r="BE2117" s="441"/>
      <c r="BF2117" s="441"/>
      <c r="BG2117" s="441"/>
      <c r="BH2117" s="441"/>
      <c r="BI2117" s="441"/>
      <c r="BJ2117" s="441"/>
      <c r="BK2117" s="441"/>
    </row>
    <row r="2118" spans="1:63" x14ac:dyDescent="0.25">
      <c r="A2118" s="443"/>
      <c r="B2118" s="438"/>
      <c r="C2118" s="441"/>
      <c r="D2118" s="441"/>
      <c r="E2118" s="441"/>
      <c r="I2118" s="442"/>
      <c r="Q2118" s="443"/>
      <c r="S2118" s="443"/>
      <c r="T2118" s="441"/>
      <c r="U2118" s="444"/>
      <c r="V2118" s="438"/>
      <c r="W2118" s="443"/>
      <c r="X2118" s="443"/>
      <c r="Y2118" s="441"/>
      <c r="Z2118" s="445"/>
      <c r="AA2118" s="441"/>
      <c r="AB2118" s="443"/>
      <c r="AC2118" s="441"/>
      <c r="AD2118" s="444"/>
      <c r="AG2118" s="441"/>
      <c r="AH2118" s="441"/>
      <c r="AI2118" s="443"/>
      <c r="AL2118" s="441"/>
      <c r="AN2118" s="441"/>
      <c r="AO2118" s="443"/>
      <c r="AP2118" s="441"/>
      <c r="AQ2118" s="441"/>
      <c r="AR2118" s="441"/>
      <c r="AS2118" s="441"/>
      <c r="AT2118" s="441"/>
      <c r="AU2118" s="441"/>
      <c r="AV2118" s="443"/>
      <c r="AW2118" s="442"/>
      <c r="AY2118" s="441"/>
      <c r="BC2118" s="441"/>
      <c r="BD2118" s="441"/>
      <c r="BE2118" s="441"/>
      <c r="BF2118" s="441"/>
      <c r="BG2118" s="441"/>
      <c r="BH2118" s="441"/>
      <c r="BI2118" s="441"/>
      <c r="BJ2118" s="441"/>
      <c r="BK2118" s="441"/>
    </row>
    <row r="2119" spans="1:63" x14ac:dyDescent="0.25">
      <c r="A2119" s="443"/>
      <c r="B2119" s="438"/>
      <c r="C2119" s="441"/>
      <c r="D2119" s="441"/>
      <c r="E2119" s="441"/>
      <c r="I2119" s="442"/>
      <c r="Q2119" s="443"/>
      <c r="S2119" s="443"/>
      <c r="T2119" s="441"/>
      <c r="U2119" s="444"/>
      <c r="V2119" s="438"/>
      <c r="W2119" s="443"/>
      <c r="X2119" s="443"/>
      <c r="Y2119" s="441"/>
      <c r="Z2119" s="445"/>
      <c r="AA2119" s="441"/>
      <c r="AB2119" s="443"/>
      <c r="AC2119" s="441"/>
      <c r="AD2119" s="444"/>
      <c r="AG2119" s="441"/>
      <c r="AH2119" s="441"/>
      <c r="AI2119" s="443"/>
      <c r="AL2119" s="441"/>
      <c r="AN2119" s="441"/>
      <c r="AO2119" s="443"/>
      <c r="AP2119" s="441"/>
      <c r="AQ2119" s="441"/>
      <c r="AR2119" s="441"/>
      <c r="AS2119" s="441"/>
      <c r="AT2119" s="441"/>
      <c r="AU2119" s="441"/>
      <c r="AV2119" s="443"/>
      <c r="AW2119" s="442"/>
      <c r="AY2119" s="441"/>
      <c r="BC2119" s="441"/>
      <c r="BD2119" s="441"/>
      <c r="BE2119" s="441"/>
      <c r="BF2119" s="441"/>
      <c r="BG2119" s="441"/>
      <c r="BH2119" s="441"/>
      <c r="BI2119" s="441"/>
      <c r="BJ2119" s="441"/>
      <c r="BK2119" s="441"/>
    </row>
    <row r="2120" spans="1:63" x14ac:dyDescent="0.25">
      <c r="A2120" s="443"/>
      <c r="B2120" s="438"/>
      <c r="C2120" s="441"/>
      <c r="D2120" s="441"/>
      <c r="E2120" s="441"/>
      <c r="I2120" s="442"/>
      <c r="Q2120" s="443"/>
      <c r="S2120" s="443"/>
      <c r="T2120" s="441"/>
      <c r="U2120" s="444"/>
      <c r="V2120" s="438"/>
      <c r="W2120" s="443"/>
      <c r="X2120" s="443"/>
      <c r="Y2120" s="441"/>
      <c r="Z2120" s="445"/>
      <c r="AA2120" s="441"/>
      <c r="AB2120" s="443"/>
      <c r="AC2120" s="441"/>
      <c r="AD2120" s="444"/>
      <c r="AG2120" s="441"/>
      <c r="AH2120" s="441"/>
      <c r="AI2120" s="443"/>
      <c r="AL2120" s="441"/>
      <c r="AN2120" s="441"/>
      <c r="AO2120" s="443"/>
      <c r="AP2120" s="441"/>
      <c r="AQ2120" s="441"/>
      <c r="AR2120" s="441"/>
      <c r="AS2120" s="441"/>
      <c r="AT2120" s="441"/>
      <c r="AU2120" s="441"/>
      <c r="AV2120" s="443"/>
      <c r="AW2120" s="442"/>
      <c r="AY2120" s="441"/>
      <c r="BC2120" s="441"/>
      <c r="BD2120" s="441"/>
      <c r="BE2120" s="441"/>
      <c r="BF2120" s="441"/>
      <c r="BG2120" s="441"/>
      <c r="BH2120" s="441"/>
      <c r="BI2120" s="441"/>
      <c r="BJ2120" s="441"/>
      <c r="BK2120" s="441"/>
    </row>
    <row r="2121" spans="1:63" x14ac:dyDescent="0.25">
      <c r="A2121" s="443"/>
      <c r="B2121" s="438"/>
      <c r="C2121" s="441"/>
      <c r="D2121" s="441"/>
      <c r="E2121" s="441"/>
      <c r="I2121" s="442"/>
      <c r="Q2121" s="443"/>
      <c r="S2121" s="443"/>
      <c r="T2121" s="441"/>
      <c r="U2121" s="444"/>
      <c r="V2121" s="438"/>
      <c r="W2121" s="443"/>
      <c r="X2121" s="443"/>
      <c r="Y2121" s="441"/>
      <c r="Z2121" s="445"/>
      <c r="AA2121" s="441"/>
      <c r="AB2121" s="443"/>
      <c r="AC2121" s="441"/>
      <c r="AD2121" s="444"/>
      <c r="AG2121" s="441"/>
      <c r="AH2121" s="441"/>
      <c r="AI2121" s="443"/>
      <c r="AL2121" s="441"/>
      <c r="AN2121" s="441"/>
      <c r="AO2121" s="443"/>
      <c r="AP2121" s="441"/>
      <c r="AQ2121" s="441"/>
      <c r="AR2121" s="441"/>
      <c r="AS2121" s="441"/>
      <c r="AT2121" s="441"/>
      <c r="AU2121" s="441"/>
      <c r="AV2121" s="443"/>
      <c r="AW2121" s="442"/>
      <c r="AY2121" s="441"/>
      <c r="BC2121" s="441"/>
      <c r="BD2121" s="441"/>
      <c r="BE2121" s="441"/>
      <c r="BF2121" s="441"/>
      <c r="BG2121" s="441"/>
      <c r="BH2121" s="441"/>
      <c r="BI2121" s="441"/>
      <c r="BJ2121" s="441"/>
      <c r="BK2121" s="441"/>
    </row>
    <row r="2122" spans="1:63" x14ac:dyDescent="0.25">
      <c r="A2122" s="443"/>
      <c r="B2122" s="438"/>
      <c r="C2122" s="441"/>
      <c r="D2122" s="441"/>
      <c r="E2122" s="441"/>
      <c r="I2122" s="442"/>
      <c r="Q2122" s="443"/>
      <c r="S2122" s="443"/>
      <c r="T2122" s="441"/>
      <c r="U2122" s="444"/>
      <c r="V2122" s="438"/>
      <c r="W2122" s="443"/>
      <c r="X2122" s="443"/>
      <c r="Y2122" s="441"/>
      <c r="Z2122" s="445"/>
      <c r="AA2122" s="441"/>
      <c r="AB2122" s="443"/>
      <c r="AC2122" s="441"/>
      <c r="AD2122" s="444"/>
      <c r="AG2122" s="441"/>
      <c r="AH2122" s="441"/>
      <c r="AI2122" s="443"/>
      <c r="AL2122" s="441"/>
      <c r="AN2122" s="441"/>
      <c r="AO2122" s="443"/>
      <c r="AP2122" s="441"/>
      <c r="AQ2122" s="441"/>
      <c r="AR2122" s="441"/>
      <c r="AS2122" s="441"/>
      <c r="AT2122" s="441"/>
      <c r="AU2122" s="441"/>
      <c r="AV2122" s="443"/>
      <c r="AW2122" s="442"/>
      <c r="AY2122" s="441"/>
      <c r="BC2122" s="441"/>
      <c r="BD2122" s="441"/>
      <c r="BE2122" s="441"/>
      <c r="BF2122" s="441"/>
      <c r="BG2122" s="441"/>
      <c r="BH2122" s="441"/>
      <c r="BI2122" s="441"/>
      <c r="BJ2122" s="441"/>
      <c r="BK2122" s="441"/>
    </row>
    <row r="2123" spans="1:63" x14ac:dyDescent="0.25">
      <c r="A2123" s="443"/>
      <c r="B2123" s="438"/>
      <c r="C2123" s="441"/>
      <c r="D2123" s="441"/>
      <c r="E2123" s="441"/>
      <c r="I2123" s="442"/>
      <c r="Q2123" s="443"/>
      <c r="S2123" s="443"/>
      <c r="T2123" s="441"/>
      <c r="U2123" s="444"/>
      <c r="V2123" s="438"/>
      <c r="W2123" s="443"/>
      <c r="X2123" s="443"/>
      <c r="Y2123" s="441"/>
      <c r="Z2123" s="445"/>
      <c r="AA2123" s="441"/>
      <c r="AB2123" s="443"/>
      <c r="AC2123" s="441"/>
      <c r="AD2123" s="444"/>
      <c r="AG2123" s="441"/>
      <c r="AH2123" s="441"/>
      <c r="AI2123" s="443"/>
      <c r="AL2123" s="441"/>
      <c r="AN2123" s="441"/>
      <c r="AO2123" s="443"/>
      <c r="AP2123" s="441"/>
      <c r="AQ2123" s="441"/>
      <c r="AR2123" s="441"/>
      <c r="AS2123" s="441"/>
      <c r="AT2123" s="441"/>
      <c r="AU2123" s="441"/>
      <c r="AV2123" s="443"/>
      <c r="AW2123" s="442"/>
      <c r="AY2123" s="441"/>
      <c r="BC2123" s="441"/>
      <c r="BD2123" s="441"/>
      <c r="BE2123" s="441"/>
      <c r="BF2123" s="441"/>
      <c r="BG2123" s="441"/>
      <c r="BH2123" s="441"/>
      <c r="BI2123" s="441"/>
      <c r="BJ2123" s="441"/>
      <c r="BK2123" s="441"/>
    </row>
    <row r="2124" spans="1:63" x14ac:dyDescent="0.25">
      <c r="A2124" s="443"/>
      <c r="B2124" s="438"/>
      <c r="C2124" s="441"/>
      <c r="D2124" s="441"/>
      <c r="E2124" s="441"/>
      <c r="I2124" s="442"/>
      <c r="Q2124" s="443"/>
      <c r="S2124" s="443"/>
      <c r="T2124" s="441"/>
      <c r="U2124" s="444"/>
      <c r="V2124" s="438"/>
      <c r="W2124" s="443"/>
      <c r="X2124" s="443"/>
      <c r="Y2124" s="441"/>
      <c r="Z2124" s="445"/>
      <c r="AA2124" s="441"/>
      <c r="AB2124" s="443"/>
      <c r="AC2124" s="441"/>
      <c r="AD2124" s="444"/>
      <c r="AG2124" s="441"/>
      <c r="AH2124" s="441"/>
      <c r="AI2124" s="443"/>
      <c r="AL2124" s="441"/>
      <c r="AN2124" s="441"/>
      <c r="AO2124" s="443"/>
      <c r="AP2124" s="441"/>
      <c r="AQ2124" s="441"/>
      <c r="AR2124" s="441"/>
      <c r="AS2124" s="441"/>
      <c r="AT2124" s="441"/>
      <c r="AU2124" s="441"/>
      <c r="AV2124" s="443"/>
      <c r="AW2124" s="442"/>
      <c r="AY2124" s="441"/>
      <c r="BC2124" s="441"/>
      <c r="BD2124" s="441"/>
      <c r="BE2124" s="441"/>
      <c r="BF2124" s="441"/>
      <c r="BG2124" s="441"/>
      <c r="BH2124" s="441"/>
      <c r="BI2124" s="441"/>
      <c r="BJ2124" s="441"/>
      <c r="BK2124" s="441"/>
    </row>
    <row r="2125" spans="1:63" x14ac:dyDescent="0.25">
      <c r="A2125" s="443"/>
      <c r="B2125" s="438"/>
      <c r="C2125" s="441"/>
      <c r="D2125" s="441"/>
      <c r="E2125" s="441"/>
      <c r="I2125" s="442"/>
      <c r="Q2125" s="443"/>
      <c r="S2125" s="443"/>
      <c r="T2125" s="441"/>
      <c r="U2125" s="444"/>
      <c r="V2125" s="438"/>
      <c r="W2125" s="443"/>
      <c r="X2125" s="443"/>
      <c r="Y2125" s="441"/>
      <c r="Z2125" s="445"/>
      <c r="AA2125" s="441"/>
      <c r="AB2125" s="443"/>
      <c r="AC2125" s="441"/>
      <c r="AD2125" s="444"/>
      <c r="AG2125" s="441"/>
      <c r="AH2125" s="441"/>
      <c r="AI2125" s="443"/>
      <c r="AL2125" s="441"/>
      <c r="AN2125" s="441"/>
      <c r="AO2125" s="443"/>
      <c r="AP2125" s="441"/>
      <c r="AQ2125" s="441"/>
      <c r="AR2125" s="441"/>
      <c r="AS2125" s="441"/>
      <c r="AT2125" s="441"/>
      <c r="AU2125" s="441"/>
      <c r="AV2125" s="443"/>
      <c r="AW2125" s="442"/>
      <c r="AY2125" s="441"/>
      <c r="BC2125" s="441"/>
      <c r="BD2125" s="441"/>
      <c r="BE2125" s="441"/>
      <c r="BF2125" s="441"/>
      <c r="BG2125" s="441"/>
      <c r="BH2125" s="441"/>
      <c r="BI2125" s="441"/>
      <c r="BJ2125" s="441"/>
      <c r="BK2125" s="441"/>
    </row>
    <row r="2126" spans="1:63" x14ac:dyDescent="0.25">
      <c r="A2126" s="443"/>
      <c r="B2126" s="438"/>
      <c r="C2126" s="441"/>
      <c r="D2126" s="441"/>
      <c r="E2126" s="441"/>
      <c r="I2126" s="442"/>
      <c r="Q2126" s="443"/>
      <c r="S2126" s="443"/>
      <c r="T2126" s="441"/>
      <c r="U2126" s="444"/>
      <c r="V2126" s="438"/>
      <c r="W2126" s="443"/>
      <c r="X2126" s="443"/>
      <c r="Y2126" s="441"/>
      <c r="Z2126" s="445"/>
      <c r="AA2126" s="441"/>
      <c r="AB2126" s="443"/>
      <c r="AC2126" s="441"/>
      <c r="AD2126" s="444"/>
      <c r="AG2126" s="441"/>
      <c r="AH2126" s="441"/>
      <c r="AI2126" s="443"/>
      <c r="AL2126" s="441"/>
      <c r="AN2126" s="441"/>
      <c r="AO2126" s="443"/>
      <c r="AP2126" s="441"/>
      <c r="AQ2126" s="441"/>
      <c r="AR2126" s="441"/>
      <c r="AS2126" s="441"/>
      <c r="AT2126" s="441"/>
      <c r="AU2126" s="441"/>
      <c r="AV2126" s="443"/>
      <c r="AW2126" s="442"/>
      <c r="AY2126" s="441"/>
      <c r="BC2126" s="441"/>
      <c r="BD2126" s="441"/>
      <c r="BE2126" s="441"/>
      <c r="BF2126" s="441"/>
      <c r="BG2126" s="441"/>
      <c r="BH2126" s="441"/>
      <c r="BI2126" s="441"/>
      <c r="BJ2126" s="441"/>
      <c r="BK2126" s="441"/>
    </row>
    <row r="2127" spans="1:63" x14ac:dyDescent="0.25">
      <c r="A2127" s="443"/>
      <c r="B2127" s="438"/>
      <c r="C2127" s="441"/>
      <c r="D2127" s="441"/>
      <c r="E2127" s="441"/>
      <c r="I2127" s="442"/>
      <c r="Q2127" s="443"/>
      <c r="S2127" s="443"/>
      <c r="T2127" s="441"/>
      <c r="U2127" s="444"/>
      <c r="V2127" s="438"/>
      <c r="W2127" s="443"/>
      <c r="X2127" s="443"/>
      <c r="Y2127" s="441"/>
      <c r="Z2127" s="445"/>
      <c r="AA2127" s="441"/>
      <c r="AB2127" s="443"/>
      <c r="AC2127" s="441"/>
      <c r="AD2127" s="444"/>
      <c r="AG2127" s="441"/>
      <c r="AH2127" s="441"/>
      <c r="AI2127" s="443"/>
      <c r="AL2127" s="441"/>
      <c r="AN2127" s="441"/>
      <c r="AO2127" s="443"/>
      <c r="AP2127" s="441"/>
      <c r="AQ2127" s="441"/>
      <c r="AR2127" s="441"/>
      <c r="AS2127" s="441"/>
      <c r="AT2127" s="441"/>
      <c r="AU2127" s="441"/>
      <c r="AV2127" s="443"/>
      <c r="AW2127" s="442"/>
      <c r="AY2127" s="441"/>
      <c r="BC2127" s="441"/>
      <c r="BD2127" s="441"/>
      <c r="BE2127" s="441"/>
      <c r="BF2127" s="441"/>
      <c r="BG2127" s="441"/>
      <c r="BH2127" s="441"/>
      <c r="BI2127" s="441"/>
      <c r="BJ2127" s="441"/>
      <c r="BK2127" s="441"/>
    </row>
    <row r="2128" spans="1:63" x14ac:dyDescent="0.25">
      <c r="A2128" s="443"/>
      <c r="B2128" s="438"/>
      <c r="C2128" s="441"/>
      <c r="D2128" s="441"/>
      <c r="E2128" s="441"/>
      <c r="I2128" s="442"/>
      <c r="Q2128" s="443"/>
      <c r="S2128" s="443"/>
      <c r="T2128" s="441"/>
      <c r="U2128" s="444"/>
      <c r="V2128" s="438"/>
      <c r="W2128" s="443"/>
      <c r="X2128" s="443"/>
      <c r="Y2128" s="441"/>
      <c r="Z2128" s="445"/>
      <c r="AA2128" s="441"/>
      <c r="AB2128" s="443"/>
      <c r="AC2128" s="441"/>
      <c r="AD2128" s="444"/>
      <c r="AG2128" s="441"/>
      <c r="AH2128" s="441"/>
      <c r="AI2128" s="443"/>
      <c r="AL2128" s="441"/>
      <c r="AN2128" s="441"/>
      <c r="AO2128" s="443"/>
      <c r="AP2128" s="441"/>
      <c r="AQ2128" s="441"/>
      <c r="AR2128" s="441"/>
      <c r="AS2128" s="441"/>
      <c r="AT2128" s="441"/>
      <c r="AU2128" s="441"/>
      <c r="AV2128" s="443"/>
      <c r="AW2128" s="442"/>
      <c r="AY2128" s="441"/>
      <c r="BC2128" s="441"/>
      <c r="BD2128" s="441"/>
      <c r="BE2128" s="441"/>
      <c r="BF2128" s="441"/>
      <c r="BG2128" s="441"/>
      <c r="BH2128" s="441"/>
      <c r="BI2128" s="441"/>
      <c r="BJ2128" s="441"/>
      <c r="BK2128" s="441"/>
    </row>
    <row r="2129" spans="1:63" x14ac:dyDescent="0.25">
      <c r="A2129" s="443"/>
      <c r="B2129" s="438"/>
      <c r="C2129" s="441"/>
      <c r="D2129" s="441"/>
      <c r="E2129" s="441"/>
      <c r="I2129" s="442"/>
      <c r="Q2129" s="443"/>
      <c r="S2129" s="443"/>
      <c r="T2129" s="441"/>
      <c r="U2129" s="444"/>
      <c r="V2129" s="438"/>
      <c r="W2129" s="443"/>
      <c r="X2129" s="443"/>
      <c r="Y2129" s="441"/>
      <c r="Z2129" s="445"/>
      <c r="AA2129" s="441"/>
      <c r="AB2129" s="443"/>
      <c r="AC2129" s="441"/>
      <c r="AD2129" s="444"/>
      <c r="AG2129" s="441"/>
      <c r="AH2129" s="441"/>
      <c r="AI2129" s="443"/>
      <c r="AL2129" s="441"/>
      <c r="AN2129" s="441"/>
      <c r="AO2129" s="443"/>
      <c r="AP2129" s="441"/>
      <c r="AQ2129" s="441"/>
      <c r="AR2129" s="441"/>
      <c r="AS2129" s="441"/>
      <c r="AT2129" s="441"/>
      <c r="AU2129" s="441"/>
      <c r="AV2129" s="443"/>
      <c r="AW2129" s="442"/>
      <c r="AY2129" s="441"/>
      <c r="BC2129" s="441"/>
      <c r="BD2129" s="441"/>
      <c r="BE2129" s="441"/>
      <c r="BF2129" s="441"/>
      <c r="BG2129" s="441"/>
      <c r="BH2129" s="441"/>
      <c r="BI2129" s="441"/>
      <c r="BJ2129" s="441"/>
      <c r="BK2129" s="441"/>
    </row>
    <row r="2130" spans="1:63" x14ac:dyDescent="0.25">
      <c r="A2130" s="443"/>
      <c r="B2130" s="438"/>
      <c r="C2130" s="441"/>
      <c r="D2130" s="441"/>
      <c r="E2130" s="441"/>
      <c r="I2130" s="442"/>
      <c r="Q2130" s="443"/>
      <c r="S2130" s="443"/>
      <c r="T2130" s="441"/>
      <c r="U2130" s="444"/>
      <c r="V2130" s="438"/>
      <c r="W2130" s="443"/>
      <c r="X2130" s="443"/>
      <c r="Y2130" s="441"/>
      <c r="Z2130" s="445"/>
      <c r="AA2130" s="441"/>
      <c r="AB2130" s="443"/>
      <c r="AC2130" s="441"/>
      <c r="AD2130" s="444"/>
      <c r="AG2130" s="441"/>
      <c r="AH2130" s="441"/>
      <c r="AI2130" s="443"/>
      <c r="AL2130" s="441"/>
      <c r="AN2130" s="441"/>
      <c r="AO2130" s="443"/>
      <c r="AP2130" s="441"/>
      <c r="AQ2130" s="441"/>
      <c r="AR2130" s="441"/>
      <c r="AS2130" s="441"/>
      <c r="AT2130" s="441"/>
      <c r="AU2130" s="441"/>
      <c r="AV2130" s="443"/>
      <c r="AW2130" s="442"/>
      <c r="AY2130" s="441"/>
      <c r="BC2130" s="441"/>
      <c r="BD2130" s="441"/>
      <c r="BE2130" s="441"/>
      <c r="BF2130" s="441"/>
      <c r="BG2130" s="441"/>
      <c r="BH2130" s="441"/>
      <c r="BI2130" s="441"/>
      <c r="BJ2130" s="441"/>
      <c r="BK2130" s="441"/>
    </row>
    <row r="2131" spans="1:63" x14ac:dyDescent="0.25">
      <c r="A2131" s="443"/>
      <c r="B2131" s="438"/>
      <c r="C2131" s="441"/>
      <c r="D2131" s="441"/>
      <c r="E2131" s="441"/>
      <c r="I2131" s="442"/>
      <c r="Q2131" s="443"/>
      <c r="S2131" s="443"/>
      <c r="T2131" s="441"/>
      <c r="U2131" s="444"/>
      <c r="V2131" s="438"/>
      <c r="W2131" s="443"/>
      <c r="X2131" s="443"/>
      <c r="Y2131" s="441"/>
      <c r="Z2131" s="445"/>
      <c r="AA2131" s="441"/>
      <c r="AB2131" s="443"/>
      <c r="AC2131" s="441"/>
      <c r="AD2131" s="444"/>
      <c r="AG2131" s="441"/>
      <c r="AH2131" s="441"/>
      <c r="AI2131" s="443"/>
      <c r="AL2131" s="441"/>
      <c r="AN2131" s="441"/>
      <c r="AO2131" s="443"/>
      <c r="AP2131" s="441"/>
      <c r="AQ2131" s="441"/>
      <c r="AR2131" s="441"/>
      <c r="AS2131" s="441"/>
      <c r="AT2131" s="441"/>
      <c r="AU2131" s="441"/>
      <c r="AV2131" s="443"/>
      <c r="AW2131" s="442"/>
      <c r="AY2131" s="441"/>
      <c r="BC2131" s="441"/>
      <c r="BD2131" s="441"/>
      <c r="BE2131" s="441"/>
      <c r="BF2131" s="441"/>
      <c r="BG2131" s="441"/>
      <c r="BH2131" s="441"/>
      <c r="BI2131" s="441"/>
      <c r="BJ2131" s="441"/>
      <c r="BK2131" s="441"/>
    </row>
    <row r="2132" spans="1:63" x14ac:dyDescent="0.25">
      <c r="A2132" s="443"/>
      <c r="B2132" s="438"/>
      <c r="C2132" s="441"/>
      <c r="D2132" s="441"/>
      <c r="E2132" s="441"/>
      <c r="I2132" s="442"/>
      <c r="Q2132" s="443"/>
      <c r="S2132" s="443"/>
      <c r="T2132" s="441"/>
      <c r="U2132" s="444"/>
      <c r="V2132" s="438"/>
      <c r="W2132" s="443"/>
      <c r="X2132" s="443"/>
      <c r="Y2132" s="441"/>
      <c r="Z2132" s="445"/>
      <c r="AA2132" s="441"/>
      <c r="AB2132" s="443"/>
      <c r="AC2132" s="441"/>
      <c r="AD2132" s="444"/>
      <c r="AG2132" s="441"/>
      <c r="AH2132" s="441"/>
      <c r="AI2132" s="443"/>
      <c r="AL2132" s="441"/>
      <c r="AN2132" s="441"/>
      <c r="AO2132" s="443"/>
      <c r="AP2132" s="441"/>
      <c r="AQ2132" s="441"/>
      <c r="AR2132" s="441"/>
      <c r="AS2132" s="441"/>
      <c r="AT2132" s="441"/>
      <c r="AU2132" s="441"/>
      <c r="AV2132" s="443"/>
      <c r="AW2132" s="442"/>
      <c r="AY2132" s="441"/>
      <c r="BC2132" s="441"/>
      <c r="BD2132" s="441"/>
      <c r="BE2132" s="441"/>
      <c r="BF2132" s="441"/>
      <c r="BG2132" s="441"/>
      <c r="BH2132" s="441"/>
      <c r="BI2132" s="441"/>
      <c r="BJ2132" s="441"/>
      <c r="BK2132" s="441"/>
    </row>
    <row r="2133" spans="1:63" x14ac:dyDescent="0.25">
      <c r="A2133" s="443"/>
      <c r="B2133" s="438"/>
      <c r="C2133" s="441"/>
      <c r="D2133" s="441"/>
      <c r="E2133" s="441"/>
      <c r="I2133" s="442"/>
      <c r="Q2133" s="443"/>
      <c r="S2133" s="443"/>
      <c r="T2133" s="441"/>
      <c r="U2133" s="444"/>
      <c r="V2133" s="438"/>
      <c r="W2133" s="443"/>
      <c r="X2133" s="443"/>
      <c r="Y2133" s="441"/>
      <c r="Z2133" s="445"/>
      <c r="AA2133" s="441"/>
      <c r="AB2133" s="443"/>
      <c r="AC2133" s="441"/>
      <c r="AD2133" s="444"/>
      <c r="AG2133" s="441"/>
      <c r="AH2133" s="441"/>
      <c r="AI2133" s="443"/>
      <c r="AL2133" s="441"/>
      <c r="AN2133" s="441"/>
      <c r="AO2133" s="443"/>
      <c r="AP2133" s="441"/>
      <c r="AQ2133" s="441"/>
      <c r="AR2133" s="441"/>
      <c r="AS2133" s="441"/>
      <c r="AT2133" s="441"/>
      <c r="AU2133" s="441"/>
      <c r="AV2133" s="443"/>
      <c r="AW2133" s="442"/>
      <c r="AY2133" s="441"/>
      <c r="BC2133" s="441"/>
      <c r="BD2133" s="441"/>
      <c r="BE2133" s="441"/>
      <c r="BF2133" s="441"/>
      <c r="BG2133" s="441"/>
      <c r="BH2133" s="441"/>
      <c r="BI2133" s="441"/>
      <c r="BJ2133" s="441"/>
      <c r="BK2133" s="441"/>
    </row>
    <row r="2134" spans="1:63" x14ac:dyDescent="0.25">
      <c r="A2134" s="443"/>
      <c r="B2134" s="438"/>
      <c r="C2134" s="441"/>
      <c r="D2134" s="441"/>
      <c r="E2134" s="441"/>
      <c r="I2134" s="442"/>
      <c r="Q2134" s="443"/>
      <c r="S2134" s="443"/>
      <c r="T2134" s="441"/>
      <c r="U2134" s="444"/>
      <c r="V2134" s="438"/>
      <c r="W2134" s="443"/>
      <c r="X2134" s="443"/>
      <c r="Y2134" s="441"/>
      <c r="Z2134" s="445"/>
      <c r="AA2134" s="441"/>
      <c r="AB2134" s="443"/>
      <c r="AC2134" s="441"/>
      <c r="AD2134" s="444"/>
      <c r="AG2134" s="441"/>
      <c r="AH2134" s="441"/>
      <c r="AI2134" s="443"/>
      <c r="AL2134" s="441"/>
      <c r="AN2134" s="441"/>
      <c r="AO2134" s="443"/>
      <c r="AP2134" s="441"/>
      <c r="AQ2134" s="441"/>
      <c r="AR2134" s="441"/>
      <c r="AS2134" s="441"/>
      <c r="AT2134" s="441"/>
      <c r="AU2134" s="441"/>
      <c r="AV2134" s="443"/>
      <c r="AW2134" s="442"/>
      <c r="AY2134" s="441"/>
      <c r="BC2134" s="441"/>
      <c r="BD2134" s="441"/>
      <c r="BE2134" s="441"/>
      <c r="BF2134" s="441"/>
      <c r="BG2134" s="441"/>
      <c r="BH2134" s="441"/>
      <c r="BI2134" s="441"/>
      <c r="BJ2134" s="441"/>
      <c r="BK2134" s="441"/>
    </row>
    <row r="2135" spans="1:63" x14ac:dyDescent="0.25">
      <c r="A2135" s="443"/>
      <c r="B2135" s="438"/>
      <c r="C2135" s="441"/>
      <c r="D2135" s="441"/>
      <c r="E2135" s="441"/>
      <c r="I2135" s="442"/>
      <c r="Q2135" s="443"/>
      <c r="S2135" s="443"/>
      <c r="T2135" s="441"/>
      <c r="U2135" s="444"/>
      <c r="V2135" s="438"/>
      <c r="W2135" s="443"/>
      <c r="X2135" s="443"/>
      <c r="Y2135" s="441"/>
      <c r="Z2135" s="445"/>
      <c r="AA2135" s="441"/>
      <c r="AB2135" s="443"/>
      <c r="AC2135" s="441"/>
      <c r="AD2135" s="444"/>
      <c r="AG2135" s="441"/>
      <c r="AH2135" s="441"/>
      <c r="AI2135" s="443"/>
      <c r="AL2135" s="441"/>
      <c r="AN2135" s="441"/>
      <c r="AO2135" s="443"/>
      <c r="AP2135" s="441"/>
      <c r="AQ2135" s="441"/>
      <c r="AR2135" s="441"/>
      <c r="AS2135" s="441"/>
      <c r="AT2135" s="441"/>
      <c r="AU2135" s="441"/>
      <c r="AV2135" s="443"/>
      <c r="AW2135" s="442"/>
      <c r="AY2135" s="441"/>
      <c r="BC2135" s="441"/>
      <c r="BD2135" s="441"/>
      <c r="BE2135" s="441"/>
      <c r="BF2135" s="441"/>
      <c r="BG2135" s="441"/>
      <c r="BH2135" s="441"/>
      <c r="BI2135" s="441"/>
      <c r="BJ2135" s="441"/>
      <c r="BK2135" s="441"/>
    </row>
    <row r="2136" spans="1:63" x14ac:dyDescent="0.25">
      <c r="A2136" s="443"/>
      <c r="B2136" s="438"/>
      <c r="C2136" s="441"/>
      <c r="D2136" s="441"/>
      <c r="E2136" s="441"/>
      <c r="I2136" s="442"/>
      <c r="Q2136" s="443"/>
      <c r="S2136" s="443"/>
      <c r="T2136" s="441"/>
      <c r="U2136" s="444"/>
      <c r="V2136" s="438"/>
      <c r="W2136" s="443"/>
      <c r="X2136" s="443"/>
      <c r="Y2136" s="441"/>
      <c r="Z2136" s="445"/>
      <c r="AA2136" s="441"/>
      <c r="AB2136" s="443"/>
      <c r="AC2136" s="441"/>
      <c r="AD2136" s="444"/>
      <c r="AG2136" s="441"/>
      <c r="AH2136" s="441"/>
      <c r="AI2136" s="443"/>
      <c r="AL2136" s="441"/>
      <c r="AN2136" s="441"/>
      <c r="AO2136" s="443"/>
      <c r="AP2136" s="441"/>
      <c r="AQ2136" s="441"/>
      <c r="AR2136" s="441"/>
      <c r="AS2136" s="441"/>
      <c r="AT2136" s="441"/>
      <c r="AU2136" s="441"/>
      <c r="AV2136" s="443"/>
      <c r="AW2136" s="442"/>
      <c r="AY2136" s="441"/>
      <c r="BC2136" s="441"/>
      <c r="BD2136" s="441"/>
      <c r="BE2136" s="441"/>
      <c r="BF2136" s="441"/>
      <c r="BG2136" s="441"/>
      <c r="BH2136" s="441"/>
      <c r="BI2136" s="441"/>
      <c r="BJ2136" s="441"/>
      <c r="BK2136" s="441"/>
    </row>
    <row r="2137" spans="1:63" x14ac:dyDescent="0.25">
      <c r="A2137" s="443"/>
      <c r="B2137" s="438"/>
      <c r="C2137" s="441"/>
      <c r="D2137" s="441"/>
      <c r="E2137" s="441"/>
      <c r="I2137" s="442"/>
      <c r="Q2137" s="443"/>
      <c r="S2137" s="443"/>
      <c r="T2137" s="441"/>
      <c r="U2137" s="444"/>
      <c r="V2137" s="438"/>
      <c r="W2137" s="443"/>
      <c r="X2137" s="443"/>
      <c r="Y2137" s="441"/>
      <c r="Z2137" s="445"/>
      <c r="AA2137" s="441"/>
      <c r="AB2137" s="443"/>
      <c r="AC2137" s="441"/>
      <c r="AD2137" s="444"/>
      <c r="AG2137" s="441"/>
      <c r="AH2137" s="441"/>
      <c r="AI2137" s="443"/>
      <c r="AL2137" s="441"/>
      <c r="AN2137" s="441"/>
      <c r="AO2137" s="443"/>
      <c r="AP2137" s="441"/>
      <c r="AQ2137" s="441"/>
      <c r="AR2137" s="441"/>
      <c r="AS2137" s="441"/>
      <c r="AT2137" s="441"/>
      <c r="AU2137" s="441"/>
      <c r="AV2137" s="443"/>
      <c r="AW2137" s="442"/>
      <c r="AY2137" s="441"/>
      <c r="BC2137" s="441"/>
      <c r="BD2137" s="441"/>
      <c r="BE2137" s="441"/>
      <c r="BF2137" s="441"/>
      <c r="BG2137" s="441"/>
      <c r="BH2137" s="441"/>
      <c r="BI2137" s="441"/>
      <c r="BJ2137" s="441"/>
      <c r="BK2137" s="441"/>
    </row>
    <row r="2138" spans="1:63" x14ac:dyDescent="0.25">
      <c r="A2138" s="443"/>
      <c r="B2138" s="438"/>
      <c r="C2138" s="441"/>
      <c r="D2138" s="441"/>
      <c r="E2138" s="441"/>
      <c r="I2138" s="442"/>
      <c r="Q2138" s="443"/>
      <c r="S2138" s="443"/>
      <c r="T2138" s="441"/>
      <c r="U2138" s="444"/>
      <c r="V2138" s="438"/>
      <c r="W2138" s="443"/>
      <c r="X2138" s="443"/>
      <c r="Y2138" s="441"/>
      <c r="Z2138" s="445"/>
      <c r="AA2138" s="441"/>
      <c r="AB2138" s="443"/>
      <c r="AC2138" s="441"/>
      <c r="AD2138" s="444"/>
      <c r="AG2138" s="441"/>
      <c r="AH2138" s="441"/>
      <c r="AI2138" s="443"/>
      <c r="AL2138" s="441"/>
      <c r="AN2138" s="441"/>
      <c r="AO2138" s="443"/>
      <c r="AP2138" s="441"/>
      <c r="AQ2138" s="441"/>
      <c r="AR2138" s="441"/>
      <c r="AS2138" s="441"/>
      <c r="AT2138" s="441"/>
      <c r="AU2138" s="441"/>
      <c r="AV2138" s="443"/>
      <c r="AW2138" s="442"/>
      <c r="AY2138" s="441"/>
      <c r="BC2138" s="441"/>
      <c r="BD2138" s="441"/>
      <c r="BE2138" s="441"/>
      <c r="BF2138" s="441"/>
      <c r="BG2138" s="441"/>
      <c r="BH2138" s="441"/>
      <c r="BI2138" s="441"/>
      <c r="BJ2138" s="441"/>
      <c r="BK2138" s="441"/>
    </row>
    <row r="2139" spans="1:63" x14ac:dyDescent="0.25">
      <c r="A2139" s="443"/>
      <c r="B2139" s="438"/>
      <c r="C2139" s="441"/>
      <c r="D2139" s="441"/>
      <c r="E2139" s="441"/>
      <c r="I2139" s="442"/>
      <c r="Q2139" s="443"/>
      <c r="S2139" s="443"/>
      <c r="T2139" s="441"/>
      <c r="U2139" s="444"/>
      <c r="V2139" s="438"/>
      <c r="W2139" s="443"/>
      <c r="X2139" s="443"/>
      <c r="Y2139" s="441"/>
      <c r="Z2139" s="445"/>
      <c r="AA2139" s="441"/>
      <c r="AB2139" s="443"/>
      <c r="AC2139" s="441"/>
      <c r="AD2139" s="444"/>
      <c r="AG2139" s="441"/>
      <c r="AH2139" s="441"/>
      <c r="AI2139" s="443"/>
      <c r="AL2139" s="441"/>
      <c r="AN2139" s="441"/>
      <c r="AO2139" s="443"/>
      <c r="AP2139" s="441"/>
      <c r="AQ2139" s="441"/>
      <c r="AR2139" s="441"/>
      <c r="AS2139" s="441"/>
      <c r="AT2139" s="441"/>
      <c r="AU2139" s="441"/>
      <c r="AV2139" s="443"/>
      <c r="AW2139" s="442"/>
      <c r="AY2139" s="441"/>
      <c r="BC2139" s="441"/>
      <c r="BD2139" s="441"/>
      <c r="BE2139" s="441"/>
      <c r="BF2139" s="441"/>
      <c r="BG2139" s="441"/>
      <c r="BH2139" s="441"/>
      <c r="BI2139" s="441"/>
      <c r="BJ2139" s="441"/>
      <c r="BK2139" s="441"/>
    </row>
    <row r="2140" spans="1:63" x14ac:dyDescent="0.25">
      <c r="A2140" s="443"/>
      <c r="B2140" s="438"/>
      <c r="C2140" s="441"/>
      <c r="D2140" s="441"/>
      <c r="E2140" s="441"/>
      <c r="I2140" s="442"/>
      <c r="Q2140" s="443"/>
      <c r="S2140" s="443"/>
      <c r="T2140" s="441"/>
      <c r="U2140" s="444"/>
      <c r="V2140" s="438"/>
      <c r="W2140" s="443"/>
      <c r="X2140" s="443"/>
      <c r="Y2140" s="441"/>
      <c r="Z2140" s="445"/>
      <c r="AA2140" s="441"/>
      <c r="AB2140" s="443"/>
      <c r="AC2140" s="441"/>
      <c r="AD2140" s="444"/>
      <c r="AG2140" s="441"/>
      <c r="AH2140" s="441"/>
      <c r="AI2140" s="443"/>
      <c r="AL2140" s="441"/>
      <c r="AN2140" s="441"/>
      <c r="AO2140" s="443"/>
      <c r="AP2140" s="441"/>
      <c r="AQ2140" s="441"/>
      <c r="AR2140" s="441"/>
      <c r="AS2140" s="441"/>
      <c r="AT2140" s="441"/>
      <c r="AU2140" s="441"/>
      <c r="AV2140" s="443"/>
      <c r="AW2140" s="442"/>
      <c r="AY2140" s="441"/>
      <c r="BC2140" s="441"/>
      <c r="BD2140" s="441"/>
      <c r="BE2140" s="441"/>
      <c r="BF2140" s="441"/>
      <c r="BG2140" s="441"/>
      <c r="BH2140" s="441"/>
      <c r="BI2140" s="441"/>
      <c r="BJ2140" s="441"/>
      <c r="BK2140" s="441"/>
    </row>
    <row r="2141" spans="1:63" x14ac:dyDescent="0.25">
      <c r="A2141" s="443"/>
      <c r="B2141" s="438"/>
      <c r="C2141" s="441"/>
      <c r="D2141" s="441"/>
      <c r="E2141" s="441"/>
      <c r="I2141" s="442"/>
      <c r="Q2141" s="443"/>
      <c r="S2141" s="443"/>
      <c r="T2141" s="441"/>
      <c r="U2141" s="444"/>
      <c r="V2141" s="438"/>
      <c r="W2141" s="443"/>
      <c r="X2141" s="443"/>
      <c r="Y2141" s="441"/>
      <c r="Z2141" s="445"/>
      <c r="AA2141" s="441"/>
      <c r="AB2141" s="443"/>
      <c r="AC2141" s="441"/>
      <c r="AD2141" s="444"/>
      <c r="AG2141" s="441"/>
      <c r="AH2141" s="441"/>
      <c r="AI2141" s="443"/>
      <c r="AL2141" s="441"/>
      <c r="AN2141" s="441"/>
      <c r="AO2141" s="443"/>
      <c r="AP2141" s="441"/>
      <c r="AQ2141" s="441"/>
      <c r="AR2141" s="441"/>
      <c r="AS2141" s="441"/>
      <c r="AT2141" s="441"/>
      <c r="AU2141" s="441"/>
      <c r="AV2141" s="443"/>
      <c r="AW2141" s="442"/>
      <c r="AY2141" s="441"/>
      <c r="BC2141" s="441"/>
      <c r="BD2141" s="441"/>
      <c r="BE2141" s="441"/>
      <c r="BF2141" s="441"/>
      <c r="BG2141" s="441"/>
      <c r="BH2141" s="441"/>
      <c r="BI2141" s="441"/>
      <c r="BJ2141" s="441"/>
      <c r="BK2141" s="441"/>
    </row>
    <row r="2142" spans="1:63" x14ac:dyDescent="0.25">
      <c r="A2142" s="443"/>
      <c r="B2142" s="438"/>
      <c r="C2142" s="441"/>
      <c r="D2142" s="441"/>
      <c r="E2142" s="441"/>
      <c r="I2142" s="442"/>
      <c r="Q2142" s="443"/>
      <c r="S2142" s="443"/>
      <c r="T2142" s="441"/>
      <c r="U2142" s="444"/>
      <c r="V2142" s="438"/>
      <c r="W2142" s="443"/>
      <c r="X2142" s="443"/>
      <c r="Y2142" s="441"/>
      <c r="Z2142" s="445"/>
      <c r="AA2142" s="441"/>
      <c r="AB2142" s="443"/>
      <c r="AC2142" s="441"/>
      <c r="AD2142" s="444"/>
      <c r="AG2142" s="441"/>
      <c r="AH2142" s="441"/>
      <c r="AI2142" s="443"/>
      <c r="AL2142" s="441"/>
      <c r="AN2142" s="441"/>
      <c r="AO2142" s="443"/>
      <c r="AP2142" s="441"/>
      <c r="AQ2142" s="441"/>
      <c r="AR2142" s="441"/>
      <c r="AS2142" s="441"/>
      <c r="AT2142" s="441"/>
      <c r="AU2142" s="441"/>
      <c r="AV2142" s="443"/>
      <c r="AW2142" s="442"/>
      <c r="AY2142" s="441"/>
      <c r="BC2142" s="441"/>
      <c r="BD2142" s="441"/>
      <c r="BE2142" s="441"/>
      <c r="BF2142" s="441"/>
      <c r="BG2142" s="441"/>
      <c r="BH2142" s="441"/>
      <c r="BI2142" s="441"/>
      <c r="BJ2142" s="441"/>
      <c r="BK2142" s="441"/>
    </row>
    <row r="2143" spans="1:63" x14ac:dyDescent="0.25">
      <c r="A2143" s="443"/>
      <c r="B2143" s="438"/>
      <c r="C2143" s="441"/>
      <c r="D2143" s="441"/>
      <c r="E2143" s="441"/>
      <c r="I2143" s="442"/>
      <c r="Q2143" s="443"/>
      <c r="S2143" s="443"/>
      <c r="T2143" s="441"/>
      <c r="U2143" s="444"/>
      <c r="V2143" s="438"/>
      <c r="W2143" s="443"/>
      <c r="X2143" s="443"/>
      <c r="Y2143" s="441"/>
      <c r="Z2143" s="445"/>
      <c r="AA2143" s="441"/>
      <c r="AB2143" s="443"/>
      <c r="AC2143" s="441"/>
      <c r="AD2143" s="444"/>
      <c r="AG2143" s="441"/>
      <c r="AH2143" s="441"/>
      <c r="AI2143" s="443"/>
      <c r="AL2143" s="441"/>
      <c r="AN2143" s="441"/>
      <c r="AO2143" s="443"/>
      <c r="AP2143" s="441"/>
      <c r="AQ2143" s="441"/>
      <c r="AR2143" s="441"/>
      <c r="AS2143" s="441"/>
      <c r="AT2143" s="441"/>
      <c r="AU2143" s="441"/>
      <c r="AV2143" s="443"/>
      <c r="AW2143" s="442"/>
      <c r="AY2143" s="441"/>
      <c r="BC2143" s="441"/>
      <c r="BD2143" s="441"/>
      <c r="BE2143" s="441"/>
      <c r="BF2143" s="441"/>
      <c r="BG2143" s="441"/>
      <c r="BH2143" s="441"/>
      <c r="BI2143" s="441"/>
      <c r="BJ2143" s="441"/>
      <c r="BK2143" s="441"/>
    </row>
    <row r="2144" spans="1:63" x14ac:dyDescent="0.25">
      <c r="A2144" s="443"/>
      <c r="B2144" s="438"/>
      <c r="C2144" s="441"/>
      <c r="D2144" s="441"/>
      <c r="E2144" s="441"/>
      <c r="I2144" s="442"/>
      <c r="Q2144" s="443"/>
      <c r="S2144" s="443"/>
      <c r="T2144" s="441"/>
      <c r="U2144" s="444"/>
      <c r="V2144" s="438"/>
      <c r="W2144" s="443"/>
      <c r="X2144" s="443"/>
      <c r="Y2144" s="441"/>
      <c r="Z2144" s="445"/>
      <c r="AA2144" s="441"/>
      <c r="AB2144" s="443"/>
      <c r="AC2144" s="441"/>
      <c r="AD2144" s="444"/>
      <c r="AG2144" s="441"/>
      <c r="AH2144" s="441"/>
      <c r="AI2144" s="443"/>
      <c r="AL2144" s="441"/>
      <c r="AN2144" s="441"/>
      <c r="AO2144" s="443"/>
      <c r="AP2144" s="441"/>
      <c r="AQ2144" s="441"/>
      <c r="AR2144" s="441"/>
      <c r="AS2144" s="441"/>
      <c r="AT2144" s="441"/>
      <c r="AU2144" s="441"/>
      <c r="AV2144" s="443"/>
      <c r="AW2144" s="442"/>
      <c r="AY2144" s="441"/>
      <c r="BC2144" s="441"/>
      <c r="BD2144" s="441"/>
      <c r="BE2144" s="441"/>
      <c r="BF2144" s="441"/>
      <c r="BG2144" s="441"/>
      <c r="BH2144" s="441"/>
      <c r="BI2144" s="441"/>
      <c r="BJ2144" s="441"/>
      <c r="BK2144" s="441"/>
    </row>
    <row r="2145" spans="1:63" x14ac:dyDescent="0.25">
      <c r="A2145" s="443"/>
      <c r="B2145" s="438"/>
      <c r="C2145" s="441"/>
      <c r="D2145" s="441"/>
      <c r="E2145" s="441"/>
      <c r="I2145" s="442"/>
      <c r="Q2145" s="443"/>
      <c r="S2145" s="443"/>
      <c r="T2145" s="441"/>
      <c r="U2145" s="444"/>
      <c r="V2145" s="438"/>
      <c r="W2145" s="443"/>
      <c r="X2145" s="443"/>
      <c r="Y2145" s="441"/>
      <c r="Z2145" s="445"/>
      <c r="AA2145" s="441"/>
      <c r="AB2145" s="443"/>
      <c r="AC2145" s="441"/>
      <c r="AD2145" s="444"/>
      <c r="AG2145" s="441"/>
      <c r="AH2145" s="441"/>
      <c r="AI2145" s="443"/>
      <c r="AL2145" s="441"/>
      <c r="AN2145" s="441"/>
      <c r="AO2145" s="443"/>
      <c r="AP2145" s="441"/>
      <c r="AQ2145" s="441"/>
      <c r="AR2145" s="441"/>
      <c r="AS2145" s="441"/>
      <c r="AT2145" s="441"/>
      <c r="AU2145" s="441"/>
      <c r="AV2145" s="443"/>
      <c r="AW2145" s="442"/>
      <c r="AY2145" s="441"/>
      <c r="BC2145" s="441"/>
      <c r="BD2145" s="441"/>
      <c r="BE2145" s="441"/>
      <c r="BF2145" s="441"/>
      <c r="BG2145" s="441"/>
      <c r="BH2145" s="441"/>
      <c r="BI2145" s="441"/>
      <c r="BJ2145" s="441"/>
      <c r="BK2145" s="441"/>
    </row>
    <row r="2146" spans="1:63" x14ac:dyDescent="0.25">
      <c r="A2146" s="443"/>
      <c r="B2146" s="438"/>
      <c r="C2146" s="441"/>
      <c r="D2146" s="441"/>
      <c r="E2146" s="441"/>
      <c r="I2146" s="442"/>
      <c r="Q2146" s="443"/>
      <c r="S2146" s="443"/>
      <c r="T2146" s="441"/>
      <c r="U2146" s="444"/>
      <c r="V2146" s="438"/>
      <c r="W2146" s="443"/>
      <c r="X2146" s="443"/>
      <c r="Y2146" s="441"/>
      <c r="Z2146" s="445"/>
      <c r="AA2146" s="441"/>
      <c r="AB2146" s="443"/>
      <c r="AC2146" s="441"/>
      <c r="AD2146" s="444"/>
      <c r="AG2146" s="441"/>
      <c r="AH2146" s="441"/>
      <c r="AI2146" s="443"/>
      <c r="AL2146" s="441"/>
      <c r="AN2146" s="441"/>
      <c r="AO2146" s="443"/>
      <c r="AP2146" s="441"/>
      <c r="AQ2146" s="441"/>
      <c r="AR2146" s="441"/>
      <c r="AS2146" s="441"/>
      <c r="AT2146" s="441"/>
      <c r="AU2146" s="441"/>
      <c r="AV2146" s="443"/>
      <c r="AW2146" s="442"/>
      <c r="AY2146" s="441"/>
      <c r="BC2146" s="441"/>
      <c r="BD2146" s="441"/>
      <c r="BE2146" s="441"/>
      <c r="BF2146" s="441"/>
      <c r="BG2146" s="441"/>
      <c r="BH2146" s="441"/>
      <c r="BI2146" s="441"/>
      <c r="BJ2146" s="441"/>
      <c r="BK2146" s="441"/>
    </row>
    <row r="2147" spans="1:63" x14ac:dyDescent="0.25">
      <c r="A2147" s="443"/>
      <c r="B2147" s="438"/>
      <c r="C2147" s="441"/>
      <c r="D2147" s="441"/>
      <c r="E2147" s="441"/>
      <c r="I2147" s="442"/>
      <c r="Q2147" s="443"/>
      <c r="S2147" s="443"/>
      <c r="T2147" s="441"/>
      <c r="U2147" s="444"/>
      <c r="V2147" s="438"/>
      <c r="W2147" s="443"/>
      <c r="X2147" s="443"/>
      <c r="Y2147" s="441"/>
      <c r="Z2147" s="445"/>
      <c r="AA2147" s="441"/>
      <c r="AB2147" s="443"/>
      <c r="AC2147" s="441"/>
      <c r="AD2147" s="444"/>
      <c r="AG2147" s="441"/>
      <c r="AH2147" s="441"/>
      <c r="AI2147" s="443"/>
      <c r="AL2147" s="441"/>
      <c r="AN2147" s="441"/>
      <c r="AO2147" s="443"/>
      <c r="AP2147" s="441"/>
      <c r="AQ2147" s="441"/>
      <c r="AR2147" s="441"/>
      <c r="AS2147" s="441"/>
      <c r="AT2147" s="441"/>
      <c r="AU2147" s="441"/>
      <c r="AV2147" s="443"/>
      <c r="AW2147" s="442"/>
      <c r="AY2147" s="441"/>
      <c r="BC2147" s="441"/>
      <c r="BD2147" s="441"/>
      <c r="BE2147" s="441"/>
      <c r="BF2147" s="441"/>
      <c r="BG2147" s="441"/>
      <c r="BH2147" s="441"/>
      <c r="BI2147" s="441"/>
      <c r="BJ2147" s="441"/>
      <c r="BK2147" s="441"/>
    </row>
    <row r="2148" spans="1:63" x14ac:dyDescent="0.25">
      <c r="A2148" s="443"/>
      <c r="B2148" s="438"/>
      <c r="C2148" s="441"/>
      <c r="D2148" s="441"/>
      <c r="E2148" s="441"/>
      <c r="I2148" s="442"/>
      <c r="Q2148" s="443"/>
      <c r="S2148" s="443"/>
      <c r="T2148" s="441"/>
      <c r="U2148" s="444"/>
      <c r="V2148" s="438"/>
      <c r="W2148" s="443"/>
      <c r="X2148" s="443"/>
      <c r="Y2148" s="441"/>
      <c r="Z2148" s="445"/>
      <c r="AA2148" s="441"/>
      <c r="AB2148" s="443"/>
      <c r="AC2148" s="441"/>
      <c r="AD2148" s="444"/>
      <c r="AG2148" s="441"/>
      <c r="AH2148" s="441"/>
      <c r="AI2148" s="443"/>
      <c r="AL2148" s="441"/>
      <c r="AN2148" s="441"/>
      <c r="AO2148" s="443"/>
      <c r="AP2148" s="441"/>
      <c r="AQ2148" s="441"/>
      <c r="AR2148" s="441"/>
      <c r="AS2148" s="441"/>
      <c r="AT2148" s="441"/>
      <c r="AU2148" s="441"/>
      <c r="AV2148" s="443"/>
      <c r="AW2148" s="442"/>
      <c r="AY2148" s="441"/>
      <c r="BC2148" s="441"/>
      <c r="BD2148" s="441"/>
      <c r="BE2148" s="441"/>
      <c r="BF2148" s="441"/>
      <c r="BG2148" s="441"/>
      <c r="BH2148" s="441"/>
      <c r="BI2148" s="441"/>
      <c r="BJ2148" s="441"/>
      <c r="BK2148" s="441"/>
    </row>
    <row r="2149" spans="1:63" x14ac:dyDescent="0.25">
      <c r="A2149" s="443"/>
      <c r="B2149" s="438"/>
      <c r="C2149" s="441"/>
      <c r="D2149" s="441"/>
      <c r="E2149" s="441"/>
      <c r="I2149" s="442"/>
      <c r="Q2149" s="443"/>
      <c r="S2149" s="443"/>
      <c r="T2149" s="441"/>
      <c r="U2149" s="444"/>
      <c r="V2149" s="438"/>
      <c r="W2149" s="443"/>
      <c r="X2149" s="443"/>
      <c r="Y2149" s="441"/>
      <c r="Z2149" s="445"/>
      <c r="AA2149" s="441"/>
      <c r="AB2149" s="443"/>
      <c r="AC2149" s="441"/>
      <c r="AD2149" s="444"/>
      <c r="AG2149" s="441"/>
      <c r="AH2149" s="441"/>
      <c r="AI2149" s="443"/>
      <c r="AL2149" s="441"/>
      <c r="AN2149" s="441"/>
      <c r="AO2149" s="443"/>
      <c r="AP2149" s="441"/>
      <c r="AQ2149" s="441"/>
      <c r="AR2149" s="441"/>
      <c r="AS2149" s="441"/>
      <c r="AT2149" s="441"/>
      <c r="AU2149" s="441"/>
      <c r="AV2149" s="443"/>
      <c r="AW2149" s="442"/>
      <c r="AY2149" s="441"/>
      <c r="BC2149" s="441"/>
      <c r="BD2149" s="441"/>
      <c r="BE2149" s="441"/>
      <c r="BF2149" s="441"/>
      <c r="BG2149" s="441"/>
      <c r="BH2149" s="441"/>
      <c r="BI2149" s="441"/>
      <c r="BJ2149" s="441"/>
      <c r="BK2149" s="441"/>
    </row>
    <row r="2150" spans="1:63" x14ac:dyDescent="0.25">
      <c r="A2150" s="443"/>
      <c r="B2150" s="438"/>
      <c r="C2150" s="441"/>
      <c r="D2150" s="441"/>
      <c r="E2150" s="441"/>
      <c r="I2150" s="442"/>
      <c r="Q2150" s="443"/>
      <c r="S2150" s="443"/>
      <c r="T2150" s="441"/>
      <c r="U2150" s="444"/>
      <c r="V2150" s="438"/>
      <c r="W2150" s="443"/>
      <c r="X2150" s="443"/>
      <c r="Y2150" s="441"/>
      <c r="Z2150" s="445"/>
      <c r="AA2150" s="441"/>
      <c r="AB2150" s="443"/>
      <c r="AC2150" s="441"/>
      <c r="AD2150" s="444"/>
      <c r="AG2150" s="441"/>
      <c r="AH2150" s="441"/>
      <c r="AI2150" s="443"/>
      <c r="AL2150" s="441"/>
      <c r="AN2150" s="441"/>
      <c r="AO2150" s="443"/>
      <c r="AP2150" s="441"/>
      <c r="AQ2150" s="441"/>
      <c r="AR2150" s="441"/>
      <c r="AS2150" s="441"/>
      <c r="AT2150" s="441"/>
      <c r="AU2150" s="441"/>
      <c r="AV2150" s="443"/>
      <c r="AW2150" s="442"/>
      <c r="AY2150" s="441"/>
      <c r="BC2150" s="441"/>
      <c r="BD2150" s="441"/>
      <c r="BE2150" s="441"/>
      <c r="BF2150" s="441"/>
      <c r="BG2150" s="441"/>
      <c r="BH2150" s="441"/>
      <c r="BI2150" s="441"/>
      <c r="BJ2150" s="441"/>
      <c r="BK2150" s="441"/>
    </row>
    <row r="2151" spans="1:63" x14ac:dyDescent="0.25">
      <c r="A2151" s="443"/>
      <c r="B2151" s="438"/>
      <c r="C2151" s="441"/>
      <c r="D2151" s="441"/>
      <c r="E2151" s="441"/>
      <c r="I2151" s="442"/>
      <c r="Q2151" s="443"/>
      <c r="S2151" s="443"/>
      <c r="T2151" s="441"/>
      <c r="U2151" s="444"/>
      <c r="V2151" s="438"/>
      <c r="W2151" s="443"/>
      <c r="X2151" s="443"/>
      <c r="Y2151" s="441"/>
      <c r="Z2151" s="445"/>
      <c r="AA2151" s="441"/>
      <c r="AB2151" s="443"/>
      <c r="AC2151" s="441"/>
      <c r="AD2151" s="444"/>
      <c r="AG2151" s="441"/>
      <c r="AH2151" s="441"/>
      <c r="AI2151" s="443"/>
      <c r="AL2151" s="441"/>
      <c r="AN2151" s="441"/>
      <c r="AO2151" s="443"/>
      <c r="AP2151" s="441"/>
      <c r="AQ2151" s="441"/>
      <c r="AR2151" s="441"/>
      <c r="AS2151" s="441"/>
      <c r="AT2151" s="441"/>
      <c r="AU2151" s="441"/>
      <c r="AV2151" s="443"/>
      <c r="AW2151" s="442"/>
      <c r="AY2151" s="441"/>
      <c r="BC2151" s="441"/>
      <c r="BD2151" s="441"/>
      <c r="BE2151" s="441"/>
      <c r="BF2151" s="441"/>
      <c r="BG2151" s="441"/>
      <c r="BH2151" s="441"/>
      <c r="BI2151" s="441"/>
      <c r="BJ2151" s="441"/>
      <c r="BK2151" s="441"/>
    </row>
    <row r="2152" spans="1:63" x14ac:dyDescent="0.25">
      <c r="A2152" s="443"/>
      <c r="B2152" s="438"/>
      <c r="C2152" s="441"/>
      <c r="D2152" s="441"/>
      <c r="E2152" s="441"/>
      <c r="I2152" s="442"/>
      <c r="Q2152" s="443"/>
      <c r="S2152" s="443"/>
      <c r="T2152" s="441"/>
      <c r="U2152" s="444"/>
      <c r="V2152" s="438"/>
      <c r="W2152" s="443"/>
      <c r="X2152" s="443"/>
      <c r="Y2152" s="441"/>
      <c r="Z2152" s="445"/>
      <c r="AA2152" s="441"/>
      <c r="AB2152" s="443"/>
      <c r="AC2152" s="441"/>
      <c r="AD2152" s="444"/>
      <c r="AG2152" s="441"/>
      <c r="AH2152" s="441"/>
      <c r="AI2152" s="443"/>
      <c r="AL2152" s="441"/>
      <c r="AN2152" s="441"/>
      <c r="AO2152" s="443"/>
      <c r="AP2152" s="441"/>
      <c r="AQ2152" s="441"/>
      <c r="AR2152" s="441"/>
      <c r="AS2152" s="441"/>
      <c r="AT2152" s="441"/>
      <c r="AU2152" s="441"/>
      <c r="AV2152" s="443"/>
      <c r="AW2152" s="442"/>
      <c r="AY2152" s="441"/>
      <c r="BC2152" s="441"/>
      <c r="BD2152" s="441"/>
      <c r="BE2152" s="441"/>
      <c r="BF2152" s="441"/>
      <c r="BG2152" s="441"/>
      <c r="BH2152" s="441"/>
      <c r="BI2152" s="441"/>
      <c r="BJ2152" s="441"/>
      <c r="BK2152" s="441"/>
    </row>
    <row r="2153" spans="1:63" x14ac:dyDescent="0.25">
      <c r="A2153" s="443"/>
      <c r="B2153" s="438"/>
      <c r="C2153" s="441"/>
      <c r="D2153" s="441"/>
      <c r="E2153" s="441"/>
      <c r="I2153" s="442"/>
      <c r="Q2153" s="443"/>
      <c r="S2153" s="443"/>
      <c r="T2153" s="441"/>
      <c r="U2153" s="444"/>
      <c r="V2153" s="438"/>
      <c r="W2153" s="443"/>
      <c r="X2153" s="443"/>
      <c r="Y2153" s="441"/>
      <c r="Z2153" s="445"/>
      <c r="AA2153" s="441"/>
      <c r="AB2153" s="443"/>
      <c r="AC2153" s="441"/>
      <c r="AD2153" s="444"/>
      <c r="AG2153" s="441"/>
      <c r="AH2153" s="441"/>
      <c r="AI2153" s="443"/>
      <c r="AL2153" s="441"/>
      <c r="AN2153" s="441"/>
      <c r="AO2153" s="443"/>
      <c r="AP2153" s="441"/>
      <c r="AQ2153" s="441"/>
      <c r="AR2153" s="441"/>
      <c r="AS2153" s="441"/>
      <c r="AT2153" s="441"/>
      <c r="AU2153" s="441"/>
      <c r="AV2153" s="443"/>
      <c r="AW2153" s="442"/>
      <c r="AY2153" s="441"/>
      <c r="BC2153" s="441"/>
      <c r="BD2153" s="441"/>
      <c r="BE2153" s="441"/>
      <c r="BF2153" s="441"/>
      <c r="BG2153" s="441"/>
      <c r="BH2153" s="441"/>
      <c r="BI2153" s="441"/>
      <c r="BJ2153" s="441"/>
      <c r="BK2153" s="441"/>
    </row>
    <row r="2154" spans="1:63" x14ac:dyDescent="0.25">
      <c r="A2154" s="443"/>
      <c r="B2154" s="438"/>
      <c r="C2154" s="441"/>
      <c r="D2154" s="441"/>
      <c r="E2154" s="441"/>
      <c r="I2154" s="442"/>
      <c r="Q2154" s="443"/>
      <c r="S2154" s="443"/>
      <c r="T2154" s="441"/>
      <c r="U2154" s="444"/>
      <c r="V2154" s="438"/>
      <c r="W2154" s="443"/>
      <c r="X2154" s="443"/>
      <c r="Y2154" s="441"/>
      <c r="Z2154" s="445"/>
      <c r="AA2154" s="441"/>
      <c r="AB2154" s="443"/>
      <c r="AC2154" s="441"/>
      <c r="AD2154" s="444"/>
      <c r="AG2154" s="441"/>
      <c r="AH2154" s="441"/>
      <c r="AI2154" s="443"/>
      <c r="AL2154" s="441"/>
      <c r="AN2154" s="441"/>
      <c r="AO2154" s="443"/>
      <c r="AP2154" s="441"/>
      <c r="AQ2154" s="441"/>
      <c r="AR2154" s="441"/>
      <c r="AS2154" s="441"/>
      <c r="AT2154" s="441"/>
      <c r="AU2154" s="441"/>
      <c r="AV2154" s="443"/>
      <c r="AW2154" s="442"/>
      <c r="AY2154" s="441"/>
      <c r="BC2154" s="441"/>
      <c r="BD2154" s="441"/>
      <c r="BE2154" s="441"/>
      <c r="BF2154" s="441"/>
      <c r="BG2154" s="441"/>
      <c r="BH2154" s="441"/>
      <c r="BI2154" s="441"/>
      <c r="BJ2154" s="441"/>
      <c r="BK2154" s="441"/>
    </row>
    <row r="2155" spans="1:63" x14ac:dyDescent="0.25">
      <c r="A2155" s="443"/>
      <c r="B2155" s="438"/>
      <c r="C2155" s="441"/>
      <c r="D2155" s="441"/>
      <c r="E2155" s="441"/>
      <c r="I2155" s="442"/>
      <c r="Q2155" s="443"/>
      <c r="S2155" s="443"/>
      <c r="T2155" s="441"/>
      <c r="U2155" s="444"/>
      <c r="V2155" s="438"/>
      <c r="W2155" s="443"/>
      <c r="X2155" s="443"/>
      <c r="Y2155" s="441"/>
      <c r="Z2155" s="445"/>
      <c r="AA2155" s="441"/>
      <c r="AB2155" s="443"/>
      <c r="AC2155" s="441"/>
      <c r="AD2155" s="444"/>
      <c r="AG2155" s="441"/>
      <c r="AH2155" s="441"/>
      <c r="AI2155" s="443"/>
      <c r="AL2155" s="441"/>
      <c r="AN2155" s="441"/>
      <c r="AO2155" s="443"/>
      <c r="AP2155" s="441"/>
      <c r="AQ2155" s="441"/>
      <c r="AR2155" s="441"/>
      <c r="AS2155" s="441"/>
      <c r="AT2155" s="441"/>
      <c r="AU2155" s="441"/>
      <c r="AV2155" s="443"/>
      <c r="AW2155" s="442"/>
      <c r="AY2155" s="441"/>
      <c r="BC2155" s="441"/>
      <c r="BD2155" s="441"/>
      <c r="BE2155" s="441"/>
      <c r="BF2155" s="441"/>
      <c r="BG2155" s="441"/>
      <c r="BH2155" s="441"/>
      <c r="BI2155" s="441"/>
      <c r="BJ2155" s="441"/>
      <c r="BK2155" s="441"/>
    </row>
    <row r="2156" spans="1:63" x14ac:dyDescent="0.25">
      <c r="A2156" s="443"/>
      <c r="B2156" s="438"/>
      <c r="C2156" s="441"/>
      <c r="D2156" s="441"/>
      <c r="E2156" s="441"/>
      <c r="I2156" s="442"/>
      <c r="Q2156" s="443"/>
      <c r="S2156" s="443"/>
      <c r="T2156" s="441"/>
      <c r="U2156" s="444"/>
      <c r="V2156" s="438"/>
      <c r="W2156" s="443"/>
      <c r="X2156" s="443"/>
      <c r="Y2156" s="441"/>
      <c r="Z2156" s="445"/>
      <c r="AA2156" s="441"/>
      <c r="AB2156" s="443"/>
      <c r="AC2156" s="441"/>
      <c r="AD2156" s="444"/>
      <c r="AG2156" s="441"/>
      <c r="AH2156" s="441"/>
      <c r="AI2156" s="443"/>
      <c r="AL2156" s="441"/>
      <c r="AN2156" s="441"/>
      <c r="AO2156" s="443"/>
      <c r="AP2156" s="441"/>
      <c r="AQ2156" s="441"/>
      <c r="AR2156" s="441"/>
      <c r="AS2156" s="441"/>
      <c r="AT2156" s="441"/>
      <c r="AU2156" s="441"/>
      <c r="AV2156" s="443"/>
      <c r="AW2156" s="442"/>
      <c r="AY2156" s="441"/>
      <c r="BC2156" s="441"/>
      <c r="BD2156" s="441"/>
      <c r="BE2156" s="441"/>
      <c r="BF2156" s="441"/>
      <c r="BG2156" s="441"/>
      <c r="BH2156" s="441"/>
      <c r="BI2156" s="441"/>
      <c r="BJ2156" s="441"/>
      <c r="BK2156" s="441"/>
    </row>
    <row r="2157" spans="1:63" x14ac:dyDescent="0.25">
      <c r="A2157" s="443"/>
      <c r="B2157" s="438"/>
      <c r="C2157" s="441"/>
      <c r="D2157" s="441"/>
      <c r="E2157" s="441"/>
      <c r="I2157" s="442"/>
      <c r="Q2157" s="443"/>
      <c r="S2157" s="443"/>
      <c r="T2157" s="441"/>
      <c r="U2157" s="444"/>
      <c r="V2157" s="438"/>
      <c r="W2157" s="443"/>
      <c r="X2157" s="443"/>
      <c r="Y2157" s="441"/>
      <c r="Z2157" s="445"/>
      <c r="AA2157" s="441"/>
      <c r="AB2157" s="443"/>
      <c r="AC2157" s="441"/>
      <c r="AD2157" s="444"/>
      <c r="AG2157" s="441"/>
      <c r="AH2157" s="441"/>
      <c r="AI2157" s="443"/>
      <c r="AL2157" s="441"/>
      <c r="AN2157" s="441"/>
      <c r="AO2157" s="443"/>
      <c r="AP2157" s="441"/>
      <c r="AQ2157" s="441"/>
      <c r="AR2157" s="441"/>
      <c r="AS2157" s="441"/>
      <c r="AT2157" s="441"/>
      <c r="AU2157" s="441"/>
      <c r="AV2157" s="443"/>
      <c r="AW2157" s="442"/>
      <c r="AY2157" s="441"/>
      <c r="BC2157" s="441"/>
      <c r="BD2157" s="441"/>
      <c r="BE2157" s="441"/>
      <c r="BF2157" s="441"/>
      <c r="BG2157" s="441"/>
      <c r="BH2157" s="441"/>
      <c r="BI2157" s="441"/>
      <c r="BJ2157" s="441"/>
      <c r="BK2157" s="441"/>
    </row>
    <row r="2158" spans="1:63" x14ac:dyDescent="0.25">
      <c r="A2158" s="443"/>
      <c r="B2158" s="438"/>
      <c r="C2158" s="441"/>
      <c r="D2158" s="441"/>
      <c r="E2158" s="441"/>
      <c r="I2158" s="442"/>
      <c r="Q2158" s="443"/>
      <c r="S2158" s="443"/>
      <c r="T2158" s="441"/>
      <c r="U2158" s="444"/>
      <c r="V2158" s="438"/>
      <c r="W2158" s="443"/>
      <c r="X2158" s="443"/>
      <c r="Y2158" s="441"/>
      <c r="Z2158" s="445"/>
      <c r="AA2158" s="441"/>
      <c r="AB2158" s="443"/>
      <c r="AC2158" s="441"/>
      <c r="AD2158" s="444"/>
      <c r="AG2158" s="441"/>
      <c r="AH2158" s="441"/>
      <c r="AI2158" s="443"/>
      <c r="AL2158" s="441"/>
      <c r="AN2158" s="441"/>
      <c r="AO2158" s="443"/>
      <c r="AP2158" s="441"/>
      <c r="AQ2158" s="441"/>
      <c r="AR2158" s="441"/>
      <c r="AS2158" s="441"/>
      <c r="AT2158" s="441"/>
      <c r="AU2158" s="441"/>
      <c r="AV2158" s="443"/>
      <c r="AW2158" s="442"/>
      <c r="AY2158" s="441"/>
      <c r="BC2158" s="441"/>
      <c r="BD2158" s="441"/>
      <c r="BE2158" s="441"/>
      <c r="BF2158" s="441"/>
      <c r="BG2158" s="441"/>
      <c r="BH2158" s="441"/>
      <c r="BI2158" s="441"/>
      <c r="BJ2158" s="441"/>
      <c r="BK2158" s="441"/>
    </row>
    <row r="2159" spans="1:63" x14ac:dyDescent="0.25">
      <c r="A2159" s="443"/>
      <c r="B2159" s="438"/>
      <c r="C2159" s="441"/>
      <c r="D2159" s="441"/>
      <c r="E2159" s="441"/>
      <c r="I2159" s="442"/>
      <c r="Q2159" s="443"/>
      <c r="S2159" s="443"/>
      <c r="T2159" s="441"/>
      <c r="U2159" s="444"/>
      <c r="V2159" s="438"/>
      <c r="W2159" s="443"/>
      <c r="X2159" s="443"/>
      <c r="Y2159" s="441"/>
      <c r="Z2159" s="445"/>
      <c r="AA2159" s="441"/>
      <c r="AB2159" s="443"/>
      <c r="AC2159" s="441"/>
      <c r="AD2159" s="444"/>
      <c r="AG2159" s="441"/>
      <c r="AH2159" s="441"/>
      <c r="AI2159" s="443"/>
      <c r="AL2159" s="441"/>
      <c r="AN2159" s="441"/>
      <c r="AO2159" s="443"/>
      <c r="AP2159" s="441"/>
      <c r="AQ2159" s="441"/>
      <c r="AR2159" s="441"/>
      <c r="AS2159" s="441"/>
      <c r="AT2159" s="441"/>
      <c r="AU2159" s="441"/>
      <c r="AV2159" s="443"/>
      <c r="AW2159" s="442"/>
      <c r="AY2159" s="441"/>
      <c r="BC2159" s="441"/>
      <c r="BD2159" s="441"/>
      <c r="BE2159" s="441"/>
      <c r="BF2159" s="441"/>
      <c r="BG2159" s="441"/>
      <c r="BH2159" s="441"/>
      <c r="BI2159" s="441"/>
      <c r="BJ2159" s="441"/>
      <c r="BK2159" s="441"/>
    </row>
    <row r="2160" spans="1:63" x14ac:dyDescent="0.25">
      <c r="A2160" s="443"/>
      <c r="B2160" s="438"/>
      <c r="C2160" s="441"/>
      <c r="D2160" s="441"/>
      <c r="E2160" s="441"/>
      <c r="I2160" s="442"/>
      <c r="Q2160" s="443"/>
      <c r="S2160" s="443"/>
      <c r="T2160" s="441"/>
      <c r="U2160" s="444"/>
      <c r="V2160" s="438"/>
      <c r="W2160" s="443"/>
      <c r="X2160" s="443"/>
      <c r="Y2160" s="441"/>
      <c r="Z2160" s="445"/>
      <c r="AA2160" s="441"/>
      <c r="AB2160" s="443"/>
      <c r="AC2160" s="441"/>
      <c r="AD2160" s="444"/>
      <c r="AG2160" s="441"/>
      <c r="AH2160" s="441"/>
      <c r="AI2160" s="443"/>
      <c r="AL2160" s="441"/>
      <c r="AN2160" s="441"/>
      <c r="AO2160" s="443"/>
      <c r="AP2160" s="441"/>
      <c r="AQ2160" s="441"/>
      <c r="AR2160" s="441"/>
      <c r="AS2160" s="441"/>
      <c r="AT2160" s="441"/>
      <c r="AU2160" s="441"/>
      <c r="AV2160" s="443"/>
      <c r="AW2160" s="442"/>
      <c r="AY2160" s="441"/>
      <c r="BC2160" s="441"/>
      <c r="BD2160" s="441"/>
      <c r="BE2160" s="441"/>
      <c r="BF2160" s="441"/>
      <c r="BG2160" s="441"/>
      <c r="BH2160" s="441"/>
      <c r="BI2160" s="441"/>
      <c r="BJ2160" s="441"/>
      <c r="BK2160" s="441"/>
    </row>
    <row r="2161" spans="1:63" x14ac:dyDescent="0.25">
      <c r="A2161" s="443"/>
      <c r="B2161" s="438"/>
      <c r="C2161" s="441"/>
      <c r="D2161" s="441"/>
      <c r="E2161" s="441"/>
      <c r="I2161" s="442"/>
      <c r="Q2161" s="443"/>
      <c r="S2161" s="443"/>
      <c r="T2161" s="441"/>
      <c r="U2161" s="444"/>
      <c r="V2161" s="438"/>
      <c r="W2161" s="443"/>
      <c r="X2161" s="443"/>
      <c r="Y2161" s="441"/>
      <c r="Z2161" s="445"/>
      <c r="AA2161" s="441"/>
      <c r="AB2161" s="443"/>
      <c r="AC2161" s="441"/>
      <c r="AD2161" s="444"/>
      <c r="AG2161" s="441"/>
      <c r="AH2161" s="441"/>
      <c r="AI2161" s="443"/>
      <c r="AL2161" s="441"/>
      <c r="AN2161" s="441"/>
      <c r="AO2161" s="443"/>
      <c r="AP2161" s="441"/>
      <c r="AQ2161" s="441"/>
      <c r="AR2161" s="441"/>
      <c r="AS2161" s="441"/>
      <c r="AT2161" s="441"/>
      <c r="AU2161" s="441"/>
      <c r="AV2161" s="443"/>
      <c r="AW2161" s="442"/>
      <c r="AY2161" s="441"/>
      <c r="BC2161" s="441"/>
      <c r="BD2161" s="441"/>
      <c r="BE2161" s="441"/>
      <c r="BF2161" s="441"/>
      <c r="BG2161" s="441"/>
      <c r="BH2161" s="441"/>
      <c r="BI2161" s="441"/>
      <c r="BJ2161" s="441"/>
      <c r="BK2161" s="441"/>
    </row>
    <row r="2162" spans="1:63" x14ac:dyDescent="0.25">
      <c r="A2162" s="443"/>
      <c r="B2162" s="438"/>
      <c r="C2162" s="441"/>
      <c r="D2162" s="441"/>
      <c r="E2162" s="441"/>
      <c r="I2162" s="442"/>
      <c r="Q2162" s="443"/>
      <c r="S2162" s="443"/>
      <c r="T2162" s="441"/>
      <c r="U2162" s="444"/>
      <c r="V2162" s="438"/>
      <c r="W2162" s="443"/>
      <c r="X2162" s="443"/>
      <c r="Y2162" s="441"/>
      <c r="Z2162" s="445"/>
      <c r="AA2162" s="441"/>
      <c r="AB2162" s="443"/>
      <c r="AC2162" s="441"/>
      <c r="AD2162" s="444"/>
      <c r="AG2162" s="441"/>
      <c r="AH2162" s="441"/>
      <c r="AI2162" s="443"/>
      <c r="AL2162" s="441"/>
      <c r="AN2162" s="441"/>
      <c r="AO2162" s="443"/>
      <c r="AP2162" s="441"/>
      <c r="AQ2162" s="441"/>
      <c r="AR2162" s="441"/>
      <c r="AS2162" s="441"/>
      <c r="AT2162" s="441"/>
      <c r="AU2162" s="441"/>
      <c r="AV2162" s="443"/>
      <c r="AW2162" s="442"/>
      <c r="AY2162" s="441"/>
      <c r="BC2162" s="441"/>
      <c r="BD2162" s="441"/>
      <c r="BE2162" s="441"/>
      <c r="BF2162" s="441"/>
      <c r="BG2162" s="441"/>
      <c r="BH2162" s="441"/>
      <c r="BI2162" s="441"/>
      <c r="BJ2162" s="441"/>
      <c r="BK2162" s="441"/>
    </row>
    <row r="2163" spans="1:63" x14ac:dyDescent="0.25">
      <c r="A2163" s="443"/>
      <c r="B2163" s="438"/>
      <c r="C2163" s="441"/>
      <c r="D2163" s="441"/>
      <c r="E2163" s="441"/>
      <c r="I2163" s="442"/>
      <c r="Q2163" s="443"/>
      <c r="S2163" s="443"/>
      <c r="T2163" s="441"/>
      <c r="U2163" s="444"/>
      <c r="V2163" s="438"/>
      <c r="W2163" s="443"/>
      <c r="X2163" s="443"/>
      <c r="Y2163" s="441"/>
      <c r="Z2163" s="445"/>
      <c r="AA2163" s="441"/>
      <c r="AB2163" s="443"/>
      <c r="AC2163" s="441"/>
      <c r="AD2163" s="444"/>
      <c r="AG2163" s="441"/>
      <c r="AH2163" s="441"/>
      <c r="AI2163" s="443"/>
      <c r="AL2163" s="441"/>
      <c r="AN2163" s="441"/>
      <c r="AO2163" s="443"/>
      <c r="AP2163" s="441"/>
      <c r="AQ2163" s="441"/>
      <c r="AR2163" s="441"/>
      <c r="AS2163" s="441"/>
      <c r="AT2163" s="441"/>
      <c r="AU2163" s="441"/>
      <c r="AV2163" s="443"/>
      <c r="AW2163" s="442"/>
      <c r="AY2163" s="441"/>
      <c r="BC2163" s="441"/>
      <c r="BD2163" s="441"/>
      <c r="BE2163" s="441"/>
      <c r="BF2163" s="441"/>
      <c r="BG2163" s="441"/>
      <c r="BH2163" s="441"/>
      <c r="BI2163" s="441"/>
      <c r="BJ2163" s="441"/>
      <c r="BK2163" s="441"/>
    </row>
    <row r="2164" spans="1:63" x14ac:dyDescent="0.25">
      <c r="A2164" s="443"/>
      <c r="B2164" s="438"/>
      <c r="C2164" s="441"/>
      <c r="D2164" s="441"/>
      <c r="E2164" s="441"/>
      <c r="I2164" s="442"/>
      <c r="Q2164" s="443"/>
      <c r="S2164" s="443"/>
      <c r="T2164" s="441"/>
      <c r="U2164" s="444"/>
      <c r="V2164" s="438"/>
      <c r="W2164" s="443"/>
      <c r="X2164" s="443"/>
      <c r="Y2164" s="441"/>
      <c r="Z2164" s="445"/>
      <c r="AA2164" s="441"/>
      <c r="AB2164" s="443"/>
      <c r="AC2164" s="441"/>
      <c r="AD2164" s="444"/>
      <c r="AG2164" s="441"/>
      <c r="AH2164" s="441"/>
      <c r="AI2164" s="443"/>
      <c r="AL2164" s="441"/>
      <c r="AN2164" s="441"/>
      <c r="AO2164" s="443"/>
      <c r="AP2164" s="441"/>
      <c r="AQ2164" s="441"/>
      <c r="AR2164" s="441"/>
      <c r="AS2164" s="441"/>
      <c r="AT2164" s="441"/>
      <c r="AU2164" s="441"/>
      <c r="AV2164" s="443"/>
      <c r="AW2164" s="442"/>
      <c r="AY2164" s="441"/>
      <c r="BC2164" s="441"/>
      <c r="BD2164" s="441"/>
      <c r="BE2164" s="441"/>
      <c r="BF2164" s="441"/>
      <c r="BG2164" s="441"/>
      <c r="BH2164" s="441"/>
      <c r="BI2164" s="441"/>
      <c r="BJ2164" s="441"/>
      <c r="BK2164" s="441"/>
    </row>
    <row r="2165" spans="1:63" x14ac:dyDescent="0.25">
      <c r="A2165" s="443"/>
      <c r="B2165" s="438"/>
      <c r="C2165" s="441"/>
      <c r="D2165" s="441"/>
      <c r="E2165" s="441"/>
      <c r="I2165" s="442"/>
      <c r="Q2165" s="443"/>
      <c r="S2165" s="443"/>
      <c r="T2165" s="441"/>
      <c r="U2165" s="444"/>
      <c r="V2165" s="438"/>
      <c r="W2165" s="443"/>
      <c r="X2165" s="443"/>
      <c r="Y2165" s="441"/>
      <c r="Z2165" s="445"/>
      <c r="AA2165" s="441"/>
      <c r="AB2165" s="443"/>
      <c r="AC2165" s="441"/>
      <c r="AD2165" s="444"/>
      <c r="AG2165" s="441"/>
      <c r="AH2165" s="441"/>
      <c r="AI2165" s="443"/>
      <c r="AL2165" s="441"/>
      <c r="AN2165" s="441"/>
      <c r="AO2165" s="443"/>
      <c r="AP2165" s="441"/>
      <c r="AQ2165" s="441"/>
      <c r="AR2165" s="441"/>
      <c r="AS2165" s="441"/>
      <c r="AT2165" s="441"/>
      <c r="AU2165" s="441"/>
      <c r="AV2165" s="443"/>
      <c r="AW2165" s="442"/>
      <c r="AY2165" s="441"/>
      <c r="BC2165" s="441"/>
      <c r="BD2165" s="441"/>
      <c r="BE2165" s="441"/>
      <c r="BF2165" s="441"/>
      <c r="BG2165" s="441"/>
      <c r="BH2165" s="441"/>
      <c r="BI2165" s="441"/>
      <c r="BJ2165" s="441"/>
      <c r="BK2165" s="441"/>
    </row>
    <row r="2166" spans="1:63" x14ac:dyDescent="0.25">
      <c r="A2166" s="443"/>
      <c r="B2166" s="438"/>
      <c r="C2166" s="441"/>
      <c r="D2166" s="441"/>
      <c r="E2166" s="441"/>
      <c r="I2166" s="442"/>
      <c r="Q2166" s="443"/>
      <c r="S2166" s="443"/>
      <c r="T2166" s="441"/>
      <c r="U2166" s="444"/>
      <c r="V2166" s="438"/>
      <c r="W2166" s="443"/>
      <c r="X2166" s="443"/>
      <c r="Y2166" s="441"/>
      <c r="Z2166" s="445"/>
      <c r="AA2166" s="441"/>
      <c r="AB2166" s="443"/>
      <c r="AC2166" s="441"/>
      <c r="AD2166" s="444"/>
      <c r="AG2166" s="441"/>
      <c r="AH2166" s="441"/>
      <c r="AI2166" s="443"/>
      <c r="AL2166" s="441"/>
      <c r="AN2166" s="441"/>
      <c r="AO2166" s="443"/>
      <c r="AP2166" s="441"/>
      <c r="AQ2166" s="441"/>
      <c r="AR2166" s="441"/>
      <c r="AS2166" s="441"/>
      <c r="AT2166" s="441"/>
      <c r="AU2166" s="441"/>
      <c r="AV2166" s="443"/>
      <c r="AW2166" s="442"/>
      <c r="AY2166" s="441"/>
      <c r="BC2166" s="441"/>
      <c r="BD2166" s="441"/>
      <c r="BE2166" s="441"/>
      <c r="BF2166" s="441"/>
      <c r="BG2166" s="441"/>
      <c r="BH2166" s="441"/>
      <c r="BI2166" s="441"/>
      <c r="BJ2166" s="441"/>
      <c r="BK2166" s="441"/>
    </row>
    <row r="2167" spans="1:63" x14ac:dyDescent="0.25">
      <c r="A2167" s="443"/>
      <c r="B2167" s="438"/>
      <c r="C2167" s="441"/>
      <c r="D2167" s="441"/>
      <c r="E2167" s="441"/>
      <c r="I2167" s="442"/>
      <c r="Q2167" s="443"/>
      <c r="S2167" s="443"/>
      <c r="T2167" s="441"/>
      <c r="U2167" s="444"/>
      <c r="V2167" s="438"/>
      <c r="W2167" s="443"/>
      <c r="X2167" s="443"/>
      <c r="Y2167" s="441"/>
      <c r="Z2167" s="445"/>
      <c r="AA2167" s="441"/>
      <c r="AB2167" s="443"/>
      <c r="AC2167" s="441"/>
      <c r="AD2167" s="444"/>
      <c r="AG2167" s="441"/>
      <c r="AH2167" s="441"/>
      <c r="AI2167" s="443"/>
      <c r="AL2167" s="441"/>
      <c r="AN2167" s="441"/>
      <c r="AO2167" s="443"/>
      <c r="AP2167" s="441"/>
      <c r="AQ2167" s="441"/>
      <c r="AR2167" s="441"/>
      <c r="AS2167" s="441"/>
      <c r="AT2167" s="441"/>
      <c r="AU2167" s="441"/>
      <c r="AV2167" s="443"/>
      <c r="AW2167" s="442"/>
      <c r="AY2167" s="441"/>
      <c r="BC2167" s="441"/>
      <c r="BD2167" s="441"/>
      <c r="BE2167" s="441"/>
      <c r="BF2167" s="441"/>
      <c r="BG2167" s="441"/>
      <c r="BH2167" s="441"/>
      <c r="BI2167" s="441"/>
      <c r="BJ2167" s="441"/>
      <c r="BK2167" s="441"/>
    </row>
    <row r="2168" spans="1:63" x14ac:dyDescent="0.25">
      <c r="A2168" s="443"/>
      <c r="B2168" s="438"/>
      <c r="C2168" s="441"/>
      <c r="D2168" s="441"/>
      <c r="E2168" s="441"/>
      <c r="I2168" s="442"/>
      <c r="Q2168" s="443"/>
      <c r="S2168" s="443"/>
      <c r="T2168" s="441"/>
      <c r="U2168" s="444"/>
      <c r="V2168" s="438"/>
      <c r="W2168" s="443"/>
      <c r="X2168" s="443"/>
      <c r="Y2168" s="441"/>
      <c r="Z2168" s="445"/>
      <c r="AA2168" s="441"/>
      <c r="AB2168" s="443"/>
      <c r="AC2168" s="441"/>
      <c r="AD2168" s="444"/>
      <c r="AG2168" s="441"/>
      <c r="AH2168" s="441"/>
      <c r="AI2168" s="443"/>
      <c r="AL2168" s="441"/>
      <c r="AN2168" s="441"/>
      <c r="AO2168" s="443"/>
      <c r="AP2168" s="441"/>
      <c r="AQ2168" s="441"/>
      <c r="AR2168" s="441"/>
      <c r="AS2168" s="441"/>
      <c r="AT2168" s="441"/>
      <c r="AU2168" s="441"/>
      <c r="AV2168" s="443"/>
      <c r="AW2168" s="442"/>
      <c r="AY2168" s="441"/>
      <c r="BC2168" s="441"/>
      <c r="BD2168" s="441"/>
      <c r="BE2168" s="441"/>
      <c r="BF2168" s="441"/>
      <c r="BG2168" s="441"/>
      <c r="BH2168" s="441"/>
      <c r="BI2168" s="441"/>
      <c r="BJ2168" s="441"/>
      <c r="BK2168" s="441"/>
    </row>
    <row r="2169" spans="1:63" x14ac:dyDescent="0.25">
      <c r="A2169" s="443"/>
      <c r="B2169" s="438"/>
      <c r="C2169" s="441"/>
      <c r="D2169" s="441"/>
      <c r="E2169" s="441"/>
      <c r="I2169" s="442"/>
      <c r="Q2169" s="443"/>
      <c r="S2169" s="443"/>
      <c r="T2169" s="441"/>
      <c r="U2169" s="444"/>
      <c r="V2169" s="438"/>
      <c r="W2169" s="443"/>
      <c r="X2169" s="443"/>
      <c r="Y2169" s="441"/>
      <c r="Z2169" s="445"/>
      <c r="AA2169" s="441"/>
      <c r="AB2169" s="443"/>
      <c r="AC2169" s="441"/>
      <c r="AD2169" s="444"/>
      <c r="AG2169" s="441"/>
      <c r="AH2169" s="441"/>
      <c r="AI2169" s="443"/>
      <c r="AL2169" s="441"/>
      <c r="AN2169" s="441"/>
      <c r="AO2169" s="443"/>
      <c r="AP2169" s="441"/>
      <c r="AQ2169" s="441"/>
      <c r="AR2169" s="441"/>
      <c r="AS2169" s="441"/>
      <c r="AT2169" s="441"/>
      <c r="AU2169" s="441"/>
      <c r="AV2169" s="443"/>
      <c r="AW2169" s="442"/>
      <c r="AY2169" s="441"/>
      <c r="BC2169" s="441"/>
      <c r="BD2169" s="441"/>
      <c r="BE2169" s="441"/>
      <c r="BF2169" s="441"/>
      <c r="BG2169" s="441"/>
      <c r="BH2169" s="441"/>
      <c r="BI2169" s="441"/>
      <c r="BJ2169" s="441"/>
      <c r="BK2169" s="441"/>
    </row>
    <row r="2170" spans="1:63" x14ac:dyDescent="0.25">
      <c r="A2170" s="443"/>
      <c r="B2170" s="438"/>
      <c r="C2170" s="441"/>
      <c r="D2170" s="441"/>
      <c r="E2170" s="441"/>
      <c r="I2170" s="442"/>
      <c r="Q2170" s="443"/>
      <c r="S2170" s="443"/>
      <c r="T2170" s="441"/>
      <c r="U2170" s="444"/>
      <c r="V2170" s="438"/>
      <c r="W2170" s="443"/>
      <c r="X2170" s="443"/>
      <c r="Y2170" s="441"/>
      <c r="Z2170" s="445"/>
      <c r="AA2170" s="441"/>
      <c r="AB2170" s="443"/>
      <c r="AC2170" s="441"/>
      <c r="AD2170" s="444"/>
      <c r="AG2170" s="441"/>
      <c r="AH2170" s="441"/>
      <c r="AI2170" s="443"/>
      <c r="AL2170" s="441"/>
      <c r="AN2170" s="441"/>
      <c r="AO2170" s="443"/>
      <c r="AP2170" s="441"/>
      <c r="AQ2170" s="441"/>
      <c r="AR2170" s="441"/>
      <c r="AS2170" s="441"/>
      <c r="AT2170" s="441"/>
      <c r="AU2170" s="441"/>
      <c r="AV2170" s="443"/>
      <c r="AW2170" s="442"/>
      <c r="AY2170" s="441"/>
      <c r="BC2170" s="441"/>
      <c r="BD2170" s="441"/>
      <c r="BE2170" s="441"/>
      <c r="BF2170" s="441"/>
      <c r="BG2170" s="441"/>
      <c r="BH2170" s="441"/>
      <c r="BI2170" s="441"/>
      <c r="BJ2170" s="441"/>
      <c r="BK2170" s="441"/>
    </row>
    <row r="2171" spans="1:63" x14ac:dyDescent="0.25">
      <c r="A2171" s="443"/>
      <c r="B2171" s="438"/>
      <c r="C2171" s="441"/>
      <c r="D2171" s="441"/>
      <c r="E2171" s="441"/>
      <c r="I2171" s="442"/>
      <c r="Q2171" s="443"/>
      <c r="S2171" s="443"/>
      <c r="T2171" s="441"/>
      <c r="U2171" s="444"/>
      <c r="V2171" s="438"/>
      <c r="W2171" s="443"/>
      <c r="X2171" s="443"/>
      <c r="Y2171" s="441"/>
      <c r="Z2171" s="445"/>
      <c r="AA2171" s="441"/>
      <c r="AB2171" s="443"/>
      <c r="AC2171" s="441"/>
      <c r="AD2171" s="444"/>
      <c r="AG2171" s="441"/>
      <c r="AH2171" s="441"/>
      <c r="AI2171" s="443"/>
      <c r="AL2171" s="441"/>
      <c r="AN2171" s="441"/>
      <c r="AO2171" s="443"/>
      <c r="AP2171" s="441"/>
      <c r="AQ2171" s="441"/>
      <c r="AR2171" s="441"/>
      <c r="AS2171" s="441"/>
      <c r="AT2171" s="441"/>
      <c r="AU2171" s="441"/>
      <c r="AV2171" s="443"/>
      <c r="AW2171" s="442"/>
      <c r="AY2171" s="441"/>
      <c r="BC2171" s="441"/>
      <c r="BD2171" s="441"/>
      <c r="BE2171" s="441"/>
      <c r="BF2171" s="441"/>
      <c r="BG2171" s="441"/>
      <c r="BH2171" s="441"/>
      <c r="BI2171" s="441"/>
      <c r="BJ2171" s="441"/>
      <c r="BK2171" s="441"/>
    </row>
    <row r="2172" spans="1:63" x14ac:dyDescent="0.25">
      <c r="A2172" s="443"/>
      <c r="B2172" s="438"/>
      <c r="C2172" s="441"/>
      <c r="D2172" s="441"/>
      <c r="E2172" s="441"/>
      <c r="I2172" s="442"/>
      <c r="Q2172" s="443"/>
      <c r="S2172" s="443"/>
      <c r="T2172" s="441"/>
      <c r="U2172" s="444"/>
      <c r="V2172" s="438"/>
      <c r="W2172" s="443"/>
      <c r="X2172" s="443"/>
      <c r="Y2172" s="441"/>
      <c r="Z2172" s="445"/>
      <c r="AA2172" s="441"/>
      <c r="AB2172" s="443"/>
      <c r="AC2172" s="441"/>
      <c r="AD2172" s="444"/>
      <c r="AG2172" s="441"/>
      <c r="AH2172" s="441"/>
      <c r="AI2172" s="443"/>
      <c r="AL2172" s="441"/>
      <c r="AN2172" s="441"/>
      <c r="AO2172" s="443"/>
      <c r="AP2172" s="441"/>
      <c r="AQ2172" s="441"/>
      <c r="AR2172" s="441"/>
      <c r="AS2172" s="441"/>
      <c r="AT2172" s="441"/>
      <c r="AU2172" s="441"/>
      <c r="AV2172" s="443"/>
      <c r="AW2172" s="442"/>
      <c r="AY2172" s="441"/>
      <c r="BC2172" s="441"/>
      <c r="BD2172" s="441"/>
      <c r="BE2172" s="441"/>
      <c r="BF2172" s="441"/>
      <c r="BG2172" s="441"/>
      <c r="BH2172" s="441"/>
      <c r="BI2172" s="441"/>
      <c r="BJ2172" s="441"/>
      <c r="BK2172" s="441"/>
    </row>
    <row r="2173" spans="1:63" x14ac:dyDescent="0.25">
      <c r="A2173" s="443"/>
      <c r="B2173" s="438"/>
      <c r="C2173" s="441"/>
      <c r="D2173" s="441"/>
      <c r="E2173" s="441"/>
      <c r="I2173" s="442"/>
      <c r="Q2173" s="443"/>
      <c r="S2173" s="443"/>
      <c r="T2173" s="441"/>
      <c r="U2173" s="444"/>
      <c r="V2173" s="438"/>
      <c r="W2173" s="443"/>
      <c r="X2173" s="443"/>
      <c r="Y2173" s="441"/>
      <c r="Z2173" s="445"/>
      <c r="AA2173" s="441"/>
      <c r="AB2173" s="443"/>
      <c r="AC2173" s="441"/>
      <c r="AD2173" s="444"/>
      <c r="AG2173" s="441"/>
      <c r="AH2173" s="441"/>
      <c r="AI2173" s="443"/>
      <c r="AL2173" s="441"/>
      <c r="AN2173" s="441"/>
      <c r="AO2173" s="443"/>
      <c r="AP2173" s="441"/>
      <c r="AQ2173" s="441"/>
      <c r="AR2173" s="441"/>
      <c r="AS2173" s="441"/>
      <c r="AT2173" s="441"/>
      <c r="AU2173" s="441"/>
      <c r="AV2173" s="443"/>
      <c r="AW2173" s="442"/>
      <c r="AY2173" s="441"/>
      <c r="BC2173" s="441"/>
      <c r="BD2173" s="441"/>
      <c r="BE2173" s="441"/>
      <c r="BF2173" s="441"/>
      <c r="BG2173" s="441"/>
      <c r="BH2173" s="441"/>
      <c r="BI2173" s="441"/>
      <c r="BJ2173" s="441"/>
      <c r="BK2173" s="441"/>
    </row>
    <row r="2174" spans="1:63" x14ac:dyDescent="0.25">
      <c r="A2174" s="443"/>
      <c r="B2174" s="438"/>
      <c r="C2174" s="441"/>
      <c r="D2174" s="441"/>
      <c r="E2174" s="441"/>
      <c r="I2174" s="442"/>
      <c r="Q2174" s="443"/>
      <c r="S2174" s="443"/>
      <c r="T2174" s="441"/>
      <c r="U2174" s="444"/>
      <c r="V2174" s="438"/>
      <c r="W2174" s="443"/>
      <c r="X2174" s="443"/>
      <c r="Y2174" s="441"/>
      <c r="Z2174" s="445"/>
      <c r="AA2174" s="441"/>
      <c r="AB2174" s="443"/>
      <c r="AC2174" s="441"/>
      <c r="AD2174" s="444"/>
      <c r="AG2174" s="441"/>
      <c r="AH2174" s="441"/>
      <c r="AI2174" s="443"/>
      <c r="AL2174" s="441"/>
      <c r="AN2174" s="441"/>
      <c r="AO2174" s="443"/>
      <c r="AP2174" s="441"/>
      <c r="AQ2174" s="441"/>
      <c r="AR2174" s="441"/>
      <c r="AS2174" s="441"/>
      <c r="AT2174" s="441"/>
      <c r="AU2174" s="441"/>
      <c r="AV2174" s="443"/>
      <c r="AW2174" s="442"/>
      <c r="AY2174" s="441"/>
      <c r="BC2174" s="441"/>
      <c r="BD2174" s="441"/>
      <c r="BE2174" s="441"/>
      <c r="BF2174" s="441"/>
      <c r="BG2174" s="441"/>
      <c r="BH2174" s="441"/>
      <c r="BI2174" s="441"/>
      <c r="BJ2174" s="441"/>
      <c r="BK2174" s="441"/>
    </row>
    <row r="2175" spans="1:63" x14ac:dyDescent="0.25">
      <c r="A2175" s="443"/>
      <c r="B2175" s="438"/>
      <c r="C2175" s="441"/>
      <c r="D2175" s="441"/>
      <c r="E2175" s="441"/>
      <c r="I2175" s="442"/>
      <c r="Q2175" s="443"/>
      <c r="S2175" s="443"/>
      <c r="T2175" s="441"/>
      <c r="U2175" s="444"/>
      <c r="V2175" s="438"/>
      <c r="W2175" s="443"/>
      <c r="X2175" s="443"/>
      <c r="Y2175" s="441"/>
      <c r="Z2175" s="445"/>
      <c r="AA2175" s="441"/>
      <c r="AB2175" s="443"/>
      <c r="AC2175" s="441"/>
      <c r="AD2175" s="444"/>
      <c r="AG2175" s="441"/>
      <c r="AH2175" s="441"/>
      <c r="AI2175" s="443"/>
      <c r="AL2175" s="441"/>
      <c r="AN2175" s="441"/>
      <c r="AO2175" s="443"/>
      <c r="AP2175" s="441"/>
      <c r="AQ2175" s="441"/>
      <c r="AR2175" s="441"/>
      <c r="AS2175" s="441"/>
      <c r="AT2175" s="441"/>
      <c r="AU2175" s="441"/>
      <c r="AV2175" s="443"/>
      <c r="AW2175" s="442"/>
      <c r="AY2175" s="441"/>
      <c r="BC2175" s="441"/>
      <c r="BD2175" s="441"/>
      <c r="BE2175" s="441"/>
      <c r="BF2175" s="441"/>
      <c r="BG2175" s="441"/>
      <c r="BH2175" s="441"/>
      <c r="BI2175" s="441"/>
      <c r="BJ2175" s="441"/>
      <c r="BK2175" s="441"/>
    </row>
    <row r="2176" spans="1:63" x14ac:dyDescent="0.25">
      <c r="A2176" s="443"/>
      <c r="B2176" s="438"/>
      <c r="C2176" s="441"/>
      <c r="D2176" s="441"/>
      <c r="E2176" s="441"/>
      <c r="I2176" s="442"/>
      <c r="Q2176" s="443"/>
      <c r="S2176" s="443"/>
      <c r="T2176" s="441"/>
      <c r="U2176" s="444"/>
      <c r="V2176" s="438"/>
      <c r="W2176" s="443"/>
      <c r="X2176" s="443"/>
      <c r="Y2176" s="441"/>
      <c r="Z2176" s="445"/>
      <c r="AA2176" s="441"/>
      <c r="AB2176" s="443"/>
      <c r="AC2176" s="441"/>
      <c r="AD2176" s="444"/>
      <c r="AG2176" s="441"/>
      <c r="AH2176" s="441"/>
      <c r="AI2176" s="443"/>
      <c r="AL2176" s="441"/>
      <c r="AN2176" s="441"/>
      <c r="AO2176" s="443"/>
      <c r="AP2176" s="441"/>
      <c r="AQ2176" s="441"/>
      <c r="AR2176" s="441"/>
      <c r="AS2176" s="441"/>
      <c r="AT2176" s="441"/>
      <c r="AU2176" s="441"/>
      <c r="AV2176" s="443"/>
      <c r="AW2176" s="442"/>
      <c r="AY2176" s="441"/>
      <c r="BC2176" s="441"/>
      <c r="BD2176" s="441"/>
      <c r="BE2176" s="441"/>
      <c r="BF2176" s="441"/>
      <c r="BG2176" s="441"/>
      <c r="BH2176" s="441"/>
      <c r="BI2176" s="441"/>
      <c r="BJ2176" s="441"/>
      <c r="BK2176" s="441"/>
    </row>
    <row r="2177" spans="1:63" x14ac:dyDescent="0.25">
      <c r="A2177" s="443"/>
      <c r="B2177" s="438"/>
      <c r="C2177" s="441"/>
      <c r="D2177" s="441"/>
      <c r="E2177" s="441"/>
      <c r="I2177" s="442"/>
      <c r="Q2177" s="443"/>
      <c r="S2177" s="443"/>
      <c r="T2177" s="441"/>
      <c r="U2177" s="444"/>
      <c r="V2177" s="438"/>
      <c r="W2177" s="443"/>
      <c r="X2177" s="443"/>
      <c r="Y2177" s="441"/>
      <c r="Z2177" s="445"/>
      <c r="AA2177" s="441"/>
      <c r="AB2177" s="443"/>
      <c r="AC2177" s="441"/>
      <c r="AD2177" s="444"/>
      <c r="AG2177" s="441"/>
      <c r="AH2177" s="441"/>
      <c r="AI2177" s="443"/>
      <c r="AL2177" s="441"/>
      <c r="AN2177" s="441"/>
      <c r="AO2177" s="443"/>
      <c r="AP2177" s="441"/>
      <c r="AQ2177" s="441"/>
      <c r="AR2177" s="441"/>
      <c r="AS2177" s="441"/>
      <c r="AT2177" s="441"/>
      <c r="AU2177" s="441"/>
      <c r="AV2177" s="443"/>
      <c r="AW2177" s="442"/>
      <c r="AY2177" s="441"/>
      <c r="BC2177" s="441"/>
      <c r="BD2177" s="441"/>
      <c r="BE2177" s="441"/>
      <c r="BF2177" s="441"/>
      <c r="BG2177" s="441"/>
      <c r="BH2177" s="441"/>
      <c r="BI2177" s="441"/>
      <c r="BJ2177" s="441"/>
      <c r="BK2177" s="441"/>
    </row>
    <row r="2178" spans="1:63" x14ac:dyDescent="0.25">
      <c r="A2178" s="443"/>
      <c r="B2178" s="438"/>
      <c r="C2178" s="441"/>
      <c r="D2178" s="441"/>
      <c r="E2178" s="441"/>
      <c r="I2178" s="442"/>
      <c r="Q2178" s="443"/>
      <c r="S2178" s="443"/>
      <c r="T2178" s="441"/>
      <c r="U2178" s="444"/>
      <c r="V2178" s="438"/>
      <c r="W2178" s="443"/>
      <c r="X2178" s="443"/>
      <c r="Y2178" s="441"/>
      <c r="Z2178" s="445"/>
      <c r="AA2178" s="441"/>
      <c r="AB2178" s="443"/>
      <c r="AC2178" s="441"/>
      <c r="AD2178" s="444"/>
      <c r="AG2178" s="441"/>
      <c r="AH2178" s="441"/>
      <c r="AI2178" s="443"/>
      <c r="AL2178" s="441"/>
      <c r="AN2178" s="441"/>
      <c r="AO2178" s="443"/>
      <c r="AP2178" s="441"/>
      <c r="AQ2178" s="441"/>
      <c r="AR2178" s="441"/>
      <c r="AS2178" s="441"/>
      <c r="AT2178" s="441"/>
      <c r="AU2178" s="441"/>
      <c r="AV2178" s="443"/>
      <c r="AW2178" s="442"/>
      <c r="AY2178" s="441"/>
      <c r="BC2178" s="441"/>
      <c r="BD2178" s="441"/>
      <c r="BE2178" s="441"/>
      <c r="BF2178" s="441"/>
      <c r="BG2178" s="441"/>
      <c r="BH2178" s="441"/>
      <c r="BI2178" s="441"/>
      <c r="BJ2178" s="441"/>
      <c r="BK2178" s="441"/>
    </row>
    <row r="2179" spans="1:63" x14ac:dyDescent="0.25">
      <c r="A2179" s="443"/>
      <c r="B2179" s="438"/>
      <c r="C2179" s="441"/>
      <c r="D2179" s="441"/>
      <c r="E2179" s="441"/>
      <c r="I2179" s="442"/>
      <c r="Q2179" s="443"/>
      <c r="S2179" s="443"/>
      <c r="T2179" s="441"/>
      <c r="U2179" s="444"/>
      <c r="V2179" s="438"/>
      <c r="W2179" s="443"/>
      <c r="X2179" s="443"/>
      <c r="Y2179" s="441"/>
      <c r="Z2179" s="445"/>
      <c r="AA2179" s="441"/>
      <c r="AB2179" s="443"/>
      <c r="AC2179" s="441"/>
      <c r="AD2179" s="444"/>
      <c r="AG2179" s="441"/>
      <c r="AH2179" s="441"/>
      <c r="AI2179" s="443"/>
      <c r="AL2179" s="441"/>
      <c r="AN2179" s="441"/>
      <c r="AO2179" s="443"/>
      <c r="AP2179" s="441"/>
      <c r="AQ2179" s="441"/>
      <c r="AR2179" s="441"/>
      <c r="AS2179" s="441"/>
      <c r="AT2179" s="441"/>
      <c r="AU2179" s="441"/>
      <c r="AV2179" s="443"/>
      <c r="AW2179" s="442"/>
      <c r="AY2179" s="441"/>
      <c r="BC2179" s="441"/>
      <c r="BD2179" s="441"/>
      <c r="BE2179" s="441"/>
      <c r="BF2179" s="441"/>
      <c r="BG2179" s="441"/>
      <c r="BH2179" s="441"/>
      <c r="BI2179" s="441"/>
      <c r="BJ2179" s="441"/>
      <c r="BK2179" s="441"/>
    </row>
    <row r="2180" spans="1:63" x14ac:dyDescent="0.25">
      <c r="A2180" s="443"/>
      <c r="B2180" s="438"/>
      <c r="C2180" s="441"/>
      <c r="D2180" s="441"/>
      <c r="E2180" s="441"/>
      <c r="I2180" s="442"/>
      <c r="Q2180" s="443"/>
      <c r="S2180" s="443"/>
      <c r="T2180" s="441"/>
      <c r="U2180" s="444"/>
      <c r="V2180" s="438"/>
      <c r="W2180" s="443"/>
      <c r="X2180" s="443"/>
      <c r="Y2180" s="441"/>
      <c r="Z2180" s="445"/>
      <c r="AA2180" s="441"/>
      <c r="AB2180" s="443"/>
      <c r="AC2180" s="441"/>
      <c r="AD2180" s="444"/>
      <c r="AG2180" s="441"/>
      <c r="AH2180" s="441"/>
      <c r="AI2180" s="443"/>
      <c r="AL2180" s="441"/>
      <c r="AN2180" s="441"/>
      <c r="AO2180" s="443"/>
      <c r="AP2180" s="441"/>
      <c r="AQ2180" s="441"/>
      <c r="AR2180" s="441"/>
      <c r="AS2180" s="441"/>
      <c r="AT2180" s="441"/>
      <c r="AU2180" s="441"/>
      <c r="AV2180" s="443"/>
      <c r="AW2180" s="442"/>
      <c r="AY2180" s="441"/>
      <c r="BC2180" s="441"/>
      <c r="BD2180" s="441"/>
      <c r="BE2180" s="441"/>
      <c r="BF2180" s="441"/>
      <c r="BG2180" s="441"/>
      <c r="BH2180" s="441"/>
      <c r="BI2180" s="441"/>
      <c r="BJ2180" s="441"/>
      <c r="BK2180" s="441"/>
    </row>
    <row r="2181" spans="1:63" x14ac:dyDescent="0.25">
      <c r="A2181" s="443"/>
      <c r="B2181" s="438"/>
      <c r="C2181" s="441"/>
      <c r="D2181" s="441"/>
      <c r="E2181" s="441"/>
      <c r="I2181" s="442"/>
      <c r="Q2181" s="443"/>
      <c r="S2181" s="443"/>
      <c r="T2181" s="441"/>
      <c r="U2181" s="444"/>
      <c r="V2181" s="438"/>
      <c r="W2181" s="443"/>
      <c r="X2181" s="443"/>
      <c r="Y2181" s="441"/>
      <c r="Z2181" s="445"/>
      <c r="AA2181" s="441"/>
      <c r="AB2181" s="443"/>
      <c r="AC2181" s="441"/>
      <c r="AD2181" s="444"/>
      <c r="AG2181" s="441"/>
      <c r="AH2181" s="441"/>
      <c r="AI2181" s="443"/>
      <c r="AL2181" s="441"/>
      <c r="AN2181" s="441"/>
      <c r="AO2181" s="443"/>
      <c r="AP2181" s="441"/>
      <c r="AQ2181" s="441"/>
      <c r="AR2181" s="441"/>
      <c r="AS2181" s="441"/>
      <c r="AT2181" s="441"/>
      <c r="AU2181" s="441"/>
      <c r="AV2181" s="443"/>
      <c r="AW2181" s="442"/>
      <c r="AY2181" s="441"/>
      <c r="BC2181" s="441"/>
      <c r="BD2181" s="441"/>
      <c r="BE2181" s="441"/>
      <c r="BF2181" s="441"/>
      <c r="BG2181" s="441"/>
      <c r="BH2181" s="441"/>
      <c r="BI2181" s="441"/>
      <c r="BJ2181" s="441"/>
      <c r="BK2181" s="441"/>
    </row>
    <row r="2182" spans="1:63" x14ac:dyDescent="0.25">
      <c r="A2182" s="443"/>
      <c r="B2182" s="438"/>
      <c r="C2182" s="441"/>
      <c r="D2182" s="441"/>
      <c r="E2182" s="441"/>
      <c r="I2182" s="442"/>
      <c r="Q2182" s="443"/>
      <c r="S2182" s="443"/>
      <c r="T2182" s="441"/>
      <c r="U2182" s="444"/>
      <c r="V2182" s="438"/>
      <c r="W2182" s="443"/>
      <c r="X2182" s="443"/>
      <c r="Y2182" s="441"/>
      <c r="Z2182" s="445"/>
      <c r="AA2182" s="441"/>
      <c r="AB2182" s="443"/>
      <c r="AC2182" s="441"/>
      <c r="AD2182" s="444"/>
      <c r="AG2182" s="441"/>
      <c r="AH2182" s="441"/>
      <c r="AI2182" s="443"/>
      <c r="AL2182" s="441"/>
      <c r="AN2182" s="441"/>
      <c r="AO2182" s="443"/>
      <c r="AP2182" s="441"/>
      <c r="AQ2182" s="441"/>
      <c r="AR2182" s="441"/>
      <c r="AS2182" s="441"/>
      <c r="AT2182" s="441"/>
      <c r="AU2182" s="441"/>
      <c r="AV2182" s="443"/>
      <c r="AW2182" s="442"/>
      <c r="AY2182" s="441"/>
      <c r="BC2182" s="441"/>
      <c r="BD2182" s="441"/>
      <c r="BE2182" s="441"/>
      <c r="BF2182" s="441"/>
      <c r="BG2182" s="441"/>
      <c r="BH2182" s="441"/>
      <c r="BI2182" s="441"/>
      <c r="BJ2182" s="441"/>
      <c r="BK2182" s="441"/>
    </row>
    <row r="2183" spans="1:63" x14ac:dyDescent="0.25">
      <c r="A2183" s="443"/>
      <c r="B2183" s="438"/>
      <c r="C2183" s="441"/>
      <c r="D2183" s="441"/>
      <c r="E2183" s="441"/>
      <c r="I2183" s="442"/>
      <c r="Q2183" s="443"/>
      <c r="S2183" s="443"/>
      <c r="T2183" s="441"/>
      <c r="U2183" s="444"/>
      <c r="V2183" s="438"/>
      <c r="W2183" s="443"/>
      <c r="X2183" s="443"/>
      <c r="Y2183" s="441"/>
      <c r="Z2183" s="445"/>
      <c r="AA2183" s="441"/>
      <c r="AB2183" s="443"/>
      <c r="AC2183" s="441"/>
      <c r="AD2183" s="444"/>
      <c r="AG2183" s="441"/>
      <c r="AH2183" s="441"/>
      <c r="AI2183" s="443"/>
      <c r="AL2183" s="441"/>
      <c r="AN2183" s="441"/>
      <c r="AO2183" s="443"/>
      <c r="AP2183" s="441"/>
      <c r="AQ2183" s="441"/>
      <c r="AR2183" s="441"/>
      <c r="AS2183" s="441"/>
      <c r="AT2183" s="441"/>
      <c r="AU2183" s="441"/>
      <c r="AV2183" s="443"/>
      <c r="AW2183" s="442"/>
      <c r="AY2183" s="441"/>
      <c r="BC2183" s="441"/>
      <c r="BD2183" s="441"/>
      <c r="BE2183" s="441"/>
      <c r="BF2183" s="441"/>
      <c r="BG2183" s="441"/>
      <c r="BH2183" s="441"/>
      <c r="BI2183" s="441"/>
      <c r="BJ2183" s="441"/>
      <c r="BK2183" s="441"/>
    </row>
    <row r="2184" spans="1:63" x14ac:dyDescent="0.25">
      <c r="A2184" s="443"/>
      <c r="B2184" s="438"/>
      <c r="C2184" s="441"/>
      <c r="D2184" s="441"/>
      <c r="E2184" s="441"/>
      <c r="I2184" s="442"/>
      <c r="Q2184" s="443"/>
      <c r="S2184" s="443"/>
      <c r="T2184" s="441"/>
      <c r="U2184" s="444"/>
      <c r="V2184" s="438"/>
      <c r="W2184" s="443"/>
      <c r="X2184" s="443"/>
      <c r="Y2184" s="441"/>
      <c r="Z2184" s="445"/>
      <c r="AA2184" s="441"/>
      <c r="AB2184" s="443"/>
      <c r="AC2184" s="441"/>
      <c r="AD2184" s="444"/>
      <c r="AG2184" s="441"/>
      <c r="AH2184" s="441"/>
      <c r="AI2184" s="443"/>
      <c r="AL2184" s="441"/>
      <c r="AN2184" s="441"/>
      <c r="AO2184" s="443"/>
      <c r="AP2184" s="441"/>
      <c r="AQ2184" s="441"/>
      <c r="AR2184" s="441"/>
      <c r="AS2184" s="441"/>
      <c r="AT2184" s="441"/>
      <c r="AU2184" s="441"/>
      <c r="AV2184" s="443"/>
      <c r="AW2184" s="442"/>
      <c r="AY2184" s="441"/>
      <c r="BC2184" s="441"/>
      <c r="BD2184" s="441"/>
      <c r="BE2184" s="441"/>
      <c r="BF2184" s="441"/>
      <c r="BG2184" s="441"/>
      <c r="BH2184" s="441"/>
      <c r="BI2184" s="441"/>
      <c r="BJ2184" s="441"/>
      <c r="BK2184" s="441"/>
    </row>
    <row r="2185" spans="1:63" x14ac:dyDescent="0.25">
      <c r="A2185" s="443"/>
      <c r="B2185" s="438"/>
      <c r="C2185" s="441"/>
      <c r="D2185" s="441"/>
      <c r="E2185" s="441"/>
      <c r="I2185" s="442"/>
      <c r="Q2185" s="443"/>
      <c r="S2185" s="443"/>
      <c r="T2185" s="441"/>
      <c r="U2185" s="444"/>
      <c r="V2185" s="438"/>
      <c r="W2185" s="443"/>
      <c r="X2185" s="443"/>
      <c r="Y2185" s="441"/>
      <c r="Z2185" s="445"/>
      <c r="AA2185" s="441"/>
      <c r="AB2185" s="443"/>
      <c r="AC2185" s="441"/>
      <c r="AD2185" s="444"/>
      <c r="AG2185" s="441"/>
      <c r="AH2185" s="441"/>
      <c r="AI2185" s="443"/>
      <c r="AL2185" s="441"/>
      <c r="AN2185" s="441"/>
      <c r="AO2185" s="443"/>
      <c r="AP2185" s="441"/>
      <c r="AQ2185" s="441"/>
      <c r="AR2185" s="441"/>
      <c r="AS2185" s="441"/>
      <c r="AT2185" s="441"/>
      <c r="AU2185" s="441"/>
      <c r="AV2185" s="443"/>
      <c r="AW2185" s="442"/>
      <c r="AY2185" s="441"/>
      <c r="BC2185" s="441"/>
      <c r="BD2185" s="441"/>
      <c r="BE2185" s="441"/>
      <c r="BF2185" s="441"/>
      <c r="BG2185" s="441"/>
      <c r="BH2185" s="441"/>
      <c r="BI2185" s="441"/>
      <c r="BJ2185" s="441"/>
      <c r="BK2185" s="441"/>
    </row>
    <row r="2186" spans="1:63" x14ac:dyDescent="0.25">
      <c r="A2186" s="443"/>
      <c r="B2186" s="438"/>
      <c r="C2186" s="441"/>
      <c r="D2186" s="441"/>
      <c r="E2186" s="441"/>
      <c r="I2186" s="442"/>
      <c r="Q2186" s="443"/>
      <c r="S2186" s="443"/>
      <c r="T2186" s="441"/>
      <c r="U2186" s="444"/>
      <c r="V2186" s="438"/>
      <c r="W2186" s="443"/>
      <c r="X2186" s="443"/>
      <c r="Y2186" s="441"/>
      <c r="Z2186" s="445"/>
      <c r="AA2186" s="441"/>
      <c r="AB2186" s="443"/>
      <c r="AC2186" s="441"/>
      <c r="AD2186" s="444"/>
      <c r="AG2186" s="441"/>
      <c r="AH2186" s="441"/>
      <c r="AI2186" s="443"/>
      <c r="AL2186" s="441"/>
      <c r="AN2186" s="441"/>
      <c r="AO2186" s="443"/>
      <c r="AP2186" s="441"/>
      <c r="AQ2186" s="441"/>
      <c r="AR2186" s="441"/>
      <c r="AS2186" s="441"/>
      <c r="AT2186" s="441"/>
      <c r="AU2186" s="441"/>
      <c r="AV2186" s="443"/>
      <c r="AW2186" s="442"/>
      <c r="AY2186" s="441"/>
      <c r="BC2186" s="441"/>
      <c r="BD2186" s="441"/>
      <c r="BE2186" s="441"/>
      <c r="BF2186" s="441"/>
      <c r="BG2186" s="441"/>
      <c r="BH2186" s="441"/>
      <c r="BI2186" s="441"/>
      <c r="BJ2186" s="441"/>
      <c r="BK2186" s="441"/>
    </row>
    <row r="2187" spans="1:63" x14ac:dyDescent="0.25">
      <c r="A2187" s="443"/>
      <c r="B2187" s="438"/>
      <c r="C2187" s="441"/>
      <c r="D2187" s="441"/>
      <c r="E2187" s="441"/>
      <c r="I2187" s="442"/>
      <c r="Q2187" s="443"/>
      <c r="S2187" s="443"/>
      <c r="T2187" s="441"/>
      <c r="U2187" s="444"/>
      <c r="V2187" s="438"/>
      <c r="W2187" s="443"/>
      <c r="X2187" s="443"/>
      <c r="Y2187" s="441"/>
      <c r="Z2187" s="445"/>
      <c r="AA2187" s="441"/>
      <c r="AB2187" s="443"/>
      <c r="AC2187" s="441"/>
      <c r="AD2187" s="444"/>
      <c r="AG2187" s="441"/>
      <c r="AH2187" s="441"/>
      <c r="AI2187" s="443"/>
      <c r="AL2187" s="441"/>
      <c r="AN2187" s="441"/>
      <c r="AO2187" s="443"/>
      <c r="AP2187" s="441"/>
      <c r="AQ2187" s="441"/>
      <c r="AR2187" s="441"/>
      <c r="AS2187" s="441"/>
      <c r="AT2187" s="441"/>
      <c r="AU2187" s="441"/>
      <c r="AV2187" s="443"/>
      <c r="AW2187" s="442"/>
      <c r="AY2187" s="441"/>
      <c r="BC2187" s="441"/>
      <c r="BD2187" s="441"/>
      <c r="BE2187" s="441"/>
      <c r="BF2187" s="441"/>
      <c r="BG2187" s="441"/>
      <c r="BH2187" s="441"/>
      <c r="BI2187" s="441"/>
      <c r="BJ2187" s="441"/>
      <c r="BK2187" s="441"/>
    </row>
    <row r="2188" spans="1:63" x14ac:dyDescent="0.25">
      <c r="A2188" s="443"/>
      <c r="B2188" s="438"/>
      <c r="C2188" s="441"/>
      <c r="D2188" s="441"/>
      <c r="E2188" s="441"/>
      <c r="I2188" s="442"/>
      <c r="Q2188" s="443"/>
      <c r="S2188" s="443"/>
      <c r="T2188" s="441"/>
      <c r="U2188" s="444"/>
      <c r="V2188" s="438"/>
      <c r="W2188" s="443"/>
      <c r="X2188" s="443"/>
      <c r="Y2188" s="441"/>
      <c r="Z2188" s="445"/>
      <c r="AA2188" s="441"/>
      <c r="AB2188" s="443"/>
      <c r="AC2188" s="441"/>
      <c r="AD2188" s="444"/>
      <c r="AG2188" s="441"/>
      <c r="AH2188" s="441"/>
      <c r="AI2188" s="443"/>
      <c r="AL2188" s="441"/>
      <c r="AN2188" s="441"/>
      <c r="AO2188" s="443"/>
      <c r="AP2188" s="441"/>
      <c r="AQ2188" s="441"/>
      <c r="AR2188" s="441"/>
      <c r="AS2188" s="441"/>
      <c r="AT2188" s="441"/>
      <c r="AU2188" s="441"/>
      <c r="AV2188" s="443"/>
      <c r="AW2188" s="442"/>
      <c r="AY2188" s="441"/>
      <c r="BC2188" s="441"/>
      <c r="BD2188" s="441"/>
      <c r="BE2188" s="441"/>
      <c r="BF2188" s="441"/>
      <c r="BG2188" s="441"/>
      <c r="BH2188" s="441"/>
      <c r="BI2188" s="441"/>
      <c r="BJ2188" s="441"/>
      <c r="BK2188" s="441"/>
    </row>
    <row r="2189" spans="1:63" x14ac:dyDescent="0.25">
      <c r="A2189" s="443"/>
      <c r="B2189" s="438"/>
      <c r="C2189" s="441"/>
      <c r="D2189" s="441"/>
      <c r="E2189" s="441"/>
      <c r="I2189" s="442"/>
      <c r="Q2189" s="443"/>
      <c r="S2189" s="443"/>
      <c r="T2189" s="441"/>
      <c r="U2189" s="444"/>
      <c r="V2189" s="438"/>
      <c r="W2189" s="443"/>
      <c r="X2189" s="443"/>
      <c r="Y2189" s="441"/>
      <c r="Z2189" s="445"/>
      <c r="AA2189" s="441"/>
      <c r="AB2189" s="443"/>
      <c r="AC2189" s="441"/>
      <c r="AD2189" s="444"/>
      <c r="AG2189" s="441"/>
      <c r="AH2189" s="441"/>
      <c r="AI2189" s="443"/>
      <c r="AL2189" s="441"/>
      <c r="AN2189" s="441"/>
      <c r="AO2189" s="443"/>
      <c r="AP2189" s="441"/>
      <c r="AQ2189" s="441"/>
      <c r="AR2189" s="441"/>
      <c r="AS2189" s="441"/>
      <c r="AT2189" s="441"/>
      <c r="AU2189" s="441"/>
      <c r="AV2189" s="443"/>
      <c r="AW2189" s="442"/>
      <c r="AY2189" s="441"/>
      <c r="BC2189" s="441"/>
      <c r="BD2189" s="441"/>
      <c r="BE2189" s="441"/>
      <c r="BF2189" s="441"/>
      <c r="BG2189" s="441"/>
      <c r="BH2189" s="441"/>
      <c r="BI2189" s="441"/>
      <c r="BJ2189" s="441"/>
      <c r="BK2189" s="441"/>
    </row>
    <row r="2190" spans="1:63" x14ac:dyDescent="0.25">
      <c r="A2190" s="443"/>
      <c r="B2190" s="438"/>
      <c r="C2190" s="441"/>
      <c r="D2190" s="441"/>
      <c r="E2190" s="441"/>
      <c r="I2190" s="442"/>
      <c r="Q2190" s="443"/>
      <c r="S2190" s="443"/>
      <c r="T2190" s="441"/>
      <c r="U2190" s="444"/>
      <c r="V2190" s="438"/>
      <c r="W2190" s="443"/>
      <c r="X2190" s="443"/>
      <c r="Y2190" s="441"/>
      <c r="Z2190" s="445"/>
      <c r="AA2190" s="441"/>
      <c r="AB2190" s="443"/>
      <c r="AC2190" s="441"/>
      <c r="AD2190" s="444"/>
      <c r="AG2190" s="441"/>
      <c r="AH2190" s="441"/>
      <c r="AI2190" s="443"/>
      <c r="AL2190" s="441"/>
      <c r="AN2190" s="441"/>
      <c r="AO2190" s="443"/>
      <c r="AP2190" s="441"/>
      <c r="AQ2190" s="441"/>
      <c r="AR2190" s="441"/>
      <c r="AS2190" s="441"/>
      <c r="AT2190" s="441"/>
      <c r="AU2190" s="441"/>
      <c r="AV2190" s="443"/>
      <c r="AW2190" s="442"/>
      <c r="AY2190" s="441"/>
      <c r="BC2190" s="441"/>
      <c r="BD2190" s="441"/>
      <c r="BE2190" s="441"/>
      <c r="BF2190" s="441"/>
      <c r="BG2190" s="441"/>
      <c r="BH2190" s="441"/>
      <c r="BI2190" s="441"/>
      <c r="BJ2190" s="441"/>
      <c r="BK2190" s="441"/>
    </row>
    <row r="2191" spans="1:63" x14ac:dyDescent="0.25">
      <c r="A2191" s="443"/>
      <c r="B2191" s="438"/>
      <c r="C2191" s="441"/>
      <c r="D2191" s="441"/>
      <c r="E2191" s="441"/>
      <c r="I2191" s="442"/>
      <c r="Q2191" s="443"/>
      <c r="S2191" s="443"/>
      <c r="T2191" s="441"/>
      <c r="U2191" s="444"/>
      <c r="V2191" s="438"/>
      <c r="W2191" s="443"/>
      <c r="X2191" s="443"/>
      <c r="Y2191" s="441"/>
      <c r="Z2191" s="445"/>
      <c r="AA2191" s="441"/>
      <c r="AB2191" s="443"/>
      <c r="AC2191" s="441"/>
      <c r="AD2191" s="444"/>
      <c r="AG2191" s="441"/>
      <c r="AH2191" s="441"/>
      <c r="AI2191" s="443"/>
      <c r="AL2191" s="441"/>
      <c r="AN2191" s="441"/>
      <c r="AO2191" s="443"/>
      <c r="AP2191" s="441"/>
      <c r="AQ2191" s="441"/>
      <c r="AR2191" s="441"/>
      <c r="AS2191" s="441"/>
      <c r="AT2191" s="441"/>
      <c r="AU2191" s="441"/>
      <c r="AV2191" s="443"/>
      <c r="AW2191" s="442"/>
      <c r="AY2191" s="441"/>
      <c r="BC2191" s="441"/>
      <c r="BD2191" s="441"/>
      <c r="BE2191" s="441"/>
      <c r="BF2191" s="441"/>
      <c r="BG2191" s="441"/>
      <c r="BH2191" s="441"/>
      <c r="BI2191" s="441"/>
      <c r="BJ2191" s="441"/>
      <c r="BK2191" s="441"/>
    </row>
    <row r="2192" spans="1:63" x14ac:dyDescent="0.25">
      <c r="A2192" s="443"/>
      <c r="B2192" s="438"/>
      <c r="C2192" s="441"/>
      <c r="D2192" s="441"/>
      <c r="E2192" s="441"/>
      <c r="I2192" s="442"/>
      <c r="Q2192" s="443"/>
      <c r="S2192" s="443"/>
      <c r="T2192" s="441"/>
      <c r="U2192" s="444"/>
      <c r="V2192" s="438"/>
      <c r="W2192" s="443"/>
      <c r="X2192" s="443"/>
      <c r="Y2192" s="441"/>
      <c r="Z2192" s="445"/>
      <c r="AA2192" s="441"/>
      <c r="AB2192" s="443"/>
      <c r="AC2192" s="441"/>
      <c r="AD2192" s="444"/>
      <c r="AG2192" s="441"/>
      <c r="AH2192" s="441"/>
      <c r="AI2192" s="443"/>
      <c r="AL2192" s="441"/>
      <c r="AN2192" s="441"/>
      <c r="AO2192" s="443"/>
      <c r="AP2192" s="441"/>
      <c r="AQ2192" s="441"/>
      <c r="AR2192" s="441"/>
      <c r="AS2192" s="441"/>
      <c r="AT2192" s="441"/>
      <c r="AU2192" s="441"/>
      <c r="AV2192" s="443"/>
      <c r="AW2192" s="442"/>
      <c r="AY2192" s="441"/>
      <c r="BC2192" s="441"/>
      <c r="BD2192" s="441"/>
      <c r="BE2192" s="441"/>
      <c r="BF2192" s="441"/>
      <c r="BG2192" s="441"/>
      <c r="BH2192" s="441"/>
      <c r="BI2192" s="441"/>
      <c r="BJ2192" s="441"/>
      <c r="BK2192" s="441"/>
    </row>
    <row r="2193" spans="1:63" x14ac:dyDescent="0.25">
      <c r="A2193" s="443"/>
      <c r="B2193" s="438"/>
      <c r="C2193" s="441"/>
      <c r="D2193" s="441"/>
      <c r="E2193" s="441"/>
      <c r="I2193" s="442"/>
      <c r="Q2193" s="443"/>
      <c r="S2193" s="443"/>
      <c r="T2193" s="441"/>
      <c r="U2193" s="444"/>
      <c r="V2193" s="438"/>
      <c r="W2193" s="443"/>
      <c r="X2193" s="443"/>
      <c r="Y2193" s="441"/>
      <c r="Z2193" s="445"/>
      <c r="AA2193" s="441"/>
      <c r="AB2193" s="443"/>
      <c r="AC2193" s="441"/>
      <c r="AD2193" s="444"/>
      <c r="AG2193" s="441"/>
      <c r="AH2193" s="441"/>
      <c r="AI2193" s="443"/>
      <c r="AL2193" s="441"/>
      <c r="AN2193" s="441"/>
      <c r="AO2193" s="443"/>
      <c r="AP2193" s="441"/>
      <c r="AQ2193" s="441"/>
      <c r="AR2193" s="441"/>
      <c r="AS2193" s="441"/>
      <c r="AT2193" s="441"/>
      <c r="AU2193" s="441"/>
      <c r="AV2193" s="443"/>
      <c r="AW2193" s="442"/>
      <c r="AY2193" s="441"/>
      <c r="BC2193" s="441"/>
      <c r="BD2193" s="441"/>
      <c r="BE2193" s="441"/>
      <c r="BF2193" s="441"/>
      <c r="BG2193" s="441"/>
      <c r="BH2193" s="441"/>
      <c r="BI2193" s="441"/>
      <c r="BJ2193" s="441"/>
      <c r="BK2193" s="441"/>
    </row>
    <row r="2194" spans="1:63" x14ac:dyDescent="0.25">
      <c r="A2194" s="443"/>
      <c r="B2194" s="438"/>
      <c r="C2194" s="441"/>
      <c r="D2194" s="441"/>
      <c r="E2194" s="441"/>
      <c r="I2194" s="442"/>
      <c r="Q2194" s="443"/>
      <c r="S2194" s="443"/>
      <c r="T2194" s="441"/>
      <c r="U2194" s="444"/>
      <c r="V2194" s="438"/>
      <c r="W2194" s="443"/>
      <c r="X2194" s="443"/>
      <c r="Y2194" s="441"/>
      <c r="Z2194" s="445"/>
      <c r="AA2194" s="441"/>
      <c r="AB2194" s="443"/>
      <c r="AC2194" s="441"/>
      <c r="AD2194" s="444"/>
      <c r="AG2194" s="441"/>
      <c r="AH2194" s="441"/>
      <c r="AI2194" s="443"/>
      <c r="AL2194" s="441"/>
      <c r="AN2194" s="441"/>
      <c r="AO2194" s="443"/>
      <c r="AP2194" s="441"/>
      <c r="AQ2194" s="441"/>
      <c r="AR2194" s="441"/>
      <c r="AS2194" s="441"/>
      <c r="AT2194" s="441"/>
      <c r="AU2194" s="441"/>
      <c r="AV2194" s="443"/>
      <c r="AW2194" s="442"/>
      <c r="AY2194" s="441"/>
      <c r="BC2194" s="441"/>
      <c r="BD2194" s="441"/>
      <c r="BE2194" s="441"/>
      <c r="BF2194" s="441"/>
      <c r="BG2194" s="441"/>
      <c r="BH2194" s="441"/>
      <c r="BI2194" s="441"/>
      <c r="BJ2194" s="441"/>
      <c r="BK2194" s="441"/>
    </row>
    <row r="2195" spans="1:63" x14ac:dyDescent="0.25">
      <c r="A2195" s="443"/>
      <c r="B2195" s="438"/>
      <c r="C2195" s="441"/>
      <c r="D2195" s="441"/>
      <c r="E2195" s="441"/>
      <c r="I2195" s="442"/>
      <c r="Q2195" s="443"/>
      <c r="S2195" s="443"/>
      <c r="T2195" s="441"/>
      <c r="U2195" s="444"/>
      <c r="V2195" s="438"/>
      <c r="W2195" s="443"/>
      <c r="X2195" s="443"/>
      <c r="Y2195" s="441"/>
      <c r="Z2195" s="445"/>
      <c r="AA2195" s="441"/>
      <c r="AB2195" s="443"/>
      <c r="AC2195" s="441"/>
      <c r="AD2195" s="444"/>
      <c r="AG2195" s="441"/>
      <c r="AH2195" s="441"/>
      <c r="AI2195" s="443"/>
      <c r="AL2195" s="441"/>
      <c r="AN2195" s="441"/>
      <c r="AO2195" s="443"/>
      <c r="AP2195" s="441"/>
      <c r="AQ2195" s="441"/>
      <c r="AR2195" s="441"/>
      <c r="AS2195" s="441"/>
      <c r="AT2195" s="441"/>
      <c r="AU2195" s="441"/>
      <c r="AV2195" s="443"/>
      <c r="AW2195" s="442"/>
      <c r="AY2195" s="441"/>
      <c r="BC2195" s="441"/>
      <c r="BD2195" s="441"/>
      <c r="BE2195" s="441"/>
      <c r="BF2195" s="441"/>
      <c r="BG2195" s="441"/>
      <c r="BH2195" s="441"/>
      <c r="BI2195" s="441"/>
      <c r="BJ2195" s="441"/>
      <c r="BK2195" s="441"/>
    </row>
    <row r="2196" spans="1:63" x14ac:dyDescent="0.25">
      <c r="A2196" s="443"/>
      <c r="B2196" s="438"/>
      <c r="C2196" s="441"/>
      <c r="D2196" s="441"/>
      <c r="E2196" s="441"/>
      <c r="I2196" s="442"/>
      <c r="Q2196" s="443"/>
      <c r="S2196" s="443"/>
      <c r="T2196" s="441"/>
      <c r="U2196" s="444"/>
      <c r="V2196" s="438"/>
      <c r="W2196" s="443"/>
      <c r="X2196" s="443"/>
      <c r="Y2196" s="441"/>
      <c r="Z2196" s="445"/>
      <c r="AA2196" s="441"/>
      <c r="AB2196" s="443"/>
      <c r="AC2196" s="441"/>
      <c r="AD2196" s="444"/>
      <c r="AG2196" s="441"/>
      <c r="AH2196" s="441"/>
      <c r="AI2196" s="443"/>
      <c r="AL2196" s="441"/>
      <c r="AN2196" s="441"/>
      <c r="AO2196" s="443"/>
      <c r="AP2196" s="441"/>
      <c r="AQ2196" s="441"/>
      <c r="AR2196" s="441"/>
      <c r="AS2196" s="441"/>
      <c r="AT2196" s="441"/>
      <c r="AU2196" s="441"/>
      <c r="AV2196" s="443"/>
      <c r="AW2196" s="442"/>
      <c r="AY2196" s="441"/>
      <c r="BC2196" s="441"/>
      <c r="BD2196" s="441"/>
      <c r="BE2196" s="441"/>
      <c r="BF2196" s="441"/>
      <c r="BG2196" s="441"/>
      <c r="BH2196" s="441"/>
      <c r="BI2196" s="441"/>
      <c r="BJ2196" s="441"/>
      <c r="BK2196" s="441"/>
    </row>
    <row r="2197" spans="1:63" x14ac:dyDescent="0.25">
      <c r="A2197" s="443"/>
      <c r="B2197" s="438"/>
      <c r="C2197" s="441"/>
      <c r="D2197" s="441"/>
      <c r="E2197" s="441"/>
      <c r="I2197" s="442"/>
      <c r="Q2197" s="443"/>
      <c r="S2197" s="443"/>
      <c r="T2197" s="441"/>
      <c r="U2197" s="444"/>
      <c r="V2197" s="438"/>
      <c r="W2197" s="443"/>
      <c r="X2197" s="443"/>
      <c r="Y2197" s="441"/>
      <c r="Z2197" s="445"/>
      <c r="AA2197" s="441"/>
      <c r="AB2197" s="443"/>
      <c r="AC2197" s="441"/>
      <c r="AD2197" s="444"/>
      <c r="AG2197" s="441"/>
      <c r="AH2197" s="441"/>
      <c r="AI2197" s="443"/>
      <c r="AL2197" s="441"/>
      <c r="AN2197" s="441"/>
      <c r="AO2197" s="443"/>
      <c r="AP2197" s="441"/>
      <c r="AQ2197" s="441"/>
      <c r="AR2197" s="441"/>
      <c r="AS2197" s="441"/>
      <c r="AT2197" s="441"/>
      <c r="AU2197" s="441"/>
      <c r="AV2197" s="443"/>
      <c r="AW2197" s="442"/>
      <c r="AY2197" s="441"/>
      <c r="BC2197" s="441"/>
      <c r="BD2197" s="441"/>
      <c r="BE2197" s="441"/>
      <c r="BF2197" s="441"/>
      <c r="BG2197" s="441"/>
      <c r="BH2197" s="441"/>
      <c r="BI2197" s="441"/>
      <c r="BJ2197" s="441"/>
      <c r="BK2197" s="441"/>
    </row>
    <row r="2198" spans="1:63" x14ac:dyDescent="0.25">
      <c r="A2198" s="443"/>
      <c r="B2198" s="438"/>
      <c r="C2198" s="441"/>
      <c r="D2198" s="441"/>
      <c r="E2198" s="441"/>
      <c r="I2198" s="442"/>
      <c r="Q2198" s="443"/>
      <c r="S2198" s="443"/>
      <c r="T2198" s="441"/>
      <c r="U2198" s="444"/>
      <c r="V2198" s="438"/>
      <c r="W2198" s="443"/>
      <c r="X2198" s="443"/>
      <c r="Y2198" s="441"/>
      <c r="Z2198" s="445"/>
      <c r="AA2198" s="441"/>
      <c r="AB2198" s="443"/>
      <c r="AC2198" s="441"/>
      <c r="AD2198" s="444"/>
      <c r="AG2198" s="441"/>
      <c r="AH2198" s="441"/>
      <c r="AI2198" s="443"/>
      <c r="AL2198" s="441"/>
      <c r="AN2198" s="441"/>
      <c r="AO2198" s="443"/>
      <c r="AP2198" s="441"/>
      <c r="AQ2198" s="441"/>
      <c r="AR2198" s="441"/>
      <c r="AS2198" s="441"/>
      <c r="AT2198" s="441"/>
      <c r="AU2198" s="441"/>
      <c r="AV2198" s="443"/>
      <c r="AW2198" s="442"/>
      <c r="AY2198" s="441"/>
      <c r="BC2198" s="441"/>
      <c r="BD2198" s="441"/>
      <c r="BE2198" s="441"/>
      <c r="BF2198" s="441"/>
      <c r="BG2198" s="441"/>
      <c r="BH2198" s="441"/>
      <c r="BI2198" s="441"/>
      <c r="BJ2198" s="441"/>
      <c r="BK2198" s="441"/>
    </row>
    <row r="2199" spans="1:63" x14ac:dyDescent="0.25">
      <c r="A2199" s="443"/>
      <c r="B2199" s="438"/>
      <c r="C2199" s="441"/>
      <c r="D2199" s="441"/>
      <c r="E2199" s="441"/>
      <c r="I2199" s="442"/>
      <c r="Q2199" s="443"/>
      <c r="S2199" s="443"/>
      <c r="T2199" s="441"/>
      <c r="U2199" s="444"/>
      <c r="V2199" s="438"/>
      <c r="W2199" s="443"/>
      <c r="X2199" s="443"/>
      <c r="Y2199" s="441"/>
      <c r="Z2199" s="445"/>
      <c r="AA2199" s="441"/>
      <c r="AB2199" s="443"/>
      <c r="AC2199" s="441"/>
      <c r="AD2199" s="444"/>
      <c r="AG2199" s="441"/>
      <c r="AH2199" s="441"/>
      <c r="AI2199" s="443"/>
      <c r="AL2199" s="441"/>
      <c r="AN2199" s="441"/>
      <c r="AO2199" s="443"/>
      <c r="AP2199" s="441"/>
      <c r="AQ2199" s="441"/>
      <c r="AR2199" s="441"/>
      <c r="AS2199" s="441"/>
      <c r="AT2199" s="441"/>
      <c r="AU2199" s="441"/>
      <c r="AV2199" s="443"/>
      <c r="AW2199" s="442"/>
      <c r="AY2199" s="441"/>
      <c r="BC2199" s="441"/>
      <c r="BD2199" s="441"/>
      <c r="BE2199" s="441"/>
      <c r="BF2199" s="441"/>
      <c r="BG2199" s="441"/>
      <c r="BH2199" s="441"/>
      <c r="BI2199" s="441"/>
      <c r="BJ2199" s="441"/>
      <c r="BK2199" s="441"/>
    </row>
    <row r="2200" spans="1:63" x14ac:dyDescent="0.25">
      <c r="A2200" s="443"/>
      <c r="B2200" s="438"/>
      <c r="C2200" s="441"/>
      <c r="D2200" s="441"/>
      <c r="E2200" s="441"/>
      <c r="I2200" s="442"/>
      <c r="Q2200" s="443"/>
      <c r="S2200" s="443"/>
      <c r="T2200" s="441"/>
      <c r="U2200" s="444"/>
      <c r="V2200" s="438"/>
      <c r="W2200" s="443"/>
      <c r="X2200" s="443"/>
      <c r="Y2200" s="441"/>
      <c r="Z2200" s="445"/>
      <c r="AA2200" s="441"/>
      <c r="AB2200" s="443"/>
      <c r="AC2200" s="441"/>
      <c r="AD2200" s="444"/>
      <c r="AG2200" s="441"/>
      <c r="AH2200" s="441"/>
      <c r="AI2200" s="443"/>
      <c r="AL2200" s="441"/>
      <c r="AN2200" s="441"/>
      <c r="AO2200" s="443"/>
      <c r="AP2200" s="441"/>
      <c r="AQ2200" s="441"/>
      <c r="AR2200" s="441"/>
      <c r="AS2200" s="441"/>
      <c r="AT2200" s="441"/>
      <c r="AU2200" s="441"/>
      <c r="AV2200" s="443"/>
      <c r="AW2200" s="442"/>
      <c r="AY2200" s="441"/>
      <c r="BC2200" s="441"/>
      <c r="BD2200" s="441"/>
      <c r="BE2200" s="441"/>
      <c r="BF2200" s="441"/>
      <c r="BG2200" s="441"/>
      <c r="BH2200" s="441"/>
      <c r="BI2200" s="441"/>
      <c r="BJ2200" s="441"/>
      <c r="BK2200" s="441"/>
    </row>
    <row r="2201" spans="1:63" x14ac:dyDescent="0.25">
      <c r="A2201" s="443"/>
      <c r="B2201" s="438"/>
      <c r="C2201" s="441"/>
      <c r="D2201" s="441"/>
      <c r="E2201" s="441"/>
      <c r="I2201" s="442"/>
      <c r="Q2201" s="443"/>
      <c r="S2201" s="443"/>
      <c r="T2201" s="441"/>
      <c r="U2201" s="444"/>
      <c r="V2201" s="438"/>
      <c r="W2201" s="443"/>
      <c r="X2201" s="443"/>
      <c r="Y2201" s="441"/>
      <c r="Z2201" s="445"/>
      <c r="AA2201" s="441"/>
      <c r="AB2201" s="443"/>
      <c r="AC2201" s="441"/>
      <c r="AD2201" s="444"/>
      <c r="AG2201" s="441"/>
      <c r="AH2201" s="441"/>
      <c r="AI2201" s="443"/>
      <c r="AL2201" s="441"/>
      <c r="AN2201" s="441"/>
      <c r="AO2201" s="443"/>
      <c r="AP2201" s="441"/>
      <c r="AQ2201" s="441"/>
      <c r="AR2201" s="441"/>
      <c r="AS2201" s="441"/>
      <c r="AT2201" s="441"/>
      <c r="AU2201" s="441"/>
      <c r="AV2201" s="443"/>
      <c r="AW2201" s="442"/>
      <c r="AY2201" s="441"/>
      <c r="BC2201" s="441"/>
      <c r="BD2201" s="441"/>
      <c r="BE2201" s="441"/>
      <c r="BF2201" s="441"/>
      <c r="BG2201" s="441"/>
      <c r="BH2201" s="441"/>
      <c r="BI2201" s="441"/>
      <c r="BJ2201" s="441"/>
      <c r="BK2201" s="441"/>
    </row>
    <row r="2202" spans="1:63" x14ac:dyDescent="0.25">
      <c r="A2202" s="443"/>
      <c r="B2202" s="438"/>
      <c r="C2202" s="441"/>
      <c r="D2202" s="441"/>
      <c r="E2202" s="441"/>
      <c r="I2202" s="442"/>
      <c r="Q2202" s="443"/>
      <c r="S2202" s="443"/>
      <c r="T2202" s="441"/>
      <c r="U2202" s="444"/>
      <c r="V2202" s="438"/>
      <c r="W2202" s="443"/>
      <c r="X2202" s="443"/>
      <c r="Y2202" s="441"/>
      <c r="Z2202" s="445"/>
      <c r="AA2202" s="441"/>
      <c r="AB2202" s="443"/>
      <c r="AC2202" s="441"/>
      <c r="AD2202" s="444"/>
      <c r="AG2202" s="441"/>
      <c r="AH2202" s="441"/>
      <c r="AI2202" s="443"/>
      <c r="AL2202" s="441"/>
      <c r="AN2202" s="441"/>
      <c r="AO2202" s="443"/>
      <c r="AP2202" s="441"/>
      <c r="AQ2202" s="441"/>
      <c r="AR2202" s="441"/>
      <c r="AS2202" s="441"/>
      <c r="AT2202" s="441"/>
      <c r="AU2202" s="441"/>
      <c r="AV2202" s="443"/>
      <c r="AW2202" s="442"/>
      <c r="AY2202" s="441"/>
      <c r="BC2202" s="441"/>
      <c r="BD2202" s="441"/>
      <c r="BE2202" s="441"/>
      <c r="BF2202" s="441"/>
      <c r="BG2202" s="441"/>
      <c r="BH2202" s="441"/>
      <c r="BI2202" s="441"/>
      <c r="BJ2202" s="441"/>
      <c r="BK2202" s="441"/>
    </row>
    <row r="2203" spans="1:63" x14ac:dyDescent="0.25">
      <c r="A2203" s="443"/>
      <c r="B2203" s="438"/>
      <c r="C2203" s="441"/>
      <c r="D2203" s="441"/>
      <c r="E2203" s="441"/>
      <c r="I2203" s="442"/>
      <c r="Q2203" s="443"/>
      <c r="S2203" s="443"/>
      <c r="T2203" s="441"/>
      <c r="U2203" s="444"/>
      <c r="V2203" s="438"/>
      <c r="W2203" s="443"/>
      <c r="X2203" s="443"/>
      <c r="Y2203" s="441"/>
      <c r="Z2203" s="445"/>
      <c r="AA2203" s="441"/>
      <c r="AB2203" s="443"/>
      <c r="AC2203" s="441"/>
      <c r="AD2203" s="444"/>
      <c r="AG2203" s="441"/>
      <c r="AH2203" s="441"/>
      <c r="AI2203" s="443"/>
      <c r="AL2203" s="441"/>
      <c r="AN2203" s="441"/>
      <c r="AO2203" s="443"/>
      <c r="AP2203" s="441"/>
      <c r="AQ2203" s="441"/>
      <c r="AR2203" s="441"/>
      <c r="AS2203" s="441"/>
      <c r="AT2203" s="441"/>
      <c r="AU2203" s="441"/>
      <c r="AV2203" s="443"/>
      <c r="AW2203" s="442"/>
      <c r="AY2203" s="441"/>
      <c r="BC2203" s="441"/>
      <c r="BD2203" s="441"/>
      <c r="BE2203" s="441"/>
      <c r="BF2203" s="441"/>
      <c r="BG2203" s="441"/>
      <c r="BH2203" s="441"/>
      <c r="BI2203" s="441"/>
      <c r="BJ2203" s="441"/>
      <c r="BK2203" s="441"/>
    </row>
    <row r="2204" spans="1:63" x14ac:dyDescent="0.25">
      <c r="A2204" s="443"/>
      <c r="B2204" s="438"/>
      <c r="C2204" s="441"/>
      <c r="D2204" s="441"/>
      <c r="E2204" s="441"/>
      <c r="I2204" s="442"/>
      <c r="Q2204" s="443"/>
      <c r="S2204" s="443"/>
      <c r="T2204" s="441"/>
      <c r="U2204" s="444"/>
      <c r="V2204" s="438"/>
      <c r="W2204" s="443"/>
      <c r="X2204" s="443"/>
      <c r="Y2204" s="441"/>
      <c r="Z2204" s="445"/>
      <c r="AA2204" s="441"/>
      <c r="AB2204" s="443"/>
      <c r="AC2204" s="441"/>
      <c r="AD2204" s="444"/>
      <c r="AG2204" s="441"/>
      <c r="AH2204" s="441"/>
      <c r="AI2204" s="443"/>
      <c r="AL2204" s="441"/>
      <c r="AN2204" s="441"/>
      <c r="AO2204" s="443"/>
      <c r="AP2204" s="441"/>
      <c r="AQ2204" s="441"/>
      <c r="AR2204" s="441"/>
      <c r="AS2204" s="441"/>
      <c r="AT2204" s="441"/>
      <c r="AU2204" s="441"/>
      <c r="AV2204" s="443"/>
      <c r="AW2204" s="442"/>
      <c r="AY2204" s="441"/>
      <c r="BC2204" s="441"/>
      <c r="BD2204" s="441"/>
      <c r="BE2204" s="441"/>
      <c r="BF2204" s="441"/>
      <c r="BG2204" s="441"/>
      <c r="BH2204" s="441"/>
      <c r="BI2204" s="441"/>
      <c r="BJ2204" s="441"/>
      <c r="BK2204" s="441"/>
    </row>
    <row r="2205" spans="1:63" x14ac:dyDescent="0.25">
      <c r="A2205" s="443"/>
      <c r="B2205" s="438"/>
      <c r="C2205" s="441"/>
      <c r="D2205" s="441"/>
      <c r="E2205" s="441"/>
      <c r="I2205" s="442"/>
      <c r="Q2205" s="443"/>
      <c r="S2205" s="443"/>
      <c r="T2205" s="441"/>
      <c r="U2205" s="444"/>
      <c r="V2205" s="438"/>
      <c r="W2205" s="443"/>
      <c r="X2205" s="443"/>
      <c r="Y2205" s="441"/>
      <c r="Z2205" s="445"/>
      <c r="AA2205" s="441"/>
      <c r="AB2205" s="443"/>
      <c r="AC2205" s="441"/>
      <c r="AD2205" s="444"/>
      <c r="AG2205" s="441"/>
      <c r="AH2205" s="441"/>
      <c r="AI2205" s="443"/>
      <c r="AL2205" s="441"/>
      <c r="AN2205" s="441"/>
      <c r="AO2205" s="443"/>
      <c r="AP2205" s="441"/>
      <c r="AQ2205" s="441"/>
      <c r="AR2205" s="441"/>
      <c r="AS2205" s="441"/>
      <c r="AT2205" s="441"/>
      <c r="AU2205" s="441"/>
      <c r="AV2205" s="443"/>
      <c r="AW2205" s="442"/>
      <c r="AY2205" s="441"/>
      <c r="BC2205" s="441"/>
      <c r="BD2205" s="441"/>
      <c r="BE2205" s="441"/>
      <c r="BF2205" s="441"/>
      <c r="BG2205" s="441"/>
      <c r="BH2205" s="441"/>
      <c r="BI2205" s="441"/>
      <c r="BJ2205" s="441"/>
      <c r="BK2205" s="441"/>
    </row>
    <row r="2206" spans="1:63" x14ac:dyDescent="0.25">
      <c r="A2206" s="443"/>
      <c r="B2206" s="438"/>
      <c r="C2206" s="441"/>
      <c r="D2206" s="441"/>
      <c r="E2206" s="441"/>
      <c r="I2206" s="442"/>
      <c r="Q2206" s="443"/>
      <c r="S2206" s="443"/>
      <c r="T2206" s="441"/>
      <c r="U2206" s="444"/>
      <c r="V2206" s="438"/>
      <c r="W2206" s="443"/>
      <c r="X2206" s="443"/>
      <c r="Y2206" s="441"/>
      <c r="Z2206" s="445"/>
      <c r="AA2206" s="441"/>
      <c r="AB2206" s="443"/>
      <c r="AC2206" s="441"/>
      <c r="AD2206" s="444"/>
      <c r="AG2206" s="441"/>
      <c r="AH2206" s="441"/>
      <c r="AI2206" s="443"/>
      <c r="AL2206" s="441"/>
      <c r="AN2206" s="441"/>
      <c r="AO2206" s="443"/>
      <c r="AP2206" s="441"/>
      <c r="AQ2206" s="441"/>
      <c r="AR2206" s="441"/>
      <c r="AS2206" s="441"/>
      <c r="AT2206" s="441"/>
      <c r="AU2206" s="441"/>
      <c r="AV2206" s="443"/>
      <c r="AW2206" s="442"/>
      <c r="AY2206" s="441"/>
      <c r="BC2206" s="441"/>
      <c r="BD2206" s="441"/>
      <c r="BE2206" s="441"/>
      <c r="BF2206" s="441"/>
      <c r="BG2206" s="441"/>
      <c r="BH2206" s="441"/>
      <c r="BI2206" s="441"/>
      <c r="BJ2206" s="441"/>
      <c r="BK2206" s="441"/>
    </row>
    <row r="2207" spans="1:63" x14ac:dyDescent="0.25">
      <c r="A2207" s="443"/>
      <c r="B2207" s="438"/>
      <c r="C2207" s="441"/>
      <c r="D2207" s="441"/>
      <c r="E2207" s="441"/>
      <c r="I2207" s="442"/>
      <c r="Q2207" s="443"/>
      <c r="S2207" s="443"/>
      <c r="T2207" s="441"/>
      <c r="U2207" s="444"/>
      <c r="V2207" s="438"/>
      <c r="W2207" s="443"/>
      <c r="X2207" s="443"/>
      <c r="Y2207" s="441"/>
      <c r="Z2207" s="445"/>
      <c r="AA2207" s="441"/>
      <c r="AB2207" s="443"/>
      <c r="AC2207" s="441"/>
      <c r="AD2207" s="444"/>
      <c r="AG2207" s="441"/>
      <c r="AH2207" s="441"/>
      <c r="AI2207" s="443"/>
      <c r="AL2207" s="441"/>
      <c r="AN2207" s="441"/>
      <c r="AO2207" s="443"/>
      <c r="AP2207" s="441"/>
      <c r="AQ2207" s="441"/>
      <c r="AR2207" s="441"/>
      <c r="AS2207" s="441"/>
      <c r="AT2207" s="441"/>
      <c r="AU2207" s="441"/>
      <c r="AV2207" s="443"/>
      <c r="AW2207" s="442"/>
      <c r="AY2207" s="441"/>
      <c r="BC2207" s="441"/>
      <c r="BD2207" s="441"/>
      <c r="BE2207" s="441"/>
      <c r="BF2207" s="441"/>
      <c r="BG2207" s="441"/>
      <c r="BH2207" s="441"/>
      <c r="BI2207" s="441"/>
      <c r="BJ2207" s="441"/>
      <c r="BK2207" s="441"/>
    </row>
    <row r="2208" spans="1:63" x14ac:dyDescent="0.25">
      <c r="A2208" s="443"/>
      <c r="B2208" s="438"/>
      <c r="C2208" s="441"/>
      <c r="D2208" s="441"/>
      <c r="E2208" s="441"/>
      <c r="I2208" s="442"/>
      <c r="Q2208" s="443"/>
      <c r="S2208" s="443"/>
      <c r="T2208" s="441"/>
      <c r="U2208" s="444"/>
      <c r="V2208" s="438"/>
      <c r="W2208" s="443"/>
      <c r="X2208" s="443"/>
      <c r="Y2208" s="441"/>
      <c r="Z2208" s="445"/>
      <c r="AA2208" s="441"/>
      <c r="AB2208" s="443"/>
      <c r="AC2208" s="441"/>
      <c r="AD2208" s="444"/>
      <c r="AG2208" s="441"/>
      <c r="AH2208" s="441"/>
      <c r="AI2208" s="443"/>
      <c r="AL2208" s="441"/>
      <c r="AN2208" s="441"/>
      <c r="AO2208" s="443"/>
      <c r="AP2208" s="441"/>
      <c r="AQ2208" s="441"/>
      <c r="AR2208" s="441"/>
      <c r="AS2208" s="441"/>
      <c r="AT2208" s="441"/>
      <c r="AU2208" s="441"/>
      <c r="AV2208" s="443"/>
      <c r="AW2208" s="442"/>
      <c r="AY2208" s="441"/>
      <c r="BC2208" s="441"/>
      <c r="BD2208" s="441"/>
      <c r="BE2208" s="441"/>
      <c r="BF2208" s="441"/>
      <c r="BG2208" s="441"/>
      <c r="BH2208" s="441"/>
      <c r="BI2208" s="441"/>
      <c r="BJ2208" s="441"/>
      <c r="BK2208" s="441"/>
    </row>
    <row r="2209" spans="1:63" x14ac:dyDescent="0.25">
      <c r="A2209" s="443"/>
      <c r="B2209" s="438"/>
      <c r="C2209" s="441"/>
      <c r="D2209" s="441"/>
      <c r="E2209" s="441"/>
      <c r="I2209" s="442"/>
      <c r="Q2209" s="443"/>
      <c r="S2209" s="443"/>
      <c r="T2209" s="441"/>
      <c r="U2209" s="444"/>
      <c r="V2209" s="438"/>
      <c r="W2209" s="443"/>
      <c r="X2209" s="443"/>
      <c r="Y2209" s="441"/>
      <c r="Z2209" s="445"/>
      <c r="AA2209" s="441"/>
      <c r="AB2209" s="443"/>
      <c r="AC2209" s="441"/>
      <c r="AD2209" s="444"/>
      <c r="AG2209" s="441"/>
      <c r="AH2209" s="441"/>
      <c r="AI2209" s="443"/>
      <c r="AL2209" s="441"/>
      <c r="AN2209" s="441"/>
      <c r="AO2209" s="443"/>
      <c r="AP2209" s="441"/>
      <c r="AQ2209" s="441"/>
      <c r="AR2209" s="441"/>
      <c r="AS2209" s="441"/>
      <c r="AT2209" s="441"/>
      <c r="AU2209" s="441"/>
      <c r="AV2209" s="443"/>
      <c r="AW2209" s="442"/>
      <c r="AY2209" s="441"/>
      <c r="BC2209" s="441"/>
      <c r="BD2209" s="441"/>
      <c r="BE2209" s="441"/>
      <c r="BF2209" s="441"/>
      <c r="BG2209" s="441"/>
      <c r="BH2209" s="441"/>
      <c r="BI2209" s="441"/>
      <c r="BJ2209" s="441"/>
      <c r="BK2209" s="441"/>
    </row>
    <row r="2210" spans="1:63" x14ac:dyDescent="0.25">
      <c r="A2210" s="443"/>
      <c r="B2210" s="438"/>
      <c r="C2210" s="441"/>
      <c r="D2210" s="441"/>
      <c r="E2210" s="441"/>
      <c r="I2210" s="442"/>
      <c r="Q2210" s="443"/>
      <c r="S2210" s="443"/>
      <c r="T2210" s="441"/>
      <c r="U2210" s="444"/>
      <c r="V2210" s="438"/>
      <c r="W2210" s="443"/>
      <c r="X2210" s="443"/>
      <c r="Y2210" s="441"/>
      <c r="Z2210" s="445"/>
      <c r="AA2210" s="441"/>
      <c r="AB2210" s="443"/>
      <c r="AC2210" s="441"/>
      <c r="AD2210" s="444"/>
      <c r="AG2210" s="441"/>
      <c r="AH2210" s="441"/>
      <c r="AI2210" s="443"/>
      <c r="AL2210" s="441"/>
      <c r="AN2210" s="441"/>
      <c r="AO2210" s="443"/>
      <c r="AP2210" s="441"/>
      <c r="AQ2210" s="441"/>
      <c r="AR2210" s="441"/>
      <c r="AS2210" s="441"/>
      <c r="AT2210" s="441"/>
      <c r="AU2210" s="441"/>
      <c r="AV2210" s="443"/>
      <c r="AW2210" s="442"/>
      <c r="AY2210" s="441"/>
      <c r="BC2210" s="441"/>
      <c r="BD2210" s="441"/>
      <c r="BE2210" s="441"/>
      <c r="BF2210" s="441"/>
      <c r="BG2210" s="441"/>
      <c r="BH2210" s="441"/>
      <c r="BI2210" s="441"/>
      <c r="BJ2210" s="441"/>
      <c r="BK2210" s="441"/>
    </row>
    <row r="2211" spans="1:63" x14ac:dyDescent="0.25">
      <c r="A2211" s="443"/>
      <c r="B2211" s="438"/>
      <c r="C2211" s="441"/>
      <c r="D2211" s="441"/>
      <c r="E2211" s="441"/>
      <c r="I2211" s="442"/>
      <c r="Q2211" s="443"/>
      <c r="S2211" s="443"/>
      <c r="T2211" s="441"/>
      <c r="U2211" s="444"/>
      <c r="V2211" s="438"/>
      <c r="W2211" s="443"/>
      <c r="X2211" s="443"/>
      <c r="Y2211" s="441"/>
      <c r="Z2211" s="445"/>
      <c r="AA2211" s="441"/>
      <c r="AB2211" s="443"/>
      <c r="AC2211" s="441"/>
      <c r="AD2211" s="444"/>
      <c r="AG2211" s="441"/>
      <c r="AH2211" s="441"/>
      <c r="AI2211" s="443"/>
      <c r="AL2211" s="441"/>
      <c r="AN2211" s="441"/>
      <c r="AO2211" s="443"/>
      <c r="AP2211" s="441"/>
      <c r="AQ2211" s="441"/>
      <c r="AR2211" s="441"/>
      <c r="AS2211" s="441"/>
      <c r="AT2211" s="441"/>
      <c r="AU2211" s="441"/>
      <c r="AV2211" s="443"/>
      <c r="AW2211" s="442"/>
      <c r="AY2211" s="441"/>
      <c r="BC2211" s="441"/>
      <c r="BD2211" s="441"/>
      <c r="BE2211" s="441"/>
      <c r="BF2211" s="441"/>
      <c r="BG2211" s="441"/>
      <c r="BH2211" s="441"/>
      <c r="BI2211" s="441"/>
      <c r="BJ2211" s="441"/>
      <c r="BK2211" s="441"/>
    </row>
    <row r="2212" spans="1:63" x14ac:dyDescent="0.25">
      <c r="A2212" s="443"/>
      <c r="B2212" s="438"/>
      <c r="C2212" s="441"/>
      <c r="D2212" s="441"/>
      <c r="E2212" s="441"/>
      <c r="I2212" s="442"/>
      <c r="Q2212" s="443"/>
      <c r="S2212" s="443"/>
      <c r="T2212" s="441"/>
      <c r="U2212" s="444"/>
      <c r="V2212" s="438"/>
      <c r="W2212" s="443"/>
      <c r="X2212" s="443"/>
      <c r="Y2212" s="441"/>
      <c r="Z2212" s="445"/>
      <c r="AA2212" s="441"/>
      <c r="AB2212" s="443"/>
      <c r="AC2212" s="441"/>
      <c r="AD2212" s="444"/>
      <c r="AG2212" s="441"/>
      <c r="AH2212" s="441"/>
      <c r="AI2212" s="443"/>
      <c r="AL2212" s="441"/>
      <c r="AN2212" s="441"/>
      <c r="AO2212" s="443"/>
      <c r="AP2212" s="441"/>
      <c r="AQ2212" s="441"/>
      <c r="AR2212" s="441"/>
      <c r="AS2212" s="441"/>
      <c r="AT2212" s="441"/>
      <c r="AU2212" s="441"/>
      <c r="AV2212" s="443"/>
      <c r="AW2212" s="442"/>
      <c r="AY2212" s="441"/>
      <c r="BC2212" s="441"/>
      <c r="BD2212" s="441"/>
      <c r="BE2212" s="441"/>
      <c r="BF2212" s="441"/>
      <c r="BG2212" s="441"/>
      <c r="BH2212" s="441"/>
      <c r="BI2212" s="441"/>
      <c r="BJ2212" s="441"/>
      <c r="BK2212" s="441"/>
    </row>
    <row r="2213" spans="1:63" x14ac:dyDescent="0.25">
      <c r="A2213" s="443"/>
      <c r="B2213" s="438"/>
      <c r="C2213" s="441"/>
      <c r="D2213" s="441"/>
      <c r="E2213" s="441"/>
      <c r="I2213" s="442"/>
      <c r="Q2213" s="443"/>
      <c r="S2213" s="443"/>
      <c r="T2213" s="441"/>
      <c r="U2213" s="444"/>
      <c r="V2213" s="438"/>
      <c r="W2213" s="443"/>
      <c r="X2213" s="443"/>
      <c r="Y2213" s="441"/>
      <c r="Z2213" s="445"/>
      <c r="AA2213" s="441"/>
      <c r="AB2213" s="443"/>
      <c r="AC2213" s="441"/>
      <c r="AD2213" s="444"/>
      <c r="AG2213" s="441"/>
      <c r="AH2213" s="441"/>
      <c r="AI2213" s="443"/>
      <c r="AL2213" s="441"/>
      <c r="AN2213" s="441"/>
      <c r="AO2213" s="443"/>
      <c r="AP2213" s="441"/>
      <c r="AQ2213" s="441"/>
      <c r="AR2213" s="441"/>
      <c r="AS2213" s="441"/>
      <c r="AT2213" s="441"/>
      <c r="AU2213" s="441"/>
      <c r="AV2213" s="443"/>
      <c r="AW2213" s="442"/>
      <c r="AY2213" s="441"/>
      <c r="BC2213" s="441"/>
      <c r="BD2213" s="441"/>
      <c r="BE2213" s="441"/>
      <c r="BF2213" s="441"/>
      <c r="BG2213" s="441"/>
      <c r="BH2213" s="441"/>
      <c r="BI2213" s="441"/>
      <c r="BJ2213" s="441"/>
      <c r="BK2213" s="441"/>
    </row>
    <row r="2214" spans="1:63" x14ac:dyDescent="0.25">
      <c r="A2214" s="443"/>
      <c r="B2214" s="438"/>
      <c r="C2214" s="441"/>
      <c r="D2214" s="441"/>
      <c r="E2214" s="441"/>
      <c r="I2214" s="442"/>
      <c r="Q2214" s="443"/>
      <c r="S2214" s="443"/>
      <c r="T2214" s="441"/>
      <c r="U2214" s="444"/>
      <c r="V2214" s="438"/>
      <c r="W2214" s="443"/>
      <c r="X2214" s="443"/>
      <c r="Y2214" s="441"/>
      <c r="Z2214" s="445"/>
      <c r="AA2214" s="441"/>
      <c r="AB2214" s="443"/>
      <c r="AC2214" s="441"/>
      <c r="AD2214" s="444"/>
      <c r="AG2214" s="441"/>
      <c r="AH2214" s="441"/>
      <c r="AI2214" s="443"/>
      <c r="AL2214" s="441"/>
      <c r="AN2214" s="441"/>
      <c r="AO2214" s="443"/>
      <c r="AP2214" s="441"/>
      <c r="AQ2214" s="441"/>
      <c r="AR2214" s="441"/>
      <c r="AS2214" s="441"/>
      <c r="AT2214" s="441"/>
      <c r="AU2214" s="441"/>
      <c r="AV2214" s="443"/>
      <c r="AW2214" s="442"/>
      <c r="AY2214" s="441"/>
      <c r="BC2214" s="441"/>
      <c r="BD2214" s="441"/>
      <c r="BE2214" s="441"/>
      <c r="BF2214" s="441"/>
      <c r="BG2214" s="441"/>
      <c r="BH2214" s="441"/>
      <c r="BI2214" s="441"/>
      <c r="BJ2214" s="441"/>
      <c r="BK2214" s="441"/>
    </row>
    <row r="2215" spans="1:63" x14ac:dyDescent="0.25">
      <c r="A2215" s="443"/>
      <c r="B2215" s="438"/>
      <c r="C2215" s="441"/>
      <c r="D2215" s="441"/>
      <c r="E2215" s="441"/>
      <c r="I2215" s="442"/>
      <c r="Q2215" s="443"/>
      <c r="S2215" s="443"/>
      <c r="T2215" s="441"/>
      <c r="U2215" s="444"/>
      <c r="V2215" s="438"/>
      <c r="W2215" s="443"/>
      <c r="X2215" s="443"/>
      <c r="Y2215" s="441"/>
      <c r="Z2215" s="445"/>
      <c r="AA2215" s="441"/>
      <c r="AB2215" s="443"/>
      <c r="AC2215" s="441"/>
      <c r="AD2215" s="444"/>
      <c r="AG2215" s="441"/>
      <c r="AH2215" s="441"/>
      <c r="AI2215" s="443"/>
      <c r="AL2215" s="441"/>
      <c r="AN2215" s="441"/>
      <c r="AO2215" s="443"/>
      <c r="AP2215" s="441"/>
      <c r="AQ2215" s="441"/>
      <c r="AR2215" s="441"/>
      <c r="AS2215" s="441"/>
      <c r="AT2215" s="441"/>
      <c r="AU2215" s="441"/>
      <c r="AV2215" s="443"/>
      <c r="AW2215" s="442"/>
      <c r="AY2215" s="441"/>
      <c r="BC2215" s="441"/>
      <c r="BD2215" s="441"/>
      <c r="BE2215" s="441"/>
      <c r="BF2215" s="441"/>
      <c r="BG2215" s="441"/>
      <c r="BH2215" s="441"/>
      <c r="BI2215" s="441"/>
      <c r="BJ2215" s="441"/>
      <c r="BK2215" s="441"/>
    </row>
    <row r="2216" spans="1:63" x14ac:dyDescent="0.25">
      <c r="A2216" s="443"/>
      <c r="B2216" s="438"/>
      <c r="C2216" s="441"/>
      <c r="D2216" s="441"/>
      <c r="E2216" s="441"/>
      <c r="I2216" s="442"/>
      <c r="Q2216" s="443"/>
      <c r="S2216" s="443"/>
      <c r="T2216" s="441"/>
      <c r="U2216" s="444"/>
      <c r="V2216" s="438"/>
      <c r="W2216" s="443"/>
      <c r="X2216" s="443"/>
      <c r="Y2216" s="441"/>
      <c r="Z2216" s="445"/>
      <c r="AA2216" s="441"/>
      <c r="AB2216" s="443"/>
      <c r="AC2216" s="441"/>
      <c r="AD2216" s="444"/>
      <c r="AG2216" s="441"/>
      <c r="AH2216" s="441"/>
      <c r="AI2216" s="443"/>
      <c r="AL2216" s="441"/>
      <c r="AN2216" s="441"/>
      <c r="AO2216" s="443"/>
      <c r="AP2216" s="441"/>
      <c r="AQ2216" s="441"/>
      <c r="AR2216" s="441"/>
      <c r="AS2216" s="441"/>
      <c r="AT2216" s="441"/>
      <c r="AU2216" s="441"/>
      <c r="AV2216" s="443"/>
      <c r="AW2216" s="442"/>
      <c r="AY2216" s="441"/>
      <c r="BC2216" s="441"/>
      <c r="BD2216" s="441"/>
      <c r="BE2216" s="441"/>
      <c r="BF2216" s="441"/>
      <c r="BG2216" s="441"/>
      <c r="BH2216" s="441"/>
      <c r="BI2216" s="441"/>
      <c r="BJ2216" s="441"/>
      <c r="BK2216" s="441"/>
    </row>
    <row r="2217" spans="1:63" x14ac:dyDescent="0.25">
      <c r="A2217" s="443"/>
      <c r="B2217" s="438"/>
      <c r="C2217" s="441"/>
      <c r="D2217" s="441"/>
      <c r="E2217" s="441"/>
      <c r="I2217" s="442"/>
      <c r="Q2217" s="443"/>
      <c r="S2217" s="443"/>
      <c r="T2217" s="441"/>
      <c r="U2217" s="444"/>
      <c r="V2217" s="438"/>
      <c r="W2217" s="443"/>
      <c r="X2217" s="443"/>
      <c r="Y2217" s="441"/>
      <c r="Z2217" s="445"/>
      <c r="AA2217" s="441"/>
      <c r="AB2217" s="443"/>
      <c r="AC2217" s="441"/>
      <c r="AD2217" s="444"/>
      <c r="AG2217" s="441"/>
      <c r="AH2217" s="441"/>
      <c r="AI2217" s="443"/>
      <c r="AL2217" s="441"/>
      <c r="AN2217" s="441"/>
      <c r="AO2217" s="443"/>
      <c r="AP2217" s="441"/>
      <c r="AQ2217" s="441"/>
      <c r="AR2217" s="441"/>
      <c r="AS2217" s="441"/>
      <c r="AT2217" s="441"/>
      <c r="AU2217" s="441"/>
      <c r="AV2217" s="443"/>
      <c r="AW2217" s="442"/>
      <c r="AY2217" s="441"/>
      <c r="BC2217" s="441"/>
      <c r="BD2217" s="441"/>
      <c r="BE2217" s="441"/>
      <c r="BF2217" s="441"/>
      <c r="BG2217" s="441"/>
      <c r="BH2217" s="441"/>
      <c r="BI2217" s="441"/>
      <c r="BJ2217" s="441"/>
      <c r="BK2217" s="441"/>
    </row>
    <row r="2218" spans="1:63" x14ac:dyDescent="0.25">
      <c r="A2218" s="443"/>
      <c r="B2218" s="438"/>
      <c r="C2218" s="441"/>
      <c r="D2218" s="441"/>
      <c r="E2218" s="441"/>
      <c r="I2218" s="442"/>
      <c r="Q2218" s="443"/>
      <c r="S2218" s="443"/>
      <c r="T2218" s="441"/>
      <c r="U2218" s="444"/>
      <c r="V2218" s="438"/>
      <c r="W2218" s="443"/>
      <c r="X2218" s="443"/>
      <c r="Y2218" s="441"/>
      <c r="Z2218" s="445"/>
      <c r="AA2218" s="441"/>
      <c r="AB2218" s="443"/>
      <c r="AC2218" s="441"/>
      <c r="AD2218" s="444"/>
      <c r="AG2218" s="441"/>
      <c r="AH2218" s="441"/>
      <c r="AI2218" s="443"/>
      <c r="AL2218" s="441"/>
      <c r="AN2218" s="441"/>
      <c r="AO2218" s="443"/>
      <c r="AP2218" s="441"/>
      <c r="AQ2218" s="441"/>
      <c r="AR2218" s="441"/>
      <c r="AS2218" s="441"/>
      <c r="AT2218" s="441"/>
      <c r="AU2218" s="441"/>
      <c r="AV2218" s="443"/>
      <c r="AW2218" s="442"/>
      <c r="AY2218" s="441"/>
      <c r="BC2218" s="441"/>
      <c r="BD2218" s="441"/>
      <c r="BE2218" s="441"/>
      <c r="BF2218" s="441"/>
      <c r="BG2218" s="441"/>
      <c r="BH2218" s="441"/>
      <c r="BI2218" s="441"/>
      <c r="BJ2218" s="441"/>
      <c r="BK2218" s="441"/>
    </row>
    <row r="2219" spans="1:63" x14ac:dyDescent="0.25">
      <c r="A2219" s="443"/>
      <c r="B2219" s="438"/>
      <c r="C2219" s="441"/>
      <c r="D2219" s="441"/>
      <c r="E2219" s="441"/>
      <c r="I2219" s="442"/>
      <c r="Q2219" s="443"/>
      <c r="S2219" s="443"/>
      <c r="T2219" s="441"/>
      <c r="U2219" s="444"/>
      <c r="V2219" s="438"/>
      <c r="W2219" s="443"/>
      <c r="X2219" s="443"/>
      <c r="Y2219" s="441"/>
      <c r="Z2219" s="445"/>
      <c r="AA2219" s="441"/>
      <c r="AB2219" s="443"/>
      <c r="AC2219" s="441"/>
      <c r="AD2219" s="444"/>
      <c r="AG2219" s="441"/>
      <c r="AH2219" s="441"/>
      <c r="AI2219" s="443"/>
      <c r="AL2219" s="441"/>
      <c r="AN2219" s="441"/>
      <c r="AO2219" s="443"/>
      <c r="AP2219" s="441"/>
      <c r="AQ2219" s="441"/>
      <c r="AR2219" s="441"/>
      <c r="AS2219" s="441"/>
      <c r="AT2219" s="441"/>
      <c r="AU2219" s="441"/>
      <c r="AV2219" s="443"/>
      <c r="AW2219" s="442"/>
      <c r="AY2219" s="441"/>
      <c r="BC2219" s="441"/>
      <c r="BD2219" s="441"/>
      <c r="BE2219" s="441"/>
      <c r="BF2219" s="441"/>
      <c r="BG2219" s="441"/>
      <c r="BH2219" s="441"/>
      <c r="BI2219" s="441"/>
      <c r="BJ2219" s="441"/>
      <c r="BK2219" s="441"/>
    </row>
    <row r="2220" spans="1:63" x14ac:dyDescent="0.25">
      <c r="A2220" s="443"/>
      <c r="B2220" s="438"/>
      <c r="C2220" s="441"/>
      <c r="D2220" s="441"/>
      <c r="E2220" s="441"/>
      <c r="I2220" s="442"/>
      <c r="Q2220" s="443"/>
      <c r="S2220" s="443"/>
      <c r="T2220" s="441"/>
      <c r="U2220" s="444"/>
      <c r="V2220" s="438"/>
      <c r="W2220" s="443"/>
      <c r="X2220" s="443"/>
      <c r="Y2220" s="441"/>
      <c r="Z2220" s="445"/>
      <c r="AA2220" s="441"/>
      <c r="AB2220" s="443"/>
      <c r="AC2220" s="441"/>
      <c r="AD2220" s="444"/>
      <c r="AG2220" s="441"/>
      <c r="AH2220" s="441"/>
      <c r="AI2220" s="443"/>
      <c r="AL2220" s="441"/>
      <c r="AN2220" s="441"/>
      <c r="AO2220" s="443"/>
      <c r="AP2220" s="441"/>
      <c r="AQ2220" s="441"/>
      <c r="AR2220" s="441"/>
      <c r="AS2220" s="441"/>
      <c r="AT2220" s="441"/>
      <c r="AU2220" s="441"/>
      <c r="AV2220" s="443"/>
      <c r="AW2220" s="442"/>
      <c r="AY2220" s="441"/>
      <c r="BC2220" s="441"/>
      <c r="BD2220" s="441"/>
      <c r="BE2220" s="441"/>
      <c r="BF2220" s="441"/>
      <c r="BG2220" s="441"/>
      <c r="BH2220" s="441"/>
      <c r="BI2220" s="441"/>
      <c r="BJ2220" s="441"/>
      <c r="BK2220" s="441"/>
    </row>
    <row r="2221" spans="1:63" x14ac:dyDescent="0.25">
      <c r="A2221" s="443"/>
      <c r="B2221" s="438"/>
      <c r="C2221" s="441"/>
      <c r="D2221" s="441"/>
      <c r="E2221" s="441"/>
      <c r="I2221" s="442"/>
      <c r="Q2221" s="443"/>
      <c r="S2221" s="443"/>
      <c r="T2221" s="441"/>
      <c r="U2221" s="444"/>
      <c r="V2221" s="438"/>
      <c r="W2221" s="443"/>
      <c r="X2221" s="443"/>
      <c r="Y2221" s="441"/>
      <c r="Z2221" s="445"/>
      <c r="AA2221" s="441"/>
      <c r="AB2221" s="443"/>
      <c r="AC2221" s="441"/>
      <c r="AD2221" s="444"/>
      <c r="AG2221" s="441"/>
      <c r="AH2221" s="441"/>
      <c r="AI2221" s="443"/>
      <c r="AL2221" s="441"/>
      <c r="AN2221" s="441"/>
      <c r="AO2221" s="443"/>
      <c r="AP2221" s="441"/>
      <c r="AQ2221" s="441"/>
      <c r="AR2221" s="441"/>
      <c r="AS2221" s="441"/>
      <c r="AT2221" s="441"/>
      <c r="AU2221" s="441"/>
      <c r="AV2221" s="443"/>
      <c r="AW2221" s="442"/>
      <c r="AY2221" s="441"/>
      <c r="BC2221" s="441"/>
      <c r="BD2221" s="441"/>
      <c r="BE2221" s="441"/>
      <c r="BF2221" s="441"/>
      <c r="BG2221" s="441"/>
      <c r="BH2221" s="441"/>
      <c r="BI2221" s="441"/>
      <c r="BJ2221" s="441"/>
      <c r="BK2221" s="441"/>
    </row>
    <row r="2222" spans="1:63" x14ac:dyDescent="0.25">
      <c r="A2222" s="443"/>
      <c r="B2222" s="438"/>
      <c r="C2222" s="441"/>
      <c r="D2222" s="441"/>
      <c r="E2222" s="441"/>
      <c r="I2222" s="442"/>
      <c r="Q2222" s="443"/>
      <c r="S2222" s="443"/>
      <c r="T2222" s="441"/>
      <c r="U2222" s="444"/>
      <c r="V2222" s="438"/>
      <c r="W2222" s="443"/>
      <c r="X2222" s="443"/>
      <c r="Y2222" s="441"/>
      <c r="Z2222" s="445"/>
      <c r="AA2222" s="441"/>
      <c r="AB2222" s="443"/>
      <c r="AC2222" s="441"/>
      <c r="AD2222" s="444"/>
      <c r="AG2222" s="441"/>
      <c r="AH2222" s="441"/>
      <c r="AI2222" s="443"/>
      <c r="AL2222" s="441"/>
      <c r="AN2222" s="441"/>
      <c r="AO2222" s="443"/>
      <c r="AP2222" s="441"/>
      <c r="AQ2222" s="441"/>
      <c r="AR2222" s="441"/>
      <c r="AS2222" s="441"/>
      <c r="AT2222" s="441"/>
      <c r="AU2222" s="441"/>
      <c r="AV2222" s="443"/>
      <c r="AW2222" s="442"/>
      <c r="AY2222" s="441"/>
      <c r="BC2222" s="441"/>
      <c r="BD2222" s="441"/>
      <c r="BE2222" s="441"/>
      <c r="BF2222" s="441"/>
      <c r="BG2222" s="441"/>
      <c r="BH2222" s="441"/>
      <c r="BI2222" s="441"/>
      <c r="BJ2222" s="441"/>
      <c r="BK2222" s="441"/>
    </row>
    <row r="2223" spans="1:63" x14ac:dyDescent="0.25">
      <c r="A2223" s="443"/>
      <c r="B2223" s="438"/>
      <c r="C2223" s="441"/>
      <c r="D2223" s="441"/>
      <c r="E2223" s="441"/>
      <c r="I2223" s="442"/>
      <c r="Q2223" s="443"/>
      <c r="S2223" s="443"/>
      <c r="T2223" s="441"/>
      <c r="U2223" s="444"/>
      <c r="V2223" s="438"/>
      <c r="W2223" s="443"/>
      <c r="X2223" s="443"/>
      <c r="Y2223" s="441"/>
      <c r="Z2223" s="445"/>
      <c r="AA2223" s="441"/>
      <c r="AB2223" s="443"/>
      <c r="AC2223" s="441"/>
      <c r="AD2223" s="444"/>
      <c r="AG2223" s="441"/>
      <c r="AH2223" s="441"/>
      <c r="AI2223" s="443"/>
      <c r="AL2223" s="441"/>
      <c r="AN2223" s="441"/>
      <c r="AO2223" s="443"/>
      <c r="AP2223" s="441"/>
      <c r="AQ2223" s="441"/>
      <c r="AR2223" s="441"/>
      <c r="AS2223" s="441"/>
      <c r="AT2223" s="441"/>
      <c r="AU2223" s="441"/>
      <c r="AV2223" s="443"/>
      <c r="AW2223" s="442"/>
      <c r="AY2223" s="441"/>
      <c r="BC2223" s="441"/>
      <c r="BD2223" s="441"/>
      <c r="BE2223" s="441"/>
      <c r="BF2223" s="441"/>
      <c r="BG2223" s="441"/>
      <c r="BH2223" s="441"/>
      <c r="BI2223" s="441"/>
      <c r="BJ2223" s="441"/>
      <c r="BK2223" s="441"/>
    </row>
    <row r="2224" spans="1:63" x14ac:dyDescent="0.25">
      <c r="A2224" s="443"/>
      <c r="B2224" s="438"/>
      <c r="C2224" s="441"/>
      <c r="D2224" s="441"/>
      <c r="E2224" s="441"/>
      <c r="I2224" s="442"/>
      <c r="Q2224" s="443"/>
      <c r="S2224" s="443"/>
      <c r="T2224" s="441"/>
      <c r="U2224" s="444"/>
      <c r="V2224" s="438"/>
      <c r="W2224" s="443"/>
      <c r="X2224" s="443"/>
      <c r="Y2224" s="441"/>
      <c r="Z2224" s="445"/>
      <c r="AA2224" s="441"/>
      <c r="AB2224" s="443"/>
      <c r="AC2224" s="441"/>
      <c r="AD2224" s="444"/>
      <c r="AG2224" s="441"/>
      <c r="AH2224" s="441"/>
      <c r="AI2224" s="443"/>
      <c r="AL2224" s="441"/>
      <c r="AN2224" s="441"/>
      <c r="AO2224" s="443"/>
      <c r="AP2224" s="441"/>
      <c r="AQ2224" s="441"/>
      <c r="AR2224" s="441"/>
      <c r="AS2224" s="441"/>
      <c r="AT2224" s="441"/>
      <c r="AU2224" s="441"/>
      <c r="AV2224" s="443"/>
      <c r="AW2224" s="442"/>
      <c r="AY2224" s="441"/>
      <c r="BC2224" s="441"/>
      <c r="BD2224" s="441"/>
      <c r="BE2224" s="441"/>
      <c r="BF2224" s="441"/>
      <c r="BG2224" s="441"/>
      <c r="BH2224" s="441"/>
      <c r="BI2224" s="441"/>
      <c r="BJ2224" s="441"/>
      <c r="BK2224" s="441"/>
    </row>
    <row r="2225" spans="1:63" x14ac:dyDescent="0.25">
      <c r="A2225" s="443"/>
      <c r="B2225" s="438"/>
      <c r="C2225" s="441"/>
      <c r="D2225" s="441"/>
      <c r="E2225" s="441"/>
      <c r="I2225" s="442"/>
      <c r="Q2225" s="443"/>
      <c r="S2225" s="443"/>
      <c r="T2225" s="441"/>
      <c r="U2225" s="444"/>
      <c r="V2225" s="438"/>
      <c r="W2225" s="443"/>
      <c r="X2225" s="443"/>
      <c r="Y2225" s="441"/>
      <c r="Z2225" s="445"/>
      <c r="AA2225" s="441"/>
      <c r="AB2225" s="443"/>
      <c r="AC2225" s="441"/>
      <c r="AD2225" s="444"/>
      <c r="AG2225" s="441"/>
      <c r="AH2225" s="441"/>
      <c r="AI2225" s="443"/>
      <c r="AL2225" s="441"/>
      <c r="AN2225" s="441"/>
      <c r="AO2225" s="443"/>
      <c r="AP2225" s="441"/>
      <c r="AQ2225" s="441"/>
      <c r="AR2225" s="441"/>
      <c r="AS2225" s="441"/>
      <c r="AT2225" s="441"/>
      <c r="AU2225" s="441"/>
      <c r="AV2225" s="443"/>
      <c r="AW2225" s="442"/>
      <c r="AY2225" s="441"/>
      <c r="BC2225" s="441"/>
      <c r="BD2225" s="441"/>
      <c r="BE2225" s="441"/>
      <c r="BF2225" s="441"/>
      <c r="BG2225" s="441"/>
      <c r="BH2225" s="441"/>
      <c r="BI2225" s="441"/>
      <c r="BJ2225" s="441"/>
      <c r="BK2225" s="441"/>
    </row>
    <row r="2226" spans="1:63" x14ac:dyDescent="0.25">
      <c r="A2226" s="443"/>
      <c r="B2226" s="438"/>
      <c r="C2226" s="441"/>
      <c r="D2226" s="441"/>
      <c r="E2226" s="441"/>
      <c r="I2226" s="442"/>
      <c r="Q2226" s="443"/>
      <c r="S2226" s="443"/>
      <c r="T2226" s="441"/>
      <c r="U2226" s="444"/>
      <c r="V2226" s="438"/>
      <c r="W2226" s="443"/>
      <c r="X2226" s="443"/>
      <c r="Y2226" s="441"/>
      <c r="Z2226" s="445"/>
      <c r="AA2226" s="441"/>
      <c r="AB2226" s="443"/>
      <c r="AC2226" s="441"/>
      <c r="AD2226" s="444"/>
      <c r="AG2226" s="441"/>
      <c r="AH2226" s="441"/>
      <c r="AI2226" s="443"/>
      <c r="AL2226" s="441"/>
      <c r="AN2226" s="441"/>
      <c r="AO2226" s="443"/>
      <c r="AP2226" s="441"/>
      <c r="AQ2226" s="441"/>
      <c r="AR2226" s="441"/>
      <c r="AS2226" s="441"/>
      <c r="AT2226" s="441"/>
      <c r="AU2226" s="441"/>
      <c r="AV2226" s="443"/>
      <c r="AW2226" s="442"/>
      <c r="AY2226" s="441"/>
      <c r="BC2226" s="441"/>
      <c r="BD2226" s="441"/>
      <c r="BE2226" s="441"/>
      <c r="BF2226" s="441"/>
      <c r="BG2226" s="441"/>
      <c r="BH2226" s="441"/>
      <c r="BI2226" s="441"/>
      <c r="BJ2226" s="441"/>
      <c r="BK2226" s="441"/>
    </row>
    <row r="2227" spans="1:63" x14ac:dyDescent="0.25">
      <c r="A2227" s="443"/>
      <c r="B2227" s="438"/>
      <c r="C2227" s="441"/>
      <c r="D2227" s="441"/>
      <c r="E2227" s="441"/>
      <c r="I2227" s="442"/>
      <c r="Q2227" s="443"/>
      <c r="S2227" s="443"/>
      <c r="T2227" s="441"/>
      <c r="U2227" s="444"/>
      <c r="V2227" s="438"/>
      <c r="W2227" s="443"/>
      <c r="X2227" s="443"/>
      <c r="Y2227" s="441"/>
      <c r="Z2227" s="445"/>
      <c r="AA2227" s="441"/>
      <c r="AB2227" s="443"/>
      <c r="AC2227" s="441"/>
      <c r="AD2227" s="444"/>
      <c r="AG2227" s="441"/>
      <c r="AH2227" s="441"/>
      <c r="AI2227" s="443"/>
      <c r="AL2227" s="441"/>
      <c r="AN2227" s="441"/>
      <c r="AO2227" s="443"/>
      <c r="AP2227" s="441"/>
      <c r="AQ2227" s="441"/>
      <c r="AR2227" s="441"/>
      <c r="AS2227" s="441"/>
      <c r="AT2227" s="441"/>
      <c r="AU2227" s="441"/>
      <c r="AV2227" s="443"/>
      <c r="AW2227" s="442"/>
      <c r="AY2227" s="441"/>
      <c r="BC2227" s="441"/>
      <c r="BD2227" s="441"/>
      <c r="BE2227" s="441"/>
      <c r="BF2227" s="441"/>
      <c r="BG2227" s="441"/>
      <c r="BH2227" s="441"/>
      <c r="BI2227" s="441"/>
      <c r="BJ2227" s="441"/>
      <c r="BK2227" s="441"/>
    </row>
    <row r="2228" spans="1:63" x14ac:dyDescent="0.25">
      <c r="A2228" s="443"/>
      <c r="B2228" s="438"/>
      <c r="C2228" s="441"/>
      <c r="D2228" s="441"/>
      <c r="E2228" s="441"/>
      <c r="I2228" s="442"/>
      <c r="Q2228" s="443"/>
      <c r="S2228" s="443"/>
      <c r="T2228" s="441"/>
      <c r="U2228" s="444"/>
      <c r="V2228" s="438"/>
      <c r="W2228" s="443"/>
      <c r="X2228" s="443"/>
      <c r="Y2228" s="441"/>
      <c r="Z2228" s="445"/>
      <c r="AA2228" s="441"/>
      <c r="AB2228" s="443"/>
      <c r="AC2228" s="441"/>
      <c r="AD2228" s="444"/>
      <c r="AG2228" s="441"/>
      <c r="AH2228" s="441"/>
      <c r="AI2228" s="443"/>
      <c r="AL2228" s="441"/>
      <c r="AN2228" s="441"/>
      <c r="AO2228" s="443"/>
      <c r="AP2228" s="441"/>
      <c r="AQ2228" s="441"/>
      <c r="AR2228" s="441"/>
      <c r="AS2228" s="441"/>
      <c r="AT2228" s="441"/>
      <c r="AU2228" s="441"/>
      <c r="AV2228" s="443"/>
      <c r="AW2228" s="442"/>
      <c r="AY2228" s="441"/>
      <c r="BC2228" s="441"/>
      <c r="BD2228" s="441"/>
      <c r="BE2228" s="441"/>
      <c r="BF2228" s="441"/>
      <c r="BG2228" s="441"/>
      <c r="BH2228" s="441"/>
      <c r="BI2228" s="441"/>
      <c r="BJ2228" s="441"/>
      <c r="BK2228" s="441"/>
    </row>
    <row r="2229" spans="1:63" x14ac:dyDescent="0.25">
      <c r="A2229" s="443"/>
      <c r="B2229" s="438"/>
      <c r="C2229" s="441"/>
      <c r="D2229" s="441"/>
      <c r="E2229" s="441"/>
      <c r="I2229" s="442"/>
      <c r="Q2229" s="443"/>
      <c r="S2229" s="443"/>
      <c r="T2229" s="441"/>
      <c r="U2229" s="444"/>
      <c r="V2229" s="438"/>
      <c r="W2229" s="443"/>
      <c r="X2229" s="443"/>
      <c r="Y2229" s="441"/>
      <c r="Z2229" s="445"/>
      <c r="AA2229" s="441"/>
      <c r="AB2229" s="443"/>
      <c r="AC2229" s="441"/>
      <c r="AD2229" s="444"/>
      <c r="AG2229" s="441"/>
      <c r="AH2229" s="441"/>
      <c r="AI2229" s="443"/>
      <c r="AL2229" s="441"/>
      <c r="AN2229" s="441"/>
      <c r="AO2229" s="443"/>
      <c r="AP2229" s="441"/>
      <c r="AQ2229" s="441"/>
      <c r="AR2229" s="441"/>
      <c r="AS2229" s="441"/>
      <c r="AT2229" s="441"/>
      <c r="AU2229" s="441"/>
      <c r="AV2229" s="443"/>
      <c r="AW2229" s="442"/>
      <c r="AY2229" s="441"/>
      <c r="BC2229" s="441"/>
      <c r="BD2229" s="441"/>
      <c r="BE2229" s="441"/>
      <c r="BF2229" s="441"/>
      <c r="BG2229" s="441"/>
      <c r="BH2229" s="441"/>
      <c r="BI2229" s="441"/>
      <c r="BJ2229" s="441"/>
      <c r="BK2229" s="441"/>
    </row>
    <row r="2230" spans="1:63" x14ac:dyDescent="0.25">
      <c r="A2230" s="443"/>
      <c r="B2230" s="438"/>
      <c r="C2230" s="441"/>
      <c r="D2230" s="441"/>
      <c r="E2230" s="441"/>
      <c r="I2230" s="442"/>
      <c r="Q2230" s="443"/>
      <c r="S2230" s="443"/>
      <c r="T2230" s="441"/>
      <c r="U2230" s="444"/>
      <c r="V2230" s="438"/>
      <c r="W2230" s="443"/>
      <c r="X2230" s="443"/>
      <c r="Y2230" s="441"/>
      <c r="Z2230" s="445"/>
      <c r="AA2230" s="441"/>
      <c r="AB2230" s="443"/>
      <c r="AC2230" s="441"/>
      <c r="AD2230" s="444"/>
      <c r="AG2230" s="441"/>
      <c r="AH2230" s="441"/>
      <c r="AI2230" s="443"/>
      <c r="AL2230" s="441"/>
      <c r="AN2230" s="441"/>
      <c r="AO2230" s="443"/>
      <c r="AP2230" s="441"/>
      <c r="AQ2230" s="441"/>
      <c r="AR2230" s="441"/>
      <c r="AS2230" s="441"/>
      <c r="AT2230" s="441"/>
      <c r="AU2230" s="441"/>
      <c r="AV2230" s="443"/>
      <c r="AW2230" s="442"/>
      <c r="AY2230" s="441"/>
      <c r="BC2230" s="441"/>
      <c r="BD2230" s="441"/>
      <c r="BE2230" s="441"/>
      <c r="BF2230" s="441"/>
      <c r="BG2230" s="441"/>
      <c r="BH2230" s="441"/>
      <c r="BI2230" s="441"/>
      <c r="BJ2230" s="441"/>
      <c r="BK2230" s="441"/>
    </row>
    <row r="2231" spans="1:63" x14ac:dyDescent="0.25">
      <c r="A2231" s="443"/>
      <c r="B2231" s="438"/>
      <c r="C2231" s="441"/>
      <c r="D2231" s="441"/>
      <c r="E2231" s="441"/>
      <c r="I2231" s="442"/>
      <c r="Q2231" s="443"/>
      <c r="S2231" s="443"/>
      <c r="T2231" s="441"/>
      <c r="U2231" s="444"/>
      <c r="V2231" s="438"/>
      <c r="W2231" s="443"/>
      <c r="X2231" s="443"/>
      <c r="Y2231" s="441"/>
      <c r="Z2231" s="445"/>
      <c r="AA2231" s="441"/>
      <c r="AB2231" s="443"/>
      <c r="AC2231" s="441"/>
      <c r="AD2231" s="444"/>
      <c r="AG2231" s="441"/>
      <c r="AH2231" s="441"/>
      <c r="AI2231" s="443"/>
      <c r="AL2231" s="441"/>
      <c r="AN2231" s="441"/>
      <c r="AO2231" s="443"/>
      <c r="AP2231" s="441"/>
      <c r="AQ2231" s="441"/>
      <c r="AR2231" s="441"/>
      <c r="AS2231" s="441"/>
      <c r="AT2231" s="441"/>
      <c r="AU2231" s="441"/>
      <c r="AV2231" s="443"/>
      <c r="AW2231" s="442"/>
      <c r="AY2231" s="441"/>
      <c r="BC2231" s="441"/>
      <c r="BD2231" s="441"/>
      <c r="BE2231" s="441"/>
      <c r="BF2231" s="441"/>
      <c r="BG2231" s="441"/>
      <c r="BH2231" s="441"/>
      <c r="BI2231" s="441"/>
      <c r="BJ2231" s="441"/>
      <c r="BK2231" s="441"/>
    </row>
    <row r="2232" spans="1:63" x14ac:dyDescent="0.25">
      <c r="A2232" s="443"/>
      <c r="B2232" s="438"/>
      <c r="C2232" s="441"/>
      <c r="D2232" s="441"/>
      <c r="E2232" s="441"/>
      <c r="I2232" s="442"/>
      <c r="Q2232" s="443"/>
      <c r="S2232" s="443"/>
      <c r="T2232" s="441"/>
      <c r="U2232" s="444"/>
      <c r="V2232" s="438"/>
      <c r="W2232" s="443"/>
      <c r="X2232" s="443"/>
      <c r="Y2232" s="441"/>
      <c r="Z2232" s="445"/>
      <c r="AA2232" s="441"/>
      <c r="AB2232" s="443"/>
      <c r="AC2232" s="441"/>
      <c r="AD2232" s="444"/>
      <c r="AG2232" s="441"/>
      <c r="AH2232" s="441"/>
      <c r="AI2232" s="443"/>
      <c r="AL2232" s="441"/>
      <c r="AN2232" s="441"/>
      <c r="AO2232" s="443"/>
      <c r="AP2232" s="441"/>
      <c r="AQ2232" s="441"/>
      <c r="AR2232" s="441"/>
      <c r="AS2232" s="441"/>
      <c r="AT2232" s="441"/>
      <c r="AU2232" s="441"/>
      <c r="AV2232" s="443"/>
      <c r="AW2232" s="442"/>
      <c r="AY2232" s="441"/>
      <c r="BC2232" s="441"/>
      <c r="BD2232" s="441"/>
      <c r="BE2232" s="441"/>
      <c r="BF2232" s="441"/>
      <c r="BG2232" s="441"/>
      <c r="BH2232" s="441"/>
      <c r="BI2232" s="441"/>
      <c r="BJ2232" s="441"/>
      <c r="BK2232" s="441"/>
    </row>
    <row r="2233" spans="1:63" x14ac:dyDescent="0.25">
      <c r="A2233" s="443"/>
      <c r="B2233" s="438"/>
      <c r="C2233" s="441"/>
      <c r="D2233" s="441"/>
      <c r="E2233" s="441"/>
      <c r="I2233" s="442"/>
      <c r="Q2233" s="443"/>
      <c r="S2233" s="443"/>
      <c r="T2233" s="441"/>
      <c r="U2233" s="444"/>
      <c r="V2233" s="438"/>
      <c r="W2233" s="443"/>
      <c r="X2233" s="443"/>
      <c r="Y2233" s="441"/>
      <c r="Z2233" s="445"/>
      <c r="AA2233" s="441"/>
      <c r="AB2233" s="443"/>
      <c r="AC2233" s="441"/>
      <c r="AD2233" s="444"/>
      <c r="AG2233" s="441"/>
      <c r="AH2233" s="441"/>
      <c r="AI2233" s="443"/>
      <c r="AL2233" s="441"/>
      <c r="AN2233" s="441"/>
      <c r="AO2233" s="443"/>
      <c r="AP2233" s="441"/>
      <c r="AQ2233" s="441"/>
      <c r="AR2233" s="441"/>
      <c r="AS2233" s="441"/>
      <c r="AT2233" s="441"/>
      <c r="AU2233" s="441"/>
      <c r="AV2233" s="443"/>
      <c r="AW2233" s="442"/>
      <c r="AY2233" s="441"/>
      <c r="BC2233" s="441"/>
      <c r="BD2233" s="441"/>
      <c r="BE2233" s="441"/>
      <c r="BF2233" s="441"/>
      <c r="BG2233" s="441"/>
      <c r="BH2233" s="441"/>
      <c r="BI2233" s="441"/>
      <c r="BJ2233" s="441"/>
      <c r="BK2233" s="441"/>
    </row>
    <row r="2234" spans="1:63" x14ac:dyDescent="0.25">
      <c r="A2234" s="443"/>
      <c r="B2234" s="438"/>
      <c r="C2234" s="441"/>
      <c r="D2234" s="441"/>
      <c r="E2234" s="441"/>
      <c r="I2234" s="442"/>
      <c r="Q2234" s="443"/>
      <c r="S2234" s="443"/>
      <c r="T2234" s="441"/>
      <c r="U2234" s="444"/>
      <c r="V2234" s="438"/>
      <c r="W2234" s="443"/>
      <c r="X2234" s="443"/>
      <c r="Y2234" s="441"/>
      <c r="Z2234" s="445"/>
      <c r="AA2234" s="441"/>
      <c r="AB2234" s="443"/>
      <c r="AC2234" s="441"/>
      <c r="AD2234" s="444"/>
      <c r="AG2234" s="441"/>
      <c r="AH2234" s="441"/>
      <c r="AI2234" s="443"/>
      <c r="AL2234" s="441"/>
      <c r="AN2234" s="441"/>
      <c r="AO2234" s="443"/>
      <c r="AP2234" s="441"/>
      <c r="AQ2234" s="441"/>
      <c r="AR2234" s="441"/>
      <c r="AS2234" s="441"/>
      <c r="AT2234" s="441"/>
      <c r="AU2234" s="441"/>
      <c r="AV2234" s="443"/>
      <c r="AW2234" s="442"/>
      <c r="AY2234" s="441"/>
      <c r="BC2234" s="441"/>
      <c r="BD2234" s="441"/>
      <c r="BE2234" s="441"/>
      <c r="BF2234" s="441"/>
      <c r="BG2234" s="441"/>
      <c r="BH2234" s="441"/>
      <c r="BI2234" s="441"/>
      <c r="BJ2234" s="441"/>
      <c r="BK2234" s="441"/>
    </row>
    <row r="2235" spans="1:63" x14ac:dyDescent="0.25">
      <c r="A2235" s="443"/>
      <c r="B2235" s="438"/>
      <c r="C2235" s="441"/>
      <c r="D2235" s="441"/>
      <c r="E2235" s="441"/>
      <c r="I2235" s="442"/>
      <c r="Q2235" s="443"/>
      <c r="S2235" s="443"/>
      <c r="T2235" s="441"/>
      <c r="U2235" s="444"/>
      <c r="V2235" s="438"/>
      <c r="W2235" s="443"/>
      <c r="X2235" s="443"/>
      <c r="Y2235" s="441"/>
      <c r="Z2235" s="445"/>
      <c r="AA2235" s="441"/>
      <c r="AB2235" s="443"/>
      <c r="AC2235" s="441"/>
      <c r="AD2235" s="444"/>
      <c r="AG2235" s="441"/>
      <c r="AH2235" s="441"/>
      <c r="AI2235" s="443"/>
      <c r="AL2235" s="441"/>
      <c r="AN2235" s="441"/>
      <c r="AO2235" s="443"/>
      <c r="AP2235" s="441"/>
      <c r="AQ2235" s="441"/>
      <c r="AR2235" s="441"/>
      <c r="AS2235" s="441"/>
      <c r="AT2235" s="441"/>
      <c r="AU2235" s="441"/>
      <c r="AV2235" s="443"/>
      <c r="AW2235" s="442"/>
      <c r="AY2235" s="441"/>
      <c r="BC2235" s="441"/>
      <c r="BD2235" s="441"/>
      <c r="BE2235" s="441"/>
      <c r="BF2235" s="441"/>
      <c r="BG2235" s="441"/>
      <c r="BH2235" s="441"/>
      <c r="BI2235" s="441"/>
      <c r="BJ2235" s="441"/>
      <c r="BK2235" s="441"/>
    </row>
    <row r="2236" spans="1:63" x14ac:dyDescent="0.25">
      <c r="A2236" s="443"/>
      <c r="B2236" s="438"/>
      <c r="C2236" s="441"/>
      <c r="D2236" s="441"/>
      <c r="E2236" s="441"/>
      <c r="I2236" s="442"/>
      <c r="Q2236" s="443"/>
      <c r="S2236" s="443"/>
      <c r="T2236" s="441"/>
      <c r="U2236" s="444"/>
      <c r="V2236" s="438"/>
      <c r="W2236" s="443"/>
      <c r="X2236" s="443"/>
      <c r="Y2236" s="441"/>
      <c r="Z2236" s="445"/>
      <c r="AA2236" s="441"/>
      <c r="AB2236" s="443"/>
      <c r="AC2236" s="441"/>
      <c r="AD2236" s="444"/>
      <c r="AG2236" s="441"/>
      <c r="AH2236" s="441"/>
      <c r="AI2236" s="443"/>
      <c r="AL2236" s="441"/>
      <c r="AN2236" s="441"/>
      <c r="AO2236" s="443"/>
      <c r="AP2236" s="441"/>
      <c r="AQ2236" s="441"/>
      <c r="AR2236" s="441"/>
      <c r="AS2236" s="441"/>
      <c r="AT2236" s="441"/>
      <c r="AU2236" s="441"/>
      <c r="AV2236" s="443"/>
      <c r="AW2236" s="442"/>
      <c r="AY2236" s="441"/>
      <c r="BC2236" s="441"/>
      <c r="BD2236" s="441"/>
      <c r="BE2236" s="441"/>
      <c r="BF2236" s="441"/>
      <c r="BG2236" s="441"/>
      <c r="BH2236" s="441"/>
      <c r="BI2236" s="441"/>
      <c r="BJ2236" s="441"/>
      <c r="BK2236" s="441"/>
    </row>
    <row r="2237" spans="1:63" x14ac:dyDescent="0.25">
      <c r="A2237" s="443"/>
      <c r="B2237" s="438"/>
      <c r="C2237" s="441"/>
      <c r="D2237" s="441"/>
      <c r="E2237" s="441"/>
      <c r="I2237" s="442"/>
      <c r="Q2237" s="443"/>
      <c r="S2237" s="443"/>
      <c r="T2237" s="441"/>
      <c r="U2237" s="444"/>
      <c r="V2237" s="438"/>
      <c r="W2237" s="443"/>
      <c r="X2237" s="443"/>
      <c r="Y2237" s="441"/>
      <c r="Z2237" s="445"/>
      <c r="AA2237" s="441"/>
      <c r="AB2237" s="443"/>
      <c r="AC2237" s="441"/>
      <c r="AD2237" s="444"/>
      <c r="AG2237" s="441"/>
      <c r="AH2237" s="441"/>
      <c r="AI2237" s="443"/>
      <c r="AL2237" s="441"/>
      <c r="AN2237" s="441"/>
      <c r="AO2237" s="443"/>
      <c r="AP2237" s="441"/>
      <c r="AQ2237" s="441"/>
      <c r="AR2237" s="441"/>
      <c r="AS2237" s="441"/>
      <c r="AT2237" s="441"/>
      <c r="AU2237" s="441"/>
      <c r="AV2237" s="443"/>
      <c r="AW2237" s="442"/>
      <c r="AY2237" s="441"/>
      <c r="BC2237" s="441"/>
      <c r="BD2237" s="441"/>
      <c r="BE2237" s="441"/>
      <c r="BF2237" s="441"/>
      <c r="BG2237" s="441"/>
      <c r="BH2237" s="441"/>
      <c r="BI2237" s="441"/>
      <c r="BJ2237" s="441"/>
      <c r="BK2237" s="441"/>
    </row>
    <row r="2238" spans="1:63" x14ac:dyDescent="0.25">
      <c r="A2238" s="443"/>
      <c r="B2238" s="438"/>
      <c r="C2238" s="441"/>
      <c r="D2238" s="441"/>
      <c r="E2238" s="441"/>
      <c r="I2238" s="442"/>
      <c r="Q2238" s="443"/>
      <c r="S2238" s="443"/>
      <c r="T2238" s="441"/>
      <c r="U2238" s="444"/>
      <c r="V2238" s="438"/>
      <c r="W2238" s="443"/>
      <c r="X2238" s="443"/>
      <c r="Y2238" s="441"/>
      <c r="Z2238" s="445"/>
      <c r="AA2238" s="441"/>
      <c r="AB2238" s="443"/>
      <c r="AC2238" s="441"/>
      <c r="AD2238" s="444"/>
      <c r="AG2238" s="441"/>
      <c r="AH2238" s="441"/>
      <c r="AI2238" s="443"/>
      <c r="AL2238" s="441"/>
      <c r="AN2238" s="441"/>
      <c r="AO2238" s="443"/>
      <c r="AP2238" s="441"/>
      <c r="AQ2238" s="441"/>
      <c r="AR2238" s="441"/>
      <c r="AS2238" s="441"/>
      <c r="AT2238" s="441"/>
      <c r="AU2238" s="441"/>
      <c r="AV2238" s="443"/>
      <c r="AW2238" s="442"/>
      <c r="AY2238" s="441"/>
      <c r="BC2238" s="441"/>
      <c r="BD2238" s="441"/>
      <c r="BE2238" s="441"/>
      <c r="BF2238" s="441"/>
      <c r="BG2238" s="441"/>
      <c r="BH2238" s="441"/>
      <c r="BI2238" s="441"/>
      <c r="BJ2238" s="441"/>
      <c r="BK2238" s="441"/>
    </row>
    <row r="2239" spans="1:63" x14ac:dyDescent="0.25">
      <c r="A2239" s="443"/>
      <c r="B2239" s="438"/>
      <c r="C2239" s="441"/>
      <c r="D2239" s="441"/>
      <c r="E2239" s="441"/>
      <c r="I2239" s="442"/>
      <c r="Q2239" s="443"/>
      <c r="S2239" s="443"/>
      <c r="T2239" s="441"/>
      <c r="U2239" s="444"/>
      <c r="V2239" s="438"/>
      <c r="W2239" s="443"/>
      <c r="X2239" s="443"/>
      <c r="Y2239" s="441"/>
      <c r="Z2239" s="445"/>
      <c r="AA2239" s="441"/>
      <c r="AB2239" s="443"/>
      <c r="AC2239" s="441"/>
      <c r="AD2239" s="444"/>
      <c r="AG2239" s="441"/>
      <c r="AH2239" s="441"/>
      <c r="AI2239" s="443"/>
      <c r="AL2239" s="441"/>
      <c r="AN2239" s="441"/>
      <c r="AO2239" s="443"/>
      <c r="AP2239" s="441"/>
      <c r="AQ2239" s="441"/>
      <c r="AR2239" s="441"/>
      <c r="AS2239" s="441"/>
      <c r="AT2239" s="441"/>
      <c r="AU2239" s="441"/>
      <c r="AV2239" s="443"/>
      <c r="AW2239" s="442"/>
      <c r="AY2239" s="441"/>
      <c r="BC2239" s="441"/>
      <c r="BD2239" s="441"/>
      <c r="BE2239" s="441"/>
      <c r="BF2239" s="441"/>
      <c r="BG2239" s="441"/>
      <c r="BH2239" s="441"/>
      <c r="BI2239" s="441"/>
      <c r="BJ2239" s="441"/>
      <c r="BK2239" s="441"/>
    </row>
    <row r="2240" spans="1:63" x14ac:dyDescent="0.25">
      <c r="A2240" s="443"/>
      <c r="B2240" s="438"/>
      <c r="C2240" s="441"/>
      <c r="D2240" s="441"/>
      <c r="E2240" s="441"/>
      <c r="I2240" s="442"/>
      <c r="Q2240" s="443"/>
      <c r="S2240" s="443"/>
      <c r="T2240" s="441"/>
      <c r="U2240" s="444"/>
      <c r="V2240" s="438"/>
      <c r="W2240" s="443"/>
      <c r="X2240" s="443"/>
      <c r="Y2240" s="441"/>
      <c r="Z2240" s="445"/>
      <c r="AA2240" s="441"/>
      <c r="AB2240" s="443"/>
      <c r="AC2240" s="441"/>
      <c r="AD2240" s="444"/>
      <c r="AG2240" s="441"/>
      <c r="AH2240" s="441"/>
      <c r="AI2240" s="443"/>
      <c r="AL2240" s="441"/>
      <c r="AN2240" s="441"/>
      <c r="AO2240" s="443"/>
      <c r="AP2240" s="441"/>
      <c r="AQ2240" s="441"/>
      <c r="AR2240" s="441"/>
      <c r="AS2240" s="441"/>
      <c r="AT2240" s="441"/>
      <c r="AU2240" s="441"/>
      <c r="AV2240" s="443"/>
      <c r="AW2240" s="442"/>
      <c r="AY2240" s="441"/>
      <c r="BC2240" s="441"/>
      <c r="BD2240" s="441"/>
      <c r="BE2240" s="441"/>
      <c r="BF2240" s="441"/>
      <c r="BG2240" s="441"/>
      <c r="BH2240" s="441"/>
      <c r="BI2240" s="441"/>
      <c r="BJ2240" s="441"/>
      <c r="BK2240" s="441"/>
    </row>
    <row r="2241" spans="1:63" x14ac:dyDescent="0.25">
      <c r="A2241" s="443"/>
      <c r="B2241" s="438"/>
      <c r="C2241" s="441"/>
      <c r="D2241" s="441"/>
      <c r="E2241" s="441"/>
      <c r="I2241" s="442"/>
      <c r="Q2241" s="443"/>
      <c r="S2241" s="443"/>
      <c r="T2241" s="441"/>
      <c r="U2241" s="444"/>
      <c r="V2241" s="438"/>
      <c r="W2241" s="443"/>
      <c r="X2241" s="443"/>
      <c r="Y2241" s="441"/>
      <c r="Z2241" s="445"/>
      <c r="AA2241" s="441"/>
      <c r="AB2241" s="443"/>
      <c r="AC2241" s="441"/>
      <c r="AD2241" s="444"/>
      <c r="AG2241" s="441"/>
      <c r="AH2241" s="441"/>
      <c r="AI2241" s="443"/>
      <c r="AL2241" s="441"/>
      <c r="AN2241" s="441"/>
      <c r="AO2241" s="443"/>
      <c r="AP2241" s="441"/>
      <c r="AQ2241" s="441"/>
      <c r="AR2241" s="441"/>
      <c r="AS2241" s="441"/>
      <c r="AT2241" s="441"/>
      <c r="AU2241" s="441"/>
      <c r="AV2241" s="443"/>
      <c r="AW2241" s="442"/>
      <c r="AY2241" s="441"/>
      <c r="BC2241" s="441"/>
      <c r="BD2241" s="441"/>
      <c r="BE2241" s="441"/>
      <c r="BF2241" s="441"/>
      <c r="BG2241" s="441"/>
      <c r="BH2241" s="441"/>
      <c r="BI2241" s="441"/>
      <c r="BJ2241" s="441"/>
      <c r="BK2241" s="441"/>
    </row>
    <row r="2242" spans="1:63" x14ac:dyDescent="0.25">
      <c r="A2242" s="443"/>
      <c r="B2242" s="438"/>
      <c r="C2242" s="441"/>
      <c r="D2242" s="441"/>
      <c r="E2242" s="441"/>
      <c r="I2242" s="442"/>
      <c r="Q2242" s="443"/>
      <c r="S2242" s="443"/>
      <c r="T2242" s="441"/>
      <c r="U2242" s="444"/>
      <c r="V2242" s="438"/>
      <c r="W2242" s="443"/>
      <c r="X2242" s="443"/>
      <c r="Y2242" s="441"/>
      <c r="Z2242" s="445"/>
      <c r="AA2242" s="441"/>
      <c r="AB2242" s="443"/>
      <c r="AC2242" s="441"/>
      <c r="AD2242" s="444"/>
      <c r="AG2242" s="441"/>
      <c r="AH2242" s="441"/>
      <c r="AI2242" s="443"/>
      <c r="AL2242" s="441"/>
      <c r="AN2242" s="441"/>
      <c r="AO2242" s="443"/>
      <c r="AP2242" s="441"/>
      <c r="AQ2242" s="441"/>
      <c r="AR2242" s="441"/>
      <c r="AS2242" s="441"/>
      <c r="AT2242" s="441"/>
      <c r="AU2242" s="441"/>
      <c r="AV2242" s="443"/>
      <c r="AW2242" s="442"/>
      <c r="AY2242" s="441"/>
      <c r="BC2242" s="441"/>
      <c r="BD2242" s="441"/>
      <c r="BE2242" s="441"/>
      <c r="BF2242" s="441"/>
      <c r="BG2242" s="441"/>
      <c r="BH2242" s="441"/>
      <c r="BI2242" s="441"/>
      <c r="BJ2242" s="441"/>
      <c r="BK2242" s="441"/>
    </row>
    <row r="2243" spans="1:63" x14ac:dyDescent="0.25">
      <c r="A2243" s="443"/>
      <c r="B2243" s="438"/>
      <c r="C2243" s="441"/>
      <c r="D2243" s="441"/>
      <c r="E2243" s="441"/>
      <c r="I2243" s="442"/>
      <c r="Q2243" s="443"/>
      <c r="S2243" s="443"/>
      <c r="T2243" s="441"/>
      <c r="U2243" s="444"/>
      <c r="V2243" s="438"/>
      <c r="W2243" s="443"/>
      <c r="X2243" s="443"/>
      <c r="Y2243" s="441"/>
      <c r="Z2243" s="445"/>
      <c r="AA2243" s="441"/>
      <c r="AB2243" s="443"/>
      <c r="AC2243" s="441"/>
      <c r="AD2243" s="444"/>
      <c r="AG2243" s="441"/>
      <c r="AH2243" s="441"/>
      <c r="AI2243" s="443"/>
      <c r="AL2243" s="441"/>
      <c r="AN2243" s="441"/>
      <c r="AO2243" s="443"/>
      <c r="AP2243" s="441"/>
      <c r="AQ2243" s="441"/>
      <c r="AR2243" s="441"/>
      <c r="AS2243" s="441"/>
      <c r="AT2243" s="441"/>
      <c r="AU2243" s="441"/>
      <c r="AV2243" s="443"/>
      <c r="AW2243" s="442"/>
      <c r="AY2243" s="441"/>
      <c r="BC2243" s="441"/>
      <c r="BD2243" s="441"/>
      <c r="BE2243" s="441"/>
      <c r="BF2243" s="441"/>
      <c r="BG2243" s="441"/>
      <c r="BH2243" s="441"/>
      <c r="BI2243" s="441"/>
      <c r="BJ2243" s="441"/>
      <c r="BK2243" s="441"/>
    </row>
    <row r="2244" spans="1:63" x14ac:dyDescent="0.25">
      <c r="A2244" s="443"/>
      <c r="B2244" s="438"/>
      <c r="C2244" s="441"/>
      <c r="D2244" s="441"/>
      <c r="E2244" s="441"/>
      <c r="I2244" s="442"/>
      <c r="Q2244" s="443"/>
      <c r="S2244" s="443"/>
      <c r="T2244" s="441"/>
      <c r="U2244" s="444"/>
      <c r="V2244" s="438"/>
      <c r="W2244" s="443"/>
      <c r="X2244" s="443"/>
      <c r="Y2244" s="441"/>
      <c r="Z2244" s="445"/>
      <c r="AA2244" s="441"/>
      <c r="AB2244" s="443"/>
      <c r="AC2244" s="441"/>
      <c r="AD2244" s="444"/>
      <c r="AG2244" s="441"/>
      <c r="AH2244" s="441"/>
      <c r="AI2244" s="443"/>
      <c r="AL2244" s="441"/>
      <c r="AN2244" s="441"/>
      <c r="AO2244" s="443"/>
      <c r="AP2244" s="441"/>
      <c r="AQ2244" s="441"/>
      <c r="AR2244" s="441"/>
      <c r="AS2244" s="441"/>
      <c r="AT2244" s="441"/>
      <c r="AU2244" s="441"/>
      <c r="AV2244" s="443"/>
      <c r="AW2244" s="442"/>
      <c r="AY2244" s="441"/>
      <c r="BC2244" s="441"/>
      <c r="BD2244" s="441"/>
      <c r="BE2244" s="441"/>
      <c r="BF2244" s="441"/>
      <c r="BG2244" s="441"/>
      <c r="BH2244" s="441"/>
      <c r="BI2244" s="441"/>
      <c r="BJ2244" s="441"/>
      <c r="BK2244" s="441"/>
    </row>
    <row r="2245" spans="1:63" x14ac:dyDescent="0.25">
      <c r="A2245" s="443"/>
      <c r="B2245" s="438"/>
      <c r="C2245" s="441"/>
      <c r="D2245" s="441"/>
      <c r="E2245" s="441"/>
      <c r="I2245" s="442"/>
      <c r="Q2245" s="443"/>
      <c r="S2245" s="443"/>
      <c r="T2245" s="441"/>
      <c r="U2245" s="444"/>
      <c r="V2245" s="438"/>
      <c r="W2245" s="443"/>
      <c r="X2245" s="443"/>
      <c r="Y2245" s="441"/>
      <c r="Z2245" s="445"/>
      <c r="AA2245" s="441"/>
      <c r="AB2245" s="443"/>
      <c r="AC2245" s="441"/>
      <c r="AD2245" s="444"/>
      <c r="AG2245" s="441"/>
      <c r="AH2245" s="441"/>
      <c r="AI2245" s="443"/>
      <c r="AL2245" s="441"/>
      <c r="AN2245" s="441"/>
      <c r="AO2245" s="443"/>
      <c r="AP2245" s="441"/>
      <c r="AQ2245" s="441"/>
      <c r="AR2245" s="441"/>
      <c r="AS2245" s="441"/>
      <c r="AT2245" s="441"/>
      <c r="AU2245" s="441"/>
      <c r="AV2245" s="443"/>
      <c r="AW2245" s="442"/>
      <c r="AY2245" s="441"/>
      <c r="BC2245" s="441"/>
      <c r="BD2245" s="441"/>
      <c r="BE2245" s="441"/>
      <c r="BF2245" s="441"/>
      <c r="BG2245" s="441"/>
      <c r="BH2245" s="441"/>
      <c r="BI2245" s="441"/>
      <c r="BJ2245" s="441"/>
      <c r="BK2245" s="441"/>
    </row>
    <row r="2246" spans="1:63" x14ac:dyDescent="0.25">
      <c r="A2246" s="443"/>
      <c r="B2246" s="438"/>
      <c r="C2246" s="441"/>
      <c r="D2246" s="441"/>
      <c r="E2246" s="441"/>
      <c r="I2246" s="442"/>
      <c r="Q2246" s="443"/>
      <c r="S2246" s="443"/>
      <c r="T2246" s="441"/>
      <c r="U2246" s="444"/>
      <c r="V2246" s="438"/>
      <c r="W2246" s="443"/>
      <c r="X2246" s="443"/>
      <c r="Y2246" s="441"/>
      <c r="Z2246" s="445"/>
      <c r="AA2246" s="441"/>
      <c r="AB2246" s="443"/>
      <c r="AC2246" s="441"/>
      <c r="AD2246" s="444"/>
      <c r="AG2246" s="441"/>
      <c r="AH2246" s="441"/>
      <c r="AI2246" s="443"/>
      <c r="AL2246" s="441"/>
      <c r="AN2246" s="441"/>
      <c r="AO2246" s="443"/>
      <c r="AP2246" s="441"/>
      <c r="AQ2246" s="441"/>
      <c r="AR2246" s="441"/>
      <c r="AS2246" s="441"/>
      <c r="AT2246" s="441"/>
      <c r="AU2246" s="441"/>
      <c r="AV2246" s="443"/>
      <c r="AW2246" s="442"/>
      <c r="AY2246" s="441"/>
      <c r="BC2246" s="441"/>
      <c r="BD2246" s="441"/>
      <c r="BE2246" s="441"/>
      <c r="BF2246" s="441"/>
      <c r="BG2246" s="441"/>
      <c r="BH2246" s="441"/>
      <c r="BI2246" s="441"/>
      <c r="BJ2246" s="441"/>
      <c r="BK2246" s="441"/>
    </row>
    <row r="2247" spans="1:63" x14ac:dyDescent="0.25">
      <c r="A2247" s="443"/>
      <c r="B2247" s="438"/>
      <c r="C2247" s="441"/>
      <c r="D2247" s="441"/>
      <c r="E2247" s="441"/>
      <c r="I2247" s="442"/>
      <c r="Q2247" s="443"/>
      <c r="S2247" s="443"/>
      <c r="T2247" s="441"/>
      <c r="U2247" s="444"/>
      <c r="V2247" s="438"/>
      <c r="W2247" s="443"/>
      <c r="X2247" s="443"/>
      <c r="Y2247" s="441"/>
      <c r="Z2247" s="445"/>
      <c r="AA2247" s="441"/>
      <c r="AB2247" s="443"/>
      <c r="AC2247" s="441"/>
      <c r="AD2247" s="444"/>
      <c r="AG2247" s="441"/>
      <c r="AH2247" s="441"/>
      <c r="AI2247" s="443"/>
      <c r="AL2247" s="441"/>
      <c r="AN2247" s="441"/>
      <c r="AO2247" s="443"/>
      <c r="AP2247" s="441"/>
      <c r="AQ2247" s="441"/>
      <c r="AR2247" s="441"/>
      <c r="AS2247" s="441"/>
      <c r="AT2247" s="441"/>
      <c r="AU2247" s="441"/>
      <c r="AV2247" s="443"/>
      <c r="AW2247" s="442"/>
      <c r="AY2247" s="441"/>
      <c r="BC2247" s="441"/>
      <c r="BD2247" s="441"/>
      <c r="BE2247" s="441"/>
      <c r="BF2247" s="441"/>
      <c r="BG2247" s="441"/>
      <c r="BH2247" s="441"/>
      <c r="BI2247" s="441"/>
      <c r="BJ2247" s="441"/>
      <c r="BK2247" s="441"/>
    </row>
    <row r="2248" spans="1:63" x14ac:dyDescent="0.25">
      <c r="A2248" s="443"/>
      <c r="B2248" s="438"/>
      <c r="C2248" s="441"/>
      <c r="D2248" s="441"/>
      <c r="E2248" s="441"/>
      <c r="I2248" s="442"/>
      <c r="Q2248" s="443"/>
      <c r="S2248" s="443"/>
      <c r="T2248" s="441"/>
      <c r="U2248" s="444"/>
      <c r="V2248" s="438"/>
      <c r="W2248" s="443"/>
      <c r="X2248" s="443"/>
      <c r="Y2248" s="441"/>
      <c r="Z2248" s="445"/>
      <c r="AA2248" s="441"/>
      <c r="AB2248" s="443"/>
      <c r="AC2248" s="441"/>
      <c r="AD2248" s="444"/>
      <c r="AG2248" s="441"/>
      <c r="AH2248" s="441"/>
      <c r="AI2248" s="443"/>
      <c r="AL2248" s="441"/>
      <c r="AN2248" s="441"/>
      <c r="AO2248" s="443"/>
      <c r="AP2248" s="441"/>
      <c r="AQ2248" s="441"/>
      <c r="AR2248" s="441"/>
      <c r="AS2248" s="441"/>
      <c r="AT2248" s="441"/>
      <c r="AU2248" s="441"/>
      <c r="AV2248" s="443"/>
      <c r="AW2248" s="442"/>
      <c r="AY2248" s="441"/>
      <c r="BC2248" s="441"/>
      <c r="BD2248" s="441"/>
      <c r="BE2248" s="441"/>
      <c r="BF2248" s="441"/>
      <c r="BG2248" s="441"/>
      <c r="BH2248" s="441"/>
      <c r="BI2248" s="441"/>
      <c r="BJ2248" s="441"/>
      <c r="BK2248" s="441"/>
    </row>
    <row r="2249" spans="1:63" x14ac:dyDescent="0.25">
      <c r="A2249" s="443"/>
      <c r="B2249" s="438"/>
      <c r="C2249" s="441"/>
      <c r="D2249" s="441"/>
      <c r="E2249" s="441"/>
      <c r="I2249" s="442"/>
      <c r="Q2249" s="443"/>
      <c r="S2249" s="443"/>
      <c r="T2249" s="441"/>
      <c r="U2249" s="444"/>
      <c r="V2249" s="438"/>
      <c r="W2249" s="443"/>
      <c r="X2249" s="443"/>
      <c r="Y2249" s="441"/>
      <c r="Z2249" s="445"/>
      <c r="AA2249" s="441"/>
      <c r="AB2249" s="443"/>
      <c r="AC2249" s="441"/>
      <c r="AD2249" s="444"/>
      <c r="AG2249" s="441"/>
      <c r="AH2249" s="441"/>
      <c r="AI2249" s="443"/>
      <c r="AL2249" s="441"/>
      <c r="AN2249" s="441"/>
      <c r="AO2249" s="443"/>
      <c r="AP2249" s="441"/>
      <c r="AQ2249" s="441"/>
      <c r="AR2249" s="441"/>
      <c r="AS2249" s="441"/>
      <c r="AT2249" s="441"/>
      <c r="AU2249" s="441"/>
      <c r="AV2249" s="443"/>
      <c r="AW2249" s="442"/>
      <c r="AY2249" s="441"/>
      <c r="BC2249" s="441"/>
      <c r="BD2249" s="441"/>
      <c r="BE2249" s="441"/>
      <c r="BF2249" s="441"/>
      <c r="BG2249" s="441"/>
      <c r="BH2249" s="441"/>
      <c r="BI2249" s="441"/>
      <c r="BJ2249" s="441"/>
      <c r="BK2249" s="441"/>
    </row>
    <row r="2250" spans="1:63" x14ac:dyDescent="0.25">
      <c r="A2250" s="443"/>
      <c r="B2250" s="438"/>
      <c r="C2250" s="441"/>
      <c r="D2250" s="441"/>
      <c r="E2250" s="441"/>
      <c r="I2250" s="442"/>
      <c r="Q2250" s="443"/>
      <c r="S2250" s="443"/>
      <c r="T2250" s="441"/>
      <c r="U2250" s="444"/>
      <c r="V2250" s="438"/>
      <c r="W2250" s="443"/>
      <c r="X2250" s="443"/>
      <c r="Y2250" s="441"/>
      <c r="Z2250" s="445"/>
      <c r="AA2250" s="441"/>
      <c r="AB2250" s="443"/>
      <c r="AC2250" s="441"/>
      <c r="AD2250" s="444"/>
      <c r="AG2250" s="441"/>
      <c r="AH2250" s="441"/>
      <c r="AI2250" s="443"/>
      <c r="AL2250" s="441"/>
      <c r="AN2250" s="441"/>
      <c r="AO2250" s="443"/>
      <c r="AP2250" s="441"/>
      <c r="AQ2250" s="441"/>
      <c r="AR2250" s="441"/>
      <c r="AS2250" s="441"/>
      <c r="AT2250" s="441"/>
      <c r="AU2250" s="441"/>
      <c r="AV2250" s="443"/>
      <c r="AW2250" s="442"/>
      <c r="AY2250" s="441"/>
      <c r="BC2250" s="441"/>
      <c r="BD2250" s="441"/>
      <c r="BE2250" s="441"/>
      <c r="BF2250" s="441"/>
      <c r="BG2250" s="441"/>
      <c r="BH2250" s="441"/>
      <c r="BI2250" s="441"/>
      <c r="BJ2250" s="441"/>
      <c r="BK2250" s="441"/>
    </row>
    <row r="2251" spans="1:63" x14ac:dyDescent="0.25">
      <c r="A2251" s="443"/>
      <c r="B2251" s="438"/>
      <c r="C2251" s="441"/>
      <c r="D2251" s="441"/>
      <c r="E2251" s="441"/>
      <c r="I2251" s="442"/>
      <c r="Q2251" s="443"/>
      <c r="S2251" s="443"/>
      <c r="T2251" s="441"/>
      <c r="U2251" s="444"/>
      <c r="V2251" s="438"/>
      <c r="W2251" s="443"/>
      <c r="X2251" s="443"/>
      <c r="Y2251" s="441"/>
      <c r="Z2251" s="445"/>
      <c r="AA2251" s="441"/>
      <c r="AB2251" s="443"/>
      <c r="AC2251" s="441"/>
      <c r="AD2251" s="444"/>
      <c r="AG2251" s="441"/>
      <c r="AH2251" s="441"/>
      <c r="AI2251" s="443"/>
      <c r="AL2251" s="441"/>
      <c r="AN2251" s="441"/>
      <c r="AO2251" s="443"/>
      <c r="AP2251" s="441"/>
      <c r="AQ2251" s="441"/>
      <c r="AR2251" s="441"/>
      <c r="AS2251" s="441"/>
      <c r="AT2251" s="441"/>
      <c r="AU2251" s="441"/>
      <c r="AV2251" s="443"/>
      <c r="AW2251" s="442"/>
      <c r="AY2251" s="441"/>
      <c r="BC2251" s="441"/>
      <c r="BD2251" s="441"/>
      <c r="BE2251" s="441"/>
      <c r="BF2251" s="441"/>
      <c r="BG2251" s="441"/>
      <c r="BH2251" s="441"/>
      <c r="BI2251" s="441"/>
      <c r="BJ2251" s="441"/>
      <c r="BK2251" s="441"/>
    </row>
    <row r="2252" spans="1:63" x14ac:dyDescent="0.25">
      <c r="A2252" s="443"/>
      <c r="B2252" s="438"/>
      <c r="C2252" s="441"/>
      <c r="D2252" s="441"/>
      <c r="E2252" s="441"/>
      <c r="I2252" s="442"/>
      <c r="Q2252" s="443"/>
      <c r="S2252" s="443"/>
      <c r="T2252" s="441"/>
      <c r="U2252" s="444"/>
      <c r="V2252" s="438"/>
      <c r="W2252" s="443"/>
      <c r="X2252" s="443"/>
      <c r="Y2252" s="441"/>
      <c r="Z2252" s="445"/>
      <c r="AA2252" s="441"/>
      <c r="AB2252" s="443"/>
      <c r="AC2252" s="441"/>
      <c r="AD2252" s="444"/>
      <c r="AG2252" s="441"/>
      <c r="AH2252" s="441"/>
      <c r="AI2252" s="443"/>
      <c r="AL2252" s="441"/>
      <c r="AN2252" s="441"/>
      <c r="AO2252" s="443"/>
      <c r="AP2252" s="441"/>
      <c r="AQ2252" s="441"/>
      <c r="AR2252" s="441"/>
      <c r="AS2252" s="441"/>
      <c r="AT2252" s="441"/>
      <c r="AU2252" s="441"/>
      <c r="AV2252" s="443"/>
      <c r="AW2252" s="442"/>
      <c r="AY2252" s="441"/>
      <c r="BC2252" s="441"/>
      <c r="BD2252" s="441"/>
      <c r="BE2252" s="441"/>
      <c r="BF2252" s="441"/>
      <c r="BG2252" s="441"/>
      <c r="BH2252" s="441"/>
      <c r="BI2252" s="441"/>
      <c r="BJ2252" s="441"/>
      <c r="BK2252" s="441"/>
    </row>
    <row r="2253" spans="1:63" x14ac:dyDescent="0.25">
      <c r="A2253" s="443"/>
      <c r="B2253" s="438"/>
      <c r="C2253" s="441"/>
      <c r="D2253" s="441"/>
      <c r="E2253" s="441"/>
      <c r="I2253" s="442"/>
      <c r="Q2253" s="443"/>
      <c r="S2253" s="443"/>
      <c r="T2253" s="441"/>
      <c r="U2253" s="444"/>
      <c r="V2253" s="438"/>
      <c r="W2253" s="443"/>
      <c r="X2253" s="443"/>
      <c r="Y2253" s="441"/>
      <c r="Z2253" s="445"/>
      <c r="AA2253" s="441"/>
      <c r="AB2253" s="443"/>
      <c r="AC2253" s="441"/>
      <c r="AD2253" s="444"/>
      <c r="AG2253" s="441"/>
      <c r="AH2253" s="441"/>
      <c r="AI2253" s="443"/>
      <c r="AL2253" s="441"/>
      <c r="AN2253" s="441"/>
      <c r="AO2253" s="443"/>
      <c r="AP2253" s="441"/>
      <c r="AQ2253" s="441"/>
      <c r="AR2253" s="441"/>
      <c r="AS2253" s="441"/>
      <c r="AT2253" s="441"/>
      <c r="AU2253" s="441"/>
      <c r="AV2253" s="443"/>
      <c r="AW2253" s="442"/>
      <c r="AY2253" s="441"/>
      <c r="BC2253" s="441"/>
      <c r="BD2253" s="441"/>
      <c r="BE2253" s="441"/>
      <c r="BF2253" s="441"/>
      <c r="BG2253" s="441"/>
      <c r="BH2253" s="441"/>
      <c r="BI2253" s="441"/>
      <c r="BJ2253" s="441"/>
      <c r="BK2253" s="441"/>
    </row>
    <row r="2254" spans="1:63" x14ac:dyDescent="0.25">
      <c r="A2254" s="443"/>
      <c r="B2254" s="438"/>
      <c r="C2254" s="441"/>
      <c r="D2254" s="441"/>
      <c r="E2254" s="441"/>
      <c r="I2254" s="442"/>
      <c r="Q2254" s="443"/>
      <c r="S2254" s="443"/>
      <c r="T2254" s="441"/>
      <c r="U2254" s="444"/>
      <c r="V2254" s="438"/>
      <c r="W2254" s="443"/>
      <c r="X2254" s="443"/>
      <c r="Y2254" s="441"/>
      <c r="Z2254" s="445"/>
      <c r="AA2254" s="441"/>
      <c r="AB2254" s="443"/>
      <c r="AC2254" s="441"/>
      <c r="AD2254" s="444"/>
      <c r="AG2254" s="441"/>
      <c r="AH2254" s="441"/>
      <c r="AI2254" s="443"/>
      <c r="AL2254" s="441"/>
      <c r="AN2254" s="441"/>
      <c r="AO2254" s="443"/>
      <c r="AP2254" s="441"/>
      <c r="AQ2254" s="441"/>
      <c r="AR2254" s="441"/>
      <c r="AS2254" s="441"/>
      <c r="AT2254" s="441"/>
      <c r="AU2254" s="441"/>
      <c r="AV2254" s="443"/>
      <c r="AW2254" s="442"/>
      <c r="AY2254" s="441"/>
      <c r="BC2254" s="441"/>
      <c r="BD2254" s="441"/>
      <c r="BE2254" s="441"/>
      <c r="BF2254" s="441"/>
      <c r="BG2254" s="441"/>
      <c r="BH2254" s="441"/>
      <c r="BI2254" s="441"/>
      <c r="BJ2254" s="441"/>
      <c r="BK2254" s="441"/>
    </row>
    <row r="2255" spans="1:63" x14ac:dyDescent="0.25">
      <c r="A2255" s="443"/>
      <c r="B2255" s="438"/>
      <c r="C2255" s="441"/>
      <c r="D2255" s="441"/>
      <c r="E2255" s="441"/>
      <c r="I2255" s="442"/>
      <c r="Q2255" s="443"/>
      <c r="S2255" s="443"/>
      <c r="T2255" s="441"/>
      <c r="U2255" s="444"/>
      <c r="V2255" s="438"/>
      <c r="W2255" s="443"/>
      <c r="X2255" s="443"/>
      <c r="Y2255" s="441"/>
      <c r="Z2255" s="445"/>
      <c r="AA2255" s="441"/>
      <c r="AB2255" s="443"/>
      <c r="AC2255" s="441"/>
      <c r="AD2255" s="444"/>
      <c r="AG2255" s="441"/>
      <c r="AH2255" s="441"/>
      <c r="AI2255" s="443"/>
      <c r="AL2255" s="441"/>
      <c r="AN2255" s="441"/>
      <c r="AO2255" s="443"/>
      <c r="AP2255" s="441"/>
      <c r="AQ2255" s="441"/>
      <c r="AR2255" s="441"/>
      <c r="AS2255" s="441"/>
      <c r="AT2255" s="441"/>
      <c r="AU2255" s="441"/>
      <c r="AV2255" s="443"/>
      <c r="AW2255" s="442"/>
      <c r="AY2255" s="441"/>
      <c r="BC2255" s="441"/>
      <c r="BD2255" s="441"/>
      <c r="BE2255" s="441"/>
      <c r="BF2255" s="441"/>
      <c r="BG2255" s="441"/>
      <c r="BH2255" s="441"/>
      <c r="BI2255" s="441"/>
      <c r="BJ2255" s="441"/>
      <c r="BK2255" s="441"/>
    </row>
    <row r="2256" spans="1:63" x14ac:dyDescent="0.25">
      <c r="A2256" s="443"/>
      <c r="B2256" s="438"/>
      <c r="C2256" s="441"/>
      <c r="D2256" s="441"/>
      <c r="E2256" s="441"/>
      <c r="I2256" s="442"/>
      <c r="Q2256" s="443"/>
      <c r="S2256" s="443"/>
      <c r="T2256" s="441"/>
      <c r="U2256" s="444"/>
      <c r="V2256" s="438"/>
      <c r="W2256" s="443"/>
      <c r="X2256" s="443"/>
      <c r="Y2256" s="441"/>
      <c r="Z2256" s="445"/>
      <c r="AA2256" s="441"/>
      <c r="AB2256" s="443"/>
      <c r="AC2256" s="441"/>
      <c r="AD2256" s="444"/>
      <c r="AG2256" s="441"/>
      <c r="AH2256" s="441"/>
      <c r="AI2256" s="443"/>
      <c r="AL2256" s="441"/>
      <c r="AN2256" s="441"/>
      <c r="AO2256" s="443"/>
      <c r="AP2256" s="441"/>
      <c r="AQ2256" s="441"/>
      <c r="AR2256" s="441"/>
      <c r="AS2256" s="441"/>
      <c r="AT2256" s="441"/>
      <c r="AU2256" s="441"/>
      <c r="AV2256" s="443"/>
      <c r="AW2256" s="442"/>
      <c r="AY2256" s="441"/>
      <c r="BC2256" s="441"/>
      <c r="BD2256" s="441"/>
      <c r="BE2256" s="441"/>
      <c r="BF2256" s="441"/>
      <c r="BG2256" s="441"/>
      <c r="BH2256" s="441"/>
      <c r="BI2256" s="441"/>
      <c r="BJ2256" s="441"/>
      <c r="BK2256" s="441"/>
    </row>
    <row r="2257" spans="1:63" x14ac:dyDescent="0.25">
      <c r="A2257" s="443"/>
      <c r="B2257" s="438"/>
      <c r="C2257" s="441"/>
      <c r="D2257" s="441"/>
      <c r="E2257" s="441"/>
      <c r="I2257" s="442"/>
      <c r="Q2257" s="443"/>
      <c r="S2257" s="443"/>
      <c r="T2257" s="441"/>
      <c r="U2257" s="444"/>
      <c r="V2257" s="438"/>
      <c r="W2257" s="443"/>
      <c r="X2257" s="443"/>
      <c r="Y2257" s="441"/>
      <c r="Z2257" s="445"/>
      <c r="AA2257" s="441"/>
      <c r="AB2257" s="443"/>
      <c r="AC2257" s="441"/>
      <c r="AD2257" s="444"/>
      <c r="AG2257" s="441"/>
      <c r="AH2257" s="441"/>
      <c r="AI2257" s="443"/>
      <c r="AL2257" s="441"/>
      <c r="AN2257" s="441"/>
      <c r="AO2257" s="443"/>
      <c r="AP2257" s="441"/>
      <c r="AQ2257" s="441"/>
      <c r="AR2257" s="441"/>
      <c r="AS2257" s="441"/>
      <c r="AT2257" s="441"/>
      <c r="AU2257" s="441"/>
      <c r="AV2257" s="443"/>
      <c r="AW2257" s="442"/>
      <c r="AY2257" s="441"/>
      <c r="BC2257" s="441"/>
      <c r="BD2257" s="441"/>
      <c r="BE2257" s="441"/>
      <c r="BF2257" s="441"/>
      <c r="BG2257" s="441"/>
      <c r="BH2257" s="441"/>
      <c r="BI2257" s="441"/>
      <c r="BJ2257" s="441"/>
      <c r="BK2257" s="441"/>
    </row>
    <row r="2258" spans="1:63" x14ac:dyDescent="0.25">
      <c r="A2258" s="443"/>
      <c r="B2258" s="438"/>
      <c r="C2258" s="441"/>
      <c r="D2258" s="441"/>
      <c r="E2258" s="441"/>
      <c r="I2258" s="442"/>
      <c r="Q2258" s="443"/>
      <c r="S2258" s="443"/>
      <c r="T2258" s="441"/>
      <c r="U2258" s="444"/>
      <c r="V2258" s="438"/>
      <c r="W2258" s="443"/>
      <c r="X2258" s="443"/>
      <c r="Y2258" s="441"/>
      <c r="Z2258" s="445"/>
      <c r="AA2258" s="441"/>
      <c r="AB2258" s="443"/>
      <c r="AC2258" s="441"/>
      <c r="AD2258" s="444"/>
      <c r="AG2258" s="441"/>
      <c r="AH2258" s="441"/>
      <c r="AI2258" s="443"/>
      <c r="AL2258" s="441"/>
      <c r="AN2258" s="441"/>
      <c r="AO2258" s="443"/>
      <c r="AP2258" s="441"/>
      <c r="AQ2258" s="441"/>
      <c r="AR2258" s="441"/>
      <c r="AS2258" s="441"/>
      <c r="AT2258" s="441"/>
      <c r="AU2258" s="441"/>
      <c r="AV2258" s="443"/>
      <c r="AW2258" s="442"/>
      <c r="AY2258" s="441"/>
      <c r="BC2258" s="441"/>
      <c r="BD2258" s="441"/>
      <c r="BE2258" s="441"/>
      <c r="BF2258" s="441"/>
      <c r="BG2258" s="441"/>
      <c r="BH2258" s="441"/>
      <c r="BI2258" s="441"/>
      <c r="BJ2258" s="441"/>
      <c r="BK2258" s="441"/>
    </row>
    <row r="2259" spans="1:63" x14ac:dyDescent="0.25">
      <c r="A2259" s="443"/>
      <c r="B2259" s="438"/>
      <c r="C2259" s="441"/>
      <c r="D2259" s="441"/>
      <c r="E2259" s="441"/>
      <c r="I2259" s="442"/>
      <c r="Q2259" s="443"/>
      <c r="S2259" s="443"/>
      <c r="T2259" s="441"/>
      <c r="U2259" s="444"/>
      <c r="V2259" s="438"/>
      <c r="W2259" s="443"/>
      <c r="X2259" s="443"/>
      <c r="Y2259" s="441"/>
      <c r="Z2259" s="445"/>
      <c r="AA2259" s="441"/>
      <c r="AB2259" s="443"/>
      <c r="AC2259" s="441"/>
      <c r="AD2259" s="444"/>
      <c r="AG2259" s="441"/>
      <c r="AH2259" s="441"/>
      <c r="AI2259" s="443"/>
      <c r="AL2259" s="441"/>
      <c r="AN2259" s="441"/>
      <c r="AO2259" s="443"/>
      <c r="AP2259" s="441"/>
      <c r="AQ2259" s="441"/>
      <c r="AR2259" s="441"/>
      <c r="AS2259" s="441"/>
      <c r="AT2259" s="441"/>
      <c r="AU2259" s="441"/>
      <c r="AV2259" s="443"/>
      <c r="AW2259" s="442"/>
      <c r="AY2259" s="441"/>
      <c r="BC2259" s="441"/>
      <c r="BD2259" s="441"/>
      <c r="BE2259" s="441"/>
      <c r="BF2259" s="441"/>
      <c r="BG2259" s="441"/>
      <c r="BH2259" s="441"/>
      <c r="BI2259" s="441"/>
      <c r="BJ2259" s="441"/>
      <c r="BK2259" s="441"/>
    </row>
    <row r="2260" spans="1:63" x14ac:dyDescent="0.25">
      <c r="A2260" s="443"/>
      <c r="B2260" s="438"/>
      <c r="C2260" s="441"/>
      <c r="D2260" s="441"/>
      <c r="E2260" s="441"/>
      <c r="I2260" s="442"/>
      <c r="Q2260" s="443"/>
      <c r="S2260" s="443"/>
      <c r="T2260" s="441"/>
      <c r="U2260" s="444"/>
      <c r="V2260" s="438"/>
      <c r="W2260" s="443"/>
      <c r="X2260" s="443"/>
      <c r="Y2260" s="441"/>
      <c r="Z2260" s="445"/>
      <c r="AA2260" s="441"/>
      <c r="AB2260" s="443"/>
      <c r="AC2260" s="441"/>
      <c r="AD2260" s="444"/>
      <c r="AG2260" s="441"/>
      <c r="AH2260" s="441"/>
      <c r="AI2260" s="443"/>
      <c r="AL2260" s="441"/>
      <c r="AN2260" s="441"/>
      <c r="AO2260" s="443"/>
      <c r="AP2260" s="441"/>
      <c r="AQ2260" s="441"/>
      <c r="AR2260" s="441"/>
      <c r="AS2260" s="441"/>
      <c r="AT2260" s="441"/>
      <c r="AU2260" s="441"/>
      <c r="AV2260" s="443"/>
      <c r="AW2260" s="442"/>
      <c r="AY2260" s="441"/>
      <c r="BC2260" s="441"/>
      <c r="BD2260" s="441"/>
      <c r="BE2260" s="441"/>
      <c r="BF2260" s="441"/>
      <c r="BG2260" s="441"/>
      <c r="BH2260" s="441"/>
      <c r="BI2260" s="441"/>
      <c r="BJ2260" s="441"/>
      <c r="BK2260" s="441"/>
    </row>
    <row r="2261" spans="1:63" x14ac:dyDescent="0.25">
      <c r="A2261" s="443"/>
      <c r="B2261" s="438"/>
      <c r="C2261" s="441"/>
      <c r="D2261" s="441"/>
      <c r="E2261" s="441"/>
      <c r="I2261" s="442"/>
      <c r="Q2261" s="443"/>
      <c r="S2261" s="443"/>
      <c r="T2261" s="441"/>
      <c r="U2261" s="444"/>
      <c r="V2261" s="438"/>
      <c r="W2261" s="443"/>
      <c r="X2261" s="443"/>
      <c r="Y2261" s="441"/>
      <c r="Z2261" s="445"/>
      <c r="AA2261" s="441"/>
      <c r="AB2261" s="443"/>
      <c r="AC2261" s="441"/>
      <c r="AD2261" s="444"/>
      <c r="AG2261" s="441"/>
      <c r="AH2261" s="441"/>
      <c r="AI2261" s="443"/>
      <c r="AL2261" s="441"/>
      <c r="AN2261" s="441"/>
      <c r="AO2261" s="443"/>
      <c r="AP2261" s="441"/>
      <c r="AQ2261" s="441"/>
      <c r="AR2261" s="441"/>
      <c r="AS2261" s="441"/>
      <c r="AT2261" s="441"/>
      <c r="AU2261" s="441"/>
      <c r="AV2261" s="443"/>
      <c r="AW2261" s="442"/>
      <c r="AY2261" s="441"/>
      <c r="BC2261" s="441"/>
      <c r="BD2261" s="441"/>
      <c r="BE2261" s="441"/>
      <c r="BF2261" s="441"/>
      <c r="BG2261" s="441"/>
      <c r="BH2261" s="441"/>
      <c r="BI2261" s="441"/>
      <c r="BJ2261" s="441"/>
      <c r="BK2261" s="441"/>
    </row>
    <row r="2262" spans="1:63" x14ac:dyDescent="0.25">
      <c r="A2262" s="443"/>
      <c r="B2262" s="438"/>
      <c r="C2262" s="441"/>
      <c r="D2262" s="441"/>
      <c r="E2262" s="441"/>
      <c r="I2262" s="442"/>
      <c r="Q2262" s="443"/>
      <c r="S2262" s="443"/>
      <c r="T2262" s="441"/>
      <c r="U2262" s="444"/>
      <c r="V2262" s="438"/>
      <c r="W2262" s="443"/>
      <c r="X2262" s="443"/>
      <c r="Y2262" s="441"/>
      <c r="Z2262" s="445"/>
      <c r="AA2262" s="441"/>
      <c r="AB2262" s="443"/>
      <c r="AC2262" s="441"/>
      <c r="AD2262" s="444"/>
      <c r="AG2262" s="441"/>
      <c r="AH2262" s="441"/>
      <c r="AI2262" s="443"/>
      <c r="AL2262" s="441"/>
      <c r="AN2262" s="441"/>
      <c r="AO2262" s="443"/>
      <c r="AP2262" s="441"/>
      <c r="AQ2262" s="441"/>
      <c r="AR2262" s="441"/>
      <c r="AS2262" s="441"/>
      <c r="AT2262" s="441"/>
      <c r="AU2262" s="441"/>
      <c r="AV2262" s="443"/>
      <c r="AW2262" s="442"/>
      <c r="AY2262" s="441"/>
      <c r="BC2262" s="441"/>
      <c r="BD2262" s="441"/>
      <c r="BE2262" s="441"/>
      <c r="BF2262" s="441"/>
      <c r="BG2262" s="441"/>
      <c r="BH2262" s="441"/>
      <c r="BI2262" s="441"/>
      <c r="BJ2262" s="441"/>
      <c r="BK2262" s="441"/>
    </row>
    <row r="2263" spans="1:63" x14ac:dyDescent="0.25">
      <c r="A2263" s="443"/>
      <c r="B2263" s="438"/>
      <c r="C2263" s="441"/>
      <c r="D2263" s="441"/>
      <c r="E2263" s="441"/>
      <c r="I2263" s="442"/>
      <c r="Q2263" s="443"/>
      <c r="S2263" s="443"/>
      <c r="T2263" s="441"/>
      <c r="U2263" s="444"/>
      <c r="V2263" s="438"/>
      <c r="W2263" s="443"/>
      <c r="X2263" s="443"/>
      <c r="Y2263" s="441"/>
      <c r="Z2263" s="445"/>
      <c r="AA2263" s="441"/>
      <c r="AB2263" s="443"/>
      <c r="AC2263" s="441"/>
      <c r="AD2263" s="444"/>
      <c r="AG2263" s="441"/>
      <c r="AH2263" s="441"/>
      <c r="AI2263" s="443"/>
      <c r="AL2263" s="441"/>
      <c r="AN2263" s="441"/>
      <c r="AO2263" s="443"/>
      <c r="AP2263" s="441"/>
      <c r="AQ2263" s="441"/>
      <c r="AR2263" s="441"/>
      <c r="AS2263" s="441"/>
      <c r="AT2263" s="441"/>
      <c r="AU2263" s="441"/>
      <c r="AV2263" s="443"/>
      <c r="AW2263" s="442"/>
      <c r="AY2263" s="441"/>
      <c r="BC2263" s="441"/>
      <c r="BD2263" s="441"/>
      <c r="BE2263" s="441"/>
      <c r="BF2263" s="441"/>
      <c r="BG2263" s="441"/>
      <c r="BH2263" s="441"/>
      <c r="BI2263" s="441"/>
      <c r="BJ2263" s="441"/>
      <c r="BK2263" s="441"/>
    </row>
    <row r="2264" spans="1:63" x14ac:dyDescent="0.25">
      <c r="A2264" s="443"/>
      <c r="B2264" s="438"/>
      <c r="C2264" s="441"/>
      <c r="D2264" s="441"/>
      <c r="E2264" s="441"/>
      <c r="I2264" s="442"/>
      <c r="Q2264" s="443"/>
      <c r="S2264" s="443"/>
      <c r="T2264" s="441"/>
      <c r="U2264" s="444"/>
      <c r="V2264" s="438"/>
      <c r="W2264" s="443"/>
      <c r="X2264" s="443"/>
      <c r="Y2264" s="441"/>
      <c r="Z2264" s="445"/>
      <c r="AA2264" s="441"/>
      <c r="AB2264" s="443"/>
      <c r="AC2264" s="441"/>
      <c r="AD2264" s="444"/>
      <c r="AG2264" s="441"/>
      <c r="AH2264" s="441"/>
      <c r="AI2264" s="443"/>
      <c r="AL2264" s="441"/>
      <c r="AN2264" s="441"/>
      <c r="AO2264" s="443"/>
      <c r="AP2264" s="441"/>
      <c r="AQ2264" s="441"/>
      <c r="AR2264" s="441"/>
      <c r="AS2264" s="441"/>
      <c r="AT2264" s="441"/>
      <c r="AU2264" s="441"/>
      <c r="AV2264" s="443"/>
      <c r="AW2264" s="442"/>
      <c r="AY2264" s="441"/>
      <c r="BC2264" s="441"/>
      <c r="BD2264" s="441"/>
      <c r="BE2264" s="441"/>
      <c r="BF2264" s="441"/>
      <c r="BG2264" s="441"/>
      <c r="BH2264" s="441"/>
      <c r="BI2264" s="441"/>
      <c r="BJ2264" s="441"/>
      <c r="BK2264" s="441"/>
    </row>
    <row r="2265" spans="1:63" x14ac:dyDescent="0.25">
      <c r="A2265" s="443"/>
      <c r="B2265" s="438"/>
      <c r="C2265" s="441"/>
      <c r="D2265" s="441"/>
      <c r="E2265" s="441"/>
      <c r="I2265" s="442"/>
      <c r="Q2265" s="443"/>
      <c r="S2265" s="443"/>
      <c r="T2265" s="441"/>
      <c r="U2265" s="444"/>
      <c r="V2265" s="438"/>
      <c r="W2265" s="443"/>
      <c r="X2265" s="443"/>
      <c r="Y2265" s="441"/>
      <c r="Z2265" s="445"/>
      <c r="AA2265" s="441"/>
      <c r="AB2265" s="443"/>
      <c r="AC2265" s="441"/>
      <c r="AD2265" s="444"/>
      <c r="AG2265" s="441"/>
      <c r="AH2265" s="441"/>
      <c r="AI2265" s="443"/>
      <c r="AL2265" s="441"/>
      <c r="AN2265" s="441"/>
      <c r="AO2265" s="443"/>
      <c r="AP2265" s="441"/>
      <c r="AQ2265" s="441"/>
      <c r="AR2265" s="441"/>
      <c r="AS2265" s="441"/>
      <c r="AT2265" s="441"/>
      <c r="AU2265" s="441"/>
      <c r="AV2265" s="443"/>
      <c r="AW2265" s="442"/>
      <c r="AY2265" s="441"/>
      <c r="BC2265" s="441"/>
      <c r="BD2265" s="441"/>
      <c r="BE2265" s="441"/>
      <c r="BF2265" s="441"/>
      <c r="BG2265" s="441"/>
      <c r="BH2265" s="441"/>
      <c r="BI2265" s="441"/>
      <c r="BJ2265" s="441"/>
      <c r="BK2265" s="441"/>
    </row>
    <row r="2266" spans="1:63" x14ac:dyDescent="0.25">
      <c r="A2266" s="443"/>
      <c r="B2266" s="438"/>
      <c r="C2266" s="441"/>
      <c r="D2266" s="441"/>
      <c r="E2266" s="441"/>
      <c r="I2266" s="442"/>
      <c r="Q2266" s="443"/>
      <c r="S2266" s="443"/>
      <c r="T2266" s="441"/>
      <c r="U2266" s="444"/>
      <c r="V2266" s="438"/>
      <c r="W2266" s="443"/>
      <c r="X2266" s="443"/>
      <c r="Y2266" s="441"/>
      <c r="Z2266" s="445"/>
      <c r="AA2266" s="441"/>
      <c r="AB2266" s="443"/>
      <c r="AC2266" s="441"/>
      <c r="AD2266" s="444"/>
      <c r="AG2266" s="441"/>
      <c r="AH2266" s="441"/>
      <c r="AI2266" s="443"/>
      <c r="AL2266" s="441"/>
      <c r="AN2266" s="441"/>
      <c r="AO2266" s="443"/>
      <c r="AP2266" s="441"/>
      <c r="AQ2266" s="441"/>
      <c r="AR2266" s="441"/>
      <c r="AS2266" s="441"/>
      <c r="AT2266" s="441"/>
      <c r="AU2266" s="441"/>
      <c r="AV2266" s="443"/>
      <c r="AW2266" s="442"/>
      <c r="AY2266" s="441"/>
      <c r="BC2266" s="441"/>
      <c r="BD2266" s="441"/>
      <c r="BE2266" s="441"/>
      <c r="BF2266" s="441"/>
      <c r="BG2266" s="441"/>
      <c r="BH2266" s="441"/>
      <c r="BI2266" s="441"/>
      <c r="BJ2266" s="441"/>
      <c r="BK2266" s="441"/>
    </row>
    <row r="2267" spans="1:63" x14ac:dyDescent="0.25">
      <c r="A2267" s="443"/>
      <c r="B2267" s="438"/>
      <c r="C2267" s="441"/>
      <c r="D2267" s="441"/>
      <c r="E2267" s="441"/>
      <c r="I2267" s="442"/>
      <c r="Q2267" s="443"/>
      <c r="S2267" s="443"/>
      <c r="T2267" s="441"/>
      <c r="U2267" s="444"/>
      <c r="V2267" s="438"/>
      <c r="W2267" s="443"/>
      <c r="X2267" s="443"/>
      <c r="Y2267" s="441"/>
      <c r="Z2267" s="445"/>
      <c r="AA2267" s="441"/>
      <c r="AB2267" s="443"/>
      <c r="AC2267" s="441"/>
      <c r="AD2267" s="444"/>
      <c r="AG2267" s="441"/>
      <c r="AH2267" s="441"/>
      <c r="AI2267" s="443"/>
      <c r="AL2267" s="441"/>
      <c r="AN2267" s="441"/>
      <c r="AO2267" s="443"/>
      <c r="AP2267" s="441"/>
      <c r="AQ2267" s="441"/>
      <c r="AR2267" s="441"/>
      <c r="AS2267" s="441"/>
      <c r="AT2267" s="441"/>
      <c r="AU2267" s="441"/>
      <c r="AV2267" s="443"/>
      <c r="AW2267" s="442"/>
      <c r="AY2267" s="441"/>
      <c r="BC2267" s="441"/>
      <c r="BD2267" s="441"/>
      <c r="BE2267" s="441"/>
      <c r="BF2267" s="441"/>
      <c r="BG2267" s="441"/>
      <c r="BH2267" s="441"/>
      <c r="BI2267" s="441"/>
      <c r="BJ2267" s="441"/>
      <c r="BK2267" s="441"/>
    </row>
    <row r="2268" spans="1:63" x14ac:dyDescent="0.25">
      <c r="A2268" s="443"/>
      <c r="B2268" s="438"/>
      <c r="C2268" s="441"/>
      <c r="D2268" s="441"/>
      <c r="E2268" s="441"/>
      <c r="I2268" s="442"/>
      <c r="Q2268" s="443"/>
      <c r="S2268" s="443"/>
      <c r="T2268" s="441"/>
      <c r="U2268" s="444"/>
      <c r="V2268" s="438"/>
      <c r="W2268" s="443"/>
      <c r="X2268" s="443"/>
      <c r="Y2268" s="441"/>
      <c r="Z2268" s="445"/>
      <c r="AA2268" s="441"/>
      <c r="AB2268" s="443"/>
      <c r="AC2268" s="441"/>
      <c r="AD2268" s="444"/>
      <c r="AG2268" s="441"/>
      <c r="AH2268" s="441"/>
      <c r="AI2268" s="443"/>
      <c r="AL2268" s="441"/>
      <c r="AN2268" s="441"/>
      <c r="AO2268" s="443"/>
      <c r="AP2268" s="441"/>
      <c r="AQ2268" s="441"/>
      <c r="AR2268" s="441"/>
      <c r="AS2268" s="441"/>
      <c r="AT2268" s="441"/>
      <c r="AU2268" s="441"/>
      <c r="AV2268" s="443"/>
      <c r="AW2268" s="442"/>
      <c r="AY2268" s="441"/>
      <c r="BC2268" s="441"/>
      <c r="BD2268" s="441"/>
      <c r="BE2268" s="441"/>
      <c r="BF2268" s="441"/>
      <c r="BG2268" s="441"/>
      <c r="BH2268" s="441"/>
      <c r="BI2268" s="441"/>
      <c r="BJ2268" s="441"/>
      <c r="BK2268" s="441"/>
    </row>
    <row r="2269" spans="1:63" x14ac:dyDescent="0.25">
      <c r="A2269" s="443"/>
      <c r="B2269" s="438"/>
      <c r="C2269" s="441"/>
      <c r="D2269" s="441"/>
      <c r="E2269" s="441"/>
      <c r="I2269" s="442"/>
      <c r="Q2269" s="443"/>
      <c r="S2269" s="443"/>
      <c r="T2269" s="441"/>
      <c r="U2269" s="444"/>
      <c r="V2269" s="438"/>
      <c r="W2269" s="443"/>
      <c r="X2269" s="443"/>
      <c r="Y2269" s="441"/>
      <c r="Z2269" s="445"/>
      <c r="AA2269" s="441"/>
      <c r="AB2269" s="443"/>
      <c r="AC2269" s="441"/>
      <c r="AD2269" s="444"/>
      <c r="AG2269" s="441"/>
      <c r="AH2269" s="441"/>
      <c r="AI2269" s="443"/>
      <c r="AL2269" s="441"/>
      <c r="AN2269" s="441"/>
      <c r="AO2269" s="443"/>
      <c r="AP2269" s="441"/>
      <c r="AQ2269" s="441"/>
      <c r="AR2269" s="441"/>
      <c r="AS2269" s="441"/>
      <c r="AT2269" s="441"/>
      <c r="AU2269" s="441"/>
      <c r="AV2269" s="443"/>
      <c r="AW2269" s="442"/>
      <c r="AY2269" s="441"/>
      <c r="BC2269" s="441"/>
      <c r="BD2269" s="441"/>
      <c r="BE2269" s="441"/>
      <c r="BF2269" s="441"/>
      <c r="BG2269" s="441"/>
      <c r="BH2269" s="441"/>
      <c r="BI2269" s="441"/>
      <c r="BJ2269" s="441"/>
      <c r="BK2269" s="441"/>
    </row>
    <row r="2270" spans="1:63" x14ac:dyDescent="0.25">
      <c r="A2270" s="443"/>
      <c r="B2270" s="438"/>
      <c r="C2270" s="441"/>
      <c r="D2270" s="441"/>
      <c r="E2270" s="441"/>
      <c r="I2270" s="442"/>
      <c r="Q2270" s="443"/>
      <c r="S2270" s="443"/>
      <c r="T2270" s="441"/>
      <c r="U2270" s="444"/>
      <c r="V2270" s="438"/>
      <c r="W2270" s="443"/>
      <c r="X2270" s="443"/>
      <c r="Y2270" s="441"/>
      <c r="Z2270" s="445"/>
      <c r="AA2270" s="441"/>
      <c r="AB2270" s="443"/>
      <c r="AC2270" s="441"/>
      <c r="AD2270" s="444"/>
      <c r="AG2270" s="441"/>
      <c r="AH2270" s="441"/>
      <c r="AI2270" s="443"/>
      <c r="AL2270" s="441"/>
      <c r="AN2270" s="441"/>
      <c r="AO2270" s="443"/>
      <c r="AP2270" s="441"/>
      <c r="AQ2270" s="441"/>
      <c r="AR2270" s="441"/>
      <c r="AS2270" s="441"/>
      <c r="AT2270" s="441"/>
      <c r="AU2270" s="441"/>
      <c r="AV2270" s="443"/>
      <c r="AW2270" s="442"/>
      <c r="AY2270" s="441"/>
      <c r="BC2270" s="441"/>
      <c r="BD2270" s="441"/>
      <c r="BE2270" s="441"/>
      <c r="BF2270" s="441"/>
      <c r="BG2270" s="441"/>
      <c r="BH2270" s="441"/>
      <c r="BI2270" s="441"/>
      <c r="BJ2270" s="441"/>
      <c r="BK2270" s="441"/>
    </row>
    <row r="2271" spans="1:63" x14ac:dyDescent="0.25">
      <c r="A2271" s="443"/>
      <c r="B2271" s="438"/>
      <c r="C2271" s="441"/>
      <c r="D2271" s="441"/>
      <c r="E2271" s="441"/>
      <c r="I2271" s="442"/>
      <c r="Q2271" s="443"/>
      <c r="S2271" s="443"/>
      <c r="T2271" s="441"/>
      <c r="U2271" s="444"/>
      <c r="V2271" s="438"/>
      <c r="W2271" s="443"/>
      <c r="X2271" s="443"/>
      <c r="Y2271" s="441"/>
      <c r="Z2271" s="445"/>
      <c r="AA2271" s="441"/>
      <c r="AB2271" s="443"/>
      <c r="AC2271" s="441"/>
      <c r="AD2271" s="444"/>
      <c r="AG2271" s="441"/>
      <c r="AH2271" s="441"/>
      <c r="AI2271" s="443"/>
      <c r="AL2271" s="441"/>
      <c r="AN2271" s="441"/>
      <c r="AO2271" s="443"/>
      <c r="AP2271" s="441"/>
      <c r="AQ2271" s="441"/>
      <c r="AR2271" s="441"/>
      <c r="AS2271" s="441"/>
      <c r="AT2271" s="441"/>
      <c r="AU2271" s="441"/>
      <c r="AV2271" s="443"/>
      <c r="AW2271" s="442"/>
      <c r="AY2271" s="441"/>
      <c r="BC2271" s="441"/>
      <c r="BD2271" s="441"/>
      <c r="BE2271" s="441"/>
      <c r="BF2271" s="441"/>
      <c r="BG2271" s="441"/>
      <c r="BH2271" s="441"/>
      <c r="BI2271" s="441"/>
      <c r="BJ2271" s="441"/>
      <c r="BK2271" s="441"/>
    </row>
    <row r="2272" spans="1:63" x14ac:dyDescent="0.25">
      <c r="A2272" s="443"/>
      <c r="B2272" s="438"/>
      <c r="C2272" s="441"/>
      <c r="D2272" s="441"/>
      <c r="E2272" s="441"/>
      <c r="I2272" s="442"/>
      <c r="Q2272" s="443"/>
      <c r="S2272" s="443"/>
      <c r="T2272" s="441"/>
      <c r="U2272" s="444"/>
      <c r="V2272" s="438"/>
      <c r="W2272" s="443"/>
      <c r="X2272" s="443"/>
      <c r="Y2272" s="441"/>
      <c r="Z2272" s="445"/>
      <c r="AA2272" s="441"/>
      <c r="AB2272" s="443"/>
      <c r="AC2272" s="441"/>
      <c r="AD2272" s="444"/>
      <c r="AG2272" s="441"/>
      <c r="AH2272" s="441"/>
      <c r="AI2272" s="443"/>
      <c r="AL2272" s="441"/>
      <c r="AN2272" s="441"/>
      <c r="AO2272" s="443"/>
      <c r="AP2272" s="441"/>
      <c r="AQ2272" s="441"/>
      <c r="AR2272" s="441"/>
      <c r="AS2272" s="441"/>
      <c r="AT2272" s="441"/>
      <c r="AU2272" s="441"/>
      <c r="AV2272" s="443"/>
      <c r="AW2272" s="442"/>
      <c r="AY2272" s="441"/>
      <c r="BC2272" s="441"/>
      <c r="BD2272" s="441"/>
      <c r="BE2272" s="441"/>
      <c r="BF2272" s="441"/>
      <c r="BG2272" s="441"/>
      <c r="BH2272" s="441"/>
      <c r="BI2272" s="441"/>
      <c r="BJ2272" s="441"/>
      <c r="BK2272" s="441"/>
    </row>
    <row r="2273" spans="1:63" x14ac:dyDescent="0.25">
      <c r="A2273" s="443"/>
      <c r="B2273" s="438"/>
      <c r="C2273" s="441"/>
      <c r="D2273" s="441"/>
      <c r="E2273" s="441"/>
      <c r="I2273" s="442"/>
      <c r="Q2273" s="443"/>
      <c r="S2273" s="443"/>
      <c r="T2273" s="441"/>
      <c r="U2273" s="444"/>
      <c r="V2273" s="438"/>
      <c r="W2273" s="443"/>
      <c r="X2273" s="443"/>
      <c r="Y2273" s="441"/>
      <c r="Z2273" s="445"/>
      <c r="AA2273" s="441"/>
      <c r="AB2273" s="443"/>
      <c r="AC2273" s="441"/>
      <c r="AD2273" s="444"/>
      <c r="AG2273" s="441"/>
      <c r="AH2273" s="441"/>
      <c r="AI2273" s="443"/>
      <c r="AL2273" s="441"/>
      <c r="AN2273" s="441"/>
      <c r="AO2273" s="443"/>
      <c r="AP2273" s="441"/>
      <c r="AQ2273" s="441"/>
      <c r="AR2273" s="441"/>
      <c r="AS2273" s="441"/>
      <c r="AT2273" s="441"/>
      <c r="AU2273" s="441"/>
      <c r="AV2273" s="443"/>
      <c r="AW2273" s="442"/>
      <c r="AY2273" s="441"/>
      <c r="BC2273" s="441"/>
      <c r="BD2273" s="441"/>
      <c r="BE2273" s="441"/>
      <c r="BF2273" s="441"/>
      <c r="BG2273" s="441"/>
      <c r="BH2273" s="441"/>
      <c r="BI2273" s="441"/>
      <c r="BJ2273" s="441"/>
      <c r="BK2273" s="441"/>
    </row>
    <row r="2274" spans="1:63" x14ac:dyDescent="0.25">
      <c r="A2274" s="443"/>
      <c r="B2274" s="438"/>
      <c r="C2274" s="441"/>
      <c r="D2274" s="441"/>
      <c r="E2274" s="441"/>
      <c r="I2274" s="442"/>
      <c r="Q2274" s="443"/>
      <c r="S2274" s="443"/>
      <c r="T2274" s="441"/>
      <c r="U2274" s="444"/>
      <c r="V2274" s="438"/>
      <c r="W2274" s="443"/>
      <c r="X2274" s="443"/>
      <c r="Y2274" s="441"/>
      <c r="Z2274" s="445"/>
      <c r="AA2274" s="441"/>
      <c r="AB2274" s="443"/>
      <c r="AC2274" s="441"/>
      <c r="AD2274" s="444"/>
      <c r="AG2274" s="441"/>
      <c r="AH2274" s="441"/>
      <c r="AI2274" s="443"/>
      <c r="AL2274" s="441"/>
      <c r="AN2274" s="441"/>
      <c r="AO2274" s="443"/>
      <c r="AP2274" s="441"/>
      <c r="AQ2274" s="441"/>
      <c r="AR2274" s="441"/>
      <c r="AS2274" s="441"/>
      <c r="AT2274" s="441"/>
      <c r="AU2274" s="441"/>
      <c r="AV2274" s="443"/>
      <c r="AW2274" s="442"/>
      <c r="AY2274" s="441"/>
      <c r="BC2274" s="441"/>
      <c r="BD2274" s="441"/>
      <c r="BE2274" s="441"/>
      <c r="BF2274" s="441"/>
      <c r="BG2274" s="441"/>
      <c r="BH2274" s="441"/>
      <c r="BI2274" s="441"/>
      <c r="BJ2274" s="441"/>
      <c r="BK2274" s="441"/>
    </row>
    <row r="2275" spans="1:63" x14ac:dyDescent="0.25">
      <c r="A2275" s="443"/>
      <c r="B2275" s="438"/>
      <c r="C2275" s="441"/>
      <c r="D2275" s="441"/>
      <c r="E2275" s="441"/>
      <c r="I2275" s="442"/>
      <c r="Q2275" s="443"/>
      <c r="S2275" s="443"/>
      <c r="T2275" s="441"/>
      <c r="U2275" s="444"/>
      <c r="V2275" s="438"/>
      <c r="W2275" s="443"/>
      <c r="X2275" s="443"/>
      <c r="Y2275" s="441"/>
      <c r="Z2275" s="445"/>
      <c r="AA2275" s="441"/>
      <c r="AB2275" s="443"/>
      <c r="AC2275" s="441"/>
      <c r="AD2275" s="444"/>
      <c r="AG2275" s="441"/>
      <c r="AH2275" s="441"/>
      <c r="AI2275" s="443"/>
      <c r="AL2275" s="441"/>
      <c r="AN2275" s="441"/>
      <c r="AO2275" s="443"/>
      <c r="AP2275" s="441"/>
      <c r="AQ2275" s="441"/>
      <c r="AR2275" s="441"/>
      <c r="AS2275" s="441"/>
      <c r="AT2275" s="441"/>
      <c r="AU2275" s="441"/>
      <c r="AV2275" s="443"/>
      <c r="AW2275" s="442"/>
      <c r="AY2275" s="441"/>
      <c r="BC2275" s="441"/>
      <c r="BD2275" s="441"/>
      <c r="BE2275" s="441"/>
      <c r="BF2275" s="441"/>
      <c r="BG2275" s="441"/>
      <c r="BH2275" s="441"/>
      <c r="BI2275" s="441"/>
      <c r="BJ2275" s="441"/>
      <c r="BK2275" s="441"/>
    </row>
    <row r="2276" spans="1:63" x14ac:dyDescent="0.25">
      <c r="A2276" s="443"/>
      <c r="B2276" s="438"/>
      <c r="C2276" s="441"/>
      <c r="D2276" s="441"/>
      <c r="E2276" s="441"/>
      <c r="I2276" s="442"/>
      <c r="Q2276" s="443"/>
      <c r="S2276" s="443"/>
      <c r="T2276" s="441"/>
      <c r="U2276" s="444"/>
      <c r="V2276" s="438"/>
      <c r="W2276" s="443"/>
      <c r="X2276" s="443"/>
      <c r="Y2276" s="441"/>
      <c r="Z2276" s="445"/>
      <c r="AA2276" s="441"/>
      <c r="AB2276" s="443"/>
      <c r="AC2276" s="441"/>
      <c r="AD2276" s="444"/>
      <c r="AG2276" s="441"/>
      <c r="AH2276" s="441"/>
      <c r="AI2276" s="443"/>
      <c r="AL2276" s="441"/>
      <c r="AN2276" s="441"/>
      <c r="AO2276" s="443"/>
      <c r="AP2276" s="441"/>
      <c r="AQ2276" s="441"/>
      <c r="AR2276" s="441"/>
      <c r="AS2276" s="441"/>
      <c r="AT2276" s="441"/>
      <c r="AU2276" s="441"/>
      <c r="AV2276" s="443"/>
      <c r="AW2276" s="442"/>
      <c r="AY2276" s="441"/>
      <c r="BC2276" s="441"/>
      <c r="BD2276" s="441"/>
      <c r="BE2276" s="441"/>
      <c r="BF2276" s="441"/>
      <c r="BG2276" s="441"/>
      <c r="BH2276" s="441"/>
      <c r="BI2276" s="441"/>
      <c r="BJ2276" s="441"/>
      <c r="BK2276" s="441"/>
    </row>
    <row r="2277" spans="1:63" x14ac:dyDescent="0.25">
      <c r="A2277" s="443"/>
      <c r="B2277" s="438"/>
      <c r="C2277" s="441"/>
      <c r="D2277" s="441"/>
      <c r="E2277" s="441"/>
      <c r="I2277" s="442"/>
      <c r="Q2277" s="443"/>
      <c r="S2277" s="443"/>
      <c r="T2277" s="441"/>
      <c r="U2277" s="444"/>
      <c r="V2277" s="438"/>
      <c r="W2277" s="443"/>
      <c r="X2277" s="443"/>
      <c r="Y2277" s="441"/>
      <c r="Z2277" s="445"/>
      <c r="AA2277" s="441"/>
      <c r="AB2277" s="443"/>
      <c r="AC2277" s="441"/>
      <c r="AD2277" s="444"/>
      <c r="AG2277" s="441"/>
      <c r="AH2277" s="441"/>
      <c r="AI2277" s="443"/>
      <c r="AL2277" s="441"/>
      <c r="AN2277" s="441"/>
      <c r="AO2277" s="443"/>
      <c r="AP2277" s="441"/>
      <c r="AQ2277" s="441"/>
      <c r="AR2277" s="441"/>
      <c r="AS2277" s="441"/>
      <c r="AT2277" s="441"/>
      <c r="AU2277" s="441"/>
      <c r="AV2277" s="443"/>
      <c r="AW2277" s="442"/>
      <c r="AY2277" s="441"/>
      <c r="BC2277" s="441"/>
      <c r="BD2277" s="441"/>
      <c r="BE2277" s="441"/>
      <c r="BF2277" s="441"/>
      <c r="BG2277" s="441"/>
      <c r="BH2277" s="441"/>
      <c r="BI2277" s="441"/>
      <c r="BJ2277" s="441"/>
      <c r="BK2277" s="441"/>
    </row>
    <row r="2278" spans="1:63" x14ac:dyDescent="0.25">
      <c r="A2278" s="443"/>
      <c r="B2278" s="438"/>
      <c r="C2278" s="441"/>
      <c r="D2278" s="441"/>
      <c r="E2278" s="441"/>
      <c r="I2278" s="442"/>
      <c r="Q2278" s="443"/>
      <c r="S2278" s="443"/>
      <c r="T2278" s="441"/>
      <c r="U2278" s="444"/>
      <c r="V2278" s="438"/>
      <c r="W2278" s="443"/>
      <c r="X2278" s="443"/>
      <c r="Y2278" s="441"/>
      <c r="Z2278" s="445"/>
      <c r="AA2278" s="441"/>
      <c r="AB2278" s="443"/>
      <c r="AC2278" s="441"/>
      <c r="AD2278" s="444"/>
      <c r="AG2278" s="441"/>
      <c r="AH2278" s="441"/>
      <c r="AI2278" s="443"/>
      <c r="AL2278" s="441"/>
      <c r="AN2278" s="441"/>
      <c r="AO2278" s="443"/>
      <c r="AP2278" s="441"/>
      <c r="AQ2278" s="441"/>
      <c r="AR2278" s="441"/>
      <c r="AS2278" s="441"/>
      <c r="AT2278" s="441"/>
      <c r="AU2278" s="441"/>
      <c r="AV2278" s="443"/>
      <c r="AW2278" s="442"/>
      <c r="AY2278" s="441"/>
      <c r="BC2278" s="441"/>
      <c r="BD2278" s="441"/>
      <c r="BE2278" s="441"/>
      <c r="BF2278" s="441"/>
      <c r="BG2278" s="441"/>
      <c r="BH2278" s="441"/>
      <c r="BI2278" s="441"/>
      <c r="BJ2278" s="441"/>
      <c r="BK2278" s="441"/>
    </row>
    <row r="2279" spans="1:63" x14ac:dyDescent="0.25">
      <c r="A2279" s="443"/>
      <c r="B2279" s="438"/>
      <c r="C2279" s="441"/>
      <c r="D2279" s="441"/>
      <c r="E2279" s="441"/>
      <c r="I2279" s="442"/>
      <c r="Q2279" s="443"/>
      <c r="S2279" s="443"/>
      <c r="T2279" s="441"/>
      <c r="U2279" s="444"/>
      <c r="V2279" s="438"/>
      <c r="W2279" s="443"/>
      <c r="X2279" s="443"/>
      <c r="Y2279" s="441"/>
      <c r="Z2279" s="445"/>
      <c r="AA2279" s="441"/>
      <c r="AB2279" s="443"/>
      <c r="AC2279" s="441"/>
      <c r="AD2279" s="444"/>
      <c r="AG2279" s="441"/>
      <c r="AH2279" s="441"/>
      <c r="AI2279" s="443"/>
      <c r="AL2279" s="441"/>
      <c r="AN2279" s="441"/>
      <c r="AO2279" s="443"/>
      <c r="AP2279" s="441"/>
      <c r="AQ2279" s="441"/>
      <c r="AR2279" s="441"/>
      <c r="AS2279" s="441"/>
      <c r="AT2279" s="441"/>
      <c r="AU2279" s="441"/>
      <c r="AV2279" s="443"/>
      <c r="AW2279" s="442"/>
      <c r="AY2279" s="441"/>
      <c r="BC2279" s="441"/>
      <c r="BD2279" s="441"/>
      <c r="BE2279" s="441"/>
      <c r="BF2279" s="441"/>
      <c r="BG2279" s="441"/>
      <c r="BH2279" s="441"/>
      <c r="BI2279" s="441"/>
      <c r="BJ2279" s="441"/>
      <c r="BK2279" s="441"/>
    </row>
    <row r="2280" spans="1:63" x14ac:dyDescent="0.25">
      <c r="A2280" s="443"/>
      <c r="B2280" s="438"/>
      <c r="C2280" s="441"/>
      <c r="D2280" s="441"/>
      <c r="E2280" s="441"/>
      <c r="I2280" s="442"/>
      <c r="Q2280" s="443"/>
      <c r="S2280" s="443"/>
      <c r="T2280" s="441"/>
      <c r="U2280" s="444"/>
      <c r="V2280" s="438"/>
      <c r="W2280" s="443"/>
      <c r="X2280" s="443"/>
      <c r="Y2280" s="441"/>
      <c r="Z2280" s="445"/>
      <c r="AA2280" s="441"/>
      <c r="AB2280" s="443"/>
      <c r="AC2280" s="441"/>
      <c r="AD2280" s="444"/>
      <c r="AG2280" s="441"/>
      <c r="AH2280" s="441"/>
      <c r="AI2280" s="443"/>
      <c r="AL2280" s="441"/>
      <c r="AN2280" s="441"/>
      <c r="AO2280" s="443"/>
      <c r="AP2280" s="441"/>
      <c r="AQ2280" s="441"/>
      <c r="AR2280" s="441"/>
      <c r="AS2280" s="441"/>
      <c r="AT2280" s="441"/>
      <c r="AU2280" s="441"/>
      <c r="AV2280" s="443"/>
      <c r="AW2280" s="442"/>
      <c r="AY2280" s="441"/>
      <c r="BC2280" s="441"/>
      <c r="BD2280" s="441"/>
      <c r="BE2280" s="441"/>
      <c r="BF2280" s="441"/>
      <c r="BG2280" s="441"/>
      <c r="BH2280" s="441"/>
      <c r="BI2280" s="441"/>
      <c r="BJ2280" s="441"/>
      <c r="BK2280" s="441"/>
    </row>
    <row r="2281" spans="1:63" x14ac:dyDescent="0.25">
      <c r="A2281" s="443"/>
      <c r="B2281" s="438"/>
      <c r="C2281" s="441"/>
      <c r="D2281" s="441"/>
      <c r="E2281" s="441"/>
      <c r="I2281" s="442"/>
      <c r="Q2281" s="443"/>
      <c r="S2281" s="443"/>
      <c r="T2281" s="441"/>
      <c r="U2281" s="444"/>
      <c r="V2281" s="438"/>
      <c r="W2281" s="443"/>
      <c r="X2281" s="443"/>
      <c r="Y2281" s="441"/>
      <c r="Z2281" s="445"/>
      <c r="AA2281" s="441"/>
      <c r="AB2281" s="443"/>
      <c r="AC2281" s="441"/>
      <c r="AD2281" s="444"/>
      <c r="AG2281" s="441"/>
      <c r="AH2281" s="441"/>
      <c r="AI2281" s="443"/>
      <c r="AL2281" s="441"/>
      <c r="AN2281" s="441"/>
      <c r="AO2281" s="443"/>
      <c r="AP2281" s="441"/>
      <c r="AQ2281" s="441"/>
      <c r="AR2281" s="441"/>
      <c r="AS2281" s="441"/>
      <c r="AT2281" s="441"/>
      <c r="AU2281" s="441"/>
      <c r="AV2281" s="443"/>
      <c r="AW2281" s="442"/>
      <c r="AY2281" s="441"/>
      <c r="BC2281" s="441"/>
      <c r="BD2281" s="441"/>
      <c r="BE2281" s="441"/>
      <c r="BF2281" s="441"/>
      <c r="BG2281" s="441"/>
      <c r="BH2281" s="441"/>
      <c r="BI2281" s="441"/>
      <c r="BJ2281" s="441"/>
      <c r="BK2281" s="441"/>
    </row>
    <row r="2282" spans="1:63" x14ac:dyDescent="0.25">
      <c r="A2282" s="443"/>
      <c r="B2282" s="438"/>
      <c r="C2282" s="441"/>
      <c r="D2282" s="441"/>
      <c r="E2282" s="441"/>
      <c r="I2282" s="442"/>
      <c r="Q2282" s="443"/>
      <c r="S2282" s="443"/>
      <c r="T2282" s="441"/>
      <c r="U2282" s="444"/>
      <c r="V2282" s="438"/>
      <c r="W2282" s="443"/>
      <c r="X2282" s="443"/>
      <c r="Y2282" s="441"/>
      <c r="Z2282" s="445"/>
      <c r="AA2282" s="441"/>
      <c r="AB2282" s="443"/>
      <c r="AC2282" s="441"/>
      <c r="AD2282" s="444"/>
      <c r="AG2282" s="441"/>
      <c r="AH2282" s="441"/>
      <c r="AI2282" s="443"/>
      <c r="AL2282" s="441"/>
      <c r="AN2282" s="441"/>
      <c r="AO2282" s="443"/>
      <c r="AP2282" s="441"/>
      <c r="AQ2282" s="441"/>
      <c r="AR2282" s="441"/>
      <c r="AS2282" s="441"/>
      <c r="AT2282" s="441"/>
      <c r="AU2282" s="441"/>
      <c r="AV2282" s="443"/>
      <c r="AW2282" s="442"/>
      <c r="AY2282" s="441"/>
      <c r="BC2282" s="441"/>
      <c r="BD2282" s="441"/>
      <c r="BE2282" s="441"/>
      <c r="BF2282" s="441"/>
      <c r="BG2282" s="441"/>
      <c r="BH2282" s="441"/>
      <c r="BI2282" s="441"/>
      <c r="BJ2282" s="441"/>
      <c r="BK2282" s="441"/>
    </row>
    <row r="2283" spans="1:63" x14ac:dyDescent="0.25">
      <c r="A2283" s="443"/>
      <c r="B2283" s="438"/>
      <c r="C2283" s="441"/>
      <c r="D2283" s="441"/>
      <c r="E2283" s="441"/>
      <c r="I2283" s="442"/>
      <c r="Q2283" s="443"/>
      <c r="S2283" s="443"/>
      <c r="T2283" s="441"/>
      <c r="U2283" s="444"/>
      <c r="V2283" s="438"/>
      <c r="W2283" s="443"/>
      <c r="X2283" s="443"/>
      <c r="Y2283" s="441"/>
      <c r="Z2283" s="445"/>
      <c r="AA2283" s="441"/>
      <c r="AB2283" s="443"/>
      <c r="AC2283" s="441"/>
      <c r="AD2283" s="444"/>
      <c r="AG2283" s="441"/>
      <c r="AH2283" s="441"/>
      <c r="AI2283" s="443"/>
      <c r="AL2283" s="441"/>
      <c r="AN2283" s="441"/>
      <c r="AO2283" s="443"/>
      <c r="AP2283" s="441"/>
      <c r="AQ2283" s="441"/>
      <c r="AR2283" s="441"/>
      <c r="AS2283" s="441"/>
      <c r="AT2283" s="441"/>
      <c r="AU2283" s="441"/>
      <c r="AV2283" s="443"/>
      <c r="AW2283" s="442"/>
      <c r="AY2283" s="441"/>
      <c r="BC2283" s="441"/>
      <c r="BD2283" s="441"/>
      <c r="BE2283" s="441"/>
      <c r="BF2283" s="441"/>
      <c r="BG2283" s="441"/>
      <c r="BH2283" s="441"/>
      <c r="BI2283" s="441"/>
      <c r="BJ2283" s="441"/>
      <c r="BK2283" s="441"/>
    </row>
    <row r="2284" spans="1:63" x14ac:dyDescent="0.25">
      <c r="A2284" s="443"/>
      <c r="B2284" s="438"/>
      <c r="C2284" s="441"/>
      <c r="D2284" s="441"/>
      <c r="E2284" s="441"/>
      <c r="I2284" s="442"/>
      <c r="Q2284" s="443"/>
      <c r="S2284" s="443"/>
      <c r="T2284" s="441"/>
      <c r="U2284" s="444"/>
      <c r="V2284" s="438"/>
      <c r="W2284" s="443"/>
      <c r="X2284" s="443"/>
      <c r="Y2284" s="441"/>
      <c r="Z2284" s="445"/>
      <c r="AA2284" s="441"/>
      <c r="AB2284" s="443"/>
      <c r="AC2284" s="441"/>
      <c r="AD2284" s="444"/>
      <c r="AG2284" s="441"/>
      <c r="AH2284" s="441"/>
      <c r="AI2284" s="443"/>
      <c r="AL2284" s="441"/>
      <c r="AN2284" s="441"/>
      <c r="AO2284" s="443"/>
      <c r="AP2284" s="441"/>
      <c r="AQ2284" s="441"/>
      <c r="AR2284" s="441"/>
      <c r="AS2284" s="441"/>
      <c r="AT2284" s="441"/>
      <c r="AU2284" s="441"/>
      <c r="AV2284" s="443"/>
      <c r="AW2284" s="442"/>
      <c r="AY2284" s="441"/>
      <c r="BC2284" s="441"/>
      <c r="BD2284" s="441"/>
      <c r="BE2284" s="441"/>
      <c r="BF2284" s="441"/>
      <c r="BG2284" s="441"/>
      <c r="BH2284" s="441"/>
      <c r="BI2284" s="441"/>
      <c r="BJ2284" s="441"/>
      <c r="BK2284" s="441"/>
    </row>
    <row r="2285" spans="1:63" x14ac:dyDescent="0.25">
      <c r="A2285" s="443"/>
      <c r="B2285" s="438"/>
      <c r="C2285" s="441"/>
      <c r="D2285" s="441"/>
      <c r="E2285" s="441"/>
      <c r="I2285" s="442"/>
      <c r="Q2285" s="443"/>
      <c r="S2285" s="443"/>
      <c r="T2285" s="441"/>
      <c r="U2285" s="444"/>
      <c r="V2285" s="438"/>
      <c r="W2285" s="443"/>
      <c r="X2285" s="443"/>
      <c r="Y2285" s="441"/>
      <c r="Z2285" s="445"/>
      <c r="AA2285" s="441"/>
      <c r="AB2285" s="443"/>
      <c r="AC2285" s="441"/>
      <c r="AD2285" s="444"/>
      <c r="AG2285" s="441"/>
      <c r="AH2285" s="441"/>
      <c r="AI2285" s="443"/>
      <c r="AL2285" s="441"/>
      <c r="AN2285" s="441"/>
      <c r="AO2285" s="443"/>
      <c r="AP2285" s="441"/>
      <c r="AQ2285" s="441"/>
      <c r="AR2285" s="441"/>
      <c r="AS2285" s="441"/>
      <c r="AT2285" s="441"/>
      <c r="AU2285" s="441"/>
      <c r="AV2285" s="443"/>
      <c r="AW2285" s="442"/>
      <c r="AY2285" s="441"/>
      <c r="BC2285" s="441"/>
      <c r="BD2285" s="441"/>
      <c r="BE2285" s="441"/>
      <c r="BF2285" s="441"/>
      <c r="BG2285" s="441"/>
      <c r="BH2285" s="441"/>
      <c r="BI2285" s="441"/>
      <c r="BJ2285" s="441"/>
      <c r="BK2285" s="441"/>
    </row>
    <row r="2286" spans="1:63" x14ac:dyDescent="0.25">
      <c r="A2286" s="443"/>
      <c r="B2286" s="438"/>
      <c r="C2286" s="441"/>
      <c r="D2286" s="441"/>
      <c r="E2286" s="441"/>
      <c r="I2286" s="442"/>
      <c r="Q2286" s="443"/>
      <c r="S2286" s="443"/>
      <c r="T2286" s="441"/>
      <c r="U2286" s="444"/>
      <c r="V2286" s="438"/>
      <c r="W2286" s="443"/>
      <c r="X2286" s="443"/>
      <c r="Y2286" s="441"/>
      <c r="Z2286" s="445"/>
      <c r="AA2286" s="441"/>
      <c r="AB2286" s="443"/>
      <c r="AC2286" s="441"/>
      <c r="AD2286" s="444"/>
      <c r="AG2286" s="441"/>
      <c r="AH2286" s="441"/>
      <c r="AI2286" s="443"/>
      <c r="AL2286" s="441"/>
      <c r="AN2286" s="441"/>
      <c r="AO2286" s="443"/>
      <c r="AP2286" s="441"/>
      <c r="AQ2286" s="441"/>
      <c r="AR2286" s="441"/>
      <c r="AS2286" s="441"/>
      <c r="AT2286" s="441"/>
      <c r="AU2286" s="441"/>
      <c r="AV2286" s="443"/>
      <c r="AW2286" s="442"/>
      <c r="AY2286" s="441"/>
      <c r="BC2286" s="441"/>
      <c r="BD2286" s="441"/>
      <c r="BE2286" s="441"/>
      <c r="BF2286" s="441"/>
      <c r="BG2286" s="441"/>
      <c r="BH2286" s="441"/>
      <c r="BI2286" s="441"/>
      <c r="BJ2286" s="441"/>
      <c r="BK2286" s="441"/>
    </row>
    <row r="2287" spans="1:63" x14ac:dyDescent="0.25">
      <c r="A2287" s="443"/>
      <c r="B2287" s="438"/>
      <c r="C2287" s="441"/>
      <c r="D2287" s="441"/>
      <c r="E2287" s="441"/>
      <c r="I2287" s="442"/>
      <c r="Q2287" s="443"/>
      <c r="S2287" s="443"/>
      <c r="T2287" s="441"/>
      <c r="U2287" s="444"/>
      <c r="V2287" s="438"/>
      <c r="W2287" s="443"/>
      <c r="X2287" s="443"/>
      <c r="Y2287" s="441"/>
      <c r="Z2287" s="445"/>
      <c r="AA2287" s="441"/>
      <c r="AB2287" s="443"/>
      <c r="AC2287" s="441"/>
      <c r="AD2287" s="444"/>
      <c r="AG2287" s="441"/>
      <c r="AH2287" s="441"/>
      <c r="AI2287" s="443"/>
      <c r="AL2287" s="441"/>
      <c r="AN2287" s="441"/>
      <c r="AO2287" s="443"/>
      <c r="AP2287" s="441"/>
      <c r="AQ2287" s="441"/>
      <c r="AR2287" s="441"/>
      <c r="AS2287" s="441"/>
      <c r="AT2287" s="441"/>
      <c r="AU2287" s="441"/>
      <c r="AV2287" s="443"/>
      <c r="AW2287" s="442"/>
      <c r="AY2287" s="441"/>
      <c r="BC2287" s="441"/>
      <c r="BD2287" s="441"/>
      <c r="BE2287" s="441"/>
      <c r="BF2287" s="441"/>
      <c r="BG2287" s="441"/>
      <c r="BH2287" s="441"/>
      <c r="BI2287" s="441"/>
      <c r="BJ2287" s="441"/>
      <c r="BK2287" s="441"/>
    </row>
    <row r="2288" spans="1:63" x14ac:dyDescent="0.25">
      <c r="A2288" s="443"/>
      <c r="B2288" s="438"/>
      <c r="C2288" s="441"/>
      <c r="D2288" s="441"/>
      <c r="E2288" s="441"/>
      <c r="I2288" s="442"/>
      <c r="Q2288" s="443"/>
      <c r="S2288" s="443"/>
      <c r="T2288" s="441"/>
      <c r="U2288" s="444"/>
      <c r="V2288" s="438"/>
      <c r="W2288" s="443"/>
      <c r="X2288" s="443"/>
      <c r="Y2288" s="441"/>
      <c r="Z2288" s="445"/>
      <c r="AA2288" s="441"/>
      <c r="AB2288" s="443"/>
      <c r="AC2288" s="441"/>
      <c r="AD2288" s="444"/>
      <c r="AG2288" s="441"/>
      <c r="AH2288" s="441"/>
      <c r="AI2288" s="443"/>
      <c r="AL2288" s="441"/>
      <c r="AN2288" s="441"/>
      <c r="AO2288" s="443"/>
      <c r="AP2288" s="441"/>
      <c r="AQ2288" s="441"/>
      <c r="AR2288" s="441"/>
      <c r="AS2288" s="441"/>
      <c r="AT2288" s="441"/>
      <c r="AU2288" s="441"/>
      <c r="AV2288" s="443"/>
      <c r="AW2288" s="442"/>
      <c r="AY2288" s="441"/>
      <c r="BC2288" s="441"/>
      <c r="BD2288" s="441"/>
      <c r="BE2288" s="441"/>
      <c r="BF2288" s="441"/>
      <c r="BG2288" s="441"/>
      <c r="BH2288" s="441"/>
      <c r="BI2288" s="441"/>
      <c r="BJ2288" s="441"/>
      <c r="BK2288" s="441"/>
    </row>
    <row r="2289" spans="1:63" x14ac:dyDescent="0.25">
      <c r="A2289" s="443"/>
      <c r="B2289" s="438"/>
      <c r="C2289" s="441"/>
      <c r="D2289" s="441"/>
      <c r="E2289" s="441"/>
      <c r="I2289" s="442"/>
      <c r="Q2289" s="443"/>
      <c r="S2289" s="443"/>
      <c r="T2289" s="441"/>
      <c r="U2289" s="444"/>
      <c r="V2289" s="438"/>
      <c r="W2289" s="443"/>
      <c r="X2289" s="443"/>
      <c r="Y2289" s="441"/>
      <c r="Z2289" s="445"/>
      <c r="AA2289" s="441"/>
      <c r="AB2289" s="443"/>
      <c r="AC2289" s="441"/>
      <c r="AD2289" s="444"/>
      <c r="AG2289" s="441"/>
      <c r="AH2289" s="441"/>
      <c r="AI2289" s="443"/>
      <c r="AL2289" s="441"/>
      <c r="AN2289" s="441"/>
      <c r="AO2289" s="443"/>
      <c r="AP2289" s="441"/>
      <c r="AQ2289" s="441"/>
      <c r="AR2289" s="441"/>
      <c r="AS2289" s="441"/>
      <c r="AT2289" s="441"/>
      <c r="AU2289" s="441"/>
      <c r="AV2289" s="443"/>
      <c r="AW2289" s="442"/>
      <c r="AY2289" s="441"/>
      <c r="BC2289" s="441"/>
      <c r="BD2289" s="441"/>
      <c r="BE2289" s="441"/>
      <c r="BF2289" s="441"/>
      <c r="BG2289" s="441"/>
      <c r="BH2289" s="441"/>
      <c r="BI2289" s="441"/>
      <c r="BJ2289" s="441"/>
      <c r="BK2289" s="441"/>
    </row>
    <row r="2290" spans="1:63" x14ac:dyDescent="0.25">
      <c r="A2290" s="443"/>
      <c r="B2290" s="438"/>
      <c r="C2290" s="441"/>
      <c r="D2290" s="441"/>
      <c r="E2290" s="441"/>
      <c r="I2290" s="442"/>
      <c r="Q2290" s="443"/>
      <c r="S2290" s="443"/>
      <c r="T2290" s="441"/>
      <c r="U2290" s="444"/>
      <c r="V2290" s="438"/>
      <c r="W2290" s="443"/>
      <c r="X2290" s="443"/>
      <c r="Y2290" s="441"/>
      <c r="Z2290" s="445"/>
      <c r="AA2290" s="441"/>
      <c r="AB2290" s="443"/>
      <c r="AC2290" s="441"/>
      <c r="AD2290" s="444"/>
      <c r="AG2290" s="441"/>
      <c r="AH2290" s="441"/>
      <c r="AI2290" s="443"/>
      <c r="AL2290" s="441"/>
      <c r="AN2290" s="441"/>
      <c r="AO2290" s="443"/>
      <c r="AP2290" s="441"/>
      <c r="AQ2290" s="441"/>
      <c r="AR2290" s="441"/>
      <c r="AS2290" s="441"/>
      <c r="AT2290" s="441"/>
      <c r="AU2290" s="441"/>
      <c r="AV2290" s="443"/>
      <c r="AW2290" s="442"/>
      <c r="AY2290" s="441"/>
      <c r="BC2290" s="441"/>
      <c r="BD2290" s="441"/>
      <c r="BE2290" s="441"/>
      <c r="BF2290" s="441"/>
      <c r="BG2290" s="441"/>
      <c r="BH2290" s="441"/>
      <c r="BI2290" s="441"/>
      <c r="BJ2290" s="441"/>
      <c r="BK2290" s="441"/>
    </row>
    <row r="2291" spans="1:63" x14ac:dyDescent="0.25">
      <c r="A2291" s="443"/>
      <c r="B2291" s="438"/>
      <c r="C2291" s="441"/>
      <c r="D2291" s="441"/>
      <c r="E2291" s="441"/>
      <c r="I2291" s="442"/>
      <c r="Q2291" s="443"/>
      <c r="S2291" s="443"/>
      <c r="T2291" s="441"/>
      <c r="U2291" s="444"/>
      <c r="V2291" s="438"/>
      <c r="W2291" s="443"/>
      <c r="X2291" s="443"/>
      <c r="Y2291" s="441"/>
      <c r="Z2291" s="445"/>
      <c r="AA2291" s="441"/>
      <c r="AB2291" s="443"/>
      <c r="AC2291" s="441"/>
      <c r="AD2291" s="444"/>
      <c r="AG2291" s="441"/>
      <c r="AH2291" s="441"/>
      <c r="AI2291" s="443"/>
      <c r="AL2291" s="441"/>
      <c r="AN2291" s="441"/>
      <c r="AO2291" s="443"/>
      <c r="AP2291" s="441"/>
      <c r="AQ2291" s="441"/>
      <c r="AR2291" s="441"/>
      <c r="AS2291" s="441"/>
      <c r="AT2291" s="441"/>
      <c r="AU2291" s="441"/>
      <c r="AV2291" s="443"/>
      <c r="AW2291" s="442"/>
      <c r="AY2291" s="441"/>
      <c r="BC2291" s="441"/>
      <c r="BD2291" s="441"/>
      <c r="BE2291" s="441"/>
      <c r="BF2291" s="441"/>
      <c r="BG2291" s="441"/>
      <c r="BH2291" s="441"/>
      <c r="BI2291" s="441"/>
      <c r="BJ2291" s="441"/>
      <c r="BK2291" s="441"/>
    </row>
    <row r="2292" spans="1:63" x14ac:dyDescent="0.25">
      <c r="A2292" s="443"/>
      <c r="B2292" s="438"/>
      <c r="C2292" s="441"/>
      <c r="D2292" s="441"/>
      <c r="E2292" s="441"/>
      <c r="I2292" s="442"/>
      <c r="Q2292" s="443"/>
      <c r="S2292" s="443"/>
      <c r="T2292" s="441"/>
      <c r="U2292" s="444"/>
      <c r="V2292" s="438"/>
      <c r="W2292" s="443"/>
      <c r="X2292" s="443"/>
      <c r="Y2292" s="441"/>
      <c r="Z2292" s="445"/>
      <c r="AA2292" s="441"/>
      <c r="AB2292" s="443"/>
      <c r="AC2292" s="441"/>
      <c r="AD2292" s="444"/>
      <c r="AG2292" s="441"/>
      <c r="AH2292" s="441"/>
      <c r="AI2292" s="443"/>
      <c r="AL2292" s="441"/>
      <c r="AN2292" s="441"/>
      <c r="AO2292" s="443"/>
      <c r="AP2292" s="441"/>
      <c r="AQ2292" s="441"/>
      <c r="AR2292" s="441"/>
      <c r="AS2292" s="441"/>
      <c r="AT2292" s="441"/>
      <c r="AU2292" s="441"/>
      <c r="AV2292" s="443"/>
      <c r="AW2292" s="442"/>
      <c r="AY2292" s="441"/>
      <c r="BC2292" s="441"/>
      <c r="BD2292" s="441"/>
      <c r="BE2292" s="441"/>
      <c r="BF2292" s="441"/>
      <c r="BG2292" s="441"/>
      <c r="BH2292" s="441"/>
      <c r="BI2292" s="441"/>
      <c r="BJ2292" s="441"/>
      <c r="BK2292" s="441"/>
    </row>
    <row r="2293" spans="1:63" x14ac:dyDescent="0.25">
      <c r="A2293" s="443"/>
      <c r="B2293" s="438"/>
      <c r="C2293" s="441"/>
      <c r="D2293" s="441"/>
      <c r="E2293" s="441"/>
      <c r="I2293" s="442"/>
      <c r="Q2293" s="443"/>
      <c r="S2293" s="443"/>
      <c r="T2293" s="441"/>
      <c r="U2293" s="444"/>
      <c r="V2293" s="438"/>
      <c r="W2293" s="443"/>
      <c r="X2293" s="443"/>
      <c r="Y2293" s="441"/>
      <c r="Z2293" s="445"/>
      <c r="AA2293" s="441"/>
      <c r="AB2293" s="443"/>
      <c r="AC2293" s="441"/>
      <c r="AD2293" s="444"/>
      <c r="AG2293" s="441"/>
      <c r="AH2293" s="441"/>
      <c r="AI2293" s="443"/>
      <c r="AL2293" s="441"/>
      <c r="AN2293" s="441"/>
      <c r="AO2293" s="443"/>
      <c r="AP2293" s="441"/>
      <c r="AQ2293" s="441"/>
      <c r="AR2293" s="441"/>
      <c r="AS2293" s="441"/>
      <c r="AT2293" s="441"/>
      <c r="AU2293" s="441"/>
      <c r="AV2293" s="443"/>
      <c r="AW2293" s="442"/>
      <c r="AY2293" s="441"/>
      <c r="BC2293" s="441"/>
      <c r="BD2293" s="441"/>
      <c r="BE2293" s="441"/>
      <c r="BF2293" s="441"/>
      <c r="BG2293" s="441"/>
      <c r="BH2293" s="441"/>
      <c r="BI2293" s="441"/>
      <c r="BJ2293" s="441"/>
      <c r="BK2293" s="441"/>
    </row>
    <row r="2294" spans="1:63" x14ac:dyDescent="0.25">
      <c r="A2294" s="443"/>
      <c r="B2294" s="438"/>
      <c r="C2294" s="441"/>
      <c r="D2294" s="441"/>
      <c r="E2294" s="441"/>
      <c r="I2294" s="442"/>
      <c r="Q2294" s="443"/>
      <c r="S2294" s="443"/>
      <c r="T2294" s="441"/>
      <c r="U2294" s="444"/>
      <c r="V2294" s="438"/>
      <c r="W2294" s="443"/>
      <c r="X2294" s="443"/>
      <c r="Y2294" s="441"/>
      <c r="Z2294" s="445"/>
      <c r="AA2294" s="441"/>
      <c r="AB2294" s="443"/>
      <c r="AC2294" s="441"/>
      <c r="AD2294" s="444"/>
      <c r="AG2294" s="441"/>
      <c r="AH2294" s="441"/>
      <c r="AI2294" s="443"/>
      <c r="AL2294" s="441"/>
      <c r="AN2294" s="441"/>
      <c r="AO2294" s="443"/>
      <c r="AP2294" s="441"/>
      <c r="AQ2294" s="441"/>
      <c r="AR2294" s="441"/>
      <c r="AS2294" s="441"/>
      <c r="AT2294" s="441"/>
      <c r="AU2294" s="441"/>
      <c r="AV2294" s="443"/>
      <c r="AW2294" s="442"/>
      <c r="AY2294" s="441"/>
      <c r="BC2294" s="441"/>
      <c r="BD2294" s="441"/>
      <c r="BE2294" s="441"/>
      <c r="BF2294" s="441"/>
      <c r="BG2294" s="441"/>
      <c r="BH2294" s="441"/>
      <c r="BI2294" s="441"/>
      <c r="BJ2294" s="441"/>
      <c r="BK2294" s="441"/>
    </row>
    <row r="2295" spans="1:63" x14ac:dyDescent="0.25">
      <c r="A2295" s="443"/>
      <c r="B2295" s="438"/>
      <c r="C2295" s="441"/>
      <c r="D2295" s="441"/>
      <c r="E2295" s="441"/>
      <c r="I2295" s="442"/>
      <c r="Q2295" s="443"/>
      <c r="S2295" s="443"/>
      <c r="T2295" s="441"/>
      <c r="U2295" s="444"/>
      <c r="V2295" s="438"/>
      <c r="W2295" s="443"/>
      <c r="X2295" s="443"/>
      <c r="Y2295" s="441"/>
      <c r="Z2295" s="445"/>
      <c r="AA2295" s="441"/>
      <c r="AB2295" s="443"/>
      <c r="AC2295" s="441"/>
      <c r="AD2295" s="444"/>
      <c r="AG2295" s="441"/>
      <c r="AH2295" s="441"/>
      <c r="AI2295" s="443"/>
      <c r="AL2295" s="441"/>
      <c r="AN2295" s="441"/>
      <c r="AO2295" s="443"/>
      <c r="AP2295" s="441"/>
      <c r="AQ2295" s="441"/>
      <c r="AR2295" s="441"/>
      <c r="AS2295" s="441"/>
      <c r="AT2295" s="441"/>
      <c r="AU2295" s="441"/>
      <c r="AV2295" s="443"/>
      <c r="AW2295" s="442"/>
      <c r="AY2295" s="441"/>
      <c r="BC2295" s="441"/>
      <c r="BD2295" s="441"/>
      <c r="BE2295" s="441"/>
      <c r="BF2295" s="441"/>
      <c r="BG2295" s="441"/>
      <c r="BH2295" s="441"/>
      <c r="BI2295" s="441"/>
      <c r="BJ2295" s="441"/>
      <c r="BK2295" s="441"/>
    </row>
    <row r="2296" spans="1:63" x14ac:dyDescent="0.25">
      <c r="A2296" s="443"/>
      <c r="B2296" s="438"/>
      <c r="C2296" s="441"/>
      <c r="D2296" s="441"/>
      <c r="E2296" s="441"/>
      <c r="I2296" s="442"/>
      <c r="Q2296" s="443"/>
      <c r="S2296" s="443"/>
      <c r="T2296" s="441"/>
      <c r="U2296" s="444"/>
      <c r="V2296" s="438"/>
      <c r="W2296" s="443"/>
      <c r="X2296" s="443"/>
      <c r="Y2296" s="441"/>
      <c r="Z2296" s="445"/>
      <c r="AA2296" s="441"/>
      <c r="AB2296" s="443"/>
      <c r="AC2296" s="441"/>
      <c r="AD2296" s="444"/>
      <c r="AG2296" s="441"/>
      <c r="AH2296" s="441"/>
      <c r="AI2296" s="443"/>
      <c r="AL2296" s="441"/>
      <c r="AN2296" s="441"/>
      <c r="AO2296" s="443"/>
      <c r="AP2296" s="441"/>
      <c r="AQ2296" s="441"/>
      <c r="AR2296" s="441"/>
      <c r="AS2296" s="441"/>
      <c r="AT2296" s="441"/>
      <c r="AU2296" s="441"/>
      <c r="AV2296" s="443"/>
      <c r="AW2296" s="442"/>
      <c r="AY2296" s="441"/>
      <c r="BC2296" s="441"/>
      <c r="BD2296" s="441"/>
      <c r="BE2296" s="441"/>
      <c r="BF2296" s="441"/>
      <c r="BG2296" s="441"/>
      <c r="BH2296" s="441"/>
      <c r="BI2296" s="441"/>
      <c r="BJ2296" s="441"/>
      <c r="BK2296" s="441"/>
    </row>
    <row r="2297" spans="1:63" x14ac:dyDescent="0.25">
      <c r="A2297" s="443"/>
      <c r="B2297" s="438"/>
      <c r="C2297" s="441"/>
      <c r="D2297" s="441"/>
      <c r="E2297" s="441"/>
      <c r="I2297" s="442"/>
      <c r="Q2297" s="443"/>
      <c r="S2297" s="443"/>
      <c r="T2297" s="441"/>
      <c r="U2297" s="444"/>
      <c r="V2297" s="438"/>
      <c r="W2297" s="443"/>
      <c r="X2297" s="443"/>
      <c r="Y2297" s="441"/>
      <c r="Z2297" s="445"/>
      <c r="AA2297" s="441"/>
      <c r="AB2297" s="443"/>
      <c r="AC2297" s="441"/>
      <c r="AD2297" s="444"/>
      <c r="AG2297" s="441"/>
      <c r="AH2297" s="441"/>
      <c r="AI2297" s="443"/>
      <c r="AL2297" s="441"/>
      <c r="AN2297" s="441"/>
      <c r="AO2297" s="443"/>
      <c r="AP2297" s="441"/>
      <c r="AQ2297" s="441"/>
      <c r="AR2297" s="441"/>
      <c r="AS2297" s="441"/>
      <c r="AT2297" s="441"/>
      <c r="AU2297" s="441"/>
      <c r="AV2297" s="443"/>
      <c r="AW2297" s="442"/>
      <c r="AY2297" s="441"/>
      <c r="BC2297" s="441"/>
      <c r="BD2297" s="441"/>
      <c r="BE2297" s="441"/>
      <c r="BF2297" s="441"/>
      <c r="BG2297" s="441"/>
      <c r="BH2297" s="441"/>
      <c r="BI2297" s="441"/>
      <c r="BJ2297" s="441"/>
      <c r="BK2297" s="441"/>
    </row>
    <row r="2298" spans="1:63" x14ac:dyDescent="0.25">
      <c r="A2298" s="443"/>
      <c r="B2298" s="438"/>
      <c r="C2298" s="441"/>
      <c r="D2298" s="441"/>
      <c r="E2298" s="441"/>
      <c r="I2298" s="442"/>
      <c r="Q2298" s="443"/>
      <c r="S2298" s="443"/>
      <c r="T2298" s="441"/>
      <c r="U2298" s="444"/>
      <c r="V2298" s="438"/>
      <c r="W2298" s="443"/>
      <c r="X2298" s="443"/>
      <c r="Y2298" s="441"/>
      <c r="Z2298" s="445"/>
      <c r="AA2298" s="441"/>
      <c r="AB2298" s="443"/>
      <c r="AC2298" s="441"/>
      <c r="AD2298" s="444"/>
      <c r="AG2298" s="441"/>
      <c r="AH2298" s="441"/>
      <c r="AI2298" s="443"/>
      <c r="AL2298" s="441"/>
      <c r="AN2298" s="441"/>
      <c r="AO2298" s="443"/>
      <c r="AP2298" s="441"/>
      <c r="AQ2298" s="441"/>
      <c r="AR2298" s="441"/>
      <c r="AS2298" s="441"/>
      <c r="AT2298" s="441"/>
      <c r="AU2298" s="441"/>
      <c r="AV2298" s="443"/>
      <c r="AW2298" s="442"/>
      <c r="AY2298" s="441"/>
      <c r="BC2298" s="441"/>
      <c r="BD2298" s="441"/>
      <c r="BE2298" s="441"/>
      <c r="BF2298" s="441"/>
      <c r="BG2298" s="441"/>
      <c r="BH2298" s="441"/>
      <c r="BI2298" s="441"/>
      <c r="BJ2298" s="441"/>
      <c r="BK2298" s="441"/>
    </row>
    <row r="2299" spans="1:63" x14ac:dyDescent="0.25">
      <c r="A2299" s="443"/>
      <c r="B2299" s="438"/>
      <c r="C2299" s="441"/>
      <c r="D2299" s="441"/>
      <c r="E2299" s="441"/>
      <c r="I2299" s="442"/>
      <c r="Q2299" s="443"/>
      <c r="S2299" s="443"/>
      <c r="T2299" s="441"/>
      <c r="U2299" s="444"/>
      <c r="V2299" s="438"/>
      <c r="W2299" s="443"/>
      <c r="X2299" s="443"/>
      <c r="Y2299" s="441"/>
      <c r="Z2299" s="445"/>
      <c r="AA2299" s="441"/>
      <c r="AB2299" s="443"/>
      <c r="AC2299" s="441"/>
      <c r="AD2299" s="444"/>
      <c r="AG2299" s="441"/>
      <c r="AH2299" s="441"/>
      <c r="AI2299" s="443"/>
      <c r="AL2299" s="441"/>
      <c r="AN2299" s="441"/>
      <c r="AO2299" s="443"/>
      <c r="AP2299" s="441"/>
      <c r="AQ2299" s="441"/>
      <c r="AR2299" s="441"/>
      <c r="AS2299" s="441"/>
      <c r="AT2299" s="441"/>
      <c r="AU2299" s="441"/>
      <c r="AV2299" s="443"/>
      <c r="AW2299" s="442"/>
      <c r="AY2299" s="441"/>
      <c r="BC2299" s="441"/>
      <c r="BD2299" s="441"/>
      <c r="BE2299" s="441"/>
      <c r="BF2299" s="441"/>
      <c r="BG2299" s="441"/>
      <c r="BH2299" s="441"/>
      <c r="BI2299" s="441"/>
      <c r="BJ2299" s="441"/>
      <c r="BK2299" s="441"/>
    </row>
    <row r="2300" spans="1:63" x14ac:dyDescent="0.25">
      <c r="A2300" s="443"/>
      <c r="B2300" s="438"/>
      <c r="C2300" s="441"/>
      <c r="D2300" s="441"/>
      <c r="E2300" s="441"/>
      <c r="I2300" s="442"/>
      <c r="Q2300" s="443"/>
      <c r="S2300" s="443"/>
      <c r="T2300" s="441"/>
      <c r="U2300" s="444"/>
      <c r="V2300" s="438"/>
      <c r="W2300" s="443"/>
      <c r="X2300" s="443"/>
      <c r="Y2300" s="441"/>
      <c r="Z2300" s="445"/>
      <c r="AA2300" s="441"/>
      <c r="AB2300" s="443"/>
      <c r="AC2300" s="441"/>
      <c r="AD2300" s="444"/>
      <c r="AG2300" s="441"/>
      <c r="AH2300" s="441"/>
      <c r="AI2300" s="443"/>
      <c r="AL2300" s="441"/>
      <c r="AN2300" s="441"/>
      <c r="AO2300" s="443"/>
      <c r="AP2300" s="441"/>
      <c r="AQ2300" s="441"/>
      <c r="AR2300" s="441"/>
      <c r="AS2300" s="441"/>
      <c r="AT2300" s="441"/>
      <c r="AU2300" s="441"/>
      <c r="AV2300" s="443"/>
      <c r="AW2300" s="442"/>
      <c r="AY2300" s="441"/>
      <c r="BC2300" s="441"/>
      <c r="BD2300" s="441"/>
      <c r="BE2300" s="441"/>
      <c r="BF2300" s="441"/>
      <c r="BG2300" s="441"/>
      <c r="BH2300" s="441"/>
      <c r="BI2300" s="441"/>
      <c r="BJ2300" s="441"/>
      <c r="BK2300" s="441"/>
    </row>
    <row r="2301" spans="1:63" x14ac:dyDescent="0.25">
      <c r="A2301" s="443"/>
      <c r="B2301" s="438"/>
      <c r="C2301" s="441"/>
      <c r="D2301" s="441"/>
      <c r="E2301" s="441"/>
      <c r="I2301" s="442"/>
      <c r="Q2301" s="443"/>
      <c r="S2301" s="443"/>
      <c r="T2301" s="441"/>
      <c r="U2301" s="444"/>
      <c r="V2301" s="438"/>
      <c r="W2301" s="443"/>
      <c r="X2301" s="443"/>
      <c r="Y2301" s="441"/>
      <c r="Z2301" s="445"/>
      <c r="AA2301" s="441"/>
      <c r="AB2301" s="443"/>
      <c r="AC2301" s="441"/>
      <c r="AD2301" s="444"/>
      <c r="AG2301" s="441"/>
      <c r="AH2301" s="441"/>
      <c r="AI2301" s="443"/>
      <c r="AL2301" s="441"/>
      <c r="AN2301" s="441"/>
      <c r="AO2301" s="443"/>
      <c r="AP2301" s="441"/>
      <c r="AQ2301" s="441"/>
      <c r="AR2301" s="441"/>
      <c r="AS2301" s="441"/>
      <c r="AT2301" s="441"/>
      <c r="AU2301" s="441"/>
      <c r="AV2301" s="443"/>
      <c r="AW2301" s="442"/>
      <c r="AY2301" s="441"/>
      <c r="BC2301" s="441"/>
      <c r="BD2301" s="441"/>
      <c r="BE2301" s="441"/>
      <c r="BF2301" s="441"/>
      <c r="BG2301" s="441"/>
      <c r="BH2301" s="441"/>
      <c r="BI2301" s="441"/>
      <c r="BJ2301" s="441"/>
      <c r="BK2301" s="441"/>
    </row>
    <row r="2302" spans="1:63" x14ac:dyDescent="0.25">
      <c r="A2302" s="443"/>
      <c r="B2302" s="438"/>
      <c r="C2302" s="441"/>
      <c r="D2302" s="441"/>
      <c r="E2302" s="441"/>
      <c r="I2302" s="442"/>
      <c r="Q2302" s="443"/>
      <c r="S2302" s="443"/>
      <c r="T2302" s="441"/>
      <c r="U2302" s="444"/>
      <c r="V2302" s="438"/>
      <c r="W2302" s="443"/>
      <c r="X2302" s="443"/>
      <c r="Y2302" s="441"/>
      <c r="Z2302" s="445"/>
      <c r="AA2302" s="441"/>
      <c r="AB2302" s="443"/>
      <c r="AC2302" s="441"/>
      <c r="AD2302" s="444"/>
      <c r="AG2302" s="441"/>
      <c r="AH2302" s="441"/>
      <c r="AI2302" s="443"/>
      <c r="AL2302" s="441"/>
      <c r="AN2302" s="441"/>
      <c r="AO2302" s="443"/>
      <c r="AP2302" s="441"/>
      <c r="AQ2302" s="441"/>
      <c r="AR2302" s="441"/>
      <c r="AS2302" s="441"/>
      <c r="AT2302" s="441"/>
      <c r="AU2302" s="441"/>
      <c r="AV2302" s="443"/>
      <c r="AW2302" s="442"/>
      <c r="AY2302" s="441"/>
      <c r="BC2302" s="441"/>
      <c r="BD2302" s="441"/>
      <c r="BE2302" s="441"/>
      <c r="BF2302" s="441"/>
      <c r="BG2302" s="441"/>
      <c r="BH2302" s="441"/>
      <c r="BI2302" s="441"/>
      <c r="BJ2302" s="441"/>
      <c r="BK2302" s="441"/>
    </row>
    <row r="2303" spans="1:63" x14ac:dyDescent="0.25">
      <c r="A2303" s="443"/>
      <c r="B2303" s="438"/>
      <c r="C2303" s="441"/>
      <c r="D2303" s="441"/>
      <c r="E2303" s="441"/>
      <c r="I2303" s="442"/>
      <c r="Q2303" s="443"/>
      <c r="S2303" s="443"/>
      <c r="T2303" s="441"/>
      <c r="U2303" s="444"/>
      <c r="V2303" s="438"/>
      <c r="W2303" s="443"/>
      <c r="X2303" s="443"/>
      <c r="Y2303" s="441"/>
      <c r="Z2303" s="445"/>
      <c r="AA2303" s="441"/>
      <c r="AB2303" s="443"/>
      <c r="AC2303" s="441"/>
      <c r="AD2303" s="444"/>
      <c r="AG2303" s="441"/>
      <c r="AH2303" s="441"/>
      <c r="AI2303" s="443"/>
      <c r="AL2303" s="441"/>
      <c r="AN2303" s="441"/>
      <c r="AO2303" s="443"/>
      <c r="AP2303" s="441"/>
      <c r="AQ2303" s="441"/>
      <c r="AR2303" s="441"/>
      <c r="AS2303" s="441"/>
      <c r="AT2303" s="441"/>
      <c r="AU2303" s="441"/>
      <c r="AV2303" s="443"/>
      <c r="AW2303" s="442"/>
      <c r="AY2303" s="441"/>
      <c r="BC2303" s="441"/>
      <c r="BD2303" s="441"/>
      <c r="BE2303" s="441"/>
      <c r="BF2303" s="441"/>
      <c r="BG2303" s="441"/>
      <c r="BH2303" s="441"/>
      <c r="BI2303" s="441"/>
      <c r="BJ2303" s="441"/>
      <c r="BK2303" s="441"/>
    </row>
    <row r="2304" spans="1:63" x14ac:dyDescent="0.25">
      <c r="A2304" s="443"/>
      <c r="B2304" s="438"/>
      <c r="C2304" s="441"/>
      <c r="D2304" s="441"/>
      <c r="E2304" s="441"/>
      <c r="I2304" s="442"/>
      <c r="Q2304" s="443"/>
      <c r="S2304" s="443"/>
      <c r="T2304" s="441"/>
      <c r="U2304" s="444"/>
      <c r="V2304" s="438"/>
      <c r="W2304" s="443"/>
      <c r="X2304" s="443"/>
      <c r="Y2304" s="441"/>
      <c r="Z2304" s="445"/>
      <c r="AA2304" s="441"/>
      <c r="AB2304" s="443"/>
      <c r="AC2304" s="441"/>
      <c r="AD2304" s="444"/>
      <c r="AG2304" s="441"/>
      <c r="AH2304" s="441"/>
      <c r="AI2304" s="443"/>
      <c r="AL2304" s="441"/>
      <c r="AN2304" s="441"/>
      <c r="AO2304" s="443"/>
      <c r="AP2304" s="441"/>
      <c r="AQ2304" s="441"/>
      <c r="AR2304" s="441"/>
      <c r="AS2304" s="441"/>
      <c r="AT2304" s="441"/>
      <c r="AU2304" s="441"/>
      <c r="AV2304" s="443"/>
      <c r="AW2304" s="442"/>
      <c r="AY2304" s="441"/>
      <c r="BC2304" s="441"/>
      <c r="BD2304" s="441"/>
      <c r="BE2304" s="441"/>
      <c r="BF2304" s="441"/>
      <c r="BG2304" s="441"/>
      <c r="BH2304" s="441"/>
      <c r="BI2304" s="441"/>
      <c r="BJ2304" s="441"/>
      <c r="BK2304" s="441"/>
    </row>
    <row r="2305" spans="1:63" x14ac:dyDescent="0.25">
      <c r="A2305" s="443"/>
      <c r="B2305" s="438"/>
      <c r="C2305" s="441"/>
      <c r="D2305" s="441"/>
      <c r="E2305" s="441"/>
      <c r="I2305" s="442"/>
      <c r="Q2305" s="443"/>
      <c r="S2305" s="443"/>
      <c r="T2305" s="441"/>
      <c r="U2305" s="444"/>
      <c r="V2305" s="438"/>
      <c r="W2305" s="443"/>
      <c r="X2305" s="443"/>
      <c r="Y2305" s="441"/>
      <c r="Z2305" s="445"/>
      <c r="AA2305" s="441"/>
      <c r="AB2305" s="443"/>
      <c r="AC2305" s="441"/>
      <c r="AD2305" s="444"/>
      <c r="AG2305" s="441"/>
      <c r="AH2305" s="441"/>
      <c r="AI2305" s="443"/>
      <c r="AL2305" s="441"/>
      <c r="AN2305" s="441"/>
      <c r="AO2305" s="443"/>
      <c r="AP2305" s="441"/>
      <c r="AQ2305" s="441"/>
      <c r="AR2305" s="441"/>
      <c r="AS2305" s="441"/>
      <c r="AT2305" s="441"/>
      <c r="AU2305" s="441"/>
      <c r="AV2305" s="443"/>
      <c r="AW2305" s="442"/>
      <c r="AY2305" s="441"/>
      <c r="BC2305" s="441"/>
      <c r="BD2305" s="441"/>
      <c r="BE2305" s="441"/>
      <c r="BF2305" s="441"/>
      <c r="BG2305" s="441"/>
      <c r="BH2305" s="441"/>
      <c r="BI2305" s="441"/>
      <c r="BJ2305" s="441"/>
      <c r="BK2305" s="441"/>
    </row>
    <row r="2306" spans="1:63" x14ac:dyDescent="0.25">
      <c r="A2306" s="443"/>
      <c r="B2306" s="438"/>
      <c r="C2306" s="441"/>
      <c r="D2306" s="441"/>
      <c r="E2306" s="441"/>
      <c r="I2306" s="442"/>
      <c r="Q2306" s="443"/>
      <c r="S2306" s="443"/>
      <c r="T2306" s="441"/>
      <c r="U2306" s="444"/>
      <c r="V2306" s="438"/>
      <c r="W2306" s="443"/>
      <c r="X2306" s="443"/>
      <c r="Y2306" s="441"/>
      <c r="Z2306" s="445"/>
      <c r="AA2306" s="441"/>
      <c r="AB2306" s="443"/>
      <c r="AC2306" s="441"/>
      <c r="AD2306" s="444"/>
      <c r="AG2306" s="441"/>
      <c r="AH2306" s="441"/>
      <c r="AI2306" s="443"/>
      <c r="AL2306" s="441"/>
      <c r="AN2306" s="441"/>
      <c r="AO2306" s="443"/>
      <c r="AP2306" s="441"/>
      <c r="AQ2306" s="441"/>
      <c r="AR2306" s="441"/>
      <c r="AS2306" s="441"/>
      <c r="AT2306" s="441"/>
      <c r="AU2306" s="441"/>
      <c r="AV2306" s="443"/>
      <c r="AW2306" s="442"/>
      <c r="AY2306" s="441"/>
      <c r="BC2306" s="441"/>
      <c r="BD2306" s="441"/>
      <c r="BE2306" s="441"/>
      <c r="BF2306" s="441"/>
      <c r="BG2306" s="441"/>
      <c r="BH2306" s="441"/>
      <c r="BI2306" s="441"/>
      <c r="BJ2306" s="441"/>
      <c r="BK2306" s="441"/>
    </row>
    <row r="2307" spans="1:63" x14ac:dyDescent="0.25">
      <c r="A2307" s="443"/>
      <c r="B2307" s="438"/>
      <c r="C2307" s="441"/>
      <c r="D2307" s="441"/>
      <c r="E2307" s="441"/>
      <c r="I2307" s="442"/>
      <c r="Q2307" s="443"/>
      <c r="S2307" s="443"/>
      <c r="T2307" s="441"/>
      <c r="U2307" s="444"/>
      <c r="V2307" s="438"/>
      <c r="W2307" s="443"/>
      <c r="X2307" s="443"/>
      <c r="Y2307" s="441"/>
      <c r="Z2307" s="445"/>
      <c r="AA2307" s="441"/>
      <c r="AB2307" s="443"/>
      <c r="AC2307" s="441"/>
      <c r="AD2307" s="444"/>
      <c r="AG2307" s="441"/>
      <c r="AH2307" s="441"/>
      <c r="AI2307" s="443"/>
      <c r="AL2307" s="441"/>
      <c r="AN2307" s="441"/>
      <c r="AO2307" s="443"/>
      <c r="AP2307" s="441"/>
      <c r="AQ2307" s="441"/>
      <c r="AR2307" s="441"/>
      <c r="AS2307" s="441"/>
      <c r="AT2307" s="441"/>
      <c r="AU2307" s="441"/>
      <c r="AV2307" s="443"/>
      <c r="AW2307" s="442"/>
      <c r="AY2307" s="441"/>
      <c r="BC2307" s="441"/>
      <c r="BD2307" s="441"/>
      <c r="BE2307" s="441"/>
      <c r="BF2307" s="441"/>
      <c r="BG2307" s="441"/>
      <c r="BH2307" s="441"/>
      <c r="BI2307" s="441"/>
      <c r="BJ2307" s="441"/>
      <c r="BK2307" s="441"/>
    </row>
    <row r="2308" spans="1:63" x14ac:dyDescent="0.25">
      <c r="A2308" s="443"/>
      <c r="B2308" s="438"/>
      <c r="C2308" s="441"/>
      <c r="D2308" s="441"/>
      <c r="E2308" s="441"/>
      <c r="I2308" s="442"/>
      <c r="Q2308" s="443"/>
      <c r="S2308" s="443"/>
      <c r="T2308" s="441"/>
      <c r="U2308" s="444"/>
      <c r="V2308" s="438"/>
      <c r="W2308" s="443"/>
      <c r="X2308" s="443"/>
      <c r="Y2308" s="441"/>
      <c r="Z2308" s="445"/>
      <c r="AA2308" s="441"/>
      <c r="AB2308" s="443"/>
      <c r="AC2308" s="441"/>
      <c r="AD2308" s="444"/>
      <c r="AG2308" s="441"/>
      <c r="AH2308" s="441"/>
      <c r="AI2308" s="443"/>
      <c r="AL2308" s="441"/>
      <c r="AN2308" s="441"/>
      <c r="AO2308" s="443"/>
      <c r="AP2308" s="441"/>
      <c r="AQ2308" s="441"/>
      <c r="AR2308" s="441"/>
      <c r="AS2308" s="441"/>
      <c r="AT2308" s="441"/>
      <c r="AU2308" s="441"/>
      <c r="AV2308" s="443"/>
      <c r="AW2308" s="442"/>
      <c r="AY2308" s="441"/>
      <c r="BC2308" s="441"/>
      <c r="BD2308" s="441"/>
      <c r="BE2308" s="441"/>
      <c r="BF2308" s="441"/>
      <c r="BG2308" s="441"/>
      <c r="BH2308" s="441"/>
      <c r="BI2308" s="441"/>
      <c r="BJ2308" s="441"/>
      <c r="BK2308" s="441"/>
    </row>
    <row r="2309" spans="1:63" x14ac:dyDescent="0.25">
      <c r="A2309" s="443"/>
      <c r="B2309" s="438"/>
      <c r="C2309" s="441"/>
      <c r="D2309" s="441"/>
      <c r="E2309" s="441"/>
      <c r="I2309" s="442"/>
      <c r="Q2309" s="443"/>
      <c r="S2309" s="443"/>
      <c r="T2309" s="441"/>
      <c r="U2309" s="444"/>
      <c r="V2309" s="438"/>
      <c r="W2309" s="443"/>
      <c r="X2309" s="443"/>
      <c r="Y2309" s="441"/>
      <c r="Z2309" s="445"/>
      <c r="AA2309" s="441"/>
      <c r="AB2309" s="443"/>
      <c r="AC2309" s="441"/>
      <c r="AD2309" s="444"/>
      <c r="AG2309" s="441"/>
      <c r="AH2309" s="441"/>
      <c r="AI2309" s="443"/>
      <c r="AL2309" s="441"/>
      <c r="AN2309" s="441"/>
      <c r="AO2309" s="443"/>
      <c r="AP2309" s="441"/>
      <c r="AQ2309" s="441"/>
      <c r="AR2309" s="441"/>
      <c r="AS2309" s="441"/>
      <c r="AT2309" s="441"/>
      <c r="AU2309" s="441"/>
      <c r="AV2309" s="443"/>
      <c r="AW2309" s="442"/>
      <c r="AY2309" s="441"/>
      <c r="BC2309" s="441"/>
      <c r="BD2309" s="441"/>
      <c r="BE2309" s="441"/>
      <c r="BF2309" s="441"/>
      <c r="BG2309" s="441"/>
      <c r="BH2309" s="441"/>
      <c r="BI2309" s="441"/>
      <c r="BJ2309" s="441"/>
      <c r="BK2309" s="441"/>
    </row>
    <row r="2310" spans="1:63" x14ac:dyDescent="0.25">
      <c r="A2310" s="443"/>
      <c r="B2310" s="438"/>
      <c r="C2310" s="441"/>
      <c r="D2310" s="441"/>
      <c r="E2310" s="441"/>
      <c r="I2310" s="442"/>
      <c r="Q2310" s="443"/>
      <c r="S2310" s="443"/>
      <c r="T2310" s="441"/>
      <c r="U2310" s="444"/>
      <c r="V2310" s="438"/>
      <c r="W2310" s="443"/>
      <c r="X2310" s="443"/>
      <c r="Y2310" s="441"/>
      <c r="Z2310" s="445"/>
      <c r="AA2310" s="441"/>
      <c r="AB2310" s="443"/>
      <c r="AC2310" s="441"/>
      <c r="AD2310" s="444"/>
      <c r="AG2310" s="441"/>
      <c r="AH2310" s="441"/>
      <c r="AI2310" s="443"/>
      <c r="AL2310" s="441"/>
      <c r="AN2310" s="441"/>
      <c r="AO2310" s="443"/>
      <c r="AP2310" s="441"/>
      <c r="AQ2310" s="441"/>
      <c r="AR2310" s="441"/>
      <c r="AS2310" s="441"/>
      <c r="AT2310" s="441"/>
      <c r="AU2310" s="441"/>
      <c r="AV2310" s="443"/>
      <c r="AW2310" s="442"/>
      <c r="AY2310" s="441"/>
      <c r="BC2310" s="441"/>
      <c r="BD2310" s="441"/>
      <c r="BE2310" s="441"/>
      <c r="BF2310" s="441"/>
      <c r="BG2310" s="441"/>
      <c r="BH2310" s="441"/>
      <c r="BI2310" s="441"/>
      <c r="BJ2310" s="441"/>
      <c r="BK2310" s="441"/>
    </row>
    <row r="2311" spans="1:63" x14ac:dyDescent="0.25">
      <c r="A2311" s="443"/>
      <c r="B2311" s="438"/>
      <c r="C2311" s="441"/>
      <c r="D2311" s="441"/>
      <c r="E2311" s="441"/>
      <c r="I2311" s="442"/>
      <c r="Q2311" s="443"/>
      <c r="S2311" s="443"/>
      <c r="T2311" s="441"/>
      <c r="U2311" s="444"/>
      <c r="V2311" s="438"/>
      <c r="W2311" s="443"/>
      <c r="X2311" s="443"/>
      <c r="Y2311" s="441"/>
      <c r="Z2311" s="445"/>
      <c r="AA2311" s="441"/>
      <c r="AB2311" s="443"/>
      <c r="AC2311" s="441"/>
      <c r="AD2311" s="444"/>
      <c r="AG2311" s="441"/>
      <c r="AH2311" s="441"/>
      <c r="AI2311" s="443"/>
      <c r="AL2311" s="441"/>
      <c r="AN2311" s="441"/>
      <c r="AO2311" s="443"/>
      <c r="AP2311" s="441"/>
      <c r="AQ2311" s="441"/>
      <c r="AR2311" s="441"/>
      <c r="AS2311" s="441"/>
      <c r="AT2311" s="441"/>
      <c r="AU2311" s="441"/>
      <c r="AV2311" s="443"/>
      <c r="AW2311" s="442"/>
      <c r="AY2311" s="441"/>
      <c r="BC2311" s="441"/>
      <c r="BD2311" s="441"/>
      <c r="BE2311" s="441"/>
      <c r="BF2311" s="441"/>
      <c r="BG2311" s="441"/>
      <c r="BH2311" s="441"/>
      <c r="BI2311" s="441"/>
      <c r="BJ2311" s="441"/>
      <c r="BK2311" s="441"/>
    </row>
    <row r="2312" spans="1:63" x14ac:dyDescent="0.25">
      <c r="A2312" s="443"/>
      <c r="B2312" s="438"/>
      <c r="C2312" s="441"/>
      <c r="D2312" s="441"/>
      <c r="E2312" s="441"/>
      <c r="I2312" s="442"/>
      <c r="Q2312" s="443"/>
      <c r="S2312" s="443"/>
      <c r="T2312" s="441"/>
      <c r="U2312" s="444"/>
      <c r="V2312" s="438"/>
      <c r="W2312" s="443"/>
      <c r="X2312" s="443"/>
      <c r="Y2312" s="441"/>
      <c r="Z2312" s="445"/>
      <c r="AA2312" s="441"/>
      <c r="AB2312" s="443"/>
      <c r="AC2312" s="441"/>
      <c r="AD2312" s="444"/>
      <c r="AG2312" s="441"/>
      <c r="AH2312" s="441"/>
      <c r="AI2312" s="443"/>
      <c r="AL2312" s="441"/>
      <c r="AN2312" s="441"/>
      <c r="AO2312" s="443"/>
      <c r="AP2312" s="441"/>
      <c r="AQ2312" s="441"/>
      <c r="AR2312" s="441"/>
      <c r="AS2312" s="441"/>
      <c r="AT2312" s="441"/>
      <c r="AU2312" s="441"/>
      <c r="AV2312" s="443"/>
      <c r="AW2312" s="442"/>
      <c r="AY2312" s="441"/>
      <c r="BC2312" s="441"/>
      <c r="BD2312" s="441"/>
      <c r="BE2312" s="441"/>
      <c r="BF2312" s="441"/>
      <c r="BG2312" s="441"/>
      <c r="BH2312" s="441"/>
      <c r="BI2312" s="441"/>
      <c r="BJ2312" s="441"/>
      <c r="BK2312" s="441"/>
    </row>
    <row r="2313" spans="1:63" x14ac:dyDescent="0.25">
      <c r="A2313" s="443"/>
      <c r="B2313" s="438"/>
      <c r="C2313" s="441"/>
      <c r="D2313" s="441"/>
      <c r="E2313" s="441"/>
      <c r="I2313" s="442"/>
      <c r="Q2313" s="443"/>
      <c r="S2313" s="443"/>
      <c r="T2313" s="441"/>
      <c r="U2313" s="444"/>
      <c r="V2313" s="438"/>
      <c r="W2313" s="443"/>
      <c r="X2313" s="443"/>
      <c r="Y2313" s="441"/>
      <c r="Z2313" s="445"/>
      <c r="AA2313" s="441"/>
      <c r="AB2313" s="443"/>
      <c r="AC2313" s="441"/>
      <c r="AD2313" s="444"/>
      <c r="AG2313" s="441"/>
      <c r="AH2313" s="441"/>
      <c r="AI2313" s="443"/>
      <c r="AL2313" s="441"/>
      <c r="AN2313" s="441"/>
      <c r="AO2313" s="443"/>
      <c r="AP2313" s="441"/>
      <c r="AQ2313" s="441"/>
      <c r="AR2313" s="441"/>
      <c r="AS2313" s="441"/>
      <c r="AT2313" s="441"/>
      <c r="AU2313" s="441"/>
      <c r="AV2313" s="443"/>
      <c r="AW2313" s="442"/>
      <c r="AY2313" s="441"/>
      <c r="BC2313" s="441"/>
      <c r="BD2313" s="441"/>
      <c r="BE2313" s="441"/>
      <c r="BF2313" s="441"/>
      <c r="BG2313" s="441"/>
      <c r="BH2313" s="441"/>
      <c r="BI2313" s="441"/>
      <c r="BJ2313" s="441"/>
      <c r="BK2313" s="441"/>
    </row>
    <row r="2314" spans="1:63" x14ac:dyDescent="0.25">
      <c r="A2314" s="443"/>
      <c r="B2314" s="438"/>
      <c r="C2314" s="441"/>
      <c r="D2314" s="441"/>
      <c r="E2314" s="441"/>
      <c r="I2314" s="442"/>
      <c r="Q2314" s="443"/>
      <c r="S2314" s="443"/>
      <c r="T2314" s="441"/>
      <c r="U2314" s="444"/>
      <c r="V2314" s="438"/>
      <c r="W2314" s="443"/>
      <c r="X2314" s="443"/>
      <c r="Y2314" s="441"/>
      <c r="Z2314" s="445"/>
      <c r="AA2314" s="441"/>
      <c r="AB2314" s="443"/>
      <c r="AC2314" s="441"/>
      <c r="AD2314" s="444"/>
      <c r="AG2314" s="441"/>
      <c r="AH2314" s="441"/>
      <c r="AI2314" s="443"/>
      <c r="AL2314" s="441"/>
      <c r="AN2314" s="441"/>
      <c r="AO2314" s="443"/>
      <c r="AP2314" s="441"/>
      <c r="AQ2314" s="441"/>
      <c r="AR2314" s="441"/>
      <c r="AS2314" s="441"/>
      <c r="AT2314" s="441"/>
      <c r="AU2314" s="441"/>
      <c r="AV2314" s="443"/>
      <c r="AW2314" s="442"/>
      <c r="AY2314" s="441"/>
      <c r="BC2314" s="441"/>
      <c r="BD2314" s="441"/>
      <c r="BE2314" s="441"/>
      <c r="BF2314" s="441"/>
      <c r="BG2314" s="441"/>
      <c r="BH2314" s="441"/>
      <c r="BI2314" s="441"/>
      <c r="BJ2314" s="441"/>
      <c r="BK2314" s="441"/>
    </row>
    <row r="2315" spans="1:63" x14ac:dyDescent="0.25">
      <c r="A2315" s="443"/>
      <c r="B2315" s="438"/>
      <c r="C2315" s="441"/>
      <c r="D2315" s="441"/>
      <c r="E2315" s="441"/>
      <c r="I2315" s="442"/>
      <c r="Q2315" s="443"/>
      <c r="S2315" s="443"/>
      <c r="T2315" s="441"/>
      <c r="U2315" s="444"/>
      <c r="V2315" s="438"/>
      <c r="W2315" s="443"/>
      <c r="X2315" s="443"/>
      <c r="Y2315" s="441"/>
      <c r="Z2315" s="445"/>
      <c r="AA2315" s="441"/>
      <c r="AB2315" s="443"/>
      <c r="AC2315" s="441"/>
      <c r="AD2315" s="444"/>
      <c r="AG2315" s="441"/>
      <c r="AH2315" s="441"/>
      <c r="AI2315" s="443"/>
      <c r="AL2315" s="441"/>
      <c r="AN2315" s="441"/>
      <c r="AO2315" s="443"/>
      <c r="AP2315" s="441"/>
      <c r="AQ2315" s="441"/>
      <c r="AR2315" s="441"/>
      <c r="AS2315" s="441"/>
      <c r="AT2315" s="441"/>
      <c r="AU2315" s="441"/>
      <c r="AV2315" s="443"/>
      <c r="AW2315" s="442"/>
      <c r="AY2315" s="441"/>
      <c r="BC2315" s="441"/>
      <c r="BD2315" s="441"/>
      <c r="BE2315" s="441"/>
      <c r="BF2315" s="441"/>
      <c r="BG2315" s="441"/>
      <c r="BH2315" s="441"/>
      <c r="BI2315" s="441"/>
      <c r="BJ2315" s="441"/>
      <c r="BK2315" s="441"/>
    </row>
    <row r="2316" spans="1:63" x14ac:dyDescent="0.25">
      <c r="A2316" s="443"/>
      <c r="B2316" s="438"/>
      <c r="C2316" s="441"/>
      <c r="D2316" s="441"/>
      <c r="E2316" s="441"/>
      <c r="I2316" s="442"/>
      <c r="Q2316" s="443"/>
      <c r="S2316" s="443"/>
      <c r="T2316" s="441"/>
      <c r="U2316" s="444"/>
      <c r="V2316" s="438"/>
      <c r="W2316" s="443"/>
      <c r="X2316" s="443"/>
      <c r="Y2316" s="441"/>
      <c r="Z2316" s="445"/>
      <c r="AA2316" s="441"/>
      <c r="AB2316" s="443"/>
      <c r="AC2316" s="441"/>
      <c r="AD2316" s="444"/>
      <c r="AG2316" s="441"/>
      <c r="AH2316" s="441"/>
      <c r="AI2316" s="443"/>
      <c r="AL2316" s="441"/>
      <c r="AN2316" s="441"/>
      <c r="AO2316" s="443"/>
      <c r="AP2316" s="441"/>
      <c r="AQ2316" s="441"/>
      <c r="AR2316" s="441"/>
      <c r="AS2316" s="441"/>
      <c r="AT2316" s="441"/>
      <c r="AU2316" s="441"/>
      <c r="AV2316" s="443"/>
      <c r="AW2316" s="442"/>
      <c r="AY2316" s="441"/>
      <c r="BC2316" s="441"/>
      <c r="BD2316" s="441"/>
      <c r="BE2316" s="441"/>
      <c r="BF2316" s="441"/>
      <c r="BG2316" s="441"/>
      <c r="BH2316" s="441"/>
      <c r="BI2316" s="441"/>
      <c r="BJ2316" s="441"/>
      <c r="BK2316" s="441"/>
    </row>
    <row r="2317" spans="1:63" x14ac:dyDescent="0.25">
      <c r="A2317" s="443"/>
      <c r="B2317" s="438"/>
      <c r="C2317" s="441"/>
      <c r="D2317" s="441"/>
      <c r="E2317" s="441"/>
      <c r="I2317" s="442"/>
      <c r="Q2317" s="443"/>
      <c r="S2317" s="443"/>
      <c r="T2317" s="441"/>
      <c r="U2317" s="444"/>
      <c r="V2317" s="438"/>
      <c r="W2317" s="443"/>
      <c r="X2317" s="443"/>
      <c r="Y2317" s="441"/>
      <c r="Z2317" s="445"/>
      <c r="AA2317" s="441"/>
      <c r="AB2317" s="443"/>
      <c r="AC2317" s="441"/>
      <c r="AD2317" s="444"/>
      <c r="AG2317" s="441"/>
      <c r="AH2317" s="441"/>
      <c r="AI2317" s="443"/>
      <c r="AL2317" s="441"/>
      <c r="AN2317" s="441"/>
      <c r="AO2317" s="443"/>
      <c r="AP2317" s="441"/>
      <c r="AQ2317" s="441"/>
      <c r="AR2317" s="441"/>
      <c r="AS2317" s="441"/>
      <c r="AT2317" s="441"/>
      <c r="AU2317" s="441"/>
      <c r="AV2317" s="443"/>
      <c r="AW2317" s="442"/>
      <c r="AY2317" s="441"/>
      <c r="BC2317" s="441"/>
      <c r="BD2317" s="441"/>
      <c r="BE2317" s="441"/>
      <c r="BF2317" s="441"/>
      <c r="BG2317" s="441"/>
      <c r="BH2317" s="441"/>
      <c r="BI2317" s="441"/>
      <c r="BJ2317" s="441"/>
      <c r="BK2317" s="441"/>
    </row>
    <row r="2318" spans="1:63" x14ac:dyDescent="0.25">
      <c r="A2318" s="443"/>
      <c r="B2318" s="438"/>
      <c r="C2318" s="441"/>
      <c r="D2318" s="441"/>
      <c r="E2318" s="441"/>
      <c r="I2318" s="442"/>
      <c r="Q2318" s="443"/>
      <c r="S2318" s="443"/>
      <c r="T2318" s="441"/>
      <c r="U2318" s="444"/>
      <c r="V2318" s="438"/>
      <c r="W2318" s="443"/>
      <c r="X2318" s="443"/>
      <c r="Y2318" s="441"/>
      <c r="Z2318" s="445"/>
      <c r="AA2318" s="441"/>
      <c r="AB2318" s="443"/>
      <c r="AC2318" s="441"/>
      <c r="AD2318" s="444"/>
      <c r="AG2318" s="441"/>
      <c r="AH2318" s="441"/>
      <c r="AI2318" s="443"/>
      <c r="AL2318" s="441"/>
      <c r="AN2318" s="441"/>
      <c r="AO2318" s="443"/>
      <c r="AP2318" s="441"/>
      <c r="AQ2318" s="441"/>
      <c r="AR2318" s="441"/>
      <c r="AS2318" s="441"/>
      <c r="AT2318" s="441"/>
      <c r="AU2318" s="441"/>
      <c r="AV2318" s="443"/>
      <c r="AW2318" s="442"/>
      <c r="AY2318" s="441"/>
      <c r="BC2318" s="441"/>
      <c r="BD2318" s="441"/>
      <c r="BE2318" s="441"/>
      <c r="BF2318" s="441"/>
      <c r="BG2318" s="441"/>
      <c r="BH2318" s="441"/>
      <c r="BI2318" s="441"/>
      <c r="BJ2318" s="441"/>
      <c r="BK2318" s="441"/>
    </row>
    <row r="2319" spans="1:63" x14ac:dyDescent="0.25">
      <c r="A2319" s="443"/>
      <c r="B2319" s="438"/>
      <c r="C2319" s="441"/>
      <c r="D2319" s="441"/>
      <c r="E2319" s="441"/>
      <c r="I2319" s="442"/>
      <c r="Q2319" s="443"/>
      <c r="S2319" s="443"/>
      <c r="T2319" s="441"/>
      <c r="U2319" s="444"/>
      <c r="V2319" s="438"/>
      <c r="W2319" s="443"/>
      <c r="X2319" s="443"/>
      <c r="Y2319" s="441"/>
      <c r="Z2319" s="445"/>
      <c r="AA2319" s="441"/>
      <c r="AB2319" s="443"/>
      <c r="AC2319" s="441"/>
      <c r="AD2319" s="444"/>
      <c r="AG2319" s="441"/>
      <c r="AH2319" s="441"/>
      <c r="AI2319" s="443"/>
      <c r="AL2319" s="441"/>
      <c r="AN2319" s="441"/>
      <c r="AO2319" s="443"/>
      <c r="AP2319" s="441"/>
      <c r="AQ2319" s="441"/>
      <c r="AR2319" s="441"/>
      <c r="AS2319" s="441"/>
      <c r="AT2319" s="441"/>
      <c r="AU2319" s="441"/>
      <c r="AV2319" s="443"/>
      <c r="AW2319" s="442"/>
      <c r="AY2319" s="441"/>
      <c r="BC2319" s="441"/>
      <c r="BD2319" s="441"/>
      <c r="BE2319" s="441"/>
      <c r="BF2319" s="441"/>
      <c r="BG2319" s="441"/>
      <c r="BH2319" s="441"/>
      <c r="BI2319" s="441"/>
      <c r="BJ2319" s="441"/>
      <c r="BK2319" s="441"/>
    </row>
    <row r="2320" spans="1:63" x14ac:dyDescent="0.25">
      <c r="A2320" s="443"/>
      <c r="B2320" s="438"/>
      <c r="C2320" s="441"/>
      <c r="D2320" s="441"/>
      <c r="E2320" s="441"/>
      <c r="I2320" s="442"/>
      <c r="Q2320" s="443"/>
      <c r="S2320" s="443"/>
      <c r="T2320" s="441"/>
      <c r="U2320" s="444"/>
      <c r="V2320" s="438"/>
      <c r="W2320" s="443"/>
      <c r="X2320" s="443"/>
      <c r="Y2320" s="441"/>
      <c r="Z2320" s="445"/>
      <c r="AA2320" s="441"/>
      <c r="AB2320" s="443"/>
      <c r="AC2320" s="441"/>
      <c r="AD2320" s="444"/>
      <c r="AG2320" s="441"/>
      <c r="AH2320" s="441"/>
      <c r="AI2320" s="443"/>
      <c r="AL2320" s="441"/>
      <c r="AN2320" s="441"/>
      <c r="AO2320" s="443"/>
      <c r="AP2320" s="441"/>
      <c r="AQ2320" s="441"/>
      <c r="AR2320" s="441"/>
      <c r="AS2320" s="441"/>
      <c r="AT2320" s="441"/>
      <c r="AU2320" s="441"/>
      <c r="AV2320" s="443"/>
      <c r="AW2320" s="442"/>
      <c r="AY2320" s="441"/>
      <c r="BC2320" s="441"/>
      <c r="BD2320" s="441"/>
      <c r="BE2320" s="441"/>
      <c r="BF2320" s="441"/>
      <c r="BG2320" s="441"/>
      <c r="BH2320" s="441"/>
      <c r="BI2320" s="441"/>
      <c r="BJ2320" s="441"/>
      <c r="BK2320" s="441"/>
    </row>
    <row r="2321" spans="1:63" x14ac:dyDescent="0.25">
      <c r="A2321" s="443"/>
      <c r="B2321" s="438"/>
      <c r="C2321" s="441"/>
      <c r="D2321" s="441"/>
      <c r="E2321" s="441"/>
      <c r="I2321" s="442"/>
      <c r="Q2321" s="443"/>
      <c r="S2321" s="443"/>
      <c r="T2321" s="441"/>
      <c r="U2321" s="444"/>
      <c r="V2321" s="438"/>
      <c r="W2321" s="443"/>
      <c r="X2321" s="443"/>
      <c r="Y2321" s="441"/>
      <c r="Z2321" s="445"/>
      <c r="AA2321" s="441"/>
      <c r="AB2321" s="443"/>
      <c r="AC2321" s="441"/>
      <c r="AD2321" s="444"/>
      <c r="AG2321" s="441"/>
      <c r="AH2321" s="441"/>
      <c r="AI2321" s="443"/>
      <c r="AL2321" s="441"/>
      <c r="AN2321" s="441"/>
      <c r="AO2321" s="443"/>
      <c r="AP2321" s="441"/>
      <c r="AQ2321" s="441"/>
      <c r="AR2321" s="441"/>
      <c r="AS2321" s="441"/>
      <c r="AT2321" s="441"/>
      <c r="AU2321" s="441"/>
      <c r="AV2321" s="443"/>
      <c r="AW2321" s="442"/>
      <c r="AY2321" s="441"/>
      <c r="BC2321" s="441"/>
      <c r="BD2321" s="441"/>
      <c r="BE2321" s="441"/>
      <c r="BF2321" s="441"/>
      <c r="BG2321" s="441"/>
      <c r="BH2321" s="441"/>
      <c r="BI2321" s="441"/>
      <c r="BJ2321" s="441"/>
      <c r="BK2321" s="441"/>
    </row>
    <row r="2322" spans="1:63" x14ac:dyDescent="0.25">
      <c r="A2322" s="443"/>
      <c r="B2322" s="438"/>
      <c r="C2322" s="441"/>
      <c r="D2322" s="441"/>
      <c r="E2322" s="441"/>
      <c r="I2322" s="442"/>
      <c r="Q2322" s="443"/>
      <c r="S2322" s="443"/>
      <c r="T2322" s="441"/>
      <c r="U2322" s="444"/>
      <c r="V2322" s="438"/>
      <c r="W2322" s="443"/>
      <c r="X2322" s="443"/>
      <c r="Y2322" s="441"/>
      <c r="Z2322" s="445"/>
      <c r="AA2322" s="441"/>
      <c r="AB2322" s="443"/>
      <c r="AC2322" s="441"/>
      <c r="AD2322" s="444"/>
      <c r="AG2322" s="441"/>
      <c r="AH2322" s="441"/>
      <c r="AI2322" s="443"/>
      <c r="AL2322" s="441"/>
      <c r="AN2322" s="441"/>
      <c r="AO2322" s="443"/>
      <c r="AP2322" s="441"/>
      <c r="AQ2322" s="441"/>
      <c r="AR2322" s="441"/>
      <c r="AS2322" s="441"/>
      <c r="AT2322" s="441"/>
      <c r="AU2322" s="441"/>
      <c r="AV2322" s="443"/>
      <c r="AW2322" s="442"/>
      <c r="AY2322" s="441"/>
      <c r="BC2322" s="441"/>
      <c r="BD2322" s="441"/>
      <c r="BE2322" s="441"/>
      <c r="BF2322" s="441"/>
      <c r="BG2322" s="441"/>
      <c r="BH2322" s="441"/>
      <c r="BI2322" s="441"/>
      <c r="BJ2322" s="441"/>
      <c r="BK2322" s="441"/>
    </row>
    <row r="2323" spans="1:63" x14ac:dyDescent="0.25">
      <c r="A2323" s="443"/>
      <c r="B2323" s="438"/>
      <c r="C2323" s="441"/>
      <c r="D2323" s="441"/>
      <c r="E2323" s="441"/>
      <c r="I2323" s="442"/>
      <c r="Q2323" s="443"/>
      <c r="S2323" s="443"/>
      <c r="T2323" s="441"/>
      <c r="U2323" s="444"/>
      <c r="V2323" s="438"/>
      <c r="W2323" s="443"/>
      <c r="X2323" s="443"/>
      <c r="Y2323" s="441"/>
      <c r="Z2323" s="445"/>
      <c r="AA2323" s="441"/>
      <c r="AB2323" s="443"/>
      <c r="AC2323" s="441"/>
      <c r="AD2323" s="444"/>
      <c r="AG2323" s="441"/>
      <c r="AH2323" s="441"/>
      <c r="AI2323" s="443"/>
      <c r="AL2323" s="441"/>
      <c r="AN2323" s="441"/>
      <c r="AO2323" s="443"/>
      <c r="AP2323" s="441"/>
      <c r="AQ2323" s="441"/>
      <c r="AR2323" s="441"/>
      <c r="AS2323" s="441"/>
      <c r="AT2323" s="441"/>
      <c r="AU2323" s="441"/>
      <c r="AV2323" s="443"/>
      <c r="AW2323" s="442"/>
      <c r="AY2323" s="441"/>
      <c r="BC2323" s="441"/>
      <c r="BD2323" s="441"/>
      <c r="BE2323" s="441"/>
      <c r="BF2323" s="441"/>
      <c r="BG2323" s="441"/>
      <c r="BH2323" s="441"/>
      <c r="BI2323" s="441"/>
      <c r="BJ2323" s="441"/>
      <c r="BK2323" s="441"/>
    </row>
    <row r="2324" spans="1:63" x14ac:dyDescent="0.25">
      <c r="A2324" s="443"/>
      <c r="B2324" s="438"/>
      <c r="C2324" s="441"/>
      <c r="D2324" s="441"/>
      <c r="E2324" s="441"/>
      <c r="I2324" s="442"/>
      <c r="Q2324" s="443"/>
      <c r="S2324" s="443"/>
      <c r="T2324" s="441"/>
      <c r="U2324" s="444"/>
      <c r="V2324" s="438"/>
      <c r="W2324" s="443"/>
      <c r="X2324" s="443"/>
      <c r="Y2324" s="441"/>
      <c r="Z2324" s="445"/>
      <c r="AA2324" s="441"/>
      <c r="AB2324" s="443"/>
      <c r="AC2324" s="441"/>
      <c r="AD2324" s="444"/>
      <c r="AG2324" s="441"/>
      <c r="AH2324" s="441"/>
      <c r="AI2324" s="443"/>
      <c r="AL2324" s="441"/>
      <c r="AN2324" s="441"/>
      <c r="AO2324" s="443"/>
      <c r="AP2324" s="441"/>
      <c r="AQ2324" s="441"/>
      <c r="AR2324" s="441"/>
      <c r="AS2324" s="441"/>
      <c r="AT2324" s="441"/>
      <c r="AU2324" s="441"/>
      <c r="AV2324" s="443"/>
      <c r="AW2324" s="442"/>
      <c r="AY2324" s="441"/>
      <c r="BC2324" s="441"/>
      <c r="BD2324" s="441"/>
      <c r="BE2324" s="441"/>
      <c r="BF2324" s="441"/>
      <c r="BG2324" s="441"/>
      <c r="BH2324" s="441"/>
      <c r="BI2324" s="441"/>
      <c r="BJ2324" s="441"/>
      <c r="BK2324" s="441"/>
    </row>
    <row r="2325" spans="1:63" x14ac:dyDescent="0.25">
      <c r="A2325" s="443"/>
      <c r="B2325" s="438"/>
      <c r="C2325" s="441"/>
      <c r="D2325" s="441"/>
      <c r="E2325" s="441"/>
      <c r="I2325" s="442"/>
      <c r="Q2325" s="443"/>
      <c r="S2325" s="443"/>
      <c r="T2325" s="441"/>
      <c r="U2325" s="444"/>
      <c r="V2325" s="438"/>
      <c r="W2325" s="443"/>
      <c r="X2325" s="443"/>
      <c r="Y2325" s="441"/>
      <c r="Z2325" s="445"/>
      <c r="AA2325" s="441"/>
      <c r="AB2325" s="443"/>
      <c r="AC2325" s="441"/>
      <c r="AD2325" s="444"/>
      <c r="AG2325" s="441"/>
      <c r="AH2325" s="441"/>
      <c r="AI2325" s="443"/>
      <c r="AL2325" s="441"/>
      <c r="AN2325" s="441"/>
      <c r="AO2325" s="443"/>
      <c r="AP2325" s="441"/>
      <c r="AQ2325" s="441"/>
      <c r="AR2325" s="441"/>
      <c r="AS2325" s="441"/>
      <c r="AT2325" s="441"/>
      <c r="AU2325" s="441"/>
      <c r="AV2325" s="443"/>
      <c r="AW2325" s="442"/>
      <c r="AY2325" s="441"/>
      <c r="BC2325" s="441"/>
      <c r="BD2325" s="441"/>
      <c r="BE2325" s="441"/>
      <c r="BF2325" s="441"/>
      <c r="BG2325" s="441"/>
      <c r="BH2325" s="441"/>
      <c r="BI2325" s="441"/>
      <c r="BJ2325" s="441"/>
      <c r="BK2325" s="441"/>
    </row>
    <row r="2326" spans="1:63" x14ac:dyDescent="0.25">
      <c r="A2326" s="443"/>
      <c r="B2326" s="438"/>
      <c r="C2326" s="441"/>
      <c r="D2326" s="441"/>
      <c r="E2326" s="441"/>
      <c r="I2326" s="442"/>
      <c r="Q2326" s="443"/>
      <c r="S2326" s="443"/>
      <c r="T2326" s="441"/>
      <c r="U2326" s="444"/>
      <c r="V2326" s="438"/>
      <c r="W2326" s="443"/>
      <c r="X2326" s="443"/>
      <c r="Y2326" s="441"/>
      <c r="Z2326" s="445"/>
      <c r="AA2326" s="441"/>
      <c r="AB2326" s="443"/>
      <c r="AC2326" s="441"/>
      <c r="AD2326" s="444"/>
      <c r="AG2326" s="441"/>
      <c r="AH2326" s="441"/>
      <c r="AI2326" s="443"/>
      <c r="AL2326" s="441"/>
      <c r="AN2326" s="441"/>
      <c r="AO2326" s="443"/>
      <c r="AP2326" s="441"/>
      <c r="AQ2326" s="441"/>
      <c r="AR2326" s="441"/>
      <c r="AS2326" s="441"/>
      <c r="AT2326" s="441"/>
      <c r="AU2326" s="441"/>
      <c r="AV2326" s="443"/>
      <c r="AW2326" s="442"/>
      <c r="AY2326" s="441"/>
      <c r="BC2326" s="441"/>
      <c r="BD2326" s="441"/>
      <c r="BE2326" s="441"/>
      <c r="BF2326" s="441"/>
      <c r="BG2326" s="441"/>
      <c r="BH2326" s="441"/>
      <c r="BI2326" s="441"/>
      <c r="BJ2326" s="441"/>
      <c r="BK2326" s="441"/>
    </row>
    <row r="2327" spans="1:63" x14ac:dyDescent="0.25">
      <c r="A2327" s="443"/>
      <c r="B2327" s="438"/>
      <c r="C2327" s="441"/>
      <c r="D2327" s="441"/>
      <c r="E2327" s="441"/>
      <c r="I2327" s="442"/>
      <c r="Q2327" s="443"/>
      <c r="S2327" s="443"/>
      <c r="T2327" s="441"/>
      <c r="U2327" s="444"/>
      <c r="V2327" s="438"/>
      <c r="W2327" s="443"/>
      <c r="X2327" s="443"/>
      <c r="Y2327" s="441"/>
      <c r="Z2327" s="445"/>
      <c r="AA2327" s="441"/>
      <c r="AB2327" s="443"/>
      <c r="AC2327" s="441"/>
      <c r="AD2327" s="444"/>
      <c r="AG2327" s="441"/>
      <c r="AH2327" s="441"/>
      <c r="AI2327" s="443"/>
      <c r="AL2327" s="441"/>
      <c r="AN2327" s="441"/>
      <c r="AO2327" s="443"/>
      <c r="AP2327" s="441"/>
      <c r="AQ2327" s="441"/>
      <c r="AR2327" s="441"/>
      <c r="AS2327" s="441"/>
      <c r="AT2327" s="441"/>
      <c r="AU2327" s="441"/>
      <c r="AV2327" s="443"/>
      <c r="AW2327" s="442"/>
      <c r="AY2327" s="441"/>
      <c r="BC2327" s="441"/>
      <c r="BD2327" s="441"/>
      <c r="BE2327" s="441"/>
      <c r="BF2327" s="441"/>
      <c r="BG2327" s="441"/>
      <c r="BH2327" s="441"/>
      <c r="BI2327" s="441"/>
      <c r="BJ2327" s="441"/>
      <c r="BK2327" s="441"/>
    </row>
    <row r="2328" spans="1:63" x14ac:dyDescent="0.25">
      <c r="A2328" s="443"/>
      <c r="B2328" s="438"/>
      <c r="C2328" s="441"/>
      <c r="D2328" s="441"/>
      <c r="E2328" s="441"/>
      <c r="I2328" s="442"/>
      <c r="Q2328" s="443"/>
      <c r="S2328" s="443"/>
      <c r="T2328" s="441"/>
      <c r="U2328" s="444"/>
      <c r="V2328" s="438"/>
      <c r="W2328" s="443"/>
      <c r="X2328" s="443"/>
      <c r="Y2328" s="441"/>
      <c r="Z2328" s="445"/>
      <c r="AA2328" s="441"/>
      <c r="AB2328" s="443"/>
      <c r="AC2328" s="441"/>
      <c r="AD2328" s="444"/>
      <c r="AG2328" s="441"/>
      <c r="AH2328" s="441"/>
      <c r="AI2328" s="443"/>
      <c r="AL2328" s="441"/>
      <c r="AN2328" s="441"/>
      <c r="AO2328" s="443"/>
      <c r="AP2328" s="441"/>
      <c r="AQ2328" s="441"/>
      <c r="AR2328" s="441"/>
      <c r="AS2328" s="441"/>
      <c r="AT2328" s="441"/>
      <c r="AU2328" s="441"/>
      <c r="AV2328" s="443"/>
      <c r="AW2328" s="442"/>
      <c r="AY2328" s="441"/>
      <c r="BC2328" s="441"/>
      <c r="BD2328" s="441"/>
      <c r="BE2328" s="441"/>
      <c r="BF2328" s="441"/>
      <c r="BG2328" s="441"/>
      <c r="BH2328" s="441"/>
      <c r="BI2328" s="441"/>
      <c r="BJ2328" s="441"/>
      <c r="BK2328" s="441"/>
    </row>
    <row r="2329" spans="1:63" x14ac:dyDescent="0.25">
      <c r="A2329" s="443"/>
      <c r="B2329" s="438"/>
      <c r="C2329" s="441"/>
      <c r="D2329" s="441"/>
      <c r="E2329" s="441"/>
      <c r="I2329" s="442"/>
      <c r="Q2329" s="443"/>
      <c r="S2329" s="443"/>
      <c r="T2329" s="441"/>
      <c r="U2329" s="444"/>
      <c r="V2329" s="438"/>
      <c r="W2329" s="443"/>
      <c r="X2329" s="443"/>
      <c r="Y2329" s="441"/>
      <c r="Z2329" s="445"/>
      <c r="AA2329" s="441"/>
      <c r="AB2329" s="443"/>
      <c r="AC2329" s="441"/>
      <c r="AD2329" s="444"/>
      <c r="AG2329" s="441"/>
      <c r="AH2329" s="441"/>
      <c r="AI2329" s="443"/>
      <c r="AL2329" s="441"/>
      <c r="AN2329" s="441"/>
      <c r="AO2329" s="443"/>
      <c r="AP2329" s="441"/>
      <c r="AQ2329" s="441"/>
      <c r="AR2329" s="441"/>
      <c r="AS2329" s="441"/>
      <c r="AT2329" s="441"/>
      <c r="AU2329" s="441"/>
      <c r="AV2329" s="443"/>
      <c r="AW2329" s="442"/>
      <c r="AY2329" s="441"/>
      <c r="BC2329" s="441"/>
      <c r="BD2329" s="441"/>
      <c r="BE2329" s="441"/>
      <c r="BF2329" s="441"/>
      <c r="BG2329" s="441"/>
      <c r="BH2329" s="441"/>
      <c r="BI2329" s="441"/>
      <c r="BJ2329" s="441"/>
      <c r="BK2329" s="441"/>
    </row>
    <row r="2330" spans="1:63" x14ac:dyDescent="0.25">
      <c r="A2330" s="443"/>
      <c r="B2330" s="438"/>
      <c r="C2330" s="441"/>
      <c r="D2330" s="441"/>
      <c r="E2330" s="441"/>
      <c r="I2330" s="442"/>
      <c r="Q2330" s="443"/>
      <c r="S2330" s="443"/>
      <c r="T2330" s="441"/>
      <c r="U2330" s="444"/>
      <c r="V2330" s="438"/>
      <c r="W2330" s="443"/>
      <c r="X2330" s="443"/>
      <c r="Y2330" s="441"/>
      <c r="Z2330" s="445"/>
      <c r="AA2330" s="441"/>
      <c r="AB2330" s="443"/>
      <c r="AC2330" s="441"/>
      <c r="AD2330" s="444"/>
      <c r="AG2330" s="441"/>
      <c r="AH2330" s="441"/>
      <c r="AI2330" s="443"/>
      <c r="AL2330" s="441"/>
      <c r="AN2330" s="441"/>
      <c r="AO2330" s="443"/>
      <c r="AP2330" s="441"/>
      <c r="AQ2330" s="441"/>
      <c r="AR2330" s="441"/>
      <c r="AS2330" s="441"/>
      <c r="AT2330" s="441"/>
      <c r="AU2330" s="441"/>
      <c r="AV2330" s="443"/>
      <c r="AW2330" s="442"/>
      <c r="AY2330" s="441"/>
      <c r="BC2330" s="441"/>
      <c r="BD2330" s="441"/>
      <c r="BE2330" s="441"/>
      <c r="BF2330" s="441"/>
      <c r="BG2330" s="441"/>
      <c r="BH2330" s="441"/>
      <c r="BI2330" s="441"/>
      <c r="BJ2330" s="441"/>
      <c r="BK2330" s="441"/>
    </row>
    <row r="2331" spans="1:63" x14ac:dyDescent="0.25">
      <c r="A2331" s="443"/>
      <c r="B2331" s="438"/>
      <c r="C2331" s="441"/>
      <c r="D2331" s="441"/>
      <c r="E2331" s="441"/>
      <c r="I2331" s="442"/>
      <c r="Q2331" s="443"/>
      <c r="S2331" s="443"/>
      <c r="T2331" s="441"/>
      <c r="U2331" s="444"/>
      <c r="V2331" s="438"/>
      <c r="W2331" s="443"/>
      <c r="X2331" s="443"/>
      <c r="Y2331" s="441"/>
      <c r="Z2331" s="445"/>
      <c r="AA2331" s="441"/>
      <c r="AB2331" s="443"/>
      <c r="AC2331" s="441"/>
      <c r="AD2331" s="444"/>
      <c r="AG2331" s="441"/>
      <c r="AH2331" s="441"/>
      <c r="AI2331" s="443"/>
      <c r="AL2331" s="441"/>
      <c r="AN2331" s="441"/>
      <c r="AO2331" s="443"/>
      <c r="AP2331" s="441"/>
      <c r="AQ2331" s="441"/>
      <c r="AR2331" s="441"/>
      <c r="AS2331" s="441"/>
      <c r="AT2331" s="441"/>
      <c r="AU2331" s="441"/>
      <c r="AV2331" s="443"/>
      <c r="AW2331" s="442"/>
      <c r="AY2331" s="441"/>
      <c r="BC2331" s="441"/>
      <c r="BD2331" s="441"/>
      <c r="BE2331" s="441"/>
      <c r="BF2331" s="441"/>
      <c r="BG2331" s="441"/>
      <c r="BH2331" s="441"/>
      <c r="BI2331" s="441"/>
      <c r="BJ2331" s="441"/>
      <c r="BK2331" s="441"/>
    </row>
    <row r="2332" spans="1:63" x14ac:dyDescent="0.25">
      <c r="A2332" s="443"/>
      <c r="B2332" s="438"/>
      <c r="C2332" s="441"/>
      <c r="D2332" s="441"/>
      <c r="E2332" s="441"/>
      <c r="I2332" s="442"/>
      <c r="Q2332" s="443"/>
      <c r="S2332" s="443"/>
      <c r="T2332" s="441"/>
      <c r="U2332" s="444"/>
      <c r="V2332" s="438"/>
      <c r="W2332" s="443"/>
      <c r="X2332" s="443"/>
      <c r="Y2332" s="441"/>
      <c r="Z2332" s="445"/>
      <c r="AA2332" s="441"/>
      <c r="AB2332" s="443"/>
      <c r="AC2332" s="441"/>
      <c r="AD2332" s="444"/>
      <c r="AG2332" s="441"/>
      <c r="AH2332" s="441"/>
      <c r="AI2332" s="443"/>
      <c r="AL2332" s="441"/>
      <c r="AN2332" s="441"/>
      <c r="AO2332" s="443"/>
      <c r="AP2332" s="441"/>
      <c r="AQ2332" s="441"/>
      <c r="AR2332" s="441"/>
      <c r="AS2332" s="441"/>
      <c r="AT2332" s="441"/>
      <c r="AU2332" s="441"/>
      <c r="AV2332" s="443"/>
      <c r="AW2332" s="442"/>
      <c r="AY2332" s="441"/>
      <c r="BC2332" s="441"/>
      <c r="BD2332" s="441"/>
      <c r="BE2332" s="441"/>
      <c r="BF2332" s="441"/>
      <c r="BG2332" s="441"/>
      <c r="BH2332" s="441"/>
      <c r="BI2332" s="441"/>
      <c r="BJ2332" s="441"/>
      <c r="BK2332" s="441"/>
    </row>
    <row r="2333" spans="1:63" x14ac:dyDescent="0.25">
      <c r="A2333" s="443"/>
      <c r="B2333" s="438"/>
      <c r="C2333" s="441"/>
      <c r="D2333" s="441"/>
      <c r="E2333" s="441"/>
      <c r="I2333" s="442"/>
      <c r="Q2333" s="443"/>
      <c r="S2333" s="443"/>
      <c r="T2333" s="441"/>
      <c r="U2333" s="444"/>
      <c r="V2333" s="438"/>
      <c r="W2333" s="443"/>
      <c r="X2333" s="443"/>
      <c r="Y2333" s="441"/>
      <c r="Z2333" s="445"/>
      <c r="AA2333" s="441"/>
      <c r="AB2333" s="443"/>
      <c r="AC2333" s="441"/>
      <c r="AD2333" s="444"/>
      <c r="AG2333" s="441"/>
      <c r="AH2333" s="441"/>
      <c r="AI2333" s="443"/>
      <c r="AL2333" s="441"/>
      <c r="AN2333" s="441"/>
      <c r="AO2333" s="443"/>
      <c r="AP2333" s="441"/>
      <c r="AQ2333" s="441"/>
      <c r="AR2333" s="441"/>
      <c r="AS2333" s="441"/>
      <c r="AT2333" s="441"/>
      <c r="AU2333" s="441"/>
      <c r="AV2333" s="443"/>
      <c r="AW2333" s="442"/>
      <c r="AY2333" s="441"/>
      <c r="BC2333" s="441"/>
      <c r="BD2333" s="441"/>
      <c r="BE2333" s="441"/>
      <c r="BF2333" s="441"/>
      <c r="BG2333" s="441"/>
      <c r="BH2333" s="441"/>
      <c r="BI2333" s="441"/>
      <c r="BJ2333" s="441"/>
      <c r="BK2333" s="441"/>
    </row>
    <row r="2334" spans="1:63" x14ac:dyDescent="0.25">
      <c r="A2334" s="443"/>
      <c r="B2334" s="438"/>
      <c r="C2334" s="441"/>
      <c r="D2334" s="441"/>
      <c r="E2334" s="441"/>
      <c r="I2334" s="442"/>
      <c r="Q2334" s="443"/>
      <c r="S2334" s="443"/>
      <c r="T2334" s="441"/>
      <c r="U2334" s="444"/>
      <c r="V2334" s="438"/>
      <c r="W2334" s="443"/>
      <c r="X2334" s="443"/>
      <c r="Y2334" s="441"/>
      <c r="Z2334" s="445"/>
      <c r="AA2334" s="441"/>
      <c r="AB2334" s="443"/>
      <c r="AC2334" s="441"/>
      <c r="AD2334" s="444"/>
      <c r="AG2334" s="441"/>
      <c r="AH2334" s="441"/>
      <c r="AI2334" s="443"/>
      <c r="AL2334" s="441"/>
      <c r="AN2334" s="441"/>
      <c r="AO2334" s="443"/>
      <c r="AP2334" s="441"/>
      <c r="AQ2334" s="441"/>
      <c r="AR2334" s="441"/>
      <c r="AS2334" s="441"/>
      <c r="AT2334" s="441"/>
      <c r="AU2334" s="441"/>
      <c r="AV2334" s="443"/>
      <c r="AW2334" s="442"/>
      <c r="AY2334" s="441"/>
      <c r="BC2334" s="441"/>
      <c r="BD2334" s="441"/>
      <c r="BE2334" s="441"/>
      <c r="BF2334" s="441"/>
      <c r="BG2334" s="441"/>
      <c r="BH2334" s="441"/>
      <c r="BI2334" s="441"/>
      <c r="BJ2334" s="441"/>
      <c r="BK2334" s="441"/>
    </row>
    <row r="2335" spans="1:63" x14ac:dyDescent="0.25">
      <c r="A2335" s="443"/>
      <c r="B2335" s="438"/>
      <c r="C2335" s="441"/>
      <c r="D2335" s="441"/>
      <c r="E2335" s="441"/>
      <c r="I2335" s="442"/>
      <c r="Q2335" s="443"/>
      <c r="S2335" s="443"/>
      <c r="T2335" s="441"/>
      <c r="U2335" s="444"/>
      <c r="V2335" s="438"/>
      <c r="W2335" s="443"/>
      <c r="X2335" s="443"/>
      <c r="Y2335" s="441"/>
      <c r="Z2335" s="445"/>
      <c r="AA2335" s="441"/>
      <c r="AB2335" s="443"/>
      <c r="AC2335" s="441"/>
      <c r="AD2335" s="444"/>
      <c r="AG2335" s="441"/>
      <c r="AH2335" s="441"/>
      <c r="AI2335" s="443"/>
      <c r="AL2335" s="441"/>
      <c r="AN2335" s="441"/>
      <c r="AO2335" s="443"/>
      <c r="AP2335" s="441"/>
      <c r="AQ2335" s="441"/>
      <c r="AR2335" s="441"/>
      <c r="AS2335" s="441"/>
      <c r="AT2335" s="441"/>
      <c r="AU2335" s="441"/>
      <c r="AV2335" s="443"/>
      <c r="AW2335" s="442"/>
      <c r="AY2335" s="441"/>
      <c r="BC2335" s="441"/>
      <c r="BD2335" s="441"/>
      <c r="BE2335" s="441"/>
      <c r="BF2335" s="441"/>
      <c r="BG2335" s="441"/>
      <c r="BH2335" s="441"/>
      <c r="BI2335" s="441"/>
      <c r="BJ2335" s="441"/>
      <c r="BK2335" s="441"/>
    </row>
    <row r="2336" spans="1:63" x14ac:dyDescent="0.25">
      <c r="A2336" s="443"/>
      <c r="B2336" s="438"/>
      <c r="C2336" s="441"/>
      <c r="D2336" s="441"/>
      <c r="E2336" s="441"/>
      <c r="I2336" s="442"/>
      <c r="Q2336" s="443"/>
      <c r="S2336" s="443"/>
      <c r="T2336" s="441"/>
      <c r="U2336" s="444"/>
      <c r="V2336" s="438"/>
      <c r="W2336" s="443"/>
      <c r="X2336" s="443"/>
      <c r="Y2336" s="441"/>
      <c r="Z2336" s="445"/>
      <c r="AA2336" s="441"/>
      <c r="AB2336" s="443"/>
      <c r="AC2336" s="441"/>
      <c r="AD2336" s="444"/>
      <c r="AG2336" s="441"/>
      <c r="AH2336" s="441"/>
      <c r="AI2336" s="443"/>
      <c r="AL2336" s="441"/>
      <c r="AN2336" s="441"/>
      <c r="AO2336" s="443"/>
      <c r="AP2336" s="441"/>
      <c r="AQ2336" s="441"/>
      <c r="AR2336" s="441"/>
      <c r="AS2336" s="441"/>
      <c r="AT2336" s="441"/>
      <c r="AU2336" s="441"/>
      <c r="AV2336" s="443"/>
      <c r="AW2336" s="442"/>
      <c r="AY2336" s="441"/>
      <c r="BC2336" s="441"/>
      <c r="BD2336" s="441"/>
      <c r="BE2336" s="441"/>
      <c r="BF2336" s="441"/>
      <c r="BG2336" s="441"/>
      <c r="BH2336" s="441"/>
      <c r="BI2336" s="441"/>
      <c r="BJ2336" s="441"/>
      <c r="BK2336" s="441"/>
    </row>
    <row r="2337" spans="1:63" x14ac:dyDescent="0.25">
      <c r="A2337" s="443"/>
      <c r="B2337" s="438"/>
      <c r="C2337" s="441"/>
      <c r="D2337" s="441"/>
      <c r="E2337" s="441"/>
      <c r="I2337" s="442"/>
      <c r="Q2337" s="443"/>
      <c r="S2337" s="443"/>
      <c r="T2337" s="441"/>
      <c r="U2337" s="444"/>
      <c r="V2337" s="438"/>
      <c r="W2337" s="443"/>
      <c r="X2337" s="443"/>
      <c r="Y2337" s="441"/>
      <c r="Z2337" s="445"/>
      <c r="AA2337" s="441"/>
      <c r="AB2337" s="443"/>
      <c r="AC2337" s="441"/>
      <c r="AD2337" s="444"/>
      <c r="AG2337" s="441"/>
      <c r="AH2337" s="441"/>
      <c r="AI2337" s="443"/>
      <c r="AL2337" s="441"/>
      <c r="AN2337" s="441"/>
      <c r="AO2337" s="443"/>
      <c r="AP2337" s="441"/>
      <c r="AQ2337" s="441"/>
      <c r="AR2337" s="441"/>
      <c r="AS2337" s="441"/>
      <c r="AT2337" s="441"/>
      <c r="AU2337" s="441"/>
      <c r="AV2337" s="443"/>
      <c r="AW2337" s="442"/>
      <c r="AY2337" s="441"/>
      <c r="BC2337" s="441"/>
      <c r="BD2337" s="441"/>
      <c r="BE2337" s="441"/>
      <c r="BF2337" s="441"/>
      <c r="BG2337" s="441"/>
      <c r="BH2337" s="441"/>
      <c r="BI2337" s="441"/>
      <c r="BJ2337" s="441"/>
      <c r="BK2337" s="441"/>
    </row>
    <row r="2338" spans="1:63" x14ac:dyDescent="0.25">
      <c r="A2338" s="443"/>
      <c r="B2338" s="438"/>
      <c r="C2338" s="441"/>
      <c r="D2338" s="441"/>
      <c r="E2338" s="441"/>
      <c r="I2338" s="442"/>
      <c r="Q2338" s="443"/>
      <c r="S2338" s="443"/>
      <c r="T2338" s="441"/>
      <c r="U2338" s="444"/>
      <c r="V2338" s="438"/>
      <c r="W2338" s="443"/>
      <c r="X2338" s="443"/>
      <c r="Y2338" s="441"/>
      <c r="Z2338" s="445"/>
      <c r="AA2338" s="441"/>
      <c r="AB2338" s="443"/>
      <c r="AC2338" s="441"/>
      <c r="AD2338" s="444"/>
      <c r="AG2338" s="441"/>
      <c r="AH2338" s="441"/>
      <c r="AI2338" s="443"/>
      <c r="AL2338" s="441"/>
      <c r="AN2338" s="441"/>
      <c r="AO2338" s="443"/>
      <c r="AP2338" s="441"/>
      <c r="AQ2338" s="441"/>
      <c r="AR2338" s="441"/>
      <c r="AS2338" s="441"/>
      <c r="AT2338" s="441"/>
      <c r="AU2338" s="441"/>
      <c r="AV2338" s="443"/>
      <c r="AW2338" s="442"/>
      <c r="AY2338" s="441"/>
      <c r="BC2338" s="441"/>
      <c r="BD2338" s="441"/>
      <c r="BE2338" s="441"/>
      <c r="BF2338" s="441"/>
      <c r="BG2338" s="441"/>
      <c r="BH2338" s="441"/>
      <c r="BI2338" s="441"/>
      <c r="BJ2338" s="441"/>
      <c r="BK2338" s="441"/>
    </row>
    <row r="2339" spans="1:63" x14ac:dyDescent="0.25">
      <c r="A2339" s="443"/>
      <c r="B2339" s="438"/>
      <c r="C2339" s="441"/>
      <c r="D2339" s="441"/>
      <c r="E2339" s="441"/>
      <c r="I2339" s="442"/>
      <c r="Q2339" s="443"/>
      <c r="S2339" s="443"/>
      <c r="T2339" s="441"/>
      <c r="U2339" s="444"/>
      <c r="V2339" s="438"/>
      <c r="W2339" s="443"/>
      <c r="X2339" s="443"/>
      <c r="Y2339" s="441"/>
      <c r="Z2339" s="445"/>
      <c r="AA2339" s="441"/>
      <c r="AB2339" s="443"/>
      <c r="AC2339" s="441"/>
      <c r="AD2339" s="444"/>
      <c r="AG2339" s="441"/>
      <c r="AH2339" s="441"/>
      <c r="AI2339" s="443"/>
      <c r="AL2339" s="441"/>
      <c r="AN2339" s="441"/>
      <c r="AO2339" s="443"/>
      <c r="AP2339" s="441"/>
      <c r="AQ2339" s="441"/>
      <c r="AR2339" s="441"/>
      <c r="AS2339" s="441"/>
      <c r="AT2339" s="441"/>
      <c r="AU2339" s="441"/>
      <c r="AV2339" s="443"/>
      <c r="AW2339" s="442"/>
      <c r="AY2339" s="441"/>
      <c r="BC2339" s="441"/>
      <c r="BD2339" s="441"/>
      <c r="BE2339" s="441"/>
      <c r="BF2339" s="441"/>
      <c r="BG2339" s="441"/>
      <c r="BH2339" s="441"/>
      <c r="BI2339" s="441"/>
      <c r="BJ2339" s="441"/>
      <c r="BK2339" s="441"/>
    </row>
    <row r="2340" spans="1:63" x14ac:dyDescent="0.25">
      <c r="A2340" s="443"/>
      <c r="B2340" s="438"/>
      <c r="C2340" s="441"/>
      <c r="D2340" s="441"/>
      <c r="E2340" s="441"/>
      <c r="I2340" s="442"/>
      <c r="Q2340" s="443"/>
      <c r="S2340" s="443"/>
      <c r="T2340" s="441"/>
      <c r="U2340" s="444"/>
      <c r="V2340" s="438"/>
      <c r="W2340" s="443"/>
      <c r="X2340" s="443"/>
      <c r="Y2340" s="441"/>
      <c r="Z2340" s="445"/>
      <c r="AA2340" s="441"/>
      <c r="AB2340" s="443"/>
      <c r="AC2340" s="441"/>
      <c r="AD2340" s="444"/>
      <c r="AG2340" s="441"/>
      <c r="AH2340" s="441"/>
      <c r="AI2340" s="443"/>
      <c r="AL2340" s="441"/>
      <c r="AN2340" s="441"/>
      <c r="AO2340" s="443"/>
      <c r="AP2340" s="441"/>
      <c r="AQ2340" s="441"/>
      <c r="AR2340" s="441"/>
      <c r="AS2340" s="441"/>
      <c r="AT2340" s="441"/>
      <c r="AU2340" s="441"/>
      <c r="AV2340" s="443"/>
      <c r="AW2340" s="442"/>
      <c r="AY2340" s="441"/>
      <c r="BC2340" s="441"/>
      <c r="BD2340" s="441"/>
      <c r="BE2340" s="441"/>
      <c r="BF2340" s="441"/>
      <c r="BG2340" s="441"/>
      <c r="BH2340" s="441"/>
      <c r="BI2340" s="441"/>
      <c r="BJ2340" s="441"/>
      <c r="BK2340" s="441"/>
    </row>
    <row r="2341" spans="1:63" x14ac:dyDescent="0.25">
      <c r="A2341" s="443"/>
      <c r="B2341" s="438"/>
      <c r="C2341" s="441"/>
      <c r="D2341" s="441"/>
      <c r="E2341" s="441"/>
      <c r="I2341" s="442"/>
      <c r="Q2341" s="443"/>
      <c r="S2341" s="443"/>
      <c r="T2341" s="441"/>
      <c r="U2341" s="444"/>
      <c r="V2341" s="438"/>
      <c r="W2341" s="443"/>
      <c r="X2341" s="443"/>
      <c r="Y2341" s="441"/>
      <c r="Z2341" s="445"/>
      <c r="AA2341" s="441"/>
      <c r="AB2341" s="443"/>
      <c r="AC2341" s="441"/>
      <c r="AD2341" s="444"/>
      <c r="AG2341" s="441"/>
      <c r="AH2341" s="441"/>
      <c r="AI2341" s="443"/>
      <c r="AL2341" s="441"/>
      <c r="AN2341" s="441"/>
      <c r="AO2341" s="443"/>
      <c r="AP2341" s="441"/>
      <c r="AQ2341" s="441"/>
      <c r="AR2341" s="441"/>
      <c r="AS2341" s="441"/>
      <c r="AT2341" s="441"/>
      <c r="AU2341" s="441"/>
      <c r="AV2341" s="443"/>
      <c r="AW2341" s="442"/>
      <c r="AY2341" s="441"/>
      <c r="BC2341" s="441"/>
      <c r="BD2341" s="441"/>
      <c r="BE2341" s="441"/>
      <c r="BF2341" s="441"/>
      <c r="BG2341" s="441"/>
      <c r="BH2341" s="441"/>
      <c r="BI2341" s="441"/>
      <c r="BJ2341" s="441"/>
      <c r="BK2341" s="441"/>
    </row>
    <row r="2342" spans="1:63" x14ac:dyDescent="0.25">
      <c r="A2342" s="443"/>
      <c r="B2342" s="438"/>
      <c r="C2342" s="441"/>
      <c r="D2342" s="441"/>
      <c r="E2342" s="441"/>
      <c r="I2342" s="442"/>
      <c r="Q2342" s="443"/>
      <c r="S2342" s="443"/>
      <c r="T2342" s="441"/>
      <c r="U2342" s="444"/>
      <c r="V2342" s="438"/>
      <c r="W2342" s="443"/>
      <c r="X2342" s="443"/>
      <c r="Y2342" s="441"/>
      <c r="Z2342" s="445"/>
      <c r="AA2342" s="441"/>
      <c r="AB2342" s="443"/>
      <c r="AC2342" s="441"/>
      <c r="AD2342" s="444"/>
      <c r="AG2342" s="441"/>
      <c r="AH2342" s="441"/>
      <c r="AI2342" s="443"/>
      <c r="AL2342" s="441"/>
      <c r="AN2342" s="441"/>
      <c r="AO2342" s="443"/>
      <c r="AP2342" s="441"/>
      <c r="AQ2342" s="441"/>
      <c r="AR2342" s="441"/>
      <c r="AS2342" s="441"/>
      <c r="AT2342" s="441"/>
      <c r="AU2342" s="441"/>
      <c r="AV2342" s="443"/>
      <c r="AW2342" s="442"/>
      <c r="AY2342" s="441"/>
      <c r="BC2342" s="441"/>
      <c r="BD2342" s="441"/>
      <c r="BE2342" s="441"/>
      <c r="BF2342" s="441"/>
      <c r="BG2342" s="441"/>
      <c r="BH2342" s="441"/>
      <c r="BI2342" s="441"/>
      <c r="BJ2342" s="441"/>
      <c r="BK2342" s="441"/>
    </row>
    <row r="2343" spans="1:63" x14ac:dyDescent="0.25">
      <c r="A2343" s="443"/>
      <c r="B2343" s="438"/>
      <c r="C2343" s="441"/>
      <c r="D2343" s="441"/>
      <c r="E2343" s="441"/>
      <c r="I2343" s="442"/>
      <c r="Q2343" s="443"/>
      <c r="S2343" s="443"/>
      <c r="T2343" s="441"/>
      <c r="U2343" s="444"/>
      <c r="V2343" s="438"/>
      <c r="W2343" s="443"/>
      <c r="X2343" s="443"/>
      <c r="Y2343" s="441"/>
      <c r="Z2343" s="445"/>
      <c r="AA2343" s="441"/>
      <c r="AB2343" s="443"/>
      <c r="AC2343" s="441"/>
      <c r="AD2343" s="444"/>
      <c r="AG2343" s="441"/>
      <c r="AH2343" s="441"/>
      <c r="AI2343" s="443"/>
      <c r="AL2343" s="441"/>
      <c r="AN2343" s="441"/>
      <c r="AO2343" s="443"/>
      <c r="AP2343" s="441"/>
      <c r="AQ2343" s="441"/>
      <c r="AR2343" s="441"/>
      <c r="AS2343" s="441"/>
      <c r="AT2343" s="441"/>
      <c r="AU2343" s="441"/>
      <c r="AV2343" s="443"/>
      <c r="AW2343" s="442"/>
      <c r="AY2343" s="441"/>
      <c r="BC2343" s="441"/>
      <c r="BD2343" s="441"/>
      <c r="BE2343" s="441"/>
      <c r="BF2343" s="441"/>
      <c r="BG2343" s="441"/>
      <c r="BH2343" s="441"/>
      <c r="BI2343" s="441"/>
      <c r="BJ2343" s="441"/>
      <c r="BK2343" s="441"/>
    </row>
    <row r="2344" spans="1:63" x14ac:dyDescent="0.25">
      <c r="A2344" s="443"/>
      <c r="B2344" s="438"/>
      <c r="C2344" s="441"/>
      <c r="D2344" s="441"/>
      <c r="E2344" s="441"/>
      <c r="I2344" s="442"/>
      <c r="Q2344" s="443"/>
      <c r="S2344" s="443"/>
      <c r="T2344" s="441"/>
      <c r="U2344" s="444"/>
      <c r="V2344" s="438"/>
      <c r="W2344" s="443"/>
      <c r="X2344" s="443"/>
      <c r="Y2344" s="441"/>
      <c r="Z2344" s="445"/>
      <c r="AA2344" s="441"/>
      <c r="AB2344" s="443"/>
      <c r="AC2344" s="441"/>
      <c r="AD2344" s="444"/>
      <c r="AG2344" s="441"/>
      <c r="AH2344" s="441"/>
      <c r="AI2344" s="443"/>
      <c r="AL2344" s="441"/>
      <c r="AN2344" s="441"/>
      <c r="AO2344" s="443"/>
      <c r="AP2344" s="441"/>
      <c r="AQ2344" s="441"/>
      <c r="AR2344" s="441"/>
      <c r="AS2344" s="441"/>
      <c r="AT2344" s="441"/>
      <c r="AU2344" s="441"/>
      <c r="AV2344" s="443"/>
      <c r="AW2344" s="442"/>
      <c r="AY2344" s="441"/>
      <c r="BC2344" s="441"/>
      <c r="BD2344" s="441"/>
      <c r="BE2344" s="441"/>
      <c r="BF2344" s="441"/>
      <c r="BG2344" s="441"/>
      <c r="BH2344" s="441"/>
      <c r="BI2344" s="441"/>
      <c r="BJ2344" s="441"/>
      <c r="BK2344" s="441"/>
    </row>
    <row r="2345" spans="1:63" x14ac:dyDescent="0.25">
      <c r="A2345" s="443"/>
      <c r="B2345" s="438"/>
      <c r="C2345" s="441"/>
      <c r="D2345" s="441"/>
      <c r="E2345" s="441"/>
      <c r="I2345" s="442"/>
      <c r="Q2345" s="443"/>
      <c r="S2345" s="443"/>
      <c r="T2345" s="441"/>
      <c r="U2345" s="444"/>
      <c r="V2345" s="438"/>
      <c r="W2345" s="443"/>
      <c r="X2345" s="443"/>
      <c r="Y2345" s="441"/>
      <c r="Z2345" s="445"/>
      <c r="AA2345" s="441"/>
      <c r="AB2345" s="443"/>
      <c r="AC2345" s="441"/>
      <c r="AD2345" s="444"/>
      <c r="AG2345" s="441"/>
      <c r="AH2345" s="441"/>
      <c r="AI2345" s="443"/>
      <c r="AL2345" s="441"/>
      <c r="AN2345" s="441"/>
      <c r="AO2345" s="443"/>
      <c r="AP2345" s="441"/>
      <c r="AQ2345" s="441"/>
      <c r="AR2345" s="441"/>
      <c r="AS2345" s="441"/>
      <c r="AT2345" s="441"/>
      <c r="AU2345" s="441"/>
      <c r="AV2345" s="443"/>
      <c r="AW2345" s="442"/>
      <c r="AY2345" s="441"/>
      <c r="BC2345" s="441"/>
      <c r="BD2345" s="441"/>
      <c r="BE2345" s="441"/>
      <c r="BF2345" s="441"/>
      <c r="BG2345" s="441"/>
      <c r="BH2345" s="441"/>
      <c r="BI2345" s="441"/>
      <c r="BJ2345" s="441"/>
      <c r="BK2345" s="441"/>
    </row>
    <row r="2346" spans="1:63" x14ac:dyDescent="0.25">
      <c r="A2346" s="443"/>
      <c r="B2346" s="438"/>
      <c r="C2346" s="441"/>
      <c r="D2346" s="441"/>
      <c r="E2346" s="441"/>
      <c r="I2346" s="442"/>
      <c r="Q2346" s="443"/>
      <c r="S2346" s="443"/>
      <c r="T2346" s="441"/>
      <c r="U2346" s="444"/>
      <c r="V2346" s="438"/>
      <c r="W2346" s="443"/>
      <c r="X2346" s="443"/>
      <c r="Y2346" s="441"/>
      <c r="Z2346" s="445"/>
      <c r="AA2346" s="441"/>
      <c r="AB2346" s="443"/>
      <c r="AC2346" s="441"/>
      <c r="AD2346" s="444"/>
      <c r="AG2346" s="441"/>
      <c r="AH2346" s="441"/>
      <c r="AI2346" s="443"/>
      <c r="AL2346" s="441"/>
      <c r="AN2346" s="441"/>
      <c r="AO2346" s="443"/>
      <c r="AP2346" s="441"/>
      <c r="AQ2346" s="441"/>
      <c r="AR2346" s="441"/>
      <c r="AS2346" s="441"/>
      <c r="AT2346" s="441"/>
      <c r="AU2346" s="441"/>
      <c r="AV2346" s="443"/>
      <c r="AW2346" s="442"/>
      <c r="AY2346" s="441"/>
      <c r="BC2346" s="441"/>
      <c r="BD2346" s="441"/>
      <c r="BE2346" s="441"/>
      <c r="BF2346" s="441"/>
      <c r="BG2346" s="441"/>
      <c r="BH2346" s="441"/>
      <c r="BI2346" s="441"/>
      <c r="BJ2346" s="441"/>
      <c r="BK2346" s="441"/>
    </row>
    <row r="2347" spans="1:63" x14ac:dyDescent="0.25">
      <c r="A2347" s="443"/>
      <c r="B2347" s="438"/>
      <c r="C2347" s="441"/>
      <c r="D2347" s="441"/>
      <c r="E2347" s="441"/>
      <c r="I2347" s="442"/>
      <c r="Q2347" s="443"/>
      <c r="S2347" s="443"/>
      <c r="T2347" s="441"/>
      <c r="U2347" s="444"/>
      <c r="V2347" s="438"/>
      <c r="W2347" s="443"/>
      <c r="X2347" s="443"/>
      <c r="Y2347" s="441"/>
      <c r="Z2347" s="445"/>
      <c r="AA2347" s="441"/>
      <c r="AB2347" s="443"/>
      <c r="AC2347" s="441"/>
      <c r="AD2347" s="444"/>
      <c r="AG2347" s="441"/>
      <c r="AH2347" s="441"/>
      <c r="AI2347" s="443"/>
      <c r="AL2347" s="441"/>
      <c r="AN2347" s="441"/>
      <c r="AO2347" s="443"/>
      <c r="AP2347" s="441"/>
      <c r="AQ2347" s="441"/>
      <c r="AR2347" s="441"/>
      <c r="AS2347" s="441"/>
      <c r="AT2347" s="441"/>
      <c r="AU2347" s="441"/>
      <c r="AV2347" s="443"/>
      <c r="AW2347" s="442"/>
      <c r="AY2347" s="441"/>
      <c r="BC2347" s="441"/>
      <c r="BD2347" s="441"/>
      <c r="BE2347" s="441"/>
      <c r="BF2347" s="441"/>
      <c r="BG2347" s="441"/>
      <c r="BH2347" s="441"/>
      <c r="BI2347" s="441"/>
      <c r="BJ2347" s="441"/>
      <c r="BK2347" s="441"/>
    </row>
    <row r="2348" spans="1:63" x14ac:dyDescent="0.25">
      <c r="A2348" s="443"/>
      <c r="B2348" s="438"/>
      <c r="C2348" s="441"/>
      <c r="D2348" s="441"/>
      <c r="E2348" s="441"/>
      <c r="I2348" s="442"/>
      <c r="Q2348" s="443"/>
      <c r="S2348" s="443"/>
      <c r="T2348" s="441"/>
      <c r="U2348" s="444"/>
      <c r="V2348" s="438"/>
      <c r="W2348" s="443"/>
      <c r="X2348" s="443"/>
      <c r="Y2348" s="441"/>
      <c r="Z2348" s="445"/>
      <c r="AA2348" s="441"/>
      <c r="AB2348" s="443"/>
      <c r="AC2348" s="441"/>
      <c r="AD2348" s="444"/>
      <c r="AG2348" s="441"/>
      <c r="AH2348" s="441"/>
      <c r="AI2348" s="443"/>
      <c r="AL2348" s="441"/>
      <c r="AN2348" s="441"/>
      <c r="AO2348" s="443"/>
      <c r="AP2348" s="441"/>
      <c r="AQ2348" s="441"/>
      <c r="AR2348" s="441"/>
      <c r="AS2348" s="441"/>
      <c r="AT2348" s="441"/>
      <c r="AU2348" s="441"/>
      <c r="AV2348" s="443"/>
      <c r="AW2348" s="442"/>
      <c r="AY2348" s="441"/>
      <c r="BC2348" s="441"/>
      <c r="BD2348" s="441"/>
      <c r="BE2348" s="441"/>
      <c r="BF2348" s="441"/>
      <c r="BG2348" s="441"/>
      <c r="BH2348" s="441"/>
      <c r="BI2348" s="441"/>
      <c r="BJ2348" s="441"/>
      <c r="BK2348" s="441"/>
    </row>
    <row r="2349" spans="1:63" x14ac:dyDescent="0.25">
      <c r="A2349" s="443"/>
      <c r="B2349" s="438"/>
      <c r="C2349" s="441"/>
      <c r="D2349" s="441"/>
      <c r="E2349" s="441"/>
      <c r="I2349" s="442"/>
      <c r="Q2349" s="443"/>
      <c r="S2349" s="443"/>
      <c r="T2349" s="441"/>
      <c r="U2349" s="444"/>
      <c r="V2349" s="438"/>
      <c r="W2349" s="443"/>
      <c r="X2349" s="443"/>
      <c r="Y2349" s="441"/>
      <c r="Z2349" s="445"/>
      <c r="AA2349" s="441"/>
      <c r="AB2349" s="443"/>
      <c r="AC2349" s="441"/>
      <c r="AD2349" s="444"/>
      <c r="AG2349" s="441"/>
      <c r="AH2349" s="441"/>
      <c r="AI2349" s="443"/>
      <c r="AL2349" s="441"/>
      <c r="AN2349" s="441"/>
      <c r="AO2349" s="443"/>
      <c r="AP2349" s="441"/>
      <c r="AQ2349" s="441"/>
      <c r="AR2349" s="441"/>
      <c r="AS2349" s="441"/>
      <c r="AT2349" s="441"/>
      <c r="AU2349" s="441"/>
      <c r="AV2349" s="443"/>
      <c r="AW2349" s="442"/>
      <c r="AY2349" s="441"/>
      <c r="BC2349" s="441"/>
      <c r="BD2349" s="441"/>
      <c r="BE2349" s="441"/>
      <c r="BF2349" s="441"/>
      <c r="BG2349" s="441"/>
      <c r="BH2349" s="441"/>
      <c r="BI2349" s="441"/>
      <c r="BJ2349" s="441"/>
      <c r="BK2349" s="441"/>
    </row>
    <row r="2350" spans="1:63" x14ac:dyDescent="0.25">
      <c r="A2350" s="443"/>
      <c r="B2350" s="438"/>
      <c r="C2350" s="441"/>
      <c r="D2350" s="441"/>
      <c r="E2350" s="441"/>
      <c r="I2350" s="442"/>
      <c r="Q2350" s="443"/>
      <c r="S2350" s="443"/>
      <c r="T2350" s="441"/>
      <c r="U2350" s="444"/>
      <c r="V2350" s="438"/>
      <c r="W2350" s="443"/>
      <c r="X2350" s="443"/>
      <c r="Y2350" s="441"/>
      <c r="Z2350" s="445"/>
      <c r="AA2350" s="441"/>
      <c r="AB2350" s="443"/>
      <c r="AC2350" s="441"/>
      <c r="AD2350" s="444"/>
      <c r="AG2350" s="441"/>
      <c r="AH2350" s="441"/>
      <c r="AI2350" s="443"/>
      <c r="AL2350" s="441"/>
      <c r="AN2350" s="441"/>
      <c r="AO2350" s="443"/>
      <c r="AP2350" s="441"/>
      <c r="AQ2350" s="441"/>
      <c r="AR2350" s="441"/>
      <c r="AS2350" s="441"/>
      <c r="AT2350" s="441"/>
      <c r="AU2350" s="441"/>
      <c r="AV2350" s="443"/>
      <c r="AW2350" s="442"/>
      <c r="AY2350" s="441"/>
      <c r="BC2350" s="441"/>
      <c r="BD2350" s="441"/>
      <c r="BE2350" s="441"/>
      <c r="BF2350" s="441"/>
      <c r="BG2350" s="441"/>
      <c r="BH2350" s="441"/>
      <c r="BI2350" s="441"/>
      <c r="BJ2350" s="441"/>
      <c r="BK2350" s="441"/>
    </row>
    <row r="2351" spans="1:63" x14ac:dyDescent="0.25">
      <c r="A2351" s="443"/>
      <c r="B2351" s="438"/>
      <c r="C2351" s="441"/>
      <c r="D2351" s="441"/>
      <c r="E2351" s="441"/>
      <c r="I2351" s="442"/>
      <c r="Q2351" s="443"/>
      <c r="S2351" s="443"/>
      <c r="T2351" s="441"/>
      <c r="U2351" s="444"/>
      <c r="V2351" s="438"/>
      <c r="W2351" s="443"/>
      <c r="X2351" s="443"/>
      <c r="Y2351" s="441"/>
      <c r="Z2351" s="445"/>
      <c r="AA2351" s="441"/>
      <c r="AB2351" s="443"/>
      <c r="AC2351" s="441"/>
      <c r="AD2351" s="444"/>
      <c r="AG2351" s="441"/>
      <c r="AH2351" s="441"/>
      <c r="AI2351" s="443"/>
      <c r="AL2351" s="441"/>
      <c r="AN2351" s="441"/>
      <c r="AO2351" s="443"/>
      <c r="AP2351" s="441"/>
      <c r="AQ2351" s="441"/>
      <c r="AR2351" s="441"/>
      <c r="AS2351" s="441"/>
      <c r="AT2351" s="441"/>
      <c r="AU2351" s="441"/>
      <c r="AV2351" s="443"/>
      <c r="AW2351" s="442"/>
      <c r="AY2351" s="441"/>
      <c r="BC2351" s="441"/>
      <c r="BD2351" s="441"/>
      <c r="BE2351" s="441"/>
      <c r="BF2351" s="441"/>
      <c r="BG2351" s="441"/>
      <c r="BH2351" s="441"/>
      <c r="BI2351" s="441"/>
      <c r="BJ2351" s="441"/>
      <c r="BK2351" s="441"/>
    </row>
    <row r="2352" spans="1:63" x14ac:dyDescent="0.25">
      <c r="A2352" s="443"/>
      <c r="B2352" s="438"/>
      <c r="C2352" s="441"/>
      <c r="D2352" s="441"/>
      <c r="E2352" s="441"/>
      <c r="I2352" s="442"/>
      <c r="Q2352" s="443"/>
      <c r="S2352" s="443"/>
      <c r="T2352" s="441"/>
      <c r="U2352" s="444"/>
      <c r="V2352" s="438"/>
      <c r="W2352" s="443"/>
      <c r="X2352" s="443"/>
      <c r="Y2352" s="441"/>
      <c r="Z2352" s="445"/>
      <c r="AA2352" s="441"/>
      <c r="AB2352" s="443"/>
      <c r="AC2352" s="441"/>
      <c r="AD2352" s="444"/>
      <c r="AG2352" s="441"/>
      <c r="AH2352" s="441"/>
      <c r="AI2352" s="443"/>
      <c r="AL2352" s="441"/>
      <c r="AN2352" s="441"/>
      <c r="AO2352" s="443"/>
      <c r="AP2352" s="441"/>
      <c r="AQ2352" s="441"/>
      <c r="AR2352" s="441"/>
      <c r="AS2352" s="441"/>
      <c r="AT2352" s="441"/>
      <c r="AU2352" s="441"/>
      <c r="AV2352" s="443"/>
      <c r="AW2352" s="442"/>
      <c r="AY2352" s="441"/>
      <c r="BC2352" s="441"/>
      <c r="BD2352" s="441"/>
      <c r="BE2352" s="441"/>
      <c r="BF2352" s="441"/>
      <c r="BG2352" s="441"/>
      <c r="BH2352" s="441"/>
      <c r="BI2352" s="441"/>
      <c r="BJ2352" s="441"/>
      <c r="BK2352" s="441"/>
    </row>
    <row r="2353" spans="1:63" x14ac:dyDescent="0.25">
      <c r="A2353" s="443"/>
      <c r="B2353" s="438"/>
      <c r="C2353" s="441"/>
      <c r="D2353" s="441"/>
      <c r="E2353" s="441"/>
      <c r="I2353" s="442"/>
      <c r="Q2353" s="443"/>
      <c r="S2353" s="443"/>
      <c r="T2353" s="441"/>
      <c r="U2353" s="444"/>
      <c r="V2353" s="438"/>
      <c r="W2353" s="443"/>
      <c r="X2353" s="443"/>
      <c r="Y2353" s="441"/>
      <c r="Z2353" s="445"/>
      <c r="AA2353" s="441"/>
      <c r="AB2353" s="443"/>
      <c r="AC2353" s="441"/>
      <c r="AD2353" s="444"/>
      <c r="AG2353" s="441"/>
      <c r="AH2353" s="441"/>
      <c r="AI2353" s="443"/>
      <c r="AL2353" s="441"/>
      <c r="AN2353" s="441"/>
      <c r="AO2353" s="443"/>
      <c r="AP2353" s="441"/>
      <c r="AQ2353" s="441"/>
      <c r="AR2353" s="441"/>
      <c r="AS2353" s="441"/>
      <c r="AT2353" s="441"/>
      <c r="AU2353" s="441"/>
      <c r="AV2353" s="443"/>
      <c r="AW2353" s="442"/>
      <c r="AY2353" s="441"/>
      <c r="BC2353" s="441"/>
      <c r="BD2353" s="441"/>
      <c r="BE2353" s="441"/>
      <c r="BF2353" s="441"/>
      <c r="BG2353" s="441"/>
      <c r="BH2353" s="441"/>
      <c r="BI2353" s="441"/>
      <c r="BJ2353" s="441"/>
      <c r="BK2353" s="441"/>
    </row>
    <row r="2354" spans="1:63" x14ac:dyDescent="0.25">
      <c r="A2354" s="443"/>
      <c r="B2354" s="438"/>
      <c r="C2354" s="441"/>
      <c r="D2354" s="441"/>
      <c r="E2354" s="441"/>
      <c r="I2354" s="442"/>
      <c r="Q2354" s="443"/>
      <c r="S2354" s="443"/>
      <c r="T2354" s="441"/>
      <c r="U2354" s="444"/>
      <c r="V2354" s="438"/>
      <c r="W2354" s="443"/>
      <c r="X2354" s="443"/>
      <c r="Y2354" s="441"/>
      <c r="Z2354" s="445"/>
      <c r="AA2354" s="441"/>
      <c r="AB2354" s="443"/>
      <c r="AC2354" s="441"/>
      <c r="AD2354" s="444"/>
      <c r="AG2354" s="441"/>
      <c r="AH2354" s="441"/>
      <c r="AI2354" s="443"/>
      <c r="AL2354" s="441"/>
      <c r="AN2354" s="441"/>
      <c r="AO2354" s="443"/>
      <c r="AP2354" s="441"/>
      <c r="AQ2354" s="441"/>
      <c r="AR2354" s="441"/>
      <c r="AS2354" s="441"/>
      <c r="AT2354" s="441"/>
      <c r="AU2354" s="441"/>
      <c r="AV2354" s="443"/>
      <c r="AW2354" s="442"/>
      <c r="AY2354" s="441"/>
      <c r="BC2354" s="441"/>
      <c r="BD2354" s="441"/>
      <c r="BE2354" s="441"/>
      <c r="BF2354" s="441"/>
      <c r="BG2354" s="441"/>
      <c r="BH2354" s="441"/>
      <c r="BI2354" s="441"/>
      <c r="BJ2354" s="441"/>
      <c r="BK2354" s="441"/>
    </row>
    <row r="2355" spans="1:63" x14ac:dyDescent="0.25">
      <c r="A2355" s="443"/>
      <c r="B2355" s="438"/>
      <c r="C2355" s="441"/>
      <c r="D2355" s="441"/>
      <c r="E2355" s="441"/>
      <c r="I2355" s="442"/>
      <c r="Q2355" s="443"/>
      <c r="S2355" s="443"/>
      <c r="T2355" s="441"/>
      <c r="U2355" s="444"/>
      <c r="V2355" s="438"/>
      <c r="W2355" s="443"/>
      <c r="X2355" s="443"/>
      <c r="Y2355" s="441"/>
      <c r="Z2355" s="445"/>
      <c r="AA2355" s="441"/>
      <c r="AB2355" s="443"/>
      <c r="AC2355" s="441"/>
      <c r="AD2355" s="444"/>
      <c r="AG2355" s="441"/>
      <c r="AH2355" s="441"/>
      <c r="AI2355" s="443"/>
      <c r="AL2355" s="441"/>
      <c r="AN2355" s="441"/>
      <c r="AO2355" s="443"/>
      <c r="AP2355" s="441"/>
      <c r="AQ2355" s="441"/>
      <c r="AR2355" s="441"/>
      <c r="AS2355" s="441"/>
      <c r="AT2355" s="441"/>
      <c r="AU2355" s="441"/>
      <c r="AV2355" s="443"/>
      <c r="AW2355" s="442"/>
      <c r="AY2355" s="441"/>
      <c r="BC2355" s="441"/>
      <c r="BD2355" s="441"/>
      <c r="BE2355" s="441"/>
      <c r="BF2355" s="441"/>
      <c r="BG2355" s="441"/>
      <c r="BH2355" s="441"/>
      <c r="BI2355" s="441"/>
      <c r="BJ2355" s="441"/>
      <c r="BK2355" s="441"/>
    </row>
    <row r="2356" spans="1:63" x14ac:dyDescent="0.25">
      <c r="A2356" s="443"/>
      <c r="B2356" s="438"/>
      <c r="C2356" s="441"/>
      <c r="D2356" s="441"/>
      <c r="E2356" s="441"/>
      <c r="I2356" s="442"/>
      <c r="Q2356" s="443"/>
      <c r="S2356" s="443"/>
      <c r="T2356" s="441"/>
      <c r="U2356" s="444"/>
      <c r="V2356" s="438"/>
      <c r="W2356" s="443"/>
      <c r="X2356" s="443"/>
      <c r="Y2356" s="441"/>
      <c r="Z2356" s="445"/>
      <c r="AA2356" s="441"/>
      <c r="AB2356" s="443"/>
      <c r="AC2356" s="441"/>
      <c r="AD2356" s="444"/>
      <c r="AG2356" s="441"/>
      <c r="AH2356" s="441"/>
      <c r="AI2356" s="443"/>
      <c r="AL2356" s="441"/>
      <c r="AN2356" s="441"/>
      <c r="AO2356" s="443"/>
      <c r="AP2356" s="441"/>
      <c r="AQ2356" s="441"/>
      <c r="AR2356" s="441"/>
      <c r="AS2356" s="441"/>
      <c r="AT2356" s="441"/>
      <c r="AU2356" s="441"/>
      <c r="AV2356" s="443"/>
      <c r="AW2356" s="442"/>
      <c r="AY2356" s="441"/>
      <c r="BC2356" s="441"/>
      <c r="BD2356" s="441"/>
      <c r="BE2356" s="441"/>
      <c r="BF2356" s="441"/>
      <c r="BG2356" s="441"/>
      <c r="BH2356" s="441"/>
      <c r="BI2356" s="441"/>
      <c r="BJ2356" s="441"/>
      <c r="BK2356" s="441"/>
    </row>
    <row r="2357" spans="1:63" x14ac:dyDescent="0.25">
      <c r="A2357" s="443"/>
      <c r="B2357" s="438"/>
      <c r="C2357" s="441"/>
      <c r="D2357" s="441"/>
      <c r="E2357" s="441"/>
      <c r="I2357" s="442"/>
      <c r="Q2357" s="443"/>
      <c r="S2357" s="443"/>
      <c r="T2357" s="441"/>
      <c r="U2357" s="444"/>
      <c r="V2357" s="438"/>
      <c r="W2357" s="443"/>
      <c r="X2357" s="443"/>
      <c r="Y2357" s="441"/>
      <c r="Z2357" s="445"/>
      <c r="AA2357" s="441"/>
      <c r="AB2357" s="443"/>
      <c r="AC2357" s="441"/>
      <c r="AD2357" s="444"/>
      <c r="AG2357" s="441"/>
      <c r="AH2357" s="441"/>
      <c r="AI2357" s="443"/>
      <c r="AL2357" s="441"/>
      <c r="AN2357" s="441"/>
      <c r="AO2357" s="443"/>
      <c r="AP2357" s="441"/>
      <c r="AQ2357" s="441"/>
      <c r="AR2357" s="441"/>
      <c r="AS2357" s="441"/>
      <c r="AT2357" s="441"/>
      <c r="AU2357" s="441"/>
      <c r="AV2357" s="443"/>
      <c r="AW2357" s="442"/>
      <c r="AY2357" s="441"/>
      <c r="BC2357" s="441"/>
      <c r="BD2357" s="441"/>
      <c r="BE2357" s="441"/>
      <c r="BF2357" s="441"/>
      <c r="BG2357" s="441"/>
      <c r="BH2357" s="441"/>
      <c r="BI2357" s="441"/>
      <c r="BJ2357" s="441"/>
      <c r="BK2357" s="441"/>
    </row>
    <row r="2358" spans="1:63" x14ac:dyDescent="0.25">
      <c r="A2358" s="443"/>
      <c r="B2358" s="438"/>
      <c r="C2358" s="441"/>
      <c r="D2358" s="441"/>
      <c r="E2358" s="441"/>
      <c r="I2358" s="442"/>
      <c r="Q2358" s="443"/>
      <c r="S2358" s="443"/>
      <c r="T2358" s="441"/>
      <c r="U2358" s="444"/>
      <c r="V2358" s="438"/>
      <c r="W2358" s="443"/>
      <c r="X2358" s="443"/>
      <c r="Y2358" s="441"/>
      <c r="Z2358" s="445"/>
      <c r="AA2358" s="441"/>
      <c r="AB2358" s="443"/>
      <c r="AC2358" s="441"/>
      <c r="AD2358" s="444"/>
      <c r="AG2358" s="441"/>
      <c r="AH2358" s="441"/>
      <c r="AI2358" s="443"/>
      <c r="AL2358" s="441"/>
      <c r="AN2358" s="441"/>
      <c r="AO2358" s="443"/>
      <c r="AP2358" s="441"/>
      <c r="AQ2358" s="441"/>
      <c r="AR2358" s="441"/>
      <c r="AS2358" s="441"/>
      <c r="AT2358" s="441"/>
      <c r="AU2358" s="441"/>
      <c r="AV2358" s="443"/>
      <c r="AW2358" s="442"/>
      <c r="AY2358" s="441"/>
      <c r="BC2358" s="441"/>
      <c r="BD2358" s="441"/>
      <c r="BE2358" s="441"/>
      <c r="BF2358" s="441"/>
      <c r="BG2358" s="441"/>
      <c r="BH2358" s="441"/>
      <c r="BI2358" s="441"/>
      <c r="BJ2358" s="441"/>
      <c r="BK2358" s="441"/>
    </row>
    <row r="2359" spans="1:63" x14ac:dyDescent="0.25">
      <c r="A2359" s="443"/>
      <c r="B2359" s="438"/>
      <c r="C2359" s="441"/>
      <c r="D2359" s="441"/>
      <c r="E2359" s="441"/>
      <c r="I2359" s="442"/>
      <c r="Q2359" s="443"/>
      <c r="S2359" s="443"/>
      <c r="T2359" s="441"/>
      <c r="U2359" s="444"/>
      <c r="V2359" s="438"/>
      <c r="W2359" s="443"/>
      <c r="X2359" s="443"/>
      <c r="Y2359" s="441"/>
      <c r="Z2359" s="445"/>
      <c r="AA2359" s="441"/>
      <c r="AB2359" s="443"/>
      <c r="AC2359" s="441"/>
      <c r="AD2359" s="444"/>
      <c r="AG2359" s="441"/>
      <c r="AH2359" s="441"/>
      <c r="AI2359" s="443"/>
      <c r="AL2359" s="441"/>
      <c r="AN2359" s="441"/>
      <c r="AO2359" s="443"/>
      <c r="AP2359" s="441"/>
      <c r="AQ2359" s="441"/>
      <c r="AR2359" s="441"/>
      <c r="AS2359" s="441"/>
      <c r="AT2359" s="441"/>
      <c r="AU2359" s="441"/>
      <c r="AV2359" s="443"/>
      <c r="AW2359" s="442"/>
      <c r="AY2359" s="441"/>
      <c r="BC2359" s="441"/>
      <c r="BD2359" s="441"/>
      <c r="BE2359" s="441"/>
      <c r="BF2359" s="441"/>
      <c r="BG2359" s="441"/>
      <c r="BH2359" s="441"/>
      <c r="BI2359" s="441"/>
      <c r="BJ2359" s="441"/>
      <c r="BK2359" s="441"/>
    </row>
    <row r="2360" spans="1:63" x14ac:dyDescent="0.25">
      <c r="A2360" s="443"/>
      <c r="B2360" s="438"/>
      <c r="C2360" s="441"/>
      <c r="D2360" s="441"/>
      <c r="E2360" s="441"/>
      <c r="I2360" s="442"/>
      <c r="Q2360" s="443"/>
      <c r="S2360" s="443"/>
      <c r="T2360" s="441"/>
      <c r="U2360" s="444"/>
      <c r="V2360" s="438"/>
      <c r="W2360" s="443"/>
      <c r="X2360" s="443"/>
      <c r="Y2360" s="441"/>
      <c r="Z2360" s="445"/>
      <c r="AA2360" s="441"/>
      <c r="AB2360" s="443"/>
      <c r="AC2360" s="441"/>
      <c r="AD2360" s="444"/>
      <c r="AG2360" s="441"/>
      <c r="AH2360" s="441"/>
      <c r="AI2360" s="443"/>
      <c r="AL2360" s="441"/>
      <c r="AN2360" s="441"/>
      <c r="AO2360" s="443"/>
      <c r="AP2360" s="441"/>
      <c r="AQ2360" s="441"/>
      <c r="AR2360" s="441"/>
      <c r="AS2360" s="441"/>
      <c r="AT2360" s="441"/>
      <c r="AU2360" s="441"/>
      <c r="AV2360" s="443"/>
      <c r="AW2360" s="442"/>
      <c r="AY2360" s="441"/>
      <c r="BC2360" s="441"/>
      <c r="BD2360" s="441"/>
      <c r="BE2360" s="441"/>
      <c r="BF2360" s="441"/>
      <c r="BG2360" s="441"/>
      <c r="BH2360" s="441"/>
      <c r="BI2360" s="441"/>
      <c r="BJ2360" s="441"/>
      <c r="BK2360" s="441"/>
    </row>
    <row r="2361" spans="1:63" x14ac:dyDescent="0.25">
      <c r="A2361" s="443"/>
      <c r="B2361" s="438"/>
      <c r="C2361" s="441"/>
      <c r="D2361" s="441"/>
      <c r="E2361" s="441"/>
      <c r="I2361" s="442"/>
      <c r="Q2361" s="443"/>
      <c r="S2361" s="443"/>
      <c r="T2361" s="441"/>
      <c r="U2361" s="444"/>
      <c r="V2361" s="438"/>
      <c r="W2361" s="443"/>
      <c r="X2361" s="443"/>
      <c r="Y2361" s="441"/>
      <c r="Z2361" s="445"/>
      <c r="AA2361" s="441"/>
      <c r="AB2361" s="443"/>
      <c r="AC2361" s="441"/>
      <c r="AD2361" s="444"/>
      <c r="AG2361" s="441"/>
      <c r="AH2361" s="441"/>
      <c r="AI2361" s="443"/>
      <c r="AL2361" s="441"/>
      <c r="AN2361" s="441"/>
      <c r="AO2361" s="443"/>
      <c r="AP2361" s="441"/>
      <c r="AQ2361" s="441"/>
      <c r="AR2361" s="441"/>
      <c r="AS2361" s="441"/>
      <c r="AT2361" s="441"/>
      <c r="AU2361" s="441"/>
      <c r="AV2361" s="443"/>
      <c r="AW2361" s="442"/>
      <c r="AY2361" s="441"/>
      <c r="BC2361" s="441"/>
      <c r="BD2361" s="441"/>
      <c r="BE2361" s="441"/>
      <c r="BF2361" s="441"/>
      <c r="BG2361" s="441"/>
      <c r="BH2361" s="441"/>
      <c r="BI2361" s="441"/>
      <c r="BJ2361" s="441"/>
      <c r="BK2361" s="441"/>
    </row>
    <row r="2362" spans="1:63" x14ac:dyDescent="0.25">
      <c r="A2362" s="443"/>
      <c r="B2362" s="438"/>
      <c r="C2362" s="441"/>
      <c r="D2362" s="441"/>
      <c r="E2362" s="441"/>
      <c r="I2362" s="442"/>
      <c r="Q2362" s="443"/>
      <c r="S2362" s="443"/>
      <c r="T2362" s="441"/>
      <c r="U2362" s="444"/>
      <c r="V2362" s="438"/>
      <c r="W2362" s="443"/>
      <c r="X2362" s="443"/>
      <c r="Y2362" s="441"/>
      <c r="Z2362" s="445"/>
      <c r="AA2362" s="441"/>
      <c r="AB2362" s="443"/>
      <c r="AC2362" s="441"/>
      <c r="AD2362" s="444"/>
      <c r="AG2362" s="441"/>
      <c r="AH2362" s="441"/>
      <c r="AI2362" s="443"/>
      <c r="AL2362" s="441"/>
      <c r="AN2362" s="441"/>
      <c r="AO2362" s="443"/>
      <c r="AP2362" s="441"/>
      <c r="AQ2362" s="441"/>
      <c r="AR2362" s="441"/>
      <c r="AS2362" s="441"/>
      <c r="AT2362" s="441"/>
      <c r="AU2362" s="441"/>
      <c r="AV2362" s="443"/>
      <c r="AW2362" s="442"/>
      <c r="AY2362" s="441"/>
      <c r="BC2362" s="441"/>
      <c r="BD2362" s="441"/>
      <c r="BE2362" s="441"/>
      <c r="BF2362" s="441"/>
      <c r="BG2362" s="441"/>
      <c r="BH2362" s="441"/>
      <c r="BI2362" s="441"/>
      <c r="BJ2362" s="441"/>
      <c r="BK2362" s="441"/>
    </row>
    <row r="2363" spans="1:63" x14ac:dyDescent="0.25">
      <c r="A2363" s="443"/>
      <c r="B2363" s="438"/>
      <c r="C2363" s="441"/>
      <c r="D2363" s="441"/>
      <c r="E2363" s="441"/>
      <c r="I2363" s="442"/>
      <c r="Q2363" s="443"/>
      <c r="S2363" s="443"/>
      <c r="T2363" s="441"/>
      <c r="U2363" s="444"/>
      <c r="V2363" s="438"/>
      <c r="W2363" s="443"/>
      <c r="X2363" s="443"/>
      <c r="Y2363" s="441"/>
      <c r="Z2363" s="445"/>
      <c r="AA2363" s="441"/>
      <c r="AB2363" s="443"/>
      <c r="AC2363" s="441"/>
      <c r="AD2363" s="444"/>
      <c r="AG2363" s="441"/>
      <c r="AH2363" s="441"/>
      <c r="AI2363" s="443"/>
      <c r="AL2363" s="441"/>
      <c r="AN2363" s="441"/>
      <c r="AO2363" s="443"/>
      <c r="AP2363" s="441"/>
      <c r="AQ2363" s="441"/>
      <c r="AR2363" s="441"/>
      <c r="AS2363" s="441"/>
      <c r="AT2363" s="441"/>
      <c r="AU2363" s="441"/>
      <c r="AV2363" s="443"/>
      <c r="AW2363" s="442"/>
      <c r="AY2363" s="441"/>
      <c r="BC2363" s="441"/>
      <c r="BD2363" s="441"/>
      <c r="BE2363" s="441"/>
      <c r="BF2363" s="441"/>
      <c r="BG2363" s="441"/>
      <c r="BH2363" s="441"/>
      <c r="BI2363" s="441"/>
      <c r="BJ2363" s="441"/>
      <c r="BK2363" s="441"/>
    </row>
    <row r="2364" spans="1:63" x14ac:dyDescent="0.25">
      <c r="A2364" s="443"/>
      <c r="B2364" s="438"/>
      <c r="C2364" s="441"/>
      <c r="D2364" s="441"/>
      <c r="E2364" s="441"/>
      <c r="I2364" s="442"/>
      <c r="Q2364" s="443"/>
      <c r="S2364" s="443"/>
      <c r="T2364" s="441"/>
      <c r="U2364" s="444"/>
      <c r="V2364" s="438"/>
      <c r="W2364" s="443"/>
      <c r="X2364" s="443"/>
      <c r="Y2364" s="441"/>
      <c r="Z2364" s="445"/>
      <c r="AA2364" s="441"/>
      <c r="AB2364" s="443"/>
      <c r="AC2364" s="441"/>
      <c r="AD2364" s="444"/>
      <c r="AG2364" s="441"/>
      <c r="AH2364" s="441"/>
      <c r="AI2364" s="443"/>
      <c r="AL2364" s="441"/>
      <c r="AN2364" s="441"/>
      <c r="AO2364" s="443"/>
      <c r="AP2364" s="441"/>
      <c r="AQ2364" s="441"/>
      <c r="AR2364" s="441"/>
      <c r="AS2364" s="441"/>
      <c r="AT2364" s="441"/>
      <c r="AU2364" s="441"/>
      <c r="AV2364" s="443"/>
      <c r="AW2364" s="442"/>
      <c r="AY2364" s="441"/>
      <c r="BC2364" s="441"/>
      <c r="BD2364" s="441"/>
      <c r="BE2364" s="441"/>
      <c r="BF2364" s="441"/>
      <c r="BG2364" s="441"/>
      <c r="BH2364" s="441"/>
      <c r="BI2364" s="441"/>
      <c r="BJ2364" s="441"/>
      <c r="BK2364" s="441"/>
    </row>
    <row r="2365" spans="1:63" x14ac:dyDescent="0.25">
      <c r="A2365" s="443"/>
      <c r="B2365" s="438"/>
      <c r="C2365" s="441"/>
      <c r="D2365" s="441"/>
      <c r="E2365" s="441"/>
      <c r="I2365" s="442"/>
      <c r="Q2365" s="443"/>
      <c r="S2365" s="443"/>
      <c r="T2365" s="441"/>
      <c r="U2365" s="444"/>
      <c r="V2365" s="438"/>
      <c r="W2365" s="443"/>
      <c r="X2365" s="443"/>
      <c r="Y2365" s="441"/>
      <c r="Z2365" s="445"/>
      <c r="AA2365" s="441"/>
      <c r="AB2365" s="443"/>
      <c r="AC2365" s="441"/>
      <c r="AD2365" s="444"/>
      <c r="AG2365" s="441"/>
      <c r="AH2365" s="441"/>
      <c r="AI2365" s="443"/>
      <c r="AL2365" s="441"/>
      <c r="AN2365" s="441"/>
      <c r="AO2365" s="443"/>
      <c r="AP2365" s="441"/>
      <c r="AQ2365" s="441"/>
      <c r="AR2365" s="441"/>
      <c r="AS2365" s="441"/>
      <c r="AT2365" s="441"/>
      <c r="AU2365" s="441"/>
      <c r="AV2365" s="443"/>
      <c r="AW2365" s="442"/>
      <c r="AY2365" s="441"/>
      <c r="BC2365" s="441"/>
      <c r="BD2365" s="441"/>
      <c r="BE2365" s="441"/>
      <c r="BF2365" s="441"/>
      <c r="BG2365" s="441"/>
      <c r="BH2365" s="441"/>
      <c r="BI2365" s="441"/>
      <c r="BJ2365" s="441"/>
      <c r="BK2365" s="441"/>
    </row>
    <row r="2366" spans="1:63" x14ac:dyDescent="0.25">
      <c r="A2366" s="443"/>
      <c r="B2366" s="438"/>
      <c r="C2366" s="441"/>
      <c r="D2366" s="441"/>
      <c r="E2366" s="441"/>
      <c r="I2366" s="442"/>
      <c r="Q2366" s="443"/>
      <c r="S2366" s="443"/>
      <c r="T2366" s="441"/>
      <c r="U2366" s="444"/>
      <c r="V2366" s="438"/>
      <c r="W2366" s="443"/>
      <c r="X2366" s="443"/>
      <c r="Y2366" s="441"/>
      <c r="Z2366" s="445"/>
      <c r="AA2366" s="441"/>
      <c r="AB2366" s="443"/>
      <c r="AC2366" s="441"/>
      <c r="AD2366" s="444"/>
      <c r="AG2366" s="441"/>
      <c r="AH2366" s="441"/>
      <c r="AI2366" s="443"/>
      <c r="AL2366" s="441"/>
      <c r="AN2366" s="441"/>
      <c r="AO2366" s="443"/>
      <c r="AP2366" s="441"/>
      <c r="AQ2366" s="441"/>
      <c r="AR2366" s="441"/>
      <c r="AS2366" s="441"/>
      <c r="AT2366" s="441"/>
      <c r="AU2366" s="441"/>
      <c r="AV2366" s="443"/>
      <c r="AW2366" s="442"/>
      <c r="AY2366" s="441"/>
      <c r="BC2366" s="441"/>
      <c r="BD2366" s="441"/>
      <c r="BE2366" s="441"/>
      <c r="BF2366" s="441"/>
      <c r="BG2366" s="441"/>
      <c r="BH2366" s="441"/>
      <c r="BI2366" s="441"/>
      <c r="BJ2366" s="441"/>
      <c r="BK2366" s="441"/>
    </row>
    <row r="2367" spans="1:63" x14ac:dyDescent="0.25">
      <c r="A2367" s="443"/>
      <c r="B2367" s="438"/>
      <c r="C2367" s="441"/>
      <c r="D2367" s="441"/>
      <c r="E2367" s="441"/>
      <c r="I2367" s="442"/>
      <c r="Q2367" s="443"/>
      <c r="S2367" s="443"/>
      <c r="T2367" s="441"/>
      <c r="U2367" s="444"/>
      <c r="V2367" s="438"/>
      <c r="W2367" s="443"/>
      <c r="X2367" s="443"/>
      <c r="Y2367" s="441"/>
      <c r="Z2367" s="445"/>
      <c r="AA2367" s="441"/>
      <c r="AB2367" s="443"/>
      <c r="AC2367" s="441"/>
      <c r="AD2367" s="444"/>
      <c r="AG2367" s="441"/>
      <c r="AH2367" s="441"/>
      <c r="AI2367" s="443"/>
      <c r="AL2367" s="441"/>
      <c r="AN2367" s="441"/>
      <c r="AO2367" s="443"/>
      <c r="AP2367" s="441"/>
      <c r="AQ2367" s="441"/>
      <c r="AR2367" s="441"/>
      <c r="AS2367" s="441"/>
      <c r="AT2367" s="441"/>
      <c r="AU2367" s="441"/>
      <c r="AV2367" s="443"/>
      <c r="AW2367" s="442"/>
      <c r="AY2367" s="441"/>
      <c r="BC2367" s="441"/>
      <c r="BD2367" s="441"/>
      <c r="BE2367" s="441"/>
      <c r="BF2367" s="441"/>
      <c r="BG2367" s="441"/>
      <c r="BH2367" s="441"/>
      <c r="BI2367" s="441"/>
      <c r="BJ2367" s="441"/>
      <c r="BK2367" s="441"/>
    </row>
    <row r="2368" spans="1:63" x14ac:dyDescent="0.25">
      <c r="A2368" s="443"/>
      <c r="B2368" s="438"/>
      <c r="C2368" s="441"/>
      <c r="D2368" s="441"/>
      <c r="E2368" s="441"/>
      <c r="I2368" s="442"/>
      <c r="Q2368" s="443"/>
      <c r="S2368" s="443"/>
      <c r="T2368" s="441"/>
      <c r="U2368" s="444"/>
      <c r="V2368" s="438"/>
      <c r="W2368" s="443"/>
      <c r="X2368" s="443"/>
      <c r="Y2368" s="441"/>
      <c r="Z2368" s="445"/>
      <c r="AA2368" s="441"/>
      <c r="AB2368" s="443"/>
      <c r="AC2368" s="441"/>
      <c r="AD2368" s="444"/>
      <c r="AG2368" s="441"/>
      <c r="AH2368" s="441"/>
      <c r="AI2368" s="443"/>
      <c r="AL2368" s="441"/>
      <c r="AN2368" s="441"/>
      <c r="AO2368" s="443"/>
      <c r="AP2368" s="441"/>
      <c r="AQ2368" s="441"/>
      <c r="AR2368" s="441"/>
      <c r="AS2368" s="441"/>
      <c r="AT2368" s="441"/>
      <c r="AU2368" s="441"/>
      <c r="AV2368" s="443"/>
      <c r="AW2368" s="442"/>
      <c r="AY2368" s="441"/>
      <c r="BC2368" s="441"/>
      <c r="BD2368" s="441"/>
      <c r="BE2368" s="441"/>
      <c r="BF2368" s="441"/>
      <c r="BG2368" s="441"/>
      <c r="BH2368" s="441"/>
      <c r="BI2368" s="441"/>
      <c r="BJ2368" s="441"/>
      <c r="BK2368" s="441"/>
    </row>
    <row r="2369" spans="1:63" x14ac:dyDescent="0.25">
      <c r="A2369" s="443"/>
      <c r="B2369" s="438"/>
      <c r="C2369" s="441"/>
      <c r="D2369" s="441"/>
      <c r="E2369" s="441"/>
      <c r="I2369" s="442"/>
      <c r="Q2369" s="443"/>
      <c r="S2369" s="443"/>
      <c r="T2369" s="441"/>
      <c r="U2369" s="444"/>
      <c r="V2369" s="438"/>
      <c r="W2369" s="443"/>
      <c r="X2369" s="443"/>
      <c r="Y2369" s="441"/>
      <c r="Z2369" s="445"/>
      <c r="AA2369" s="441"/>
      <c r="AB2369" s="443"/>
      <c r="AC2369" s="441"/>
      <c r="AD2369" s="444"/>
      <c r="AG2369" s="441"/>
      <c r="AH2369" s="441"/>
      <c r="AI2369" s="443"/>
      <c r="AL2369" s="441"/>
      <c r="AN2369" s="441"/>
      <c r="AO2369" s="443"/>
      <c r="AP2369" s="441"/>
      <c r="AQ2369" s="441"/>
      <c r="AR2369" s="441"/>
      <c r="AS2369" s="441"/>
      <c r="AT2369" s="441"/>
      <c r="AU2369" s="441"/>
      <c r="AV2369" s="443"/>
      <c r="AW2369" s="442"/>
      <c r="AY2369" s="441"/>
      <c r="BC2369" s="441"/>
      <c r="BD2369" s="441"/>
      <c r="BE2369" s="441"/>
      <c r="BF2369" s="441"/>
      <c r="BG2369" s="441"/>
      <c r="BH2369" s="441"/>
      <c r="BI2369" s="441"/>
      <c r="BJ2369" s="441"/>
      <c r="BK2369" s="441"/>
    </row>
    <row r="2370" spans="1:63" x14ac:dyDescent="0.25">
      <c r="A2370" s="443"/>
      <c r="B2370" s="438"/>
      <c r="C2370" s="441"/>
      <c r="D2370" s="441"/>
      <c r="E2370" s="441"/>
      <c r="I2370" s="442"/>
      <c r="Q2370" s="443"/>
      <c r="S2370" s="443"/>
      <c r="T2370" s="441"/>
      <c r="U2370" s="444"/>
      <c r="V2370" s="438"/>
      <c r="W2370" s="443"/>
      <c r="X2370" s="443"/>
      <c r="Y2370" s="441"/>
      <c r="Z2370" s="445"/>
      <c r="AA2370" s="441"/>
      <c r="AB2370" s="443"/>
      <c r="AC2370" s="441"/>
      <c r="AD2370" s="444"/>
      <c r="AG2370" s="441"/>
      <c r="AH2370" s="441"/>
      <c r="AI2370" s="443"/>
      <c r="AL2370" s="441"/>
      <c r="AN2370" s="441"/>
      <c r="AO2370" s="443"/>
      <c r="AP2370" s="441"/>
      <c r="AQ2370" s="441"/>
      <c r="AR2370" s="441"/>
      <c r="AS2370" s="441"/>
      <c r="AT2370" s="441"/>
      <c r="AU2370" s="441"/>
      <c r="AV2370" s="443"/>
      <c r="AW2370" s="442"/>
      <c r="AY2370" s="441"/>
      <c r="BC2370" s="441"/>
      <c r="BD2370" s="441"/>
      <c r="BE2370" s="441"/>
      <c r="BF2370" s="441"/>
      <c r="BG2370" s="441"/>
      <c r="BH2370" s="441"/>
      <c r="BI2370" s="441"/>
      <c r="BJ2370" s="441"/>
      <c r="BK2370" s="441"/>
    </row>
    <row r="2371" spans="1:63" x14ac:dyDescent="0.25">
      <c r="A2371" s="443"/>
      <c r="B2371" s="438"/>
      <c r="C2371" s="441"/>
      <c r="D2371" s="441"/>
      <c r="E2371" s="441"/>
      <c r="I2371" s="442"/>
      <c r="Q2371" s="443"/>
      <c r="S2371" s="443"/>
      <c r="T2371" s="441"/>
      <c r="U2371" s="444"/>
      <c r="V2371" s="438"/>
      <c r="W2371" s="443"/>
      <c r="X2371" s="443"/>
      <c r="Y2371" s="441"/>
      <c r="Z2371" s="445"/>
      <c r="AA2371" s="441"/>
      <c r="AB2371" s="443"/>
      <c r="AC2371" s="441"/>
      <c r="AD2371" s="444"/>
      <c r="AG2371" s="441"/>
      <c r="AH2371" s="441"/>
      <c r="AI2371" s="443"/>
      <c r="AL2371" s="441"/>
      <c r="AN2371" s="441"/>
      <c r="AO2371" s="443"/>
      <c r="AP2371" s="441"/>
      <c r="AQ2371" s="441"/>
      <c r="AR2371" s="441"/>
      <c r="AS2371" s="441"/>
      <c r="AT2371" s="441"/>
      <c r="AU2371" s="441"/>
      <c r="AV2371" s="443"/>
      <c r="AW2371" s="442"/>
      <c r="AY2371" s="441"/>
      <c r="BC2371" s="441"/>
      <c r="BD2371" s="441"/>
      <c r="BE2371" s="441"/>
      <c r="BF2371" s="441"/>
      <c r="BG2371" s="441"/>
      <c r="BH2371" s="441"/>
      <c r="BI2371" s="441"/>
      <c r="BJ2371" s="441"/>
      <c r="BK2371" s="441"/>
    </row>
    <row r="2372" spans="1:63" x14ac:dyDescent="0.25">
      <c r="A2372" s="443"/>
      <c r="B2372" s="438"/>
      <c r="C2372" s="441"/>
      <c r="D2372" s="441"/>
      <c r="E2372" s="441"/>
      <c r="I2372" s="442"/>
      <c r="Q2372" s="443"/>
      <c r="S2372" s="443"/>
      <c r="T2372" s="441"/>
      <c r="U2372" s="444"/>
      <c r="V2372" s="438"/>
      <c r="W2372" s="443"/>
      <c r="X2372" s="443"/>
      <c r="Y2372" s="441"/>
      <c r="Z2372" s="445"/>
      <c r="AA2372" s="441"/>
      <c r="AB2372" s="443"/>
      <c r="AC2372" s="441"/>
      <c r="AD2372" s="444"/>
      <c r="AG2372" s="441"/>
      <c r="AH2372" s="441"/>
      <c r="AI2372" s="443"/>
      <c r="AL2372" s="441"/>
      <c r="AN2372" s="441"/>
      <c r="AO2372" s="443"/>
      <c r="AP2372" s="441"/>
      <c r="AQ2372" s="441"/>
      <c r="AR2372" s="441"/>
      <c r="AS2372" s="441"/>
      <c r="AT2372" s="441"/>
      <c r="AU2372" s="441"/>
      <c r="AV2372" s="443"/>
      <c r="AW2372" s="442"/>
      <c r="AY2372" s="441"/>
      <c r="BC2372" s="441"/>
      <c r="BD2372" s="441"/>
      <c r="BE2372" s="441"/>
      <c r="BF2372" s="441"/>
      <c r="BG2372" s="441"/>
      <c r="BH2372" s="441"/>
      <c r="BI2372" s="441"/>
      <c r="BJ2372" s="441"/>
      <c r="BK2372" s="441"/>
    </row>
    <row r="2373" spans="1:63" x14ac:dyDescent="0.25">
      <c r="A2373" s="443"/>
      <c r="B2373" s="438"/>
      <c r="C2373" s="441"/>
      <c r="D2373" s="441"/>
      <c r="E2373" s="441"/>
      <c r="I2373" s="442"/>
      <c r="Q2373" s="443"/>
      <c r="S2373" s="443"/>
      <c r="T2373" s="441"/>
      <c r="U2373" s="444"/>
      <c r="V2373" s="438"/>
      <c r="W2373" s="443"/>
      <c r="X2373" s="443"/>
      <c r="Y2373" s="441"/>
      <c r="Z2373" s="445"/>
      <c r="AA2373" s="441"/>
      <c r="AB2373" s="443"/>
      <c r="AC2373" s="441"/>
      <c r="AD2373" s="444"/>
      <c r="AG2373" s="441"/>
      <c r="AH2373" s="441"/>
      <c r="AI2373" s="443"/>
      <c r="AL2373" s="441"/>
      <c r="AN2373" s="441"/>
      <c r="AO2373" s="443"/>
      <c r="AP2373" s="441"/>
      <c r="AQ2373" s="441"/>
      <c r="AR2373" s="441"/>
      <c r="AS2373" s="441"/>
      <c r="AT2373" s="441"/>
      <c r="AU2373" s="441"/>
      <c r="AV2373" s="443"/>
      <c r="AW2373" s="442"/>
      <c r="AY2373" s="441"/>
      <c r="BC2373" s="441"/>
      <c r="BD2373" s="441"/>
      <c r="BE2373" s="441"/>
      <c r="BF2373" s="441"/>
      <c r="BG2373" s="441"/>
      <c r="BH2373" s="441"/>
      <c r="BI2373" s="441"/>
      <c r="BJ2373" s="441"/>
      <c r="BK2373" s="441"/>
    </row>
    <row r="2374" spans="1:63" x14ac:dyDescent="0.25">
      <c r="A2374" s="443"/>
      <c r="B2374" s="438"/>
      <c r="C2374" s="441"/>
      <c r="D2374" s="441"/>
      <c r="E2374" s="441"/>
      <c r="I2374" s="442"/>
      <c r="Q2374" s="443"/>
      <c r="S2374" s="443"/>
      <c r="T2374" s="441"/>
      <c r="U2374" s="444"/>
      <c r="V2374" s="438"/>
      <c r="W2374" s="443"/>
      <c r="X2374" s="443"/>
      <c r="Y2374" s="441"/>
      <c r="Z2374" s="445"/>
      <c r="AA2374" s="441"/>
      <c r="AB2374" s="443"/>
      <c r="AC2374" s="441"/>
      <c r="AD2374" s="444"/>
      <c r="AG2374" s="441"/>
      <c r="AH2374" s="441"/>
      <c r="AI2374" s="443"/>
      <c r="AL2374" s="441"/>
      <c r="AN2374" s="441"/>
      <c r="AO2374" s="443"/>
      <c r="AP2374" s="441"/>
      <c r="AQ2374" s="441"/>
      <c r="AR2374" s="441"/>
      <c r="AS2374" s="441"/>
      <c r="AT2374" s="441"/>
      <c r="AU2374" s="441"/>
      <c r="AV2374" s="443"/>
      <c r="AW2374" s="442"/>
      <c r="AY2374" s="441"/>
      <c r="BC2374" s="441"/>
      <c r="BD2374" s="441"/>
      <c r="BE2374" s="441"/>
      <c r="BF2374" s="441"/>
      <c r="BG2374" s="441"/>
      <c r="BH2374" s="441"/>
      <c r="BI2374" s="441"/>
      <c r="BJ2374" s="441"/>
      <c r="BK2374" s="441"/>
    </row>
    <row r="2375" spans="1:63" x14ac:dyDescent="0.25">
      <c r="A2375" s="443"/>
      <c r="B2375" s="438"/>
      <c r="C2375" s="441"/>
      <c r="D2375" s="441"/>
      <c r="E2375" s="441"/>
      <c r="I2375" s="442"/>
      <c r="Q2375" s="443"/>
      <c r="S2375" s="443"/>
      <c r="T2375" s="441"/>
      <c r="U2375" s="444"/>
      <c r="V2375" s="438"/>
      <c r="W2375" s="443"/>
      <c r="X2375" s="443"/>
      <c r="Y2375" s="441"/>
      <c r="Z2375" s="445"/>
      <c r="AA2375" s="441"/>
      <c r="AB2375" s="443"/>
      <c r="AC2375" s="441"/>
      <c r="AD2375" s="444"/>
      <c r="AG2375" s="441"/>
      <c r="AH2375" s="441"/>
      <c r="AI2375" s="443"/>
      <c r="AL2375" s="441"/>
      <c r="AN2375" s="441"/>
      <c r="AO2375" s="443"/>
      <c r="AP2375" s="441"/>
      <c r="AQ2375" s="441"/>
      <c r="AR2375" s="441"/>
      <c r="AS2375" s="441"/>
      <c r="AT2375" s="441"/>
      <c r="AU2375" s="441"/>
      <c r="AV2375" s="443"/>
      <c r="AW2375" s="442"/>
      <c r="AY2375" s="441"/>
      <c r="BC2375" s="441"/>
      <c r="BD2375" s="441"/>
      <c r="BE2375" s="441"/>
      <c r="BF2375" s="441"/>
      <c r="BG2375" s="441"/>
      <c r="BH2375" s="441"/>
      <c r="BI2375" s="441"/>
      <c r="BJ2375" s="441"/>
      <c r="BK2375" s="441"/>
    </row>
    <row r="2376" spans="1:63" x14ac:dyDescent="0.25">
      <c r="A2376" s="443"/>
      <c r="B2376" s="438"/>
      <c r="C2376" s="441"/>
      <c r="D2376" s="441"/>
      <c r="E2376" s="441"/>
      <c r="I2376" s="442"/>
      <c r="Q2376" s="443"/>
      <c r="S2376" s="443"/>
      <c r="T2376" s="441"/>
      <c r="U2376" s="444"/>
      <c r="V2376" s="438"/>
      <c r="W2376" s="443"/>
      <c r="X2376" s="443"/>
      <c r="Y2376" s="441"/>
      <c r="Z2376" s="445"/>
      <c r="AA2376" s="441"/>
      <c r="AB2376" s="443"/>
      <c r="AC2376" s="441"/>
      <c r="AD2376" s="444"/>
      <c r="AG2376" s="441"/>
      <c r="AH2376" s="441"/>
      <c r="AI2376" s="443"/>
      <c r="AL2376" s="441"/>
      <c r="AN2376" s="441"/>
      <c r="AO2376" s="443"/>
      <c r="AP2376" s="441"/>
      <c r="AQ2376" s="441"/>
      <c r="AR2376" s="441"/>
      <c r="AS2376" s="441"/>
      <c r="AT2376" s="441"/>
      <c r="AU2376" s="441"/>
      <c r="AV2376" s="443"/>
      <c r="AW2376" s="442"/>
      <c r="AY2376" s="441"/>
      <c r="BC2376" s="441"/>
      <c r="BD2376" s="441"/>
      <c r="BE2376" s="441"/>
      <c r="BF2376" s="441"/>
      <c r="BG2376" s="441"/>
      <c r="BH2376" s="441"/>
      <c r="BI2376" s="441"/>
      <c r="BJ2376" s="441"/>
      <c r="BK2376" s="441"/>
    </row>
    <row r="2377" spans="1:63" x14ac:dyDescent="0.25">
      <c r="A2377" s="443"/>
      <c r="B2377" s="438"/>
      <c r="C2377" s="441"/>
      <c r="D2377" s="441"/>
      <c r="E2377" s="441"/>
      <c r="I2377" s="442"/>
      <c r="Q2377" s="443"/>
      <c r="S2377" s="443"/>
      <c r="T2377" s="441"/>
      <c r="U2377" s="444"/>
      <c r="V2377" s="438"/>
      <c r="W2377" s="443"/>
      <c r="X2377" s="443"/>
      <c r="Y2377" s="441"/>
      <c r="Z2377" s="445"/>
      <c r="AA2377" s="441"/>
      <c r="AB2377" s="443"/>
      <c r="AC2377" s="441"/>
      <c r="AD2377" s="444"/>
      <c r="AG2377" s="441"/>
      <c r="AH2377" s="441"/>
      <c r="AI2377" s="443"/>
      <c r="AL2377" s="441"/>
      <c r="AN2377" s="441"/>
      <c r="AO2377" s="443"/>
      <c r="AP2377" s="441"/>
      <c r="AQ2377" s="441"/>
      <c r="AR2377" s="441"/>
      <c r="AS2377" s="441"/>
      <c r="AT2377" s="441"/>
      <c r="AU2377" s="441"/>
      <c r="AV2377" s="443"/>
      <c r="AW2377" s="442"/>
      <c r="AY2377" s="441"/>
      <c r="BC2377" s="441"/>
      <c r="BD2377" s="441"/>
      <c r="BE2377" s="441"/>
      <c r="BF2377" s="441"/>
      <c r="BG2377" s="441"/>
      <c r="BH2377" s="441"/>
      <c r="BI2377" s="441"/>
      <c r="BJ2377" s="441"/>
      <c r="BK2377" s="441"/>
    </row>
    <row r="2378" spans="1:63" x14ac:dyDescent="0.25">
      <c r="A2378" s="443"/>
      <c r="B2378" s="438"/>
      <c r="C2378" s="441"/>
      <c r="D2378" s="441"/>
      <c r="E2378" s="441"/>
      <c r="I2378" s="442"/>
      <c r="Q2378" s="443"/>
      <c r="S2378" s="443"/>
      <c r="T2378" s="441"/>
      <c r="U2378" s="444"/>
      <c r="V2378" s="438"/>
      <c r="W2378" s="443"/>
      <c r="X2378" s="443"/>
      <c r="Y2378" s="441"/>
      <c r="Z2378" s="445"/>
      <c r="AA2378" s="441"/>
      <c r="AB2378" s="443"/>
      <c r="AC2378" s="441"/>
      <c r="AD2378" s="444"/>
      <c r="AG2378" s="441"/>
      <c r="AH2378" s="441"/>
      <c r="AI2378" s="443"/>
      <c r="AL2378" s="441"/>
      <c r="AN2378" s="441"/>
      <c r="AO2378" s="443"/>
      <c r="AP2378" s="441"/>
      <c r="AQ2378" s="441"/>
      <c r="AR2378" s="441"/>
      <c r="AS2378" s="441"/>
      <c r="AT2378" s="441"/>
      <c r="AU2378" s="441"/>
      <c r="AV2378" s="443"/>
      <c r="AW2378" s="442"/>
      <c r="AY2378" s="441"/>
      <c r="BC2378" s="441"/>
      <c r="BD2378" s="441"/>
      <c r="BE2378" s="441"/>
      <c r="BF2378" s="441"/>
      <c r="BG2378" s="441"/>
      <c r="BH2378" s="441"/>
      <c r="BI2378" s="441"/>
      <c r="BJ2378" s="441"/>
      <c r="BK2378" s="441"/>
    </row>
    <row r="2379" spans="1:63" x14ac:dyDescent="0.25">
      <c r="A2379" s="443"/>
      <c r="B2379" s="438"/>
      <c r="C2379" s="441"/>
      <c r="D2379" s="441"/>
      <c r="E2379" s="441"/>
      <c r="I2379" s="442"/>
      <c r="Q2379" s="443"/>
      <c r="S2379" s="443"/>
      <c r="T2379" s="441"/>
      <c r="U2379" s="444"/>
      <c r="V2379" s="438"/>
      <c r="W2379" s="443"/>
      <c r="X2379" s="443"/>
      <c r="Y2379" s="441"/>
      <c r="Z2379" s="445"/>
      <c r="AA2379" s="441"/>
      <c r="AB2379" s="443"/>
      <c r="AC2379" s="441"/>
      <c r="AD2379" s="444"/>
      <c r="AG2379" s="441"/>
      <c r="AH2379" s="441"/>
      <c r="AI2379" s="443"/>
      <c r="AL2379" s="441"/>
      <c r="AN2379" s="441"/>
      <c r="AO2379" s="443"/>
      <c r="AP2379" s="441"/>
      <c r="AQ2379" s="441"/>
      <c r="AR2379" s="441"/>
      <c r="AS2379" s="441"/>
      <c r="AT2379" s="441"/>
      <c r="AU2379" s="441"/>
      <c r="AV2379" s="443"/>
      <c r="AW2379" s="442"/>
      <c r="AY2379" s="441"/>
      <c r="BC2379" s="441"/>
      <c r="BD2379" s="441"/>
      <c r="BE2379" s="441"/>
      <c r="BF2379" s="441"/>
      <c r="BG2379" s="441"/>
      <c r="BH2379" s="441"/>
      <c r="BI2379" s="441"/>
      <c r="BJ2379" s="441"/>
      <c r="BK2379" s="441"/>
    </row>
    <row r="2380" spans="1:63" x14ac:dyDescent="0.25">
      <c r="A2380" s="443"/>
      <c r="B2380" s="438"/>
      <c r="C2380" s="441"/>
      <c r="D2380" s="441"/>
      <c r="E2380" s="441"/>
      <c r="I2380" s="442"/>
      <c r="Q2380" s="443"/>
      <c r="S2380" s="443"/>
      <c r="T2380" s="441"/>
      <c r="U2380" s="444"/>
      <c r="V2380" s="438"/>
      <c r="W2380" s="443"/>
      <c r="X2380" s="443"/>
      <c r="Y2380" s="441"/>
      <c r="Z2380" s="445"/>
      <c r="AA2380" s="441"/>
      <c r="AB2380" s="443"/>
      <c r="AC2380" s="441"/>
      <c r="AD2380" s="444"/>
      <c r="AG2380" s="441"/>
      <c r="AH2380" s="441"/>
      <c r="AI2380" s="443"/>
      <c r="AL2380" s="441"/>
      <c r="AN2380" s="441"/>
      <c r="AO2380" s="443"/>
      <c r="AP2380" s="441"/>
      <c r="AQ2380" s="441"/>
      <c r="AR2380" s="441"/>
      <c r="AS2380" s="441"/>
      <c r="AT2380" s="441"/>
      <c r="AU2380" s="441"/>
      <c r="AV2380" s="443"/>
      <c r="AW2380" s="442"/>
      <c r="AY2380" s="441"/>
      <c r="BC2380" s="441"/>
      <c r="BD2380" s="441"/>
      <c r="BE2380" s="441"/>
      <c r="BF2380" s="441"/>
      <c r="BG2380" s="441"/>
      <c r="BH2380" s="441"/>
      <c r="BI2380" s="441"/>
      <c r="BJ2380" s="441"/>
      <c r="BK2380" s="441"/>
    </row>
    <row r="2381" spans="1:63" x14ac:dyDescent="0.25">
      <c r="A2381" s="443"/>
      <c r="B2381" s="438"/>
      <c r="C2381" s="441"/>
      <c r="D2381" s="441"/>
      <c r="E2381" s="441"/>
      <c r="I2381" s="442"/>
      <c r="Q2381" s="443"/>
      <c r="S2381" s="443"/>
      <c r="T2381" s="441"/>
      <c r="U2381" s="444"/>
      <c r="V2381" s="438"/>
      <c r="W2381" s="443"/>
      <c r="X2381" s="443"/>
      <c r="Y2381" s="441"/>
      <c r="Z2381" s="445"/>
      <c r="AA2381" s="441"/>
      <c r="AB2381" s="443"/>
      <c r="AC2381" s="441"/>
      <c r="AD2381" s="444"/>
      <c r="AG2381" s="441"/>
      <c r="AH2381" s="441"/>
      <c r="AI2381" s="443"/>
      <c r="AL2381" s="441"/>
      <c r="AN2381" s="441"/>
      <c r="AO2381" s="443"/>
      <c r="AP2381" s="441"/>
      <c r="AQ2381" s="441"/>
      <c r="AR2381" s="441"/>
      <c r="AS2381" s="441"/>
      <c r="AT2381" s="441"/>
      <c r="AU2381" s="441"/>
      <c r="AV2381" s="443"/>
      <c r="AW2381" s="442"/>
      <c r="AY2381" s="441"/>
      <c r="BC2381" s="441"/>
      <c r="BD2381" s="441"/>
      <c r="BE2381" s="441"/>
      <c r="BF2381" s="441"/>
      <c r="BG2381" s="441"/>
      <c r="BH2381" s="441"/>
      <c r="BI2381" s="441"/>
      <c r="BJ2381" s="441"/>
      <c r="BK2381" s="441"/>
    </row>
    <row r="2382" spans="1:63" x14ac:dyDescent="0.25">
      <c r="A2382" s="443"/>
      <c r="B2382" s="438"/>
      <c r="C2382" s="441"/>
      <c r="D2382" s="441"/>
      <c r="E2382" s="441"/>
      <c r="I2382" s="442"/>
      <c r="Q2382" s="443"/>
      <c r="S2382" s="443"/>
      <c r="T2382" s="441"/>
      <c r="U2382" s="444"/>
      <c r="V2382" s="438"/>
      <c r="W2382" s="443"/>
      <c r="X2382" s="443"/>
      <c r="Y2382" s="441"/>
      <c r="Z2382" s="445"/>
      <c r="AA2382" s="441"/>
      <c r="AB2382" s="443"/>
      <c r="AC2382" s="441"/>
      <c r="AD2382" s="444"/>
      <c r="AG2382" s="441"/>
      <c r="AH2382" s="441"/>
      <c r="AI2382" s="443"/>
      <c r="AL2382" s="441"/>
      <c r="AN2382" s="441"/>
      <c r="AO2382" s="443"/>
      <c r="AP2382" s="441"/>
      <c r="AQ2382" s="441"/>
      <c r="AR2382" s="441"/>
      <c r="AS2382" s="441"/>
      <c r="AT2382" s="441"/>
      <c r="AU2382" s="441"/>
      <c r="AV2382" s="443"/>
      <c r="AW2382" s="442"/>
      <c r="AY2382" s="441"/>
      <c r="BC2382" s="441"/>
      <c r="BD2382" s="441"/>
      <c r="BE2382" s="441"/>
      <c r="BF2382" s="441"/>
      <c r="BG2382" s="441"/>
      <c r="BH2382" s="441"/>
      <c r="BI2382" s="441"/>
      <c r="BJ2382" s="441"/>
      <c r="BK2382" s="441"/>
    </row>
    <row r="2383" spans="1:63" x14ac:dyDescent="0.25">
      <c r="A2383" s="443"/>
      <c r="B2383" s="438"/>
      <c r="C2383" s="441"/>
      <c r="D2383" s="441"/>
      <c r="E2383" s="441"/>
      <c r="I2383" s="442"/>
      <c r="Q2383" s="443"/>
      <c r="S2383" s="443"/>
      <c r="T2383" s="441"/>
      <c r="U2383" s="444"/>
      <c r="V2383" s="438"/>
      <c r="W2383" s="443"/>
      <c r="X2383" s="443"/>
      <c r="Y2383" s="441"/>
      <c r="Z2383" s="445"/>
      <c r="AA2383" s="441"/>
      <c r="AB2383" s="443"/>
      <c r="AC2383" s="441"/>
      <c r="AD2383" s="444"/>
      <c r="AG2383" s="441"/>
      <c r="AH2383" s="441"/>
      <c r="AI2383" s="443"/>
      <c r="AL2383" s="441"/>
      <c r="AN2383" s="441"/>
      <c r="AO2383" s="443"/>
      <c r="AP2383" s="441"/>
      <c r="AQ2383" s="441"/>
      <c r="AR2383" s="441"/>
      <c r="AS2383" s="441"/>
      <c r="AT2383" s="441"/>
      <c r="AU2383" s="441"/>
      <c r="AV2383" s="443"/>
      <c r="AW2383" s="442"/>
      <c r="AY2383" s="441"/>
      <c r="BC2383" s="441"/>
      <c r="BD2383" s="441"/>
      <c r="BE2383" s="441"/>
      <c r="BF2383" s="441"/>
      <c r="BG2383" s="441"/>
      <c r="BH2383" s="441"/>
      <c r="BI2383" s="441"/>
      <c r="BJ2383" s="441"/>
      <c r="BK2383" s="441"/>
    </row>
    <row r="2384" spans="1:63" x14ac:dyDescent="0.25">
      <c r="A2384" s="443"/>
      <c r="B2384" s="438"/>
      <c r="C2384" s="441"/>
      <c r="D2384" s="441"/>
      <c r="E2384" s="441"/>
      <c r="I2384" s="442"/>
      <c r="Q2384" s="443"/>
      <c r="S2384" s="443"/>
      <c r="T2384" s="441"/>
      <c r="U2384" s="444"/>
      <c r="V2384" s="438"/>
      <c r="W2384" s="443"/>
      <c r="X2384" s="443"/>
      <c r="Y2384" s="441"/>
      <c r="Z2384" s="445"/>
      <c r="AA2384" s="441"/>
      <c r="AB2384" s="443"/>
      <c r="AC2384" s="441"/>
      <c r="AD2384" s="444"/>
      <c r="AG2384" s="441"/>
      <c r="AH2384" s="441"/>
      <c r="AI2384" s="443"/>
      <c r="AL2384" s="441"/>
      <c r="AN2384" s="441"/>
      <c r="AO2384" s="443"/>
      <c r="AP2384" s="441"/>
      <c r="AQ2384" s="441"/>
      <c r="AR2384" s="441"/>
      <c r="AS2384" s="441"/>
      <c r="AT2384" s="441"/>
      <c r="AU2384" s="441"/>
      <c r="AV2384" s="443"/>
      <c r="AW2384" s="442"/>
      <c r="AY2384" s="441"/>
      <c r="BC2384" s="441"/>
      <c r="BD2384" s="441"/>
      <c r="BE2384" s="441"/>
      <c r="BF2384" s="441"/>
      <c r="BG2384" s="441"/>
      <c r="BH2384" s="441"/>
      <c r="BI2384" s="441"/>
      <c r="BJ2384" s="441"/>
      <c r="BK2384" s="441"/>
    </row>
    <row r="2385" spans="1:63" x14ac:dyDescent="0.25">
      <c r="A2385" s="443"/>
      <c r="B2385" s="438"/>
      <c r="C2385" s="441"/>
      <c r="D2385" s="441"/>
      <c r="E2385" s="441"/>
      <c r="I2385" s="442"/>
      <c r="Q2385" s="443"/>
      <c r="S2385" s="443"/>
      <c r="T2385" s="441"/>
      <c r="U2385" s="444"/>
      <c r="V2385" s="438"/>
      <c r="W2385" s="443"/>
      <c r="X2385" s="443"/>
      <c r="Y2385" s="441"/>
      <c r="Z2385" s="445"/>
      <c r="AA2385" s="441"/>
      <c r="AB2385" s="443"/>
      <c r="AC2385" s="441"/>
      <c r="AD2385" s="444"/>
      <c r="AG2385" s="441"/>
      <c r="AH2385" s="441"/>
      <c r="AI2385" s="443"/>
      <c r="AL2385" s="441"/>
      <c r="AN2385" s="441"/>
      <c r="AO2385" s="443"/>
      <c r="AP2385" s="441"/>
      <c r="AQ2385" s="441"/>
      <c r="AR2385" s="441"/>
      <c r="AS2385" s="441"/>
      <c r="AT2385" s="441"/>
      <c r="AU2385" s="441"/>
      <c r="AV2385" s="443"/>
      <c r="AW2385" s="442"/>
      <c r="AY2385" s="441"/>
      <c r="BC2385" s="441"/>
      <c r="BD2385" s="441"/>
      <c r="BE2385" s="441"/>
      <c r="BF2385" s="441"/>
      <c r="BG2385" s="441"/>
      <c r="BH2385" s="441"/>
      <c r="BI2385" s="441"/>
      <c r="BJ2385" s="441"/>
      <c r="BK2385" s="441"/>
    </row>
    <row r="2386" spans="1:63" x14ac:dyDescent="0.25">
      <c r="A2386" s="443"/>
      <c r="B2386" s="438"/>
      <c r="C2386" s="441"/>
      <c r="D2386" s="441"/>
      <c r="E2386" s="441"/>
      <c r="I2386" s="442"/>
      <c r="Q2386" s="443"/>
      <c r="S2386" s="443"/>
      <c r="T2386" s="441"/>
      <c r="U2386" s="444"/>
      <c r="V2386" s="438"/>
      <c r="W2386" s="443"/>
      <c r="X2386" s="443"/>
      <c r="Y2386" s="441"/>
      <c r="Z2386" s="445"/>
      <c r="AA2386" s="441"/>
      <c r="AB2386" s="443"/>
      <c r="AC2386" s="441"/>
      <c r="AD2386" s="444"/>
      <c r="AG2386" s="441"/>
      <c r="AH2386" s="441"/>
      <c r="AI2386" s="443"/>
      <c r="AL2386" s="441"/>
      <c r="AN2386" s="441"/>
      <c r="AO2386" s="443"/>
      <c r="AP2386" s="441"/>
      <c r="AQ2386" s="441"/>
      <c r="AR2386" s="441"/>
      <c r="AS2386" s="441"/>
      <c r="AT2386" s="441"/>
      <c r="AU2386" s="441"/>
      <c r="AV2386" s="443"/>
      <c r="AW2386" s="442"/>
      <c r="AY2386" s="441"/>
      <c r="BC2386" s="441"/>
      <c r="BD2386" s="441"/>
      <c r="BE2386" s="441"/>
      <c r="BF2386" s="441"/>
      <c r="BG2386" s="441"/>
      <c r="BH2386" s="441"/>
      <c r="BI2386" s="441"/>
      <c r="BJ2386" s="441"/>
      <c r="BK2386" s="441"/>
    </row>
    <row r="2387" spans="1:63" x14ac:dyDescent="0.25">
      <c r="A2387" s="443"/>
      <c r="B2387" s="438"/>
      <c r="C2387" s="441"/>
      <c r="D2387" s="441"/>
      <c r="E2387" s="441"/>
      <c r="I2387" s="442"/>
      <c r="Q2387" s="443"/>
      <c r="S2387" s="443"/>
      <c r="T2387" s="441"/>
      <c r="U2387" s="444"/>
      <c r="V2387" s="438"/>
      <c r="W2387" s="443"/>
      <c r="X2387" s="443"/>
      <c r="Y2387" s="441"/>
      <c r="Z2387" s="445"/>
      <c r="AA2387" s="441"/>
      <c r="AB2387" s="443"/>
      <c r="AC2387" s="441"/>
      <c r="AD2387" s="444"/>
      <c r="AG2387" s="441"/>
      <c r="AH2387" s="441"/>
      <c r="AI2387" s="443"/>
      <c r="AL2387" s="441"/>
      <c r="AN2387" s="441"/>
      <c r="AO2387" s="443"/>
      <c r="AP2387" s="441"/>
      <c r="AQ2387" s="441"/>
      <c r="AR2387" s="441"/>
      <c r="AS2387" s="441"/>
      <c r="AT2387" s="441"/>
      <c r="AU2387" s="441"/>
      <c r="AV2387" s="443"/>
      <c r="AW2387" s="442"/>
      <c r="AY2387" s="441"/>
      <c r="BC2387" s="441"/>
      <c r="BD2387" s="441"/>
      <c r="BE2387" s="441"/>
      <c r="BF2387" s="441"/>
      <c r="BG2387" s="441"/>
      <c r="BH2387" s="441"/>
      <c r="BI2387" s="441"/>
      <c r="BJ2387" s="441"/>
      <c r="BK2387" s="441"/>
    </row>
    <row r="2388" spans="1:63" x14ac:dyDescent="0.25">
      <c r="A2388" s="443"/>
      <c r="B2388" s="438"/>
      <c r="C2388" s="441"/>
      <c r="D2388" s="441"/>
      <c r="E2388" s="441"/>
      <c r="I2388" s="442"/>
      <c r="Q2388" s="443"/>
      <c r="S2388" s="443"/>
      <c r="T2388" s="441"/>
      <c r="U2388" s="444"/>
      <c r="V2388" s="438"/>
      <c r="W2388" s="443"/>
      <c r="X2388" s="443"/>
      <c r="Y2388" s="441"/>
      <c r="Z2388" s="445"/>
      <c r="AA2388" s="441"/>
      <c r="AB2388" s="443"/>
      <c r="AC2388" s="441"/>
      <c r="AD2388" s="444"/>
      <c r="AG2388" s="441"/>
      <c r="AH2388" s="441"/>
      <c r="AI2388" s="443"/>
      <c r="AL2388" s="441"/>
      <c r="AN2388" s="441"/>
      <c r="AO2388" s="443"/>
      <c r="AP2388" s="441"/>
      <c r="AQ2388" s="441"/>
      <c r="AR2388" s="441"/>
      <c r="AS2388" s="441"/>
      <c r="AT2388" s="441"/>
      <c r="AU2388" s="441"/>
      <c r="AV2388" s="443"/>
      <c r="AW2388" s="442"/>
      <c r="AY2388" s="441"/>
      <c r="BC2388" s="441"/>
      <c r="BD2388" s="441"/>
      <c r="BE2388" s="441"/>
      <c r="BF2388" s="441"/>
      <c r="BG2388" s="441"/>
      <c r="BH2388" s="441"/>
      <c r="BI2388" s="441"/>
      <c r="BJ2388" s="441"/>
      <c r="BK2388" s="441"/>
    </row>
    <row r="2389" spans="1:63" x14ac:dyDescent="0.25">
      <c r="A2389" s="443"/>
      <c r="B2389" s="438"/>
      <c r="C2389" s="441"/>
      <c r="D2389" s="441"/>
      <c r="E2389" s="441"/>
      <c r="I2389" s="442"/>
      <c r="Q2389" s="443"/>
      <c r="S2389" s="443"/>
      <c r="T2389" s="441"/>
      <c r="U2389" s="444"/>
      <c r="V2389" s="438"/>
      <c r="W2389" s="443"/>
      <c r="X2389" s="443"/>
      <c r="Y2389" s="441"/>
      <c r="Z2389" s="445"/>
      <c r="AA2389" s="441"/>
      <c r="AB2389" s="443"/>
      <c r="AC2389" s="441"/>
      <c r="AD2389" s="444"/>
      <c r="AG2389" s="441"/>
      <c r="AH2389" s="441"/>
      <c r="AI2389" s="443"/>
      <c r="AL2389" s="441"/>
      <c r="AN2389" s="441"/>
      <c r="AO2389" s="443"/>
      <c r="AP2389" s="441"/>
      <c r="AQ2389" s="441"/>
      <c r="AR2389" s="441"/>
      <c r="AS2389" s="441"/>
      <c r="AT2389" s="441"/>
      <c r="AU2389" s="441"/>
      <c r="AV2389" s="443"/>
      <c r="AW2389" s="442"/>
      <c r="AY2389" s="441"/>
      <c r="BC2389" s="441"/>
      <c r="BD2389" s="441"/>
      <c r="BE2389" s="441"/>
      <c r="BF2389" s="441"/>
      <c r="BG2389" s="441"/>
      <c r="BH2389" s="441"/>
      <c r="BI2389" s="441"/>
      <c r="BJ2389" s="441"/>
      <c r="BK2389" s="441"/>
    </row>
    <row r="2390" spans="1:63" x14ac:dyDescent="0.25">
      <c r="A2390" s="443"/>
      <c r="B2390" s="438"/>
      <c r="C2390" s="441"/>
      <c r="D2390" s="441"/>
      <c r="E2390" s="441"/>
      <c r="I2390" s="442"/>
      <c r="Q2390" s="443"/>
      <c r="S2390" s="443"/>
      <c r="T2390" s="441"/>
      <c r="U2390" s="444"/>
      <c r="V2390" s="438"/>
      <c r="W2390" s="443"/>
      <c r="X2390" s="443"/>
      <c r="Y2390" s="441"/>
      <c r="Z2390" s="445"/>
      <c r="AA2390" s="441"/>
      <c r="AB2390" s="443"/>
      <c r="AC2390" s="441"/>
      <c r="AD2390" s="444"/>
      <c r="AG2390" s="441"/>
      <c r="AH2390" s="441"/>
      <c r="AI2390" s="443"/>
      <c r="AL2390" s="441"/>
      <c r="AN2390" s="441"/>
      <c r="AO2390" s="443"/>
      <c r="AP2390" s="441"/>
      <c r="AQ2390" s="441"/>
      <c r="AR2390" s="441"/>
      <c r="AS2390" s="441"/>
      <c r="AT2390" s="441"/>
      <c r="AU2390" s="441"/>
      <c r="AV2390" s="443"/>
      <c r="AW2390" s="442"/>
      <c r="AY2390" s="441"/>
      <c r="BC2390" s="441"/>
      <c r="BD2390" s="441"/>
      <c r="BE2390" s="441"/>
      <c r="BF2390" s="441"/>
      <c r="BG2390" s="441"/>
      <c r="BH2390" s="441"/>
      <c r="BI2390" s="441"/>
      <c r="BJ2390" s="441"/>
      <c r="BK2390" s="441"/>
    </row>
    <row r="2391" spans="1:63" x14ac:dyDescent="0.25">
      <c r="A2391" s="443"/>
      <c r="B2391" s="438"/>
      <c r="C2391" s="441"/>
      <c r="D2391" s="441"/>
      <c r="E2391" s="441"/>
      <c r="I2391" s="442"/>
      <c r="Q2391" s="443"/>
      <c r="S2391" s="443"/>
      <c r="T2391" s="441"/>
      <c r="U2391" s="444"/>
      <c r="V2391" s="438"/>
      <c r="W2391" s="443"/>
      <c r="X2391" s="443"/>
      <c r="Y2391" s="441"/>
      <c r="Z2391" s="445"/>
      <c r="AA2391" s="441"/>
      <c r="AB2391" s="443"/>
      <c r="AC2391" s="441"/>
      <c r="AD2391" s="444"/>
      <c r="AG2391" s="441"/>
      <c r="AH2391" s="441"/>
      <c r="AI2391" s="443"/>
      <c r="AL2391" s="441"/>
      <c r="AN2391" s="441"/>
      <c r="AO2391" s="443"/>
      <c r="AP2391" s="441"/>
      <c r="AQ2391" s="441"/>
      <c r="AR2391" s="441"/>
      <c r="AS2391" s="441"/>
      <c r="AT2391" s="441"/>
      <c r="AU2391" s="441"/>
      <c r="AV2391" s="443"/>
      <c r="AW2391" s="442"/>
      <c r="AY2391" s="441"/>
      <c r="BC2391" s="441"/>
      <c r="BD2391" s="441"/>
      <c r="BE2391" s="441"/>
      <c r="BF2391" s="441"/>
      <c r="BG2391" s="441"/>
      <c r="BH2391" s="441"/>
      <c r="BI2391" s="441"/>
      <c r="BJ2391" s="441"/>
      <c r="BK2391" s="441"/>
    </row>
    <row r="2392" spans="1:63" x14ac:dyDescent="0.25">
      <c r="A2392" s="443"/>
      <c r="B2392" s="438"/>
      <c r="C2392" s="441"/>
      <c r="D2392" s="441"/>
      <c r="E2392" s="441"/>
      <c r="I2392" s="442"/>
      <c r="Q2392" s="443"/>
      <c r="S2392" s="443"/>
      <c r="T2392" s="441"/>
      <c r="U2392" s="444"/>
      <c r="V2392" s="438"/>
      <c r="W2392" s="443"/>
      <c r="X2392" s="443"/>
      <c r="Y2392" s="441"/>
      <c r="Z2392" s="445"/>
      <c r="AA2392" s="441"/>
      <c r="AB2392" s="443"/>
      <c r="AC2392" s="441"/>
      <c r="AD2392" s="444"/>
      <c r="AG2392" s="441"/>
      <c r="AH2392" s="441"/>
      <c r="AI2392" s="443"/>
      <c r="AL2392" s="441"/>
      <c r="AN2392" s="441"/>
      <c r="AO2392" s="443"/>
      <c r="AP2392" s="441"/>
      <c r="AQ2392" s="441"/>
      <c r="AR2392" s="441"/>
      <c r="AS2392" s="441"/>
      <c r="AT2392" s="441"/>
      <c r="AU2392" s="441"/>
      <c r="AV2392" s="443"/>
      <c r="AW2392" s="442"/>
      <c r="AY2392" s="441"/>
      <c r="BC2392" s="441"/>
      <c r="BD2392" s="441"/>
      <c r="BE2392" s="441"/>
      <c r="BF2392" s="441"/>
      <c r="BG2392" s="441"/>
      <c r="BH2392" s="441"/>
      <c r="BI2392" s="441"/>
      <c r="BJ2392" s="441"/>
      <c r="BK2392" s="441"/>
    </row>
    <row r="2393" spans="1:63" x14ac:dyDescent="0.25">
      <c r="A2393" s="443"/>
      <c r="B2393" s="438"/>
      <c r="C2393" s="441"/>
      <c r="D2393" s="441"/>
      <c r="E2393" s="441"/>
      <c r="I2393" s="442"/>
      <c r="Q2393" s="443"/>
      <c r="S2393" s="443"/>
      <c r="T2393" s="441"/>
      <c r="U2393" s="444"/>
      <c r="V2393" s="438"/>
      <c r="W2393" s="443"/>
      <c r="X2393" s="443"/>
      <c r="Y2393" s="441"/>
      <c r="Z2393" s="445"/>
      <c r="AA2393" s="441"/>
      <c r="AB2393" s="443"/>
      <c r="AC2393" s="441"/>
      <c r="AD2393" s="444"/>
      <c r="AG2393" s="441"/>
      <c r="AH2393" s="441"/>
      <c r="AI2393" s="443"/>
      <c r="AL2393" s="441"/>
      <c r="AN2393" s="441"/>
      <c r="AO2393" s="443"/>
      <c r="AP2393" s="441"/>
      <c r="AQ2393" s="441"/>
      <c r="AR2393" s="441"/>
      <c r="AS2393" s="441"/>
      <c r="AT2393" s="441"/>
      <c r="AU2393" s="441"/>
      <c r="AV2393" s="443"/>
      <c r="AW2393" s="442"/>
      <c r="AY2393" s="441"/>
      <c r="BC2393" s="441"/>
      <c r="BD2393" s="441"/>
      <c r="BE2393" s="441"/>
      <c r="BF2393" s="441"/>
      <c r="BG2393" s="441"/>
      <c r="BH2393" s="441"/>
      <c r="BI2393" s="441"/>
      <c r="BJ2393" s="441"/>
      <c r="BK2393" s="441"/>
    </row>
    <row r="2394" spans="1:63" x14ac:dyDescent="0.25">
      <c r="A2394" s="443"/>
      <c r="B2394" s="438"/>
      <c r="C2394" s="441"/>
      <c r="D2394" s="441"/>
      <c r="E2394" s="441"/>
      <c r="I2394" s="442"/>
      <c r="Q2394" s="443"/>
      <c r="S2394" s="443"/>
      <c r="T2394" s="441"/>
      <c r="U2394" s="444"/>
      <c r="V2394" s="438"/>
      <c r="W2394" s="443"/>
      <c r="X2394" s="443"/>
      <c r="Y2394" s="441"/>
      <c r="Z2394" s="445"/>
      <c r="AA2394" s="441"/>
      <c r="AB2394" s="443"/>
      <c r="AC2394" s="441"/>
      <c r="AD2394" s="444"/>
      <c r="AG2394" s="441"/>
      <c r="AH2394" s="441"/>
      <c r="AI2394" s="443"/>
      <c r="AL2394" s="441"/>
      <c r="AN2394" s="441"/>
      <c r="AO2394" s="443"/>
      <c r="AP2394" s="441"/>
      <c r="AQ2394" s="441"/>
      <c r="AR2394" s="441"/>
      <c r="AS2394" s="441"/>
      <c r="AT2394" s="441"/>
      <c r="AU2394" s="441"/>
      <c r="AV2394" s="443"/>
      <c r="AW2394" s="442"/>
      <c r="AY2394" s="441"/>
      <c r="BC2394" s="441"/>
      <c r="BD2394" s="441"/>
      <c r="BE2394" s="441"/>
      <c r="BF2394" s="441"/>
      <c r="BG2394" s="441"/>
      <c r="BH2394" s="441"/>
      <c r="BI2394" s="441"/>
      <c r="BJ2394" s="441"/>
      <c r="BK2394" s="441"/>
    </row>
    <row r="2395" spans="1:63" x14ac:dyDescent="0.25">
      <c r="A2395" s="443"/>
      <c r="B2395" s="438"/>
      <c r="C2395" s="441"/>
      <c r="D2395" s="441"/>
      <c r="E2395" s="441"/>
      <c r="I2395" s="442"/>
      <c r="Q2395" s="443"/>
      <c r="S2395" s="443"/>
      <c r="T2395" s="441"/>
      <c r="U2395" s="444"/>
      <c r="V2395" s="438"/>
      <c r="W2395" s="443"/>
      <c r="X2395" s="443"/>
      <c r="Y2395" s="441"/>
      <c r="Z2395" s="445"/>
      <c r="AA2395" s="441"/>
      <c r="AB2395" s="443"/>
      <c r="AC2395" s="441"/>
      <c r="AD2395" s="444"/>
      <c r="AG2395" s="441"/>
      <c r="AH2395" s="441"/>
      <c r="AI2395" s="443"/>
      <c r="AL2395" s="441"/>
      <c r="AN2395" s="441"/>
      <c r="AO2395" s="443"/>
      <c r="AP2395" s="441"/>
      <c r="AQ2395" s="441"/>
      <c r="AR2395" s="441"/>
      <c r="AS2395" s="441"/>
      <c r="AT2395" s="441"/>
      <c r="AU2395" s="441"/>
      <c r="AV2395" s="443"/>
      <c r="AW2395" s="442"/>
      <c r="AY2395" s="441"/>
      <c r="BC2395" s="441"/>
      <c r="BD2395" s="441"/>
      <c r="BE2395" s="441"/>
      <c r="BF2395" s="441"/>
      <c r="BG2395" s="441"/>
      <c r="BH2395" s="441"/>
      <c r="BI2395" s="441"/>
      <c r="BJ2395" s="441"/>
      <c r="BK2395" s="441"/>
    </row>
    <row r="2396" spans="1:63" x14ac:dyDescent="0.25">
      <c r="A2396" s="443"/>
      <c r="B2396" s="438"/>
      <c r="C2396" s="441"/>
      <c r="D2396" s="441"/>
      <c r="E2396" s="441"/>
      <c r="I2396" s="442"/>
      <c r="Q2396" s="443"/>
      <c r="S2396" s="443"/>
      <c r="T2396" s="441"/>
      <c r="U2396" s="444"/>
      <c r="V2396" s="438"/>
      <c r="W2396" s="443"/>
      <c r="X2396" s="443"/>
      <c r="Y2396" s="441"/>
      <c r="Z2396" s="445"/>
      <c r="AA2396" s="441"/>
      <c r="AB2396" s="443"/>
      <c r="AC2396" s="441"/>
      <c r="AD2396" s="444"/>
      <c r="AG2396" s="441"/>
      <c r="AH2396" s="441"/>
      <c r="AI2396" s="443"/>
      <c r="AL2396" s="441"/>
      <c r="AN2396" s="441"/>
      <c r="AO2396" s="443"/>
      <c r="AP2396" s="441"/>
      <c r="AQ2396" s="441"/>
      <c r="AR2396" s="441"/>
      <c r="AS2396" s="441"/>
      <c r="AT2396" s="441"/>
      <c r="AU2396" s="441"/>
      <c r="AV2396" s="443"/>
      <c r="AW2396" s="442"/>
      <c r="AY2396" s="441"/>
      <c r="BC2396" s="441"/>
      <c r="BD2396" s="441"/>
      <c r="BE2396" s="441"/>
      <c r="BF2396" s="441"/>
      <c r="BG2396" s="441"/>
      <c r="BH2396" s="441"/>
      <c r="BI2396" s="441"/>
      <c r="BJ2396" s="441"/>
      <c r="BK2396" s="441"/>
    </row>
    <row r="2397" spans="1:63" x14ac:dyDescent="0.25">
      <c r="A2397" s="443"/>
      <c r="B2397" s="438"/>
      <c r="C2397" s="441"/>
      <c r="D2397" s="441"/>
      <c r="E2397" s="441"/>
      <c r="I2397" s="442"/>
      <c r="Q2397" s="443"/>
      <c r="S2397" s="443"/>
      <c r="T2397" s="441"/>
      <c r="U2397" s="444"/>
      <c r="V2397" s="438"/>
      <c r="W2397" s="443"/>
      <c r="X2397" s="443"/>
      <c r="Y2397" s="441"/>
      <c r="Z2397" s="445"/>
      <c r="AA2397" s="441"/>
      <c r="AB2397" s="443"/>
      <c r="AC2397" s="441"/>
      <c r="AD2397" s="444"/>
      <c r="AG2397" s="441"/>
      <c r="AH2397" s="441"/>
      <c r="AI2397" s="443"/>
      <c r="AL2397" s="441"/>
      <c r="AN2397" s="441"/>
      <c r="AO2397" s="443"/>
      <c r="AP2397" s="441"/>
      <c r="AQ2397" s="441"/>
      <c r="AR2397" s="441"/>
      <c r="AS2397" s="441"/>
      <c r="AT2397" s="441"/>
      <c r="AU2397" s="441"/>
      <c r="AV2397" s="443"/>
      <c r="AW2397" s="442"/>
      <c r="AY2397" s="441"/>
      <c r="BC2397" s="441"/>
      <c r="BD2397" s="441"/>
      <c r="BE2397" s="441"/>
      <c r="BF2397" s="441"/>
      <c r="BG2397" s="441"/>
      <c r="BH2397" s="441"/>
      <c r="BI2397" s="441"/>
      <c r="BJ2397" s="441"/>
      <c r="BK2397" s="441"/>
    </row>
    <row r="2398" spans="1:63" x14ac:dyDescent="0.25">
      <c r="A2398" s="443"/>
      <c r="B2398" s="438"/>
      <c r="C2398" s="441"/>
      <c r="D2398" s="441"/>
      <c r="E2398" s="441"/>
      <c r="I2398" s="442"/>
      <c r="Q2398" s="443"/>
      <c r="S2398" s="443"/>
      <c r="T2398" s="441"/>
      <c r="U2398" s="444"/>
      <c r="V2398" s="438"/>
      <c r="W2398" s="443"/>
      <c r="X2398" s="443"/>
      <c r="Y2398" s="441"/>
      <c r="Z2398" s="445"/>
      <c r="AA2398" s="441"/>
      <c r="AB2398" s="443"/>
      <c r="AC2398" s="441"/>
      <c r="AD2398" s="444"/>
      <c r="AG2398" s="441"/>
      <c r="AH2398" s="441"/>
      <c r="AI2398" s="443"/>
      <c r="AL2398" s="441"/>
      <c r="AN2398" s="441"/>
      <c r="AO2398" s="443"/>
      <c r="AP2398" s="441"/>
      <c r="AQ2398" s="441"/>
      <c r="AR2398" s="441"/>
      <c r="AS2398" s="441"/>
      <c r="AT2398" s="441"/>
      <c r="AU2398" s="441"/>
      <c r="AV2398" s="443"/>
      <c r="AW2398" s="442"/>
      <c r="AY2398" s="441"/>
      <c r="BC2398" s="441"/>
      <c r="BD2398" s="441"/>
      <c r="BE2398" s="441"/>
      <c r="BF2398" s="441"/>
      <c r="BG2398" s="441"/>
      <c r="BH2398" s="441"/>
      <c r="BI2398" s="441"/>
      <c r="BJ2398" s="441"/>
      <c r="BK2398" s="441"/>
    </row>
    <row r="2399" spans="1:63" x14ac:dyDescent="0.25">
      <c r="A2399" s="443"/>
      <c r="B2399" s="438"/>
      <c r="C2399" s="441"/>
      <c r="D2399" s="441"/>
      <c r="E2399" s="441"/>
      <c r="I2399" s="442"/>
      <c r="Q2399" s="443"/>
      <c r="S2399" s="443"/>
      <c r="T2399" s="441"/>
      <c r="U2399" s="444"/>
      <c r="V2399" s="438"/>
      <c r="W2399" s="443"/>
      <c r="X2399" s="443"/>
      <c r="Y2399" s="441"/>
      <c r="Z2399" s="445"/>
      <c r="AA2399" s="441"/>
      <c r="AB2399" s="443"/>
      <c r="AC2399" s="441"/>
      <c r="AD2399" s="444"/>
      <c r="AG2399" s="441"/>
      <c r="AH2399" s="441"/>
      <c r="AI2399" s="443"/>
      <c r="AL2399" s="441"/>
      <c r="AN2399" s="441"/>
      <c r="AO2399" s="443"/>
      <c r="AP2399" s="441"/>
      <c r="AQ2399" s="441"/>
      <c r="AR2399" s="441"/>
      <c r="AS2399" s="441"/>
      <c r="AT2399" s="441"/>
      <c r="AU2399" s="441"/>
      <c r="AV2399" s="443"/>
      <c r="AW2399" s="442"/>
      <c r="AY2399" s="441"/>
      <c r="BC2399" s="441"/>
      <c r="BD2399" s="441"/>
      <c r="BE2399" s="441"/>
      <c r="BF2399" s="441"/>
      <c r="BG2399" s="441"/>
      <c r="BH2399" s="441"/>
      <c r="BI2399" s="441"/>
      <c r="BJ2399" s="441"/>
      <c r="BK2399" s="441"/>
    </row>
    <row r="2400" spans="1:63" x14ac:dyDescent="0.25">
      <c r="A2400" s="443"/>
      <c r="B2400" s="438"/>
      <c r="C2400" s="441"/>
      <c r="D2400" s="441"/>
      <c r="E2400" s="441"/>
      <c r="I2400" s="442"/>
      <c r="Q2400" s="443"/>
      <c r="S2400" s="443"/>
      <c r="T2400" s="441"/>
      <c r="U2400" s="444"/>
      <c r="V2400" s="438"/>
      <c r="W2400" s="443"/>
      <c r="X2400" s="443"/>
      <c r="Y2400" s="441"/>
      <c r="Z2400" s="445"/>
      <c r="AA2400" s="441"/>
      <c r="AB2400" s="443"/>
      <c r="AC2400" s="441"/>
      <c r="AD2400" s="444"/>
      <c r="AG2400" s="441"/>
      <c r="AH2400" s="441"/>
      <c r="AI2400" s="443"/>
      <c r="AL2400" s="441"/>
      <c r="AN2400" s="441"/>
      <c r="AO2400" s="443"/>
      <c r="AP2400" s="441"/>
      <c r="AQ2400" s="441"/>
      <c r="AR2400" s="441"/>
      <c r="AS2400" s="441"/>
      <c r="AT2400" s="441"/>
      <c r="AU2400" s="441"/>
      <c r="AV2400" s="443"/>
      <c r="AW2400" s="442"/>
      <c r="AY2400" s="441"/>
      <c r="BC2400" s="441"/>
      <c r="BD2400" s="441"/>
      <c r="BE2400" s="441"/>
      <c r="BF2400" s="441"/>
      <c r="BG2400" s="441"/>
      <c r="BH2400" s="441"/>
      <c r="BI2400" s="441"/>
      <c r="BJ2400" s="441"/>
      <c r="BK2400" s="441"/>
    </row>
    <row r="2401" spans="1:63" x14ac:dyDescent="0.25">
      <c r="A2401" s="443"/>
      <c r="B2401" s="438"/>
      <c r="C2401" s="441"/>
      <c r="D2401" s="441"/>
      <c r="E2401" s="441"/>
      <c r="I2401" s="442"/>
      <c r="Q2401" s="443"/>
      <c r="S2401" s="443"/>
      <c r="T2401" s="441"/>
      <c r="U2401" s="444"/>
      <c r="V2401" s="438"/>
      <c r="W2401" s="443"/>
      <c r="X2401" s="443"/>
      <c r="Y2401" s="441"/>
      <c r="Z2401" s="445"/>
      <c r="AA2401" s="441"/>
      <c r="AB2401" s="443"/>
      <c r="AC2401" s="441"/>
      <c r="AD2401" s="444"/>
      <c r="AG2401" s="441"/>
      <c r="AH2401" s="441"/>
      <c r="AI2401" s="443"/>
      <c r="AL2401" s="441"/>
      <c r="AN2401" s="441"/>
      <c r="AO2401" s="443"/>
      <c r="AP2401" s="441"/>
      <c r="AQ2401" s="441"/>
      <c r="AR2401" s="441"/>
      <c r="AS2401" s="441"/>
      <c r="AT2401" s="441"/>
      <c r="AU2401" s="441"/>
      <c r="AV2401" s="443"/>
      <c r="AW2401" s="442"/>
      <c r="AY2401" s="441"/>
      <c r="BC2401" s="441"/>
      <c r="BD2401" s="441"/>
      <c r="BE2401" s="441"/>
      <c r="BF2401" s="441"/>
      <c r="BG2401" s="441"/>
      <c r="BH2401" s="441"/>
      <c r="BI2401" s="441"/>
      <c r="BJ2401" s="441"/>
      <c r="BK2401" s="441"/>
    </row>
    <row r="2402" spans="1:63" x14ac:dyDescent="0.25">
      <c r="A2402" s="443"/>
      <c r="B2402" s="438"/>
      <c r="C2402" s="441"/>
      <c r="D2402" s="441"/>
      <c r="E2402" s="441"/>
      <c r="I2402" s="442"/>
      <c r="Q2402" s="443"/>
      <c r="S2402" s="443"/>
      <c r="T2402" s="441"/>
      <c r="U2402" s="444"/>
      <c r="V2402" s="438"/>
      <c r="W2402" s="443"/>
      <c r="X2402" s="443"/>
      <c r="Y2402" s="441"/>
      <c r="Z2402" s="445"/>
      <c r="AA2402" s="441"/>
      <c r="AB2402" s="443"/>
      <c r="AC2402" s="441"/>
      <c r="AD2402" s="444"/>
      <c r="AG2402" s="441"/>
      <c r="AH2402" s="441"/>
      <c r="AI2402" s="443"/>
      <c r="AL2402" s="441"/>
      <c r="AN2402" s="441"/>
      <c r="AO2402" s="443"/>
      <c r="AP2402" s="441"/>
      <c r="AQ2402" s="441"/>
      <c r="AR2402" s="441"/>
      <c r="AS2402" s="441"/>
      <c r="AT2402" s="441"/>
      <c r="AU2402" s="441"/>
      <c r="AV2402" s="443"/>
      <c r="AW2402" s="442"/>
      <c r="AY2402" s="441"/>
      <c r="BC2402" s="441"/>
      <c r="BD2402" s="441"/>
      <c r="BE2402" s="441"/>
      <c r="BF2402" s="441"/>
      <c r="BG2402" s="441"/>
      <c r="BH2402" s="441"/>
      <c r="BI2402" s="441"/>
      <c r="BJ2402" s="441"/>
      <c r="BK2402" s="441"/>
    </row>
    <row r="2403" spans="1:63" x14ac:dyDescent="0.25">
      <c r="A2403" s="443"/>
      <c r="B2403" s="438"/>
      <c r="C2403" s="441"/>
      <c r="D2403" s="441"/>
      <c r="E2403" s="441"/>
      <c r="I2403" s="442"/>
      <c r="Q2403" s="443"/>
      <c r="S2403" s="443"/>
      <c r="T2403" s="441"/>
      <c r="U2403" s="444"/>
      <c r="V2403" s="438"/>
      <c r="W2403" s="443"/>
      <c r="X2403" s="443"/>
      <c r="Y2403" s="441"/>
      <c r="Z2403" s="445"/>
      <c r="AA2403" s="441"/>
      <c r="AB2403" s="443"/>
      <c r="AC2403" s="441"/>
      <c r="AD2403" s="444"/>
      <c r="AG2403" s="441"/>
      <c r="AH2403" s="441"/>
      <c r="AI2403" s="443"/>
      <c r="AL2403" s="441"/>
      <c r="AN2403" s="441"/>
      <c r="AO2403" s="443"/>
      <c r="AP2403" s="441"/>
      <c r="AQ2403" s="441"/>
      <c r="AR2403" s="441"/>
      <c r="AS2403" s="441"/>
      <c r="AT2403" s="441"/>
      <c r="AU2403" s="441"/>
      <c r="AV2403" s="443"/>
      <c r="AW2403" s="442"/>
      <c r="AY2403" s="441"/>
      <c r="BC2403" s="441"/>
      <c r="BD2403" s="441"/>
      <c r="BE2403" s="441"/>
      <c r="BF2403" s="441"/>
      <c r="BG2403" s="441"/>
      <c r="BH2403" s="441"/>
      <c r="BI2403" s="441"/>
      <c r="BJ2403" s="441"/>
      <c r="BK2403" s="441"/>
    </row>
    <row r="2404" spans="1:63" x14ac:dyDescent="0.25">
      <c r="A2404" s="443"/>
      <c r="B2404" s="438"/>
      <c r="C2404" s="441"/>
      <c r="D2404" s="441"/>
      <c r="E2404" s="441"/>
      <c r="I2404" s="442"/>
      <c r="Q2404" s="443"/>
      <c r="S2404" s="443"/>
      <c r="T2404" s="441"/>
      <c r="U2404" s="444"/>
      <c r="V2404" s="438"/>
      <c r="W2404" s="443"/>
      <c r="X2404" s="443"/>
      <c r="Y2404" s="441"/>
      <c r="Z2404" s="445"/>
      <c r="AA2404" s="441"/>
      <c r="AB2404" s="443"/>
      <c r="AC2404" s="441"/>
      <c r="AD2404" s="444"/>
      <c r="AG2404" s="441"/>
      <c r="AH2404" s="441"/>
      <c r="AI2404" s="443"/>
      <c r="AL2404" s="441"/>
      <c r="AN2404" s="441"/>
      <c r="AO2404" s="443"/>
      <c r="AP2404" s="441"/>
      <c r="AQ2404" s="441"/>
      <c r="AR2404" s="441"/>
      <c r="AS2404" s="441"/>
      <c r="AT2404" s="441"/>
      <c r="AU2404" s="441"/>
      <c r="AV2404" s="443"/>
      <c r="AW2404" s="442"/>
      <c r="AY2404" s="441"/>
      <c r="BC2404" s="441"/>
      <c r="BD2404" s="441"/>
      <c r="BE2404" s="441"/>
      <c r="BF2404" s="441"/>
      <c r="BG2404" s="441"/>
      <c r="BH2404" s="441"/>
      <c r="BI2404" s="441"/>
      <c r="BJ2404" s="441"/>
      <c r="BK2404" s="441"/>
    </row>
    <row r="2405" spans="1:63" x14ac:dyDescent="0.25">
      <c r="A2405" s="443"/>
      <c r="B2405" s="438"/>
      <c r="C2405" s="441"/>
      <c r="D2405" s="441"/>
      <c r="E2405" s="441"/>
      <c r="I2405" s="442"/>
      <c r="Q2405" s="443"/>
      <c r="S2405" s="443"/>
      <c r="T2405" s="441"/>
      <c r="U2405" s="444"/>
      <c r="V2405" s="438"/>
      <c r="W2405" s="443"/>
      <c r="X2405" s="443"/>
      <c r="Y2405" s="441"/>
      <c r="Z2405" s="445"/>
      <c r="AA2405" s="441"/>
      <c r="AB2405" s="443"/>
      <c r="AC2405" s="441"/>
      <c r="AD2405" s="444"/>
      <c r="AG2405" s="441"/>
      <c r="AH2405" s="441"/>
      <c r="AI2405" s="443"/>
      <c r="AL2405" s="441"/>
      <c r="AN2405" s="441"/>
      <c r="AO2405" s="443"/>
      <c r="AP2405" s="441"/>
      <c r="AQ2405" s="441"/>
      <c r="AR2405" s="441"/>
      <c r="AS2405" s="441"/>
      <c r="AT2405" s="441"/>
      <c r="AU2405" s="441"/>
      <c r="AV2405" s="443"/>
      <c r="AW2405" s="442"/>
      <c r="AY2405" s="441"/>
      <c r="BC2405" s="441"/>
      <c r="BD2405" s="441"/>
      <c r="BE2405" s="441"/>
      <c r="BF2405" s="441"/>
      <c r="BG2405" s="441"/>
      <c r="BH2405" s="441"/>
      <c r="BI2405" s="441"/>
      <c r="BJ2405" s="441"/>
      <c r="BK2405" s="441"/>
    </row>
    <row r="2406" spans="1:63" x14ac:dyDescent="0.25">
      <c r="A2406" s="443"/>
      <c r="B2406" s="438"/>
      <c r="C2406" s="441"/>
      <c r="D2406" s="441"/>
      <c r="E2406" s="441"/>
      <c r="I2406" s="442"/>
      <c r="Q2406" s="443"/>
      <c r="S2406" s="443"/>
      <c r="T2406" s="441"/>
      <c r="U2406" s="444"/>
      <c r="V2406" s="438"/>
      <c r="W2406" s="443"/>
      <c r="X2406" s="443"/>
      <c r="Y2406" s="441"/>
      <c r="Z2406" s="445"/>
      <c r="AA2406" s="441"/>
      <c r="AB2406" s="443"/>
      <c r="AC2406" s="441"/>
      <c r="AD2406" s="444"/>
      <c r="AG2406" s="441"/>
      <c r="AH2406" s="441"/>
      <c r="AI2406" s="443"/>
      <c r="AL2406" s="441"/>
      <c r="AN2406" s="441"/>
      <c r="AO2406" s="443"/>
      <c r="AP2406" s="441"/>
      <c r="AQ2406" s="441"/>
      <c r="AR2406" s="441"/>
      <c r="AS2406" s="441"/>
      <c r="AT2406" s="441"/>
      <c r="AU2406" s="441"/>
      <c r="AV2406" s="443"/>
      <c r="AW2406" s="442"/>
      <c r="AY2406" s="441"/>
      <c r="BC2406" s="441"/>
      <c r="BD2406" s="441"/>
      <c r="BE2406" s="441"/>
      <c r="BF2406" s="441"/>
      <c r="BG2406" s="441"/>
      <c r="BH2406" s="441"/>
      <c r="BI2406" s="441"/>
      <c r="BJ2406" s="441"/>
      <c r="BK2406" s="441"/>
    </row>
    <row r="2407" spans="1:63" x14ac:dyDescent="0.25">
      <c r="A2407" s="443"/>
      <c r="B2407" s="438"/>
      <c r="C2407" s="441"/>
      <c r="D2407" s="441"/>
      <c r="E2407" s="441"/>
      <c r="I2407" s="442"/>
      <c r="Q2407" s="443"/>
      <c r="S2407" s="443"/>
      <c r="T2407" s="441"/>
      <c r="U2407" s="444"/>
      <c r="V2407" s="438"/>
      <c r="W2407" s="443"/>
      <c r="X2407" s="443"/>
      <c r="Y2407" s="441"/>
      <c r="Z2407" s="445"/>
      <c r="AA2407" s="441"/>
      <c r="AB2407" s="443"/>
      <c r="AC2407" s="441"/>
      <c r="AD2407" s="444"/>
      <c r="AG2407" s="441"/>
      <c r="AH2407" s="441"/>
      <c r="AI2407" s="443"/>
      <c r="AL2407" s="441"/>
      <c r="AN2407" s="441"/>
      <c r="AO2407" s="443"/>
      <c r="AP2407" s="441"/>
      <c r="AQ2407" s="441"/>
      <c r="AR2407" s="441"/>
      <c r="AS2407" s="441"/>
      <c r="AT2407" s="441"/>
      <c r="AU2407" s="441"/>
      <c r="AV2407" s="443"/>
      <c r="AW2407" s="442"/>
      <c r="AY2407" s="441"/>
      <c r="BC2407" s="441"/>
      <c r="BD2407" s="441"/>
      <c r="BE2407" s="441"/>
      <c r="BF2407" s="441"/>
      <c r="BG2407" s="441"/>
      <c r="BH2407" s="441"/>
      <c r="BI2407" s="441"/>
      <c r="BJ2407" s="441"/>
      <c r="BK2407" s="441"/>
    </row>
    <row r="2408" spans="1:63" x14ac:dyDescent="0.25">
      <c r="A2408" s="443"/>
      <c r="B2408" s="438"/>
      <c r="C2408" s="441"/>
      <c r="D2408" s="441"/>
      <c r="E2408" s="441"/>
      <c r="I2408" s="442"/>
      <c r="Q2408" s="443"/>
      <c r="S2408" s="443"/>
      <c r="T2408" s="441"/>
      <c r="U2408" s="444"/>
      <c r="V2408" s="438"/>
      <c r="W2408" s="443"/>
      <c r="X2408" s="443"/>
      <c r="Y2408" s="441"/>
      <c r="Z2408" s="445"/>
      <c r="AA2408" s="441"/>
      <c r="AB2408" s="443"/>
      <c r="AC2408" s="441"/>
      <c r="AD2408" s="444"/>
      <c r="AG2408" s="441"/>
      <c r="AH2408" s="441"/>
      <c r="AI2408" s="443"/>
      <c r="AL2408" s="441"/>
      <c r="AN2408" s="441"/>
      <c r="AO2408" s="443"/>
      <c r="AP2408" s="441"/>
      <c r="AQ2408" s="441"/>
      <c r="AR2408" s="441"/>
      <c r="AS2408" s="441"/>
      <c r="AT2408" s="441"/>
      <c r="AU2408" s="441"/>
      <c r="AV2408" s="443"/>
      <c r="AW2408" s="442"/>
      <c r="AY2408" s="441"/>
      <c r="BC2408" s="441"/>
      <c r="BD2408" s="441"/>
      <c r="BE2408" s="441"/>
      <c r="BF2408" s="441"/>
      <c r="BG2408" s="441"/>
      <c r="BH2408" s="441"/>
      <c r="BI2408" s="441"/>
      <c r="BJ2408" s="441"/>
      <c r="BK2408" s="441"/>
    </row>
    <row r="2409" spans="1:63" x14ac:dyDescent="0.25">
      <c r="A2409" s="443"/>
      <c r="B2409" s="438"/>
      <c r="C2409" s="441"/>
      <c r="D2409" s="441"/>
      <c r="E2409" s="441"/>
      <c r="I2409" s="442"/>
      <c r="Q2409" s="443"/>
      <c r="S2409" s="443"/>
      <c r="T2409" s="441"/>
      <c r="U2409" s="444"/>
      <c r="V2409" s="438"/>
      <c r="W2409" s="443"/>
      <c r="X2409" s="443"/>
      <c r="Y2409" s="441"/>
      <c r="Z2409" s="445"/>
      <c r="AA2409" s="441"/>
      <c r="AB2409" s="443"/>
      <c r="AC2409" s="441"/>
      <c r="AD2409" s="444"/>
      <c r="AG2409" s="441"/>
      <c r="AH2409" s="441"/>
      <c r="AI2409" s="443"/>
      <c r="AL2409" s="441"/>
      <c r="AN2409" s="441"/>
      <c r="AO2409" s="443"/>
      <c r="AP2409" s="441"/>
      <c r="AQ2409" s="441"/>
      <c r="AR2409" s="441"/>
      <c r="AS2409" s="441"/>
      <c r="AT2409" s="441"/>
      <c r="AU2409" s="441"/>
      <c r="AV2409" s="443"/>
      <c r="AW2409" s="442"/>
      <c r="AY2409" s="441"/>
      <c r="BC2409" s="441"/>
      <c r="BD2409" s="441"/>
      <c r="BE2409" s="441"/>
      <c r="BF2409" s="441"/>
      <c r="BG2409" s="441"/>
      <c r="BH2409" s="441"/>
      <c r="BI2409" s="441"/>
      <c r="BJ2409" s="441"/>
      <c r="BK2409" s="441"/>
    </row>
    <row r="2410" spans="1:63" x14ac:dyDescent="0.25">
      <c r="A2410" s="443"/>
      <c r="B2410" s="438"/>
      <c r="C2410" s="441"/>
      <c r="D2410" s="441"/>
      <c r="E2410" s="441"/>
      <c r="I2410" s="442"/>
      <c r="Q2410" s="443"/>
      <c r="S2410" s="443"/>
      <c r="T2410" s="441"/>
      <c r="U2410" s="444"/>
      <c r="V2410" s="438"/>
      <c r="W2410" s="443"/>
      <c r="X2410" s="443"/>
      <c r="Y2410" s="441"/>
      <c r="Z2410" s="445"/>
      <c r="AA2410" s="441"/>
      <c r="AB2410" s="443"/>
      <c r="AC2410" s="441"/>
      <c r="AD2410" s="444"/>
      <c r="AG2410" s="441"/>
      <c r="AH2410" s="441"/>
      <c r="AI2410" s="443"/>
      <c r="AL2410" s="441"/>
      <c r="AN2410" s="441"/>
      <c r="AO2410" s="443"/>
      <c r="AP2410" s="441"/>
      <c r="AQ2410" s="441"/>
      <c r="AR2410" s="441"/>
      <c r="AS2410" s="441"/>
      <c r="AT2410" s="441"/>
      <c r="AU2410" s="441"/>
      <c r="AV2410" s="443"/>
      <c r="AW2410" s="442"/>
      <c r="AY2410" s="441"/>
      <c r="BC2410" s="441"/>
      <c r="BD2410" s="441"/>
      <c r="BE2410" s="441"/>
      <c r="BF2410" s="441"/>
      <c r="BG2410" s="441"/>
      <c r="BH2410" s="441"/>
      <c r="BI2410" s="441"/>
      <c r="BJ2410" s="441"/>
      <c r="BK2410" s="441"/>
    </row>
    <row r="2411" spans="1:63" x14ac:dyDescent="0.25">
      <c r="A2411" s="443"/>
      <c r="B2411" s="438"/>
      <c r="C2411" s="441"/>
      <c r="D2411" s="441"/>
      <c r="E2411" s="441"/>
      <c r="I2411" s="442"/>
      <c r="Q2411" s="443"/>
      <c r="S2411" s="443"/>
      <c r="T2411" s="441"/>
      <c r="U2411" s="444"/>
      <c r="V2411" s="438"/>
      <c r="W2411" s="443"/>
      <c r="X2411" s="443"/>
      <c r="Y2411" s="441"/>
      <c r="Z2411" s="445"/>
      <c r="AA2411" s="441"/>
      <c r="AB2411" s="443"/>
      <c r="AC2411" s="441"/>
      <c r="AD2411" s="444"/>
      <c r="AG2411" s="441"/>
      <c r="AH2411" s="441"/>
      <c r="AI2411" s="443"/>
      <c r="AL2411" s="441"/>
      <c r="AN2411" s="441"/>
      <c r="AO2411" s="443"/>
      <c r="AP2411" s="441"/>
      <c r="AQ2411" s="441"/>
      <c r="AR2411" s="441"/>
      <c r="AS2411" s="441"/>
      <c r="AT2411" s="441"/>
      <c r="AU2411" s="441"/>
      <c r="AV2411" s="443"/>
      <c r="AW2411" s="442"/>
      <c r="AY2411" s="441"/>
      <c r="BC2411" s="441"/>
      <c r="BD2411" s="441"/>
      <c r="BE2411" s="441"/>
      <c r="BF2411" s="441"/>
      <c r="BG2411" s="441"/>
      <c r="BH2411" s="441"/>
      <c r="BI2411" s="441"/>
      <c r="BJ2411" s="441"/>
      <c r="BK2411" s="441"/>
    </row>
    <row r="2412" spans="1:63" x14ac:dyDescent="0.25">
      <c r="A2412" s="443"/>
      <c r="B2412" s="438"/>
      <c r="C2412" s="441"/>
      <c r="D2412" s="441"/>
      <c r="E2412" s="441"/>
      <c r="I2412" s="442"/>
      <c r="Q2412" s="443"/>
      <c r="S2412" s="443"/>
      <c r="T2412" s="441"/>
      <c r="U2412" s="444"/>
      <c r="V2412" s="438"/>
      <c r="W2412" s="443"/>
      <c r="X2412" s="443"/>
      <c r="Y2412" s="441"/>
      <c r="Z2412" s="445"/>
      <c r="AA2412" s="441"/>
      <c r="AB2412" s="443"/>
      <c r="AC2412" s="441"/>
      <c r="AD2412" s="444"/>
      <c r="AG2412" s="441"/>
      <c r="AH2412" s="441"/>
      <c r="AI2412" s="443"/>
      <c r="AL2412" s="441"/>
      <c r="AN2412" s="441"/>
      <c r="AO2412" s="443"/>
      <c r="AP2412" s="441"/>
      <c r="AQ2412" s="441"/>
      <c r="AR2412" s="441"/>
      <c r="AS2412" s="441"/>
      <c r="AT2412" s="441"/>
      <c r="AU2412" s="441"/>
      <c r="AV2412" s="443"/>
      <c r="AW2412" s="442"/>
      <c r="AY2412" s="441"/>
      <c r="BC2412" s="441"/>
      <c r="BD2412" s="441"/>
      <c r="BE2412" s="441"/>
      <c r="BF2412" s="441"/>
      <c r="BG2412" s="441"/>
      <c r="BH2412" s="441"/>
      <c r="BI2412" s="441"/>
      <c r="BJ2412" s="441"/>
      <c r="BK2412" s="441"/>
    </row>
    <row r="2413" spans="1:63" x14ac:dyDescent="0.25">
      <c r="A2413" s="443"/>
      <c r="B2413" s="438"/>
      <c r="C2413" s="441"/>
      <c r="D2413" s="441"/>
      <c r="E2413" s="441"/>
      <c r="I2413" s="442"/>
      <c r="Q2413" s="443"/>
      <c r="S2413" s="443"/>
      <c r="T2413" s="441"/>
      <c r="U2413" s="444"/>
      <c r="V2413" s="438"/>
      <c r="W2413" s="443"/>
      <c r="X2413" s="443"/>
      <c r="Y2413" s="441"/>
      <c r="Z2413" s="445"/>
      <c r="AA2413" s="441"/>
      <c r="AB2413" s="443"/>
      <c r="AC2413" s="441"/>
      <c r="AD2413" s="444"/>
      <c r="AG2413" s="441"/>
      <c r="AH2413" s="441"/>
      <c r="AI2413" s="443"/>
      <c r="AL2413" s="441"/>
      <c r="AN2413" s="441"/>
      <c r="AO2413" s="443"/>
      <c r="AP2413" s="441"/>
      <c r="AQ2413" s="441"/>
      <c r="AR2413" s="441"/>
      <c r="AS2413" s="441"/>
      <c r="AT2413" s="441"/>
      <c r="AU2413" s="441"/>
      <c r="AV2413" s="443"/>
      <c r="AW2413" s="442"/>
      <c r="AY2413" s="441"/>
      <c r="BC2413" s="441"/>
      <c r="BD2413" s="441"/>
      <c r="BE2413" s="441"/>
      <c r="BF2413" s="441"/>
      <c r="BG2413" s="441"/>
      <c r="BH2413" s="441"/>
      <c r="BI2413" s="441"/>
      <c r="BJ2413" s="441"/>
      <c r="BK2413" s="441"/>
    </row>
    <row r="2414" spans="1:63" x14ac:dyDescent="0.25">
      <c r="A2414" s="443"/>
      <c r="B2414" s="438"/>
      <c r="C2414" s="441"/>
      <c r="D2414" s="441"/>
      <c r="E2414" s="441"/>
      <c r="I2414" s="442"/>
      <c r="Q2414" s="443"/>
      <c r="S2414" s="443"/>
      <c r="T2414" s="441"/>
      <c r="U2414" s="444"/>
      <c r="V2414" s="438"/>
      <c r="W2414" s="443"/>
      <c r="X2414" s="443"/>
      <c r="Y2414" s="441"/>
      <c r="Z2414" s="445"/>
      <c r="AA2414" s="441"/>
      <c r="AB2414" s="443"/>
      <c r="AC2414" s="441"/>
      <c r="AD2414" s="444"/>
      <c r="AG2414" s="441"/>
      <c r="AH2414" s="441"/>
      <c r="AI2414" s="443"/>
      <c r="AL2414" s="441"/>
      <c r="AN2414" s="441"/>
      <c r="AO2414" s="443"/>
      <c r="AP2414" s="441"/>
      <c r="AQ2414" s="441"/>
      <c r="AR2414" s="441"/>
      <c r="AS2414" s="441"/>
      <c r="AT2414" s="441"/>
      <c r="AU2414" s="441"/>
      <c r="AV2414" s="443"/>
      <c r="AW2414" s="442"/>
      <c r="AY2414" s="441"/>
      <c r="BC2414" s="441"/>
      <c r="BD2414" s="441"/>
      <c r="BE2414" s="441"/>
      <c r="BF2414" s="441"/>
      <c r="BG2414" s="441"/>
      <c r="BH2414" s="441"/>
      <c r="BI2414" s="441"/>
      <c r="BJ2414" s="441"/>
      <c r="BK2414" s="441"/>
    </row>
    <row r="2415" spans="1:63" x14ac:dyDescent="0.25">
      <c r="A2415" s="443"/>
      <c r="B2415" s="438"/>
      <c r="C2415" s="441"/>
      <c r="D2415" s="441"/>
      <c r="E2415" s="441"/>
      <c r="I2415" s="442"/>
      <c r="Q2415" s="443"/>
      <c r="S2415" s="443"/>
      <c r="T2415" s="441"/>
      <c r="U2415" s="444"/>
      <c r="V2415" s="438"/>
      <c r="W2415" s="443"/>
      <c r="X2415" s="443"/>
      <c r="Y2415" s="441"/>
      <c r="Z2415" s="445"/>
      <c r="AA2415" s="441"/>
      <c r="AB2415" s="443"/>
      <c r="AC2415" s="441"/>
      <c r="AD2415" s="444"/>
      <c r="AG2415" s="441"/>
      <c r="AH2415" s="441"/>
      <c r="AI2415" s="443"/>
      <c r="AL2415" s="441"/>
      <c r="AN2415" s="441"/>
      <c r="AO2415" s="443"/>
      <c r="AP2415" s="441"/>
      <c r="AQ2415" s="441"/>
      <c r="AR2415" s="441"/>
      <c r="AS2415" s="441"/>
      <c r="AT2415" s="441"/>
      <c r="AU2415" s="441"/>
      <c r="AV2415" s="443"/>
      <c r="AW2415" s="442"/>
      <c r="AY2415" s="441"/>
      <c r="BC2415" s="441"/>
      <c r="BD2415" s="441"/>
      <c r="BE2415" s="441"/>
      <c r="BF2415" s="441"/>
      <c r="BG2415" s="441"/>
      <c r="BH2415" s="441"/>
      <c r="BI2415" s="441"/>
      <c r="BJ2415" s="441"/>
      <c r="BK2415" s="441"/>
    </row>
    <row r="2416" spans="1:63" x14ac:dyDescent="0.25">
      <c r="A2416" s="443"/>
      <c r="B2416" s="438"/>
      <c r="C2416" s="441"/>
      <c r="D2416" s="441"/>
      <c r="E2416" s="441"/>
      <c r="I2416" s="442"/>
      <c r="Q2416" s="443"/>
      <c r="S2416" s="443"/>
      <c r="T2416" s="441"/>
      <c r="U2416" s="444"/>
      <c r="V2416" s="438"/>
      <c r="W2416" s="443"/>
      <c r="X2416" s="443"/>
      <c r="Y2416" s="441"/>
      <c r="Z2416" s="445"/>
      <c r="AA2416" s="441"/>
      <c r="AB2416" s="443"/>
      <c r="AC2416" s="441"/>
      <c r="AD2416" s="444"/>
      <c r="AG2416" s="441"/>
      <c r="AH2416" s="441"/>
      <c r="AI2416" s="443"/>
      <c r="AL2416" s="441"/>
      <c r="AN2416" s="441"/>
      <c r="AO2416" s="443"/>
      <c r="AP2416" s="441"/>
      <c r="AQ2416" s="441"/>
      <c r="AR2416" s="441"/>
      <c r="AS2416" s="441"/>
      <c r="AT2416" s="441"/>
      <c r="AU2416" s="441"/>
      <c r="AV2416" s="443"/>
      <c r="AW2416" s="442"/>
      <c r="AY2416" s="441"/>
      <c r="BC2416" s="441"/>
      <c r="BD2416" s="441"/>
      <c r="BE2416" s="441"/>
      <c r="BF2416" s="441"/>
      <c r="BG2416" s="441"/>
      <c r="BH2416" s="441"/>
      <c r="BI2416" s="441"/>
      <c r="BJ2416" s="441"/>
      <c r="BK2416" s="441"/>
    </row>
    <row r="2417" spans="1:63" x14ac:dyDescent="0.25">
      <c r="A2417" s="443"/>
      <c r="B2417" s="438"/>
      <c r="C2417" s="441"/>
      <c r="D2417" s="441"/>
      <c r="E2417" s="441"/>
      <c r="I2417" s="442"/>
      <c r="Q2417" s="443"/>
      <c r="S2417" s="443"/>
      <c r="T2417" s="441"/>
      <c r="U2417" s="444"/>
      <c r="V2417" s="438"/>
      <c r="W2417" s="443"/>
      <c r="X2417" s="443"/>
      <c r="Y2417" s="441"/>
      <c r="Z2417" s="445"/>
      <c r="AA2417" s="441"/>
      <c r="AB2417" s="443"/>
      <c r="AC2417" s="441"/>
      <c r="AD2417" s="444"/>
      <c r="AG2417" s="441"/>
      <c r="AH2417" s="441"/>
      <c r="AI2417" s="443"/>
      <c r="AL2417" s="441"/>
      <c r="AN2417" s="441"/>
      <c r="AO2417" s="443"/>
      <c r="AP2417" s="441"/>
      <c r="AQ2417" s="441"/>
      <c r="AR2417" s="441"/>
      <c r="AS2417" s="441"/>
      <c r="AT2417" s="441"/>
      <c r="AU2417" s="441"/>
      <c r="AV2417" s="443"/>
      <c r="AW2417" s="442"/>
      <c r="AY2417" s="441"/>
      <c r="BC2417" s="441"/>
      <c r="BD2417" s="441"/>
      <c r="BE2417" s="441"/>
      <c r="BF2417" s="441"/>
      <c r="BG2417" s="441"/>
      <c r="BH2417" s="441"/>
      <c r="BI2417" s="441"/>
      <c r="BJ2417" s="441"/>
      <c r="BK2417" s="441"/>
    </row>
    <row r="2418" spans="1:63" x14ac:dyDescent="0.25">
      <c r="A2418" s="443"/>
      <c r="B2418" s="438"/>
      <c r="C2418" s="441"/>
      <c r="D2418" s="441"/>
      <c r="E2418" s="441"/>
      <c r="I2418" s="442"/>
      <c r="Q2418" s="443"/>
      <c r="S2418" s="443"/>
      <c r="T2418" s="441"/>
      <c r="U2418" s="444"/>
      <c r="V2418" s="438"/>
      <c r="W2418" s="443"/>
      <c r="X2418" s="443"/>
      <c r="Y2418" s="441"/>
      <c r="Z2418" s="445"/>
      <c r="AA2418" s="441"/>
      <c r="AB2418" s="443"/>
      <c r="AC2418" s="441"/>
      <c r="AD2418" s="444"/>
      <c r="AG2418" s="441"/>
      <c r="AH2418" s="441"/>
      <c r="AI2418" s="443"/>
      <c r="AL2418" s="441"/>
      <c r="AN2418" s="441"/>
      <c r="AO2418" s="443"/>
      <c r="AP2418" s="441"/>
      <c r="AQ2418" s="441"/>
      <c r="AR2418" s="441"/>
      <c r="AS2418" s="441"/>
      <c r="AT2418" s="441"/>
      <c r="AU2418" s="441"/>
      <c r="AV2418" s="443"/>
      <c r="AW2418" s="442"/>
      <c r="AY2418" s="441"/>
      <c r="BC2418" s="441"/>
      <c r="BD2418" s="441"/>
      <c r="BE2418" s="441"/>
      <c r="BF2418" s="441"/>
      <c r="BG2418" s="441"/>
      <c r="BH2418" s="441"/>
      <c r="BI2418" s="441"/>
      <c r="BJ2418" s="441"/>
      <c r="BK2418" s="441"/>
    </row>
    <row r="2419" spans="1:63" x14ac:dyDescent="0.25">
      <c r="A2419" s="443"/>
      <c r="B2419" s="438"/>
      <c r="C2419" s="441"/>
      <c r="D2419" s="441"/>
      <c r="E2419" s="441"/>
      <c r="I2419" s="442"/>
      <c r="Q2419" s="443"/>
      <c r="S2419" s="443"/>
      <c r="T2419" s="441"/>
      <c r="U2419" s="444"/>
      <c r="V2419" s="438"/>
      <c r="W2419" s="443"/>
      <c r="X2419" s="443"/>
      <c r="Y2419" s="441"/>
      <c r="Z2419" s="445"/>
      <c r="AA2419" s="441"/>
      <c r="AB2419" s="443"/>
      <c r="AC2419" s="441"/>
      <c r="AD2419" s="444"/>
      <c r="AG2419" s="441"/>
      <c r="AH2419" s="441"/>
      <c r="AI2419" s="443"/>
      <c r="AL2419" s="441"/>
      <c r="AN2419" s="441"/>
      <c r="AO2419" s="443"/>
      <c r="AP2419" s="441"/>
      <c r="AQ2419" s="441"/>
      <c r="AR2419" s="441"/>
      <c r="AS2419" s="441"/>
      <c r="AT2419" s="441"/>
      <c r="AU2419" s="441"/>
      <c r="AV2419" s="443"/>
      <c r="AW2419" s="442"/>
      <c r="AY2419" s="441"/>
      <c r="BC2419" s="441"/>
      <c r="BD2419" s="441"/>
      <c r="BE2419" s="441"/>
      <c r="BF2419" s="441"/>
      <c r="BG2419" s="441"/>
      <c r="BH2419" s="441"/>
      <c r="BI2419" s="441"/>
      <c r="BJ2419" s="441"/>
      <c r="BK2419" s="441"/>
    </row>
    <row r="2420" spans="1:63" x14ac:dyDescent="0.25">
      <c r="A2420" s="443"/>
      <c r="B2420" s="438"/>
      <c r="C2420" s="441"/>
      <c r="D2420" s="441"/>
      <c r="E2420" s="441"/>
      <c r="I2420" s="442"/>
      <c r="Q2420" s="443"/>
      <c r="S2420" s="443"/>
      <c r="T2420" s="441"/>
      <c r="U2420" s="444"/>
      <c r="V2420" s="438"/>
      <c r="W2420" s="443"/>
      <c r="X2420" s="443"/>
      <c r="Y2420" s="441"/>
      <c r="Z2420" s="445"/>
      <c r="AA2420" s="441"/>
      <c r="AB2420" s="443"/>
      <c r="AC2420" s="441"/>
      <c r="AD2420" s="444"/>
      <c r="AG2420" s="441"/>
      <c r="AH2420" s="441"/>
      <c r="AI2420" s="443"/>
      <c r="AL2420" s="441"/>
      <c r="AN2420" s="441"/>
      <c r="AO2420" s="443"/>
      <c r="AP2420" s="441"/>
      <c r="AQ2420" s="441"/>
      <c r="AR2420" s="441"/>
      <c r="AS2420" s="441"/>
      <c r="AT2420" s="441"/>
      <c r="AU2420" s="441"/>
      <c r="AV2420" s="443"/>
      <c r="AW2420" s="442"/>
      <c r="AY2420" s="441"/>
      <c r="BC2420" s="441"/>
      <c r="BD2420" s="441"/>
      <c r="BE2420" s="441"/>
      <c r="BF2420" s="441"/>
      <c r="BG2420" s="441"/>
      <c r="BH2420" s="441"/>
      <c r="BI2420" s="441"/>
      <c r="BJ2420" s="441"/>
      <c r="BK2420" s="441"/>
    </row>
    <row r="2421" spans="1:63" x14ac:dyDescent="0.25">
      <c r="A2421" s="443"/>
      <c r="B2421" s="438"/>
      <c r="C2421" s="441"/>
      <c r="D2421" s="441"/>
      <c r="E2421" s="441"/>
      <c r="I2421" s="442"/>
      <c r="Q2421" s="443"/>
      <c r="S2421" s="443"/>
      <c r="T2421" s="441"/>
      <c r="U2421" s="444"/>
      <c r="V2421" s="438"/>
      <c r="W2421" s="443"/>
      <c r="X2421" s="443"/>
      <c r="Y2421" s="441"/>
      <c r="Z2421" s="445"/>
      <c r="AA2421" s="441"/>
      <c r="AB2421" s="443"/>
      <c r="AC2421" s="441"/>
      <c r="AD2421" s="444"/>
      <c r="AG2421" s="441"/>
      <c r="AH2421" s="441"/>
      <c r="AI2421" s="443"/>
      <c r="AL2421" s="441"/>
      <c r="AN2421" s="441"/>
      <c r="AO2421" s="443"/>
      <c r="AP2421" s="441"/>
      <c r="AQ2421" s="441"/>
      <c r="AR2421" s="441"/>
      <c r="AS2421" s="441"/>
      <c r="AT2421" s="441"/>
      <c r="AU2421" s="441"/>
      <c r="AV2421" s="443"/>
      <c r="AW2421" s="442"/>
      <c r="AY2421" s="441"/>
      <c r="BC2421" s="441"/>
      <c r="BD2421" s="441"/>
      <c r="BE2421" s="441"/>
      <c r="BF2421" s="441"/>
      <c r="BG2421" s="441"/>
      <c r="BH2421" s="441"/>
      <c r="BI2421" s="441"/>
      <c r="BJ2421" s="441"/>
      <c r="BK2421" s="441"/>
    </row>
    <row r="2422" spans="1:63" x14ac:dyDescent="0.25">
      <c r="A2422" s="443"/>
      <c r="B2422" s="438"/>
      <c r="C2422" s="441"/>
      <c r="D2422" s="441"/>
      <c r="E2422" s="441"/>
      <c r="I2422" s="442"/>
      <c r="Q2422" s="443"/>
      <c r="S2422" s="443"/>
      <c r="T2422" s="441"/>
      <c r="U2422" s="444"/>
      <c r="V2422" s="438"/>
      <c r="W2422" s="443"/>
      <c r="X2422" s="443"/>
      <c r="Y2422" s="441"/>
      <c r="Z2422" s="445"/>
      <c r="AA2422" s="441"/>
      <c r="AB2422" s="443"/>
      <c r="AC2422" s="441"/>
      <c r="AD2422" s="444"/>
      <c r="AG2422" s="441"/>
      <c r="AH2422" s="441"/>
      <c r="AI2422" s="443"/>
      <c r="AL2422" s="441"/>
      <c r="AN2422" s="441"/>
      <c r="AO2422" s="443"/>
      <c r="AP2422" s="441"/>
      <c r="AQ2422" s="441"/>
      <c r="AR2422" s="441"/>
      <c r="AS2422" s="441"/>
      <c r="AT2422" s="441"/>
      <c r="AU2422" s="441"/>
      <c r="AV2422" s="443"/>
      <c r="AW2422" s="442"/>
      <c r="AY2422" s="441"/>
      <c r="BC2422" s="441"/>
      <c r="BD2422" s="441"/>
      <c r="BE2422" s="441"/>
      <c r="BF2422" s="441"/>
      <c r="BG2422" s="441"/>
      <c r="BH2422" s="441"/>
      <c r="BI2422" s="441"/>
      <c r="BJ2422" s="441"/>
      <c r="BK2422" s="441"/>
    </row>
    <row r="2423" spans="1:63" x14ac:dyDescent="0.25">
      <c r="A2423" s="443"/>
      <c r="B2423" s="438"/>
      <c r="C2423" s="441"/>
      <c r="D2423" s="441"/>
      <c r="E2423" s="441"/>
      <c r="I2423" s="442"/>
      <c r="Q2423" s="443"/>
      <c r="S2423" s="443"/>
      <c r="T2423" s="441"/>
      <c r="U2423" s="444"/>
      <c r="V2423" s="438"/>
      <c r="W2423" s="443"/>
      <c r="X2423" s="443"/>
      <c r="Y2423" s="441"/>
      <c r="Z2423" s="445"/>
      <c r="AA2423" s="441"/>
      <c r="AB2423" s="443"/>
      <c r="AC2423" s="441"/>
      <c r="AD2423" s="444"/>
      <c r="AG2423" s="441"/>
      <c r="AH2423" s="441"/>
      <c r="AI2423" s="443"/>
      <c r="AL2423" s="441"/>
      <c r="AN2423" s="441"/>
      <c r="AO2423" s="443"/>
      <c r="AP2423" s="441"/>
      <c r="AQ2423" s="441"/>
      <c r="AR2423" s="441"/>
      <c r="AS2423" s="441"/>
      <c r="AT2423" s="441"/>
      <c r="AU2423" s="441"/>
      <c r="AV2423" s="443"/>
      <c r="AW2423" s="442"/>
      <c r="AY2423" s="441"/>
      <c r="BC2423" s="441"/>
      <c r="BD2423" s="441"/>
      <c r="BE2423" s="441"/>
      <c r="BF2423" s="441"/>
      <c r="BG2423" s="441"/>
      <c r="BH2423" s="441"/>
      <c r="BI2423" s="441"/>
      <c r="BJ2423" s="441"/>
      <c r="BK2423" s="441"/>
    </row>
    <row r="2424" spans="1:63" x14ac:dyDescent="0.25">
      <c r="A2424" s="443"/>
      <c r="B2424" s="438"/>
      <c r="C2424" s="441"/>
      <c r="D2424" s="441"/>
      <c r="E2424" s="441"/>
      <c r="I2424" s="442"/>
      <c r="Q2424" s="443"/>
      <c r="S2424" s="443"/>
      <c r="T2424" s="441"/>
      <c r="U2424" s="444"/>
      <c r="V2424" s="438"/>
      <c r="W2424" s="443"/>
      <c r="X2424" s="443"/>
      <c r="Y2424" s="441"/>
      <c r="Z2424" s="445"/>
      <c r="AA2424" s="441"/>
      <c r="AB2424" s="443"/>
      <c r="AC2424" s="441"/>
      <c r="AD2424" s="444"/>
      <c r="AG2424" s="441"/>
      <c r="AH2424" s="441"/>
      <c r="AI2424" s="443"/>
      <c r="AL2424" s="441"/>
      <c r="AN2424" s="441"/>
      <c r="AO2424" s="443"/>
      <c r="AP2424" s="441"/>
      <c r="AQ2424" s="441"/>
      <c r="AR2424" s="441"/>
      <c r="AS2424" s="441"/>
      <c r="AT2424" s="441"/>
      <c r="AU2424" s="441"/>
      <c r="AV2424" s="443"/>
      <c r="AW2424" s="442"/>
      <c r="AY2424" s="441"/>
      <c r="BC2424" s="441"/>
      <c r="BD2424" s="441"/>
      <c r="BE2424" s="441"/>
      <c r="BF2424" s="441"/>
      <c r="BG2424" s="441"/>
      <c r="BH2424" s="441"/>
      <c r="BI2424" s="441"/>
      <c r="BJ2424" s="441"/>
      <c r="BK2424" s="441"/>
    </row>
    <row r="2425" spans="1:63" x14ac:dyDescent="0.25">
      <c r="A2425" s="443"/>
      <c r="B2425" s="438"/>
      <c r="C2425" s="441"/>
      <c r="D2425" s="441"/>
      <c r="E2425" s="441"/>
      <c r="I2425" s="442"/>
      <c r="Q2425" s="443"/>
      <c r="S2425" s="443"/>
      <c r="T2425" s="441"/>
      <c r="U2425" s="444"/>
      <c r="V2425" s="438"/>
      <c r="W2425" s="443"/>
      <c r="X2425" s="443"/>
      <c r="Y2425" s="441"/>
      <c r="Z2425" s="445"/>
      <c r="AA2425" s="441"/>
      <c r="AB2425" s="443"/>
      <c r="AC2425" s="441"/>
      <c r="AD2425" s="444"/>
      <c r="AG2425" s="441"/>
      <c r="AH2425" s="441"/>
      <c r="AI2425" s="443"/>
      <c r="AL2425" s="441"/>
      <c r="AN2425" s="441"/>
      <c r="AO2425" s="443"/>
      <c r="AP2425" s="441"/>
      <c r="AQ2425" s="441"/>
      <c r="AR2425" s="441"/>
      <c r="AS2425" s="441"/>
      <c r="AT2425" s="441"/>
      <c r="AU2425" s="441"/>
      <c r="AV2425" s="443"/>
      <c r="AW2425" s="442"/>
      <c r="AY2425" s="441"/>
      <c r="BC2425" s="441"/>
      <c r="BD2425" s="441"/>
      <c r="BE2425" s="441"/>
      <c r="BF2425" s="441"/>
      <c r="BG2425" s="441"/>
      <c r="BH2425" s="441"/>
      <c r="BI2425" s="441"/>
      <c r="BJ2425" s="441"/>
      <c r="BK2425" s="441"/>
    </row>
    <row r="2426" spans="1:63" x14ac:dyDescent="0.25">
      <c r="A2426" s="443"/>
      <c r="B2426" s="438"/>
      <c r="C2426" s="441"/>
      <c r="D2426" s="441"/>
      <c r="E2426" s="441"/>
      <c r="I2426" s="442"/>
      <c r="Q2426" s="443"/>
      <c r="S2426" s="443"/>
      <c r="T2426" s="441"/>
      <c r="U2426" s="444"/>
      <c r="V2426" s="438"/>
      <c r="W2426" s="443"/>
      <c r="X2426" s="443"/>
      <c r="Y2426" s="441"/>
      <c r="Z2426" s="445"/>
      <c r="AA2426" s="441"/>
      <c r="AB2426" s="443"/>
      <c r="AC2426" s="441"/>
      <c r="AD2426" s="444"/>
      <c r="AG2426" s="441"/>
      <c r="AH2426" s="441"/>
      <c r="AI2426" s="443"/>
      <c r="AL2426" s="441"/>
      <c r="AN2426" s="441"/>
      <c r="AO2426" s="443"/>
      <c r="AP2426" s="441"/>
      <c r="AQ2426" s="441"/>
      <c r="AR2426" s="441"/>
      <c r="AS2426" s="441"/>
      <c r="AT2426" s="441"/>
      <c r="AU2426" s="441"/>
      <c r="AV2426" s="443"/>
      <c r="AW2426" s="442"/>
      <c r="AY2426" s="441"/>
      <c r="BC2426" s="441"/>
      <c r="BD2426" s="441"/>
      <c r="BE2426" s="441"/>
      <c r="BF2426" s="441"/>
      <c r="BG2426" s="441"/>
      <c r="BH2426" s="441"/>
      <c r="BI2426" s="441"/>
      <c r="BJ2426" s="441"/>
      <c r="BK2426" s="441"/>
    </row>
    <row r="2427" spans="1:63" x14ac:dyDescent="0.25">
      <c r="A2427" s="443"/>
      <c r="B2427" s="438"/>
      <c r="C2427" s="441"/>
      <c r="D2427" s="441"/>
      <c r="E2427" s="441"/>
      <c r="I2427" s="442"/>
      <c r="Q2427" s="443"/>
      <c r="S2427" s="443"/>
      <c r="T2427" s="441"/>
      <c r="U2427" s="444"/>
      <c r="V2427" s="438"/>
      <c r="W2427" s="443"/>
      <c r="X2427" s="443"/>
      <c r="Y2427" s="441"/>
      <c r="Z2427" s="445"/>
      <c r="AA2427" s="441"/>
      <c r="AB2427" s="443"/>
      <c r="AC2427" s="441"/>
      <c r="AD2427" s="444"/>
      <c r="AG2427" s="441"/>
      <c r="AH2427" s="441"/>
      <c r="AI2427" s="443"/>
      <c r="AL2427" s="441"/>
      <c r="AN2427" s="441"/>
      <c r="AO2427" s="443"/>
      <c r="AP2427" s="441"/>
      <c r="AQ2427" s="441"/>
      <c r="AR2427" s="441"/>
      <c r="AS2427" s="441"/>
      <c r="AT2427" s="441"/>
      <c r="AU2427" s="441"/>
      <c r="AV2427" s="443"/>
      <c r="AW2427" s="442"/>
      <c r="AY2427" s="441"/>
      <c r="BC2427" s="441"/>
      <c r="BD2427" s="441"/>
      <c r="BE2427" s="441"/>
      <c r="BF2427" s="441"/>
      <c r="BG2427" s="441"/>
      <c r="BH2427" s="441"/>
      <c r="BI2427" s="441"/>
      <c r="BJ2427" s="441"/>
      <c r="BK2427" s="441"/>
    </row>
    <row r="2428" spans="1:63" x14ac:dyDescent="0.25">
      <c r="A2428" s="443"/>
      <c r="B2428" s="438"/>
      <c r="C2428" s="441"/>
      <c r="D2428" s="441"/>
      <c r="E2428" s="441"/>
      <c r="I2428" s="442"/>
      <c r="Q2428" s="443"/>
      <c r="S2428" s="443"/>
      <c r="T2428" s="441"/>
      <c r="U2428" s="444"/>
      <c r="V2428" s="438"/>
      <c r="W2428" s="443"/>
      <c r="X2428" s="443"/>
      <c r="Y2428" s="441"/>
      <c r="Z2428" s="445"/>
      <c r="AA2428" s="441"/>
      <c r="AB2428" s="443"/>
      <c r="AC2428" s="441"/>
      <c r="AD2428" s="444"/>
      <c r="AG2428" s="441"/>
      <c r="AH2428" s="441"/>
      <c r="AI2428" s="443"/>
      <c r="AL2428" s="441"/>
      <c r="AN2428" s="441"/>
      <c r="AO2428" s="443"/>
      <c r="AP2428" s="441"/>
      <c r="AQ2428" s="441"/>
      <c r="AR2428" s="441"/>
      <c r="AS2428" s="441"/>
      <c r="AT2428" s="441"/>
      <c r="AU2428" s="441"/>
      <c r="AV2428" s="443"/>
      <c r="AW2428" s="442"/>
      <c r="AY2428" s="441"/>
      <c r="BC2428" s="441"/>
      <c r="BD2428" s="441"/>
      <c r="BE2428" s="441"/>
      <c r="BF2428" s="441"/>
      <c r="BG2428" s="441"/>
      <c r="BH2428" s="441"/>
      <c r="BI2428" s="441"/>
      <c r="BJ2428" s="441"/>
      <c r="BK2428" s="441"/>
    </row>
    <row r="2429" spans="1:63" x14ac:dyDescent="0.25">
      <c r="A2429" s="443"/>
      <c r="B2429" s="438"/>
      <c r="C2429" s="441"/>
      <c r="D2429" s="441"/>
      <c r="E2429" s="441"/>
      <c r="I2429" s="442"/>
      <c r="Q2429" s="443"/>
      <c r="S2429" s="443"/>
      <c r="T2429" s="441"/>
      <c r="U2429" s="444"/>
      <c r="V2429" s="438"/>
      <c r="W2429" s="443"/>
      <c r="X2429" s="443"/>
      <c r="Y2429" s="441"/>
      <c r="Z2429" s="445"/>
      <c r="AA2429" s="441"/>
      <c r="AB2429" s="443"/>
      <c r="AC2429" s="441"/>
      <c r="AD2429" s="444"/>
      <c r="AG2429" s="441"/>
      <c r="AH2429" s="441"/>
      <c r="AI2429" s="443"/>
      <c r="AL2429" s="441"/>
      <c r="AN2429" s="441"/>
      <c r="AO2429" s="443"/>
      <c r="AP2429" s="441"/>
      <c r="AQ2429" s="441"/>
      <c r="AR2429" s="441"/>
      <c r="AS2429" s="441"/>
      <c r="AT2429" s="441"/>
      <c r="AU2429" s="441"/>
      <c r="AV2429" s="443"/>
      <c r="AW2429" s="442"/>
      <c r="AY2429" s="441"/>
      <c r="BC2429" s="441"/>
      <c r="BD2429" s="441"/>
      <c r="BE2429" s="441"/>
      <c r="BF2429" s="441"/>
      <c r="BG2429" s="441"/>
      <c r="BH2429" s="441"/>
      <c r="BI2429" s="441"/>
      <c r="BJ2429" s="441"/>
      <c r="BK2429" s="441"/>
    </row>
    <row r="2430" spans="1:63" x14ac:dyDescent="0.25">
      <c r="A2430" s="443"/>
      <c r="B2430" s="438"/>
      <c r="C2430" s="441"/>
      <c r="D2430" s="441"/>
      <c r="E2430" s="441"/>
      <c r="I2430" s="442"/>
      <c r="Q2430" s="443"/>
      <c r="S2430" s="443"/>
      <c r="T2430" s="441"/>
      <c r="U2430" s="444"/>
      <c r="V2430" s="438"/>
      <c r="W2430" s="443"/>
      <c r="X2430" s="443"/>
      <c r="Y2430" s="441"/>
      <c r="Z2430" s="445"/>
      <c r="AA2430" s="441"/>
      <c r="AB2430" s="443"/>
      <c r="AC2430" s="441"/>
      <c r="AD2430" s="444"/>
      <c r="AG2430" s="441"/>
      <c r="AH2430" s="441"/>
      <c r="AI2430" s="443"/>
      <c r="AL2430" s="441"/>
      <c r="AN2430" s="441"/>
      <c r="AO2430" s="443"/>
      <c r="AP2430" s="441"/>
      <c r="AQ2430" s="441"/>
      <c r="AR2430" s="441"/>
      <c r="AS2430" s="441"/>
      <c r="AT2430" s="441"/>
      <c r="AU2430" s="441"/>
      <c r="AV2430" s="443"/>
      <c r="AW2430" s="442"/>
      <c r="AY2430" s="441"/>
      <c r="BC2430" s="441"/>
      <c r="BD2430" s="441"/>
      <c r="BE2430" s="441"/>
      <c r="BF2430" s="441"/>
      <c r="BG2430" s="441"/>
      <c r="BH2430" s="441"/>
      <c r="BI2430" s="441"/>
      <c r="BJ2430" s="441"/>
      <c r="BK2430" s="441"/>
    </row>
    <row r="2431" spans="1:63" x14ac:dyDescent="0.25">
      <c r="A2431" s="443"/>
      <c r="B2431" s="438"/>
      <c r="C2431" s="441"/>
      <c r="D2431" s="441"/>
      <c r="E2431" s="441"/>
      <c r="I2431" s="442"/>
      <c r="Q2431" s="443"/>
      <c r="S2431" s="443"/>
      <c r="T2431" s="441"/>
      <c r="U2431" s="444"/>
      <c r="V2431" s="438"/>
      <c r="W2431" s="443"/>
      <c r="X2431" s="443"/>
      <c r="Y2431" s="441"/>
      <c r="Z2431" s="445"/>
      <c r="AA2431" s="441"/>
      <c r="AB2431" s="443"/>
      <c r="AC2431" s="441"/>
      <c r="AD2431" s="444"/>
      <c r="AG2431" s="441"/>
      <c r="AH2431" s="441"/>
      <c r="AI2431" s="443"/>
      <c r="AL2431" s="441"/>
      <c r="AN2431" s="441"/>
      <c r="AO2431" s="443"/>
      <c r="AP2431" s="441"/>
      <c r="AQ2431" s="441"/>
      <c r="AR2431" s="441"/>
      <c r="AS2431" s="441"/>
      <c r="AT2431" s="441"/>
      <c r="AU2431" s="441"/>
      <c r="AV2431" s="443"/>
      <c r="AW2431" s="442"/>
      <c r="AY2431" s="441"/>
      <c r="BC2431" s="441"/>
      <c r="BD2431" s="441"/>
      <c r="BE2431" s="441"/>
      <c r="BF2431" s="441"/>
      <c r="BG2431" s="441"/>
      <c r="BH2431" s="441"/>
      <c r="BI2431" s="441"/>
      <c r="BJ2431" s="441"/>
      <c r="BK2431" s="441"/>
    </row>
    <row r="2432" spans="1:63" x14ac:dyDescent="0.25">
      <c r="A2432" s="443"/>
      <c r="B2432" s="438"/>
      <c r="C2432" s="441"/>
      <c r="D2432" s="441"/>
      <c r="E2432" s="441"/>
      <c r="I2432" s="442"/>
      <c r="Q2432" s="443"/>
      <c r="S2432" s="443"/>
      <c r="T2432" s="441"/>
      <c r="U2432" s="444"/>
      <c r="V2432" s="438"/>
      <c r="W2432" s="443"/>
      <c r="X2432" s="443"/>
      <c r="Y2432" s="441"/>
      <c r="Z2432" s="445"/>
      <c r="AA2432" s="441"/>
      <c r="AB2432" s="443"/>
      <c r="AC2432" s="441"/>
      <c r="AD2432" s="444"/>
      <c r="AG2432" s="441"/>
      <c r="AH2432" s="441"/>
      <c r="AI2432" s="443"/>
      <c r="AL2432" s="441"/>
      <c r="AN2432" s="441"/>
      <c r="AO2432" s="443"/>
      <c r="AP2432" s="441"/>
      <c r="AQ2432" s="441"/>
      <c r="AR2432" s="441"/>
      <c r="AS2432" s="441"/>
      <c r="AT2432" s="441"/>
      <c r="AU2432" s="441"/>
      <c r="AV2432" s="443"/>
      <c r="AW2432" s="442"/>
      <c r="AY2432" s="441"/>
      <c r="BC2432" s="441"/>
      <c r="BD2432" s="441"/>
      <c r="BE2432" s="441"/>
      <c r="BF2432" s="441"/>
      <c r="BG2432" s="441"/>
      <c r="BH2432" s="441"/>
      <c r="BI2432" s="441"/>
      <c r="BJ2432" s="441"/>
      <c r="BK2432" s="441"/>
    </row>
    <row r="2433" spans="1:63" x14ac:dyDescent="0.25">
      <c r="A2433" s="443"/>
      <c r="B2433" s="438"/>
      <c r="C2433" s="441"/>
      <c r="D2433" s="441"/>
      <c r="E2433" s="441"/>
      <c r="I2433" s="442"/>
      <c r="Q2433" s="443"/>
      <c r="S2433" s="443"/>
      <c r="T2433" s="441"/>
      <c r="U2433" s="444"/>
      <c r="V2433" s="438"/>
      <c r="W2433" s="443"/>
      <c r="X2433" s="443"/>
      <c r="Y2433" s="441"/>
      <c r="Z2433" s="445"/>
      <c r="AA2433" s="441"/>
      <c r="AB2433" s="443"/>
      <c r="AC2433" s="441"/>
      <c r="AD2433" s="444"/>
      <c r="AG2433" s="441"/>
      <c r="AH2433" s="441"/>
      <c r="AI2433" s="443"/>
      <c r="AL2433" s="441"/>
      <c r="AN2433" s="441"/>
      <c r="AO2433" s="443"/>
      <c r="AP2433" s="441"/>
      <c r="AQ2433" s="441"/>
      <c r="AR2433" s="441"/>
      <c r="AS2433" s="441"/>
      <c r="AT2433" s="441"/>
      <c r="AU2433" s="441"/>
      <c r="AV2433" s="443"/>
      <c r="AW2433" s="442"/>
      <c r="AY2433" s="441"/>
      <c r="BC2433" s="441"/>
      <c r="BD2433" s="441"/>
      <c r="BE2433" s="441"/>
      <c r="BF2433" s="441"/>
      <c r="BG2433" s="441"/>
      <c r="BH2433" s="441"/>
      <c r="BI2433" s="441"/>
      <c r="BJ2433" s="441"/>
      <c r="BK2433" s="441"/>
    </row>
    <row r="2434" spans="1:63" x14ac:dyDescent="0.25">
      <c r="A2434" s="443"/>
      <c r="B2434" s="438"/>
      <c r="C2434" s="441"/>
      <c r="D2434" s="441"/>
      <c r="E2434" s="441"/>
      <c r="I2434" s="442"/>
      <c r="Q2434" s="443"/>
      <c r="S2434" s="443"/>
      <c r="T2434" s="441"/>
      <c r="U2434" s="444"/>
      <c r="V2434" s="438"/>
      <c r="W2434" s="443"/>
      <c r="X2434" s="443"/>
      <c r="Y2434" s="441"/>
      <c r="Z2434" s="445"/>
      <c r="AA2434" s="441"/>
      <c r="AB2434" s="443"/>
      <c r="AC2434" s="441"/>
      <c r="AD2434" s="444"/>
      <c r="AG2434" s="441"/>
      <c r="AH2434" s="441"/>
      <c r="AI2434" s="443"/>
      <c r="AL2434" s="441"/>
      <c r="AN2434" s="441"/>
      <c r="AO2434" s="443"/>
      <c r="AP2434" s="441"/>
      <c r="AQ2434" s="441"/>
      <c r="AR2434" s="441"/>
      <c r="AS2434" s="441"/>
      <c r="AT2434" s="441"/>
      <c r="AU2434" s="441"/>
      <c r="AV2434" s="443"/>
      <c r="AW2434" s="442"/>
      <c r="AY2434" s="441"/>
      <c r="BC2434" s="441"/>
      <c r="BD2434" s="441"/>
      <c r="BE2434" s="441"/>
      <c r="BF2434" s="441"/>
      <c r="BG2434" s="441"/>
      <c r="BH2434" s="441"/>
      <c r="BI2434" s="441"/>
      <c r="BJ2434" s="441"/>
      <c r="BK2434" s="441"/>
    </row>
    <row r="2435" spans="1:63" x14ac:dyDescent="0.25">
      <c r="A2435" s="443"/>
      <c r="B2435" s="438"/>
      <c r="C2435" s="441"/>
      <c r="D2435" s="441"/>
      <c r="E2435" s="441"/>
      <c r="I2435" s="442"/>
      <c r="Q2435" s="443"/>
      <c r="S2435" s="443"/>
      <c r="T2435" s="441"/>
      <c r="U2435" s="444"/>
      <c r="V2435" s="438"/>
      <c r="W2435" s="443"/>
      <c r="X2435" s="443"/>
      <c r="Y2435" s="441"/>
      <c r="Z2435" s="445"/>
      <c r="AA2435" s="441"/>
      <c r="AB2435" s="443"/>
      <c r="AC2435" s="441"/>
      <c r="AD2435" s="444"/>
      <c r="AG2435" s="441"/>
      <c r="AH2435" s="441"/>
      <c r="AI2435" s="443"/>
      <c r="AL2435" s="441"/>
      <c r="AN2435" s="441"/>
      <c r="AO2435" s="443"/>
      <c r="AP2435" s="441"/>
      <c r="AQ2435" s="441"/>
      <c r="AR2435" s="441"/>
      <c r="AS2435" s="441"/>
      <c r="AT2435" s="441"/>
      <c r="AU2435" s="441"/>
      <c r="AV2435" s="443"/>
      <c r="AW2435" s="442"/>
      <c r="AY2435" s="441"/>
      <c r="BC2435" s="441"/>
      <c r="BD2435" s="441"/>
      <c r="BE2435" s="441"/>
      <c r="BF2435" s="441"/>
      <c r="BG2435" s="441"/>
      <c r="BH2435" s="441"/>
      <c r="BI2435" s="441"/>
      <c r="BJ2435" s="441"/>
      <c r="BK2435" s="441"/>
    </row>
    <row r="2436" spans="1:63" x14ac:dyDescent="0.25">
      <c r="A2436" s="443"/>
      <c r="B2436" s="438"/>
      <c r="C2436" s="441"/>
      <c r="D2436" s="441"/>
      <c r="E2436" s="441"/>
      <c r="I2436" s="442"/>
      <c r="Q2436" s="443"/>
      <c r="S2436" s="443"/>
      <c r="T2436" s="441"/>
      <c r="U2436" s="444"/>
      <c r="V2436" s="438"/>
      <c r="W2436" s="443"/>
      <c r="X2436" s="443"/>
      <c r="Y2436" s="441"/>
      <c r="Z2436" s="445"/>
      <c r="AA2436" s="441"/>
      <c r="AB2436" s="443"/>
      <c r="AC2436" s="441"/>
      <c r="AD2436" s="444"/>
      <c r="AG2436" s="441"/>
      <c r="AH2436" s="441"/>
      <c r="AI2436" s="443"/>
      <c r="AL2436" s="441"/>
      <c r="AN2436" s="441"/>
      <c r="AO2436" s="443"/>
      <c r="AP2436" s="441"/>
      <c r="AQ2436" s="441"/>
      <c r="AR2436" s="441"/>
      <c r="AS2436" s="441"/>
      <c r="AT2436" s="441"/>
      <c r="AU2436" s="441"/>
      <c r="AV2436" s="443"/>
      <c r="AW2436" s="442"/>
      <c r="AY2436" s="441"/>
      <c r="BC2436" s="441"/>
      <c r="BD2436" s="441"/>
      <c r="BE2436" s="441"/>
      <c r="BF2436" s="441"/>
      <c r="BG2436" s="441"/>
      <c r="BH2436" s="441"/>
      <c r="BI2436" s="441"/>
      <c r="BJ2436" s="441"/>
      <c r="BK2436" s="441"/>
    </row>
    <row r="2437" spans="1:63" x14ac:dyDescent="0.25">
      <c r="A2437" s="443"/>
      <c r="B2437" s="438"/>
      <c r="C2437" s="441"/>
      <c r="D2437" s="441"/>
      <c r="E2437" s="441"/>
      <c r="I2437" s="442"/>
      <c r="Q2437" s="443"/>
      <c r="S2437" s="443"/>
      <c r="T2437" s="441"/>
      <c r="U2437" s="444"/>
      <c r="V2437" s="438"/>
      <c r="W2437" s="443"/>
      <c r="X2437" s="443"/>
      <c r="Y2437" s="441"/>
      <c r="Z2437" s="445"/>
      <c r="AA2437" s="441"/>
      <c r="AB2437" s="443"/>
      <c r="AC2437" s="441"/>
      <c r="AD2437" s="444"/>
      <c r="AG2437" s="441"/>
      <c r="AH2437" s="441"/>
      <c r="AI2437" s="443"/>
      <c r="AL2437" s="441"/>
      <c r="AN2437" s="441"/>
      <c r="AO2437" s="443"/>
      <c r="AP2437" s="441"/>
      <c r="AQ2437" s="441"/>
      <c r="AR2437" s="441"/>
      <c r="AS2437" s="441"/>
      <c r="AT2437" s="441"/>
      <c r="AU2437" s="441"/>
      <c r="AV2437" s="443"/>
      <c r="AW2437" s="442"/>
      <c r="AY2437" s="441"/>
      <c r="BC2437" s="441"/>
      <c r="BD2437" s="441"/>
      <c r="BE2437" s="441"/>
      <c r="BF2437" s="441"/>
      <c r="BG2437" s="441"/>
      <c r="BH2437" s="441"/>
      <c r="BI2437" s="441"/>
      <c r="BJ2437" s="441"/>
      <c r="BK2437" s="441"/>
    </row>
    <row r="2438" spans="1:63" x14ac:dyDescent="0.25">
      <c r="A2438" s="443"/>
      <c r="B2438" s="438"/>
      <c r="C2438" s="441"/>
      <c r="D2438" s="441"/>
      <c r="E2438" s="441"/>
      <c r="I2438" s="442"/>
      <c r="Q2438" s="443"/>
      <c r="S2438" s="443"/>
      <c r="T2438" s="441"/>
      <c r="U2438" s="444"/>
      <c r="V2438" s="438"/>
      <c r="W2438" s="443"/>
      <c r="X2438" s="443"/>
      <c r="Y2438" s="441"/>
      <c r="Z2438" s="445"/>
      <c r="AA2438" s="441"/>
      <c r="AB2438" s="443"/>
      <c r="AC2438" s="441"/>
      <c r="AD2438" s="444"/>
      <c r="AG2438" s="441"/>
      <c r="AH2438" s="441"/>
      <c r="AI2438" s="443"/>
      <c r="AL2438" s="441"/>
      <c r="AN2438" s="441"/>
      <c r="AO2438" s="443"/>
      <c r="AP2438" s="441"/>
      <c r="AQ2438" s="441"/>
      <c r="AR2438" s="441"/>
      <c r="AS2438" s="441"/>
      <c r="AT2438" s="441"/>
      <c r="AU2438" s="441"/>
      <c r="AV2438" s="443"/>
      <c r="AW2438" s="442"/>
      <c r="AY2438" s="441"/>
      <c r="BC2438" s="441"/>
      <c r="BD2438" s="441"/>
      <c r="BE2438" s="441"/>
      <c r="BF2438" s="441"/>
      <c r="BG2438" s="441"/>
      <c r="BH2438" s="441"/>
      <c r="BI2438" s="441"/>
      <c r="BJ2438" s="441"/>
      <c r="BK2438" s="441"/>
    </row>
    <row r="2439" spans="1:63" x14ac:dyDescent="0.25">
      <c r="A2439" s="443"/>
      <c r="B2439" s="438"/>
      <c r="C2439" s="441"/>
      <c r="D2439" s="441"/>
      <c r="E2439" s="441"/>
      <c r="I2439" s="442"/>
      <c r="Q2439" s="443"/>
      <c r="S2439" s="443"/>
      <c r="T2439" s="441"/>
      <c r="U2439" s="444"/>
      <c r="V2439" s="438"/>
      <c r="W2439" s="443"/>
      <c r="X2439" s="443"/>
      <c r="Y2439" s="441"/>
      <c r="Z2439" s="445"/>
      <c r="AA2439" s="441"/>
      <c r="AB2439" s="443"/>
      <c r="AC2439" s="441"/>
      <c r="AD2439" s="444"/>
      <c r="AG2439" s="441"/>
      <c r="AH2439" s="441"/>
      <c r="AI2439" s="443"/>
      <c r="AL2439" s="441"/>
      <c r="AN2439" s="441"/>
      <c r="AO2439" s="443"/>
      <c r="AP2439" s="441"/>
      <c r="AQ2439" s="441"/>
      <c r="AR2439" s="441"/>
      <c r="AS2439" s="441"/>
      <c r="AT2439" s="441"/>
      <c r="AU2439" s="441"/>
      <c r="AV2439" s="443"/>
      <c r="AW2439" s="442"/>
      <c r="AY2439" s="441"/>
      <c r="BC2439" s="441"/>
      <c r="BD2439" s="441"/>
      <c r="BE2439" s="441"/>
      <c r="BF2439" s="441"/>
      <c r="BG2439" s="441"/>
      <c r="BH2439" s="441"/>
      <c r="BI2439" s="441"/>
      <c r="BJ2439" s="441"/>
      <c r="BK2439" s="441"/>
    </row>
    <row r="2440" spans="1:63" x14ac:dyDescent="0.25">
      <c r="A2440" s="443"/>
      <c r="B2440" s="438"/>
      <c r="C2440" s="441"/>
      <c r="D2440" s="441"/>
      <c r="E2440" s="441"/>
      <c r="I2440" s="442"/>
      <c r="Q2440" s="443"/>
      <c r="S2440" s="443"/>
      <c r="T2440" s="441"/>
      <c r="U2440" s="444"/>
      <c r="V2440" s="438"/>
      <c r="W2440" s="443"/>
      <c r="X2440" s="443"/>
      <c r="Y2440" s="441"/>
      <c r="Z2440" s="445"/>
      <c r="AA2440" s="441"/>
      <c r="AB2440" s="443"/>
      <c r="AC2440" s="441"/>
      <c r="AD2440" s="444"/>
      <c r="AG2440" s="441"/>
      <c r="AH2440" s="441"/>
      <c r="AI2440" s="443"/>
      <c r="AL2440" s="441"/>
      <c r="AN2440" s="441"/>
      <c r="AO2440" s="443"/>
      <c r="AP2440" s="441"/>
      <c r="AQ2440" s="441"/>
      <c r="AR2440" s="441"/>
      <c r="AS2440" s="441"/>
      <c r="AT2440" s="441"/>
      <c r="AU2440" s="441"/>
      <c r="AV2440" s="443"/>
      <c r="AW2440" s="442"/>
      <c r="AY2440" s="441"/>
      <c r="BC2440" s="441"/>
      <c r="BD2440" s="441"/>
      <c r="BE2440" s="441"/>
      <c r="BF2440" s="441"/>
      <c r="BG2440" s="441"/>
      <c r="BH2440" s="441"/>
      <c r="BI2440" s="441"/>
      <c r="BJ2440" s="441"/>
      <c r="BK2440" s="441"/>
    </row>
    <row r="2441" spans="1:63" x14ac:dyDescent="0.25">
      <c r="A2441" s="443"/>
      <c r="B2441" s="438"/>
      <c r="C2441" s="441"/>
      <c r="D2441" s="441"/>
      <c r="E2441" s="441"/>
      <c r="I2441" s="442"/>
      <c r="Q2441" s="443"/>
      <c r="S2441" s="443"/>
      <c r="T2441" s="441"/>
      <c r="U2441" s="444"/>
      <c r="V2441" s="438"/>
      <c r="W2441" s="443"/>
      <c r="X2441" s="443"/>
      <c r="Y2441" s="441"/>
      <c r="Z2441" s="445"/>
      <c r="AA2441" s="441"/>
      <c r="AB2441" s="443"/>
      <c r="AC2441" s="441"/>
      <c r="AD2441" s="444"/>
      <c r="AG2441" s="441"/>
      <c r="AH2441" s="441"/>
      <c r="AI2441" s="443"/>
      <c r="AL2441" s="441"/>
      <c r="AN2441" s="441"/>
      <c r="AO2441" s="443"/>
      <c r="AP2441" s="441"/>
      <c r="AQ2441" s="441"/>
      <c r="AR2441" s="441"/>
      <c r="AS2441" s="441"/>
      <c r="AT2441" s="441"/>
      <c r="AU2441" s="441"/>
      <c r="AV2441" s="443"/>
      <c r="AW2441" s="442"/>
      <c r="AY2441" s="441"/>
      <c r="BC2441" s="441"/>
      <c r="BD2441" s="441"/>
      <c r="BE2441" s="441"/>
      <c r="BF2441" s="441"/>
      <c r="BG2441" s="441"/>
      <c r="BH2441" s="441"/>
      <c r="BI2441" s="441"/>
      <c r="BJ2441" s="441"/>
      <c r="BK2441" s="441"/>
    </row>
    <row r="2442" spans="1:63" x14ac:dyDescent="0.25">
      <c r="A2442" s="443"/>
      <c r="B2442" s="438"/>
      <c r="C2442" s="441"/>
      <c r="D2442" s="441"/>
      <c r="E2442" s="441"/>
      <c r="I2442" s="442"/>
      <c r="Q2442" s="443"/>
      <c r="S2442" s="443"/>
      <c r="T2442" s="441"/>
      <c r="U2442" s="444"/>
      <c r="V2442" s="438"/>
      <c r="W2442" s="443"/>
      <c r="X2442" s="443"/>
      <c r="Y2442" s="441"/>
      <c r="Z2442" s="445"/>
      <c r="AA2442" s="441"/>
      <c r="AB2442" s="443"/>
      <c r="AC2442" s="441"/>
      <c r="AD2442" s="444"/>
      <c r="AG2442" s="441"/>
      <c r="AH2442" s="441"/>
      <c r="AI2442" s="443"/>
      <c r="AL2442" s="441"/>
      <c r="AN2442" s="441"/>
      <c r="AO2442" s="443"/>
      <c r="AP2442" s="441"/>
      <c r="AQ2442" s="441"/>
      <c r="AR2442" s="441"/>
      <c r="AS2442" s="441"/>
      <c r="AT2442" s="441"/>
      <c r="AU2442" s="441"/>
      <c r="AV2442" s="443"/>
      <c r="AW2442" s="442"/>
      <c r="AY2442" s="441"/>
      <c r="BC2442" s="441"/>
      <c r="BD2442" s="441"/>
      <c r="BE2442" s="441"/>
      <c r="BF2442" s="441"/>
      <c r="BG2442" s="441"/>
      <c r="BH2442" s="441"/>
      <c r="BI2442" s="441"/>
      <c r="BJ2442" s="441"/>
      <c r="BK2442" s="441"/>
    </row>
    <row r="2443" spans="1:63" x14ac:dyDescent="0.25">
      <c r="A2443" s="443"/>
      <c r="B2443" s="438"/>
      <c r="C2443" s="441"/>
      <c r="D2443" s="441"/>
      <c r="E2443" s="441"/>
      <c r="I2443" s="442"/>
      <c r="Q2443" s="443"/>
      <c r="S2443" s="443"/>
      <c r="T2443" s="441"/>
      <c r="U2443" s="444"/>
      <c r="V2443" s="438"/>
      <c r="W2443" s="443"/>
      <c r="X2443" s="443"/>
      <c r="Y2443" s="441"/>
      <c r="Z2443" s="445"/>
      <c r="AA2443" s="441"/>
      <c r="AB2443" s="443"/>
      <c r="AC2443" s="441"/>
      <c r="AD2443" s="444"/>
      <c r="AG2443" s="441"/>
      <c r="AH2443" s="441"/>
      <c r="AI2443" s="443"/>
      <c r="AL2443" s="441"/>
      <c r="AN2443" s="441"/>
      <c r="AO2443" s="443"/>
      <c r="AP2443" s="441"/>
      <c r="AQ2443" s="441"/>
      <c r="AR2443" s="441"/>
      <c r="AS2443" s="441"/>
      <c r="AT2443" s="441"/>
      <c r="AU2443" s="441"/>
      <c r="AV2443" s="443"/>
      <c r="AW2443" s="442"/>
      <c r="AY2443" s="441"/>
      <c r="BC2443" s="441"/>
      <c r="BD2443" s="441"/>
      <c r="BE2443" s="441"/>
      <c r="BF2443" s="441"/>
      <c r="BG2443" s="441"/>
      <c r="BH2443" s="441"/>
      <c r="BI2443" s="441"/>
      <c r="BJ2443" s="441"/>
      <c r="BK2443" s="441"/>
    </row>
    <row r="2444" spans="1:63" x14ac:dyDescent="0.25">
      <c r="A2444" s="443"/>
      <c r="B2444" s="438"/>
      <c r="C2444" s="441"/>
      <c r="D2444" s="441"/>
      <c r="E2444" s="441"/>
      <c r="I2444" s="442"/>
      <c r="Q2444" s="443"/>
      <c r="S2444" s="443"/>
      <c r="T2444" s="441"/>
      <c r="U2444" s="444"/>
      <c r="V2444" s="438"/>
      <c r="W2444" s="443"/>
      <c r="X2444" s="443"/>
      <c r="Y2444" s="441"/>
      <c r="Z2444" s="445"/>
      <c r="AA2444" s="441"/>
      <c r="AB2444" s="443"/>
      <c r="AC2444" s="441"/>
      <c r="AD2444" s="444"/>
      <c r="AG2444" s="441"/>
      <c r="AH2444" s="441"/>
      <c r="AI2444" s="443"/>
      <c r="AL2444" s="441"/>
      <c r="AN2444" s="441"/>
      <c r="AO2444" s="443"/>
      <c r="AP2444" s="441"/>
      <c r="AQ2444" s="441"/>
      <c r="AR2444" s="441"/>
      <c r="AS2444" s="441"/>
      <c r="AT2444" s="441"/>
      <c r="AU2444" s="441"/>
      <c r="AV2444" s="443"/>
      <c r="AW2444" s="442"/>
      <c r="AY2444" s="441"/>
      <c r="BC2444" s="441"/>
      <c r="BD2444" s="441"/>
      <c r="BE2444" s="441"/>
      <c r="BF2444" s="441"/>
      <c r="BG2444" s="441"/>
      <c r="BH2444" s="441"/>
      <c r="BI2444" s="441"/>
      <c r="BJ2444" s="441"/>
      <c r="BK2444" s="441"/>
    </row>
    <row r="2445" spans="1:63" x14ac:dyDescent="0.25">
      <c r="A2445" s="443"/>
      <c r="B2445" s="438"/>
      <c r="C2445" s="441"/>
      <c r="D2445" s="441"/>
      <c r="E2445" s="441"/>
      <c r="I2445" s="442"/>
      <c r="Q2445" s="443"/>
      <c r="S2445" s="443"/>
      <c r="T2445" s="441"/>
      <c r="U2445" s="444"/>
      <c r="V2445" s="438"/>
      <c r="W2445" s="443"/>
      <c r="X2445" s="443"/>
      <c r="Y2445" s="441"/>
      <c r="Z2445" s="445"/>
      <c r="AA2445" s="441"/>
      <c r="AB2445" s="443"/>
      <c r="AC2445" s="441"/>
      <c r="AD2445" s="444"/>
      <c r="AG2445" s="441"/>
      <c r="AH2445" s="441"/>
      <c r="AI2445" s="443"/>
      <c r="AL2445" s="441"/>
      <c r="AN2445" s="441"/>
      <c r="AO2445" s="443"/>
      <c r="AP2445" s="441"/>
      <c r="AQ2445" s="441"/>
      <c r="AR2445" s="441"/>
      <c r="AS2445" s="441"/>
      <c r="AT2445" s="441"/>
      <c r="AU2445" s="441"/>
      <c r="AV2445" s="443"/>
      <c r="AW2445" s="442"/>
      <c r="AY2445" s="441"/>
      <c r="BC2445" s="441"/>
      <c r="BD2445" s="441"/>
      <c r="BE2445" s="441"/>
      <c r="BF2445" s="441"/>
      <c r="BG2445" s="441"/>
      <c r="BH2445" s="441"/>
      <c r="BI2445" s="441"/>
      <c r="BJ2445" s="441"/>
      <c r="BK2445" s="441"/>
    </row>
    <row r="2446" spans="1:63" x14ac:dyDescent="0.25">
      <c r="A2446" s="443"/>
      <c r="B2446" s="438"/>
      <c r="C2446" s="441"/>
      <c r="D2446" s="441"/>
      <c r="E2446" s="441"/>
      <c r="I2446" s="442"/>
      <c r="Q2446" s="443"/>
      <c r="S2446" s="443"/>
      <c r="T2446" s="441"/>
      <c r="U2446" s="444"/>
      <c r="V2446" s="438"/>
      <c r="W2446" s="443"/>
      <c r="X2446" s="443"/>
      <c r="Y2446" s="441"/>
      <c r="Z2446" s="445"/>
      <c r="AA2446" s="441"/>
      <c r="AB2446" s="443"/>
      <c r="AC2446" s="441"/>
      <c r="AD2446" s="444"/>
      <c r="AG2446" s="441"/>
      <c r="AH2446" s="441"/>
      <c r="AI2446" s="443"/>
      <c r="AL2446" s="441"/>
      <c r="AN2446" s="441"/>
      <c r="AO2446" s="443"/>
      <c r="AP2446" s="441"/>
      <c r="AQ2446" s="441"/>
      <c r="AR2446" s="441"/>
      <c r="AS2446" s="441"/>
      <c r="AT2446" s="441"/>
      <c r="AU2446" s="441"/>
      <c r="AV2446" s="443"/>
      <c r="AW2446" s="442"/>
      <c r="AY2446" s="441"/>
      <c r="BC2446" s="441"/>
      <c r="BD2446" s="441"/>
      <c r="BE2446" s="441"/>
      <c r="BF2446" s="441"/>
      <c r="BG2446" s="441"/>
      <c r="BH2446" s="441"/>
      <c r="BI2446" s="441"/>
      <c r="BJ2446" s="441"/>
      <c r="BK2446" s="441"/>
    </row>
    <row r="2447" spans="1:63" x14ac:dyDescent="0.25">
      <c r="A2447" s="443"/>
      <c r="B2447" s="438"/>
      <c r="C2447" s="441"/>
      <c r="D2447" s="441"/>
      <c r="E2447" s="441"/>
      <c r="I2447" s="442"/>
      <c r="Q2447" s="443"/>
      <c r="S2447" s="443"/>
      <c r="T2447" s="441"/>
      <c r="U2447" s="444"/>
      <c r="V2447" s="438"/>
      <c r="W2447" s="443"/>
      <c r="X2447" s="443"/>
      <c r="Y2447" s="441"/>
      <c r="Z2447" s="445"/>
      <c r="AA2447" s="441"/>
      <c r="AB2447" s="443"/>
      <c r="AC2447" s="441"/>
      <c r="AD2447" s="444"/>
      <c r="AG2447" s="441"/>
      <c r="AH2447" s="441"/>
      <c r="AI2447" s="443"/>
      <c r="AL2447" s="441"/>
      <c r="AN2447" s="441"/>
      <c r="AO2447" s="443"/>
      <c r="AP2447" s="441"/>
      <c r="AQ2447" s="441"/>
      <c r="AR2447" s="441"/>
      <c r="AS2447" s="441"/>
      <c r="AT2447" s="441"/>
      <c r="AU2447" s="441"/>
      <c r="AV2447" s="443"/>
      <c r="AW2447" s="442"/>
      <c r="AY2447" s="441"/>
      <c r="BC2447" s="441"/>
      <c r="BD2447" s="441"/>
      <c r="BE2447" s="441"/>
      <c r="BF2447" s="441"/>
      <c r="BG2447" s="441"/>
      <c r="BH2447" s="441"/>
      <c r="BI2447" s="441"/>
      <c r="BJ2447" s="441"/>
      <c r="BK2447" s="441"/>
    </row>
    <row r="2448" spans="1:63" x14ac:dyDescent="0.25">
      <c r="A2448" s="443"/>
      <c r="B2448" s="438"/>
      <c r="C2448" s="441"/>
      <c r="D2448" s="441"/>
      <c r="E2448" s="441"/>
      <c r="I2448" s="442"/>
      <c r="Q2448" s="443"/>
      <c r="S2448" s="443"/>
      <c r="T2448" s="441"/>
      <c r="U2448" s="444"/>
      <c r="V2448" s="438"/>
      <c r="W2448" s="443"/>
      <c r="X2448" s="443"/>
      <c r="Y2448" s="441"/>
      <c r="Z2448" s="445"/>
      <c r="AA2448" s="441"/>
      <c r="AB2448" s="443"/>
      <c r="AC2448" s="441"/>
      <c r="AD2448" s="444"/>
      <c r="AG2448" s="441"/>
      <c r="AH2448" s="441"/>
      <c r="AI2448" s="443"/>
      <c r="AL2448" s="441"/>
      <c r="AN2448" s="441"/>
      <c r="AO2448" s="443"/>
      <c r="AP2448" s="441"/>
      <c r="AQ2448" s="441"/>
      <c r="AR2448" s="441"/>
      <c r="AS2448" s="441"/>
      <c r="AT2448" s="441"/>
      <c r="AU2448" s="441"/>
      <c r="AV2448" s="443"/>
      <c r="AW2448" s="442"/>
      <c r="AY2448" s="441"/>
      <c r="BC2448" s="441"/>
      <c r="BD2448" s="441"/>
      <c r="BE2448" s="441"/>
      <c r="BF2448" s="441"/>
      <c r="BG2448" s="441"/>
      <c r="BH2448" s="441"/>
      <c r="BI2448" s="441"/>
      <c r="BJ2448" s="441"/>
      <c r="BK2448" s="441"/>
    </row>
    <row r="2449" spans="1:63" x14ac:dyDescent="0.25">
      <c r="A2449" s="443"/>
      <c r="B2449" s="438"/>
      <c r="C2449" s="441"/>
      <c r="D2449" s="441"/>
      <c r="E2449" s="441"/>
      <c r="I2449" s="442"/>
      <c r="Q2449" s="443"/>
      <c r="S2449" s="443"/>
      <c r="T2449" s="441"/>
      <c r="U2449" s="444"/>
      <c r="V2449" s="438"/>
      <c r="W2449" s="443"/>
      <c r="X2449" s="443"/>
      <c r="Y2449" s="441"/>
      <c r="Z2449" s="445"/>
      <c r="AA2449" s="441"/>
      <c r="AB2449" s="443"/>
      <c r="AC2449" s="441"/>
      <c r="AD2449" s="444"/>
      <c r="AG2449" s="441"/>
      <c r="AH2449" s="441"/>
      <c r="AI2449" s="443"/>
      <c r="AL2449" s="441"/>
      <c r="AN2449" s="441"/>
      <c r="AO2449" s="443"/>
      <c r="AP2449" s="441"/>
      <c r="AQ2449" s="441"/>
      <c r="AR2449" s="441"/>
      <c r="AS2449" s="441"/>
      <c r="AT2449" s="441"/>
      <c r="AU2449" s="441"/>
      <c r="AV2449" s="443"/>
      <c r="AW2449" s="442"/>
      <c r="AY2449" s="441"/>
      <c r="BC2449" s="441"/>
      <c r="BD2449" s="441"/>
      <c r="BE2449" s="441"/>
      <c r="BF2449" s="441"/>
      <c r="BG2449" s="441"/>
      <c r="BH2449" s="441"/>
      <c r="BI2449" s="441"/>
      <c r="BJ2449" s="441"/>
      <c r="BK2449" s="441"/>
    </row>
    <row r="2450" spans="1:63" x14ac:dyDescent="0.25">
      <c r="A2450" s="443"/>
      <c r="B2450" s="438"/>
      <c r="C2450" s="441"/>
      <c r="D2450" s="441"/>
      <c r="E2450" s="441"/>
      <c r="I2450" s="442"/>
      <c r="Q2450" s="443"/>
      <c r="S2450" s="443"/>
      <c r="T2450" s="441"/>
      <c r="U2450" s="444"/>
      <c r="V2450" s="438"/>
      <c r="W2450" s="443"/>
      <c r="X2450" s="443"/>
      <c r="Y2450" s="441"/>
      <c r="Z2450" s="445"/>
      <c r="AA2450" s="441"/>
      <c r="AB2450" s="443"/>
      <c r="AC2450" s="441"/>
      <c r="AD2450" s="444"/>
      <c r="AG2450" s="441"/>
      <c r="AH2450" s="441"/>
      <c r="AI2450" s="443"/>
      <c r="AL2450" s="441"/>
      <c r="AN2450" s="441"/>
      <c r="AO2450" s="443"/>
      <c r="AP2450" s="441"/>
      <c r="AQ2450" s="441"/>
      <c r="AR2450" s="441"/>
      <c r="AS2450" s="441"/>
      <c r="AT2450" s="441"/>
      <c r="AU2450" s="441"/>
      <c r="AV2450" s="443"/>
      <c r="AW2450" s="442"/>
      <c r="AY2450" s="441"/>
      <c r="BC2450" s="441"/>
      <c r="BD2450" s="441"/>
      <c r="BE2450" s="441"/>
      <c r="BF2450" s="441"/>
      <c r="BG2450" s="441"/>
      <c r="BH2450" s="441"/>
      <c r="BI2450" s="441"/>
      <c r="BJ2450" s="441"/>
      <c r="BK2450" s="441"/>
    </row>
    <row r="2451" spans="1:63" x14ac:dyDescent="0.25">
      <c r="A2451" s="443"/>
      <c r="B2451" s="438"/>
      <c r="C2451" s="441"/>
      <c r="D2451" s="441"/>
      <c r="E2451" s="441"/>
      <c r="I2451" s="442"/>
      <c r="Q2451" s="443"/>
      <c r="S2451" s="443"/>
      <c r="T2451" s="441"/>
      <c r="U2451" s="444"/>
      <c r="V2451" s="438"/>
      <c r="W2451" s="443"/>
      <c r="X2451" s="443"/>
      <c r="Y2451" s="441"/>
      <c r="Z2451" s="445"/>
      <c r="AA2451" s="441"/>
      <c r="AB2451" s="443"/>
      <c r="AC2451" s="441"/>
      <c r="AD2451" s="444"/>
      <c r="AG2451" s="441"/>
      <c r="AH2451" s="441"/>
      <c r="AI2451" s="443"/>
      <c r="AL2451" s="441"/>
      <c r="AN2451" s="441"/>
      <c r="AO2451" s="443"/>
      <c r="AP2451" s="441"/>
      <c r="AQ2451" s="441"/>
      <c r="AR2451" s="441"/>
      <c r="AS2451" s="441"/>
      <c r="AT2451" s="441"/>
      <c r="AU2451" s="441"/>
      <c r="AV2451" s="443"/>
      <c r="AW2451" s="442"/>
      <c r="AY2451" s="441"/>
      <c r="BC2451" s="441"/>
      <c r="BD2451" s="441"/>
      <c r="BE2451" s="441"/>
      <c r="BF2451" s="441"/>
      <c r="BG2451" s="441"/>
      <c r="BH2451" s="441"/>
      <c r="BI2451" s="441"/>
      <c r="BJ2451" s="441"/>
      <c r="BK2451" s="441"/>
    </row>
    <row r="2452" spans="1:63" x14ac:dyDescent="0.25">
      <c r="A2452" s="443"/>
      <c r="B2452" s="438"/>
      <c r="C2452" s="441"/>
      <c r="D2452" s="441"/>
      <c r="E2452" s="441"/>
      <c r="I2452" s="442"/>
      <c r="Q2452" s="443"/>
      <c r="S2452" s="443"/>
      <c r="T2452" s="441"/>
      <c r="U2452" s="444"/>
      <c r="V2452" s="438"/>
      <c r="W2452" s="443"/>
      <c r="X2452" s="443"/>
      <c r="Y2452" s="441"/>
      <c r="Z2452" s="445"/>
      <c r="AA2452" s="441"/>
      <c r="AB2452" s="443"/>
      <c r="AC2452" s="441"/>
      <c r="AD2452" s="444"/>
      <c r="AG2452" s="441"/>
      <c r="AH2452" s="441"/>
      <c r="AI2452" s="443"/>
      <c r="AL2452" s="441"/>
      <c r="AN2452" s="441"/>
      <c r="AO2452" s="443"/>
      <c r="AP2452" s="441"/>
      <c r="AQ2452" s="441"/>
      <c r="AR2452" s="441"/>
      <c r="AS2452" s="441"/>
      <c r="AT2452" s="441"/>
      <c r="AU2452" s="441"/>
      <c r="AV2452" s="443"/>
      <c r="AW2452" s="442"/>
      <c r="AY2452" s="441"/>
      <c r="BC2452" s="441"/>
      <c r="BD2452" s="441"/>
      <c r="BE2452" s="441"/>
      <c r="BF2452" s="441"/>
      <c r="BG2452" s="441"/>
      <c r="BH2452" s="441"/>
      <c r="BI2452" s="441"/>
      <c r="BJ2452" s="441"/>
      <c r="BK2452" s="441"/>
    </row>
    <row r="2453" spans="1:63" x14ac:dyDescent="0.25">
      <c r="A2453" s="443"/>
      <c r="B2453" s="438"/>
      <c r="C2453" s="441"/>
      <c r="D2453" s="441"/>
      <c r="E2453" s="441"/>
      <c r="I2453" s="442"/>
      <c r="Q2453" s="443"/>
      <c r="S2453" s="443"/>
      <c r="T2453" s="441"/>
      <c r="U2453" s="444"/>
      <c r="V2453" s="438"/>
      <c r="W2453" s="443"/>
      <c r="X2453" s="443"/>
      <c r="Y2453" s="441"/>
      <c r="Z2453" s="445"/>
      <c r="AA2453" s="441"/>
      <c r="AB2453" s="443"/>
      <c r="AC2453" s="441"/>
      <c r="AD2453" s="444"/>
      <c r="AG2453" s="441"/>
      <c r="AH2453" s="441"/>
      <c r="AI2453" s="443"/>
      <c r="AL2453" s="441"/>
      <c r="AN2453" s="441"/>
      <c r="AO2453" s="443"/>
      <c r="AP2453" s="441"/>
      <c r="AQ2453" s="441"/>
      <c r="AR2453" s="441"/>
      <c r="AS2453" s="441"/>
      <c r="AT2453" s="441"/>
      <c r="AU2453" s="441"/>
      <c r="AV2453" s="443"/>
      <c r="AW2453" s="442"/>
      <c r="AY2453" s="441"/>
      <c r="BC2453" s="441"/>
      <c r="BD2453" s="441"/>
      <c r="BE2453" s="441"/>
      <c r="BF2453" s="441"/>
      <c r="BG2453" s="441"/>
      <c r="BH2453" s="441"/>
      <c r="BI2453" s="441"/>
      <c r="BJ2453" s="441"/>
      <c r="BK2453" s="441"/>
    </row>
    <row r="2454" spans="1:63" x14ac:dyDescent="0.25">
      <c r="A2454" s="443"/>
      <c r="B2454" s="438"/>
      <c r="C2454" s="441"/>
      <c r="D2454" s="441"/>
      <c r="E2454" s="441"/>
      <c r="I2454" s="442"/>
      <c r="Q2454" s="443"/>
      <c r="S2454" s="443"/>
      <c r="T2454" s="441"/>
      <c r="U2454" s="444"/>
      <c r="V2454" s="438"/>
      <c r="W2454" s="443"/>
      <c r="X2454" s="443"/>
      <c r="Y2454" s="441"/>
      <c r="Z2454" s="445"/>
      <c r="AA2454" s="441"/>
      <c r="AB2454" s="443"/>
      <c r="AC2454" s="441"/>
      <c r="AD2454" s="444"/>
      <c r="AG2454" s="441"/>
      <c r="AH2454" s="441"/>
      <c r="AI2454" s="443"/>
      <c r="AL2454" s="441"/>
      <c r="AN2454" s="441"/>
      <c r="AO2454" s="443"/>
      <c r="AP2454" s="441"/>
      <c r="AQ2454" s="441"/>
      <c r="AR2454" s="441"/>
      <c r="AS2454" s="441"/>
      <c r="AT2454" s="441"/>
      <c r="AU2454" s="441"/>
      <c r="AV2454" s="443"/>
      <c r="AW2454" s="442"/>
      <c r="AY2454" s="441"/>
      <c r="BC2454" s="441"/>
      <c r="BD2454" s="441"/>
      <c r="BE2454" s="441"/>
      <c r="BF2454" s="441"/>
      <c r="BG2454" s="441"/>
      <c r="BH2454" s="441"/>
      <c r="BI2454" s="441"/>
      <c r="BJ2454" s="441"/>
      <c r="BK2454" s="441"/>
    </row>
    <row r="2455" spans="1:63" x14ac:dyDescent="0.25">
      <c r="A2455" s="443"/>
      <c r="B2455" s="438"/>
      <c r="C2455" s="441"/>
      <c r="D2455" s="441"/>
      <c r="E2455" s="441"/>
      <c r="I2455" s="442"/>
      <c r="Q2455" s="443"/>
      <c r="S2455" s="443"/>
      <c r="T2455" s="441"/>
      <c r="U2455" s="444"/>
      <c r="V2455" s="438"/>
      <c r="W2455" s="443"/>
      <c r="X2455" s="443"/>
      <c r="Y2455" s="441"/>
      <c r="Z2455" s="445"/>
      <c r="AA2455" s="441"/>
      <c r="AB2455" s="443"/>
      <c r="AC2455" s="441"/>
      <c r="AD2455" s="444"/>
      <c r="AG2455" s="441"/>
      <c r="AH2455" s="441"/>
      <c r="AI2455" s="443"/>
      <c r="AL2455" s="441"/>
      <c r="AN2455" s="441"/>
      <c r="AO2455" s="443"/>
      <c r="AP2455" s="441"/>
      <c r="AQ2455" s="441"/>
      <c r="AR2455" s="441"/>
      <c r="AS2455" s="441"/>
      <c r="AT2455" s="441"/>
      <c r="AU2455" s="441"/>
      <c r="AV2455" s="443"/>
      <c r="AW2455" s="442"/>
      <c r="AY2455" s="441"/>
      <c r="BC2455" s="441"/>
      <c r="BD2455" s="441"/>
      <c r="BE2455" s="441"/>
      <c r="BF2455" s="441"/>
      <c r="BG2455" s="441"/>
      <c r="BH2455" s="441"/>
      <c r="BI2455" s="441"/>
      <c r="BJ2455" s="441"/>
      <c r="BK2455" s="441"/>
    </row>
    <row r="2456" spans="1:63" x14ac:dyDescent="0.25">
      <c r="A2456" s="443"/>
      <c r="B2456" s="438"/>
      <c r="C2456" s="441"/>
      <c r="D2456" s="441"/>
      <c r="E2456" s="441"/>
      <c r="I2456" s="442"/>
      <c r="Q2456" s="443"/>
      <c r="S2456" s="443"/>
      <c r="T2456" s="441"/>
      <c r="U2456" s="444"/>
      <c r="V2456" s="438"/>
      <c r="W2456" s="443"/>
      <c r="X2456" s="443"/>
      <c r="Y2456" s="441"/>
      <c r="Z2456" s="445"/>
      <c r="AA2456" s="441"/>
      <c r="AB2456" s="443"/>
      <c r="AC2456" s="441"/>
      <c r="AD2456" s="444"/>
      <c r="AG2456" s="441"/>
      <c r="AH2456" s="441"/>
      <c r="AI2456" s="443"/>
      <c r="AL2456" s="441"/>
      <c r="AN2456" s="441"/>
      <c r="AO2456" s="443"/>
      <c r="AP2456" s="441"/>
      <c r="AQ2456" s="441"/>
      <c r="AR2456" s="441"/>
      <c r="AS2456" s="441"/>
      <c r="AT2456" s="441"/>
      <c r="AU2456" s="441"/>
      <c r="AV2456" s="443"/>
      <c r="AW2456" s="442"/>
      <c r="AY2456" s="441"/>
      <c r="BC2456" s="441"/>
      <c r="BD2456" s="441"/>
      <c r="BE2456" s="441"/>
      <c r="BF2456" s="441"/>
      <c r="BG2456" s="441"/>
      <c r="BH2456" s="441"/>
      <c r="BI2456" s="441"/>
      <c r="BJ2456" s="441"/>
      <c r="BK2456" s="441"/>
    </row>
    <row r="2457" spans="1:63" x14ac:dyDescent="0.25">
      <c r="A2457" s="443"/>
      <c r="B2457" s="438"/>
      <c r="C2457" s="441"/>
      <c r="D2457" s="441"/>
      <c r="E2457" s="441"/>
      <c r="I2457" s="442"/>
      <c r="Q2457" s="443"/>
      <c r="S2457" s="443"/>
      <c r="T2457" s="441"/>
      <c r="U2457" s="444"/>
      <c r="V2457" s="438"/>
      <c r="W2457" s="443"/>
      <c r="X2457" s="443"/>
      <c r="Y2457" s="441"/>
      <c r="Z2457" s="445"/>
      <c r="AA2457" s="441"/>
      <c r="AB2457" s="443"/>
      <c r="AC2457" s="441"/>
      <c r="AD2457" s="444"/>
      <c r="AG2457" s="441"/>
      <c r="AH2457" s="441"/>
      <c r="AI2457" s="443"/>
      <c r="AL2457" s="441"/>
      <c r="AN2457" s="441"/>
      <c r="AO2457" s="443"/>
      <c r="AP2457" s="441"/>
      <c r="AQ2457" s="441"/>
      <c r="AR2457" s="441"/>
      <c r="AS2457" s="441"/>
      <c r="AT2457" s="441"/>
      <c r="AU2457" s="441"/>
      <c r="AV2457" s="443"/>
      <c r="AW2457" s="442"/>
      <c r="AY2457" s="441"/>
      <c r="BC2457" s="441"/>
      <c r="BD2457" s="441"/>
      <c r="BE2457" s="441"/>
      <c r="BF2457" s="441"/>
      <c r="BG2457" s="441"/>
      <c r="BH2457" s="441"/>
      <c r="BI2457" s="441"/>
      <c r="BJ2457" s="441"/>
      <c r="BK2457" s="441"/>
    </row>
    <row r="2458" spans="1:63" x14ac:dyDescent="0.25">
      <c r="A2458" s="443"/>
      <c r="B2458" s="438"/>
      <c r="C2458" s="441"/>
      <c r="D2458" s="441"/>
      <c r="E2458" s="441"/>
      <c r="I2458" s="442"/>
      <c r="Q2458" s="443"/>
      <c r="S2458" s="443"/>
      <c r="T2458" s="441"/>
      <c r="U2458" s="444"/>
      <c r="V2458" s="438"/>
      <c r="W2458" s="443"/>
      <c r="X2458" s="443"/>
      <c r="Y2458" s="441"/>
      <c r="Z2458" s="445"/>
      <c r="AA2458" s="441"/>
      <c r="AB2458" s="443"/>
      <c r="AC2458" s="441"/>
      <c r="AD2458" s="444"/>
      <c r="AG2458" s="441"/>
      <c r="AH2458" s="441"/>
      <c r="AI2458" s="443"/>
      <c r="AL2458" s="441"/>
      <c r="AN2458" s="441"/>
      <c r="AO2458" s="443"/>
      <c r="AP2458" s="441"/>
      <c r="AQ2458" s="441"/>
      <c r="AR2458" s="441"/>
      <c r="AS2458" s="441"/>
      <c r="AT2458" s="441"/>
      <c r="AU2458" s="441"/>
      <c r="AV2458" s="443"/>
      <c r="AW2458" s="442"/>
      <c r="AY2458" s="441"/>
      <c r="BC2458" s="441"/>
      <c r="BD2458" s="441"/>
      <c r="BE2458" s="441"/>
      <c r="BF2458" s="441"/>
      <c r="BG2458" s="441"/>
      <c r="BH2458" s="441"/>
      <c r="BI2458" s="441"/>
      <c r="BJ2458" s="441"/>
      <c r="BK2458" s="441"/>
    </row>
    <row r="2459" spans="1:63" x14ac:dyDescent="0.25">
      <c r="A2459" s="443"/>
      <c r="B2459" s="438"/>
      <c r="C2459" s="441"/>
      <c r="D2459" s="441"/>
      <c r="E2459" s="441"/>
      <c r="I2459" s="442"/>
      <c r="Q2459" s="443"/>
      <c r="S2459" s="443"/>
      <c r="T2459" s="441"/>
      <c r="U2459" s="444"/>
      <c r="V2459" s="438"/>
      <c r="W2459" s="443"/>
      <c r="X2459" s="443"/>
      <c r="Y2459" s="441"/>
      <c r="Z2459" s="445"/>
      <c r="AA2459" s="441"/>
      <c r="AB2459" s="443"/>
      <c r="AC2459" s="441"/>
      <c r="AD2459" s="444"/>
      <c r="AG2459" s="441"/>
      <c r="AH2459" s="441"/>
      <c r="AI2459" s="443"/>
      <c r="AL2459" s="441"/>
      <c r="AN2459" s="441"/>
      <c r="AO2459" s="443"/>
      <c r="AP2459" s="441"/>
      <c r="AQ2459" s="441"/>
      <c r="AR2459" s="441"/>
      <c r="AS2459" s="441"/>
      <c r="AT2459" s="441"/>
      <c r="AU2459" s="441"/>
      <c r="AV2459" s="443"/>
      <c r="AW2459" s="442"/>
      <c r="AY2459" s="441"/>
      <c r="BC2459" s="441"/>
      <c r="BD2459" s="441"/>
      <c r="BE2459" s="441"/>
      <c r="BF2459" s="441"/>
      <c r="BG2459" s="441"/>
      <c r="BH2459" s="441"/>
      <c r="BI2459" s="441"/>
      <c r="BJ2459" s="441"/>
      <c r="BK2459" s="441"/>
    </row>
    <row r="2460" spans="1:63" x14ac:dyDescent="0.25">
      <c r="A2460" s="443"/>
      <c r="B2460" s="438"/>
      <c r="C2460" s="441"/>
      <c r="D2460" s="441"/>
      <c r="E2460" s="441"/>
      <c r="I2460" s="442"/>
      <c r="Q2460" s="443"/>
      <c r="S2460" s="443"/>
      <c r="T2460" s="441"/>
      <c r="U2460" s="444"/>
      <c r="V2460" s="438"/>
      <c r="W2460" s="443"/>
      <c r="X2460" s="443"/>
      <c r="Y2460" s="441"/>
      <c r="Z2460" s="445"/>
      <c r="AA2460" s="441"/>
      <c r="AB2460" s="443"/>
      <c r="AC2460" s="441"/>
      <c r="AD2460" s="444"/>
      <c r="AG2460" s="441"/>
      <c r="AH2460" s="441"/>
      <c r="AI2460" s="443"/>
      <c r="AL2460" s="441"/>
      <c r="AN2460" s="441"/>
      <c r="AO2460" s="443"/>
      <c r="AP2460" s="441"/>
      <c r="AQ2460" s="441"/>
      <c r="AR2460" s="441"/>
      <c r="AS2460" s="441"/>
      <c r="AT2460" s="441"/>
      <c r="AU2460" s="441"/>
      <c r="AV2460" s="443"/>
      <c r="AW2460" s="442"/>
      <c r="AY2460" s="441"/>
      <c r="BC2460" s="441"/>
      <c r="BD2460" s="441"/>
      <c r="BE2460" s="441"/>
      <c r="BF2460" s="441"/>
      <c r="BG2460" s="441"/>
      <c r="BH2460" s="441"/>
      <c r="BI2460" s="441"/>
      <c r="BJ2460" s="441"/>
      <c r="BK2460" s="441"/>
    </row>
    <row r="2461" spans="1:63" x14ac:dyDescent="0.25">
      <c r="A2461" s="443"/>
      <c r="B2461" s="438"/>
      <c r="C2461" s="441"/>
      <c r="D2461" s="441"/>
      <c r="E2461" s="441"/>
      <c r="I2461" s="442"/>
      <c r="Q2461" s="443"/>
      <c r="S2461" s="443"/>
      <c r="T2461" s="441"/>
      <c r="U2461" s="444"/>
      <c r="V2461" s="438"/>
      <c r="W2461" s="443"/>
      <c r="X2461" s="443"/>
      <c r="Y2461" s="441"/>
      <c r="Z2461" s="445"/>
      <c r="AA2461" s="441"/>
      <c r="AB2461" s="443"/>
      <c r="AC2461" s="441"/>
      <c r="AD2461" s="444"/>
      <c r="AG2461" s="441"/>
      <c r="AH2461" s="441"/>
      <c r="AI2461" s="443"/>
      <c r="AL2461" s="441"/>
      <c r="AN2461" s="441"/>
      <c r="AO2461" s="443"/>
      <c r="AP2461" s="441"/>
      <c r="AQ2461" s="441"/>
      <c r="AR2461" s="441"/>
      <c r="AS2461" s="441"/>
      <c r="AT2461" s="441"/>
      <c r="AU2461" s="441"/>
      <c r="AV2461" s="443"/>
      <c r="AW2461" s="442"/>
      <c r="AY2461" s="441"/>
      <c r="BC2461" s="441"/>
      <c r="BD2461" s="441"/>
      <c r="BE2461" s="441"/>
      <c r="BF2461" s="441"/>
      <c r="BG2461" s="441"/>
      <c r="BH2461" s="441"/>
      <c r="BI2461" s="441"/>
      <c r="BJ2461" s="441"/>
      <c r="BK2461" s="441"/>
    </row>
    <row r="2462" spans="1:63" x14ac:dyDescent="0.25">
      <c r="A2462" s="443"/>
      <c r="B2462" s="438"/>
      <c r="C2462" s="441"/>
      <c r="D2462" s="441"/>
      <c r="E2462" s="441"/>
      <c r="I2462" s="442"/>
      <c r="Q2462" s="443"/>
      <c r="S2462" s="443"/>
      <c r="T2462" s="441"/>
      <c r="U2462" s="444"/>
      <c r="V2462" s="438"/>
      <c r="W2462" s="443"/>
      <c r="X2462" s="443"/>
      <c r="Y2462" s="441"/>
      <c r="Z2462" s="445"/>
      <c r="AA2462" s="441"/>
      <c r="AB2462" s="443"/>
      <c r="AC2462" s="441"/>
      <c r="AD2462" s="444"/>
      <c r="AG2462" s="441"/>
      <c r="AH2462" s="441"/>
      <c r="AI2462" s="443"/>
      <c r="AL2462" s="441"/>
      <c r="AN2462" s="441"/>
      <c r="AO2462" s="443"/>
      <c r="AP2462" s="441"/>
      <c r="AQ2462" s="441"/>
      <c r="AR2462" s="441"/>
      <c r="AS2462" s="441"/>
      <c r="AT2462" s="441"/>
      <c r="AU2462" s="441"/>
      <c r="AV2462" s="443"/>
      <c r="AW2462" s="442"/>
      <c r="AY2462" s="441"/>
      <c r="BC2462" s="441"/>
      <c r="BD2462" s="441"/>
      <c r="BE2462" s="441"/>
      <c r="BF2462" s="441"/>
      <c r="BG2462" s="441"/>
      <c r="BH2462" s="441"/>
      <c r="BI2462" s="441"/>
      <c r="BJ2462" s="441"/>
      <c r="BK2462" s="441"/>
    </row>
    <row r="2463" spans="1:63" x14ac:dyDescent="0.25">
      <c r="A2463" s="443"/>
      <c r="B2463" s="438"/>
      <c r="C2463" s="441"/>
      <c r="D2463" s="441"/>
      <c r="E2463" s="441"/>
      <c r="I2463" s="442"/>
      <c r="Q2463" s="443"/>
      <c r="S2463" s="443"/>
      <c r="T2463" s="441"/>
      <c r="U2463" s="444"/>
      <c r="V2463" s="438"/>
      <c r="W2463" s="443"/>
      <c r="X2463" s="443"/>
      <c r="Y2463" s="441"/>
      <c r="Z2463" s="445"/>
      <c r="AA2463" s="441"/>
      <c r="AB2463" s="443"/>
      <c r="AC2463" s="441"/>
      <c r="AD2463" s="444"/>
      <c r="AG2463" s="441"/>
      <c r="AH2463" s="441"/>
      <c r="AI2463" s="443"/>
      <c r="AL2463" s="441"/>
      <c r="AN2463" s="441"/>
      <c r="AO2463" s="443"/>
      <c r="AP2463" s="441"/>
      <c r="AQ2463" s="441"/>
      <c r="AR2463" s="441"/>
      <c r="AS2463" s="441"/>
      <c r="AT2463" s="441"/>
      <c r="AU2463" s="441"/>
      <c r="AV2463" s="443"/>
      <c r="AW2463" s="442"/>
      <c r="AY2463" s="441"/>
      <c r="BC2463" s="441"/>
      <c r="BD2463" s="441"/>
      <c r="BE2463" s="441"/>
      <c r="BF2463" s="441"/>
      <c r="BG2463" s="441"/>
      <c r="BH2463" s="441"/>
      <c r="BI2463" s="441"/>
      <c r="BJ2463" s="441"/>
      <c r="BK2463" s="441"/>
    </row>
    <row r="2464" spans="1:63" x14ac:dyDescent="0.25">
      <c r="A2464" s="443"/>
      <c r="B2464" s="438"/>
      <c r="C2464" s="441"/>
      <c r="D2464" s="441"/>
      <c r="E2464" s="441"/>
      <c r="I2464" s="442"/>
      <c r="Q2464" s="443"/>
      <c r="S2464" s="443"/>
      <c r="T2464" s="441"/>
      <c r="U2464" s="444"/>
      <c r="V2464" s="438"/>
      <c r="W2464" s="443"/>
      <c r="X2464" s="443"/>
      <c r="Y2464" s="441"/>
      <c r="Z2464" s="445"/>
      <c r="AA2464" s="441"/>
      <c r="AB2464" s="443"/>
      <c r="AC2464" s="441"/>
      <c r="AD2464" s="444"/>
      <c r="AG2464" s="441"/>
      <c r="AH2464" s="441"/>
      <c r="AI2464" s="443"/>
      <c r="AL2464" s="441"/>
      <c r="AN2464" s="441"/>
      <c r="AO2464" s="443"/>
      <c r="AP2464" s="441"/>
      <c r="AQ2464" s="441"/>
      <c r="AR2464" s="441"/>
      <c r="AS2464" s="441"/>
      <c r="AT2464" s="441"/>
      <c r="AU2464" s="441"/>
      <c r="AV2464" s="443"/>
      <c r="AW2464" s="442"/>
      <c r="AY2464" s="441"/>
      <c r="BC2464" s="441"/>
      <c r="BD2464" s="441"/>
      <c r="BE2464" s="441"/>
      <c r="BF2464" s="441"/>
      <c r="BG2464" s="441"/>
      <c r="BH2464" s="441"/>
      <c r="BI2464" s="441"/>
      <c r="BJ2464" s="441"/>
      <c r="BK2464" s="441"/>
    </row>
    <row r="2465" spans="1:63" x14ac:dyDescent="0.25">
      <c r="A2465" s="443"/>
      <c r="B2465" s="438"/>
      <c r="C2465" s="441"/>
      <c r="D2465" s="441"/>
      <c r="E2465" s="441"/>
      <c r="I2465" s="442"/>
      <c r="Q2465" s="443"/>
      <c r="S2465" s="443"/>
      <c r="T2465" s="441"/>
      <c r="U2465" s="444"/>
      <c r="V2465" s="438"/>
      <c r="W2465" s="443"/>
      <c r="X2465" s="443"/>
      <c r="Y2465" s="441"/>
      <c r="Z2465" s="445"/>
      <c r="AA2465" s="441"/>
      <c r="AB2465" s="443"/>
      <c r="AC2465" s="441"/>
      <c r="AD2465" s="444"/>
      <c r="AG2465" s="441"/>
      <c r="AH2465" s="441"/>
      <c r="AI2465" s="443"/>
      <c r="AL2465" s="441"/>
      <c r="AN2465" s="441"/>
      <c r="AO2465" s="443"/>
      <c r="AP2465" s="441"/>
      <c r="AQ2465" s="441"/>
      <c r="AR2465" s="441"/>
      <c r="AS2465" s="441"/>
      <c r="AT2465" s="441"/>
      <c r="AU2465" s="441"/>
      <c r="AV2465" s="443"/>
      <c r="AW2465" s="442"/>
      <c r="AY2465" s="441"/>
      <c r="BC2465" s="441"/>
      <c r="BD2465" s="441"/>
      <c r="BE2465" s="441"/>
      <c r="BF2465" s="441"/>
      <c r="BG2465" s="441"/>
      <c r="BH2465" s="441"/>
      <c r="BI2465" s="441"/>
      <c r="BJ2465" s="441"/>
      <c r="BK2465" s="441"/>
    </row>
    <row r="2466" spans="1:63" x14ac:dyDescent="0.25">
      <c r="A2466" s="443"/>
      <c r="B2466" s="438"/>
      <c r="C2466" s="441"/>
      <c r="D2466" s="441"/>
      <c r="E2466" s="441"/>
      <c r="I2466" s="442"/>
      <c r="Q2466" s="443"/>
      <c r="S2466" s="443"/>
      <c r="T2466" s="441"/>
      <c r="U2466" s="444"/>
      <c r="V2466" s="438"/>
      <c r="W2466" s="443"/>
      <c r="X2466" s="443"/>
      <c r="Y2466" s="441"/>
      <c r="Z2466" s="445"/>
      <c r="AA2466" s="441"/>
      <c r="AB2466" s="443"/>
      <c r="AC2466" s="441"/>
      <c r="AD2466" s="444"/>
      <c r="AG2466" s="441"/>
      <c r="AH2466" s="441"/>
      <c r="AI2466" s="443"/>
      <c r="AL2466" s="441"/>
      <c r="AN2466" s="441"/>
      <c r="AO2466" s="443"/>
      <c r="AP2466" s="441"/>
      <c r="AQ2466" s="441"/>
      <c r="AR2466" s="441"/>
      <c r="AS2466" s="441"/>
      <c r="AT2466" s="441"/>
      <c r="AU2466" s="441"/>
      <c r="AV2466" s="443"/>
      <c r="AW2466" s="442"/>
      <c r="AY2466" s="441"/>
      <c r="BC2466" s="441"/>
      <c r="BD2466" s="441"/>
      <c r="BE2466" s="441"/>
      <c r="BF2466" s="441"/>
      <c r="BG2466" s="441"/>
      <c r="BH2466" s="441"/>
      <c r="BI2466" s="441"/>
      <c r="BJ2466" s="441"/>
      <c r="BK2466" s="441"/>
    </row>
    <row r="2467" spans="1:63" x14ac:dyDescent="0.25">
      <c r="A2467" s="443"/>
      <c r="B2467" s="438"/>
      <c r="C2467" s="441"/>
      <c r="D2467" s="441"/>
      <c r="E2467" s="441"/>
      <c r="I2467" s="442"/>
      <c r="Q2467" s="443"/>
      <c r="S2467" s="443"/>
      <c r="T2467" s="441"/>
      <c r="U2467" s="444"/>
      <c r="V2467" s="438"/>
      <c r="W2467" s="443"/>
      <c r="X2467" s="443"/>
      <c r="Y2467" s="441"/>
      <c r="Z2467" s="445"/>
      <c r="AA2467" s="441"/>
      <c r="AB2467" s="443"/>
      <c r="AC2467" s="441"/>
      <c r="AD2467" s="444"/>
      <c r="AG2467" s="441"/>
      <c r="AH2467" s="441"/>
      <c r="AI2467" s="443"/>
      <c r="AL2467" s="441"/>
      <c r="AN2467" s="441"/>
      <c r="AO2467" s="443"/>
      <c r="AP2467" s="441"/>
      <c r="AQ2467" s="441"/>
      <c r="AR2467" s="441"/>
      <c r="AS2467" s="441"/>
      <c r="AT2467" s="441"/>
      <c r="AU2467" s="441"/>
      <c r="AV2467" s="443"/>
      <c r="AW2467" s="442"/>
      <c r="AY2467" s="441"/>
      <c r="BC2467" s="441"/>
      <c r="BD2467" s="441"/>
      <c r="BE2467" s="441"/>
      <c r="BF2467" s="441"/>
      <c r="BG2467" s="441"/>
      <c r="BH2467" s="441"/>
      <c r="BI2467" s="441"/>
      <c r="BJ2467" s="441"/>
      <c r="BK2467" s="441"/>
    </row>
    <row r="2468" spans="1:63" x14ac:dyDescent="0.25">
      <c r="A2468" s="443"/>
      <c r="B2468" s="438"/>
      <c r="C2468" s="441"/>
      <c r="D2468" s="441"/>
      <c r="E2468" s="441"/>
      <c r="I2468" s="442"/>
      <c r="Q2468" s="443"/>
      <c r="S2468" s="443"/>
      <c r="T2468" s="441"/>
      <c r="U2468" s="444"/>
      <c r="V2468" s="438"/>
      <c r="W2468" s="443"/>
      <c r="X2468" s="443"/>
      <c r="Y2468" s="441"/>
      <c r="Z2468" s="445"/>
      <c r="AA2468" s="441"/>
      <c r="AB2468" s="443"/>
      <c r="AC2468" s="441"/>
      <c r="AD2468" s="444"/>
      <c r="AG2468" s="441"/>
      <c r="AH2468" s="441"/>
      <c r="AI2468" s="443"/>
      <c r="AL2468" s="441"/>
      <c r="AN2468" s="441"/>
      <c r="AO2468" s="443"/>
      <c r="AP2468" s="441"/>
      <c r="AQ2468" s="441"/>
      <c r="AR2468" s="441"/>
      <c r="AS2468" s="441"/>
      <c r="AT2468" s="441"/>
      <c r="AU2468" s="441"/>
      <c r="AV2468" s="443"/>
      <c r="AW2468" s="442"/>
      <c r="AY2468" s="441"/>
      <c r="BC2468" s="441"/>
      <c r="BD2468" s="441"/>
      <c r="BE2468" s="441"/>
      <c r="BF2468" s="441"/>
      <c r="BG2468" s="441"/>
      <c r="BH2468" s="441"/>
      <c r="BI2468" s="441"/>
      <c r="BJ2468" s="441"/>
      <c r="BK2468" s="441"/>
    </row>
    <row r="2469" spans="1:63" x14ac:dyDescent="0.25">
      <c r="A2469" s="443"/>
      <c r="B2469" s="438"/>
      <c r="C2469" s="441"/>
      <c r="D2469" s="441"/>
      <c r="E2469" s="441"/>
      <c r="I2469" s="442"/>
      <c r="Q2469" s="443"/>
      <c r="S2469" s="443"/>
      <c r="T2469" s="441"/>
      <c r="U2469" s="444"/>
      <c r="V2469" s="438"/>
      <c r="W2469" s="443"/>
      <c r="X2469" s="443"/>
      <c r="Y2469" s="441"/>
      <c r="Z2469" s="445"/>
      <c r="AA2469" s="441"/>
      <c r="AB2469" s="443"/>
      <c r="AC2469" s="441"/>
      <c r="AD2469" s="444"/>
      <c r="AG2469" s="441"/>
      <c r="AH2469" s="441"/>
      <c r="AI2469" s="443"/>
      <c r="AL2469" s="441"/>
      <c r="AN2469" s="441"/>
      <c r="AO2469" s="443"/>
      <c r="AP2469" s="441"/>
      <c r="AQ2469" s="441"/>
      <c r="AR2469" s="441"/>
      <c r="AS2469" s="441"/>
      <c r="AT2469" s="441"/>
      <c r="AU2469" s="441"/>
      <c r="AV2469" s="443"/>
      <c r="AW2469" s="442"/>
      <c r="AY2469" s="441"/>
      <c r="BC2469" s="441"/>
      <c r="BD2469" s="441"/>
      <c r="BE2469" s="441"/>
      <c r="BF2469" s="441"/>
      <c r="BG2469" s="441"/>
      <c r="BH2469" s="441"/>
      <c r="BI2469" s="441"/>
      <c r="BJ2469" s="441"/>
      <c r="BK2469" s="441"/>
    </row>
    <row r="2470" spans="1:63" x14ac:dyDescent="0.25">
      <c r="A2470" s="443"/>
      <c r="B2470" s="438"/>
      <c r="C2470" s="441"/>
      <c r="D2470" s="441"/>
      <c r="E2470" s="441"/>
      <c r="I2470" s="442"/>
      <c r="Q2470" s="443"/>
      <c r="S2470" s="443"/>
      <c r="T2470" s="441"/>
      <c r="U2470" s="444"/>
      <c r="V2470" s="438"/>
      <c r="W2470" s="443"/>
      <c r="X2470" s="443"/>
      <c r="Y2470" s="441"/>
      <c r="Z2470" s="445"/>
      <c r="AA2470" s="441"/>
      <c r="AB2470" s="443"/>
      <c r="AC2470" s="441"/>
      <c r="AD2470" s="444"/>
      <c r="AG2470" s="441"/>
      <c r="AH2470" s="441"/>
      <c r="AI2470" s="443"/>
      <c r="AL2470" s="441"/>
      <c r="AN2470" s="441"/>
      <c r="AO2470" s="443"/>
      <c r="AP2470" s="441"/>
      <c r="AQ2470" s="441"/>
      <c r="AR2470" s="441"/>
      <c r="AS2470" s="441"/>
      <c r="AT2470" s="441"/>
      <c r="AU2470" s="441"/>
      <c r="AV2470" s="443"/>
      <c r="AW2470" s="442"/>
      <c r="AY2470" s="441"/>
      <c r="BC2470" s="441"/>
      <c r="BD2470" s="441"/>
      <c r="BE2470" s="441"/>
      <c r="BF2470" s="441"/>
      <c r="BG2470" s="441"/>
      <c r="BH2470" s="441"/>
      <c r="BI2470" s="441"/>
      <c r="BJ2470" s="441"/>
      <c r="BK2470" s="441"/>
    </row>
    <row r="2471" spans="1:63" x14ac:dyDescent="0.25">
      <c r="A2471" s="443"/>
      <c r="B2471" s="438"/>
      <c r="C2471" s="441"/>
      <c r="D2471" s="441"/>
      <c r="E2471" s="441"/>
      <c r="I2471" s="442"/>
      <c r="Q2471" s="443"/>
      <c r="S2471" s="443"/>
      <c r="T2471" s="441"/>
      <c r="U2471" s="444"/>
      <c r="V2471" s="438"/>
      <c r="W2471" s="443"/>
      <c r="X2471" s="443"/>
      <c r="Y2471" s="441"/>
      <c r="Z2471" s="445"/>
      <c r="AA2471" s="441"/>
      <c r="AB2471" s="443"/>
      <c r="AC2471" s="441"/>
      <c r="AD2471" s="444"/>
      <c r="AG2471" s="441"/>
      <c r="AH2471" s="441"/>
      <c r="AI2471" s="443"/>
      <c r="AL2471" s="441"/>
      <c r="AN2471" s="441"/>
      <c r="AO2471" s="443"/>
      <c r="AP2471" s="441"/>
      <c r="AQ2471" s="441"/>
      <c r="AR2471" s="441"/>
      <c r="AS2471" s="441"/>
      <c r="AT2471" s="441"/>
      <c r="AU2471" s="441"/>
      <c r="AV2471" s="443"/>
      <c r="AW2471" s="442"/>
      <c r="AY2471" s="441"/>
      <c r="BC2471" s="441"/>
      <c r="BD2471" s="441"/>
      <c r="BE2471" s="441"/>
      <c r="BF2471" s="441"/>
      <c r="BG2471" s="441"/>
      <c r="BH2471" s="441"/>
      <c r="BI2471" s="441"/>
      <c r="BJ2471" s="441"/>
      <c r="BK2471" s="441"/>
    </row>
    <row r="2472" spans="1:63" x14ac:dyDescent="0.25">
      <c r="A2472" s="443"/>
      <c r="B2472" s="438"/>
      <c r="C2472" s="441"/>
      <c r="D2472" s="441"/>
      <c r="E2472" s="441"/>
      <c r="I2472" s="442"/>
      <c r="Q2472" s="443"/>
      <c r="S2472" s="443"/>
      <c r="T2472" s="441"/>
      <c r="U2472" s="444"/>
      <c r="V2472" s="438"/>
      <c r="W2472" s="443"/>
      <c r="X2472" s="443"/>
      <c r="Y2472" s="441"/>
      <c r="Z2472" s="445"/>
      <c r="AA2472" s="441"/>
      <c r="AB2472" s="443"/>
      <c r="AC2472" s="441"/>
      <c r="AD2472" s="444"/>
      <c r="AG2472" s="441"/>
      <c r="AH2472" s="441"/>
      <c r="AI2472" s="443"/>
      <c r="AL2472" s="441"/>
      <c r="AN2472" s="441"/>
      <c r="AO2472" s="443"/>
      <c r="AP2472" s="441"/>
      <c r="AQ2472" s="441"/>
      <c r="AR2472" s="441"/>
      <c r="AS2472" s="441"/>
      <c r="AT2472" s="441"/>
      <c r="AU2472" s="441"/>
      <c r="AV2472" s="443"/>
      <c r="AW2472" s="442"/>
      <c r="AY2472" s="441"/>
      <c r="BC2472" s="441"/>
      <c r="BD2472" s="441"/>
      <c r="BE2472" s="441"/>
      <c r="BF2472" s="441"/>
      <c r="BG2472" s="441"/>
      <c r="BH2472" s="441"/>
      <c r="BI2472" s="441"/>
      <c r="BJ2472" s="441"/>
      <c r="BK2472" s="441"/>
    </row>
    <row r="2473" spans="1:63" x14ac:dyDescent="0.25">
      <c r="A2473" s="443"/>
      <c r="B2473" s="438"/>
      <c r="C2473" s="441"/>
      <c r="D2473" s="441"/>
      <c r="E2473" s="441"/>
      <c r="I2473" s="442"/>
      <c r="Q2473" s="443"/>
      <c r="S2473" s="443"/>
      <c r="T2473" s="441"/>
      <c r="U2473" s="444"/>
      <c r="V2473" s="438"/>
      <c r="W2473" s="443"/>
      <c r="X2473" s="443"/>
      <c r="Y2473" s="441"/>
      <c r="Z2473" s="445"/>
      <c r="AA2473" s="441"/>
      <c r="AB2473" s="443"/>
      <c r="AC2473" s="441"/>
      <c r="AD2473" s="444"/>
      <c r="AG2473" s="441"/>
      <c r="AH2473" s="441"/>
      <c r="AI2473" s="443"/>
      <c r="AL2473" s="441"/>
      <c r="AN2473" s="441"/>
      <c r="AO2473" s="443"/>
      <c r="AP2473" s="441"/>
      <c r="AQ2473" s="441"/>
      <c r="AR2473" s="441"/>
      <c r="AS2473" s="441"/>
      <c r="AT2473" s="441"/>
      <c r="AU2473" s="441"/>
      <c r="AV2473" s="443"/>
      <c r="AW2473" s="442"/>
      <c r="AY2473" s="441"/>
      <c r="BC2473" s="441"/>
      <c r="BD2473" s="441"/>
      <c r="BE2473" s="441"/>
      <c r="BF2473" s="441"/>
      <c r="BG2473" s="441"/>
      <c r="BH2473" s="441"/>
      <c r="BI2473" s="441"/>
      <c r="BJ2473" s="441"/>
      <c r="BK2473" s="441"/>
    </row>
    <row r="2474" spans="1:63" x14ac:dyDescent="0.25">
      <c r="A2474" s="443"/>
      <c r="B2474" s="438"/>
      <c r="C2474" s="441"/>
      <c r="D2474" s="441"/>
      <c r="E2474" s="441"/>
      <c r="I2474" s="442"/>
      <c r="Q2474" s="443"/>
      <c r="S2474" s="443"/>
      <c r="T2474" s="441"/>
      <c r="U2474" s="444"/>
      <c r="V2474" s="438"/>
      <c r="W2474" s="443"/>
      <c r="X2474" s="443"/>
      <c r="Y2474" s="441"/>
      <c r="Z2474" s="445"/>
      <c r="AA2474" s="441"/>
      <c r="AB2474" s="443"/>
      <c r="AC2474" s="441"/>
      <c r="AD2474" s="444"/>
      <c r="AG2474" s="441"/>
      <c r="AH2474" s="441"/>
      <c r="AI2474" s="443"/>
      <c r="AL2474" s="441"/>
      <c r="AN2474" s="441"/>
      <c r="AO2474" s="443"/>
      <c r="AP2474" s="441"/>
      <c r="AQ2474" s="441"/>
      <c r="AR2474" s="441"/>
      <c r="AS2474" s="441"/>
      <c r="AT2474" s="441"/>
      <c r="AU2474" s="441"/>
      <c r="AV2474" s="443"/>
      <c r="AW2474" s="442"/>
      <c r="AY2474" s="441"/>
      <c r="BC2474" s="441"/>
      <c r="BD2474" s="441"/>
      <c r="BE2474" s="441"/>
      <c r="BF2474" s="441"/>
      <c r="BG2474" s="441"/>
      <c r="BH2474" s="441"/>
      <c r="BI2474" s="441"/>
      <c r="BJ2474" s="441"/>
      <c r="BK2474" s="441"/>
    </row>
    <row r="2475" spans="1:63" x14ac:dyDescent="0.25">
      <c r="A2475" s="443"/>
      <c r="B2475" s="438"/>
      <c r="C2475" s="441"/>
      <c r="D2475" s="441"/>
      <c r="E2475" s="441"/>
      <c r="I2475" s="442"/>
      <c r="Q2475" s="443"/>
      <c r="S2475" s="443"/>
      <c r="T2475" s="441"/>
      <c r="U2475" s="444"/>
      <c r="V2475" s="438"/>
      <c r="W2475" s="443"/>
      <c r="X2475" s="443"/>
      <c r="Y2475" s="441"/>
      <c r="Z2475" s="445"/>
      <c r="AA2475" s="441"/>
      <c r="AB2475" s="443"/>
      <c r="AC2475" s="441"/>
      <c r="AD2475" s="444"/>
      <c r="AG2475" s="441"/>
      <c r="AH2475" s="441"/>
      <c r="AI2475" s="443"/>
      <c r="AL2475" s="441"/>
      <c r="AN2475" s="441"/>
      <c r="AO2475" s="443"/>
      <c r="AP2475" s="441"/>
      <c r="AQ2475" s="441"/>
      <c r="AR2475" s="441"/>
      <c r="AS2475" s="441"/>
      <c r="AT2475" s="441"/>
      <c r="AU2475" s="441"/>
      <c r="AV2475" s="443"/>
      <c r="AW2475" s="442"/>
      <c r="AY2475" s="441"/>
      <c r="BC2475" s="441"/>
      <c r="BD2475" s="441"/>
      <c r="BE2475" s="441"/>
      <c r="BF2475" s="441"/>
      <c r="BG2475" s="441"/>
      <c r="BH2475" s="441"/>
      <c r="BI2475" s="441"/>
      <c r="BJ2475" s="441"/>
      <c r="BK2475" s="441"/>
    </row>
    <row r="2476" spans="1:63" x14ac:dyDescent="0.25">
      <c r="A2476" s="443"/>
      <c r="B2476" s="438"/>
      <c r="C2476" s="441"/>
      <c r="D2476" s="441"/>
      <c r="E2476" s="441"/>
      <c r="I2476" s="442"/>
      <c r="Q2476" s="443"/>
      <c r="S2476" s="443"/>
      <c r="T2476" s="441"/>
      <c r="U2476" s="444"/>
      <c r="V2476" s="438"/>
      <c r="W2476" s="443"/>
      <c r="X2476" s="443"/>
      <c r="Y2476" s="441"/>
      <c r="Z2476" s="445"/>
      <c r="AA2476" s="441"/>
      <c r="AB2476" s="443"/>
      <c r="AC2476" s="441"/>
      <c r="AD2476" s="444"/>
      <c r="AG2476" s="441"/>
      <c r="AH2476" s="441"/>
      <c r="AI2476" s="443"/>
      <c r="AL2476" s="441"/>
      <c r="AN2476" s="441"/>
      <c r="AO2476" s="443"/>
      <c r="AP2476" s="441"/>
      <c r="AQ2476" s="441"/>
      <c r="AR2476" s="441"/>
      <c r="AS2476" s="441"/>
      <c r="AT2476" s="441"/>
      <c r="AU2476" s="441"/>
      <c r="AV2476" s="443"/>
      <c r="AW2476" s="442"/>
      <c r="AY2476" s="441"/>
      <c r="BC2476" s="441"/>
      <c r="BD2476" s="441"/>
      <c r="BE2476" s="441"/>
      <c r="BF2476" s="441"/>
      <c r="BG2476" s="441"/>
      <c r="BH2476" s="441"/>
      <c r="BI2476" s="441"/>
      <c r="BJ2476" s="441"/>
      <c r="BK2476" s="441"/>
    </row>
    <row r="2477" spans="1:63" x14ac:dyDescent="0.25">
      <c r="A2477" s="443"/>
      <c r="B2477" s="438"/>
      <c r="C2477" s="441"/>
      <c r="D2477" s="441"/>
      <c r="E2477" s="441"/>
      <c r="I2477" s="442"/>
      <c r="Q2477" s="443"/>
      <c r="S2477" s="443"/>
      <c r="T2477" s="441"/>
      <c r="U2477" s="444"/>
      <c r="V2477" s="438"/>
      <c r="W2477" s="443"/>
      <c r="X2477" s="443"/>
      <c r="Y2477" s="441"/>
      <c r="Z2477" s="445"/>
      <c r="AA2477" s="441"/>
      <c r="AB2477" s="443"/>
      <c r="AC2477" s="441"/>
      <c r="AD2477" s="444"/>
      <c r="AG2477" s="441"/>
      <c r="AH2477" s="441"/>
      <c r="AI2477" s="443"/>
      <c r="AL2477" s="441"/>
      <c r="AN2477" s="441"/>
      <c r="AO2477" s="443"/>
      <c r="AP2477" s="441"/>
      <c r="AQ2477" s="441"/>
      <c r="AR2477" s="441"/>
      <c r="AS2477" s="441"/>
      <c r="AT2477" s="441"/>
      <c r="AU2477" s="441"/>
      <c r="AV2477" s="443"/>
      <c r="AW2477" s="442"/>
      <c r="AY2477" s="441"/>
      <c r="BC2477" s="441"/>
      <c r="BD2477" s="441"/>
      <c r="BE2477" s="441"/>
      <c r="BF2477" s="441"/>
      <c r="BG2477" s="441"/>
      <c r="BH2477" s="441"/>
      <c r="BI2477" s="441"/>
      <c r="BJ2477" s="441"/>
      <c r="BK2477" s="441"/>
    </row>
    <row r="2478" spans="1:63" x14ac:dyDescent="0.25">
      <c r="A2478" s="443"/>
      <c r="B2478" s="438"/>
      <c r="C2478" s="441"/>
      <c r="D2478" s="441"/>
      <c r="E2478" s="441"/>
      <c r="I2478" s="442"/>
      <c r="Q2478" s="443"/>
      <c r="S2478" s="443"/>
      <c r="T2478" s="441"/>
      <c r="U2478" s="444"/>
      <c r="V2478" s="438"/>
      <c r="W2478" s="443"/>
      <c r="X2478" s="443"/>
      <c r="Y2478" s="441"/>
      <c r="Z2478" s="445"/>
      <c r="AA2478" s="441"/>
      <c r="AB2478" s="443"/>
      <c r="AC2478" s="441"/>
      <c r="AD2478" s="444"/>
      <c r="AG2478" s="441"/>
      <c r="AH2478" s="441"/>
      <c r="AI2478" s="443"/>
      <c r="AL2478" s="441"/>
      <c r="AN2478" s="441"/>
      <c r="AO2478" s="443"/>
      <c r="AP2478" s="441"/>
      <c r="AQ2478" s="441"/>
      <c r="AR2478" s="441"/>
      <c r="AS2478" s="441"/>
      <c r="AT2478" s="441"/>
      <c r="AU2478" s="441"/>
      <c r="AV2478" s="443"/>
      <c r="AW2478" s="442"/>
      <c r="AY2478" s="441"/>
      <c r="BC2478" s="441"/>
      <c r="BD2478" s="441"/>
      <c r="BE2478" s="441"/>
      <c r="BF2478" s="441"/>
      <c r="BG2478" s="441"/>
      <c r="BH2478" s="441"/>
      <c r="BI2478" s="441"/>
      <c r="BJ2478" s="441"/>
      <c r="BK2478" s="441"/>
    </row>
    <row r="2479" spans="1:63" x14ac:dyDescent="0.25">
      <c r="A2479" s="443"/>
      <c r="B2479" s="438"/>
      <c r="C2479" s="441"/>
      <c r="D2479" s="441"/>
      <c r="E2479" s="441"/>
      <c r="I2479" s="442"/>
      <c r="Q2479" s="443"/>
      <c r="S2479" s="443"/>
      <c r="T2479" s="441"/>
      <c r="U2479" s="444"/>
      <c r="V2479" s="438"/>
      <c r="W2479" s="443"/>
      <c r="X2479" s="443"/>
      <c r="Y2479" s="441"/>
      <c r="Z2479" s="445"/>
      <c r="AA2479" s="441"/>
      <c r="AB2479" s="443"/>
      <c r="AC2479" s="441"/>
      <c r="AD2479" s="444"/>
      <c r="AG2479" s="441"/>
      <c r="AH2479" s="441"/>
      <c r="AI2479" s="443"/>
      <c r="AL2479" s="441"/>
      <c r="AN2479" s="441"/>
      <c r="AO2479" s="443"/>
      <c r="AP2479" s="441"/>
      <c r="AQ2479" s="441"/>
      <c r="AR2479" s="441"/>
      <c r="AS2479" s="441"/>
      <c r="AT2479" s="441"/>
      <c r="AU2479" s="441"/>
      <c r="AV2479" s="443"/>
      <c r="AW2479" s="442"/>
      <c r="AY2479" s="441"/>
      <c r="BC2479" s="441"/>
      <c r="BD2479" s="441"/>
      <c r="BE2479" s="441"/>
      <c r="BF2479" s="441"/>
      <c r="BG2479" s="441"/>
      <c r="BH2479" s="441"/>
      <c r="BI2479" s="441"/>
      <c r="BJ2479" s="441"/>
      <c r="BK2479" s="441"/>
    </row>
    <row r="2480" spans="1:63" x14ac:dyDescent="0.25">
      <c r="A2480" s="443"/>
      <c r="B2480" s="438"/>
      <c r="C2480" s="441"/>
      <c r="D2480" s="441"/>
      <c r="E2480" s="441"/>
      <c r="I2480" s="442"/>
      <c r="Q2480" s="443"/>
      <c r="S2480" s="443"/>
      <c r="T2480" s="441"/>
      <c r="U2480" s="444"/>
      <c r="V2480" s="438"/>
      <c r="W2480" s="443"/>
      <c r="X2480" s="443"/>
      <c r="Y2480" s="441"/>
      <c r="Z2480" s="445"/>
      <c r="AA2480" s="441"/>
      <c r="AB2480" s="443"/>
      <c r="AC2480" s="441"/>
      <c r="AD2480" s="444"/>
      <c r="AG2480" s="441"/>
      <c r="AH2480" s="441"/>
      <c r="AI2480" s="443"/>
      <c r="AL2480" s="441"/>
      <c r="AN2480" s="441"/>
      <c r="AO2480" s="443"/>
      <c r="AP2480" s="441"/>
      <c r="AQ2480" s="441"/>
      <c r="AR2480" s="441"/>
      <c r="AS2480" s="441"/>
      <c r="AT2480" s="441"/>
      <c r="AU2480" s="441"/>
      <c r="AV2480" s="443"/>
      <c r="AW2480" s="442"/>
      <c r="AY2480" s="441"/>
      <c r="BC2480" s="441"/>
      <c r="BD2480" s="441"/>
      <c r="BE2480" s="441"/>
      <c r="BF2480" s="441"/>
      <c r="BG2480" s="441"/>
      <c r="BH2480" s="441"/>
      <c r="BI2480" s="441"/>
      <c r="BJ2480" s="441"/>
      <c r="BK2480" s="441"/>
    </row>
    <row r="2481" spans="1:63" x14ac:dyDescent="0.25">
      <c r="A2481" s="443"/>
      <c r="B2481" s="438"/>
      <c r="C2481" s="441"/>
      <c r="D2481" s="441"/>
      <c r="E2481" s="441"/>
      <c r="I2481" s="442"/>
      <c r="Q2481" s="443"/>
      <c r="S2481" s="443"/>
      <c r="T2481" s="441"/>
      <c r="U2481" s="444"/>
      <c r="V2481" s="438"/>
      <c r="W2481" s="443"/>
      <c r="X2481" s="443"/>
      <c r="Y2481" s="441"/>
      <c r="Z2481" s="445"/>
      <c r="AA2481" s="441"/>
      <c r="AB2481" s="443"/>
      <c r="AC2481" s="441"/>
      <c r="AD2481" s="444"/>
      <c r="AG2481" s="441"/>
      <c r="AH2481" s="441"/>
      <c r="AI2481" s="443"/>
      <c r="AL2481" s="441"/>
      <c r="AN2481" s="441"/>
      <c r="AO2481" s="443"/>
      <c r="AP2481" s="441"/>
      <c r="AQ2481" s="441"/>
      <c r="AR2481" s="441"/>
      <c r="AS2481" s="441"/>
      <c r="AT2481" s="441"/>
      <c r="AU2481" s="441"/>
      <c r="AV2481" s="443"/>
      <c r="AW2481" s="442"/>
      <c r="AY2481" s="441"/>
      <c r="BC2481" s="441"/>
      <c r="BD2481" s="441"/>
      <c r="BE2481" s="441"/>
      <c r="BF2481" s="441"/>
      <c r="BG2481" s="441"/>
      <c r="BH2481" s="441"/>
      <c r="BI2481" s="441"/>
      <c r="BJ2481" s="441"/>
      <c r="BK2481" s="441"/>
    </row>
    <row r="2482" spans="1:63" x14ac:dyDescent="0.25">
      <c r="A2482" s="443"/>
      <c r="B2482" s="438"/>
      <c r="C2482" s="441"/>
      <c r="D2482" s="441"/>
      <c r="E2482" s="441"/>
      <c r="I2482" s="442"/>
      <c r="Q2482" s="443"/>
      <c r="S2482" s="443"/>
      <c r="T2482" s="441"/>
      <c r="U2482" s="444"/>
      <c r="V2482" s="438"/>
      <c r="W2482" s="443"/>
      <c r="X2482" s="443"/>
      <c r="Y2482" s="441"/>
      <c r="Z2482" s="445"/>
      <c r="AA2482" s="441"/>
      <c r="AB2482" s="443"/>
      <c r="AC2482" s="441"/>
      <c r="AD2482" s="444"/>
      <c r="AG2482" s="441"/>
      <c r="AH2482" s="441"/>
      <c r="AI2482" s="443"/>
      <c r="AL2482" s="441"/>
      <c r="AN2482" s="441"/>
      <c r="AO2482" s="443"/>
      <c r="AP2482" s="441"/>
      <c r="AQ2482" s="441"/>
      <c r="AR2482" s="441"/>
      <c r="AS2482" s="441"/>
      <c r="AT2482" s="441"/>
      <c r="AU2482" s="441"/>
      <c r="AV2482" s="443"/>
      <c r="AW2482" s="442"/>
      <c r="AY2482" s="441"/>
      <c r="BC2482" s="441"/>
      <c r="BD2482" s="441"/>
      <c r="BE2482" s="441"/>
      <c r="BF2482" s="441"/>
      <c r="BG2482" s="441"/>
      <c r="BH2482" s="441"/>
      <c r="BI2482" s="441"/>
      <c r="BJ2482" s="441"/>
      <c r="BK2482" s="441"/>
    </row>
    <row r="2483" spans="1:63" x14ac:dyDescent="0.25">
      <c r="A2483" s="443"/>
      <c r="B2483" s="438"/>
      <c r="C2483" s="441"/>
      <c r="D2483" s="441"/>
      <c r="E2483" s="441"/>
      <c r="I2483" s="442"/>
      <c r="Q2483" s="443"/>
      <c r="S2483" s="443"/>
      <c r="T2483" s="441"/>
      <c r="U2483" s="444"/>
      <c r="V2483" s="438"/>
      <c r="W2483" s="443"/>
      <c r="X2483" s="443"/>
      <c r="Y2483" s="441"/>
      <c r="Z2483" s="445"/>
      <c r="AA2483" s="441"/>
      <c r="AB2483" s="443"/>
      <c r="AC2483" s="441"/>
      <c r="AD2483" s="444"/>
      <c r="AG2483" s="441"/>
      <c r="AH2483" s="441"/>
      <c r="AI2483" s="443"/>
      <c r="AL2483" s="441"/>
      <c r="AN2483" s="441"/>
      <c r="AO2483" s="443"/>
      <c r="AP2483" s="441"/>
      <c r="AQ2483" s="441"/>
      <c r="AR2483" s="441"/>
      <c r="AS2483" s="441"/>
      <c r="AT2483" s="441"/>
      <c r="AU2483" s="441"/>
      <c r="AV2483" s="443"/>
      <c r="AW2483" s="442"/>
      <c r="AY2483" s="441"/>
      <c r="BC2483" s="441"/>
      <c r="BD2483" s="441"/>
      <c r="BE2483" s="441"/>
      <c r="BF2483" s="441"/>
      <c r="BG2483" s="441"/>
      <c r="BH2483" s="441"/>
      <c r="BI2483" s="441"/>
      <c r="BJ2483" s="441"/>
      <c r="BK2483" s="441"/>
    </row>
    <row r="2484" spans="1:63" x14ac:dyDescent="0.25">
      <c r="A2484" s="443"/>
      <c r="B2484" s="438"/>
      <c r="C2484" s="441"/>
      <c r="D2484" s="441"/>
      <c r="E2484" s="441"/>
      <c r="I2484" s="442"/>
      <c r="Q2484" s="443"/>
      <c r="S2484" s="443"/>
      <c r="T2484" s="441"/>
      <c r="U2484" s="444"/>
      <c r="V2484" s="438"/>
      <c r="W2484" s="443"/>
      <c r="X2484" s="443"/>
      <c r="Y2484" s="441"/>
      <c r="Z2484" s="445"/>
      <c r="AA2484" s="441"/>
      <c r="AB2484" s="443"/>
      <c r="AC2484" s="441"/>
      <c r="AD2484" s="444"/>
      <c r="AG2484" s="441"/>
      <c r="AH2484" s="441"/>
      <c r="AI2484" s="443"/>
      <c r="AL2484" s="441"/>
      <c r="AN2484" s="441"/>
      <c r="AO2484" s="443"/>
      <c r="AP2484" s="441"/>
      <c r="AQ2484" s="441"/>
      <c r="AR2484" s="441"/>
      <c r="AS2484" s="441"/>
      <c r="AT2484" s="441"/>
      <c r="AU2484" s="441"/>
      <c r="AV2484" s="443"/>
      <c r="AW2484" s="442"/>
      <c r="AY2484" s="441"/>
      <c r="BC2484" s="441"/>
      <c r="BD2484" s="441"/>
      <c r="BE2484" s="441"/>
      <c r="BF2484" s="441"/>
      <c r="BG2484" s="441"/>
      <c r="BH2484" s="441"/>
      <c r="BI2484" s="441"/>
      <c r="BJ2484" s="441"/>
      <c r="BK2484" s="441"/>
    </row>
    <row r="2485" spans="1:63" x14ac:dyDescent="0.25">
      <c r="A2485" s="443"/>
      <c r="B2485" s="438"/>
      <c r="C2485" s="441"/>
      <c r="D2485" s="441"/>
      <c r="E2485" s="441"/>
      <c r="I2485" s="442"/>
      <c r="Q2485" s="443"/>
      <c r="S2485" s="443"/>
      <c r="T2485" s="441"/>
      <c r="U2485" s="444"/>
      <c r="V2485" s="438"/>
      <c r="W2485" s="443"/>
      <c r="X2485" s="443"/>
      <c r="Y2485" s="441"/>
      <c r="Z2485" s="445"/>
      <c r="AA2485" s="441"/>
      <c r="AB2485" s="443"/>
      <c r="AC2485" s="441"/>
      <c r="AD2485" s="444"/>
      <c r="AG2485" s="441"/>
      <c r="AH2485" s="441"/>
      <c r="AI2485" s="443"/>
      <c r="AL2485" s="441"/>
      <c r="AN2485" s="441"/>
      <c r="AO2485" s="443"/>
      <c r="AP2485" s="441"/>
      <c r="AQ2485" s="441"/>
      <c r="AR2485" s="441"/>
      <c r="AS2485" s="441"/>
      <c r="AT2485" s="441"/>
      <c r="AU2485" s="441"/>
      <c r="AV2485" s="443"/>
      <c r="AW2485" s="442"/>
      <c r="AY2485" s="441"/>
      <c r="BC2485" s="441"/>
      <c r="BD2485" s="441"/>
      <c r="BE2485" s="441"/>
      <c r="BF2485" s="441"/>
      <c r="BG2485" s="441"/>
      <c r="BH2485" s="441"/>
      <c r="BI2485" s="441"/>
      <c r="BJ2485" s="441"/>
      <c r="BK2485" s="441"/>
    </row>
    <row r="2486" spans="1:63" x14ac:dyDescent="0.25">
      <c r="A2486" s="443"/>
      <c r="B2486" s="438"/>
      <c r="C2486" s="441"/>
      <c r="D2486" s="441"/>
      <c r="E2486" s="441"/>
      <c r="I2486" s="442"/>
      <c r="Q2486" s="443"/>
      <c r="S2486" s="443"/>
      <c r="T2486" s="441"/>
      <c r="U2486" s="444"/>
      <c r="V2486" s="438"/>
      <c r="W2486" s="443"/>
      <c r="X2486" s="443"/>
      <c r="Y2486" s="441"/>
      <c r="Z2486" s="445"/>
      <c r="AA2486" s="441"/>
      <c r="AB2486" s="443"/>
      <c r="AC2486" s="441"/>
      <c r="AD2486" s="444"/>
      <c r="AG2486" s="441"/>
      <c r="AH2486" s="441"/>
      <c r="AI2486" s="443"/>
      <c r="AL2486" s="441"/>
      <c r="AN2486" s="441"/>
      <c r="AO2486" s="443"/>
      <c r="AP2486" s="441"/>
      <c r="AQ2486" s="441"/>
      <c r="AR2486" s="441"/>
      <c r="AS2486" s="441"/>
      <c r="AT2486" s="441"/>
      <c r="AU2486" s="441"/>
      <c r="AV2486" s="443"/>
      <c r="AW2486" s="442"/>
      <c r="AY2486" s="441"/>
      <c r="BC2486" s="441"/>
      <c r="BD2486" s="441"/>
      <c r="BE2486" s="441"/>
      <c r="BF2486" s="441"/>
      <c r="BG2486" s="441"/>
      <c r="BH2486" s="441"/>
      <c r="BI2486" s="441"/>
      <c r="BJ2486" s="441"/>
      <c r="BK2486" s="441"/>
    </row>
    <row r="2487" spans="1:63" x14ac:dyDescent="0.25">
      <c r="A2487" s="443"/>
      <c r="B2487" s="438"/>
      <c r="C2487" s="441"/>
      <c r="D2487" s="441"/>
      <c r="E2487" s="441"/>
      <c r="I2487" s="442"/>
      <c r="Q2487" s="443"/>
      <c r="S2487" s="443"/>
      <c r="T2487" s="441"/>
      <c r="U2487" s="444"/>
      <c r="V2487" s="438"/>
      <c r="W2487" s="443"/>
      <c r="X2487" s="443"/>
      <c r="Y2487" s="441"/>
      <c r="Z2487" s="445"/>
      <c r="AA2487" s="441"/>
      <c r="AB2487" s="443"/>
      <c r="AC2487" s="441"/>
      <c r="AD2487" s="444"/>
      <c r="AG2487" s="441"/>
      <c r="AH2487" s="441"/>
      <c r="AI2487" s="443"/>
      <c r="AL2487" s="441"/>
      <c r="AN2487" s="441"/>
      <c r="AO2487" s="443"/>
      <c r="AP2487" s="441"/>
      <c r="AQ2487" s="441"/>
      <c r="AR2487" s="441"/>
      <c r="AS2487" s="441"/>
      <c r="AT2487" s="441"/>
      <c r="AU2487" s="441"/>
      <c r="AV2487" s="443"/>
      <c r="AW2487" s="442"/>
      <c r="AY2487" s="441"/>
      <c r="BC2487" s="441"/>
      <c r="BD2487" s="441"/>
      <c r="BE2487" s="441"/>
      <c r="BF2487" s="441"/>
      <c r="BG2487" s="441"/>
      <c r="BH2487" s="441"/>
      <c r="BI2487" s="441"/>
      <c r="BJ2487" s="441"/>
      <c r="BK2487" s="441"/>
    </row>
    <row r="2488" spans="1:63" x14ac:dyDescent="0.25">
      <c r="A2488" s="443"/>
      <c r="B2488" s="438"/>
      <c r="C2488" s="441"/>
      <c r="D2488" s="441"/>
      <c r="E2488" s="441"/>
      <c r="I2488" s="442"/>
      <c r="Q2488" s="443"/>
      <c r="S2488" s="443"/>
      <c r="T2488" s="441"/>
      <c r="U2488" s="444"/>
      <c r="V2488" s="438"/>
      <c r="W2488" s="443"/>
      <c r="X2488" s="443"/>
      <c r="Y2488" s="441"/>
      <c r="Z2488" s="445"/>
      <c r="AA2488" s="441"/>
      <c r="AB2488" s="443"/>
      <c r="AC2488" s="441"/>
      <c r="AD2488" s="444"/>
      <c r="AG2488" s="441"/>
      <c r="AH2488" s="441"/>
      <c r="AI2488" s="443"/>
      <c r="AL2488" s="441"/>
      <c r="AN2488" s="441"/>
      <c r="AO2488" s="443"/>
      <c r="AP2488" s="441"/>
      <c r="AQ2488" s="441"/>
      <c r="AR2488" s="441"/>
      <c r="AS2488" s="441"/>
      <c r="AT2488" s="441"/>
      <c r="AU2488" s="441"/>
      <c r="AV2488" s="443"/>
      <c r="AW2488" s="442"/>
      <c r="AY2488" s="441"/>
      <c r="BC2488" s="441"/>
      <c r="BD2488" s="441"/>
      <c r="BE2488" s="441"/>
      <c r="BF2488" s="441"/>
      <c r="BG2488" s="441"/>
      <c r="BH2488" s="441"/>
      <c r="BI2488" s="441"/>
      <c r="BJ2488" s="441"/>
      <c r="BK2488" s="441"/>
    </row>
    <row r="2489" spans="1:63" x14ac:dyDescent="0.25">
      <c r="A2489" s="443"/>
      <c r="B2489" s="438"/>
      <c r="C2489" s="441"/>
      <c r="D2489" s="441"/>
      <c r="E2489" s="441"/>
      <c r="I2489" s="442"/>
      <c r="Q2489" s="443"/>
      <c r="S2489" s="443"/>
      <c r="T2489" s="441"/>
      <c r="U2489" s="444"/>
      <c r="V2489" s="438"/>
      <c r="W2489" s="443"/>
      <c r="X2489" s="443"/>
      <c r="Y2489" s="441"/>
      <c r="Z2489" s="445"/>
      <c r="AA2489" s="441"/>
      <c r="AB2489" s="443"/>
      <c r="AC2489" s="441"/>
      <c r="AD2489" s="444"/>
      <c r="AG2489" s="441"/>
      <c r="AH2489" s="441"/>
      <c r="AI2489" s="443"/>
      <c r="AL2489" s="441"/>
      <c r="AN2489" s="441"/>
      <c r="AO2489" s="443"/>
      <c r="AP2489" s="441"/>
      <c r="AQ2489" s="441"/>
      <c r="AR2489" s="441"/>
      <c r="AS2489" s="441"/>
      <c r="AT2489" s="441"/>
      <c r="AU2489" s="441"/>
      <c r="AV2489" s="443"/>
      <c r="AW2489" s="442"/>
      <c r="AY2489" s="441"/>
      <c r="BC2489" s="441"/>
      <c r="BD2489" s="441"/>
      <c r="BE2489" s="441"/>
      <c r="BF2489" s="441"/>
      <c r="BG2489" s="441"/>
      <c r="BH2489" s="441"/>
      <c r="BI2489" s="441"/>
      <c r="BJ2489" s="441"/>
      <c r="BK2489" s="441"/>
    </row>
    <row r="2490" spans="1:63" x14ac:dyDescent="0.25">
      <c r="A2490" s="443"/>
      <c r="B2490" s="438"/>
      <c r="C2490" s="441"/>
      <c r="D2490" s="441"/>
      <c r="E2490" s="441"/>
      <c r="I2490" s="442"/>
      <c r="Q2490" s="443"/>
      <c r="S2490" s="443"/>
      <c r="T2490" s="441"/>
      <c r="U2490" s="444"/>
      <c r="V2490" s="438"/>
      <c r="W2490" s="443"/>
      <c r="X2490" s="443"/>
      <c r="Y2490" s="441"/>
      <c r="Z2490" s="445"/>
      <c r="AA2490" s="441"/>
      <c r="AB2490" s="443"/>
      <c r="AC2490" s="441"/>
      <c r="AD2490" s="444"/>
      <c r="AG2490" s="441"/>
      <c r="AH2490" s="441"/>
      <c r="AI2490" s="443"/>
      <c r="AL2490" s="441"/>
      <c r="AN2490" s="441"/>
      <c r="AO2490" s="443"/>
      <c r="AP2490" s="441"/>
      <c r="AQ2490" s="441"/>
      <c r="AR2490" s="441"/>
      <c r="AS2490" s="441"/>
      <c r="AT2490" s="441"/>
      <c r="AU2490" s="441"/>
      <c r="AV2490" s="443"/>
      <c r="AW2490" s="442"/>
      <c r="AY2490" s="441"/>
      <c r="BC2490" s="441"/>
      <c r="BD2490" s="441"/>
      <c r="BE2490" s="441"/>
      <c r="BF2490" s="441"/>
      <c r="BG2490" s="441"/>
      <c r="BH2490" s="441"/>
      <c r="BI2490" s="441"/>
      <c r="BJ2490" s="441"/>
      <c r="BK2490" s="441"/>
    </row>
    <row r="2491" spans="1:63" x14ac:dyDescent="0.25">
      <c r="A2491" s="443"/>
      <c r="B2491" s="438"/>
      <c r="C2491" s="441"/>
      <c r="D2491" s="441"/>
      <c r="E2491" s="441"/>
      <c r="I2491" s="442"/>
      <c r="Q2491" s="443"/>
      <c r="S2491" s="443"/>
      <c r="T2491" s="441"/>
      <c r="U2491" s="444"/>
      <c r="V2491" s="438"/>
      <c r="W2491" s="443"/>
      <c r="X2491" s="443"/>
      <c r="Y2491" s="441"/>
      <c r="Z2491" s="445"/>
      <c r="AA2491" s="441"/>
      <c r="AB2491" s="443"/>
      <c r="AC2491" s="441"/>
      <c r="AD2491" s="444"/>
      <c r="AG2491" s="441"/>
      <c r="AH2491" s="441"/>
      <c r="AI2491" s="443"/>
      <c r="AL2491" s="441"/>
      <c r="AN2491" s="441"/>
      <c r="AO2491" s="443"/>
      <c r="AP2491" s="441"/>
      <c r="AQ2491" s="441"/>
      <c r="AR2491" s="441"/>
      <c r="AS2491" s="441"/>
      <c r="AT2491" s="441"/>
      <c r="AU2491" s="441"/>
      <c r="AV2491" s="443"/>
      <c r="AW2491" s="442"/>
      <c r="AY2491" s="441"/>
      <c r="BC2491" s="441"/>
      <c r="BD2491" s="441"/>
      <c r="BE2491" s="441"/>
      <c r="BF2491" s="441"/>
      <c r="BG2491" s="441"/>
      <c r="BH2491" s="441"/>
      <c r="BI2491" s="441"/>
      <c r="BJ2491" s="441"/>
      <c r="BK2491" s="441"/>
    </row>
    <row r="2492" spans="1:63" x14ac:dyDescent="0.25">
      <c r="A2492" s="443"/>
      <c r="B2492" s="438"/>
      <c r="C2492" s="441"/>
      <c r="D2492" s="441"/>
      <c r="E2492" s="441"/>
      <c r="I2492" s="442"/>
      <c r="Q2492" s="443"/>
      <c r="S2492" s="443"/>
      <c r="T2492" s="441"/>
      <c r="U2492" s="444"/>
      <c r="V2492" s="438"/>
      <c r="W2492" s="443"/>
      <c r="X2492" s="443"/>
      <c r="Y2492" s="441"/>
      <c r="Z2492" s="445"/>
      <c r="AA2492" s="441"/>
      <c r="AB2492" s="443"/>
      <c r="AC2492" s="441"/>
      <c r="AD2492" s="444"/>
      <c r="AG2492" s="441"/>
      <c r="AH2492" s="441"/>
      <c r="AI2492" s="443"/>
      <c r="AL2492" s="441"/>
      <c r="AN2492" s="441"/>
      <c r="AO2492" s="443"/>
      <c r="AP2492" s="441"/>
      <c r="AQ2492" s="441"/>
      <c r="AR2492" s="441"/>
      <c r="AS2492" s="441"/>
      <c r="AT2492" s="441"/>
      <c r="AU2492" s="441"/>
      <c r="AV2492" s="443"/>
      <c r="AW2492" s="442"/>
      <c r="AY2492" s="441"/>
      <c r="BC2492" s="441"/>
      <c r="BD2492" s="441"/>
      <c r="BE2492" s="441"/>
      <c r="BF2492" s="441"/>
      <c r="BG2492" s="441"/>
      <c r="BH2492" s="441"/>
      <c r="BI2492" s="441"/>
      <c r="BJ2492" s="441"/>
      <c r="BK2492" s="441"/>
    </row>
    <row r="2493" spans="1:63" x14ac:dyDescent="0.25">
      <c r="A2493" s="443"/>
      <c r="B2493" s="438"/>
      <c r="C2493" s="441"/>
      <c r="D2493" s="441"/>
      <c r="E2493" s="441"/>
      <c r="I2493" s="442"/>
      <c r="Q2493" s="443"/>
      <c r="S2493" s="443"/>
      <c r="T2493" s="441"/>
      <c r="U2493" s="444"/>
      <c r="V2493" s="438"/>
      <c r="W2493" s="443"/>
      <c r="X2493" s="443"/>
      <c r="Y2493" s="441"/>
      <c r="Z2493" s="445"/>
      <c r="AA2493" s="441"/>
      <c r="AB2493" s="443"/>
      <c r="AC2493" s="441"/>
      <c r="AD2493" s="444"/>
      <c r="AG2493" s="441"/>
      <c r="AH2493" s="441"/>
      <c r="AI2493" s="443"/>
      <c r="AL2493" s="441"/>
      <c r="AN2493" s="441"/>
      <c r="AO2493" s="443"/>
      <c r="AP2493" s="441"/>
      <c r="AQ2493" s="441"/>
      <c r="AR2493" s="441"/>
      <c r="AS2493" s="441"/>
      <c r="AT2493" s="441"/>
      <c r="AU2493" s="441"/>
      <c r="AV2493" s="443"/>
      <c r="AW2493" s="442"/>
      <c r="AY2493" s="441"/>
      <c r="BC2493" s="441"/>
      <c r="BD2493" s="441"/>
      <c r="BE2493" s="441"/>
      <c r="BF2493" s="441"/>
      <c r="BG2493" s="441"/>
      <c r="BH2493" s="441"/>
      <c r="BI2493" s="441"/>
      <c r="BJ2493" s="441"/>
      <c r="BK2493" s="441"/>
    </row>
    <row r="2494" spans="1:63" x14ac:dyDescent="0.25">
      <c r="A2494" s="443"/>
      <c r="B2494" s="438"/>
      <c r="C2494" s="441"/>
      <c r="D2494" s="441"/>
      <c r="E2494" s="441"/>
      <c r="I2494" s="442"/>
      <c r="Q2494" s="443"/>
      <c r="S2494" s="443"/>
      <c r="T2494" s="441"/>
      <c r="U2494" s="444"/>
      <c r="V2494" s="438"/>
      <c r="W2494" s="443"/>
      <c r="X2494" s="443"/>
      <c r="Y2494" s="441"/>
      <c r="Z2494" s="445"/>
      <c r="AA2494" s="441"/>
      <c r="AB2494" s="443"/>
      <c r="AC2494" s="441"/>
      <c r="AD2494" s="444"/>
      <c r="AG2494" s="441"/>
      <c r="AH2494" s="441"/>
      <c r="AI2494" s="443"/>
      <c r="AL2494" s="441"/>
      <c r="AN2494" s="441"/>
      <c r="AO2494" s="443"/>
      <c r="AP2494" s="441"/>
      <c r="AQ2494" s="441"/>
      <c r="AR2494" s="441"/>
      <c r="AS2494" s="441"/>
      <c r="AT2494" s="441"/>
      <c r="AU2494" s="441"/>
      <c r="AV2494" s="443"/>
      <c r="AW2494" s="442"/>
      <c r="AY2494" s="441"/>
      <c r="BC2494" s="441"/>
      <c r="BD2494" s="441"/>
      <c r="BE2494" s="441"/>
      <c r="BF2494" s="441"/>
      <c r="BG2494" s="441"/>
      <c r="BH2494" s="441"/>
      <c r="BI2494" s="441"/>
      <c r="BJ2494" s="441"/>
      <c r="BK2494" s="441"/>
    </row>
    <row r="2495" spans="1:63" x14ac:dyDescent="0.25">
      <c r="A2495" s="443"/>
      <c r="B2495" s="438"/>
      <c r="C2495" s="441"/>
      <c r="D2495" s="441"/>
      <c r="E2495" s="441"/>
      <c r="I2495" s="442"/>
      <c r="Q2495" s="443"/>
      <c r="S2495" s="443"/>
      <c r="T2495" s="441"/>
      <c r="U2495" s="444"/>
      <c r="V2495" s="438"/>
      <c r="W2495" s="443"/>
      <c r="X2495" s="443"/>
      <c r="Y2495" s="441"/>
      <c r="Z2495" s="445"/>
      <c r="AA2495" s="441"/>
      <c r="AB2495" s="443"/>
      <c r="AC2495" s="441"/>
      <c r="AD2495" s="444"/>
      <c r="AG2495" s="441"/>
      <c r="AH2495" s="441"/>
      <c r="AI2495" s="443"/>
      <c r="AL2495" s="441"/>
      <c r="AN2495" s="441"/>
      <c r="AO2495" s="443"/>
      <c r="AP2495" s="441"/>
      <c r="AQ2495" s="441"/>
      <c r="AR2495" s="441"/>
      <c r="AS2495" s="441"/>
      <c r="AT2495" s="441"/>
      <c r="AU2495" s="441"/>
      <c r="AV2495" s="443"/>
      <c r="AW2495" s="442"/>
      <c r="AY2495" s="441"/>
      <c r="BC2495" s="441"/>
      <c r="BD2495" s="441"/>
      <c r="BE2495" s="441"/>
      <c r="BF2495" s="441"/>
      <c r="BG2495" s="441"/>
      <c r="BH2495" s="441"/>
      <c r="BI2495" s="441"/>
      <c r="BJ2495" s="441"/>
      <c r="BK2495" s="441"/>
    </row>
    <row r="2496" spans="1:63" x14ac:dyDescent="0.25">
      <c r="A2496" s="443"/>
      <c r="B2496" s="438"/>
      <c r="C2496" s="441"/>
      <c r="D2496" s="441"/>
      <c r="E2496" s="441"/>
      <c r="I2496" s="442"/>
      <c r="Q2496" s="443"/>
      <c r="S2496" s="443"/>
      <c r="T2496" s="441"/>
      <c r="U2496" s="444"/>
      <c r="V2496" s="438"/>
      <c r="W2496" s="443"/>
      <c r="X2496" s="443"/>
      <c r="Y2496" s="441"/>
      <c r="Z2496" s="445"/>
      <c r="AA2496" s="441"/>
      <c r="AB2496" s="443"/>
      <c r="AC2496" s="441"/>
      <c r="AD2496" s="444"/>
      <c r="AG2496" s="441"/>
      <c r="AH2496" s="441"/>
      <c r="AI2496" s="443"/>
      <c r="AL2496" s="441"/>
      <c r="AN2496" s="441"/>
      <c r="AO2496" s="443"/>
      <c r="AP2496" s="441"/>
      <c r="AQ2496" s="441"/>
      <c r="AR2496" s="441"/>
      <c r="AS2496" s="441"/>
      <c r="AT2496" s="441"/>
      <c r="AU2496" s="441"/>
      <c r="AV2496" s="443"/>
      <c r="AW2496" s="442"/>
      <c r="AY2496" s="441"/>
      <c r="BC2496" s="441"/>
      <c r="BD2496" s="441"/>
      <c r="BE2496" s="441"/>
      <c r="BF2496" s="441"/>
      <c r="BG2496" s="441"/>
      <c r="BH2496" s="441"/>
      <c r="BI2496" s="441"/>
      <c r="BJ2496" s="441"/>
      <c r="BK2496" s="441"/>
    </row>
    <row r="2497" spans="1:63" x14ac:dyDescent="0.25">
      <c r="A2497" s="443"/>
      <c r="B2497" s="438"/>
      <c r="C2497" s="441"/>
      <c r="D2497" s="441"/>
      <c r="E2497" s="441"/>
      <c r="I2497" s="442"/>
      <c r="Q2497" s="443"/>
      <c r="S2497" s="443"/>
      <c r="T2497" s="441"/>
      <c r="U2497" s="444"/>
      <c r="V2497" s="438"/>
      <c r="W2497" s="443"/>
      <c r="X2497" s="443"/>
      <c r="Y2497" s="441"/>
      <c r="Z2497" s="445"/>
      <c r="AA2497" s="441"/>
      <c r="AB2497" s="443"/>
      <c r="AC2497" s="441"/>
      <c r="AD2497" s="444"/>
      <c r="AG2497" s="441"/>
      <c r="AH2497" s="441"/>
      <c r="AI2497" s="443"/>
      <c r="AL2497" s="441"/>
      <c r="AN2497" s="441"/>
      <c r="AO2497" s="443"/>
      <c r="AP2497" s="441"/>
      <c r="AQ2497" s="441"/>
      <c r="AR2497" s="441"/>
      <c r="AS2497" s="441"/>
      <c r="AT2497" s="441"/>
      <c r="AU2497" s="441"/>
      <c r="AV2497" s="443"/>
      <c r="AW2497" s="442"/>
      <c r="AY2497" s="441"/>
      <c r="BC2497" s="441"/>
      <c r="BD2497" s="441"/>
      <c r="BE2497" s="441"/>
      <c r="BF2497" s="441"/>
      <c r="BG2497" s="441"/>
      <c r="BH2497" s="441"/>
      <c r="BI2497" s="441"/>
      <c r="BJ2497" s="441"/>
      <c r="BK2497" s="441"/>
    </row>
    <row r="2498" spans="1:63" x14ac:dyDescent="0.25">
      <c r="A2498" s="443"/>
      <c r="B2498" s="438"/>
      <c r="C2498" s="441"/>
      <c r="D2498" s="441"/>
      <c r="E2498" s="441"/>
      <c r="I2498" s="442"/>
      <c r="Q2498" s="443"/>
      <c r="S2498" s="443"/>
      <c r="T2498" s="441"/>
      <c r="U2498" s="444"/>
      <c r="V2498" s="438"/>
      <c r="W2498" s="443"/>
      <c r="X2498" s="443"/>
      <c r="Y2498" s="441"/>
      <c r="Z2498" s="445"/>
      <c r="AA2498" s="441"/>
      <c r="AB2498" s="443"/>
      <c r="AC2498" s="441"/>
      <c r="AD2498" s="444"/>
      <c r="AG2498" s="441"/>
      <c r="AH2498" s="441"/>
      <c r="AI2498" s="443"/>
      <c r="AL2498" s="441"/>
      <c r="AN2498" s="441"/>
      <c r="AO2498" s="443"/>
      <c r="AP2498" s="441"/>
      <c r="AQ2498" s="441"/>
      <c r="AR2498" s="441"/>
      <c r="AS2498" s="441"/>
      <c r="AT2498" s="441"/>
      <c r="AU2498" s="441"/>
      <c r="AV2498" s="443"/>
      <c r="AW2498" s="442"/>
      <c r="AY2498" s="441"/>
      <c r="BC2498" s="441"/>
      <c r="BD2498" s="441"/>
      <c r="BE2498" s="441"/>
      <c r="BF2498" s="441"/>
      <c r="BG2498" s="441"/>
      <c r="BH2498" s="441"/>
      <c r="BI2498" s="441"/>
      <c r="BJ2498" s="441"/>
      <c r="BK2498" s="441"/>
    </row>
    <row r="2499" spans="1:63" x14ac:dyDescent="0.25">
      <c r="A2499" s="443"/>
      <c r="B2499" s="438"/>
      <c r="C2499" s="441"/>
      <c r="D2499" s="441"/>
      <c r="E2499" s="441"/>
      <c r="I2499" s="442"/>
      <c r="Q2499" s="443"/>
      <c r="S2499" s="443"/>
      <c r="T2499" s="441"/>
      <c r="U2499" s="444"/>
      <c r="V2499" s="438"/>
      <c r="W2499" s="443"/>
      <c r="X2499" s="443"/>
      <c r="Y2499" s="441"/>
      <c r="Z2499" s="445"/>
      <c r="AA2499" s="441"/>
      <c r="AB2499" s="443"/>
      <c r="AC2499" s="441"/>
      <c r="AD2499" s="444"/>
      <c r="AG2499" s="441"/>
      <c r="AH2499" s="441"/>
      <c r="AI2499" s="443"/>
      <c r="AL2499" s="441"/>
      <c r="AN2499" s="441"/>
      <c r="AO2499" s="443"/>
      <c r="AP2499" s="441"/>
      <c r="AQ2499" s="441"/>
      <c r="AR2499" s="441"/>
      <c r="AS2499" s="441"/>
      <c r="AT2499" s="441"/>
      <c r="AU2499" s="441"/>
      <c r="AV2499" s="443"/>
      <c r="AW2499" s="442"/>
      <c r="AY2499" s="441"/>
      <c r="BC2499" s="441"/>
      <c r="BD2499" s="441"/>
      <c r="BE2499" s="441"/>
      <c r="BF2499" s="441"/>
      <c r="BG2499" s="441"/>
      <c r="BH2499" s="441"/>
      <c r="BI2499" s="441"/>
      <c r="BJ2499" s="441"/>
      <c r="BK2499" s="441"/>
    </row>
    <row r="2500" spans="1:63" x14ac:dyDescent="0.25">
      <c r="A2500" s="443"/>
      <c r="B2500" s="438"/>
      <c r="C2500" s="441"/>
      <c r="D2500" s="441"/>
      <c r="E2500" s="441"/>
      <c r="I2500" s="442"/>
      <c r="Q2500" s="443"/>
      <c r="S2500" s="443"/>
      <c r="T2500" s="441"/>
      <c r="U2500" s="444"/>
      <c r="V2500" s="438"/>
      <c r="W2500" s="443"/>
      <c r="X2500" s="443"/>
      <c r="Y2500" s="441"/>
      <c r="Z2500" s="445"/>
      <c r="AA2500" s="441"/>
      <c r="AB2500" s="443"/>
      <c r="AC2500" s="441"/>
      <c r="AD2500" s="444"/>
      <c r="AG2500" s="441"/>
      <c r="AH2500" s="441"/>
      <c r="AI2500" s="443"/>
      <c r="AL2500" s="441"/>
      <c r="AN2500" s="441"/>
      <c r="AO2500" s="443"/>
      <c r="AP2500" s="441"/>
      <c r="AQ2500" s="441"/>
      <c r="AR2500" s="441"/>
      <c r="AS2500" s="441"/>
      <c r="AT2500" s="441"/>
      <c r="AU2500" s="441"/>
      <c r="AV2500" s="443"/>
      <c r="AW2500" s="442"/>
      <c r="AY2500" s="441"/>
      <c r="BC2500" s="441"/>
      <c r="BD2500" s="441"/>
      <c r="BE2500" s="441"/>
      <c r="BF2500" s="441"/>
      <c r="BG2500" s="441"/>
      <c r="BH2500" s="441"/>
      <c r="BI2500" s="441"/>
      <c r="BJ2500" s="441"/>
      <c r="BK2500" s="441"/>
    </row>
    <row r="2501" spans="1:63" x14ac:dyDescent="0.25">
      <c r="A2501" s="443"/>
      <c r="B2501" s="438"/>
      <c r="C2501" s="441"/>
      <c r="D2501" s="441"/>
      <c r="E2501" s="441"/>
      <c r="I2501" s="442"/>
      <c r="Q2501" s="443"/>
      <c r="S2501" s="443"/>
      <c r="T2501" s="441"/>
      <c r="U2501" s="444"/>
      <c r="V2501" s="438"/>
      <c r="W2501" s="443"/>
      <c r="X2501" s="443"/>
      <c r="Y2501" s="441"/>
      <c r="Z2501" s="445"/>
      <c r="AA2501" s="441"/>
      <c r="AB2501" s="443"/>
      <c r="AC2501" s="441"/>
      <c r="AD2501" s="444"/>
      <c r="AG2501" s="441"/>
      <c r="AH2501" s="441"/>
      <c r="AI2501" s="443"/>
      <c r="AL2501" s="441"/>
      <c r="AN2501" s="441"/>
      <c r="AO2501" s="443"/>
      <c r="AP2501" s="441"/>
      <c r="AQ2501" s="441"/>
      <c r="AR2501" s="441"/>
      <c r="AS2501" s="441"/>
      <c r="AT2501" s="441"/>
      <c r="AU2501" s="441"/>
      <c r="AV2501" s="443"/>
      <c r="AW2501" s="442"/>
      <c r="AY2501" s="441"/>
      <c r="BC2501" s="441"/>
      <c r="BD2501" s="441"/>
      <c r="BE2501" s="441"/>
      <c r="BF2501" s="441"/>
      <c r="BG2501" s="441"/>
      <c r="BH2501" s="441"/>
      <c r="BI2501" s="441"/>
      <c r="BJ2501" s="441"/>
      <c r="BK2501" s="441"/>
    </row>
    <row r="2502" spans="1:63" x14ac:dyDescent="0.25">
      <c r="A2502" s="443"/>
      <c r="B2502" s="438"/>
      <c r="C2502" s="441"/>
      <c r="D2502" s="441"/>
      <c r="E2502" s="441"/>
      <c r="I2502" s="442"/>
      <c r="Q2502" s="443"/>
      <c r="S2502" s="443"/>
      <c r="T2502" s="441"/>
      <c r="U2502" s="444"/>
      <c r="V2502" s="438"/>
      <c r="W2502" s="443"/>
      <c r="X2502" s="443"/>
      <c r="Y2502" s="441"/>
      <c r="Z2502" s="445"/>
      <c r="AA2502" s="441"/>
      <c r="AB2502" s="443"/>
      <c r="AC2502" s="441"/>
      <c r="AD2502" s="444"/>
      <c r="AG2502" s="441"/>
      <c r="AH2502" s="441"/>
      <c r="AI2502" s="443"/>
      <c r="AL2502" s="441"/>
      <c r="AN2502" s="441"/>
      <c r="AO2502" s="443"/>
      <c r="AP2502" s="441"/>
      <c r="AQ2502" s="441"/>
      <c r="AR2502" s="441"/>
      <c r="AS2502" s="441"/>
      <c r="AT2502" s="441"/>
      <c r="AU2502" s="441"/>
      <c r="AV2502" s="443"/>
      <c r="AW2502" s="442"/>
      <c r="AY2502" s="441"/>
      <c r="BC2502" s="441"/>
      <c r="BD2502" s="441"/>
      <c r="BE2502" s="441"/>
      <c r="BF2502" s="441"/>
      <c r="BG2502" s="441"/>
      <c r="BH2502" s="441"/>
      <c r="BI2502" s="441"/>
      <c r="BJ2502" s="441"/>
      <c r="BK2502" s="441"/>
    </row>
    <row r="2503" spans="1:63" x14ac:dyDescent="0.25">
      <c r="A2503" s="443"/>
      <c r="B2503" s="438"/>
      <c r="C2503" s="441"/>
      <c r="D2503" s="441"/>
      <c r="E2503" s="441"/>
      <c r="I2503" s="442"/>
      <c r="Q2503" s="443"/>
      <c r="S2503" s="443"/>
      <c r="T2503" s="441"/>
      <c r="U2503" s="444"/>
      <c r="V2503" s="438"/>
      <c r="W2503" s="443"/>
      <c r="X2503" s="443"/>
      <c r="Y2503" s="441"/>
      <c r="Z2503" s="445"/>
      <c r="AA2503" s="441"/>
      <c r="AB2503" s="443"/>
      <c r="AC2503" s="441"/>
      <c r="AD2503" s="444"/>
      <c r="AG2503" s="441"/>
      <c r="AH2503" s="441"/>
      <c r="AI2503" s="443"/>
      <c r="AL2503" s="441"/>
      <c r="AN2503" s="441"/>
      <c r="AO2503" s="443"/>
      <c r="AP2503" s="441"/>
      <c r="AQ2503" s="441"/>
      <c r="AR2503" s="441"/>
      <c r="AS2503" s="441"/>
      <c r="AT2503" s="441"/>
      <c r="AU2503" s="441"/>
      <c r="AV2503" s="443"/>
      <c r="AW2503" s="442"/>
      <c r="AY2503" s="441"/>
      <c r="BC2503" s="441"/>
      <c r="BD2503" s="441"/>
      <c r="BE2503" s="441"/>
      <c r="BF2503" s="441"/>
      <c r="BG2503" s="441"/>
      <c r="BH2503" s="441"/>
      <c r="BI2503" s="441"/>
      <c r="BJ2503" s="441"/>
      <c r="BK2503" s="441"/>
    </row>
    <row r="2504" spans="1:63" x14ac:dyDescent="0.25">
      <c r="A2504" s="443"/>
      <c r="B2504" s="438"/>
      <c r="C2504" s="441"/>
      <c r="D2504" s="441"/>
      <c r="E2504" s="441"/>
      <c r="I2504" s="442"/>
      <c r="Q2504" s="443"/>
      <c r="S2504" s="443"/>
      <c r="T2504" s="441"/>
      <c r="U2504" s="444"/>
      <c r="V2504" s="438"/>
      <c r="W2504" s="443"/>
      <c r="X2504" s="443"/>
      <c r="Y2504" s="441"/>
      <c r="Z2504" s="445"/>
      <c r="AA2504" s="441"/>
      <c r="AB2504" s="443"/>
      <c r="AC2504" s="441"/>
      <c r="AD2504" s="444"/>
      <c r="AG2504" s="441"/>
      <c r="AH2504" s="441"/>
      <c r="AI2504" s="443"/>
      <c r="AL2504" s="441"/>
      <c r="AN2504" s="441"/>
      <c r="AO2504" s="443"/>
      <c r="AP2504" s="441"/>
      <c r="AQ2504" s="441"/>
      <c r="AR2504" s="441"/>
      <c r="AS2504" s="441"/>
      <c r="AT2504" s="441"/>
      <c r="AU2504" s="441"/>
      <c r="AV2504" s="443"/>
      <c r="AW2504" s="442"/>
      <c r="AY2504" s="441"/>
      <c r="BC2504" s="441"/>
      <c r="BD2504" s="441"/>
      <c r="BE2504" s="441"/>
      <c r="BF2504" s="441"/>
      <c r="BG2504" s="441"/>
      <c r="BH2504" s="441"/>
      <c r="BI2504" s="441"/>
      <c r="BJ2504" s="441"/>
      <c r="BK2504" s="441"/>
    </row>
    <row r="2505" spans="1:63" x14ac:dyDescent="0.25">
      <c r="A2505" s="443"/>
      <c r="B2505" s="438"/>
      <c r="C2505" s="441"/>
      <c r="D2505" s="441"/>
      <c r="E2505" s="441"/>
      <c r="I2505" s="442"/>
      <c r="Q2505" s="443"/>
      <c r="S2505" s="443"/>
      <c r="T2505" s="441"/>
      <c r="U2505" s="444"/>
      <c r="V2505" s="438"/>
      <c r="W2505" s="443"/>
      <c r="X2505" s="443"/>
      <c r="Y2505" s="441"/>
      <c r="Z2505" s="445"/>
      <c r="AA2505" s="441"/>
      <c r="AB2505" s="443"/>
      <c r="AC2505" s="441"/>
      <c r="AD2505" s="444"/>
      <c r="AG2505" s="441"/>
      <c r="AH2505" s="441"/>
      <c r="AI2505" s="443"/>
      <c r="AL2505" s="441"/>
      <c r="AN2505" s="441"/>
      <c r="AO2505" s="443"/>
      <c r="AP2505" s="441"/>
      <c r="AQ2505" s="441"/>
      <c r="AR2505" s="441"/>
      <c r="AS2505" s="441"/>
      <c r="AT2505" s="441"/>
      <c r="AU2505" s="441"/>
      <c r="AV2505" s="443"/>
      <c r="AW2505" s="442"/>
      <c r="AY2505" s="441"/>
      <c r="BC2505" s="441"/>
      <c r="BD2505" s="441"/>
      <c r="BE2505" s="441"/>
      <c r="BF2505" s="441"/>
      <c r="BG2505" s="441"/>
      <c r="BH2505" s="441"/>
      <c r="BI2505" s="441"/>
      <c r="BJ2505" s="441"/>
      <c r="BK2505" s="441"/>
    </row>
    <row r="2506" spans="1:63" x14ac:dyDescent="0.25">
      <c r="A2506" s="443"/>
      <c r="B2506" s="438"/>
      <c r="C2506" s="441"/>
      <c r="D2506" s="441"/>
      <c r="E2506" s="441"/>
      <c r="I2506" s="442"/>
      <c r="Q2506" s="443"/>
      <c r="S2506" s="443"/>
      <c r="T2506" s="441"/>
      <c r="U2506" s="444"/>
      <c r="V2506" s="438"/>
      <c r="W2506" s="443"/>
      <c r="X2506" s="443"/>
      <c r="Y2506" s="441"/>
      <c r="Z2506" s="445"/>
      <c r="AA2506" s="441"/>
      <c r="AB2506" s="443"/>
      <c r="AC2506" s="441"/>
      <c r="AD2506" s="444"/>
      <c r="AG2506" s="441"/>
      <c r="AH2506" s="441"/>
      <c r="AI2506" s="443"/>
      <c r="AL2506" s="441"/>
      <c r="AN2506" s="441"/>
      <c r="AO2506" s="443"/>
      <c r="AP2506" s="441"/>
      <c r="AQ2506" s="441"/>
      <c r="AR2506" s="441"/>
      <c r="AS2506" s="441"/>
      <c r="AT2506" s="441"/>
      <c r="AU2506" s="441"/>
      <c r="AV2506" s="443"/>
      <c r="AW2506" s="442"/>
      <c r="AY2506" s="441"/>
      <c r="BC2506" s="441"/>
      <c r="BD2506" s="441"/>
      <c r="BE2506" s="441"/>
      <c r="BF2506" s="441"/>
      <c r="BG2506" s="441"/>
      <c r="BH2506" s="441"/>
      <c r="BI2506" s="441"/>
      <c r="BJ2506" s="441"/>
      <c r="BK2506" s="441"/>
    </row>
    <row r="2507" spans="1:63" x14ac:dyDescent="0.25">
      <c r="A2507" s="443"/>
      <c r="B2507" s="438"/>
      <c r="C2507" s="441"/>
      <c r="D2507" s="441"/>
      <c r="E2507" s="441"/>
      <c r="I2507" s="442"/>
      <c r="Q2507" s="443"/>
      <c r="S2507" s="443"/>
      <c r="T2507" s="441"/>
      <c r="U2507" s="444"/>
      <c r="V2507" s="438"/>
      <c r="W2507" s="443"/>
      <c r="X2507" s="443"/>
      <c r="Y2507" s="441"/>
      <c r="Z2507" s="445"/>
      <c r="AA2507" s="441"/>
      <c r="AB2507" s="443"/>
      <c r="AC2507" s="441"/>
      <c r="AD2507" s="444"/>
      <c r="AG2507" s="441"/>
      <c r="AH2507" s="441"/>
      <c r="AI2507" s="443"/>
      <c r="AL2507" s="441"/>
      <c r="AN2507" s="441"/>
      <c r="AO2507" s="443"/>
      <c r="AP2507" s="441"/>
      <c r="AQ2507" s="441"/>
      <c r="AR2507" s="441"/>
      <c r="AS2507" s="441"/>
      <c r="AT2507" s="441"/>
      <c r="AU2507" s="441"/>
      <c r="AV2507" s="443"/>
      <c r="AW2507" s="442"/>
      <c r="AY2507" s="441"/>
      <c r="BC2507" s="441"/>
      <c r="BD2507" s="441"/>
      <c r="BE2507" s="441"/>
      <c r="BF2507" s="441"/>
      <c r="BG2507" s="441"/>
      <c r="BH2507" s="441"/>
      <c r="BI2507" s="441"/>
      <c r="BJ2507" s="441"/>
      <c r="BK2507" s="441"/>
    </row>
    <row r="2508" spans="1:63" x14ac:dyDescent="0.25">
      <c r="A2508" s="443"/>
      <c r="B2508" s="438"/>
      <c r="C2508" s="441"/>
      <c r="D2508" s="441"/>
      <c r="E2508" s="441"/>
      <c r="I2508" s="442"/>
      <c r="Q2508" s="443"/>
      <c r="S2508" s="443"/>
      <c r="T2508" s="441"/>
      <c r="U2508" s="444"/>
      <c r="V2508" s="438"/>
      <c r="W2508" s="443"/>
      <c r="X2508" s="443"/>
      <c r="Y2508" s="441"/>
      <c r="Z2508" s="445"/>
      <c r="AA2508" s="441"/>
      <c r="AB2508" s="443"/>
      <c r="AC2508" s="441"/>
      <c r="AD2508" s="444"/>
      <c r="AG2508" s="441"/>
      <c r="AH2508" s="441"/>
      <c r="AI2508" s="443"/>
      <c r="AL2508" s="441"/>
      <c r="AN2508" s="441"/>
      <c r="AO2508" s="443"/>
      <c r="AP2508" s="441"/>
      <c r="AQ2508" s="441"/>
      <c r="AR2508" s="441"/>
      <c r="AS2508" s="441"/>
      <c r="AT2508" s="441"/>
      <c r="AU2508" s="441"/>
      <c r="AV2508" s="443"/>
      <c r="AW2508" s="442"/>
      <c r="AY2508" s="441"/>
      <c r="BC2508" s="441"/>
      <c r="BD2508" s="441"/>
      <c r="BE2508" s="441"/>
      <c r="BF2508" s="441"/>
      <c r="BG2508" s="441"/>
      <c r="BH2508" s="441"/>
      <c r="BI2508" s="441"/>
      <c r="BJ2508" s="441"/>
      <c r="BK2508" s="441"/>
    </row>
    <row r="2509" spans="1:63" x14ac:dyDescent="0.25">
      <c r="A2509" s="443"/>
      <c r="B2509" s="438"/>
      <c r="C2509" s="441"/>
      <c r="D2509" s="441"/>
      <c r="E2509" s="441"/>
      <c r="I2509" s="442"/>
      <c r="Q2509" s="443"/>
      <c r="S2509" s="443"/>
      <c r="T2509" s="441"/>
      <c r="U2509" s="444"/>
      <c r="V2509" s="438"/>
      <c r="W2509" s="443"/>
      <c r="X2509" s="443"/>
      <c r="Y2509" s="441"/>
      <c r="Z2509" s="445"/>
      <c r="AA2509" s="441"/>
      <c r="AB2509" s="443"/>
      <c r="AC2509" s="441"/>
      <c r="AD2509" s="444"/>
      <c r="AG2509" s="441"/>
      <c r="AH2509" s="441"/>
      <c r="AI2509" s="443"/>
      <c r="AL2509" s="441"/>
      <c r="AN2509" s="441"/>
      <c r="AO2509" s="443"/>
      <c r="AP2509" s="441"/>
      <c r="AQ2509" s="441"/>
      <c r="AR2509" s="441"/>
      <c r="AS2509" s="441"/>
      <c r="AT2509" s="441"/>
      <c r="AU2509" s="441"/>
      <c r="AV2509" s="443"/>
      <c r="AW2509" s="442"/>
      <c r="AY2509" s="441"/>
      <c r="BC2509" s="441"/>
      <c r="BD2509" s="441"/>
      <c r="BE2509" s="441"/>
      <c r="BF2509" s="441"/>
      <c r="BG2509" s="441"/>
      <c r="BH2509" s="441"/>
      <c r="BI2509" s="441"/>
      <c r="BJ2509" s="441"/>
      <c r="BK2509" s="441"/>
    </row>
    <row r="2510" spans="1:63" x14ac:dyDescent="0.25">
      <c r="A2510" s="443"/>
      <c r="B2510" s="438"/>
      <c r="C2510" s="441"/>
      <c r="D2510" s="441"/>
      <c r="E2510" s="441"/>
      <c r="I2510" s="442"/>
      <c r="Q2510" s="443"/>
      <c r="S2510" s="443"/>
      <c r="T2510" s="441"/>
      <c r="U2510" s="444"/>
      <c r="V2510" s="438"/>
      <c r="W2510" s="443"/>
      <c r="X2510" s="443"/>
      <c r="Y2510" s="441"/>
      <c r="Z2510" s="445"/>
      <c r="AA2510" s="441"/>
      <c r="AB2510" s="443"/>
      <c r="AC2510" s="441"/>
      <c r="AD2510" s="444"/>
      <c r="AG2510" s="441"/>
      <c r="AH2510" s="441"/>
      <c r="AI2510" s="443"/>
      <c r="AL2510" s="441"/>
      <c r="AN2510" s="441"/>
      <c r="AO2510" s="443"/>
      <c r="AP2510" s="441"/>
      <c r="AQ2510" s="441"/>
      <c r="AR2510" s="441"/>
      <c r="AS2510" s="441"/>
      <c r="AT2510" s="441"/>
      <c r="AU2510" s="441"/>
      <c r="AV2510" s="443"/>
      <c r="AW2510" s="442"/>
      <c r="AY2510" s="441"/>
      <c r="BC2510" s="441"/>
      <c r="BD2510" s="441"/>
      <c r="BE2510" s="441"/>
      <c r="BF2510" s="441"/>
      <c r="BG2510" s="441"/>
      <c r="BH2510" s="441"/>
      <c r="BI2510" s="441"/>
      <c r="BJ2510" s="441"/>
      <c r="BK2510" s="441"/>
    </row>
    <row r="2511" spans="1:63" x14ac:dyDescent="0.25">
      <c r="A2511" s="443"/>
      <c r="B2511" s="438"/>
      <c r="C2511" s="441"/>
      <c r="D2511" s="441"/>
      <c r="E2511" s="441"/>
      <c r="I2511" s="442"/>
      <c r="Q2511" s="443"/>
      <c r="S2511" s="443"/>
      <c r="T2511" s="441"/>
      <c r="U2511" s="444"/>
      <c r="V2511" s="438"/>
      <c r="W2511" s="443"/>
      <c r="X2511" s="443"/>
      <c r="Y2511" s="441"/>
      <c r="Z2511" s="445"/>
      <c r="AA2511" s="441"/>
      <c r="AB2511" s="443"/>
      <c r="AC2511" s="441"/>
      <c r="AD2511" s="444"/>
      <c r="AG2511" s="441"/>
      <c r="AH2511" s="441"/>
      <c r="AI2511" s="443"/>
      <c r="AL2511" s="441"/>
      <c r="AN2511" s="441"/>
      <c r="AO2511" s="443"/>
      <c r="AP2511" s="441"/>
      <c r="AQ2511" s="441"/>
      <c r="AR2511" s="441"/>
      <c r="AS2511" s="441"/>
      <c r="AT2511" s="441"/>
      <c r="AU2511" s="441"/>
      <c r="AV2511" s="443"/>
      <c r="AW2511" s="442"/>
      <c r="AY2511" s="441"/>
      <c r="BC2511" s="441"/>
      <c r="BD2511" s="441"/>
      <c r="BE2511" s="441"/>
      <c r="BF2511" s="441"/>
      <c r="BG2511" s="441"/>
      <c r="BH2511" s="441"/>
      <c r="BI2511" s="441"/>
      <c r="BJ2511" s="441"/>
      <c r="BK2511" s="441"/>
    </row>
    <row r="2512" spans="1:63" x14ac:dyDescent="0.25">
      <c r="A2512" s="443"/>
      <c r="B2512" s="438"/>
      <c r="C2512" s="441"/>
      <c r="D2512" s="441"/>
      <c r="E2512" s="441"/>
      <c r="I2512" s="442"/>
      <c r="Q2512" s="443"/>
      <c r="S2512" s="443"/>
      <c r="T2512" s="441"/>
      <c r="U2512" s="444"/>
      <c r="V2512" s="438"/>
      <c r="W2512" s="443"/>
      <c r="X2512" s="443"/>
      <c r="Y2512" s="441"/>
      <c r="Z2512" s="445"/>
      <c r="AA2512" s="441"/>
      <c r="AB2512" s="443"/>
      <c r="AC2512" s="441"/>
      <c r="AD2512" s="444"/>
      <c r="AG2512" s="441"/>
      <c r="AH2512" s="441"/>
      <c r="AI2512" s="443"/>
      <c r="AL2512" s="441"/>
      <c r="AN2512" s="441"/>
      <c r="AO2512" s="443"/>
      <c r="AP2512" s="441"/>
      <c r="AQ2512" s="441"/>
      <c r="AR2512" s="441"/>
      <c r="AS2512" s="441"/>
      <c r="AT2512" s="441"/>
      <c r="AU2512" s="441"/>
      <c r="AV2512" s="443"/>
      <c r="AW2512" s="442"/>
      <c r="AY2512" s="441"/>
      <c r="BC2512" s="441"/>
      <c r="BD2512" s="441"/>
      <c r="BE2512" s="441"/>
      <c r="BF2512" s="441"/>
      <c r="BG2512" s="441"/>
      <c r="BH2512" s="441"/>
      <c r="BI2512" s="441"/>
      <c r="BJ2512" s="441"/>
      <c r="BK2512" s="441"/>
    </row>
    <row r="2513" spans="1:63" x14ac:dyDescent="0.25">
      <c r="A2513" s="443"/>
      <c r="B2513" s="438"/>
      <c r="C2513" s="441"/>
      <c r="D2513" s="441"/>
      <c r="E2513" s="441"/>
      <c r="I2513" s="442"/>
      <c r="Q2513" s="443"/>
      <c r="S2513" s="443"/>
      <c r="T2513" s="441"/>
      <c r="U2513" s="444"/>
      <c r="V2513" s="438"/>
      <c r="W2513" s="443"/>
      <c r="X2513" s="443"/>
      <c r="Y2513" s="441"/>
      <c r="Z2513" s="445"/>
      <c r="AA2513" s="441"/>
      <c r="AB2513" s="443"/>
      <c r="AC2513" s="441"/>
      <c r="AD2513" s="444"/>
      <c r="AG2513" s="441"/>
      <c r="AH2513" s="441"/>
      <c r="AI2513" s="443"/>
      <c r="AL2513" s="441"/>
      <c r="AN2513" s="441"/>
      <c r="AO2513" s="443"/>
      <c r="AP2513" s="441"/>
      <c r="AQ2513" s="441"/>
      <c r="AR2513" s="441"/>
      <c r="AS2513" s="441"/>
      <c r="AT2513" s="441"/>
      <c r="AU2513" s="441"/>
      <c r="AV2513" s="443"/>
      <c r="AW2513" s="442"/>
      <c r="AY2513" s="441"/>
      <c r="BC2513" s="441"/>
      <c r="BD2513" s="441"/>
      <c r="BE2513" s="441"/>
      <c r="BF2513" s="441"/>
      <c r="BG2513" s="441"/>
      <c r="BH2513" s="441"/>
      <c r="BI2513" s="441"/>
      <c r="BJ2513" s="441"/>
      <c r="BK2513" s="441"/>
    </row>
    <row r="2514" spans="1:63" x14ac:dyDescent="0.25">
      <c r="A2514" s="443"/>
      <c r="B2514" s="438"/>
      <c r="C2514" s="441"/>
      <c r="D2514" s="441"/>
      <c r="E2514" s="441"/>
      <c r="I2514" s="442"/>
      <c r="Q2514" s="443"/>
      <c r="S2514" s="443"/>
      <c r="T2514" s="441"/>
      <c r="U2514" s="444"/>
      <c r="V2514" s="438"/>
      <c r="W2514" s="443"/>
      <c r="X2514" s="443"/>
      <c r="Y2514" s="441"/>
      <c r="Z2514" s="445"/>
      <c r="AA2514" s="441"/>
      <c r="AB2514" s="443"/>
      <c r="AC2514" s="441"/>
      <c r="AD2514" s="444"/>
      <c r="AG2514" s="441"/>
      <c r="AH2514" s="441"/>
      <c r="AI2514" s="443"/>
      <c r="AL2514" s="441"/>
      <c r="AN2514" s="441"/>
      <c r="AO2514" s="443"/>
      <c r="AP2514" s="441"/>
      <c r="AQ2514" s="441"/>
      <c r="AR2514" s="441"/>
      <c r="AS2514" s="441"/>
      <c r="AT2514" s="441"/>
      <c r="AU2514" s="441"/>
      <c r="AV2514" s="443"/>
      <c r="AW2514" s="442"/>
      <c r="AY2514" s="441"/>
      <c r="BC2514" s="441"/>
      <c r="BD2514" s="441"/>
      <c r="BE2514" s="441"/>
      <c r="BF2514" s="441"/>
      <c r="BG2514" s="441"/>
      <c r="BH2514" s="441"/>
      <c r="BI2514" s="441"/>
      <c r="BJ2514" s="441"/>
      <c r="BK2514" s="441"/>
    </row>
    <row r="2515" spans="1:63" x14ac:dyDescent="0.25">
      <c r="A2515" s="443"/>
      <c r="B2515" s="438"/>
      <c r="C2515" s="441"/>
      <c r="D2515" s="441"/>
      <c r="E2515" s="441"/>
      <c r="I2515" s="442"/>
      <c r="Q2515" s="443"/>
      <c r="S2515" s="443"/>
      <c r="T2515" s="441"/>
      <c r="U2515" s="444"/>
      <c r="V2515" s="438"/>
      <c r="W2515" s="443"/>
      <c r="X2515" s="443"/>
      <c r="Y2515" s="441"/>
      <c r="Z2515" s="445"/>
      <c r="AA2515" s="441"/>
      <c r="AB2515" s="443"/>
      <c r="AC2515" s="441"/>
      <c r="AD2515" s="444"/>
      <c r="AG2515" s="441"/>
      <c r="AH2515" s="441"/>
      <c r="AI2515" s="443"/>
      <c r="AL2515" s="441"/>
      <c r="AN2515" s="441"/>
      <c r="AO2515" s="443"/>
      <c r="AP2515" s="441"/>
      <c r="AQ2515" s="441"/>
      <c r="AR2515" s="441"/>
      <c r="AS2515" s="441"/>
      <c r="AT2515" s="441"/>
      <c r="AU2515" s="441"/>
      <c r="AV2515" s="443"/>
      <c r="AW2515" s="442"/>
      <c r="AY2515" s="441"/>
      <c r="BC2515" s="441"/>
      <c r="BD2515" s="441"/>
      <c r="BE2515" s="441"/>
      <c r="BF2515" s="441"/>
      <c r="BG2515" s="441"/>
      <c r="BH2515" s="441"/>
      <c r="BI2515" s="441"/>
      <c r="BJ2515" s="441"/>
      <c r="BK2515" s="441"/>
    </row>
    <row r="2516" spans="1:63" x14ac:dyDescent="0.25">
      <c r="A2516" s="443"/>
      <c r="B2516" s="438"/>
      <c r="C2516" s="441"/>
      <c r="D2516" s="441"/>
      <c r="E2516" s="441"/>
      <c r="I2516" s="442"/>
      <c r="Q2516" s="443"/>
      <c r="S2516" s="443"/>
      <c r="T2516" s="441"/>
      <c r="U2516" s="444"/>
      <c r="V2516" s="438"/>
      <c r="W2516" s="443"/>
      <c r="X2516" s="443"/>
      <c r="Y2516" s="441"/>
      <c r="Z2516" s="445"/>
      <c r="AA2516" s="441"/>
      <c r="AB2516" s="443"/>
      <c r="AC2516" s="441"/>
      <c r="AD2516" s="444"/>
      <c r="AG2516" s="441"/>
      <c r="AH2516" s="441"/>
      <c r="AI2516" s="443"/>
      <c r="AL2516" s="441"/>
      <c r="AN2516" s="441"/>
      <c r="AO2516" s="443"/>
      <c r="AP2516" s="441"/>
      <c r="AQ2516" s="441"/>
      <c r="AR2516" s="441"/>
      <c r="AS2516" s="441"/>
      <c r="AT2516" s="441"/>
      <c r="AU2516" s="441"/>
      <c r="AV2516" s="443"/>
      <c r="AW2516" s="442"/>
      <c r="AY2516" s="441"/>
      <c r="BC2516" s="441"/>
      <c r="BD2516" s="441"/>
      <c r="BE2516" s="441"/>
      <c r="BF2516" s="441"/>
      <c r="BG2516" s="441"/>
      <c r="BH2516" s="441"/>
      <c r="BI2516" s="441"/>
      <c r="BJ2516" s="441"/>
      <c r="BK2516" s="441"/>
    </row>
    <row r="2517" spans="1:63" x14ac:dyDescent="0.25">
      <c r="A2517" s="443"/>
      <c r="B2517" s="438"/>
      <c r="C2517" s="441"/>
      <c r="D2517" s="441"/>
      <c r="E2517" s="441"/>
      <c r="I2517" s="442"/>
      <c r="Q2517" s="443"/>
      <c r="S2517" s="443"/>
      <c r="T2517" s="441"/>
      <c r="U2517" s="444"/>
      <c r="V2517" s="438"/>
      <c r="W2517" s="443"/>
      <c r="X2517" s="443"/>
      <c r="Y2517" s="441"/>
      <c r="Z2517" s="445"/>
      <c r="AA2517" s="441"/>
      <c r="AB2517" s="443"/>
      <c r="AC2517" s="441"/>
      <c r="AD2517" s="444"/>
      <c r="AG2517" s="441"/>
      <c r="AH2517" s="441"/>
      <c r="AI2517" s="443"/>
      <c r="AL2517" s="441"/>
      <c r="AN2517" s="441"/>
      <c r="AO2517" s="443"/>
      <c r="AP2517" s="441"/>
      <c r="AQ2517" s="441"/>
      <c r="AR2517" s="441"/>
      <c r="AS2517" s="441"/>
      <c r="AT2517" s="441"/>
      <c r="AU2517" s="441"/>
      <c r="AV2517" s="443"/>
      <c r="AW2517" s="442"/>
      <c r="AY2517" s="441"/>
      <c r="BC2517" s="441"/>
      <c r="BD2517" s="441"/>
      <c r="BE2517" s="441"/>
      <c r="BF2517" s="441"/>
      <c r="BG2517" s="441"/>
      <c r="BH2517" s="441"/>
      <c r="BI2517" s="441"/>
      <c r="BJ2517" s="441"/>
      <c r="BK2517" s="441"/>
    </row>
    <row r="2518" spans="1:63" x14ac:dyDescent="0.25">
      <c r="A2518" s="443"/>
      <c r="B2518" s="438"/>
      <c r="C2518" s="441"/>
      <c r="D2518" s="441"/>
      <c r="E2518" s="441"/>
      <c r="I2518" s="442"/>
      <c r="Q2518" s="443"/>
      <c r="S2518" s="443"/>
      <c r="T2518" s="441"/>
      <c r="U2518" s="444"/>
      <c r="V2518" s="438"/>
      <c r="W2518" s="443"/>
      <c r="X2518" s="443"/>
      <c r="Y2518" s="441"/>
      <c r="Z2518" s="445"/>
      <c r="AA2518" s="441"/>
      <c r="AB2518" s="443"/>
      <c r="AC2518" s="441"/>
      <c r="AD2518" s="444"/>
      <c r="AG2518" s="441"/>
      <c r="AH2518" s="441"/>
      <c r="AI2518" s="443"/>
      <c r="AL2518" s="441"/>
      <c r="AN2518" s="441"/>
      <c r="AO2518" s="443"/>
      <c r="AP2518" s="441"/>
      <c r="AQ2518" s="441"/>
      <c r="AR2518" s="441"/>
      <c r="AS2518" s="441"/>
      <c r="AT2518" s="441"/>
      <c r="AU2518" s="441"/>
      <c r="AV2518" s="443"/>
      <c r="AW2518" s="442"/>
      <c r="AY2518" s="441"/>
      <c r="BC2518" s="441"/>
      <c r="BD2518" s="441"/>
      <c r="BE2518" s="441"/>
      <c r="BF2518" s="441"/>
      <c r="BG2518" s="441"/>
      <c r="BH2518" s="441"/>
      <c r="BI2518" s="441"/>
      <c r="BJ2518" s="441"/>
      <c r="BK2518" s="441"/>
    </row>
    <row r="2519" spans="1:63" x14ac:dyDescent="0.25">
      <c r="A2519" s="443"/>
      <c r="B2519" s="438"/>
      <c r="C2519" s="441"/>
      <c r="D2519" s="441"/>
      <c r="E2519" s="441"/>
      <c r="I2519" s="442"/>
      <c r="Q2519" s="443"/>
      <c r="S2519" s="443"/>
      <c r="T2519" s="441"/>
      <c r="U2519" s="444"/>
      <c r="V2519" s="438"/>
      <c r="W2519" s="443"/>
      <c r="X2519" s="443"/>
      <c r="Y2519" s="441"/>
      <c r="Z2519" s="445"/>
      <c r="AA2519" s="441"/>
      <c r="AB2519" s="443"/>
      <c r="AC2519" s="441"/>
      <c r="AD2519" s="444"/>
      <c r="AG2519" s="441"/>
      <c r="AH2519" s="441"/>
      <c r="AI2519" s="443"/>
      <c r="AL2519" s="441"/>
      <c r="AN2519" s="441"/>
      <c r="AO2519" s="443"/>
      <c r="AP2519" s="441"/>
      <c r="AQ2519" s="441"/>
      <c r="AR2519" s="441"/>
      <c r="AS2519" s="441"/>
      <c r="AT2519" s="441"/>
      <c r="AU2519" s="441"/>
      <c r="AV2519" s="443"/>
      <c r="AW2519" s="442"/>
      <c r="AY2519" s="441"/>
      <c r="BC2519" s="441"/>
      <c r="BD2519" s="441"/>
      <c r="BE2519" s="441"/>
      <c r="BF2519" s="441"/>
      <c r="BG2519" s="441"/>
      <c r="BH2519" s="441"/>
      <c r="BI2519" s="441"/>
      <c r="BJ2519" s="441"/>
      <c r="BK2519" s="441"/>
    </row>
    <row r="2520" spans="1:63" x14ac:dyDescent="0.25">
      <c r="A2520" s="443"/>
      <c r="B2520" s="438"/>
      <c r="C2520" s="441"/>
      <c r="D2520" s="441"/>
      <c r="E2520" s="441"/>
      <c r="I2520" s="442"/>
      <c r="Q2520" s="443"/>
      <c r="S2520" s="443"/>
      <c r="T2520" s="441"/>
      <c r="U2520" s="444"/>
      <c r="V2520" s="438"/>
      <c r="W2520" s="443"/>
      <c r="X2520" s="443"/>
      <c r="Y2520" s="441"/>
      <c r="Z2520" s="445"/>
      <c r="AA2520" s="441"/>
      <c r="AB2520" s="443"/>
      <c r="AC2520" s="441"/>
      <c r="AD2520" s="444"/>
      <c r="AG2520" s="441"/>
      <c r="AH2520" s="441"/>
      <c r="AI2520" s="443"/>
      <c r="AL2520" s="441"/>
      <c r="AN2520" s="441"/>
      <c r="AO2520" s="443"/>
      <c r="AP2520" s="441"/>
      <c r="AQ2520" s="441"/>
      <c r="AR2520" s="441"/>
      <c r="AS2520" s="441"/>
      <c r="AT2520" s="441"/>
      <c r="AU2520" s="441"/>
      <c r="AV2520" s="443"/>
      <c r="AW2520" s="442"/>
      <c r="AY2520" s="441"/>
      <c r="BC2520" s="441"/>
      <c r="BD2520" s="441"/>
      <c r="BE2520" s="441"/>
      <c r="BF2520" s="441"/>
      <c r="BG2520" s="441"/>
      <c r="BH2520" s="441"/>
      <c r="BI2520" s="441"/>
      <c r="BJ2520" s="441"/>
      <c r="BK2520" s="441"/>
    </row>
    <row r="2521" spans="1:63" x14ac:dyDescent="0.25">
      <c r="A2521" s="443"/>
      <c r="B2521" s="438"/>
      <c r="C2521" s="441"/>
      <c r="D2521" s="441"/>
      <c r="E2521" s="441"/>
      <c r="I2521" s="442"/>
      <c r="Q2521" s="443"/>
      <c r="S2521" s="443"/>
      <c r="T2521" s="441"/>
      <c r="U2521" s="444"/>
      <c r="V2521" s="438"/>
      <c r="W2521" s="443"/>
      <c r="X2521" s="443"/>
      <c r="Y2521" s="441"/>
      <c r="Z2521" s="445"/>
      <c r="AA2521" s="441"/>
      <c r="AB2521" s="443"/>
      <c r="AC2521" s="441"/>
      <c r="AD2521" s="444"/>
      <c r="AG2521" s="441"/>
      <c r="AH2521" s="441"/>
      <c r="AI2521" s="443"/>
      <c r="AL2521" s="441"/>
      <c r="AN2521" s="441"/>
      <c r="AO2521" s="443"/>
      <c r="AP2521" s="441"/>
      <c r="AQ2521" s="441"/>
      <c r="AR2521" s="441"/>
      <c r="AS2521" s="441"/>
      <c r="AT2521" s="441"/>
      <c r="AU2521" s="441"/>
      <c r="AV2521" s="443"/>
      <c r="AW2521" s="442"/>
      <c r="AY2521" s="441"/>
      <c r="BC2521" s="441"/>
      <c r="BD2521" s="441"/>
      <c r="BE2521" s="441"/>
      <c r="BF2521" s="441"/>
      <c r="BG2521" s="441"/>
      <c r="BH2521" s="441"/>
      <c r="BI2521" s="441"/>
      <c r="BJ2521" s="441"/>
      <c r="BK2521" s="441"/>
    </row>
    <row r="2522" spans="1:63" x14ac:dyDescent="0.25">
      <c r="A2522" s="443"/>
      <c r="B2522" s="438"/>
      <c r="C2522" s="441"/>
      <c r="D2522" s="441"/>
      <c r="E2522" s="441"/>
      <c r="I2522" s="442"/>
      <c r="Q2522" s="443"/>
      <c r="S2522" s="443"/>
      <c r="T2522" s="441"/>
      <c r="U2522" s="444"/>
      <c r="V2522" s="438"/>
      <c r="W2522" s="443"/>
      <c r="X2522" s="443"/>
      <c r="Y2522" s="441"/>
      <c r="Z2522" s="445"/>
      <c r="AA2522" s="441"/>
      <c r="AB2522" s="443"/>
      <c r="AC2522" s="441"/>
      <c r="AD2522" s="444"/>
      <c r="AG2522" s="441"/>
      <c r="AH2522" s="441"/>
      <c r="AI2522" s="443"/>
      <c r="AL2522" s="441"/>
      <c r="AN2522" s="441"/>
      <c r="AO2522" s="443"/>
      <c r="AP2522" s="441"/>
      <c r="AQ2522" s="441"/>
      <c r="AR2522" s="441"/>
      <c r="AS2522" s="441"/>
      <c r="AT2522" s="441"/>
      <c r="AU2522" s="441"/>
      <c r="AV2522" s="443"/>
      <c r="AW2522" s="442"/>
      <c r="AY2522" s="441"/>
      <c r="BC2522" s="441"/>
      <c r="BD2522" s="441"/>
      <c r="BE2522" s="441"/>
      <c r="BF2522" s="441"/>
      <c r="BG2522" s="441"/>
      <c r="BH2522" s="441"/>
      <c r="BI2522" s="441"/>
      <c r="BJ2522" s="441"/>
      <c r="BK2522" s="441"/>
    </row>
    <row r="2523" spans="1:63" x14ac:dyDescent="0.25">
      <c r="A2523" s="443"/>
      <c r="B2523" s="438"/>
      <c r="C2523" s="441"/>
      <c r="D2523" s="441"/>
      <c r="E2523" s="441"/>
      <c r="I2523" s="442"/>
      <c r="Q2523" s="443"/>
      <c r="S2523" s="443"/>
      <c r="T2523" s="441"/>
      <c r="U2523" s="444"/>
      <c r="V2523" s="438"/>
      <c r="W2523" s="443"/>
      <c r="X2523" s="443"/>
      <c r="Y2523" s="441"/>
      <c r="Z2523" s="445"/>
      <c r="AA2523" s="441"/>
      <c r="AB2523" s="443"/>
      <c r="AC2523" s="441"/>
      <c r="AD2523" s="444"/>
      <c r="AG2523" s="441"/>
      <c r="AH2523" s="441"/>
      <c r="AI2523" s="443"/>
      <c r="AL2523" s="441"/>
      <c r="AN2523" s="441"/>
      <c r="AO2523" s="443"/>
      <c r="AP2523" s="441"/>
      <c r="AQ2523" s="441"/>
      <c r="AR2523" s="441"/>
      <c r="AS2523" s="441"/>
      <c r="AT2523" s="441"/>
      <c r="AU2523" s="441"/>
      <c r="AV2523" s="443"/>
      <c r="AW2523" s="442"/>
      <c r="AY2523" s="441"/>
      <c r="BC2523" s="441"/>
      <c r="BD2523" s="441"/>
      <c r="BE2523" s="441"/>
      <c r="BF2523" s="441"/>
      <c r="BG2523" s="441"/>
      <c r="BH2523" s="441"/>
      <c r="BI2523" s="441"/>
      <c r="BJ2523" s="441"/>
      <c r="BK2523" s="441"/>
    </row>
    <row r="2524" spans="1:63" x14ac:dyDescent="0.25">
      <c r="A2524" s="443"/>
      <c r="B2524" s="438"/>
      <c r="C2524" s="441"/>
      <c r="D2524" s="441"/>
      <c r="E2524" s="441"/>
      <c r="I2524" s="442"/>
      <c r="Q2524" s="443"/>
      <c r="S2524" s="443"/>
      <c r="T2524" s="441"/>
      <c r="U2524" s="444"/>
      <c r="V2524" s="438"/>
      <c r="W2524" s="443"/>
      <c r="X2524" s="443"/>
      <c r="Y2524" s="441"/>
      <c r="Z2524" s="445"/>
      <c r="AA2524" s="441"/>
      <c r="AB2524" s="443"/>
      <c r="AC2524" s="441"/>
      <c r="AD2524" s="444"/>
      <c r="AG2524" s="441"/>
      <c r="AH2524" s="441"/>
      <c r="AI2524" s="443"/>
      <c r="AL2524" s="441"/>
      <c r="AN2524" s="441"/>
      <c r="AO2524" s="443"/>
      <c r="AP2524" s="441"/>
      <c r="AQ2524" s="441"/>
      <c r="AR2524" s="441"/>
      <c r="AS2524" s="441"/>
      <c r="AT2524" s="441"/>
      <c r="AU2524" s="441"/>
      <c r="AV2524" s="443"/>
      <c r="AW2524" s="442"/>
      <c r="AY2524" s="441"/>
      <c r="BC2524" s="441"/>
      <c r="BD2524" s="441"/>
      <c r="BE2524" s="441"/>
      <c r="BF2524" s="441"/>
      <c r="BG2524" s="441"/>
      <c r="BH2524" s="441"/>
      <c r="BI2524" s="441"/>
      <c r="BJ2524" s="441"/>
      <c r="BK2524" s="441"/>
    </row>
    <row r="2525" spans="1:63" x14ac:dyDescent="0.25">
      <c r="A2525" s="443"/>
      <c r="B2525" s="438"/>
      <c r="C2525" s="441"/>
      <c r="D2525" s="441"/>
      <c r="E2525" s="441"/>
      <c r="I2525" s="442"/>
      <c r="Q2525" s="443"/>
      <c r="S2525" s="443"/>
      <c r="T2525" s="441"/>
      <c r="U2525" s="444"/>
      <c r="V2525" s="438"/>
      <c r="W2525" s="443"/>
      <c r="X2525" s="443"/>
      <c r="Y2525" s="441"/>
      <c r="Z2525" s="445"/>
      <c r="AA2525" s="441"/>
      <c r="AB2525" s="443"/>
      <c r="AC2525" s="441"/>
      <c r="AD2525" s="444"/>
      <c r="AG2525" s="441"/>
      <c r="AH2525" s="441"/>
      <c r="AI2525" s="443"/>
      <c r="AL2525" s="441"/>
      <c r="AN2525" s="441"/>
      <c r="AO2525" s="443"/>
      <c r="AP2525" s="441"/>
      <c r="AQ2525" s="441"/>
      <c r="AR2525" s="441"/>
      <c r="AS2525" s="441"/>
      <c r="AT2525" s="441"/>
      <c r="AU2525" s="441"/>
      <c r="AV2525" s="443"/>
      <c r="AW2525" s="442"/>
      <c r="AY2525" s="441"/>
      <c r="BC2525" s="441"/>
      <c r="BD2525" s="441"/>
      <c r="BE2525" s="441"/>
      <c r="BF2525" s="441"/>
      <c r="BG2525" s="441"/>
      <c r="BH2525" s="441"/>
      <c r="BI2525" s="441"/>
      <c r="BJ2525" s="441"/>
      <c r="BK2525" s="441"/>
    </row>
    <row r="2526" spans="1:63" x14ac:dyDescent="0.25">
      <c r="A2526" s="443"/>
      <c r="B2526" s="438"/>
      <c r="C2526" s="441"/>
      <c r="D2526" s="441"/>
      <c r="E2526" s="441"/>
      <c r="I2526" s="442"/>
      <c r="Q2526" s="443"/>
      <c r="S2526" s="443"/>
      <c r="T2526" s="441"/>
      <c r="U2526" s="444"/>
      <c r="V2526" s="438"/>
      <c r="W2526" s="443"/>
      <c r="X2526" s="443"/>
      <c r="Y2526" s="441"/>
      <c r="Z2526" s="445"/>
      <c r="AA2526" s="441"/>
      <c r="AB2526" s="443"/>
      <c r="AC2526" s="441"/>
      <c r="AD2526" s="444"/>
      <c r="AG2526" s="441"/>
      <c r="AH2526" s="441"/>
      <c r="AI2526" s="443"/>
      <c r="AL2526" s="441"/>
      <c r="AN2526" s="441"/>
      <c r="AO2526" s="443"/>
      <c r="AP2526" s="441"/>
      <c r="AQ2526" s="441"/>
      <c r="AR2526" s="441"/>
      <c r="AS2526" s="441"/>
      <c r="AT2526" s="441"/>
      <c r="AU2526" s="441"/>
      <c r="AV2526" s="443"/>
      <c r="AW2526" s="442"/>
      <c r="AY2526" s="441"/>
      <c r="BC2526" s="441"/>
      <c r="BD2526" s="441"/>
      <c r="BE2526" s="441"/>
      <c r="BF2526" s="441"/>
      <c r="BG2526" s="441"/>
      <c r="BH2526" s="441"/>
      <c r="BI2526" s="441"/>
      <c r="BJ2526" s="441"/>
      <c r="BK2526" s="441"/>
    </row>
    <row r="2527" spans="1:63" x14ac:dyDescent="0.25">
      <c r="A2527" s="443"/>
      <c r="B2527" s="438"/>
      <c r="C2527" s="441"/>
      <c r="D2527" s="441"/>
      <c r="E2527" s="441"/>
      <c r="I2527" s="442"/>
      <c r="Q2527" s="443"/>
      <c r="S2527" s="443"/>
      <c r="T2527" s="441"/>
      <c r="U2527" s="444"/>
      <c r="V2527" s="438"/>
      <c r="W2527" s="443"/>
      <c r="X2527" s="443"/>
      <c r="Y2527" s="441"/>
      <c r="Z2527" s="445"/>
      <c r="AA2527" s="441"/>
      <c r="AB2527" s="443"/>
      <c r="AC2527" s="441"/>
      <c r="AD2527" s="444"/>
      <c r="AG2527" s="441"/>
      <c r="AH2527" s="441"/>
      <c r="AI2527" s="443"/>
      <c r="AL2527" s="441"/>
      <c r="AN2527" s="441"/>
      <c r="AO2527" s="443"/>
      <c r="AP2527" s="441"/>
      <c r="AQ2527" s="441"/>
      <c r="AR2527" s="441"/>
      <c r="AS2527" s="441"/>
      <c r="AT2527" s="441"/>
      <c r="AU2527" s="441"/>
      <c r="AV2527" s="443"/>
      <c r="AW2527" s="442"/>
      <c r="AY2527" s="441"/>
      <c r="BC2527" s="441"/>
      <c r="BD2527" s="441"/>
      <c r="BE2527" s="441"/>
      <c r="BF2527" s="441"/>
      <c r="BG2527" s="441"/>
      <c r="BH2527" s="441"/>
      <c r="BI2527" s="441"/>
      <c r="BJ2527" s="441"/>
      <c r="BK2527" s="441"/>
    </row>
    <row r="2528" spans="1:63" x14ac:dyDescent="0.25">
      <c r="A2528" s="443"/>
      <c r="B2528" s="438"/>
      <c r="C2528" s="441"/>
      <c r="D2528" s="441"/>
      <c r="E2528" s="441"/>
      <c r="I2528" s="442"/>
      <c r="Q2528" s="443"/>
      <c r="S2528" s="443"/>
      <c r="T2528" s="441"/>
      <c r="U2528" s="444"/>
      <c r="V2528" s="438"/>
      <c r="W2528" s="443"/>
      <c r="X2528" s="443"/>
      <c r="Y2528" s="441"/>
      <c r="Z2528" s="445"/>
      <c r="AA2528" s="441"/>
      <c r="AB2528" s="443"/>
      <c r="AC2528" s="441"/>
      <c r="AD2528" s="444"/>
      <c r="AG2528" s="441"/>
      <c r="AH2528" s="441"/>
      <c r="AI2528" s="443"/>
      <c r="AL2528" s="441"/>
      <c r="AN2528" s="441"/>
      <c r="AO2528" s="443"/>
      <c r="AP2528" s="441"/>
      <c r="AQ2528" s="441"/>
      <c r="AR2528" s="441"/>
      <c r="AS2528" s="441"/>
      <c r="AT2528" s="441"/>
      <c r="AU2528" s="441"/>
      <c r="AV2528" s="443"/>
      <c r="AW2528" s="442"/>
      <c r="AY2528" s="441"/>
      <c r="BC2528" s="441"/>
      <c r="BD2528" s="441"/>
      <c r="BE2528" s="441"/>
      <c r="BF2528" s="441"/>
      <c r="BG2528" s="441"/>
      <c r="BH2528" s="441"/>
      <c r="BI2528" s="441"/>
      <c r="BJ2528" s="441"/>
      <c r="BK2528" s="441"/>
    </row>
    <row r="2529" spans="1:63" x14ac:dyDescent="0.25">
      <c r="A2529" s="443"/>
      <c r="B2529" s="438"/>
      <c r="C2529" s="441"/>
      <c r="D2529" s="441"/>
      <c r="E2529" s="441"/>
      <c r="I2529" s="442"/>
      <c r="Q2529" s="443"/>
      <c r="S2529" s="443"/>
      <c r="T2529" s="441"/>
      <c r="U2529" s="444"/>
      <c r="V2529" s="438"/>
      <c r="W2529" s="443"/>
      <c r="X2529" s="443"/>
      <c r="Y2529" s="441"/>
      <c r="Z2529" s="445"/>
      <c r="AA2529" s="441"/>
      <c r="AB2529" s="443"/>
      <c r="AC2529" s="441"/>
      <c r="AD2529" s="444"/>
      <c r="AG2529" s="441"/>
      <c r="AH2529" s="441"/>
      <c r="AI2529" s="443"/>
      <c r="AL2529" s="441"/>
      <c r="AN2529" s="441"/>
      <c r="AO2529" s="443"/>
      <c r="AP2529" s="441"/>
      <c r="AQ2529" s="441"/>
      <c r="AR2529" s="441"/>
      <c r="AS2529" s="441"/>
      <c r="AT2529" s="441"/>
      <c r="AU2529" s="441"/>
      <c r="AV2529" s="443"/>
      <c r="AW2529" s="442"/>
      <c r="AY2529" s="441"/>
      <c r="BC2529" s="441"/>
      <c r="BD2529" s="441"/>
      <c r="BE2529" s="441"/>
      <c r="BF2529" s="441"/>
      <c r="BG2529" s="441"/>
      <c r="BH2529" s="441"/>
      <c r="BI2529" s="441"/>
      <c r="BJ2529" s="441"/>
      <c r="BK2529" s="441"/>
    </row>
    <row r="2530" spans="1:63" x14ac:dyDescent="0.25">
      <c r="A2530" s="443"/>
      <c r="B2530" s="438"/>
      <c r="C2530" s="441"/>
      <c r="D2530" s="441"/>
      <c r="E2530" s="441"/>
      <c r="I2530" s="442"/>
      <c r="Q2530" s="443"/>
      <c r="S2530" s="443"/>
      <c r="T2530" s="441"/>
      <c r="U2530" s="444"/>
      <c r="V2530" s="438"/>
      <c r="W2530" s="443"/>
      <c r="X2530" s="443"/>
      <c r="Y2530" s="441"/>
      <c r="Z2530" s="445"/>
      <c r="AA2530" s="441"/>
      <c r="AB2530" s="443"/>
      <c r="AC2530" s="441"/>
      <c r="AD2530" s="444"/>
      <c r="AG2530" s="441"/>
      <c r="AH2530" s="441"/>
      <c r="AI2530" s="443"/>
      <c r="AL2530" s="441"/>
      <c r="AN2530" s="441"/>
      <c r="AO2530" s="443"/>
      <c r="AP2530" s="441"/>
      <c r="AQ2530" s="441"/>
      <c r="AR2530" s="441"/>
      <c r="AS2530" s="441"/>
      <c r="AT2530" s="441"/>
      <c r="AU2530" s="441"/>
      <c r="AV2530" s="443"/>
      <c r="AW2530" s="442"/>
      <c r="AY2530" s="441"/>
      <c r="BC2530" s="441"/>
      <c r="BD2530" s="441"/>
      <c r="BE2530" s="441"/>
      <c r="BF2530" s="441"/>
      <c r="BG2530" s="441"/>
      <c r="BH2530" s="441"/>
      <c r="BI2530" s="441"/>
      <c r="BJ2530" s="441"/>
      <c r="BK2530" s="441"/>
    </row>
    <row r="2531" spans="1:63" x14ac:dyDescent="0.25">
      <c r="A2531" s="443"/>
      <c r="B2531" s="438"/>
      <c r="C2531" s="441"/>
      <c r="D2531" s="441"/>
      <c r="E2531" s="441"/>
      <c r="I2531" s="442"/>
      <c r="Q2531" s="443"/>
      <c r="S2531" s="443"/>
      <c r="T2531" s="441"/>
      <c r="U2531" s="444"/>
      <c r="V2531" s="438"/>
      <c r="W2531" s="443"/>
      <c r="X2531" s="443"/>
      <c r="Y2531" s="441"/>
      <c r="Z2531" s="445"/>
      <c r="AA2531" s="441"/>
      <c r="AB2531" s="443"/>
      <c r="AC2531" s="441"/>
      <c r="AD2531" s="444"/>
      <c r="AG2531" s="441"/>
      <c r="AH2531" s="441"/>
      <c r="AI2531" s="443"/>
      <c r="AL2531" s="441"/>
      <c r="AN2531" s="441"/>
      <c r="AO2531" s="443"/>
      <c r="AP2531" s="441"/>
      <c r="AQ2531" s="441"/>
      <c r="AR2531" s="441"/>
      <c r="AS2531" s="441"/>
      <c r="AT2531" s="441"/>
      <c r="AU2531" s="441"/>
      <c r="AV2531" s="443"/>
      <c r="AW2531" s="442"/>
      <c r="AY2531" s="441"/>
      <c r="BC2531" s="441"/>
      <c r="BD2531" s="441"/>
      <c r="BE2531" s="441"/>
      <c r="BF2531" s="441"/>
      <c r="BG2531" s="441"/>
      <c r="BH2531" s="441"/>
      <c r="BI2531" s="441"/>
      <c r="BJ2531" s="441"/>
      <c r="BK2531" s="441"/>
    </row>
    <row r="2532" spans="1:63" x14ac:dyDescent="0.25">
      <c r="A2532" s="443"/>
      <c r="B2532" s="438"/>
      <c r="C2532" s="441"/>
      <c r="D2532" s="441"/>
      <c r="E2532" s="441"/>
      <c r="I2532" s="442"/>
      <c r="Q2532" s="443"/>
      <c r="S2532" s="443"/>
      <c r="T2532" s="441"/>
      <c r="U2532" s="444"/>
      <c r="V2532" s="438"/>
      <c r="W2532" s="443"/>
      <c r="X2532" s="443"/>
      <c r="Y2532" s="441"/>
      <c r="Z2532" s="445"/>
      <c r="AA2532" s="441"/>
      <c r="AB2532" s="443"/>
      <c r="AC2532" s="441"/>
      <c r="AD2532" s="444"/>
      <c r="AG2532" s="441"/>
      <c r="AH2532" s="441"/>
      <c r="AI2532" s="443"/>
      <c r="AL2532" s="441"/>
      <c r="AN2532" s="441"/>
      <c r="AO2532" s="443"/>
      <c r="AP2532" s="441"/>
      <c r="AQ2532" s="441"/>
      <c r="AR2532" s="441"/>
      <c r="AS2532" s="441"/>
      <c r="AT2532" s="441"/>
      <c r="AU2532" s="441"/>
      <c r="AV2532" s="443"/>
      <c r="AW2532" s="442"/>
      <c r="AY2532" s="441"/>
      <c r="BC2532" s="441"/>
      <c r="BD2532" s="441"/>
      <c r="BE2532" s="441"/>
      <c r="BF2532" s="441"/>
      <c r="BG2532" s="441"/>
      <c r="BH2532" s="441"/>
      <c r="BI2532" s="441"/>
      <c r="BJ2532" s="441"/>
      <c r="BK2532" s="441"/>
    </row>
    <row r="2533" spans="1:63" x14ac:dyDescent="0.25">
      <c r="A2533" s="443"/>
      <c r="B2533" s="438"/>
      <c r="C2533" s="441"/>
      <c r="D2533" s="441"/>
      <c r="E2533" s="441"/>
      <c r="I2533" s="442"/>
      <c r="Q2533" s="443"/>
      <c r="S2533" s="443"/>
      <c r="T2533" s="441"/>
      <c r="U2533" s="444"/>
      <c r="V2533" s="438"/>
      <c r="W2533" s="443"/>
      <c r="X2533" s="443"/>
      <c r="Y2533" s="441"/>
      <c r="Z2533" s="445"/>
      <c r="AA2533" s="441"/>
      <c r="AB2533" s="443"/>
      <c r="AC2533" s="441"/>
      <c r="AD2533" s="444"/>
      <c r="AG2533" s="441"/>
      <c r="AH2533" s="441"/>
      <c r="AI2533" s="443"/>
      <c r="AL2533" s="441"/>
      <c r="AN2533" s="441"/>
      <c r="AO2533" s="443"/>
      <c r="AP2533" s="441"/>
      <c r="AQ2533" s="441"/>
      <c r="AR2533" s="441"/>
      <c r="AS2533" s="441"/>
      <c r="AT2533" s="441"/>
      <c r="AU2533" s="441"/>
      <c r="AV2533" s="443"/>
      <c r="AW2533" s="442"/>
      <c r="AY2533" s="441"/>
      <c r="BC2533" s="441"/>
      <c r="BD2533" s="441"/>
      <c r="BE2533" s="441"/>
      <c r="BF2533" s="441"/>
      <c r="BG2533" s="441"/>
      <c r="BH2533" s="441"/>
      <c r="BI2533" s="441"/>
      <c r="BJ2533" s="441"/>
      <c r="BK2533" s="441"/>
    </row>
    <row r="2534" spans="1:63" x14ac:dyDescent="0.25">
      <c r="A2534" s="443"/>
      <c r="B2534" s="438"/>
      <c r="C2534" s="441"/>
      <c r="D2534" s="441"/>
      <c r="E2534" s="441"/>
      <c r="I2534" s="442"/>
      <c r="Q2534" s="443"/>
      <c r="S2534" s="443"/>
      <c r="T2534" s="441"/>
      <c r="U2534" s="444"/>
      <c r="V2534" s="438"/>
      <c r="W2534" s="443"/>
      <c r="X2534" s="443"/>
      <c r="Y2534" s="441"/>
      <c r="Z2534" s="445"/>
      <c r="AA2534" s="441"/>
      <c r="AB2534" s="443"/>
      <c r="AC2534" s="441"/>
      <c r="AD2534" s="444"/>
      <c r="AG2534" s="441"/>
      <c r="AH2534" s="441"/>
      <c r="AI2534" s="443"/>
      <c r="AL2534" s="441"/>
      <c r="AN2534" s="441"/>
      <c r="AO2534" s="443"/>
      <c r="AP2534" s="441"/>
      <c r="AQ2534" s="441"/>
      <c r="AR2534" s="441"/>
      <c r="AS2534" s="441"/>
      <c r="AT2534" s="441"/>
      <c r="AU2534" s="441"/>
      <c r="AV2534" s="443"/>
      <c r="AW2534" s="442"/>
      <c r="AY2534" s="441"/>
      <c r="BC2534" s="441"/>
      <c r="BD2534" s="441"/>
      <c r="BE2534" s="441"/>
      <c r="BF2534" s="441"/>
      <c r="BG2534" s="441"/>
      <c r="BH2534" s="441"/>
      <c r="BI2534" s="441"/>
      <c r="BJ2534" s="441"/>
      <c r="BK2534" s="441"/>
    </row>
    <row r="2535" spans="1:63" x14ac:dyDescent="0.25">
      <c r="A2535" s="443"/>
      <c r="B2535" s="438"/>
      <c r="C2535" s="441"/>
      <c r="D2535" s="441"/>
      <c r="E2535" s="441"/>
      <c r="I2535" s="442"/>
      <c r="Q2535" s="443"/>
      <c r="S2535" s="443"/>
      <c r="T2535" s="441"/>
      <c r="U2535" s="444"/>
      <c r="V2535" s="438"/>
      <c r="W2535" s="443"/>
      <c r="X2535" s="443"/>
      <c r="Y2535" s="441"/>
      <c r="Z2535" s="445"/>
      <c r="AA2535" s="441"/>
      <c r="AB2535" s="443"/>
      <c r="AC2535" s="441"/>
      <c r="AD2535" s="444"/>
      <c r="AG2535" s="441"/>
      <c r="AH2535" s="441"/>
      <c r="AI2535" s="443"/>
      <c r="AL2535" s="441"/>
      <c r="AN2535" s="441"/>
      <c r="AO2535" s="443"/>
      <c r="AP2535" s="441"/>
      <c r="AQ2535" s="441"/>
      <c r="AR2535" s="441"/>
      <c r="AS2535" s="441"/>
      <c r="AT2535" s="441"/>
      <c r="AU2535" s="441"/>
      <c r="AV2535" s="443"/>
      <c r="AW2535" s="442"/>
      <c r="AY2535" s="441"/>
      <c r="BC2535" s="441"/>
      <c r="BD2535" s="441"/>
      <c r="BE2535" s="441"/>
      <c r="BF2535" s="441"/>
      <c r="BG2535" s="441"/>
      <c r="BH2535" s="441"/>
      <c r="BI2535" s="441"/>
      <c r="BJ2535" s="441"/>
      <c r="BK2535" s="441"/>
    </row>
    <row r="2536" spans="1:63" x14ac:dyDescent="0.25">
      <c r="A2536" s="443"/>
      <c r="B2536" s="438"/>
      <c r="C2536" s="441"/>
      <c r="D2536" s="441"/>
      <c r="E2536" s="441"/>
      <c r="I2536" s="442"/>
      <c r="Q2536" s="443"/>
      <c r="S2536" s="443"/>
      <c r="T2536" s="441"/>
      <c r="U2536" s="444"/>
      <c r="V2536" s="438"/>
      <c r="W2536" s="443"/>
      <c r="X2536" s="443"/>
      <c r="Y2536" s="441"/>
      <c r="Z2536" s="445"/>
      <c r="AA2536" s="441"/>
      <c r="AB2536" s="443"/>
      <c r="AC2536" s="441"/>
      <c r="AD2536" s="444"/>
      <c r="AG2536" s="441"/>
      <c r="AH2536" s="441"/>
      <c r="AI2536" s="443"/>
      <c r="AL2536" s="441"/>
      <c r="AN2536" s="441"/>
      <c r="AO2536" s="443"/>
      <c r="AP2536" s="441"/>
      <c r="AQ2536" s="441"/>
      <c r="AR2536" s="441"/>
      <c r="AS2536" s="441"/>
      <c r="AT2536" s="441"/>
      <c r="AU2536" s="441"/>
      <c r="AV2536" s="443"/>
      <c r="AW2536" s="442"/>
      <c r="AY2536" s="441"/>
      <c r="BC2536" s="441"/>
      <c r="BD2536" s="441"/>
      <c r="BE2536" s="441"/>
      <c r="BF2536" s="441"/>
      <c r="BG2536" s="441"/>
      <c r="BH2536" s="441"/>
      <c r="BI2536" s="441"/>
      <c r="BJ2536" s="441"/>
      <c r="BK2536" s="441"/>
    </row>
    <row r="2537" spans="1:63" x14ac:dyDescent="0.25">
      <c r="A2537" s="443"/>
      <c r="B2537" s="438"/>
      <c r="C2537" s="441"/>
      <c r="D2537" s="441"/>
      <c r="E2537" s="441"/>
      <c r="I2537" s="442"/>
      <c r="Q2537" s="443"/>
      <c r="S2537" s="443"/>
      <c r="T2537" s="441"/>
      <c r="U2537" s="444"/>
      <c r="V2537" s="438"/>
      <c r="W2537" s="443"/>
      <c r="X2537" s="443"/>
      <c r="Y2537" s="441"/>
      <c r="Z2537" s="445"/>
      <c r="AA2537" s="441"/>
      <c r="AB2537" s="443"/>
      <c r="AC2537" s="441"/>
      <c r="AD2537" s="444"/>
      <c r="AG2537" s="441"/>
      <c r="AH2537" s="441"/>
      <c r="AI2537" s="443"/>
      <c r="AL2537" s="441"/>
      <c r="AN2537" s="441"/>
      <c r="AO2537" s="443"/>
      <c r="AP2537" s="441"/>
      <c r="AQ2537" s="441"/>
      <c r="AR2537" s="441"/>
      <c r="AS2537" s="441"/>
      <c r="AT2537" s="441"/>
      <c r="AU2537" s="441"/>
      <c r="AV2537" s="443"/>
      <c r="AW2537" s="442"/>
      <c r="AY2537" s="441"/>
      <c r="BC2537" s="441"/>
      <c r="BD2537" s="441"/>
      <c r="BE2537" s="441"/>
      <c r="BF2537" s="441"/>
      <c r="BG2537" s="441"/>
      <c r="BH2537" s="441"/>
      <c r="BI2537" s="441"/>
      <c r="BJ2537" s="441"/>
      <c r="BK2537" s="441"/>
    </row>
    <row r="2538" spans="1:63" x14ac:dyDescent="0.25">
      <c r="A2538" s="443"/>
      <c r="B2538" s="438"/>
      <c r="C2538" s="441"/>
      <c r="D2538" s="441"/>
      <c r="E2538" s="441"/>
      <c r="I2538" s="442"/>
      <c r="Q2538" s="443"/>
      <c r="S2538" s="443"/>
      <c r="T2538" s="441"/>
      <c r="U2538" s="444"/>
      <c r="V2538" s="438"/>
      <c r="W2538" s="443"/>
      <c r="X2538" s="443"/>
      <c r="Y2538" s="441"/>
      <c r="Z2538" s="445"/>
      <c r="AA2538" s="441"/>
      <c r="AB2538" s="443"/>
      <c r="AC2538" s="441"/>
      <c r="AD2538" s="444"/>
      <c r="AG2538" s="441"/>
      <c r="AH2538" s="441"/>
      <c r="AI2538" s="443"/>
      <c r="AL2538" s="441"/>
      <c r="AN2538" s="441"/>
      <c r="AO2538" s="443"/>
      <c r="AP2538" s="441"/>
      <c r="AQ2538" s="441"/>
      <c r="AR2538" s="441"/>
      <c r="AS2538" s="441"/>
      <c r="AT2538" s="441"/>
      <c r="AU2538" s="441"/>
      <c r="AV2538" s="443"/>
      <c r="AW2538" s="442"/>
      <c r="AY2538" s="441"/>
      <c r="BC2538" s="441"/>
      <c r="BD2538" s="441"/>
      <c r="BE2538" s="441"/>
      <c r="BF2538" s="441"/>
      <c r="BG2538" s="441"/>
      <c r="BH2538" s="441"/>
      <c r="BI2538" s="441"/>
      <c r="BJ2538" s="441"/>
      <c r="BK2538" s="441"/>
    </row>
    <row r="2539" spans="1:63" x14ac:dyDescent="0.25">
      <c r="A2539" s="443"/>
      <c r="B2539" s="438"/>
      <c r="C2539" s="441"/>
      <c r="D2539" s="441"/>
      <c r="E2539" s="441"/>
      <c r="I2539" s="442"/>
      <c r="Q2539" s="443"/>
      <c r="S2539" s="443"/>
      <c r="T2539" s="441"/>
      <c r="U2539" s="444"/>
      <c r="V2539" s="438"/>
      <c r="W2539" s="443"/>
      <c r="X2539" s="443"/>
      <c r="Y2539" s="441"/>
      <c r="Z2539" s="445"/>
      <c r="AA2539" s="441"/>
      <c r="AB2539" s="443"/>
      <c r="AC2539" s="441"/>
      <c r="AD2539" s="444"/>
      <c r="AG2539" s="441"/>
      <c r="AH2539" s="441"/>
      <c r="AI2539" s="443"/>
      <c r="AL2539" s="441"/>
      <c r="AN2539" s="441"/>
      <c r="AO2539" s="443"/>
      <c r="AP2539" s="441"/>
      <c r="AQ2539" s="441"/>
      <c r="AR2539" s="441"/>
      <c r="AS2539" s="441"/>
      <c r="AT2539" s="441"/>
      <c r="AU2539" s="441"/>
      <c r="AV2539" s="443"/>
      <c r="AW2539" s="442"/>
      <c r="AY2539" s="441"/>
      <c r="BC2539" s="441"/>
      <c r="BD2539" s="441"/>
      <c r="BE2539" s="441"/>
      <c r="BF2539" s="441"/>
      <c r="BG2539" s="441"/>
      <c r="BH2539" s="441"/>
      <c r="BI2539" s="441"/>
      <c r="BJ2539" s="441"/>
      <c r="BK2539" s="441"/>
    </row>
    <row r="2540" spans="1:63" x14ac:dyDescent="0.25">
      <c r="A2540" s="443"/>
      <c r="B2540" s="438"/>
      <c r="C2540" s="441"/>
      <c r="D2540" s="441"/>
      <c r="E2540" s="441"/>
      <c r="I2540" s="442"/>
      <c r="Q2540" s="443"/>
      <c r="S2540" s="443"/>
      <c r="T2540" s="441"/>
      <c r="U2540" s="444"/>
      <c r="V2540" s="438"/>
      <c r="W2540" s="443"/>
      <c r="X2540" s="443"/>
      <c r="Y2540" s="441"/>
      <c r="Z2540" s="445"/>
      <c r="AA2540" s="441"/>
      <c r="AB2540" s="443"/>
      <c r="AC2540" s="441"/>
      <c r="AD2540" s="444"/>
      <c r="AG2540" s="441"/>
      <c r="AH2540" s="441"/>
      <c r="AI2540" s="443"/>
      <c r="AL2540" s="441"/>
      <c r="AN2540" s="441"/>
      <c r="AO2540" s="443"/>
      <c r="AP2540" s="441"/>
      <c r="AQ2540" s="441"/>
      <c r="AR2540" s="441"/>
      <c r="AS2540" s="441"/>
      <c r="AT2540" s="441"/>
      <c r="AU2540" s="441"/>
      <c r="AV2540" s="443"/>
      <c r="AW2540" s="442"/>
      <c r="AY2540" s="441"/>
      <c r="BC2540" s="441"/>
      <c r="BD2540" s="441"/>
      <c r="BE2540" s="441"/>
      <c r="BF2540" s="441"/>
      <c r="BG2540" s="441"/>
      <c r="BH2540" s="441"/>
      <c r="BI2540" s="441"/>
      <c r="BJ2540" s="441"/>
      <c r="BK2540" s="441"/>
    </row>
    <row r="2541" spans="1:63" x14ac:dyDescent="0.25">
      <c r="A2541" s="443"/>
      <c r="B2541" s="438"/>
      <c r="C2541" s="441"/>
      <c r="D2541" s="441"/>
      <c r="E2541" s="441"/>
      <c r="I2541" s="442"/>
      <c r="Q2541" s="443"/>
      <c r="S2541" s="443"/>
      <c r="T2541" s="441"/>
      <c r="U2541" s="444"/>
      <c r="V2541" s="438"/>
      <c r="W2541" s="443"/>
      <c r="X2541" s="443"/>
      <c r="Y2541" s="441"/>
      <c r="Z2541" s="445"/>
      <c r="AA2541" s="441"/>
      <c r="AB2541" s="443"/>
      <c r="AC2541" s="441"/>
      <c r="AD2541" s="444"/>
      <c r="AG2541" s="441"/>
      <c r="AH2541" s="441"/>
      <c r="AI2541" s="443"/>
      <c r="AL2541" s="441"/>
      <c r="AN2541" s="441"/>
      <c r="AO2541" s="443"/>
      <c r="AP2541" s="441"/>
      <c r="AQ2541" s="441"/>
      <c r="AR2541" s="441"/>
      <c r="AS2541" s="441"/>
      <c r="AT2541" s="441"/>
      <c r="AU2541" s="441"/>
      <c r="AV2541" s="443"/>
      <c r="AW2541" s="442"/>
      <c r="AY2541" s="441"/>
      <c r="BC2541" s="441"/>
      <c r="BD2541" s="441"/>
      <c r="BE2541" s="441"/>
      <c r="BF2541" s="441"/>
      <c r="BG2541" s="441"/>
      <c r="BH2541" s="441"/>
      <c r="BI2541" s="441"/>
      <c r="BJ2541" s="441"/>
      <c r="BK2541" s="441"/>
    </row>
    <row r="2542" spans="1:63" x14ac:dyDescent="0.25">
      <c r="A2542" s="443"/>
      <c r="B2542" s="438"/>
      <c r="C2542" s="441"/>
      <c r="D2542" s="441"/>
      <c r="E2542" s="441"/>
      <c r="I2542" s="442"/>
      <c r="Q2542" s="443"/>
      <c r="S2542" s="443"/>
      <c r="T2542" s="441"/>
      <c r="U2542" s="444"/>
      <c r="V2542" s="438"/>
      <c r="W2542" s="443"/>
      <c r="X2542" s="443"/>
      <c r="Y2542" s="441"/>
      <c r="Z2542" s="445"/>
      <c r="AA2542" s="441"/>
      <c r="AB2542" s="443"/>
      <c r="AC2542" s="441"/>
      <c r="AD2542" s="444"/>
      <c r="AG2542" s="441"/>
      <c r="AH2542" s="441"/>
      <c r="AI2542" s="443"/>
      <c r="AL2542" s="441"/>
      <c r="AN2542" s="441"/>
      <c r="AO2542" s="443"/>
      <c r="AP2542" s="441"/>
      <c r="AQ2542" s="441"/>
      <c r="AR2542" s="441"/>
      <c r="AS2542" s="441"/>
      <c r="AT2542" s="441"/>
      <c r="AU2542" s="441"/>
      <c r="AV2542" s="443"/>
      <c r="AW2542" s="442"/>
      <c r="AY2542" s="441"/>
      <c r="BC2542" s="441"/>
      <c r="BD2542" s="441"/>
      <c r="BE2542" s="441"/>
      <c r="BF2542" s="441"/>
      <c r="BG2542" s="441"/>
      <c r="BH2542" s="441"/>
      <c r="BI2542" s="441"/>
      <c r="BJ2542" s="441"/>
      <c r="BK2542" s="441"/>
    </row>
    <row r="2543" spans="1:63" x14ac:dyDescent="0.25">
      <c r="A2543" s="443"/>
      <c r="B2543" s="438"/>
      <c r="C2543" s="441"/>
      <c r="D2543" s="441"/>
      <c r="E2543" s="441"/>
      <c r="I2543" s="442"/>
      <c r="Q2543" s="443"/>
      <c r="S2543" s="443"/>
      <c r="T2543" s="441"/>
      <c r="U2543" s="444"/>
      <c r="V2543" s="438"/>
      <c r="W2543" s="443"/>
      <c r="X2543" s="443"/>
      <c r="Y2543" s="441"/>
      <c r="Z2543" s="445"/>
      <c r="AA2543" s="441"/>
      <c r="AB2543" s="443"/>
      <c r="AC2543" s="441"/>
      <c r="AD2543" s="444"/>
      <c r="AG2543" s="441"/>
      <c r="AH2543" s="441"/>
      <c r="AI2543" s="443"/>
      <c r="AL2543" s="441"/>
      <c r="AN2543" s="441"/>
      <c r="AO2543" s="443"/>
      <c r="AP2543" s="441"/>
      <c r="AQ2543" s="441"/>
      <c r="AR2543" s="441"/>
      <c r="AS2543" s="441"/>
      <c r="AT2543" s="441"/>
      <c r="AU2543" s="441"/>
      <c r="AV2543" s="443"/>
      <c r="AW2543" s="442"/>
      <c r="AY2543" s="441"/>
      <c r="BC2543" s="441"/>
      <c r="BD2543" s="441"/>
      <c r="BE2543" s="441"/>
      <c r="BF2543" s="441"/>
      <c r="BG2543" s="441"/>
      <c r="BH2543" s="441"/>
      <c r="BI2543" s="441"/>
      <c r="BJ2543" s="441"/>
      <c r="BK2543" s="441"/>
    </row>
    <row r="2544" spans="1:63" x14ac:dyDescent="0.25">
      <c r="A2544" s="443"/>
      <c r="B2544" s="438"/>
      <c r="C2544" s="441"/>
      <c r="D2544" s="441"/>
      <c r="E2544" s="441"/>
      <c r="I2544" s="442"/>
      <c r="Q2544" s="443"/>
      <c r="S2544" s="443"/>
      <c r="T2544" s="441"/>
      <c r="U2544" s="444"/>
      <c r="V2544" s="438"/>
      <c r="W2544" s="443"/>
      <c r="X2544" s="443"/>
      <c r="Y2544" s="441"/>
      <c r="Z2544" s="445"/>
      <c r="AA2544" s="441"/>
      <c r="AB2544" s="443"/>
      <c r="AC2544" s="441"/>
      <c r="AD2544" s="444"/>
      <c r="AG2544" s="441"/>
      <c r="AH2544" s="441"/>
      <c r="AI2544" s="443"/>
      <c r="AL2544" s="441"/>
      <c r="AN2544" s="441"/>
      <c r="AO2544" s="443"/>
      <c r="AP2544" s="441"/>
      <c r="AQ2544" s="441"/>
      <c r="AR2544" s="441"/>
      <c r="AS2544" s="441"/>
      <c r="AT2544" s="441"/>
      <c r="AU2544" s="441"/>
      <c r="AV2544" s="443"/>
      <c r="AW2544" s="442"/>
      <c r="AY2544" s="441"/>
      <c r="BC2544" s="441"/>
      <c r="BD2544" s="441"/>
      <c r="BE2544" s="441"/>
      <c r="BF2544" s="441"/>
      <c r="BG2544" s="441"/>
      <c r="BH2544" s="441"/>
      <c r="BI2544" s="441"/>
      <c r="BJ2544" s="441"/>
      <c r="BK2544" s="441"/>
    </row>
    <row r="2545" spans="1:63" x14ac:dyDescent="0.25">
      <c r="A2545" s="443"/>
      <c r="B2545" s="438"/>
      <c r="C2545" s="441"/>
      <c r="D2545" s="441"/>
      <c r="E2545" s="441"/>
      <c r="I2545" s="442"/>
      <c r="Q2545" s="443"/>
      <c r="S2545" s="443"/>
      <c r="T2545" s="441"/>
      <c r="U2545" s="444"/>
      <c r="V2545" s="438"/>
      <c r="W2545" s="443"/>
      <c r="X2545" s="443"/>
      <c r="Y2545" s="441"/>
      <c r="Z2545" s="445"/>
      <c r="AA2545" s="441"/>
      <c r="AB2545" s="443"/>
      <c r="AC2545" s="441"/>
      <c r="AD2545" s="444"/>
      <c r="AG2545" s="441"/>
      <c r="AH2545" s="441"/>
      <c r="AI2545" s="443"/>
      <c r="AL2545" s="441"/>
      <c r="AN2545" s="441"/>
      <c r="AO2545" s="443"/>
      <c r="AP2545" s="441"/>
      <c r="AQ2545" s="441"/>
      <c r="AR2545" s="441"/>
      <c r="AS2545" s="441"/>
      <c r="AT2545" s="441"/>
      <c r="AU2545" s="441"/>
      <c r="AV2545" s="443"/>
      <c r="AW2545" s="442"/>
      <c r="AY2545" s="441"/>
      <c r="BC2545" s="441"/>
      <c r="BD2545" s="441"/>
      <c r="BE2545" s="441"/>
      <c r="BF2545" s="441"/>
      <c r="BG2545" s="441"/>
      <c r="BH2545" s="441"/>
      <c r="BI2545" s="441"/>
      <c r="BJ2545" s="441"/>
      <c r="BK2545" s="441"/>
    </row>
    <row r="2546" spans="1:63" x14ac:dyDescent="0.25">
      <c r="A2546" s="443"/>
      <c r="B2546" s="438"/>
      <c r="C2546" s="441"/>
      <c r="D2546" s="441"/>
      <c r="E2546" s="441"/>
      <c r="I2546" s="442"/>
      <c r="Q2546" s="443"/>
      <c r="S2546" s="443"/>
      <c r="T2546" s="441"/>
      <c r="U2546" s="444"/>
      <c r="V2546" s="438"/>
      <c r="W2546" s="443"/>
      <c r="X2546" s="443"/>
      <c r="Y2546" s="441"/>
      <c r="Z2546" s="445"/>
      <c r="AA2546" s="441"/>
      <c r="AB2546" s="443"/>
      <c r="AC2546" s="441"/>
      <c r="AD2546" s="444"/>
      <c r="AG2546" s="441"/>
      <c r="AH2546" s="441"/>
      <c r="AI2546" s="443"/>
      <c r="AL2546" s="441"/>
      <c r="AN2546" s="441"/>
      <c r="AO2546" s="443"/>
      <c r="AP2546" s="441"/>
      <c r="AQ2546" s="441"/>
      <c r="AR2546" s="441"/>
      <c r="AS2546" s="441"/>
      <c r="AT2546" s="441"/>
      <c r="AU2546" s="441"/>
      <c r="AV2546" s="443"/>
      <c r="AW2546" s="442"/>
      <c r="AY2546" s="441"/>
      <c r="BC2546" s="441"/>
      <c r="BD2546" s="441"/>
      <c r="BE2546" s="441"/>
      <c r="BF2546" s="441"/>
      <c r="BG2546" s="441"/>
      <c r="BH2546" s="441"/>
      <c r="BI2546" s="441"/>
      <c r="BJ2546" s="441"/>
      <c r="BK2546" s="441"/>
    </row>
    <row r="2547" spans="1:63" x14ac:dyDescent="0.25">
      <c r="A2547" s="443"/>
      <c r="B2547" s="438"/>
      <c r="C2547" s="441"/>
      <c r="D2547" s="441"/>
      <c r="E2547" s="441"/>
      <c r="I2547" s="442"/>
      <c r="Q2547" s="443"/>
      <c r="S2547" s="443"/>
      <c r="T2547" s="441"/>
      <c r="U2547" s="444"/>
      <c r="V2547" s="438"/>
      <c r="W2547" s="443"/>
      <c r="X2547" s="443"/>
      <c r="Y2547" s="441"/>
      <c r="Z2547" s="445"/>
      <c r="AA2547" s="441"/>
      <c r="AB2547" s="443"/>
      <c r="AC2547" s="441"/>
      <c r="AD2547" s="444"/>
      <c r="AG2547" s="441"/>
      <c r="AH2547" s="441"/>
      <c r="AI2547" s="443"/>
      <c r="AL2547" s="441"/>
      <c r="AN2547" s="441"/>
      <c r="AO2547" s="443"/>
      <c r="AP2547" s="441"/>
      <c r="AQ2547" s="441"/>
      <c r="AR2547" s="441"/>
      <c r="AS2547" s="441"/>
      <c r="AT2547" s="441"/>
      <c r="AU2547" s="441"/>
      <c r="AV2547" s="443"/>
      <c r="AW2547" s="442"/>
      <c r="AY2547" s="441"/>
      <c r="BC2547" s="441"/>
      <c r="BD2547" s="441"/>
      <c r="BE2547" s="441"/>
      <c r="BF2547" s="441"/>
      <c r="BG2547" s="441"/>
      <c r="BH2547" s="441"/>
      <c r="BI2547" s="441"/>
      <c r="BJ2547" s="441"/>
      <c r="BK2547" s="441"/>
    </row>
    <row r="2548" spans="1:63" x14ac:dyDescent="0.25">
      <c r="A2548" s="443"/>
      <c r="B2548" s="438"/>
      <c r="C2548" s="441"/>
      <c r="D2548" s="441"/>
      <c r="E2548" s="441"/>
      <c r="I2548" s="442"/>
      <c r="Q2548" s="443"/>
      <c r="S2548" s="443"/>
      <c r="T2548" s="441"/>
      <c r="U2548" s="444"/>
      <c r="V2548" s="438"/>
      <c r="W2548" s="443"/>
      <c r="X2548" s="443"/>
      <c r="Y2548" s="441"/>
      <c r="Z2548" s="445"/>
      <c r="AA2548" s="441"/>
      <c r="AB2548" s="443"/>
      <c r="AC2548" s="441"/>
      <c r="AD2548" s="444"/>
      <c r="AG2548" s="441"/>
      <c r="AH2548" s="441"/>
      <c r="AI2548" s="443"/>
      <c r="AL2548" s="441"/>
      <c r="AN2548" s="441"/>
      <c r="AO2548" s="443"/>
      <c r="AP2548" s="441"/>
      <c r="AQ2548" s="441"/>
      <c r="AR2548" s="441"/>
      <c r="AS2548" s="441"/>
      <c r="AT2548" s="441"/>
      <c r="AU2548" s="441"/>
      <c r="AV2548" s="443"/>
      <c r="AW2548" s="442"/>
      <c r="AY2548" s="441"/>
      <c r="BC2548" s="441"/>
      <c r="BD2548" s="441"/>
      <c r="BE2548" s="441"/>
      <c r="BF2548" s="441"/>
      <c r="BG2548" s="441"/>
      <c r="BH2548" s="441"/>
      <c r="BI2548" s="441"/>
      <c r="BJ2548" s="441"/>
      <c r="BK2548" s="441"/>
    </row>
    <row r="2549" spans="1:63" x14ac:dyDescent="0.25">
      <c r="A2549" s="443"/>
      <c r="B2549" s="438"/>
      <c r="C2549" s="441"/>
      <c r="D2549" s="441"/>
      <c r="E2549" s="441"/>
      <c r="I2549" s="442"/>
      <c r="Q2549" s="443"/>
      <c r="S2549" s="443"/>
      <c r="T2549" s="441"/>
      <c r="U2549" s="444"/>
      <c r="V2549" s="438"/>
      <c r="W2549" s="443"/>
      <c r="X2549" s="443"/>
      <c r="Y2549" s="441"/>
      <c r="Z2549" s="445"/>
      <c r="AA2549" s="441"/>
      <c r="AB2549" s="443"/>
      <c r="AC2549" s="441"/>
      <c r="AD2549" s="444"/>
      <c r="AG2549" s="441"/>
      <c r="AH2549" s="441"/>
      <c r="AI2549" s="443"/>
      <c r="AL2549" s="441"/>
      <c r="AN2549" s="441"/>
      <c r="AO2549" s="443"/>
      <c r="AP2549" s="441"/>
      <c r="AQ2549" s="441"/>
      <c r="AR2549" s="441"/>
      <c r="AS2549" s="441"/>
      <c r="AT2549" s="441"/>
      <c r="AU2549" s="441"/>
      <c r="AV2549" s="443"/>
      <c r="AW2549" s="442"/>
      <c r="AY2549" s="441"/>
      <c r="BC2549" s="441"/>
      <c r="BD2549" s="441"/>
      <c r="BE2549" s="441"/>
      <c r="BF2549" s="441"/>
      <c r="BG2549" s="441"/>
      <c r="BH2549" s="441"/>
      <c r="BI2549" s="441"/>
      <c r="BJ2549" s="441"/>
      <c r="BK2549" s="441"/>
    </row>
    <row r="2550" spans="1:63" x14ac:dyDescent="0.25">
      <c r="A2550" s="443"/>
      <c r="B2550" s="438"/>
      <c r="C2550" s="441"/>
      <c r="D2550" s="441"/>
      <c r="E2550" s="441"/>
      <c r="I2550" s="442"/>
      <c r="Q2550" s="443"/>
      <c r="S2550" s="443"/>
      <c r="T2550" s="441"/>
      <c r="U2550" s="444"/>
      <c r="V2550" s="438"/>
      <c r="W2550" s="443"/>
      <c r="X2550" s="443"/>
      <c r="Y2550" s="441"/>
      <c r="Z2550" s="445"/>
      <c r="AA2550" s="441"/>
      <c r="AB2550" s="443"/>
      <c r="AC2550" s="441"/>
      <c r="AD2550" s="444"/>
      <c r="AG2550" s="441"/>
      <c r="AH2550" s="441"/>
      <c r="AI2550" s="443"/>
      <c r="AL2550" s="441"/>
      <c r="AN2550" s="441"/>
      <c r="AO2550" s="443"/>
      <c r="AP2550" s="441"/>
      <c r="AQ2550" s="441"/>
      <c r="AR2550" s="441"/>
      <c r="AS2550" s="441"/>
      <c r="AT2550" s="441"/>
      <c r="AU2550" s="441"/>
      <c r="AV2550" s="443"/>
      <c r="AW2550" s="442"/>
      <c r="AY2550" s="441"/>
      <c r="BC2550" s="441"/>
      <c r="BD2550" s="441"/>
      <c r="BE2550" s="441"/>
      <c r="BF2550" s="441"/>
      <c r="BG2550" s="441"/>
      <c r="BH2550" s="441"/>
      <c r="BI2550" s="441"/>
      <c r="BJ2550" s="441"/>
      <c r="BK2550" s="441"/>
    </row>
    <row r="2551" spans="1:63" x14ac:dyDescent="0.25">
      <c r="A2551" s="443"/>
      <c r="B2551" s="438"/>
      <c r="C2551" s="441"/>
      <c r="D2551" s="441"/>
      <c r="E2551" s="441"/>
      <c r="I2551" s="442"/>
      <c r="Q2551" s="443"/>
      <c r="S2551" s="443"/>
      <c r="T2551" s="441"/>
      <c r="U2551" s="444"/>
      <c r="V2551" s="438"/>
      <c r="W2551" s="443"/>
      <c r="X2551" s="443"/>
      <c r="Y2551" s="441"/>
      <c r="Z2551" s="445"/>
      <c r="AA2551" s="441"/>
      <c r="AB2551" s="443"/>
      <c r="AC2551" s="441"/>
      <c r="AD2551" s="444"/>
      <c r="AG2551" s="441"/>
      <c r="AH2551" s="441"/>
      <c r="AI2551" s="443"/>
      <c r="AL2551" s="441"/>
      <c r="AN2551" s="441"/>
      <c r="AO2551" s="443"/>
      <c r="AP2551" s="441"/>
      <c r="AQ2551" s="441"/>
      <c r="AR2551" s="441"/>
      <c r="AS2551" s="441"/>
      <c r="AT2551" s="441"/>
      <c r="AU2551" s="441"/>
      <c r="AV2551" s="443"/>
      <c r="AW2551" s="442"/>
      <c r="AY2551" s="441"/>
      <c r="BC2551" s="441"/>
      <c r="BD2551" s="441"/>
      <c r="BE2551" s="441"/>
      <c r="BF2551" s="441"/>
      <c r="BG2551" s="441"/>
      <c r="BH2551" s="441"/>
      <c r="BI2551" s="441"/>
      <c r="BJ2551" s="441"/>
      <c r="BK2551" s="441"/>
    </row>
    <row r="2552" spans="1:63" x14ac:dyDescent="0.25">
      <c r="A2552" s="443"/>
      <c r="B2552" s="438"/>
      <c r="C2552" s="441"/>
      <c r="D2552" s="441"/>
      <c r="E2552" s="441"/>
      <c r="I2552" s="442"/>
      <c r="Q2552" s="443"/>
      <c r="S2552" s="443"/>
      <c r="T2552" s="441"/>
      <c r="U2552" s="444"/>
      <c r="V2552" s="438"/>
      <c r="W2552" s="443"/>
      <c r="X2552" s="443"/>
      <c r="Y2552" s="441"/>
      <c r="Z2552" s="445"/>
      <c r="AA2552" s="441"/>
      <c r="AB2552" s="443"/>
      <c r="AC2552" s="441"/>
      <c r="AD2552" s="444"/>
      <c r="AG2552" s="441"/>
      <c r="AH2552" s="441"/>
      <c r="AI2552" s="443"/>
      <c r="AL2552" s="441"/>
      <c r="AN2552" s="441"/>
      <c r="AO2552" s="443"/>
      <c r="AP2552" s="441"/>
      <c r="AQ2552" s="441"/>
      <c r="AR2552" s="441"/>
      <c r="AS2552" s="441"/>
      <c r="AT2552" s="441"/>
      <c r="AU2552" s="441"/>
      <c r="AV2552" s="443"/>
      <c r="AW2552" s="442"/>
      <c r="AY2552" s="441"/>
      <c r="BC2552" s="441"/>
      <c r="BD2552" s="441"/>
      <c r="BE2552" s="441"/>
      <c r="BF2552" s="441"/>
      <c r="BG2552" s="441"/>
      <c r="BH2552" s="441"/>
      <c r="BI2552" s="441"/>
      <c r="BJ2552" s="441"/>
      <c r="BK2552" s="441"/>
    </row>
    <row r="2553" spans="1:63" x14ac:dyDescent="0.25">
      <c r="A2553" s="443"/>
      <c r="B2553" s="438"/>
      <c r="C2553" s="441"/>
      <c r="D2553" s="441"/>
      <c r="E2553" s="441"/>
      <c r="I2553" s="442"/>
      <c r="Q2553" s="443"/>
      <c r="S2553" s="443"/>
      <c r="T2553" s="441"/>
      <c r="U2553" s="444"/>
      <c r="V2553" s="438"/>
      <c r="W2553" s="443"/>
      <c r="X2553" s="443"/>
      <c r="Y2553" s="441"/>
      <c r="Z2553" s="445"/>
      <c r="AA2553" s="441"/>
      <c r="AB2553" s="443"/>
      <c r="AC2553" s="441"/>
      <c r="AD2553" s="444"/>
      <c r="AG2553" s="441"/>
      <c r="AH2553" s="441"/>
      <c r="AI2553" s="443"/>
      <c r="AL2553" s="441"/>
      <c r="AN2553" s="441"/>
      <c r="AO2553" s="443"/>
      <c r="AP2553" s="441"/>
      <c r="AQ2553" s="441"/>
      <c r="AR2553" s="441"/>
      <c r="AS2553" s="441"/>
      <c r="AT2553" s="441"/>
      <c r="AU2553" s="441"/>
      <c r="AV2553" s="443"/>
      <c r="AW2553" s="442"/>
      <c r="AY2553" s="441"/>
      <c r="BC2553" s="441"/>
      <c r="BD2553" s="441"/>
      <c r="BE2553" s="441"/>
      <c r="BF2553" s="441"/>
      <c r="BG2553" s="441"/>
      <c r="BH2553" s="441"/>
      <c r="BI2553" s="441"/>
      <c r="BJ2553" s="441"/>
      <c r="BK2553" s="441"/>
    </row>
    <row r="2554" spans="1:63" x14ac:dyDescent="0.25">
      <c r="A2554" s="443"/>
      <c r="B2554" s="438"/>
      <c r="C2554" s="441"/>
      <c r="D2554" s="441"/>
      <c r="E2554" s="441"/>
      <c r="I2554" s="442"/>
      <c r="Q2554" s="443"/>
      <c r="S2554" s="443"/>
      <c r="T2554" s="441"/>
      <c r="U2554" s="444"/>
      <c r="V2554" s="438"/>
      <c r="W2554" s="443"/>
      <c r="X2554" s="443"/>
      <c r="Y2554" s="441"/>
      <c r="Z2554" s="445"/>
      <c r="AA2554" s="441"/>
      <c r="AB2554" s="443"/>
      <c r="AC2554" s="441"/>
      <c r="AD2554" s="444"/>
      <c r="AG2554" s="441"/>
      <c r="AH2554" s="441"/>
      <c r="AI2554" s="443"/>
      <c r="AL2554" s="441"/>
      <c r="AN2554" s="441"/>
      <c r="AO2554" s="443"/>
      <c r="AP2554" s="441"/>
      <c r="AQ2554" s="441"/>
      <c r="AR2554" s="441"/>
      <c r="AS2554" s="441"/>
      <c r="AT2554" s="441"/>
      <c r="AU2554" s="441"/>
      <c r="AV2554" s="443"/>
      <c r="AW2554" s="442"/>
      <c r="AY2554" s="441"/>
      <c r="BC2554" s="441"/>
      <c r="BD2554" s="441"/>
      <c r="BE2554" s="441"/>
      <c r="BF2554" s="441"/>
      <c r="BG2554" s="441"/>
      <c r="BH2554" s="441"/>
      <c r="BI2554" s="441"/>
      <c r="BJ2554" s="441"/>
      <c r="BK2554" s="441"/>
    </row>
    <row r="2555" spans="1:63" x14ac:dyDescent="0.25">
      <c r="A2555" s="443"/>
      <c r="B2555" s="438"/>
      <c r="C2555" s="441"/>
      <c r="D2555" s="441"/>
      <c r="E2555" s="441"/>
      <c r="I2555" s="442"/>
      <c r="Q2555" s="443"/>
      <c r="S2555" s="443"/>
      <c r="T2555" s="441"/>
      <c r="U2555" s="444"/>
      <c r="V2555" s="438"/>
      <c r="W2555" s="443"/>
      <c r="X2555" s="443"/>
      <c r="Y2555" s="441"/>
      <c r="Z2555" s="445"/>
      <c r="AA2555" s="441"/>
      <c r="AB2555" s="443"/>
      <c r="AC2555" s="441"/>
      <c r="AD2555" s="444"/>
      <c r="AG2555" s="441"/>
      <c r="AH2555" s="441"/>
      <c r="AI2555" s="443"/>
      <c r="AL2555" s="441"/>
      <c r="AN2555" s="441"/>
      <c r="AO2555" s="443"/>
      <c r="AP2555" s="441"/>
      <c r="AQ2555" s="441"/>
      <c r="AR2555" s="441"/>
      <c r="AS2555" s="441"/>
      <c r="AT2555" s="441"/>
      <c r="AU2555" s="441"/>
      <c r="AV2555" s="443"/>
      <c r="AW2555" s="442"/>
      <c r="AY2555" s="441"/>
      <c r="BC2555" s="441"/>
      <c r="BD2555" s="441"/>
      <c r="BE2555" s="441"/>
      <c r="BF2555" s="441"/>
      <c r="BG2555" s="441"/>
      <c r="BH2555" s="441"/>
      <c r="BI2555" s="441"/>
      <c r="BJ2555" s="441"/>
      <c r="BK2555" s="441"/>
    </row>
    <row r="2556" spans="1:63" x14ac:dyDescent="0.25">
      <c r="A2556" s="443"/>
      <c r="B2556" s="438"/>
      <c r="C2556" s="441"/>
      <c r="D2556" s="441"/>
      <c r="E2556" s="441"/>
      <c r="I2556" s="442"/>
      <c r="Q2556" s="443"/>
      <c r="S2556" s="443"/>
      <c r="T2556" s="441"/>
      <c r="U2556" s="444"/>
      <c r="V2556" s="438"/>
      <c r="W2556" s="443"/>
      <c r="X2556" s="443"/>
      <c r="Y2556" s="441"/>
      <c r="Z2556" s="445"/>
      <c r="AA2556" s="441"/>
      <c r="AB2556" s="443"/>
      <c r="AC2556" s="441"/>
      <c r="AD2556" s="444"/>
      <c r="AG2556" s="441"/>
      <c r="AH2556" s="441"/>
      <c r="AI2556" s="443"/>
      <c r="AL2556" s="441"/>
      <c r="AN2556" s="441"/>
      <c r="AO2556" s="443"/>
      <c r="AP2556" s="441"/>
      <c r="AQ2556" s="441"/>
      <c r="AR2556" s="441"/>
      <c r="AS2556" s="441"/>
      <c r="AT2556" s="441"/>
      <c r="AU2556" s="441"/>
      <c r="AV2556" s="443"/>
      <c r="AW2556" s="442"/>
      <c r="AY2556" s="441"/>
      <c r="BC2556" s="441"/>
      <c r="BD2556" s="441"/>
      <c r="BE2556" s="441"/>
      <c r="BF2556" s="441"/>
      <c r="BG2556" s="441"/>
      <c r="BH2556" s="441"/>
      <c r="BI2556" s="441"/>
      <c r="BJ2556" s="441"/>
      <c r="BK2556" s="441"/>
    </row>
    <row r="2557" spans="1:63" x14ac:dyDescent="0.25">
      <c r="A2557" s="443"/>
      <c r="B2557" s="438"/>
      <c r="C2557" s="441"/>
      <c r="D2557" s="441"/>
      <c r="E2557" s="441"/>
      <c r="I2557" s="442"/>
      <c r="Q2557" s="443"/>
      <c r="S2557" s="443"/>
      <c r="T2557" s="441"/>
      <c r="U2557" s="444"/>
      <c r="V2557" s="438"/>
      <c r="W2557" s="443"/>
      <c r="X2557" s="443"/>
      <c r="Y2557" s="441"/>
      <c r="Z2557" s="445"/>
      <c r="AA2557" s="441"/>
      <c r="AB2557" s="443"/>
      <c r="AC2557" s="441"/>
      <c r="AD2557" s="444"/>
      <c r="AG2557" s="441"/>
      <c r="AH2557" s="441"/>
      <c r="AI2557" s="443"/>
      <c r="AL2557" s="441"/>
      <c r="AN2557" s="441"/>
      <c r="AO2557" s="443"/>
      <c r="AP2557" s="441"/>
      <c r="AQ2557" s="441"/>
      <c r="AR2557" s="441"/>
      <c r="AS2557" s="441"/>
      <c r="AT2557" s="441"/>
      <c r="AU2557" s="441"/>
      <c r="AV2557" s="443"/>
      <c r="AW2557" s="442"/>
      <c r="AY2557" s="441"/>
      <c r="BC2557" s="441"/>
      <c r="BD2557" s="441"/>
      <c r="BE2557" s="441"/>
      <c r="BF2557" s="441"/>
      <c r="BG2557" s="441"/>
      <c r="BH2557" s="441"/>
      <c r="BI2557" s="441"/>
      <c r="BJ2557" s="441"/>
      <c r="BK2557" s="441"/>
    </row>
    <row r="2558" spans="1:63" x14ac:dyDescent="0.25">
      <c r="A2558" s="443"/>
      <c r="B2558" s="438"/>
      <c r="C2558" s="441"/>
      <c r="D2558" s="441"/>
      <c r="E2558" s="441"/>
      <c r="I2558" s="442"/>
      <c r="Q2558" s="443"/>
      <c r="S2558" s="443"/>
      <c r="T2558" s="441"/>
      <c r="U2558" s="444"/>
      <c r="V2558" s="438"/>
      <c r="W2558" s="443"/>
      <c r="X2558" s="443"/>
      <c r="Y2558" s="441"/>
      <c r="Z2558" s="445"/>
      <c r="AA2558" s="441"/>
      <c r="AB2558" s="443"/>
      <c r="AC2558" s="441"/>
      <c r="AD2558" s="444"/>
      <c r="AG2558" s="441"/>
      <c r="AH2558" s="441"/>
      <c r="AI2558" s="443"/>
      <c r="AL2558" s="441"/>
      <c r="AN2558" s="441"/>
      <c r="AO2558" s="443"/>
      <c r="AP2558" s="441"/>
      <c r="AQ2558" s="441"/>
      <c r="AR2558" s="441"/>
      <c r="AS2558" s="441"/>
      <c r="AT2558" s="441"/>
      <c r="AU2558" s="441"/>
      <c r="AV2558" s="443"/>
      <c r="AW2558" s="442"/>
      <c r="AY2558" s="441"/>
      <c r="BC2558" s="441"/>
      <c r="BD2558" s="441"/>
      <c r="BE2558" s="441"/>
      <c r="BF2558" s="441"/>
      <c r="BG2558" s="441"/>
      <c r="BH2558" s="441"/>
      <c r="BI2558" s="441"/>
      <c r="BJ2558" s="441"/>
      <c r="BK2558" s="441"/>
    </row>
    <row r="2559" spans="1:63" x14ac:dyDescent="0.25">
      <c r="A2559" s="443"/>
      <c r="B2559" s="438"/>
      <c r="C2559" s="441"/>
      <c r="D2559" s="441"/>
      <c r="E2559" s="441"/>
      <c r="I2559" s="442"/>
      <c r="Q2559" s="443"/>
      <c r="S2559" s="443"/>
      <c r="T2559" s="441"/>
      <c r="U2559" s="444"/>
      <c r="V2559" s="438"/>
      <c r="W2559" s="443"/>
      <c r="X2559" s="443"/>
      <c r="Y2559" s="441"/>
      <c r="Z2559" s="445"/>
      <c r="AA2559" s="441"/>
      <c r="AB2559" s="443"/>
      <c r="AC2559" s="441"/>
      <c r="AD2559" s="444"/>
      <c r="AG2559" s="441"/>
      <c r="AH2559" s="441"/>
      <c r="AI2559" s="443"/>
      <c r="AL2559" s="441"/>
      <c r="AN2559" s="441"/>
      <c r="AO2559" s="443"/>
      <c r="AP2559" s="441"/>
      <c r="AQ2559" s="441"/>
      <c r="AR2559" s="441"/>
      <c r="AS2559" s="441"/>
      <c r="AT2559" s="441"/>
      <c r="AU2559" s="441"/>
      <c r="AV2559" s="443"/>
      <c r="AW2559" s="442"/>
      <c r="AY2559" s="441"/>
      <c r="BC2559" s="441"/>
      <c r="BD2559" s="441"/>
      <c r="BE2559" s="441"/>
      <c r="BF2559" s="441"/>
      <c r="BG2559" s="441"/>
      <c r="BH2559" s="441"/>
      <c r="BI2559" s="441"/>
      <c r="BJ2559" s="441"/>
      <c r="BK2559" s="441"/>
    </row>
    <row r="2560" spans="1:63" x14ac:dyDescent="0.25">
      <c r="A2560" s="443"/>
      <c r="B2560" s="438"/>
      <c r="C2560" s="441"/>
      <c r="D2560" s="441"/>
      <c r="E2560" s="441"/>
      <c r="I2560" s="442"/>
      <c r="Q2560" s="443"/>
      <c r="S2560" s="443"/>
      <c r="T2560" s="441"/>
      <c r="U2560" s="444"/>
      <c r="V2560" s="438"/>
      <c r="W2560" s="443"/>
      <c r="X2560" s="443"/>
      <c r="Y2560" s="441"/>
      <c r="Z2560" s="445"/>
      <c r="AA2560" s="441"/>
      <c r="AB2560" s="443"/>
      <c r="AC2560" s="441"/>
      <c r="AD2560" s="444"/>
      <c r="AG2560" s="441"/>
      <c r="AH2560" s="441"/>
      <c r="AI2560" s="443"/>
      <c r="AL2560" s="441"/>
      <c r="AN2560" s="441"/>
      <c r="AO2560" s="443"/>
      <c r="AP2560" s="441"/>
      <c r="AQ2560" s="441"/>
      <c r="AR2560" s="441"/>
      <c r="AS2560" s="441"/>
      <c r="AT2560" s="441"/>
      <c r="AU2560" s="441"/>
      <c r="AV2560" s="443"/>
      <c r="AW2560" s="442"/>
      <c r="AY2560" s="441"/>
      <c r="BC2560" s="441"/>
      <c r="BD2560" s="441"/>
      <c r="BE2560" s="441"/>
      <c r="BF2560" s="441"/>
      <c r="BG2560" s="441"/>
      <c r="BH2560" s="441"/>
      <c r="BI2560" s="441"/>
      <c r="BJ2560" s="441"/>
      <c r="BK2560" s="441"/>
    </row>
    <row r="2561" spans="1:63" x14ac:dyDescent="0.25">
      <c r="A2561" s="443"/>
      <c r="B2561" s="438"/>
      <c r="C2561" s="441"/>
      <c r="D2561" s="441"/>
      <c r="E2561" s="441"/>
      <c r="I2561" s="442"/>
      <c r="Q2561" s="443"/>
      <c r="S2561" s="443"/>
      <c r="T2561" s="441"/>
      <c r="U2561" s="444"/>
      <c r="V2561" s="438"/>
      <c r="W2561" s="443"/>
      <c r="X2561" s="443"/>
      <c r="Y2561" s="441"/>
      <c r="Z2561" s="445"/>
      <c r="AA2561" s="441"/>
      <c r="AB2561" s="443"/>
      <c r="AC2561" s="441"/>
      <c r="AD2561" s="444"/>
      <c r="AG2561" s="441"/>
      <c r="AH2561" s="441"/>
      <c r="AI2561" s="443"/>
      <c r="AL2561" s="441"/>
      <c r="AN2561" s="441"/>
      <c r="AO2561" s="443"/>
      <c r="AP2561" s="441"/>
      <c r="AQ2561" s="441"/>
      <c r="AR2561" s="441"/>
      <c r="AS2561" s="441"/>
      <c r="AT2561" s="441"/>
      <c r="AU2561" s="441"/>
      <c r="AV2561" s="443"/>
      <c r="AW2561" s="442"/>
      <c r="AY2561" s="441"/>
      <c r="BC2561" s="441"/>
      <c r="BD2561" s="441"/>
      <c r="BE2561" s="441"/>
      <c r="BF2561" s="441"/>
      <c r="BG2561" s="441"/>
      <c r="BH2561" s="441"/>
      <c r="BI2561" s="441"/>
      <c r="BJ2561" s="441"/>
      <c r="BK2561" s="441"/>
    </row>
    <row r="2562" spans="1:63" x14ac:dyDescent="0.25">
      <c r="A2562" s="443"/>
      <c r="B2562" s="438"/>
      <c r="C2562" s="441"/>
      <c r="D2562" s="441"/>
      <c r="E2562" s="441"/>
      <c r="I2562" s="442"/>
      <c r="Q2562" s="443"/>
      <c r="S2562" s="443"/>
      <c r="T2562" s="441"/>
      <c r="U2562" s="444"/>
      <c r="V2562" s="438"/>
      <c r="W2562" s="443"/>
      <c r="X2562" s="443"/>
      <c r="Y2562" s="441"/>
      <c r="Z2562" s="445"/>
      <c r="AA2562" s="441"/>
      <c r="AB2562" s="443"/>
      <c r="AC2562" s="441"/>
      <c r="AD2562" s="444"/>
      <c r="AG2562" s="441"/>
      <c r="AH2562" s="441"/>
      <c r="AI2562" s="443"/>
      <c r="AL2562" s="441"/>
      <c r="AN2562" s="441"/>
      <c r="AO2562" s="443"/>
      <c r="AP2562" s="441"/>
      <c r="AQ2562" s="441"/>
      <c r="AR2562" s="441"/>
      <c r="AS2562" s="441"/>
      <c r="AT2562" s="441"/>
      <c r="AU2562" s="441"/>
      <c r="AV2562" s="443"/>
      <c r="AW2562" s="442"/>
      <c r="AY2562" s="441"/>
      <c r="BC2562" s="441"/>
      <c r="BD2562" s="441"/>
      <c r="BE2562" s="441"/>
      <c r="BF2562" s="441"/>
      <c r="BG2562" s="441"/>
      <c r="BH2562" s="441"/>
      <c r="BI2562" s="441"/>
      <c r="BJ2562" s="441"/>
      <c r="BK2562" s="441"/>
    </row>
    <row r="2563" spans="1:63" x14ac:dyDescent="0.25">
      <c r="A2563" s="443"/>
      <c r="B2563" s="438"/>
      <c r="C2563" s="441"/>
      <c r="D2563" s="441"/>
      <c r="E2563" s="441"/>
      <c r="I2563" s="442"/>
      <c r="Q2563" s="443"/>
      <c r="S2563" s="443"/>
      <c r="T2563" s="441"/>
      <c r="U2563" s="444"/>
      <c r="V2563" s="438"/>
      <c r="W2563" s="443"/>
      <c r="X2563" s="443"/>
      <c r="Y2563" s="441"/>
      <c r="Z2563" s="445"/>
      <c r="AA2563" s="441"/>
      <c r="AB2563" s="443"/>
      <c r="AC2563" s="441"/>
      <c r="AD2563" s="444"/>
      <c r="AG2563" s="441"/>
      <c r="AH2563" s="441"/>
      <c r="AI2563" s="443"/>
      <c r="AL2563" s="441"/>
      <c r="AN2563" s="441"/>
      <c r="AO2563" s="443"/>
      <c r="AP2563" s="441"/>
      <c r="AQ2563" s="441"/>
      <c r="AR2563" s="441"/>
      <c r="AS2563" s="441"/>
      <c r="AT2563" s="441"/>
      <c r="AU2563" s="441"/>
      <c r="AV2563" s="443"/>
      <c r="AW2563" s="442"/>
      <c r="AY2563" s="441"/>
      <c r="BC2563" s="441"/>
      <c r="BD2563" s="441"/>
      <c r="BE2563" s="441"/>
      <c r="BF2563" s="441"/>
      <c r="BG2563" s="441"/>
      <c r="BH2563" s="441"/>
      <c r="BI2563" s="441"/>
      <c r="BJ2563" s="441"/>
      <c r="BK2563" s="441"/>
    </row>
    <row r="2564" spans="1:63" x14ac:dyDescent="0.25">
      <c r="A2564" s="443"/>
      <c r="B2564" s="438"/>
      <c r="C2564" s="441"/>
      <c r="D2564" s="441"/>
      <c r="E2564" s="441"/>
      <c r="I2564" s="442"/>
      <c r="Q2564" s="443"/>
      <c r="S2564" s="443"/>
      <c r="T2564" s="441"/>
      <c r="U2564" s="444"/>
      <c r="V2564" s="438"/>
      <c r="W2564" s="443"/>
      <c r="X2564" s="443"/>
      <c r="Y2564" s="441"/>
      <c r="Z2564" s="445"/>
      <c r="AA2564" s="441"/>
      <c r="AB2564" s="443"/>
      <c r="AC2564" s="441"/>
      <c r="AD2564" s="444"/>
      <c r="AG2564" s="441"/>
      <c r="AH2564" s="441"/>
      <c r="AI2564" s="443"/>
      <c r="AL2564" s="441"/>
      <c r="AN2564" s="441"/>
      <c r="AO2564" s="443"/>
      <c r="AP2564" s="441"/>
      <c r="AQ2564" s="441"/>
      <c r="AR2564" s="441"/>
      <c r="AS2564" s="441"/>
      <c r="AT2564" s="441"/>
      <c r="AU2564" s="441"/>
      <c r="AV2564" s="443"/>
      <c r="AW2564" s="442"/>
      <c r="AY2564" s="441"/>
      <c r="BC2564" s="441"/>
      <c r="BD2564" s="441"/>
      <c r="BE2564" s="441"/>
      <c r="BF2564" s="441"/>
      <c r="BG2564" s="441"/>
      <c r="BH2564" s="441"/>
      <c r="BI2564" s="441"/>
      <c r="BJ2564" s="441"/>
      <c r="BK2564" s="441"/>
    </row>
    <row r="2565" spans="1:63" x14ac:dyDescent="0.25">
      <c r="A2565" s="443"/>
      <c r="B2565" s="438"/>
      <c r="C2565" s="441"/>
      <c r="D2565" s="441"/>
      <c r="E2565" s="441"/>
      <c r="I2565" s="442"/>
      <c r="Q2565" s="443"/>
      <c r="S2565" s="443"/>
      <c r="T2565" s="441"/>
      <c r="U2565" s="444"/>
      <c r="V2565" s="438"/>
      <c r="W2565" s="443"/>
      <c r="X2565" s="443"/>
      <c r="Y2565" s="441"/>
      <c r="Z2565" s="445"/>
      <c r="AA2565" s="441"/>
      <c r="AB2565" s="443"/>
      <c r="AC2565" s="441"/>
      <c r="AD2565" s="444"/>
      <c r="AG2565" s="441"/>
      <c r="AH2565" s="441"/>
      <c r="AI2565" s="443"/>
      <c r="AL2565" s="441"/>
      <c r="AN2565" s="441"/>
      <c r="AO2565" s="443"/>
      <c r="AP2565" s="441"/>
      <c r="AQ2565" s="441"/>
      <c r="AR2565" s="441"/>
      <c r="AS2565" s="441"/>
      <c r="AT2565" s="441"/>
      <c r="AU2565" s="441"/>
      <c r="AV2565" s="443"/>
      <c r="AW2565" s="442"/>
      <c r="AY2565" s="441"/>
      <c r="BC2565" s="441"/>
      <c r="BD2565" s="441"/>
      <c r="BE2565" s="441"/>
      <c r="BF2565" s="441"/>
      <c r="BG2565" s="441"/>
      <c r="BH2565" s="441"/>
      <c r="BI2565" s="441"/>
      <c r="BJ2565" s="441"/>
      <c r="BK2565" s="441"/>
    </row>
    <row r="2566" spans="1:63" x14ac:dyDescent="0.25">
      <c r="A2566" s="443"/>
      <c r="B2566" s="438"/>
      <c r="C2566" s="441"/>
      <c r="D2566" s="441"/>
      <c r="E2566" s="441"/>
      <c r="I2566" s="442"/>
      <c r="Q2566" s="443"/>
      <c r="S2566" s="443"/>
      <c r="T2566" s="441"/>
      <c r="U2566" s="444"/>
      <c r="V2566" s="438"/>
      <c r="W2566" s="443"/>
      <c r="X2566" s="443"/>
      <c r="Y2566" s="441"/>
      <c r="Z2566" s="445"/>
      <c r="AA2566" s="441"/>
      <c r="AB2566" s="443"/>
      <c r="AC2566" s="441"/>
      <c r="AD2566" s="444"/>
      <c r="AG2566" s="441"/>
      <c r="AH2566" s="441"/>
      <c r="AI2566" s="443"/>
      <c r="AL2566" s="441"/>
      <c r="AN2566" s="441"/>
      <c r="AO2566" s="443"/>
      <c r="AP2566" s="441"/>
      <c r="AQ2566" s="441"/>
      <c r="AR2566" s="441"/>
      <c r="AS2566" s="441"/>
      <c r="AT2566" s="441"/>
      <c r="AU2566" s="441"/>
      <c r="AV2566" s="443"/>
      <c r="AW2566" s="442"/>
      <c r="AY2566" s="441"/>
      <c r="BC2566" s="441"/>
      <c r="BD2566" s="441"/>
      <c r="BE2566" s="441"/>
      <c r="BF2566" s="441"/>
      <c r="BG2566" s="441"/>
      <c r="BH2566" s="441"/>
      <c r="BI2566" s="441"/>
      <c r="BJ2566" s="441"/>
      <c r="BK2566" s="441"/>
    </row>
    <row r="2567" spans="1:63" x14ac:dyDescent="0.25">
      <c r="A2567" s="443"/>
      <c r="B2567" s="438"/>
      <c r="C2567" s="441"/>
      <c r="D2567" s="441"/>
      <c r="E2567" s="441"/>
      <c r="I2567" s="442"/>
      <c r="Q2567" s="443"/>
      <c r="S2567" s="443"/>
      <c r="T2567" s="441"/>
      <c r="U2567" s="444"/>
      <c r="V2567" s="438"/>
      <c r="W2567" s="443"/>
      <c r="X2567" s="443"/>
      <c r="Y2567" s="441"/>
      <c r="Z2567" s="445"/>
      <c r="AA2567" s="441"/>
      <c r="AB2567" s="443"/>
      <c r="AC2567" s="441"/>
      <c r="AD2567" s="444"/>
      <c r="AG2567" s="441"/>
      <c r="AH2567" s="441"/>
      <c r="AI2567" s="443"/>
      <c r="AL2567" s="441"/>
      <c r="AN2567" s="441"/>
      <c r="AO2567" s="443"/>
      <c r="AP2567" s="441"/>
      <c r="AQ2567" s="441"/>
      <c r="AR2567" s="441"/>
      <c r="AS2567" s="441"/>
      <c r="AT2567" s="441"/>
      <c r="AU2567" s="441"/>
      <c r="AV2567" s="443"/>
      <c r="AW2567" s="442"/>
      <c r="AY2567" s="441"/>
      <c r="BC2567" s="441"/>
      <c r="BD2567" s="441"/>
      <c r="BE2567" s="441"/>
      <c r="BF2567" s="441"/>
      <c r="BG2567" s="441"/>
      <c r="BH2567" s="441"/>
      <c r="BI2567" s="441"/>
      <c r="BJ2567" s="441"/>
      <c r="BK2567" s="441"/>
    </row>
    <row r="2568" spans="1:63" x14ac:dyDescent="0.25">
      <c r="A2568" s="443"/>
      <c r="B2568" s="438"/>
      <c r="C2568" s="441"/>
      <c r="D2568" s="441"/>
      <c r="E2568" s="441"/>
      <c r="I2568" s="442"/>
      <c r="Q2568" s="443"/>
      <c r="S2568" s="443"/>
      <c r="T2568" s="441"/>
      <c r="U2568" s="444"/>
      <c r="V2568" s="438"/>
      <c r="W2568" s="443"/>
      <c r="X2568" s="443"/>
      <c r="Y2568" s="441"/>
      <c r="Z2568" s="445"/>
      <c r="AA2568" s="441"/>
      <c r="AB2568" s="443"/>
      <c r="AC2568" s="441"/>
      <c r="AD2568" s="444"/>
      <c r="AG2568" s="441"/>
      <c r="AH2568" s="441"/>
      <c r="AI2568" s="443"/>
      <c r="AL2568" s="441"/>
      <c r="AN2568" s="441"/>
      <c r="AO2568" s="443"/>
      <c r="AP2568" s="441"/>
      <c r="AQ2568" s="441"/>
      <c r="AR2568" s="441"/>
      <c r="AS2568" s="441"/>
      <c r="AT2568" s="441"/>
      <c r="AU2568" s="441"/>
      <c r="AV2568" s="443"/>
      <c r="AW2568" s="442"/>
      <c r="AY2568" s="441"/>
      <c r="BC2568" s="441"/>
      <c r="BD2568" s="441"/>
      <c r="BE2568" s="441"/>
      <c r="BF2568" s="441"/>
      <c r="BG2568" s="441"/>
      <c r="BH2568" s="441"/>
      <c r="BI2568" s="441"/>
      <c r="BJ2568" s="441"/>
      <c r="BK2568" s="441"/>
    </row>
    <row r="2569" spans="1:63" x14ac:dyDescent="0.25">
      <c r="A2569" s="443"/>
      <c r="B2569" s="438"/>
      <c r="C2569" s="441"/>
      <c r="D2569" s="441"/>
      <c r="E2569" s="441"/>
      <c r="I2569" s="442"/>
      <c r="Q2569" s="443"/>
      <c r="S2569" s="443"/>
      <c r="T2569" s="441"/>
      <c r="U2569" s="444"/>
      <c r="V2569" s="438"/>
      <c r="W2569" s="443"/>
      <c r="X2569" s="443"/>
      <c r="Y2569" s="441"/>
      <c r="Z2569" s="445"/>
      <c r="AA2569" s="441"/>
      <c r="AB2569" s="443"/>
      <c r="AC2569" s="441"/>
      <c r="AD2569" s="444"/>
      <c r="AG2569" s="441"/>
      <c r="AH2569" s="441"/>
      <c r="AI2569" s="443"/>
      <c r="AL2569" s="441"/>
      <c r="AN2569" s="441"/>
      <c r="AO2569" s="443"/>
      <c r="AP2569" s="441"/>
      <c r="AQ2569" s="441"/>
      <c r="AR2569" s="441"/>
      <c r="AS2569" s="441"/>
      <c r="AT2569" s="441"/>
      <c r="AU2569" s="441"/>
      <c r="AV2569" s="443"/>
      <c r="AW2569" s="442"/>
      <c r="AY2569" s="441"/>
      <c r="BC2569" s="441"/>
      <c r="BD2569" s="441"/>
      <c r="BE2569" s="441"/>
      <c r="BF2569" s="441"/>
      <c r="BG2569" s="441"/>
      <c r="BH2569" s="441"/>
      <c r="BI2569" s="441"/>
      <c r="BJ2569" s="441"/>
      <c r="BK2569" s="441"/>
    </row>
    <row r="2570" spans="1:63" x14ac:dyDescent="0.25">
      <c r="A2570" s="443"/>
      <c r="B2570" s="438"/>
      <c r="C2570" s="441"/>
      <c r="D2570" s="441"/>
      <c r="E2570" s="441"/>
      <c r="I2570" s="442"/>
      <c r="Q2570" s="443"/>
      <c r="S2570" s="443"/>
      <c r="T2570" s="441"/>
      <c r="U2570" s="444"/>
      <c r="V2570" s="438"/>
      <c r="W2570" s="443"/>
      <c r="X2570" s="443"/>
      <c r="Y2570" s="441"/>
      <c r="Z2570" s="445"/>
      <c r="AA2570" s="441"/>
      <c r="AB2570" s="443"/>
      <c r="AC2570" s="441"/>
      <c r="AD2570" s="444"/>
      <c r="AG2570" s="441"/>
      <c r="AH2570" s="441"/>
      <c r="AI2570" s="443"/>
      <c r="AL2570" s="441"/>
      <c r="AN2570" s="441"/>
      <c r="AO2570" s="443"/>
      <c r="AP2570" s="441"/>
      <c r="AQ2570" s="441"/>
      <c r="AR2570" s="441"/>
      <c r="AS2570" s="441"/>
      <c r="AT2570" s="441"/>
      <c r="AU2570" s="441"/>
      <c r="AV2570" s="443"/>
      <c r="AW2570" s="442"/>
      <c r="AY2570" s="441"/>
      <c r="BC2570" s="441"/>
      <c r="BD2570" s="441"/>
      <c r="BE2570" s="441"/>
      <c r="BF2570" s="441"/>
      <c r="BG2570" s="441"/>
      <c r="BH2570" s="441"/>
      <c r="BI2570" s="441"/>
      <c r="BJ2570" s="441"/>
      <c r="BK2570" s="441"/>
    </row>
    <row r="2571" spans="1:63" x14ac:dyDescent="0.25">
      <c r="A2571" s="443"/>
      <c r="B2571" s="438"/>
      <c r="C2571" s="441"/>
      <c r="D2571" s="441"/>
      <c r="E2571" s="441"/>
      <c r="I2571" s="442"/>
      <c r="Q2571" s="443"/>
      <c r="S2571" s="443"/>
      <c r="T2571" s="441"/>
      <c r="U2571" s="444"/>
      <c r="V2571" s="438"/>
      <c r="W2571" s="443"/>
      <c r="X2571" s="443"/>
      <c r="Y2571" s="441"/>
      <c r="Z2571" s="445"/>
      <c r="AA2571" s="441"/>
      <c r="AB2571" s="443"/>
      <c r="AC2571" s="441"/>
      <c r="AD2571" s="444"/>
      <c r="AG2571" s="441"/>
      <c r="AH2571" s="441"/>
      <c r="AI2571" s="443"/>
      <c r="AL2571" s="441"/>
      <c r="AN2571" s="441"/>
      <c r="AO2571" s="443"/>
      <c r="AP2571" s="441"/>
      <c r="AQ2571" s="441"/>
      <c r="AR2571" s="441"/>
      <c r="AS2571" s="441"/>
      <c r="AT2571" s="441"/>
      <c r="AU2571" s="441"/>
      <c r="AV2571" s="443"/>
      <c r="AW2571" s="442"/>
      <c r="AY2571" s="441"/>
      <c r="BC2571" s="441"/>
      <c r="BD2571" s="441"/>
      <c r="BE2571" s="441"/>
      <c r="BF2571" s="441"/>
      <c r="BG2571" s="441"/>
      <c r="BH2571" s="441"/>
      <c r="BI2571" s="441"/>
      <c r="BJ2571" s="441"/>
      <c r="BK2571" s="441"/>
    </row>
    <row r="2572" spans="1:63" x14ac:dyDescent="0.25">
      <c r="A2572" s="443"/>
      <c r="B2572" s="438"/>
      <c r="C2572" s="441"/>
      <c r="D2572" s="441"/>
      <c r="E2572" s="441"/>
      <c r="I2572" s="442"/>
      <c r="Q2572" s="443"/>
      <c r="S2572" s="443"/>
      <c r="T2572" s="441"/>
      <c r="U2572" s="444"/>
      <c r="V2572" s="438"/>
      <c r="W2572" s="443"/>
      <c r="X2572" s="443"/>
      <c r="Y2572" s="441"/>
      <c r="Z2572" s="445"/>
      <c r="AA2572" s="441"/>
      <c r="AB2572" s="443"/>
      <c r="AC2572" s="441"/>
      <c r="AD2572" s="444"/>
      <c r="AG2572" s="441"/>
      <c r="AH2572" s="441"/>
      <c r="AI2572" s="443"/>
      <c r="AL2572" s="441"/>
      <c r="AN2572" s="441"/>
      <c r="AO2572" s="443"/>
      <c r="AP2572" s="441"/>
      <c r="AQ2572" s="441"/>
      <c r="AR2572" s="441"/>
      <c r="AS2572" s="441"/>
      <c r="AT2572" s="441"/>
      <c r="AU2572" s="441"/>
      <c r="AV2572" s="443"/>
      <c r="AW2572" s="442"/>
      <c r="AY2572" s="441"/>
      <c r="BC2572" s="441"/>
      <c r="BD2572" s="441"/>
      <c r="BE2572" s="441"/>
      <c r="BF2572" s="441"/>
      <c r="BG2572" s="441"/>
      <c r="BH2572" s="441"/>
      <c r="BI2572" s="441"/>
      <c r="BJ2572" s="441"/>
      <c r="BK2572" s="441"/>
    </row>
    <row r="2573" spans="1:63" x14ac:dyDescent="0.25">
      <c r="A2573" s="443"/>
      <c r="B2573" s="438"/>
      <c r="C2573" s="441"/>
      <c r="D2573" s="441"/>
      <c r="E2573" s="441"/>
      <c r="I2573" s="442"/>
      <c r="Q2573" s="443"/>
      <c r="S2573" s="443"/>
      <c r="T2573" s="441"/>
      <c r="U2573" s="444"/>
      <c r="V2573" s="438"/>
      <c r="W2573" s="443"/>
      <c r="X2573" s="443"/>
      <c r="Y2573" s="441"/>
      <c r="Z2573" s="445"/>
      <c r="AA2573" s="441"/>
      <c r="AB2573" s="443"/>
      <c r="AC2573" s="441"/>
      <c r="AD2573" s="444"/>
      <c r="AG2573" s="441"/>
      <c r="AH2573" s="441"/>
      <c r="AI2573" s="443"/>
      <c r="AL2573" s="441"/>
      <c r="AN2573" s="441"/>
      <c r="AO2573" s="443"/>
      <c r="AP2573" s="441"/>
      <c r="AQ2573" s="441"/>
      <c r="AR2573" s="441"/>
      <c r="AS2573" s="441"/>
      <c r="AT2573" s="441"/>
      <c r="AU2573" s="441"/>
      <c r="AV2573" s="443"/>
      <c r="AW2573" s="442"/>
      <c r="AY2573" s="441"/>
      <c r="BC2573" s="441"/>
      <c r="BD2573" s="441"/>
      <c r="BE2573" s="441"/>
      <c r="BF2573" s="441"/>
      <c r="BG2573" s="441"/>
      <c r="BH2573" s="441"/>
      <c r="BI2573" s="441"/>
      <c r="BJ2573" s="441"/>
      <c r="BK2573" s="441"/>
    </row>
    <row r="2574" spans="1:63" x14ac:dyDescent="0.25">
      <c r="A2574" s="443"/>
      <c r="B2574" s="438"/>
      <c r="C2574" s="441"/>
      <c r="D2574" s="441"/>
      <c r="E2574" s="441"/>
      <c r="I2574" s="442"/>
      <c r="Q2574" s="443"/>
      <c r="S2574" s="443"/>
      <c r="T2574" s="441"/>
      <c r="U2574" s="444"/>
      <c r="V2574" s="438"/>
      <c r="W2574" s="443"/>
      <c r="X2574" s="443"/>
      <c r="Y2574" s="441"/>
      <c r="Z2574" s="445"/>
      <c r="AA2574" s="441"/>
      <c r="AB2574" s="443"/>
      <c r="AC2574" s="441"/>
      <c r="AD2574" s="444"/>
      <c r="AG2574" s="441"/>
      <c r="AH2574" s="441"/>
      <c r="AI2574" s="443"/>
      <c r="AL2574" s="441"/>
      <c r="AN2574" s="441"/>
      <c r="AO2574" s="443"/>
      <c r="AP2574" s="441"/>
      <c r="AQ2574" s="441"/>
      <c r="AR2574" s="441"/>
      <c r="AS2574" s="441"/>
      <c r="AT2574" s="441"/>
      <c r="AU2574" s="441"/>
      <c r="AV2574" s="443"/>
      <c r="AW2574" s="442"/>
      <c r="AY2574" s="441"/>
      <c r="BC2574" s="441"/>
      <c r="BD2574" s="441"/>
      <c r="BE2574" s="441"/>
      <c r="BF2574" s="441"/>
      <c r="BG2574" s="441"/>
      <c r="BH2574" s="441"/>
      <c r="BI2574" s="441"/>
      <c r="BJ2574" s="441"/>
      <c r="BK2574" s="441"/>
    </row>
    <row r="2575" spans="1:63" x14ac:dyDescent="0.25">
      <c r="A2575" s="443"/>
      <c r="B2575" s="438"/>
      <c r="C2575" s="441"/>
      <c r="D2575" s="441"/>
      <c r="E2575" s="441"/>
      <c r="I2575" s="442"/>
      <c r="Q2575" s="443"/>
      <c r="S2575" s="443"/>
      <c r="T2575" s="441"/>
      <c r="U2575" s="444"/>
      <c r="V2575" s="438"/>
      <c r="W2575" s="443"/>
      <c r="X2575" s="443"/>
      <c r="Y2575" s="441"/>
      <c r="Z2575" s="445"/>
      <c r="AA2575" s="441"/>
      <c r="AB2575" s="443"/>
      <c r="AC2575" s="441"/>
      <c r="AD2575" s="444"/>
      <c r="AG2575" s="441"/>
      <c r="AH2575" s="441"/>
      <c r="AI2575" s="443"/>
      <c r="AL2575" s="441"/>
      <c r="AN2575" s="441"/>
      <c r="AO2575" s="443"/>
      <c r="AP2575" s="441"/>
      <c r="AQ2575" s="441"/>
      <c r="AR2575" s="441"/>
      <c r="AS2575" s="441"/>
      <c r="AT2575" s="441"/>
      <c r="AU2575" s="441"/>
      <c r="AV2575" s="443"/>
      <c r="AW2575" s="442"/>
      <c r="AY2575" s="441"/>
      <c r="BC2575" s="441"/>
      <c r="BD2575" s="441"/>
      <c r="BE2575" s="441"/>
      <c r="BF2575" s="441"/>
      <c r="BG2575" s="441"/>
      <c r="BH2575" s="441"/>
      <c r="BI2575" s="441"/>
      <c r="BJ2575" s="441"/>
      <c r="BK2575" s="441"/>
    </row>
    <row r="2576" spans="1:63" x14ac:dyDescent="0.25">
      <c r="A2576" s="443"/>
      <c r="B2576" s="438"/>
      <c r="C2576" s="441"/>
      <c r="D2576" s="441"/>
      <c r="E2576" s="441"/>
      <c r="I2576" s="442"/>
      <c r="Q2576" s="443"/>
      <c r="S2576" s="443"/>
      <c r="T2576" s="441"/>
      <c r="U2576" s="444"/>
      <c r="V2576" s="438"/>
      <c r="W2576" s="443"/>
      <c r="X2576" s="443"/>
      <c r="Y2576" s="441"/>
      <c r="Z2576" s="445"/>
      <c r="AA2576" s="441"/>
      <c r="AB2576" s="443"/>
      <c r="AC2576" s="441"/>
      <c r="AD2576" s="444"/>
      <c r="AG2576" s="441"/>
      <c r="AH2576" s="441"/>
      <c r="AI2576" s="443"/>
      <c r="AL2576" s="441"/>
      <c r="AN2576" s="441"/>
      <c r="AO2576" s="443"/>
      <c r="AP2576" s="441"/>
      <c r="AQ2576" s="441"/>
      <c r="AR2576" s="441"/>
      <c r="AS2576" s="441"/>
      <c r="AT2576" s="441"/>
      <c r="AU2576" s="441"/>
      <c r="AV2576" s="443"/>
      <c r="AW2576" s="442"/>
      <c r="AY2576" s="441"/>
      <c r="BC2576" s="441"/>
      <c r="BD2576" s="441"/>
      <c r="BE2576" s="441"/>
      <c r="BF2576" s="441"/>
      <c r="BG2576" s="441"/>
      <c r="BH2576" s="441"/>
      <c r="BI2576" s="441"/>
      <c r="BJ2576" s="441"/>
      <c r="BK2576" s="441"/>
    </row>
    <row r="2577" spans="1:63" x14ac:dyDescent="0.25">
      <c r="A2577" s="443"/>
      <c r="B2577" s="438"/>
      <c r="C2577" s="441"/>
      <c r="D2577" s="441"/>
      <c r="E2577" s="441"/>
      <c r="I2577" s="442"/>
      <c r="Q2577" s="443"/>
      <c r="S2577" s="443"/>
      <c r="T2577" s="441"/>
      <c r="U2577" s="444"/>
      <c r="V2577" s="438"/>
      <c r="W2577" s="443"/>
      <c r="X2577" s="443"/>
      <c r="Y2577" s="441"/>
      <c r="Z2577" s="445"/>
      <c r="AA2577" s="441"/>
      <c r="AB2577" s="443"/>
      <c r="AC2577" s="441"/>
      <c r="AD2577" s="444"/>
      <c r="AG2577" s="441"/>
      <c r="AH2577" s="441"/>
      <c r="AI2577" s="443"/>
      <c r="AL2577" s="441"/>
      <c r="AN2577" s="441"/>
      <c r="AO2577" s="443"/>
      <c r="AP2577" s="441"/>
      <c r="AQ2577" s="441"/>
      <c r="AR2577" s="441"/>
      <c r="AS2577" s="441"/>
      <c r="AT2577" s="441"/>
      <c r="AU2577" s="441"/>
      <c r="AV2577" s="443"/>
      <c r="AW2577" s="442"/>
      <c r="AY2577" s="441"/>
      <c r="BC2577" s="441"/>
      <c r="BD2577" s="441"/>
      <c r="BE2577" s="441"/>
      <c r="BF2577" s="441"/>
      <c r="BG2577" s="441"/>
      <c r="BH2577" s="441"/>
      <c r="BI2577" s="441"/>
      <c r="BJ2577" s="441"/>
      <c r="BK2577" s="441"/>
    </row>
    <row r="2578" spans="1:63" x14ac:dyDescent="0.25">
      <c r="A2578" s="443"/>
      <c r="B2578" s="438"/>
      <c r="C2578" s="441"/>
      <c r="D2578" s="441"/>
      <c r="E2578" s="441"/>
      <c r="I2578" s="442"/>
      <c r="Q2578" s="443"/>
      <c r="S2578" s="443"/>
      <c r="T2578" s="441"/>
      <c r="U2578" s="444"/>
      <c r="V2578" s="438"/>
      <c r="W2578" s="443"/>
      <c r="X2578" s="443"/>
      <c r="Y2578" s="441"/>
      <c r="Z2578" s="445"/>
      <c r="AA2578" s="441"/>
      <c r="AB2578" s="443"/>
      <c r="AC2578" s="441"/>
      <c r="AD2578" s="444"/>
      <c r="AG2578" s="441"/>
      <c r="AH2578" s="441"/>
      <c r="AI2578" s="443"/>
      <c r="AL2578" s="441"/>
      <c r="AN2578" s="441"/>
      <c r="AO2578" s="443"/>
      <c r="AP2578" s="441"/>
      <c r="AQ2578" s="441"/>
      <c r="AR2578" s="441"/>
      <c r="AS2578" s="441"/>
      <c r="AT2578" s="441"/>
      <c r="AU2578" s="441"/>
      <c r="AV2578" s="443"/>
      <c r="AW2578" s="442"/>
      <c r="AY2578" s="441"/>
      <c r="BC2578" s="441"/>
      <c r="BD2578" s="441"/>
      <c r="BE2578" s="441"/>
      <c r="BF2578" s="441"/>
      <c r="BG2578" s="441"/>
      <c r="BH2578" s="441"/>
      <c r="BI2578" s="441"/>
      <c r="BJ2578" s="441"/>
      <c r="BK2578" s="441"/>
    </row>
    <row r="2579" spans="1:63" x14ac:dyDescent="0.25">
      <c r="A2579" s="443"/>
      <c r="B2579" s="438"/>
      <c r="C2579" s="441"/>
      <c r="D2579" s="441"/>
      <c r="E2579" s="441"/>
      <c r="I2579" s="442"/>
      <c r="Q2579" s="443"/>
      <c r="S2579" s="443"/>
      <c r="T2579" s="441"/>
      <c r="U2579" s="444"/>
      <c r="V2579" s="438"/>
      <c r="W2579" s="443"/>
      <c r="X2579" s="443"/>
      <c r="Y2579" s="441"/>
      <c r="Z2579" s="445"/>
      <c r="AA2579" s="441"/>
      <c r="AB2579" s="443"/>
      <c r="AC2579" s="441"/>
      <c r="AD2579" s="444"/>
      <c r="AG2579" s="441"/>
      <c r="AH2579" s="441"/>
      <c r="AI2579" s="443"/>
      <c r="AL2579" s="441"/>
      <c r="AN2579" s="441"/>
      <c r="AO2579" s="443"/>
      <c r="AP2579" s="441"/>
      <c r="AQ2579" s="441"/>
      <c r="AR2579" s="441"/>
      <c r="AS2579" s="441"/>
      <c r="AT2579" s="441"/>
      <c r="AU2579" s="441"/>
      <c r="AV2579" s="443"/>
      <c r="AW2579" s="442"/>
      <c r="AY2579" s="441"/>
      <c r="BC2579" s="441"/>
      <c r="BD2579" s="441"/>
      <c r="BE2579" s="441"/>
      <c r="BF2579" s="441"/>
      <c r="BG2579" s="441"/>
      <c r="BH2579" s="441"/>
      <c r="BI2579" s="441"/>
      <c r="BJ2579" s="441"/>
      <c r="BK2579" s="441"/>
    </row>
    <row r="2580" spans="1:63" x14ac:dyDescent="0.25">
      <c r="A2580" s="443"/>
      <c r="B2580" s="438"/>
      <c r="C2580" s="441"/>
      <c r="D2580" s="441"/>
      <c r="E2580" s="441"/>
      <c r="I2580" s="442"/>
      <c r="Q2580" s="443"/>
      <c r="S2580" s="443"/>
      <c r="T2580" s="441"/>
      <c r="U2580" s="444"/>
      <c r="V2580" s="438"/>
      <c r="W2580" s="443"/>
      <c r="X2580" s="443"/>
      <c r="Y2580" s="441"/>
      <c r="Z2580" s="445"/>
      <c r="AA2580" s="441"/>
      <c r="AB2580" s="443"/>
      <c r="AC2580" s="441"/>
      <c r="AD2580" s="444"/>
      <c r="AG2580" s="441"/>
      <c r="AH2580" s="441"/>
      <c r="AI2580" s="443"/>
      <c r="AL2580" s="441"/>
      <c r="AN2580" s="441"/>
      <c r="AO2580" s="443"/>
      <c r="AP2580" s="441"/>
      <c r="AQ2580" s="441"/>
      <c r="AR2580" s="441"/>
      <c r="AS2580" s="441"/>
      <c r="AT2580" s="441"/>
      <c r="AU2580" s="441"/>
      <c r="AV2580" s="443"/>
      <c r="AW2580" s="442"/>
      <c r="AY2580" s="441"/>
      <c r="BC2580" s="441"/>
      <c r="BD2580" s="441"/>
      <c r="BE2580" s="441"/>
      <c r="BF2580" s="441"/>
      <c r="BG2580" s="441"/>
      <c r="BH2580" s="441"/>
      <c r="BI2580" s="441"/>
      <c r="BJ2580" s="441"/>
      <c r="BK2580" s="441"/>
    </row>
    <row r="2581" spans="1:63" x14ac:dyDescent="0.25">
      <c r="A2581" s="443"/>
      <c r="B2581" s="438"/>
      <c r="C2581" s="441"/>
      <c r="D2581" s="441"/>
      <c r="E2581" s="441"/>
      <c r="I2581" s="442"/>
      <c r="Q2581" s="443"/>
      <c r="S2581" s="443"/>
      <c r="T2581" s="441"/>
      <c r="U2581" s="444"/>
      <c r="V2581" s="438"/>
      <c r="W2581" s="443"/>
      <c r="X2581" s="443"/>
      <c r="Y2581" s="441"/>
      <c r="Z2581" s="445"/>
      <c r="AA2581" s="441"/>
      <c r="AB2581" s="443"/>
      <c r="AC2581" s="441"/>
      <c r="AD2581" s="444"/>
      <c r="AG2581" s="441"/>
      <c r="AH2581" s="441"/>
      <c r="AI2581" s="443"/>
      <c r="AL2581" s="441"/>
      <c r="AN2581" s="441"/>
      <c r="AO2581" s="443"/>
      <c r="AP2581" s="441"/>
      <c r="AQ2581" s="441"/>
      <c r="AR2581" s="441"/>
      <c r="AS2581" s="441"/>
      <c r="AT2581" s="441"/>
      <c r="AU2581" s="441"/>
      <c r="AV2581" s="443"/>
      <c r="AW2581" s="442"/>
      <c r="AY2581" s="441"/>
      <c r="BC2581" s="441"/>
      <c r="BD2581" s="441"/>
      <c r="BE2581" s="441"/>
      <c r="BF2581" s="441"/>
      <c r="BG2581" s="441"/>
      <c r="BH2581" s="441"/>
      <c r="BI2581" s="441"/>
      <c r="BJ2581" s="441"/>
      <c r="BK2581" s="441"/>
    </row>
    <row r="2582" spans="1:63" x14ac:dyDescent="0.25">
      <c r="A2582" s="443"/>
      <c r="B2582" s="438"/>
      <c r="C2582" s="441"/>
      <c r="D2582" s="441"/>
      <c r="E2582" s="441"/>
      <c r="I2582" s="442"/>
      <c r="Q2582" s="443"/>
      <c r="S2582" s="443"/>
      <c r="T2582" s="441"/>
      <c r="U2582" s="444"/>
      <c r="V2582" s="438"/>
      <c r="W2582" s="443"/>
      <c r="X2582" s="443"/>
      <c r="Y2582" s="441"/>
      <c r="Z2582" s="445"/>
      <c r="AA2582" s="441"/>
      <c r="AB2582" s="443"/>
      <c r="AC2582" s="441"/>
      <c r="AD2582" s="444"/>
      <c r="AG2582" s="441"/>
      <c r="AH2582" s="441"/>
      <c r="AI2582" s="443"/>
      <c r="AL2582" s="441"/>
      <c r="AN2582" s="441"/>
      <c r="AO2582" s="443"/>
      <c r="AP2582" s="441"/>
      <c r="AQ2582" s="441"/>
      <c r="AR2582" s="441"/>
      <c r="AS2582" s="441"/>
      <c r="AT2582" s="441"/>
      <c r="AU2582" s="441"/>
      <c r="AV2582" s="443"/>
      <c r="AW2582" s="442"/>
      <c r="AY2582" s="441"/>
      <c r="BC2582" s="441"/>
      <c r="BD2582" s="441"/>
      <c r="BE2582" s="441"/>
      <c r="BF2582" s="441"/>
      <c r="BG2582" s="441"/>
      <c r="BH2582" s="441"/>
      <c r="BI2582" s="441"/>
      <c r="BJ2582" s="441"/>
      <c r="BK2582" s="441"/>
    </row>
    <row r="2583" spans="1:63" x14ac:dyDescent="0.25">
      <c r="A2583" s="443"/>
      <c r="B2583" s="438"/>
      <c r="C2583" s="441"/>
      <c r="D2583" s="441"/>
      <c r="E2583" s="441"/>
      <c r="I2583" s="442"/>
      <c r="Q2583" s="443"/>
      <c r="S2583" s="443"/>
      <c r="T2583" s="441"/>
      <c r="U2583" s="444"/>
      <c r="V2583" s="438"/>
      <c r="W2583" s="443"/>
      <c r="X2583" s="443"/>
      <c r="Y2583" s="441"/>
      <c r="Z2583" s="445"/>
      <c r="AA2583" s="441"/>
      <c r="AB2583" s="443"/>
      <c r="AC2583" s="441"/>
      <c r="AD2583" s="444"/>
      <c r="AG2583" s="441"/>
      <c r="AH2583" s="441"/>
      <c r="AI2583" s="443"/>
      <c r="AL2583" s="441"/>
      <c r="AN2583" s="441"/>
      <c r="AO2583" s="443"/>
      <c r="AP2583" s="441"/>
      <c r="AQ2583" s="441"/>
      <c r="AR2583" s="441"/>
      <c r="AS2583" s="441"/>
      <c r="AT2583" s="441"/>
      <c r="AU2583" s="441"/>
      <c r="AV2583" s="443"/>
      <c r="AW2583" s="442"/>
      <c r="AY2583" s="441"/>
      <c r="BC2583" s="441"/>
      <c r="BD2583" s="441"/>
      <c r="BE2583" s="441"/>
      <c r="BF2583" s="441"/>
      <c r="BG2583" s="441"/>
      <c r="BH2583" s="441"/>
      <c r="BI2583" s="441"/>
      <c r="BJ2583" s="441"/>
      <c r="BK2583" s="441"/>
    </row>
    <row r="2584" spans="1:63" x14ac:dyDescent="0.25">
      <c r="A2584" s="443"/>
      <c r="B2584" s="438"/>
      <c r="C2584" s="441"/>
      <c r="D2584" s="441"/>
      <c r="E2584" s="441"/>
      <c r="I2584" s="442"/>
      <c r="Q2584" s="443"/>
      <c r="S2584" s="443"/>
      <c r="T2584" s="441"/>
      <c r="U2584" s="444"/>
      <c r="V2584" s="438"/>
      <c r="W2584" s="443"/>
      <c r="X2584" s="443"/>
      <c r="Y2584" s="441"/>
      <c r="Z2584" s="445"/>
      <c r="AA2584" s="441"/>
      <c r="AB2584" s="443"/>
      <c r="AC2584" s="441"/>
      <c r="AD2584" s="444"/>
      <c r="AG2584" s="441"/>
      <c r="AH2584" s="441"/>
      <c r="AI2584" s="443"/>
      <c r="AL2584" s="441"/>
      <c r="AN2584" s="441"/>
      <c r="AO2584" s="443"/>
      <c r="AP2584" s="441"/>
      <c r="AQ2584" s="441"/>
      <c r="AR2584" s="441"/>
      <c r="AS2584" s="441"/>
      <c r="AT2584" s="441"/>
      <c r="AU2584" s="441"/>
      <c r="AV2584" s="443"/>
      <c r="AW2584" s="442"/>
      <c r="AY2584" s="441"/>
      <c r="BC2584" s="441"/>
      <c r="BD2584" s="441"/>
      <c r="BE2584" s="441"/>
      <c r="BF2584" s="441"/>
      <c r="BG2584" s="441"/>
      <c r="BH2584" s="441"/>
      <c r="BI2584" s="441"/>
      <c r="BJ2584" s="441"/>
      <c r="BK2584" s="441"/>
    </row>
    <row r="2585" spans="1:63" x14ac:dyDescent="0.25">
      <c r="A2585" s="443"/>
      <c r="B2585" s="438"/>
      <c r="C2585" s="441"/>
      <c r="D2585" s="441"/>
      <c r="E2585" s="441"/>
      <c r="I2585" s="442"/>
      <c r="Q2585" s="443"/>
      <c r="S2585" s="443"/>
      <c r="T2585" s="441"/>
      <c r="U2585" s="444"/>
      <c r="V2585" s="438"/>
      <c r="W2585" s="443"/>
      <c r="X2585" s="443"/>
      <c r="Y2585" s="441"/>
      <c r="Z2585" s="445"/>
      <c r="AA2585" s="441"/>
      <c r="AB2585" s="443"/>
      <c r="AC2585" s="441"/>
      <c r="AD2585" s="444"/>
      <c r="AG2585" s="441"/>
      <c r="AH2585" s="441"/>
      <c r="AI2585" s="443"/>
      <c r="AL2585" s="441"/>
      <c r="AN2585" s="441"/>
      <c r="AO2585" s="443"/>
      <c r="AP2585" s="441"/>
      <c r="AQ2585" s="441"/>
      <c r="AR2585" s="441"/>
      <c r="AS2585" s="441"/>
      <c r="AT2585" s="441"/>
      <c r="AU2585" s="441"/>
      <c r="AV2585" s="443"/>
      <c r="AW2585" s="442"/>
      <c r="AY2585" s="441"/>
      <c r="BC2585" s="441"/>
      <c r="BD2585" s="441"/>
      <c r="BE2585" s="441"/>
      <c r="BF2585" s="441"/>
      <c r="BG2585" s="441"/>
      <c r="BH2585" s="441"/>
      <c r="BI2585" s="441"/>
      <c r="BJ2585" s="441"/>
      <c r="BK2585" s="441"/>
    </row>
    <row r="2586" spans="1:63" x14ac:dyDescent="0.25">
      <c r="A2586" s="443"/>
      <c r="B2586" s="438"/>
      <c r="C2586" s="441"/>
      <c r="D2586" s="441"/>
      <c r="E2586" s="441"/>
      <c r="I2586" s="442"/>
      <c r="Q2586" s="443"/>
      <c r="S2586" s="443"/>
      <c r="T2586" s="441"/>
      <c r="U2586" s="444"/>
      <c r="V2586" s="438"/>
      <c r="W2586" s="443"/>
      <c r="X2586" s="443"/>
      <c r="Y2586" s="441"/>
      <c r="Z2586" s="445"/>
      <c r="AA2586" s="441"/>
      <c r="AB2586" s="443"/>
      <c r="AC2586" s="441"/>
      <c r="AD2586" s="444"/>
      <c r="AG2586" s="441"/>
      <c r="AH2586" s="441"/>
      <c r="AI2586" s="443"/>
      <c r="AL2586" s="441"/>
      <c r="AN2586" s="441"/>
      <c r="AO2586" s="443"/>
      <c r="AP2586" s="441"/>
      <c r="AQ2586" s="441"/>
      <c r="AR2586" s="441"/>
      <c r="AS2586" s="441"/>
      <c r="AT2586" s="441"/>
      <c r="AU2586" s="441"/>
      <c r="AV2586" s="443"/>
      <c r="AW2586" s="442"/>
      <c r="AY2586" s="441"/>
      <c r="BC2586" s="441"/>
      <c r="BD2586" s="441"/>
      <c r="BE2586" s="441"/>
      <c r="BF2586" s="441"/>
      <c r="BG2586" s="441"/>
      <c r="BH2586" s="441"/>
      <c r="BI2586" s="441"/>
      <c r="BJ2586" s="441"/>
      <c r="BK2586" s="441"/>
    </row>
    <row r="2587" spans="1:63" x14ac:dyDescent="0.25">
      <c r="A2587" s="443"/>
      <c r="B2587" s="438"/>
      <c r="C2587" s="441"/>
      <c r="D2587" s="441"/>
      <c r="E2587" s="441"/>
      <c r="I2587" s="442"/>
      <c r="Q2587" s="443"/>
      <c r="S2587" s="443"/>
      <c r="T2587" s="441"/>
      <c r="U2587" s="444"/>
      <c r="V2587" s="438"/>
      <c r="W2587" s="443"/>
      <c r="X2587" s="443"/>
      <c r="Y2587" s="441"/>
      <c r="Z2587" s="445"/>
      <c r="AA2587" s="441"/>
      <c r="AB2587" s="443"/>
      <c r="AC2587" s="441"/>
      <c r="AD2587" s="444"/>
      <c r="AG2587" s="441"/>
      <c r="AH2587" s="441"/>
      <c r="AI2587" s="443"/>
      <c r="AL2587" s="441"/>
      <c r="AN2587" s="441"/>
      <c r="AO2587" s="443"/>
      <c r="AP2587" s="441"/>
      <c r="AQ2587" s="441"/>
      <c r="AR2587" s="441"/>
      <c r="AS2587" s="441"/>
      <c r="AT2587" s="441"/>
      <c r="AU2587" s="441"/>
      <c r="AV2587" s="443"/>
      <c r="AW2587" s="442"/>
      <c r="AY2587" s="441"/>
      <c r="BC2587" s="441"/>
      <c r="BD2587" s="441"/>
      <c r="BE2587" s="441"/>
      <c r="BF2587" s="441"/>
      <c r="BG2587" s="441"/>
      <c r="BH2587" s="441"/>
      <c r="BI2587" s="441"/>
      <c r="BJ2587" s="441"/>
      <c r="BK2587" s="441"/>
    </row>
    <row r="2588" spans="1:63" x14ac:dyDescent="0.25">
      <c r="A2588" s="443"/>
      <c r="B2588" s="438"/>
      <c r="C2588" s="441"/>
      <c r="D2588" s="441"/>
      <c r="E2588" s="441"/>
      <c r="I2588" s="442"/>
      <c r="Q2588" s="443"/>
      <c r="S2588" s="443"/>
      <c r="T2588" s="441"/>
      <c r="U2588" s="444"/>
      <c r="V2588" s="438"/>
      <c r="W2588" s="443"/>
      <c r="X2588" s="443"/>
      <c r="Y2588" s="441"/>
      <c r="Z2588" s="445"/>
      <c r="AA2588" s="441"/>
      <c r="AB2588" s="443"/>
      <c r="AC2588" s="441"/>
      <c r="AD2588" s="444"/>
      <c r="AG2588" s="441"/>
      <c r="AH2588" s="441"/>
      <c r="AI2588" s="443"/>
      <c r="AL2588" s="441"/>
      <c r="AN2588" s="441"/>
      <c r="AO2588" s="443"/>
      <c r="AP2588" s="441"/>
      <c r="AQ2588" s="441"/>
      <c r="AR2588" s="441"/>
      <c r="AS2588" s="441"/>
      <c r="AT2588" s="441"/>
      <c r="AU2588" s="441"/>
      <c r="AV2588" s="443"/>
      <c r="AW2588" s="442"/>
      <c r="AY2588" s="441"/>
      <c r="BC2588" s="441"/>
      <c r="BD2588" s="441"/>
      <c r="BE2588" s="441"/>
      <c r="BF2588" s="441"/>
      <c r="BG2588" s="441"/>
      <c r="BH2588" s="441"/>
      <c r="BI2588" s="441"/>
      <c r="BJ2588" s="441"/>
      <c r="BK2588" s="441"/>
    </row>
    <row r="2589" spans="1:63" x14ac:dyDescent="0.25">
      <c r="A2589" s="443"/>
      <c r="B2589" s="438"/>
      <c r="C2589" s="441"/>
      <c r="D2589" s="441"/>
      <c r="E2589" s="441"/>
      <c r="I2589" s="442"/>
      <c r="Q2589" s="443"/>
      <c r="S2589" s="443"/>
      <c r="T2589" s="441"/>
      <c r="U2589" s="444"/>
      <c r="V2589" s="438"/>
      <c r="W2589" s="443"/>
      <c r="X2589" s="443"/>
      <c r="Y2589" s="441"/>
      <c r="Z2589" s="445"/>
      <c r="AA2589" s="441"/>
      <c r="AB2589" s="443"/>
      <c r="AC2589" s="441"/>
      <c r="AD2589" s="444"/>
      <c r="AG2589" s="441"/>
      <c r="AH2589" s="441"/>
      <c r="AI2589" s="443"/>
      <c r="AL2589" s="441"/>
      <c r="AN2589" s="441"/>
      <c r="AO2589" s="443"/>
      <c r="AP2589" s="441"/>
      <c r="AQ2589" s="441"/>
      <c r="AR2589" s="441"/>
      <c r="AS2589" s="441"/>
      <c r="AT2589" s="441"/>
      <c r="AU2589" s="441"/>
      <c r="AV2589" s="443"/>
      <c r="AW2589" s="442"/>
      <c r="AY2589" s="441"/>
      <c r="BC2589" s="441"/>
      <c r="BD2589" s="441"/>
      <c r="BE2589" s="441"/>
      <c r="BF2589" s="441"/>
      <c r="BG2589" s="441"/>
      <c r="BH2589" s="441"/>
      <c r="BI2589" s="441"/>
      <c r="BJ2589" s="441"/>
      <c r="BK2589" s="441"/>
    </row>
    <row r="2590" spans="1:63" x14ac:dyDescent="0.25">
      <c r="A2590" s="443"/>
      <c r="B2590" s="438"/>
      <c r="C2590" s="441"/>
      <c r="D2590" s="441"/>
      <c r="E2590" s="441"/>
      <c r="I2590" s="442"/>
      <c r="Q2590" s="443"/>
      <c r="S2590" s="443"/>
      <c r="T2590" s="441"/>
      <c r="U2590" s="444"/>
      <c r="V2590" s="438"/>
      <c r="W2590" s="443"/>
      <c r="X2590" s="443"/>
      <c r="Y2590" s="441"/>
      <c r="Z2590" s="445"/>
      <c r="AA2590" s="441"/>
      <c r="AB2590" s="443"/>
      <c r="AC2590" s="441"/>
      <c r="AD2590" s="444"/>
      <c r="AG2590" s="441"/>
      <c r="AH2590" s="441"/>
      <c r="AI2590" s="443"/>
      <c r="AL2590" s="441"/>
      <c r="AN2590" s="441"/>
      <c r="AO2590" s="443"/>
      <c r="AP2590" s="441"/>
      <c r="AQ2590" s="441"/>
      <c r="AR2590" s="441"/>
      <c r="AS2590" s="441"/>
      <c r="AT2590" s="441"/>
      <c r="AU2590" s="441"/>
      <c r="AV2590" s="443"/>
      <c r="AW2590" s="442"/>
      <c r="AY2590" s="441"/>
      <c r="BC2590" s="441"/>
      <c r="BD2590" s="441"/>
      <c r="BE2590" s="441"/>
      <c r="BF2590" s="441"/>
      <c r="BG2590" s="441"/>
      <c r="BH2590" s="441"/>
      <c r="BI2590" s="441"/>
      <c r="BJ2590" s="441"/>
      <c r="BK2590" s="441"/>
    </row>
    <row r="2591" spans="1:63" x14ac:dyDescent="0.25">
      <c r="A2591" s="443"/>
      <c r="B2591" s="438"/>
      <c r="C2591" s="441"/>
      <c r="D2591" s="441"/>
      <c r="E2591" s="441"/>
      <c r="I2591" s="442"/>
      <c r="Q2591" s="443"/>
      <c r="S2591" s="443"/>
      <c r="T2591" s="441"/>
      <c r="U2591" s="444"/>
      <c r="V2591" s="438"/>
      <c r="W2591" s="443"/>
      <c r="X2591" s="443"/>
      <c r="Y2591" s="441"/>
      <c r="Z2591" s="445"/>
      <c r="AA2591" s="441"/>
      <c r="AB2591" s="443"/>
      <c r="AC2591" s="441"/>
      <c r="AD2591" s="444"/>
      <c r="AG2591" s="441"/>
      <c r="AH2591" s="441"/>
      <c r="AI2591" s="443"/>
      <c r="AL2591" s="441"/>
      <c r="AN2591" s="441"/>
      <c r="AO2591" s="443"/>
      <c r="AP2591" s="441"/>
      <c r="AQ2591" s="441"/>
      <c r="AR2591" s="441"/>
      <c r="AS2591" s="441"/>
      <c r="AT2591" s="441"/>
      <c r="AU2591" s="441"/>
      <c r="AV2591" s="443"/>
      <c r="AW2591" s="442"/>
      <c r="AY2591" s="441"/>
      <c r="BC2591" s="441"/>
      <c r="BD2591" s="441"/>
      <c r="BE2591" s="441"/>
      <c r="BF2591" s="441"/>
      <c r="BG2591" s="441"/>
      <c r="BH2591" s="441"/>
      <c r="BI2591" s="441"/>
      <c r="BJ2591" s="441"/>
      <c r="BK2591" s="441"/>
    </row>
    <row r="2592" spans="1:63" x14ac:dyDescent="0.25">
      <c r="A2592" s="443"/>
      <c r="B2592" s="438"/>
      <c r="C2592" s="441"/>
      <c r="D2592" s="441"/>
      <c r="E2592" s="441"/>
      <c r="I2592" s="442"/>
      <c r="Q2592" s="443"/>
      <c r="S2592" s="443"/>
      <c r="T2592" s="441"/>
      <c r="U2592" s="444"/>
      <c r="V2592" s="438"/>
      <c r="W2592" s="443"/>
      <c r="X2592" s="443"/>
      <c r="Y2592" s="441"/>
      <c r="Z2592" s="445"/>
      <c r="AA2592" s="441"/>
      <c r="AB2592" s="443"/>
      <c r="AC2592" s="441"/>
      <c r="AD2592" s="444"/>
      <c r="AG2592" s="441"/>
      <c r="AH2592" s="441"/>
      <c r="AI2592" s="443"/>
      <c r="AL2592" s="441"/>
      <c r="AN2592" s="441"/>
      <c r="AO2592" s="443"/>
      <c r="AP2592" s="441"/>
      <c r="AQ2592" s="441"/>
      <c r="AR2592" s="441"/>
      <c r="AS2592" s="441"/>
      <c r="AT2592" s="441"/>
      <c r="AU2592" s="441"/>
      <c r="AV2592" s="443"/>
      <c r="AW2592" s="442"/>
      <c r="AY2592" s="441"/>
      <c r="BC2592" s="441"/>
      <c r="BD2592" s="441"/>
      <c r="BE2592" s="441"/>
      <c r="BF2592" s="441"/>
      <c r="BG2592" s="441"/>
      <c r="BH2592" s="441"/>
      <c r="BI2592" s="441"/>
      <c r="BJ2592" s="441"/>
      <c r="BK2592" s="441"/>
    </row>
    <row r="2593" spans="1:63" x14ac:dyDescent="0.25">
      <c r="A2593" s="443"/>
      <c r="B2593" s="438"/>
      <c r="C2593" s="441"/>
      <c r="D2593" s="441"/>
      <c r="E2593" s="441"/>
      <c r="I2593" s="442"/>
      <c r="Q2593" s="443"/>
      <c r="S2593" s="443"/>
      <c r="T2593" s="441"/>
      <c r="U2593" s="444"/>
      <c r="V2593" s="438"/>
      <c r="W2593" s="443"/>
      <c r="X2593" s="443"/>
      <c r="Y2593" s="441"/>
      <c r="Z2593" s="445"/>
      <c r="AA2593" s="441"/>
      <c r="AB2593" s="443"/>
      <c r="AC2593" s="441"/>
      <c r="AD2593" s="444"/>
      <c r="AG2593" s="441"/>
      <c r="AH2593" s="441"/>
      <c r="AI2593" s="443"/>
      <c r="AL2593" s="441"/>
      <c r="AN2593" s="441"/>
      <c r="AO2593" s="443"/>
      <c r="AP2593" s="441"/>
      <c r="AQ2593" s="441"/>
      <c r="AR2593" s="441"/>
      <c r="AS2593" s="441"/>
      <c r="AT2593" s="441"/>
      <c r="AU2593" s="441"/>
      <c r="AV2593" s="443"/>
      <c r="AW2593" s="442"/>
      <c r="AY2593" s="441"/>
      <c r="BC2593" s="441"/>
      <c r="BD2593" s="441"/>
      <c r="BE2593" s="441"/>
      <c r="BF2593" s="441"/>
      <c r="BG2593" s="441"/>
      <c r="BH2593" s="441"/>
      <c r="BI2593" s="441"/>
      <c r="BJ2593" s="441"/>
      <c r="BK2593" s="441"/>
    </row>
    <row r="2594" spans="1:63" x14ac:dyDescent="0.25">
      <c r="A2594" s="443"/>
      <c r="B2594" s="438"/>
      <c r="C2594" s="441"/>
      <c r="D2594" s="441"/>
      <c r="E2594" s="441"/>
      <c r="I2594" s="442"/>
      <c r="Q2594" s="443"/>
      <c r="S2594" s="443"/>
      <c r="T2594" s="441"/>
      <c r="U2594" s="444"/>
      <c r="V2594" s="438"/>
      <c r="W2594" s="443"/>
      <c r="X2594" s="443"/>
      <c r="Y2594" s="441"/>
      <c r="Z2594" s="445"/>
      <c r="AA2594" s="441"/>
      <c r="AB2594" s="443"/>
      <c r="AC2594" s="441"/>
      <c r="AD2594" s="444"/>
      <c r="AG2594" s="441"/>
      <c r="AH2594" s="441"/>
      <c r="AI2594" s="443"/>
      <c r="AL2594" s="441"/>
      <c r="AN2594" s="441"/>
      <c r="AO2594" s="443"/>
      <c r="AP2594" s="441"/>
      <c r="AQ2594" s="441"/>
      <c r="AR2594" s="441"/>
      <c r="AS2594" s="441"/>
      <c r="AT2594" s="441"/>
      <c r="AU2594" s="441"/>
      <c r="AV2594" s="443"/>
      <c r="AW2594" s="442"/>
      <c r="AY2594" s="441"/>
      <c r="BC2594" s="441"/>
      <c r="BD2594" s="441"/>
      <c r="BE2594" s="441"/>
      <c r="BF2594" s="441"/>
      <c r="BG2594" s="441"/>
      <c r="BH2594" s="441"/>
      <c r="BI2594" s="441"/>
      <c r="BJ2594" s="441"/>
      <c r="BK2594" s="441"/>
    </row>
    <row r="2595" spans="1:63" x14ac:dyDescent="0.25">
      <c r="A2595" s="443"/>
      <c r="B2595" s="438"/>
      <c r="C2595" s="441"/>
      <c r="D2595" s="441"/>
      <c r="E2595" s="441"/>
      <c r="I2595" s="442"/>
      <c r="Q2595" s="443"/>
      <c r="S2595" s="443"/>
      <c r="T2595" s="441"/>
      <c r="U2595" s="444"/>
      <c r="V2595" s="438"/>
      <c r="W2595" s="443"/>
      <c r="X2595" s="443"/>
      <c r="Y2595" s="441"/>
      <c r="Z2595" s="445"/>
      <c r="AA2595" s="441"/>
      <c r="AB2595" s="443"/>
      <c r="AC2595" s="441"/>
      <c r="AD2595" s="444"/>
      <c r="AG2595" s="441"/>
      <c r="AH2595" s="441"/>
      <c r="AI2595" s="443"/>
      <c r="AL2595" s="441"/>
      <c r="AN2595" s="441"/>
      <c r="AO2595" s="443"/>
      <c r="AP2595" s="441"/>
      <c r="AQ2595" s="441"/>
      <c r="AR2595" s="441"/>
      <c r="AS2595" s="441"/>
      <c r="AT2595" s="441"/>
      <c r="AU2595" s="441"/>
      <c r="AV2595" s="443"/>
      <c r="AW2595" s="442"/>
      <c r="AY2595" s="441"/>
      <c r="BC2595" s="441"/>
      <c r="BD2595" s="441"/>
      <c r="BE2595" s="441"/>
      <c r="BF2595" s="441"/>
      <c r="BG2595" s="441"/>
      <c r="BH2595" s="441"/>
      <c r="BI2595" s="441"/>
      <c r="BJ2595" s="441"/>
      <c r="BK2595" s="441"/>
    </row>
    <row r="2596" spans="1:63" x14ac:dyDescent="0.25">
      <c r="A2596" s="443"/>
      <c r="B2596" s="438"/>
      <c r="C2596" s="441"/>
      <c r="D2596" s="441"/>
      <c r="E2596" s="441"/>
      <c r="I2596" s="442"/>
      <c r="Q2596" s="443"/>
      <c r="S2596" s="443"/>
      <c r="T2596" s="441"/>
      <c r="U2596" s="444"/>
      <c r="V2596" s="438"/>
      <c r="W2596" s="443"/>
      <c r="X2596" s="443"/>
      <c r="Y2596" s="441"/>
      <c r="Z2596" s="445"/>
      <c r="AA2596" s="441"/>
      <c r="AB2596" s="443"/>
      <c r="AC2596" s="441"/>
      <c r="AD2596" s="444"/>
      <c r="AG2596" s="441"/>
      <c r="AH2596" s="441"/>
      <c r="AI2596" s="443"/>
      <c r="AL2596" s="441"/>
      <c r="AN2596" s="441"/>
      <c r="AO2596" s="443"/>
      <c r="AP2596" s="441"/>
      <c r="AQ2596" s="441"/>
      <c r="AR2596" s="441"/>
      <c r="AS2596" s="441"/>
      <c r="AT2596" s="441"/>
      <c r="AU2596" s="441"/>
      <c r="AV2596" s="443"/>
      <c r="AW2596" s="442"/>
      <c r="AY2596" s="441"/>
      <c r="BC2596" s="441"/>
      <c r="BD2596" s="441"/>
      <c r="BE2596" s="441"/>
      <c r="BF2596" s="441"/>
      <c r="BG2596" s="441"/>
      <c r="BH2596" s="441"/>
      <c r="BI2596" s="441"/>
      <c r="BJ2596" s="441"/>
      <c r="BK2596" s="441"/>
    </row>
    <row r="2597" spans="1:63" x14ac:dyDescent="0.25">
      <c r="A2597" s="443"/>
      <c r="B2597" s="438"/>
      <c r="C2597" s="441"/>
      <c r="D2597" s="441"/>
      <c r="E2597" s="441"/>
      <c r="I2597" s="442"/>
      <c r="Q2597" s="443"/>
      <c r="S2597" s="443"/>
      <c r="T2597" s="441"/>
      <c r="U2597" s="444"/>
      <c r="V2597" s="438"/>
      <c r="W2597" s="443"/>
      <c r="X2597" s="443"/>
      <c r="Y2597" s="441"/>
      <c r="Z2597" s="445"/>
      <c r="AA2597" s="441"/>
      <c r="AB2597" s="443"/>
      <c r="AC2597" s="441"/>
      <c r="AD2597" s="444"/>
      <c r="AG2597" s="441"/>
      <c r="AH2597" s="441"/>
      <c r="AI2597" s="443"/>
      <c r="AL2597" s="441"/>
      <c r="AN2597" s="441"/>
      <c r="AO2597" s="443"/>
      <c r="AP2597" s="441"/>
      <c r="AQ2597" s="441"/>
      <c r="AR2597" s="441"/>
      <c r="AS2597" s="441"/>
      <c r="AT2597" s="441"/>
      <c r="AU2597" s="441"/>
      <c r="AV2597" s="443"/>
      <c r="AW2597" s="442"/>
      <c r="AY2597" s="441"/>
      <c r="BC2597" s="441"/>
      <c r="BD2597" s="441"/>
      <c r="BE2597" s="441"/>
      <c r="BF2597" s="441"/>
      <c r="BG2597" s="441"/>
      <c r="BH2597" s="441"/>
      <c r="BI2597" s="441"/>
      <c r="BJ2597" s="441"/>
      <c r="BK2597" s="441"/>
    </row>
    <row r="2598" spans="1:63" x14ac:dyDescent="0.25">
      <c r="A2598" s="443"/>
      <c r="B2598" s="438"/>
      <c r="C2598" s="441"/>
      <c r="D2598" s="441"/>
      <c r="E2598" s="441"/>
      <c r="I2598" s="442"/>
      <c r="Q2598" s="443"/>
      <c r="S2598" s="443"/>
      <c r="T2598" s="441"/>
      <c r="U2598" s="444"/>
      <c r="V2598" s="438"/>
      <c r="W2598" s="443"/>
      <c r="X2598" s="443"/>
      <c r="Y2598" s="441"/>
      <c r="Z2598" s="445"/>
      <c r="AA2598" s="441"/>
      <c r="AB2598" s="443"/>
      <c r="AC2598" s="441"/>
      <c r="AD2598" s="444"/>
      <c r="AG2598" s="441"/>
      <c r="AH2598" s="441"/>
      <c r="AI2598" s="443"/>
      <c r="AL2598" s="441"/>
      <c r="AN2598" s="441"/>
      <c r="AO2598" s="443"/>
      <c r="AP2598" s="441"/>
      <c r="AQ2598" s="441"/>
      <c r="AR2598" s="441"/>
      <c r="AS2598" s="441"/>
      <c r="AT2598" s="441"/>
      <c r="AU2598" s="441"/>
      <c r="AV2598" s="443"/>
      <c r="AW2598" s="442"/>
      <c r="AY2598" s="441"/>
      <c r="BC2598" s="441"/>
      <c r="BD2598" s="441"/>
      <c r="BE2598" s="441"/>
      <c r="BF2598" s="441"/>
      <c r="BG2598" s="441"/>
      <c r="BH2598" s="441"/>
      <c r="BI2598" s="441"/>
      <c r="BJ2598" s="441"/>
      <c r="BK2598" s="441"/>
    </row>
    <row r="2599" spans="1:63" x14ac:dyDescent="0.25">
      <c r="A2599" s="443"/>
      <c r="B2599" s="438"/>
      <c r="C2599" s="441"/>
      <c r="D2599" s="441"/>
      <c r="E2599" s="441"/>
      <c r="I2599" s="442"/>
      <c r="Q2599" s="443"/>
      <c r="S2599" s="443"/>
      <c r="T2599" s="441"/>
      <c r="U2599" s="444"/>
      <c r="V2599" s="438"/>
      <c r="W2599" s="443"/>
      <c r="X2599" s="443"/>
      <c r="Y2599" s="441"/>
      <c r="Z2599" s="445"/>
      <c r="AA2599" s="441"/>
      <c r="AB2599" s="443"/>
      <c r="AC2599" s="441"/>
      <c r="AD2599" s="444"/>
      <c r="AG2599" s="441"/>
      <c r="AH2599" s="441"/>
      <c r="AI2599" s="443"/>
      <c r="AL2599" s="441"/>
      <c r="AN2599" s="441"/>
      <c r="AO2599" s="443"/>
      <c r="AP2599" s="441"/>
      <c r="AQ2599" s="441"/>
      <c r="AR2599" s="441"/>
      <c r="AS2599" s="441"/>
      <c r="AT2599" s="441"/>
      <c r="AU2599" s="441"/>
      <c r="AV2599" s="443"/>
      <c r="AW2599" s="442"/>
      <c r="AY2599" s="441"/>
      <c r="BC2599" s="441"/>
      <c r="BD2599" s="441"/>
      <c r="BE2599" s="441"/>
      <c r="BF2599" s="441"/>
      <c r="BG2599" s="441"/>
      <c r="BH2599" s="441"/>
      <c r="BI2599" s="441"/>
      <c r="BJ2599" s="441"/>
      <c r="BK2599" s="441"/>
    </row>
    <row r="2600" spans="1:63" x14ac:dyDescent="0.25">
      <c r="A2600" s="443"/>
      <c r="B2600" s="438"/>
      <c r="C2600" s="441"/>
      <c r="D2600" s="441"/>
      <c r="E2600" s="441"/>
      <c r="I2600" s="442"/>
      <c r="Q2600" s="443"/>
      <c r="S2600" s="443"/>
      <c r="T2600" s="441"/>
      <c r="U2600" s="444"/>
      <c r="V2600" s="438"/>
      <c r="W2600" s="443"/>
      <c r="X2600" s="443"/>
      <c r="Y2600" s="441"/>
      <c r="Z2600" s="445"/>
      <c r="AA2600" s="441"/>
      <c r="AB2600" s="443"/>
      <c r="AC2600" s="441"/>
      <c r="AD2600" s="444"/>
      <c r="AG2600" s="441"/>
      <c r="AH2600" s="441"/>
      <c r="AI2600" s="443"/>
      <c r="AL2600" s="441"/>
      <c r="AN2600" s="441"/>
      <c r="AO2600" s="443"/>
      <c r="AP2600" s="441"/>
      <c r="AQ2600" s="441"/>
      <c r="AR2600" s="441"/>
      <c r="AS2600" s="441"/>
      <c r="AT2600" s="441"/>
      <c r="AU2600" s="441"/>
      <c r="AV2600" s="443"/>
      <c r="AW2600" s="442"/>
      <c r="AY2600" s="441"/>
      <c r="BC2600" s="441"/>
      <c r="BD2600" s="441"/>
      <c r="BE2600" s="441"/>
      <c r="BF2600" s="441"/>
      <c r="BG2600" s="441"/>
      <c r="BH2600" s="441"/>
      <c r="BI2600" s="441"/>
      <c r="BJ2600" s="441"/>
      <c r="BK2600" s="441"/>
    </row>
    <row r="2601" spans="1:63" x14ac:dyDescent="0.25">
      <c r="A2601" s="443"/>
      <c r="B2601" s="438"/>
      <c r="C2601" s="441"/>
      <c r="D2601" s="441"/>
      <c r="E2601" s="441"/>
      <c r="I2601" s="442"/>
      <c r="Q2601" s="443"/>
      <c r="S2601" s="443"/>
      <c r="T2601" s="441"/>
      <c r="U2601" s="444"/>
      <c r="V2601" s="438"/>
      <c r="W2601" s="443"/>
      <c r="X2601" s="443"/>
      <c r="Y2601" s="441"/>
      <c r="Z2601" s="445"/>
      <c r="AA2601" s="441"/>
      <c r="AB2601" s="443"/>
      <c r="AC2601" s="441"/>
      <c r="AD2601" s="444"/>
      <c r="AG2601" s="441"/>
      <c r="AH2601" s="441"/>
      <c r="AI2601" s="443"/>
      <c r="AL2601" s="441"/>
      <c r="AN2601" s="441"/>
      <c r="AO2601" s="443"/>
      <c r="AP2601" s="441"/>
      <c r="AQ2601" s="441"/>
      <c r="AR2601" s="441"/>
      <c r="AS2601" s="441"/>
      <c r="AT2601" s="441"/>
      <c r="AU2601" s="441"/>
      <c r="AV2601" s="443"/>
      <c r="AW2601" s="442"/>
      <c r="AY2601" s="441"/>
      <c r="BC2601" s="441"/>
      <c r="BD2601" s="441"/>
      <c r="BE2601" s="441"/>
      <c r="BF2601" s="441"/>
      <c r="BG2601" s="441"/>
      <c r="BH2601" s="441"/>
      <c r="BI2601" s="441"/>
      <c r="BJ2601" s="441"/>
      <c r="BK2601" s="441"/>
    </row>
    <row r="2602" spans="1:63" x14ac:dyDescent="0.25">
      <c r="A2602" s="443"/>
      <c r="B2602" s="438"/>
      <c r="C2602" s="441"/>
      <c r="D2602" s="441"/>
      <c r="E2602" s="441"/>
      <c r="I2602" s="442"/>
      <c r="Q2602" s="443"/>
      <c r="S2602" s="443"/>
      <c r="T2602" s="441"/>
      <c r="U2602" s="444"/>
      <c r="V2602" s="438"/>
      <c r="W2602" s="443"/>
      <c r="X2602" s="443"/>
      <c r="Y2602" s="441"/>
      <c r="Z2602" s="445"/>
      <c r="AA2602" s="441"/>
      <c r="AB2602" s="443"/>
      <c r="AC2602" s="441"/>
      <c r="AD2602" s="444"/>
      <c r="AG2602" s="441"/>
      <c r="AH2602" s="441"/>
      <c r="AI2602" s="443"/>
      <c r="AL2602" s="441"/>
      <c r="AN2602" s="441"/>
      <c r="AO2602" s="443"/>
      <c r="AP2602" s="441"/>
      <c r="AQ2602" s="441"/>
      <c r="AR2602" s="441"/>
      <c r="AS2602" s="441"/>
      <c r="AT2602" s="441"/>
      <c r="AU2602" s="441"/>
      <c r="AV2602" s="443"/>
      <c r="AW2602" s="442"/>
      <c r="AY2602" s="441"/>
      <c r="BC2602" s="441"/>
      <c r="BD2602" s="441"/>
      <c r="BE2602" s="441"/>
      <c r="BF2602" s="441"/>
      <c r="BG2602" s="441"/>
      <c r="BH2602" s="441"/>
      <c r="BI2602" s="441"/>
      <c r="BJ2602" s="441"/>
      <c r="BK2602" s="441"/>
    </row>
    <row r="2603" spans="1:63" x14ac:dyDescent="0.25">
      <c r="A2603" s="443"/>
      <c r="B2603" s="438"/>
      <c r="C2603" s="441"/>
      <c r="D2603" s="441"/>
      <c r="E2603" s="441"/>
      <c r="I2603" s="442"/>
      <c r="Q2603" s="443"/>
      <c r="S2603" s="443"/>
      <c r="T2603" s="441"/>
      <c r="U2603" s="444"/>
      <c r="V2603" s="438"/>
      <c r="W2603" s="443"/>
      <c r="X2603" s="443"/>
      <c r="Y2603" s="441"/>
      <c r="Z2603" s="445"/>
      <c r="AA2603" s="441"/>
      <c r="AB2603" s="443"/>
      <c r="AC2603" s="441"/>
      <c r="AD2603" s="444"/>
      <c r="AG2603" s="441"/>
      <c r="AH2603" s="441"/>
      <c r="AI2603" s="443"/>
      <c r="AL2603" s="441"/>
      <c r="AN2603" s="441"/>
      <c r="AO2603" s="443"/>
      <c r="AP2603" s="441"/>
      <c r="AQ2603" s="441"/>
      <c r="AR2603" s="441"/>
      <c r="AS2603" s="441"/>
      <c r="AT2603" s="441"/>
      <c r="AU2603" s="441"/>
      <c r="AV2603" s="443"/>
      <c r="AW2603" s="442"/>
      <c r="AY2603" s="441"/>
      <c r="BC2603" s="441"/>
      <c r="BD2603" s="441"/>
      <c r="BE2603" s="441"/>
      <c r="BF2603" s="441"/>
      <c r="BG2603" s="441"/>
      <c r="BH2603" s="441"/>
      <c r="BI2603" s="441"/>
      <c r="BJ2603" s="441"/>
      <c r="BK2603" s="441"/>
    </row>
    <row r="2604" spans="1:63" x14ac:dyDescent="0.25">
      <c r="A2604" s="443"/>
      <c r="B2604" s="438"/>
      <c r="C2604" s="441"/>
      <c r="D2604" s="441"/>
      <c r="E2604" s="441"/>
      <c r="I2604" s="442"/>
      <c r="Q2604" s="443"/>
      <c r="S2604" s="443"/>
      <c r="T2604" s="441"/>
      <c r="U2604" s="444"/>
      <c r="V2604" s="438"/>
      <c r="W2604" s="443"/>
      <c r="X2604" s="443"/>
      <c r="Y2604" s="441"/>
      <c r="Z2604" s="445"/>
      <c r="AA2604" s="441"/>
      <c r="AB2604" s="443"/>
      <c r="AC2604" s="441"/>
      <c r="AD2604" s="444"/>
      <c r="AG2604" s="441"/>
      <c r="AH2604" s="441"/>
      <c r="AI2604" s="443"/>
      <c r="AL2604" s="441"/>
      <c r="AN2604" s="441"/>
      <c r="AO2604" s="443"/>
      <c r="AP2604" s="441"/>
      <c r="AQ2604" s="441"/>
      <c r="AR2604" s="441"/>
      <c r="AS2604" s="441"/>
      <c r="AT2604" s="441"/>
      <c r="AU2604" s="441"/>
      <c r="AV2604" s="443"/>
      <c r="AW2604" s="442"/>
      <c r="AY2604" s="441"/>
      <c r="BC2604" s="441"/>
      <c r="BD2604" s="441"/>
      <c r="BE2604" s="441"/>
      <c r="BF2604" s="441"/>
      <c r="BG2604" s="441"/>
      <c r="BH2604" s="441"/>
      <c r="BI2604" s="441"/>
      <c r="BJ2604" s="441"/>
      <c r="BK2604" s="441"/>
    </row>
    <row r="2605" spans="1:63" x14ac:dyDescent="0.25">
      <c r="A2605" s="443"/>
      <c r="B2605" s="438"/>
      <c r="C2605" s="441"/>
      <c r="D2605" s="441"/>
      <c r="E2605" s="441"/>
      <c r="I2605" s="442"/>
      <c r="Q2605" s="443"/>
      <c r="S2605" s="443"/>
      <c r="T2605" s="441"/>
      <c r="U2605" s="444"/>
      <c r="V2605" s="438"/>
      <c r="W2605" s="443"/>
      <c r="X2605" s="443"/>
      <c r="Y2605" s="441"/>
      <c r="Z2605" s="445"/>
      <c r="AA2605" s="441"/>
      <c r="AB2605" s="443"/>
      <c r="AC2605" s="441"/>
      <c r="AD2605" s="444"/>
      <c r="AG2605" s="441"/>
      <c r="AH2605" s="441"/>
      <c r="AI2605" s="443"/>
      <c r="AL2605" s="441"/>
      <c r="AN2605" s="441"/>
      <c r="AO2605" s="443"/>
      <c r="AP2605" s="441"/>
      <c r="AQ2605" s="441"/>
      <c r="AR2605" s="441"/>
      <c r="AS2605" s="441"/>
      <c r="AT2605" s="441"/>
      <c r="AU2605" s="441"/>
      <c r="AV2605" s="443"/>
      <c r="AW2605" s="442"/>
      <c r="AY2605" s="441"/>
      <c r="BC2605" s="441"/>
      <c r="BD2605" s="441"/>
      <c r="BE2605" s="441"/>
      <c r="BF2605" s="441"/>
      <c r="BG2605" s="441"/>
      <c r="BH2605" s="441"/>
      <c r="BI2605" s="441"/>
      <c r="BJ2605" s="441"/>
      <c r="BK2605" s="441"/>
    </row>
    <row r="2606" spans="1:63" x14ac:dyDescent="0.25">
      <c r="A2606" s="443"/>
      <c r="B2606" s="438"/>
      <c r="C2606" s="441"/>
      <c r="D2606" s="441"/>
      <c r="E2606" s="441"/>
      <c r="I2606" s="442"/>
      <c r="Q2606" s="443"/>
      <c r="S2606" s="443"/>
      <c r="T2606" s="441"/>
      <c r="U2606" s="444"/>
      <c r="V2606" s="438"/>
      <c r="W2606" s="443"/>
      <c r="X2606" s="443"/>
      <c r="Y2606" s="441"/>
      <c r="Z2606" s="445"/>
      <c r="AA2606" s="441"/>
      <c r="AB2606" s="443"/>
      <c r="AC2606" s="441"/>
      <c r="AD2606" s="444"/>
      <c r="AG2606" s="441"/>
      <c r="AH2606" s="441"/>
      <c r="AI2606" s="443"/>
      <c r="AL2606" s="441"/>
      <c r="AN2606" s="441"/>
      <c r="AO2606" s="443"/>
      <c r="AP2606" s="441"/>
      <c r="AQ2606" s="441"/>
      <c r="AR2606" s="441"/>
      <c r="AS2606" s="441"/>
      <c r="AT2606" s="441"/>
      <c r="AU2606" s="441"/>
      <c r="AV2606" s="443"/>
      <c r="AW2606" s="442"/>
      <c r="AY2606" s="441"/>
      <c r="BC2606" s="441"/>
      <c r="BD2606" s="441"/>
      <c r="BE2606" s="441"/>
      <c r="BF2606" s="441"/>
      <c r="BG2606" s="441"/>
      <c r="BH2606" s="441"/>
      <c r="BI2606" s="441"/>
      <c r="BJ2606" s="441"/>
      <c r="BK2606" s="441"/>
    </row>
    <row r="2607" spans="1:63" x14ac:dyDescent="0.25">
      <c r="A2607" s="443"/>
      <c r="B2607" s="438"/>
      <c r="C2607" s="441"/>
      <c r="D2607" s="441"/>
      <c r="E2607" s="441"/>
      <c r="I2607" s="442"/>
      <c r="Q2607" s="443"/>
      <c r="S2607" s="443"/>
      <c r="T2607" s="441"/>
      <c r="U2607" s="444"/>
      <c r="V2607" s="438"/>
      <c r="W2607" s="443"/>
      <c r="X2607" s="443"/>
      <c r="Y2607" s="441"/>
      <c r="Z2607" s="445"/>
      <c r="AA2607" s="441"/>
      <c r="AB2607" s="443"/>
      <c r="AC2607" s="441"/>
      <c r="AD2607" s="444"/>
      <c r="AG2607" s="441"/>
      <c r="AH2607" s="441"/>
      <c r="AI2607" s="443"/>
      <c r="AL2607" s="441"/>
      <c r="AN2607" s="441"/>
      <c r="AO2607" s="443"/>
      <c r="AP2607" s="441"/>
      <c r="AQ2607" s="441"/>
      <c r="AR2607" s="441"/>
      <c r="AS2607" s="441"/>
      <c r="AT2607" s="441"/>
      <c r="AU2607" s="441"/>
      <c r="AV2607" s="443"/>
      <c r="AW2607" s="442"/>
      <c r="AY2607" s="441"/>
      <c r="BC2607" s="441"/>
      <c r="BD2607" s="441"/>
      <c r="BE2607" s="441"/>
      <c r="BF2607" s="441"/>
      <c r="BG2607" s="441"/>
      <c r="BH2607" s="441"/>
      <c r="BI2607" s="441"/>
      <c r="BJ2607" s="441"/>
      <c r="BK2607" s="441"/>
    </row>
    <row r="2608" spans="1:63" x14ac:dyDescent="0.25">
      <c r="A2608" s="443"/>
      <c r="B2608" s="438"/>
      <c r="C2608" s="441"/>
      <c r="D2608" s="441"/>
      <c r="E2608" s="441"/>
      <c r="I2608" s="442"/>
      <c r="Q2608" s="443"/>
      <c r="S2608" s="443"/>
      <c r="T2608" s="441"/>
      <c r="U2608" s="444"/>
      <c r="V2608" s="438"/>
      <c r="W2608" s="443"/>
      <c r="X2608" s="443"/>
      <c r="Y2608" s="441"/>
      <c r="Z2608" s="445"/>
      <c r="AA2608" s="441"/>
      <c r="AB2608" s="443"/>
      <c r="AC2608" s="441"/>
      <c r="AD2608" s="444"/>
      <c r="AG2608" s="441"/>
      <c r="AH2608" s="441"/>
      <c r="AI2608" s="443"/>
      <c r="AL2608" s="441"/>
      <c r="AN2608" s="441"/>
      <c r="AO2608" s="443"/>
      <c r="AP2608" s="441"/>
      <c r="AQ2608" s="441"/>
      <c r="AR2608" s="441"/>
      <c r="AS2608" s="441"/>
      <c r="AT2608" s="441"/>
      <c r="AU2608" s="441"/>
      <c r="AV2608" s="443"/>
      <c r="AW2608" s="442"/>
      <c r="AY2608" s="441"/>
      <c r="BC2608" s="441"/>
      <c r="BD2608" s="441"/>
      <c r="BE2608" s="441"/>
      <c r="BF2608" s="441"/>
      <c r="BG2608" s="441"/>
      <c r="BH2608" s="441"/>
      <c r="BI2608" s="441"/>
      <c r="BJ2608" s="441"/>
      <c r="BK2608" s="441"/>
    </row>
    <row r="2609" spans="1:63" x14ac:dyDescent="0.25">
      <c r="A2609" s="443"/>
      <c r="B2609" s="438"/>
      <c r="C2609" s="441"/>
      <c r="D2609" s="441"/>
      <c r="E2609" s="441"/>
      <c r="I2609" s="442"/>
      <c r="Q2609" s="443"/>
      <c r="S2609" s="443"/>
      <c r="T2609" s="441"/>
      <c r="U2609" s="444"/>
      <c r="V2609" s="438"/>
      <c r="W2609" s="443"/>
      <c r="X2609" s="443"/>
      <c r="Y2609" s="441"/>
      <c r="Z2609" s="445"/>
      <c r="AA2609" s="441"/>
      <c r="AB2609" s="443"/>
      <c r="AC2609" s="441"/>
      <c r="AD2609" s="444"/>
      <c r="AG2609" s="441"/>
      <c r="AH2609" s="441"/>
      <c r="AI2609" s="443"/>
      <c r="AL2609" s="441"/>
      <c r="AN2609" s="441"/>
      <c r="AO2609" s="443"/>
      <c r="AP2609" s="441"/>
      <c r="AQ2609" s="441"/>
      <c r="AR2609" s="441"/>
      <c r="AS2609" s="441"/>
      <c r="AT2609" s="441"/>
      <c r="AU2609" s="441"/>
      <c r="AV2609" s="443"/>
      <c r="AW2609" s="442"/>
      <c r="AY2609" s="441"/>
      <c r="BC2609" s="441"/>
      <c r="BD2609" s="441"/>
      <c r="BE2609" s="441"/>
      <c r="BF2609" s="441"/>
      <c r="BG2609" s="441"/>
      <c r="BH2609" s="441"/>
      <c r="BI2609" s="441"/>
      <c r="BJ2609" s="441"/>
      <c r="BK2609" s="441"/>
    </row>
    <row r="2610" spans="1:63" x14ac:dyDescent="0.25">
      <c r="A2610" s="443"/>
      <c r="B2610" s="438"/>
      <c r="C2610" s="441"/>
      <c r="D2610" s="441"/>
      <c r="E2610" s="441"/>
      <c r="I2610" s="442"/>
      <c r="Q2610" s="443"/>
      <c r="S2610" s="443"/>
      <c r="T2610" s="441"/>
      <c r="U2610" s="444"/>
      <c r="V2610" s="438"/>
      <c r="W2610" s="443"/>
      <c r="X2610" s="443"/>
      <c r="Y2610" s="441"/>
      <c r="Z2610" s="445"/>
      <c r="AA2610" s="441"/>
      <c r="AB2610" s="443"/>
      <c r="AC2610" s="441"/>
      <c r="AD2610" s="444"/>
      <c r="AG2610" s="441"/>
      <c r="AH2610" s="441"/>
      <c r="AI2610" s="443"/>
      <c r="AL2610" s="441"/>
      <c r="AN2610" s="441"/>
      <c r="AO2610" s="443"/>
      <c r="AP2610" s="441"/>
      <c r="AQ2610" s="441"/>
      <c r="AR2610" s="441"/>
      <c r="AS2610" s="441"/>
      <c r="AT2610" s="441"/>
      <c r="AU2610" s="441"/>
      <c r="AV2610" s="443"/>
      <c r="AW2610" s="442"/>
      <c r="AY2610" s="441"/>
      <c r="BC2610" s="441"/>
      <c r="BD2610" s="441"/>
      <c r="BE2610" s="441"/>
      <c r="BF2610" s="441"/>
      <c r="BG2610" s="441"/>
      <c r="BH2610" s="441"/>
      <c r="BI2610" s="441"/>
      <c r="BJ2610" s="441"/>
      <c r="BK2610" s="441"/>
    </row>
    <row r="2611" spans="1:63" x14ac:dyDescent="0.25">
      <c r="A2611" s="443"/>
      <c r="B2611" s="438"/>
      <c r="C2611" s="441"/>
      <c r="D2611" s="441"/>
      <c r="E2611" s="441"/>
      <c r="I2611" s="442"/>
      <c r="Q2611" s="443"/>
      <c r="S2611" s="443"/>
      <c r="T2611" s="441"/>
      <c r="U2611" s="444"/>
      <c r="V2611" s="438"/>
      <c r="W2611" s="443"/>
      <c r="X2611" s="443"/>
      <c r="Y2611" s="441"/>
      <c r="Z2611" s="445"/>
      <c r="AA2611" s="441"/>
      <c r="AB2611" s="443"/>
      <c r="AC2611" s="441"/>
      <c r="AD2611" s="444"/>
      <c r="AG2611" s="441"/>
      <c r="AH2611" s="441"/>
      <c r="AI2611" s="443"/>
      <c r="AL2611" s="441"/>
      <c r="AN2611" s="441"/>
      <c r="AO2611" s="443"/>
      <c r="AP2611" s="441"/>
      <c r="AQ2611" s="441"/>
      <c r="AR2611" s="441"/>
      <c r="AS2611" s="441"/>
      <c r="AT2611" s="441"/>
      <c r="AU2611" s="441"/>
      <c r="AV2611" s="443"/>
      <c r="AW2611" s="442"/>
      <c r="AY2611" s="441"/>
      <c r="BC2611" s="441"/>
      <c r="BD2611" s="441"/>
      <c r="BE2611" s="441"/>
      <c r="BF2611" s="441"/>
      <c r="BG2611" s="441"/>
      <c r="BH2611" s="441"/>
      <c r="BI2611" s="441"/>
      <c r="BJ2611" s="441"/>
      <c r="BK2611" s="441"/>
    </row>
    <row r="2612" spans="1:63" x14ac:dyDescent="0.25">
      <c r="A2612" s="443"/>
      <c r="B2612" s="438"/>
      <c r="C2612" s="441"/>
      <c r="D2612" s="441"/>
      <c r="E2612" s="441"/>
      <c r="I2612" s="442"/>
      <c r="Q2612" s="443"/>
      <c r="S2612" s="443"/>
      <c r="T2612" s="441"/>
      <c r="U2612" s="444"/>
      <c r="V2612" s="438"/>
      <c r="W2612" s="443"/>
      <c r="X2612" s="443"/>
      <c r="Y2612" s="441"/>
      <c r="Z2612" s="445"/>
      <c r="AA2612" s="441"/>
      <c r="AB2612" s="443"/>
      <c r="AC2612" s="441"/>
      <c r="AD2612" s="444"/>
      <c r="AG2612" s="441"/>
      <c r="AH2612" s="441"/>
      <c r="AI2612" s="443"/>
      <c r="AL2612" s="441"/>
      <c r="AN2612" s="441"/>
      <c r="AO2612" s="443"/>
      <c r="AP2612" s="441"/>
      <c r="AQ2612" s="441"/>
      <c r="AR2612" s="441"/>
      <c r="AS2612" s="441"/>
      <c r="AT2612" s="441"/>
      <c r="AU2612" s="441"/>
      <c r="AV2612" s="443"/>
      <c r="AW2612" s="442"/>
      <c r="AY2612" s="441"/>
      <c r="BC2612" s="441"/>
      <c r="BD2612" s="441"/>
      <c r="BE2612" s="441"/>
      <c r="BF2612" s="441"/>
      <c r="BG2612" s="441"/>
      <c r="BH2612" s="441"/>
      <c r="BI2612" s="441"/>
      <c r="BJ2612" s="441"/>
      <c r="BK2612" s="441"/>
    </row>
    <row r="2613" spans="1:63" x14ac:dyDescent="0.25">
      <c r="A2613" s="443"/>
      <c r="B2613" s="438"/>
      <c r="C2613" s="441"/>
      <c r="D2613" s="441"/>
      <c r="E2613" s="441"/>
      <c r="I2613" s="442"/>
      <c r="Q2613" s="443"/>
      <c r="S2613" s="443"/>
      <c r="T2613" s="441"/>
      <c r="U2613" s="444"/>
      <c r="V2613" s="438"/>
      <c r="W2613" s="443"/>
      <c r="X2613" s="443"/>
      <c r="Y2613" s="441"/>
      <c r="Z2613" s="445"/>
      <c r="AA2613" s="441"/>
      <c r="AB2613" s="443"/>
      <c r="AC2613" s="441"/>
      <c r="AD2613" s="444"/>
      <c r="AG2613" s="441"/>
      <c r="AH2613" s="441"/>
      <c r="AI2613" s="443"/>
      <c r="AL2613" s="441"/>
      <c r="AN2613" s="441"/>
      <c r="AO2613" s="443"/>
      <c r="AP2613" s="441"/>
      <c r="AQ2613" s="441"/>
      <c r="AR2613" s="441"/>
      <c r="AS2613" s="441"/>
      <c r="AT2613" s="441"/>
      <c r="AU2613" s="441"/>
      <c r="AV2613" s="443"/>
      <c r="AW2613" s="442"/>
      <c r="AY2613" s="441"/>
      <c r="BC2613" s="441"/>
      <c r="BD2613" s="441"/>
      <c r="BE2613" s="441"/>
      <c r="BF2613" s="441"/>
      <c r="BG2613" s="441"/>
      <c r="BH2613" s="441"/>
      <c r="BI2613" s="441"/>
      <c r="BJ2613" s="441"/>
      <c r="BK2613" s="441"/>
    </row>
    <row r="2614" spans="1:63" x14ac:dyDescent="0.25">
      <c r="A2614" s="443"/>
      <c r="B2614" s="438"/>
      <c r="C2614" s="441"/>
      <c r="D2614" s="441"/>
      <c r="E2614" s="441"/>
      <c r="I2614" s="442"/>
      <c r="Q2614" s="443"/>
      <c r="S2614" s="443"/>
      <c r="T2614" s="441"/>
      <c r="U2614" s="444"/>
      <c r="V2614" s="438"/>
      <c r="W2614" s="443"/>
      <c r="X2614" s="443"/>
      <c r="Y2614" s="441"/>
      <c r="Z2614" s="445"/>
      <c r="AA2614" s="441"/>
      <c r="AB2614" s="443"/>
      <c r="AC2614" s="441"/>
      <c r="AD2614" s="444"/>
      <c r="AG2614" s="441"/>
      <c r="AH2614" s="441"/>
      <c r="AI2614" s="443"/>
      <c r="AL2614" s="441"/>
      <c r="AN2614" s="441"/>
      <c r="AO2614" s="443"/>
      <c r="AP2614" s="441"/>
      <c r="AQ2614" s="441"/>
      <c r="AR2614" s="441"/>
      <c r="AS2614" s="441"/>
      <c r="AT2614" s="441"/>
      <c r="AU2614" s="441"/>
      <c r="AV2614" s="443"/>
      <c r="AW2614" s="442"/>
      <c r="AY2614" s="441"/>
      <c r="BC2614" s="441"/>
      <c r="BD2614" s="441"/>
      <c r="BE2614" s="441"/>
      <c r="BF2614" s="441"/>
      <c r="BG2614" s="441"/>
      <c r="BH2614" s="441"/>
      <c r="BI2614" s="441"/>
      <c r="BJ2614" s="441"/>
      <c r="BK2614" s="441"/>
    </row>
    <row r="2615" spans="1:63" x14ac:dyDescent="0.25">
      <c r="A2615" s="443"/>
      <c r="B2615" s="438"/>
      <c r="C2615" s="441"/>
      <c r="D2615" s="441"/>
      <c r="E2615" s="441"/>
      <c r="I2615" s="442"/>
      <c r="Q2615" s="443"/>
      <c r="S2615" s="443"/>
      <c r="T2615" s="441"/>
      <c r="U2615" s="444"/>
      <c r="V2615" s="438"/>
      <c r="W2615" s="443"/>
      <c r="X2615" s="443"/>
      <c r="Y2615" s="441"/>
      <c r="Z2615" s="445"/>
      <c r="AA2615" s="441"/>
      <c r="AB2615" s="443"/>
      <c r="AC2615" s="441"/>
      <c r="AD2615" s="444"/>
      <c r="AG2615" s="441"/>
      <c r="AH2615" s="441"/>
      <c r="AI2615" s="443"/>
      <c r="AL2615" s="441"/>
      <c r="AN2615" s="441"/>
      <c r="AO2615" s="443"/>
      <c r="AP2615" s="441"/>
      <c r="AQ2615" s="441"/>
      <c r="AR2615" s="441"/>
      <c r="AS2615" s="441"/>
      <c r="AT2615" s="441"/>
      <c r="AU2615" s="441"/>
      <c r="AV2615" s="443"/>
      <c r="AW2615" s="442"/>
      <c r="AY2615" s="441"/>
      <c r="BC2615" s="441"/>
      <c r="BD2615" s="441"/>
      <c r="BE2615" s="441"/>
      <c r="BF2615" s="441"/>
      <c r="BG2615" s="441"/>
      <c r="BH2615" s="441"/>
      <c r="BI2615" s="441"/>
      <c r="BJ2615" s="441"/>
      <c r="BK2615" s="441"/>
    </row>
    <row r="2616" spans="1:63" x14ac:dyDescent="0.25">
      <c r="A2616" s="443"/>
      <c r="B2616" s="438"/>
      <c r="C2616" s="441"/>
      <c r="D2616" s="441"/>
      <c r="E2616" s="441"/>
      <c r="I2616" s="442"/>
      <c r="Q2616" s="443"/>
      <c r="S2616" s="443"/>
      <c r="T2616" s="441"/>
      <c r="U2616" s="444"/>
      <c r="V2616" s="438"/>
      <c r="W2616" s="443"/>
      <c r="X2616" s="443"/>
      <c r="Y2616" s="441"/>
      <c r="Z2616" s="445"/>
      <c r="AA2616" s="441"/>
      <c r="AB2616" s="443"/>
      <c r="AC2616" s="441"/>
      <c r="AD2616" s="444"/>
      <c r="AG2616" s="441"/>
      <c r="AH2616" s="441"/>
      <c r="AI2616" s="443"/>
      <c r="AL2616" s="441"/>
      <c r="AN2616" s="441"/>
      <c r="AO2616" s="443"/>
      <c r="AP2616" s="441"/>
      <c r="AQ2616" s="441"/>
      <c r="AR2616" s="441"/>
      <c r="AS2616" s="441"/>
      <c r="AT2616" s="441"/>
      <c r="AU2616" s="441"/>
      <c r="AV2616" s="443"/>
      <c r="AW2616" s="442"/>
      <c r="AY2616" s="441"/>
      <c r="BC2616" s="441"/>
      <c r="BD2616" s="441"/>
      <c r="BE2616" s="441"/>
      <c r="BF2616" s="441"/>
      <c r="BG2616" s="441"/>
      <c r="BH2616" s="441"/>
      <c r="BI2616" s="441"/>
      <c r="BJ2616" s="441"/>
      <c r="BK2616" s="441"/>
    </row>
    <row r="2617" spans="1:63" x14ac:dyDescent="0.25">
      <c r="A2617" s="443"/>
      <c r="B2617" s="438"/>
      <c r="C2617" s="441"/>
      <c r="D2617" s="441"/>
      <c r="E2617" s="441"/>
      <c r="I2617" s="442"/>
      <c r="Q2617" s="443"/>
      <c r="S2617" s="443"/>
      <c r="T2617" s="441"/>
      <c r="U2617" s="444"/>
      <c r="V2617" s="438"/>
      <c r="W2617" s="443"/>
      <c r="X2617" s="443"/>
      <c r="Y2617" s="441"/>
      <c r="Z2617" s="445"/>
      <c r="AA2617" s="441"/>
      <c r="AB2617" s="443"/>
      <c r="AC2617" s="441"/>
      <c r="AD2617" s="444"/>
      <c r="AG2617" s="441"/>
      <c r="AH2617" s="441"/>
      <c r="AI2617" s="443"/>
      <c r="AL2617" s="441"/>
      <c r="AN2617" s="441"/>
      <c r="AO2617" s="443"/>
      <c r="AP2617" s="441"/>
      <c r="AQ2617" s="441"/>
      <c r="AR2617" s="441"/>
      <c r="AS2617" s="441"/>
      <c r="AT2617" s="441"/>
      <c r="AU2617" s="441"/>
      <c r="AV2617" s="443"/>
      <c r="AW2617" s="442"/>
      <c r="AY2617" s="441"/>
      <c r="BC2617" s="441"/>
      <c r="BD2617" s="441"/>
      <c r="BE2617" s="441"/>
      <c r="BF2617" s="441"/>
      <c r="BG2617" s="441"/>
      <c r="BH2617" s="441"/>
      <c r="BI2617" s="441"/>
      <c r="BJ2617" s="441"/>
      <c r="BK2617" s="441"/>
    </row>
    <row r="2618" spans="1:63" x14ac:dyDescent="0.25">
      <c r="A2618" s="443"/>
      <c r="B2618" s="438"/>
      <c r="C2618" s="441"/>
      <c r="D2618" s="441"/>
      <c r="E2618" s="441"/>
      <c r="I2618" s="442"/>
      <c r="Q2618" s="443"/>
      <c r="S2618" s="443"/>
      <c r="T2618" s="441"/>
      <c r="U2618" s="444"/>
      <c r="V2618" s="438"/>
      <c r="W2618" s="443"/>
      <c r="X2618" s="443"/>
      <c r="Y2618" s="441"/>
      <c r="Z2618" s="445"/>
      <c r="AA2618" s="441"/>
      <c r="AB2618" s="443"/>
      <c r="AC2618" s="441"/>
      <c r="AD2618" s="444"/>
      <c r="AG2618" s="441"/>
      <c r="AH2618" s="441"/>
      <c r="AI2618" s="443"/>
      <c r="AL2618" s="441"/>
      <c r="AN2618" s="441"/>
      <c r="AO2618" s="443"/>
      <c r="AP2618" s="441"/>
      <c r="AQ2618" s="441"/>
      <c r="AR2618" s="441"/>
      <c r="AS2618" s="441"/>
      <c r="AT2618" s="441"/>
      <c r="AU2618" s="441"/>
      <c r="AV2618" s="443"/>
      <c r="AW2618" s="442"/>
      <c r="AY2618" s="441"/>
      <c r="BC2618" s="441"/>
      <c r="BD2618" s="441"/>
      <c r="BE2618" s="441"/>
      <c r="BF2618" s="441"/>
      <c r="BG2618" s="441"/>
      <c r="BH2618" s="441"/>
      <c r="BI2618" s="441"/>
      <c r="BJ2618" s="441"/>
      <c r="BK2618" s="441"/>
    </row>
    <row r="2619" spans="1:63" x14ac:dyDescent="0.25">
      <c r="A2619" s="443"/>
      <c r="B2619" s="438"/>
      <c r="C2619" s="441"/>
      <c r="D2619" s="441"/>
      <c r="E2619" s="441"/>
      <c r="I2619" s="442"/>
      <c r="Q2619" s="443"/>
      <c r="S2619" s="443"/>
      <c r="T2619" s="441"/>
      <c r="U2619" s="444"/>
      <c r="V2619" s="438"/>
      <c r="W2619" s="443"/>
      <c r="X2619" s="443"/>
      <c r="Y2619" s="441"/>
      <c r="Z2619" s="445"/>
      <c r="AA2619" s="441"/>
      <c r="AB2619" s="443"/>
      <c r="AC2619" s="441"/>
      <c r="AD2619" s="444"/>
      <c r="AG2619" s="441"/>
      <c r="AH2619" s="441"/>
      <c r="AI2619" s="443"/>
      <c r="AL2619" s="441"/>
      <c r="AN2619" s="441"/>
      <c r="AO2619" s="443"/>
      <c r="AP2619" s="441"/>
      <c r="AQ2619" s="441"/>
      <c r="AR2619" s="441"/>
      <c r="AS2619" s="441"/>
      <c r="AT2619" s="441"/>
      <c r="AU2619" s="441"/>
      <c r="AV2619" s="443"/>
      <c r="AW2619" s="442"/>
      <c r="AY2619" s="441"/>
      <c r="BC2619" s="441"/>
      <c r="BD2619" s="441"/>
      <c r="BE2619" s="441"/>
      <c r="BF2619" s="441"/>
      <c r="BG2619" s="441"/>
      <c r="BH2619" s="441"/>
      <c r="BI2619" s="441"/>
      <c r="BJ2619" s="441"/>
      <c r="BK2619" s="441"/>
    </row>
    <row r="2620" spans="1:63" x14ac:dyDescent="0.25">
      <c r="A2620" s="443"/>
      <c r="B2620" s="438"/>
      <c r="C2620" s="441"/>
      <c r="D2620" s="441"/>
      <c r="E2620" s="441"/>
      <c r="I2620" s="442"/>
      <c r="Q2620" s="443"/>
      <c r="S2620" s="443"/>
      <c r="T2620" s="441"/>
      <c r="U2620" s="444"/>
      <c r="V2620" s="438"/>
      <c r="W2620" s="443"/>
      <c r="X2620" s="443"/>
      <c r="Y2620" s="441"/>
      <c r="Z2620" s="445"/>
      <c r="AA2620" s="441"/>
      <c r="AB2620" s="443"/>
      <c r="AC2620" s="441"/>
      <c r="AD2620" s="444"/>
      <c r="AG2620" s="441"/>
      <c r="AH2620" s="441"/>
      <c r="AI2620" s="443"/>
      <c r="AL2620" s="441"/>
      <c r="AN2620" s="441"/>
      <c r="AO2620" s="443"/>
      <c r="AP2620" s="441"/>
      <c r="AQ2620" s="441"/>
      <c r="AR2620" s="441"/>
      <c r="AS2620" s="441"/>
      <c r="AT2620" s="441"/>
      <c r="AU2620" s="441"/>
      <c r="AV2620" s="443"/>
      <c r="AW2620" s="442"/>
      <c r="AY2620" s="441"/>
      <c r="BC2620" s="441"/>
      <c r="BD2620" s="441"/>
      <c r="BE2620" s="441"/>
      <c r="BF2620" s="441"/>
      <c r="BG2620" s="441"/>
      <c r="BH2620" s="441"/>
      <c r="BI2620" s="441"/>
      <c r="BJ2620" s="441"/>
      <c r="BK2620" s="441"/>
    </row>
    <row r="2621" spans="1:63" x14ac:dyDescent="0.25">
      <c r="A2621" s="443"/>
      <c r="B2621" s="438"/>
      <c r="C2621" s="441"/>
      <c r="D2621" s="441"/>
      <c r="E2621" s="441"/>
      <c r="I2621" s="442"/>
      <c r="Q2621" s="443"/>
      <c r="S2621" s="443"/>
      <c r="T2621" s="441"/>
      <c r="U2621" s="444"/>
      <c r="V2621" s="438"/>
      <c r="W2621" s="443"/>
      <c r="X2621" s="443"/>
      <c r="Y2621" s="441"/>
      <c r="Z2621" s="445"/>
      <c r="AA2621" s="441"/>
      <c r="AB2621" s="443"/>
      <c r="AC2621" s="441"/>
      <c r="AD2621" s="444"/>
      <c r="AG2621" s="441"/>
      <c r="AH2621" s="441"/>
      <c r="AI2621" s="443"/>
      <c r="AL2621" s="441"/>
      <c r="AN2621" s="441"/>
      <c r="AO2621" s="443"/>
      <c r="AP2621" s="441"/>
      <c r="AQ2621" s="441"/>
      <c r="AR2621" s="441"/>
      <c r="AS2621" s="441"/>
      <c r="AT2621" s="441"/>
      <c r="AU2621" s="441"/>
      <c r="AV2621" s="443"/>
      <c r="AW2621" s="442"/>
      <c r="AY2621" s="441"/>
      <c r="BC2621" s="441"/>
      <c r="BD2621" s="441"/>
      <c r="BE2621" s="441"/>
      <c r="BF2621" s="441"/>
      <c r="BG2621" s="441"/>
      <c r="BH2621" s="441"/>
      <c r="BI2621" s="441"/>
      <c r="BJ2621" s="441"/>
      <c r="BK2621" s="441"/>
    </row>
    <row r="2622" spans="1:63" x14ac:dyDescent="0.25">
      <c r="A2622" s="443"/>
      <c r="B2622" s="438"/>
      <c r="C2622" s="441"/>
      <c r="D2622" s="441"/>
      <c r="E2622" s="441"/>
      <c r="I2622" s="442"/>
      <c r="Q2622" s="443"/>
      <c r="S2622" s="443"/>
      <c r="T2622" s="441"/>
      <c r="U2622" s="444"/>
      <c r="V2622" s="438"/>
      <c r="W2622" s="443"/>
      <c r="X2622" s="443"/>
      <c r="Y2622" s="441"/>
      <c r="Z2622" s="445"/>
      <c r="AA2622" s="441"/>
      <c r="AB2622" s="443"/>
      <c r="AC2622" s="441"/>
      <c r="AD2622" s="444"/>
      <c r="AG2622" s="441"/>
      <c r="AH2622" s="441"/>
      <c r="AI2622" s="443"/>
      <c r="AL2622" s="441"/>
      <c r="AN2622" s="441"/>
      <c r="AO2622" s="443"/>
      <c r="AP2622" s="441"/>
      <c r="AQ2622" s="441"/>
      <c r="AR2622" s="441"/>
      <c r="AS2622" s="441"/>
      <c r="AT2622" s="441"/>
      <c r="AU2622" s="441"/>
      <c r="AV2622" s="443"/>
      <c r="AW2622" s="442"/>
      <c r="AY2622" s="441"/>
      <c r="BC2622" s="441"/>
      <c r="BD2622" s="441"/>
      <c r="BE2622" s="441"/>
      <c r="BF2622" s="441"/>
      <c r="BG2622" s="441"/>
      <c r="BH2622" s="441"/>
      <c r="BI2622" s="441"/>
      <c r="BJ2622" s="441"/>
      <c r="BK2622" s="441"/>
    </row>
    <row r="2623" spans="1:63" x14ac:dyDescent="0.25">
      <c r="A2623" s="443"/>
      <c r="B2623" s="438"/>
      <c r="C2623" s="441"/>
      <c r="D2623" s="441"/>
      <c r="E2623" s="441"/>
      <c r="I2623" s="442"/>
      <c r="Q2623" s="443"/>
      <c r="S2623" s="443"/>
      <c r="T2623" s="441"/>
      <c r="U2623" s="444"/>
      <c r="V2623" s="438"/>
      <c r="W2623" s="443"/>
      <c r="X2623" s="443"/>
      <c r="Y2623" s="441"/>
      <c r="Z2623" s="445"/>
      <c r="AA2623" s="441"/>
      <c r="AB2623" s="443"/>
      <c r="AC2623" s="441"/>
      <c r="AD2623" s="444"/>
      <c r="AG2623" s="441"/>
      <c r="AH2623" s="441"/>
      <c r="AI2623" s="443"/>
      <c r="AL2623" s="441"/>
      <c r="AN2623" s="441"/>
      <c r="AO2623" s="443"/>
      <c r="AP2623" s="441"/>
      <c r="AQ2623" s="441"/>
      <c r="AR2623" s="441"/>
      <c r="AS2623" s="441"/>
      <c r="AT2623" s="441"/>
      <c r="AU2623" s="441"/>
      <c r="AV2623" s="443"/>
      <c r="AW2623" s="442"/>
      <c r="AY2623" s="441"/>
      <c r="BC2623" s="441"/>
      <c r="BD2623" s="441"/>
      <c r="BE2623" s="441"/>
      <c r="BF2623" s="441"/>
      <c r="BG2623" s="441"/>
      <c r="BH2623" s="441"/>
      <c r="BI2623" s="441"/>
      <c r="BJ2623" s="441"/>
      <c r="BK2623" s="441"/>
    </row>
    <row r="2624" spans="1:63" x14ac:dyDescent="0.25">
      <c r="A2624" s="443"/>
      <c r="B2624" s="438"/>
      <c r="C2624" s="441"/>
      <c r="D2624" s="441"/>
      <c r="E2624" s="441"/>
      <c r="I2624" s="442"/>
      <c r="Q2624" s="443"/>
      <c r="S2624" s="443"/>
      <c r="T2624" s="441"/>
      <c r="U2624" s="444"/>
      <c r="V2624" s="438"/>
      <c r="W2624" s="443"/>
      <c r="X2624" s="443"/>
      <c r="Y2624" s="441"/>
      <c r="Z2624" s="445"/>
      <c r="AA2624" s="441"/>
      <c r="AB2624" s="443"/>
      <c r="AC2624" s="441"/>
      <c r="AD2624" s="444"/>
      <c r="AG2624" s="441"/>
      <c r="AH2624" s="441"/>
      <c r="AI2624" s="443"/>
      <c r="AL2624" s="441"/>
      <c r="AN2624" s="441"/>
      <c r="AO2624" s="443"/>
      <c r="AP2624" s="441"/>
      <c r="AQ2624" s="441"/>
      <c r="AR2624" s="441"/>
      <c r="AS2624" s="441"/>
      <c r="AT2624" s="441"/>
      <c r="AU2624" s="441"/>
      <c r="AV2624" s="443"/>
      <c r="AW2624" s="442"/>
      <c r="AY2624" s="441"/>
      <c r="BC2624" s="441"/>
      <c r="BD2624" s="441"/>
      <c r="BE2624" s="441"/>
      <c r="BF2624" s="441"/>
      <c r="BG2624" s="441"/>
      <c r="BH2624" s="441"/>
      <c r="BI2624" s="441"/>
      <c r="BJ2624" s="441"/>
      <c r="BK2624" s="441"/>
    </row>
    <row r="2625" spans="1:63" x14ac:dyDescent="0.25">
      <c r="A2625" s="443"/>
      <c r="B2625" s="438"/>
      <c r="C2625" s="441"/>
      <c r="D2625" s="441"/>
      <c r="E2625" s="441"/>
      <c r="I2625" s="442"/>
      <c r="Q2625" s="443"/>
      <c r="S2625" s="443"/>
      <c r="T2625" s="441"/>
      <c r="U2625" s="444"/>
      <c r="V2625" s="438"/>
      <c r="W2625" s="443"/>
      <c r="X2625" s="443"/>
      <c r="Y2625" s="441"/>
      <c r="Z2625" s="445"/>
      <c r="AA2625" s="441"/>
      <c r="AB2625" s="443"/>
      <c r="AC2625" s="441"/>
      <c r="AD2625" s="444"/>
      <c r="AG2625" s="441"/>
      <c r="AH2625" s="441"/>
      <c r="AI2625" s="443"/>
      <c r="AL2625" s="441"/>
      <c r="AN2625" s="441"/>
      <c r="AO2625" s="443"/>
      <c r="AP2625" s="441"/>
      <c r="AQ2625" s="441"/>
      <c r="AR2625" s="441"/>
      <c r="AS2625" s="441"/>
      <c r="AT2625" s="441"/>
      <c r="AU2625" s="441"/>
      <c r="AV2625" s="443"/>
      <c r="AW2625" s="442"/>
      <c r="AY2625" s="441"/>
      <c r="BC2625" s="441"/>
      <c r="BD2625" s="441"/>
      <c r="BE2625" s="441"/>
      <c r="BF2625" s="441"/>
      <c r="BG2625" s="441"/>
      <c r="BH2625" s="441"/>
      <c r="BI2625" s="441"/>
      <c r="BJ2625" s="441"/>
      <c r="BK2625" s="441"/>
    </row>
    <row r="2626" spans="1:63" x14ac:dyDescent="0.25">
      <c r="A2626" s="443"/>
      <c r="B2626" s="438"/>
      <c r="C2626" s="441"/>
      <c r="D2626" s="441"/>
      <c r="E2626" s="441"/>
      <c r="I2626" s="442"/>
      <c r="Q2626" s="443"/>
      <c r="S2626" s="443"/>
      <c r="T2626" s="441"/>
      <c r="U2626" s="444"/>
      <c r="V2626" s="438"/>
      <c r="W2626" s="443"/>
      <c r="X2626" s="443"/>
      <c r="Y2626" s="441"/>
      <c r="Z2626" s="445"/>
      <c r="AA2626" s="441"/>
      <c r="AB2626" s="443"/>
      <c r="AC2626" s="441"/>
      <c r="AD2626" s="444"/>
      <c r="AG2626" s="441"/>
      <c r="AH2626" s="441"/>
      <c r="AI2626" s="443"/>
      <c r="AL2626" s="441"/>
      <c r="AN2626" s="441"/>
      <c r="AO2626" s="443"/>
      <c r="AP2626" s="441"/>
      <c r="AQ2626" s="441"/>
      <c r="AR2626" s="441"/>
      <c r="AS2626" s="441"/>
      <c r="AT2626" s="441"/>
      <c r="AU2626" s="441"/>
      <c r="AV2626" s="443"/>
      <c r="AW2626" s="442"/>
      <c r="AY2626" s="441"/>
      <c r="BC2626" s="441"/>
      <c r="BD2626" s="441"/>
      <c r="BE2626" s="441"/>
      <c r="BF2626" s="441"/>
      <c r="BG2626" s="441"/>
      <c r="BH2626" s="441"/>
      <c r="BI2626" s="441"/>
      <c r="BJ2626" s="441"/>
      <c r="BK2626" s="441"/>
    </row>
    <row r="2627" spans="1:63" x14ac:dyDescent="0.25">
      <c r="A2627" s="443"/>
      <c r="B2627" s="438"/>
      <c r="C2627" s="441"/>
      <c r="D2627" s="441"/>
      <c r="E2627" s="441"/>
      <c r="I2627" s="442"/>
      <c r="Q2627" s="443"/>
      <c r="S2627" s="443"/>
      <c r="T2627" s="441"/>
      <c r="U2627" s="444"/>
      <c r="V2627" s="438"/>
      <c r="W2627" s="443"/>
      <c r="X2627" s="443"/>
      <c r="Y2627" s="441"/>
      <c r="Z2627" s="445"/>
      <c r="AA2627" s="441"/>
      <c r="AB2627" s="443"/>
      <c r="AC2627" s="441"/>
      <c r="AD2627" s="444"/>
      <c r="AG2627" s="441"/>
      <c r="AH2627" s="441"/>
      <c r="AI2627" s="443"/>
      <c r="AL2627" s="441"/>
      <c r="AN2627" s="441"/>
      <c r="AO2627" s="443"/>
      <c r="AP2627" s="441"/>
      <c r="AQ2627" s="441"/>
      <c r="AR2627" s="441"/>
      <c r="AS2627" s="441"/>
      <c r="AT2627" s="441"/>
      <c r="AU2627" s="441"/>
      <c r="AV2627" s="443"/>
      <c r="AW2627" s="442"/>
      <c r="AY2627" s="441"/>
      <c r="BC2627" s="441"/>
      <c r="BD2627" s="441"/>
      <c r="BE2627" s="441"/>
      <c r="BF2627" s="441"/>
      <c r="BG2627" s="441"/>
      <c r="BH2627" s="441"/>
      <c r="BI2627" s="441"/>
      <c r="BJ2627" s="441"/>
      <c r="BK2627" s="441"/>
    </row>
    <row r="2628" spans="1:63" x14ac:dyDescent="0.25">
      <c r="A2628" s="443"/>
      <c r="B2628" s="438"/>
      <c r="C2628" s="441"/>
      <c r="D2628" s="441"/>
      <c r="E2628" s="441"/>
      <c r="I2628" s="442"/>
      <c r="Q2628" s="443"/>
      <c r="S2628" s="443"/>
      <c r="T2628" s="441"/>
      <c r="U2628" s="444"/>
      <c r="V2628" s="438"/>
      <c r="W2628" s="443"/>
      <c r="X2628" s="443"/>
      <c r="Y2628" s="441"/>
      <c r="Z2628" s="445"/>
      <c r="AA2628" s="441"/>
      <c r="AB2628" s="443"/>
      <c r="AC2628" s="441"/>
      <c r="AD2628" s="444"/>
      <c r="AG2628" s="441"/>
      <c r="AH2628" s="441"/>
      <c r="AI2628" s="443"/>
      <c r="AL2628" s="441"/>
      <c r="AN2628" s="441"/>
      <c r="AO2628" s="443"/>
      <c r="AP2628" s="441"/>
      <c r="AQ2628" s="441"/>
      <c r="AR2628" s="441"/>
      <c r="AS2628" s="441"/>
      <c r="AT2628" s="441"/>
      <c r="AU2628" s="441"/>
      <c r="AV2628" s="443"/>
      <c r="AW2628" s="442"/>
      <c r="AY2628" s="441"/>
      <c r="BC2628" s="441"/>
      <c r="BD2628" s="441"/>
      <c r="BE2628" s="441"/>
      <c r="BF2628" s="441"/>
      <c r="BG2628" s="441"/>
      <c r="BH2628" s="441"/>
      <c r="BI2628" s="441"/>
      <c r="BJ2628" s="441"/>
      <c r="BK2628" s="441"/>
    </row>
    <row r="2629" spans="1:63" x14ac:dyDescent="0.25">
      <c r="A2629" s="443"/>
      <c r="B2629" s="438"/>
      <c r="C2629" s="441"/>
      <c r="D2629" s="441"/>
      <c r="E2629" s="441"/>
      <c r="I2629" s="442"/>
      <c r="Q2629" s="443"/>
      <c r="S2629" s="443"/>
      <c r="T2629" s="441"/>
      <c r="U2629" s="444"/>
      <c r="V2629" s="438"/>
      <c r="W2629" s="443"/>
      <c r="X2629" s="443"/>
      <c r="Y2629" s="441"/>
      <c r="Z2629" s="445"/>
      <c r="AA2629" s="441"/>
      <c r="AB2629" s="443"/>
      <c r="AC2629" s="441"/>
      <c r="AD2629" s="444"/>
      <c r="AG2629" s="441"/>
      <c r="AH2629" s="441"/>
      <c r="AI2629" s="443"/>
      <c r="AL2629" s="441"/>
      <c r="AN2629" s="441"/>
      <c r="AO2629" s="443"/>
      <c r="AP2629" s="441"/>
      <c r="AQ2629" s="441"/>
      <c r="AR2629" s="441"/>
      <c r="AS2629" s="441"/>
      <c r="AT2629" s="441"/>
      <c r="AU2629" s="441"/>
      <c r="AV2629" s="443"/>
      <c r="AW2629" s="442"/>
      <c r="AY2629" s="441"/>
      <c r="BC2629" s="441"/>
      <c r="BD2629" s="441"/>
      <c r="BE2629" s="441"/>
      <c r="BF2629" s="441"/>
      <c r="BG2629" s="441"/>
      <c r="BH2629" s="441"/>
      <c r="BI2629" s="441"/>
      <c r="BJ2629" s="441"/>
      <c r="BK2629" s="441"/>
    </row>
    <row r="2630" spans="1:63" x14ac:dyDescent="0.25">
      <c r="A2630" s="443"/>
      <c r="B2630" s="438"/>
      <c r="C2630" s="441"/>
      <c r="D2630" s="441"/>
      <c r="E2630" s="441"/>
      <c r="I2630" s="442"/>
      <c r="Q2630" s="443"/>
      <c r="S2630" s="443"/>
      <c r="T2630" s="441"/>
      <c r="U2630" s="444"/>
      <c r="V2630" s="438"/>
      <c r="W2630" s="443"/>
      <c r="X2630" s="443"/>
      <c r="Y2630" s="441"/>
      <c r="Z2630" s="445"/>
      <c r="AA2630" s="441"/>
      <c r="AB2630" s="443"/>
      <c r="AC2630" s="441"/>
      <c r="AD2630" s="444"/>
      <c r="AG2630" s="441"/>
      <c r="AH2630" s="441"/>
      <c r="AI2630" s="443"/>
      <c r="AL2630" s="441"/>
      <c r="AN2630" s="441"/>
      <c r="AO2630" s="443"/>
      <c r="AP2630" s="441"/>
      <c r="AQ2630" s="441"/>
      <c r="AR2630" s="441"/>
      <c r="AS2630" s="441"/>
      <c r="AT2630" s="441"/>
      <c r="AU2630" s="441"/>
      <c r="AV2630" s="443"/>
      <c r="AW2630" s="442"/>
      <c r="AY2630" s="441"/>
      <c r="BC2630" s="441"/>
      <c r="BD2630" s="441"/>
      <c r="BE2630" s="441"/>
      <c r="BF2630" s="441"/>
      <c r="BG2630" s="441"/>
      <c r="BH2630" s="441"/>
      <c r="BI2630" s="441"/>
      <c r="BJ2630" s="441"/>
      <c r="BK2630" s="441"/>
    </row>
    <row r="2631" spans="1:63" x14ac:dyDescent="0.25">
      <c r="A2631" s="443"/>
      <c r="B2631" s="438"/>
      <c r="C2631" s="441"/>
      <c r="D2631" s="441"/>
      <c r="E2631" s="441"/>
      <c r="I2631" s="442"/>
      <c r="Q2631" s="443"/>
      <c r="S2631" s="443"/>
      <c r="T2631" s="441"/>
      <c r="U2631" s="444"/>
      <c r="V2631" s="438"/>
      <c r="W2631" s="443"/>
      <c r="X2631" s="443"/>
      <c r="Y2631" s="441"/>
      <c r="Z2631" s="445"/>
      <c r="AA2631" s="441"/>
      <c r="AB2631" s="443"/>
      <c r="AC2631" s="441"/>
      <c r="AD2631" s="444"/>
      <c r="AG2631" s="441"/>
      <c r="AH2631" s="441"/>
      <c r="AI2631" s="443"/>
      <c r="AL2631" s="441"/>
      <c r="AN2631" s="441"/>
      <c r="AO2631" s="443"/>
      <c r="AP2631" s="441"/>
      <c r="AQ2631" s="441"/>
      <c r="AR2631" s="441"/>
      <c r="AS2631" s="441"/>
      <c r="AT2631" s="441"/>
      <c r="AU2631" s="441"/>
      <c r="AV2631" s="443"/>
      <c r="AW2631" s="442"/>
      <c r="AY2631" s="441"/>
      <c r="BC2631" s="441"/>
      <c r="BD2631" s="441"/>
      <c r="BE2631" s="441"/>
      <c r="BF2631" s="441"/>
      <c r="BG2631" s="441"/>
      <c r="BH2631" s="441"/>
      <c r="BI2631" s="441"/>
      <c r="BJ2631" s="441"/>
      <c r="BK2631" s="441"/>
    </row>
    <row r="2632" spans="1:63" x14ac:dyDescent="0.25">
      <c r="A2632" s="443"/>
      <c r="B2632" s="438"/>
      <c r="C2632" s="441"/>
      <c r="D2632" s="441"/>
      <c r="E2632" s="441"/>
      <c r="I2632" s="442"/>
      <c r="Q2632" s="443"/>
      <c r="S2632" s="443"/>
      <c r="T2632" s="441"/>
      <c r="U2632" s="444"/>
      <c r="V2632" s="438"/>
      <c r="W2632" s="443"/>
      <c r="X2632" s="443"/>
      <c r="Y2632" s="441"/>
      <c r="Z2632" s="445"/>
      <c r="AA2632" s="441"/>
      <c r="AB2632" s="443"/>
      <c r="AC2632" s="441"/>
      <c r="AD2632" s="444"/>
      <c r="AG2632" s="441"/>
      <c r="AH2632" s="441"/>
      <c r="AI2632" s="443"/>
      <c r="AL2632" s="441"/>
      <c r="AN2632" s="441"/>
      <c r="AO2632" s="443"/>
      <c r="AP2632" s="441"/>
      <c r="AQ2632" s="441"/>
      <c r="AR2632" s="441"/>
      <c r="AS2632" s="441"/>
      <c r="AT2632" s="441"/>
      <c r="AU2632" s="441"/>
      <c r="AV2632" s="443"/>
      <c r="AW2632" s="442"/>
      <c r="AY2632" s="441"/>
      <c r="BC2632" s="441"/>
      <c r="BD2632" s="441"/>
      <c r="BE2632" s="441"/>
      <c r="BF2632" s="441"/>
      <c r="BG2632" s="441"/>
      <c r="BH2632" s="441"/>
      <c r="BI2632" s="441"/>
      <c r="BJ2632" s="441"/>
      <c r="BK2632" s="441"/>
    </row>
    <row r="2633" spans="1:63" x14ac:dyDescent="0.25">
      <c r="A2633" s="443"/>
      <c r="B2633" s="438"/>
      <c r="C2633" s="441"/>
      <c r="D2633" s="441"/>
      <c r="E2633" s="441"/>
      <c r="I2633" s="442"/>
      <c r="Q2633" s="443"/>
      <c r="S2633" s="443"/>
      <c r="T2633" s="441"/>
      <c r="U2633" s="444"/>
      <c r="V2633" s="438"/>
      <c r="W2633" s="443"/>
      <c r="X2633" s="443"/>
      <c r="Y2633" s="441"/>
      <c r="Z2633" s="445"/>
      <c r="AA2633" s="441"/>
      <c r="AB2633" s="443"/>
      <c r="AC2633" s="441"/>
      <c r="AD2633" s="444"/>
      <c r="AG2633" s="441"/>
      <c r="AH2633" s="441"/>
      <c r="AI2633" s="443"/>
      <c r="AL2633" s="441"/>
      <c r="AN2633" s="441"/>
      <c r="AO2633" s="443"/>
      <c r="AP2633" s="441"/>
      <c r="AQ2633" s="441"/>
      <c r="AR2633" s="441"/>
      <c r="AS2633" s="441"/>
      <c r="AT2633" s="441"/>
      <c r="AU2633" s="441"/>
      <c r="AV2633" s="443"/>
      <c r="AW2633" s="442"/>
      <c r="AY2633" s="441"/>
      <c r="BC2633" s="441"/>
      <c r="BD2633" s="441"/>
      <c r="BE2633" s="441"/>
      <c r="BF2633" s="441"/>
      <c r="BG2633" s="441"/>
      <c r="BH2633" s="441"/>
      <c r="BI2633" s="441"/>
      <c r="BJ2633" s="441"/>
      <c r="BK2633" s="441"/>
    </row>
    <row r="2634" spans="1:63" x14ac:dyDescent="0.25">
      <c r="A2634" s="443"/>
      <c r="B2634" s="438"/>
      <c r="C2634" s="441"/>
      <c r="D2634" s="441"/>
      <c r="E2634" s="441"/>
      <c r="I2634" s="442"/>
      <c r="Q2634" s="443"/>
      <c r="S2634" s="443"/>
      <c r="T2634" s="441"/>
      <c r="U2634" s="444"/>
      <c r="V2634" s="438"/>
      <c r="W2634" s="443"/>
      <c r="X2634" s="443"/>
      <c r="Y2634" s="441"/>
      <c r="Z2634" s="445"/>
      <c r="AA2634" s="441"/>
      <c r="AB2634" s="443"/>
      <c r="AC2634" s="441"/>
      <c r="AD2634" s="444"/>
      <c r="AG2634" s="441"/>
      <c r="AH2634" s="441"/>
      <c r="AI2634" s="443"/>
      <c r="AL2634" s="441"/>
      <c r="AN2634" s="441"/>
      <c r="AO2634" s="443"/>
      <c r="AP2634" s="441"/>
      <c r="AQ2634" s="441"/>
      <c r="AR2634" s="441"/>
      <c r="AS2634" s="441"/>
      <c r="AT2634" s="441"/>
      <c r="AU2634" s="441"/>
      <c r="AV2634" s="443"/>
      <c r="AW2634" s="442"/>
      <c r="AY2634" s="441"/>
      <c r="BC2634" s="441"/>
      <c r="BD2634" s="441"/>
      <c r="BE2634" s="441"/>
      <c r="BF2634" s="441"/>
      <c r="BG2634" s="441"/>
      <c r="BH2634" s="441"/>
      <c r="BI2634" s="441"/>
      <c r="BJ2634" s="441"/>
      <c r="BK2634" s="441"/>
    </row>
    <row r="2635" spans="1:63" x14ac:dyDescent="0.25">
      <c r="A2635" s="443"/>
      <c r="B2635" s="438"/>
      <c r="C2635" s="441"/>
      <c r="D2635" s="441"/>
      <c r="E2635" s="441"/>
      <c r="I2635" s="442"/>
      <c r="Q2635" s="443"/>
      <c r="S2635" s="443"/>
      <c r="T2635" s="441"/>
      <c r="U2635" s="444"/>
      <c r="V2635" s="438"/>
      <c r="W2635" s="443"/>
      <c r="X2635" s="443"/>
      <c r="Y2635" s="441"/>
      <c r="Z2635" s="445"/>
      <c r="AA2635" s="441"/>
      <c r="AB2635" s="443"/>
      <c r="AC2635" s="441"/>
      <c r="AD2635" s="444"/>
      <c r="AG2635" s="441"/>
      <c r="AH2635" s="441"/>
      <c r="AI2635" s="443"/>
      <c r="AL2635" s="441"/>
      <c r="AN2635" s="441"/>
      <c r="AO2635" s="443"/>
      <c r="AP2635" s="441"/>
      <c r="AQ2635" s="441"/>
      <c r="AR2635" s="441"/>
      <c r="AS2635" s="441"/>
      <c r="AT2635" s="441"/>
      <c r="AU2635" s="441"/>
      <c r="AV2635" s="443"/>
      <c r="AW2635" s="442"/>
      <c r="AY2635" s="441"/>
      <c r="BC2635" s="441"/>
      <c r="BD2635" s="441"/>
      <c r="BE2635" s="441"/>
      <c r="BF2635" s="441"/>
      <c r="BG2635" s="441"/>
      <c r="BH2635" s="441"/>
      <c r="BI2635" s="441"/>
      <c r="BJ2635" s="441"/>
      <c r="BK2635" s="441"/>
    </row>
    <row r="2636" spans="1:63" x14ac:dyDescent="0.25">
      <c r="A2636" s="443"/>
      <c r="B2636" s="438"/>
      <c r="C2636" s="441"/>
      <c r="D2636" s="441"/>
      <c r="E2636" s="441"/>
      <c r="I2636" s="442"/>
      <c r="Q2636" s="443"/>
      <c r="S2636" s="443"/>
      <c r="T2636" s="441"/>
      <c r="U2636" s="444"/>
      <c r="V2636" s="438"/>
      <c r="W2636" s="443"/>
      <c r="X2636" s="443"/>
      <c r="Y2636" s="441"/>
      <c r="Z2636" s="445"/>
      <c r="AA2636" s="441"/>
      <c r="AB2636" s="443"/>
      <c r="AC2636" s="441"/>
      <c r="AD2636" s="444"/>
      <c r="AG2636" s="441"/>
      <c r="AH2636" s="441"/>
      <c r="AI2636" s="443"/>
      <c r="AL2636" s="441"/>
      <c r="AN2636" s="441"/>
      <c r="AO2636" s="443"/>
      <c r="AP2636" s="441"/>
      <c r="AQ2636" s="441"/>
      <c r="AR2636" s="441"/>
      <c r="AS2636" s="441"/>
      <c r="AT2636" s="441"/>
      <c r="AU2636" s="441"/>
      <c r="AV2636" s="443"/>
      <c r="AW2636" s="442"/>
      <c r="AY2636" s="441"/>
      <c r="BC2636" s="441"/>
      <c r="BD2636" s="441"/>
      <c r="BE2636" s="441"/>
      <c r="BF2636" s="441"/>
      <c r="BG2636" s="441"/>
      <c r="BH2636" s="441"/>
      <c r="BI2636" s="441"/>
      <c r="BJ2636" s="441"/>
      <c r="BK2636" s="441"/>
    </row>
    <row r="2637" spans="1:63" x14ac:dyDescent="0.25">
      <c r="A2637" s="443"/>
      <c r="B2637" s="438"/>
      <c r="C2637" s="441"/>
      <c r="D2637" s="441"/>
      <c r="E2637" s="441"/>
      <c r="I2637" s="442"/>
      <c r="Q2637" s="443"/>
      <c r="S2637" s="443"/>
      <c r="T2637" s="441"/>
      <c r="U2637" s="444"/>
      <c r="V2637" s="438"/>
      <c r="W2637" s="443"/>
      <c r="X2637" s="443"/>
      <c r="Y2637" s="441"/>
      <c r="Z2637" s="445"/>
      <c r="AA2637" s="441"/>
      <c r="AB2637" s="443"/>
      <c r="AC2637" s="441"/>
      <c r="AD2637" s="444"/>
      <c r="AG2637" s="441"/>
      <c r="AH2637" s="441"/>
      <c r="AI2637" s="443"/>
      <c r="AL2637" s="441"/>
      <c r="AN2637" s="441"/>
      <c r="AO2637" s="443"/>
      <c r="AP2637" s="441"/>
      <c r="AQ2637" s="441"/>
      <c r="AR2637" s="441"/>
      <c r="AS2637" s="441"/>
      <c r="AT2637" s="441"/>
      <c r="AU2637" s="441"/>
      <c r="AV2637" s="443"/>
      <c r="AW2637" s="442"/>
      <c r="AY2637" s="441"/>
      <c r="BC2637" s="441"/>
      <c r="BD2637" s="441"/>
      <c r="BE2637" s="441"/>
      <c r="BF2637" s="441"/>
      <c r="BG2637" s="441"/>
      <c r="BH2637" s="441"/>
      <c r="BI2637" s="441"/>
      <c r="BJ2637" s="441"/>
      <c r="BK2637" s="441"/>
    </row>
    <row r="2638" spans="1:63" x14ac:dyDescent="0.25">
      <c r="A2638" s="443"/>
      <c r="B2638" s="438"/>
      <c r="C2638" s="441"/>
      <c r="D2638" s="441"/>
      <c r="E2638" s="441"/>
      <c r="I2638" s="442"/>
      <c r="Q2638" s="443"/>
      <c r="S2638" s="443"/>
      <c r="T2638" s="441"/>
      <c r="U2638" s="444"/>
      <c r="V2638" s="438"/>
      <c r="W2638" s="443"/>
      <c r="X2638" s="443"/>
      <c r="Y2638" s="441"/>
      <c r="Z2638" s="445"/>
      <c r="AA2638" s="441"/>
      <c r="AB2638" s="443"/>
      <c r="AC2638" s="441"/>
      <c r="AD2638" s="444"/>
      <c r="AG2638" s="441"/>
      <c r="AH2638" s="441"/>
      <c r="AI2638" s="443"/>
      <c r="AL2638" s="441"/>
      <c r="AN2638" s="441"/>
      <c r="AO2638" s="443"/>
      <c r="AP2638" s="441"/>
      <c r="AQ2638" s="441"/>
      <c r="AR2638" s="441"/>
      <c r="AS2638" s="441"/>
      <c r="AT2638" s="441"/>
      <c r="AU2638" s="441"/>
      <c r="AV2638" s="443"/>
      <c r="AW2638" s="442"/>
      <c r="AY2638" s="441"/>
      <c r="BC2638" s="441"/>
      <c r="BD2638" s="441"/>
      <c r="BE2638" s="441"/>
      <c r="BF2638" s="441"/>
      <c r="BG2638" s="441"/>
      <c r="BH2638" s="441"/>
      <c r="BI2638" s="441"/>
      <c r="BJ2638" s="441"/>
      <c r="BK2638" s="441"/>
    </row>
    <row r="2639" spans="1:63" x14ac:dyDescent="0.25">
      <c r="A2639" s="443"/>
      <c r="B2639" s="438"/>
      <c r="C2639" s="441"/>
      <c r="D2639" s="441"/>
      <c r="E2639" s="441"/>
      <c r="I2639" s="442"/>
      <c r="Q2639" s="443"/>
      <c r="S2639" s="443"/>
      <c r="T2639" s="441"/>
      <c r="U2639" s="444"/>
      <c r="V2639" s="438"/>
      <c r="W2639" s="443"/>
      <c r="X2639" s="443"/>
      <c r="Y2639" s="441"/>
      <c r="Z2639" s="445"/>
      <c r="AA2639" s="441"/>
      <c r="AB2639" s="443"/>
      <c r="AC2639" s="441"/>
      <c r="AD2639" s="444"/>
      <c r="AG2639" s="441"/>
      <c r="AH2639" s="441"/>
      <c r="AI2639" s="443"/>
      <c r="AL2639" s="441"/>
      <c r="AN2639" s="441"/>
      <c r="AO2639" s="443"/>
      <c r="AP2639" s="441"/>
      <c r="AQ2639" s="441"/>
      <c r="AR2639" s="441"/>
      <c r="AS2639" s="441"/>
      <c r="AT2639" s="441"/>
      <c r="AU2639" s="441"/>
      <c r="AV2639" s="443"/>
      <c r="AW2639" s="442"/>
      <c r="AY2639" s="441"/>
      <c r="BC2639" s="441"/>
      <c r="BD2639" s="441"/>
      <c r="BE2639" s="441"/>
      <c r="BF2639" s="441"/>
      <c r="BG2639" s="441"/>
      <c r="BH2639" s="441"/>
      <c r="BI2639" s="441"/>
      <c r="BJ2639" s="441"/>
      <c r="BK2639" s="441"/>
    </row>
    <row r="2640" spans="1:63" x14ac:dyDescent="0.25">
      <c r="A2640" s="443"/>
      <c r="B2640" s="438"/>
      <c r="C2640" s="441"/>
      <c r="D2640" s="441"/>
      <c r="E2640" s="441"/>
      <c r="I2640" s="442"/>
      <c r="Q2640" s="443"/>
      <c r="S2640" s="443"/>
      <c r="T2640" s="441"/>
      <c r="U2640" s="444"/>
      <c r="V2640" s="438"/>
      <c r="W2640" s="443"/>
      <c r="X2640" s="443"/>
      <c r="Y2640" s="441"/>
      <c r="Z2640" s="445"/>
      <c r="AA2640" s="441"/>
      <c r="AB2640" s="443"/>
      <c r="AC2640" s="441"/>
      <c r="AD2640" s="444"/>
      <c r="AG2640" s="441"/>
      <c r="AH2640" s="441"/>
      <c r="AI2640" s="443"/>
      <c r="AL2640" s="441"/>
      <c r="AN2640" s="441"/>
      <c r="AO2640" s="443"/>
      <c r="AP2640" s="441"/>
      <c r="AQ2640" s="441"/>
      <c r="AR2640" s="441"/>
      <c r="AS2640" s="441"/>
      <c r="AT2640" s="441"/>
      <c r="AU2640" s="441"/>
      <c r="AV2640" s="443"/>
      <c r="AW2640" s="442"/>
      <c r="AY2640" s="441"/>
      <c r="BC2640" s="441"/>
      <c r="BD2640" s="441"/>
      <c r="BE2640" s="441"/>
      <c r="BF2640" s="441"/>
      <c r="BG2640" s="441"/>
      <c r="BH2640" s="441"/>
      <c r="BI2640" s="441"/>
      <c r="BJ2640" s="441"/>
      <c r="BK2640" s="441"/>
    </row>
    <row r="2641" spans="1:63" x14ac:dyDescent="0.25">
      <c r="A2641" s="443"/>
      <c r="B2641" s="438"/>
      <c r="C2641" s="441"/>
      <c r="D2641" s="441"/>
      <c r="E2641" s="441"/>
      <c r="I2641" s="442"/>
      <c r="Q2641" s="443"/>
      <c r="S2641" s="443"/>
      <c r="T2641" s="441"/>
      <c r="U2641" s="444"/>
      <c r="V2641" s="438"/>
      <c r="W2641" s="443"/>
      <c r="X2641" s="443"/>
      <c r="Y2641" s="441"/>
      <c r="Z2641" s="445"/>
      <c r="AA2641" s="441"/>
      <c r="AB2641" s="443"/>
      <c r="AC2641" s="441"/>
      <c r="AD2641" s="444"/>
      <c r="AG2641" s="441"/>
      <c r="AH2641" s="441"/>
      <c r="AI2641" s="443"/>
      <c r="AL2641" s="441"/>
      <c r="AN2641" s="441"/>
      <c r="AO2641" s="443"/>
      <c r="AP2641" s="441"/>
      <c r="AQ2641" s="441"/>
      <c r="AR2641" s="441"/>
      <c r="AS2641" s="441"/>
      <c r="AT2641" s="441"/>
      <c r="AU2641" s="441"/>
      <c r="AV2641" s="443"/>
      <c r="AW2641" s="442"/>
      <c r="AY2641" s="441"/>
      <c r="BC2641" s="441"/>
      <c r="BD2641" s="441"/>
      <c r="BE2641" s="441"/>
      <c r="BF2641" s="441"/>
      <c r="BG2641" s="441"/>
      <c r="BH2641" s="441"/>
      <c r="BI2641" s="441"/>
      <c r="BJ2641" s="441"/>
      <c r="BK2641" s="441"/>
    </row>
    <row r="2642" spans="1:63" x14ac:dyDescent="0.25">
      <c r="A2642" s="443"/>
      <c r="B2642" s="438"/>
      <c r="C2642" s="441"/>
      <c r="D2642" s="441"/>
      <c r="E2642" s="441"/>
      <c r="I2642" s="442"/>
      <c r="Q2642" s="443"/>
      <c r="S2642" s="443"/>
      <c r="T2642" s="441"/>
      <c r="U2642" s="444"/>
      <c r="V2642" s="438"/>
      <c r="W2642" s="443"/>
      <c r="X2642" s="443"/>
      <c r="Y2642" s="441"/>
      <c r="Z2642" s="445"/>
      <c r="AA2642" s="441"/>
      <c r="AB2642" s="443"/>
      <c r="AC2642" s="441"/>
      <c r="AD2642" s="444"/>
      <c r="AG2642" s="441"/>
      <c r="AH2642" s="441"/>
      <c r="AI2642" s="443"/>
      <c r="AL2642" s="441"/>
      <c r="AN2642" s="441"/>
      <c r="AO2642" s="443"/>
      <c r="AP2642" s="441"/>
      <c r="AQ2642" s="441"/>
      <c r="AR2642" s="441"/>
      <c r="AS2642" s="441"/>
      <c r="AT2642" s="441"/>
      <c r="AU2642" s="441"/>
      <c r="AV2642" s="443"/>
      <c r="AW2642" s="442"/>
      <c r="AY2642" s="441"/>
      <c r="BC2642" s="441"/>
      <c r="BD2642" s="441"/>
      <c r="BE2642" s="441"/>
      <c r="BF2642" s="441"/>
      <c r="BG2642" s="441"/>
      <c r="BH2642" s="441"/>
      <c r="BI2642" s="441"/>
      <c r="BJ2642" s="441"/>
      <c r="BK2642" s="441"/>
    </row>
    <row r="2643" spans="1:63" x14ac:dyDescent="0.25">
      <c r="A2643" s="443"/>
      <c r="B2643" s="438"/>
      <c r="C2643" s="441"/>
      <c r="D2643" s="441"/>
      <c r="E2643" s="441"/>
      <c r="I2643" s="442"/>
      <c r="Q2643" s="443"/>
      <c r="S2643" s="443"/>
      <c r="T2643" s="441"/>
      <c r="U2643" s="444"/>
      <c r="V2643" s="438"/>
      <c r="W2643" s="443"/>
      <c r="X2643" s="443"/>
      <c r="Y2643" s="441"/>
      <c r="Z2643" s="445"/>
      <c r="AA2643" s="441"/>
      <c r="AB2643" s="443"/>
      <c r="AC2643" s="441"/>
      <c r="AD2643" s="444"/>
      <c r="AG2643" s="441"/>
      <c r="AH2643" s="441"/>
      <c r="AI2643" s="443"/>
      <c r="AL2643" s="441"/>
      <c r="AN2643" s="441"/>
      <c r="AO2643" s="443"/>
      <c r="AP2643" s="441"/>
      <c r="AQ2643" s="441"/>
      <c r="AR2643" s="441"/>
      <c r="AS2643" s="441"/>
      <c r="AT2643" s="441"/>
      <c r="AU2643" s="441"/>
      <c r="AV2643" s="443"/>
      <c r="AW2643" s="442"/>
      <c r="AY2643" s="441"/>
      <c r="BC2643" s="441"/>
      <c r="BD2643" s="441"/>
      <c r="BE2643" s="441"/>
      <c r="BF2643" s="441"/>
      <c r="BG2643" s="441"/>
      <c r="BH2643" s="441"/>
      <c r="BI2643" s="441"/>
      <c r="BJ2643" s="441"/>
      <c r="BK2643" s="441"/>
    </row>
    <row r="2644" spans="1:63" x14ac:dyDescent="0.25">
      <c r="A2644" s="443"/>
      <c r="B2644" s="438"/>
      <c r="C2644" s="441"/>
      <c r="D2644" s="441"/>
      <c r="E2644" s="441"/>
      <c r="I2644" s="442"/>
      <c r="Q2644" s="443"/>
      <c r="S2644" s="443"/>
      <c r="T2644" s="441"/>
      <c r="U2644" s="444"/>
      <c r="V2644" s="438"/>
      <c r="W2644" s="443"/>
      <c r="X2644" s="443"/>
      <c r="Y2644" s="441"/>
      <c r="Z2644" s="445"/>
      <c r="AA2644" s="441"/>
      <c r="AB2644" s="443"/>
      <c r="AC2644" s="441"/>
      <c r="AD2644" s="444"/>
      <c r="AG2644" s="441"/>
      <c r="AH2644" s="441"/>
      <c r="AI2644" s="443"/>
      <c r="AL2644" s="441"/>
      <c r="AN2644" s="441"/>
      <c r="AO2644" s="443"/>
      <c r="AP2644" s="441"/>
      <c r="AQ2644" s="441"/>
      <c r="AR2644" s="441"/>
      <c r="AS2644" s="441"/>
      <c r="AT2644" s="441"/>
      <c r="AU2644" s="441"/>
      <c r="AV2644" s="443"/>
      <c r="AW2644" s="442"/>
      <c r="AY2644" s="441"/>
      <c r="BC2644" s="441"/>
      <c r="BD2644" s="441"/>
      <c r="BE2644" s="441"/>
      <c r="BF2644" s="441"/>
      <c r="BG2644" s="441"/>
      <c r="BH2644" s="441"/>
      <c r="BI2644" s="441"/>
      <c r="BJ2644" s="441"/>
      <c r="BK2644" s="441"/>
    </row>
    <row r="2645" spans="1:63" x14ac:dyDescent="0.25">
      <c r="A2645" s="443"/>
      <c r="B2645" s="438"/>
      <c r="C2645" s="441"/>
      <c r="D2645" s="441"/>
      <c r="E2645" s="441"/>
      <c r="I2645" s="442"/>
      <c r="Q2645" s="443"/>
      <c r="S2645" s="443"/>
      <c r="T2645" s="441"/>
      <c r="U2645" s="444"/>
      <c r="V2645" s="438"/>
      <c r="W2645" s="443"/>
      <c r="X2645" s="443"/>
      <c r="Y2645" s="441"/>
      <c r="Z2645" s="445"/>
      <c r="AA2645" s="441"/>
      <c r="AB2645" s="443"/>
      <c r="AC2645" s="441"/>
      <c r="AD2645" s="444"/>
      <c r="AG2645" s="441"/>
      <c r="AH2645" s="441"/>
      <c r="AI2645" s="443"/>
      <c r="AL2645" s="441"/>
      <c r="AN2645" s="441"/>
      <c r="AO2645" s="443"/>
      <c r="AP2645" s="441"/>
      <c r="AQ2645" s="441"/>
      <c r="AR2645" s="441"/>
      <c r="AS2645" s="441"/>
      <c r="AT2645" s="441"/>
      <c r="AU2645" s="441"/>
      <c r="AV2645" s="443"/>
      <c r="AW2645" s="442"/>
      <c r="AY2645" s="441"/>
      <c r="BC2645" s="441"/>
      <c r="BD2645" s="441"/>
      <c r="BE2645" s="441"/>
      <c r="BF2645" s="441"/>
      <c r="BG2645" s="441"/>
      <c r="BH2645" s="441"/>
      <c r="BI2645" s="441"/>
      <c r="BJ2645" s="441"/>
      <c r="BK2645" s="441"/>
    </row>
    <row r="2646" spans="1:63" x14ac:dyDescent="0.25">
      <c r="A2646" s="443"/>
      <c r="B2646" s="438"/>
      <c r="C2646" s="441"/>
      <c r="D2646" s="441"/>
      <c r="E2646" s="441"/>
      <c r="I2646" s="442"/>
      <c r="Q2646" s="443"/>
      <c r="S2646" s="443"/>
      <c r="T2646" s="441"/>
      <c r="U2646" s="444"/>
      <c r="V2646" s="438"/>
      <c r="W2646" s="443"/>
      <c r="X2646" s="443"/>
      <c r="Y2646" s="441"/>
      <c r="Z2646" s="445"/>
      <c r="AA2646" s="441"/>
      <c r="AB2646" s="443"/>
      <c r="AC2646" s="441"/>
      <c r="AD2646" s="444"/>
      <c r="AG2646" s="441"/>
      <c r="AH2646" s="441"/>
      <c r="AI2646" s="443"/>
      <c r="AL2646" s="441"/>
      <c r="AN2646" s="441"/>
      <c r="AO2646" s="443"/>
      <c r="AP2646" s="441"/>
      <c r="AQ2646" s="441"/>
      <c r="AR2646" s="441"/>
      <c r="AS2646" s="441"/>
      <c r="AT2646" s="441"/>
      <c r="AU2646" s="441"/>
      <c r="AV2646" s="443"/>
      <c r="AW2646" s="442"/>
      <c r="AY2646" s="441"/>
      <c r="BC2646" s="441"/>
      <c r="BD2646" s="441"/>
      <c r="BE2646" s="441"/>
      <c r="BF2646" s="441"/>
      <c r="BG2646" s="441"/>
      <c r="BH2646" s="441"/>
      <c r="BI2646" s="441"/>
      <c r="BJ2646" s="441"/>
      <c r="BK2646" s="441"/>
    </row>
    <row r="2647" spans="1:63" x14ac:dyDescent="0.25">
      <c r="A2647" s="443"/>
      <c r="B2647" s="438"/>
      <c r="C2647" s="441"/>
      <c r="D2647" s="441"/>
      <c r="E2647" s="441"/>
      <c r="I2647" s="442"/>
      <c r="Q2647" s="443"/>
      <c r="S2647" s="443"/>
      <c r="T2647" s="441"/>
      <c r="U2647" s="444"/>
      <c r="V2647" s="438"/>
      <c r="W2647" s="443"/>
      <c r="X2647" s="443"/>
      <c r="Y2647" s="441"/>
      <c r="Z2647" s="445"/>
      <c r="AA2647" s="441"/>
      <c r="AB2647" s="443"/>
      <c r="AC2647" s="441"/>
      <c r="AD2647" s="444"/>
      <c r="AG2647" s="441"/>
      <c r="AH2647" s="441"/>
      <c r="AI2647" s="443"/>
      <c r="AL2647" s="441"/>
      <c r="AN2647" s="441"/>
      <c r="AO2647" s="443"/>
      <c r="AP2647" s="441"/>
      <c r="AQ2647" s="441"/>
      <c r="AR2647" s="441"/>
      <c r="AS2647" s="441"/>
      <c r="AT2647" s="441"/>
      <c r="AU2647" s="441"/>
      <c r="AV2647" s="443"/>
      <c r="AW2647" s="442"/>
      <c r="AY2647" s="441"/>
      <c r="BC2647" s="441"/>
      <c r="BD2647" s="441"/>
      <c r="BE2647" s="441"/>
      <c r="BF2647" s="441"/>
      <c r="BG2647" s="441"/>
      <c r="BH2647" s="441"/>
      <c r="BI2647" s="441"/>
      <c r="BJ2647" s="441"/>
      <c r="BK2647" s="441"/>
    </row>
    <row r="2648" spans="1:63" x14ac:dyDescent="0.25">
      <c r="A2648" s="443"/>
      <c r="B2648" s="438"/>
      <c r="C2648" s="441"/>
      <c r="D2648" s="441"/>
      <c r="E2648" s="441"/>
      <c r="I2648" s="442"/>
      <c r="Q2648" s="443"/>
      <c r="S2648" s="443"/>
      <c r="T2648" s="441"/>
      <c r="U2648" s="444"/>
      <c r="V2648" s="438"/>
      <c r="W2648" s="443"/>
      <c r="X2648" s="443"/>
      <c r="Y2648" s="441"/>
      <c r="Z2648" s="445"/>
      <c r="AA2648" s="441"/>
      <c r="AB2648" s="443"/>
      <c r="AC2648" s="441"/>
      <c r="AD2648" s="444"/>
      <c r="AG2648" s="441"/>
      <c r="AH2648" s="441"/>
      <c r="AI2648" s="443"/>
      <c r="AL2648" s="441"/>
      <c r="AN2648" s="441"/>
      <c r="AO2648" s="443"/>
      <c r="AP2648" s="441"/>
      <c r="AQ2648" s="441"/>
      <c r="AR2648" s="441"/>
      <c r="AS2648" s="441"/>
      <c r="AT2648" s="441"/>
      <c r="AU2648" s="441"/>
      <c r="AV2648" s="443"/>
      <c r="AW2648" s="442"/>
      <c r="AY2648" s="441"/>
      <c r="BC2648" s="441"/>
      <c r="BD2648" s="441"/>
      <c r="BE2648" s="441"/>
      <c r="BF2648" s="441"/>
      <c r="BG2648" s="441"/>
      <c r="BH2648" s="441"/>
      <c r="BI2648" s="441"/>
      <c r="BJ2648" s="441"/>
      <c r="BK2648" s="441"/>
    </row>
    <row r="2649" spans="1:63" x14ac:dyDescent="0.25">
      <c r="A2649" s="443"/>
      <c r="B2649" s="438"/>
      <c r="C2649" s="441"/>
      <c r="D2649" s="441"/>
      <c r="E2649" s="441"/>
      <c r="I2649" s="442"/>
      <c r="Q2649" s="443"/>
      <c r="S2649" s="443"/>
      <c r="T2649" s="441"/>
      <c r="U2649" s="444"/>
      <c r="V2649" s="438"/>
      <c r="W2649" s="443"/>
      <c r="X2649" s="443"/>
      <c r="Y2649" s="441"/>
      <c r="Z2649" s="445"/>
      <c r="AA2649" s="441"/>
      <c r="AB2649" s="443"/>
      <c r="AC2649" s="441"/>
      <c r="AD2649" s="444"/>
      <c r="AG2649" s="441"/>
      <c r="AH2649" s="441"/>
      <c r="AI2649" s="443"/>
      <c r="AL2649" s="441"/>
      <c r="AN2649" s="441"/>
      <c r="AO2649" s="443"/>
      <c r="AP2649" s="441"/>
      <c r="AQ2649" s="441"/>
      <c r="AR2649" s="441"/>
      <c r="AS2649" s="441"/>
      <c r="AT2649" s="441"/>
      <c r="AU2649" s="441"/>
      <c r="AV2649" s="443"/>
      <c r="AW2649" s="442"/>
      <c r="AY2649" s="441"/>
      <c r="BC2649" s="441"/>
      <c r="BD2649" s="441"/>
      <c r="BE2649" s="441"/>
      <c r="BF2649" s="441"/>
      <c r="BG2649" s="441"/>
      <c r="BH2649" s="441"/>
      <c r="BI2649" s="441"/>
      <c r="BJ2649" s="441"/>
      <c r="BK2649" s="441"/>
    </row>
    <row r="2650" spans="1:63" x14ac:dyDescent="0.25">
      <c r="A2650" s="443"/>
      <c r="B2650" s="438"/>
      <c r="C2650" s="441"/>
      <c r="D2650" s="441"/>
      <c r="E2650" s="441"/>
      <c r="I2650" s="442"/>
      <c r="Q2650" s="443"/>
      <c r="S2650" s="443"/>
      <c r="T2650" s="441"/>
      <c r="U2650" s="444"/>
      <c r="V2650" s="438"/>
      <c r="W2650" s="443"/>
      <c r="X2650" s="443"/>
      <c r="Y2650" s="441"/>
      <c r="Z2650" s="445"/>
      <c r="AA2650" s="441"/>
      <c r="AB2650" s="443"/>
      <c r="AC2650" s="441"/>
      <c r="AD2650" s="444"/>
      <c r="AG2650" s="441"/>
      <c r="AH2650" s="441"/>
      <c r="AI2650" s="443"/>
      <c r="AL2650" s="441"/>
      <c r="AN2650" s="441"/>
      <c r="AO2650" s="443"/>
      <c r="AP2650" s="441"/>
      <c r="AQ2650" s="441"/>
      <c r="AR2650" s="441"/>
      <c r="AS2650" s="441"/>
      <c r="AT2650" s="441"/>
      <c r="AU2650" s="441"/>
      <c r="AV2650" s="443"/>
      <c r="AW2650" s="442"/>
      <c r="AY2650" s="441"/>
      <c r="BC2650" s="441"/>
      <c r="BD2650" s="441"/>
      <c r="BE2650" s="441"/>
      <c r="BF2650" s="441"/>
      <c r="BG2650" s="441"/>
      <c r="BH2650" s="441"/>
      <c r="BI2650" s="441"/>
      <c r="BJ2650" s="441"/>
      <c r="BK2650" s="441"/>
    </row>
    <row r="2651" spans="1:63" x14ac:dyDescent="0.25">
      <c r="A2651" s="443"/>
      <c r="B2651" s="438"/>
      <c r="C2651" s="441"/>
      <c r="D2651" s="441"/>
      <c r="E2651" s="441"/>
      <c r="I2651" s="442"/>
      <c r="Q2651" s="443"/>
      <c r="S2651" s="443"/>
      <c r="T2651" s="441"/>
      <c r="U2651" s="444"/>
      <c r="V2651" s="438"/>
      <c r="W2651" s="443"/>
      <c r="X2651" s="443"/>
      <c r="Y2651" s="441"/>
      <c r="Z2651" s="445"/>
      <c r="AA2651" s="441"/>
      <c r="AB2651" s="443"/>
      <c r="AC2651" s="441"/>
      <c r="AD2651" s="444"/>
      <c r="AG2651" s="441"/>
      <c r="AH2651" s="441"/>
      <c r="AI2651" s="443"/>
      <c r="AL2651" s="441"/>
      <c r="AN2651" s="441"/>
      <c r="AO2651" s="443"/>
      <c r="AP2651" s="441"/>
      <c r="AQ2651" s="441"/>
      <c r="AR2651" s="441"/>
      <c r="AS2651" s="441"/>
      <c r="AT2651" s="441"/>
      <c r="AU2651" s="441"/>
      <c r="AV2651" s="443"/>
      <c r="AW2651" s="442"/>
      <c r="AY2651" s="441"/>
      <c r="BC2651" s="441"/>
      <c r="BD2651" s="441"/>
      <c r="BE2651" s="441"/>
      <c r="BF2651" s="441"/>
      <c r="BG2651" s="441"/>
      <c r="BH2651" s="441"/>
      <c r="BI2651" s="441"/>
      <c r="BJ2651" s="441"/>
      <c r="BK2651" s="441"/>
    </row>
    <row r="2652" spans="1:63" x14ac:dyDescent="0.25">
      <c r="A2652" s="443"/>
      <c r="B2652" s="438"/>
      <c r="C2652" s="441"/>
      <c r="D2652" s="441"/>
      <c r="E2652" s="441"/>
      <c r="I2652" s="442"/>
      <c r="Q2652" s="443"/>
      <c r="S2652" s="443"/>
      <c r="T2652" s="441"/>
      <c r="U2652" s="444"/>
      <c r="V2652" s="438"/>
      <c r="W2652" s="443"/>
      <c r="X2652" s="443"/>
      <c r="Y2652" s="441"/>
      <c r="Z2652" s="445"/>
      <c r="AA2652" s="441"/>
      <c r="AB2652" s="443"/>
      <c r="AC2652" s="441"/>
      <c r="AD2652" s="444"/>
      <c r="AG2652" s="441"/>
      <c r="AH2652" s="441"/>
      <c r="AI2652" s="443"/>
      <c r="AL2652" s="441"/>
      <c r="AN2652" s="441"/>
      <c r="AO2652" s="443"/>
      <c r="AP2652" s="441"/>
      <c r="AQ2652" s="441"/>
      <c r="AR2652" s="441"/>
      <c r="AS2652" s="441"/>
      <c r="AT2652" s="441"/>
      <c r="AU2652" s="441"/>
      <c r="AV2652" s="443"/>
      <c r="AW2652" s="442"/>
      <c r="AY2652" s="441"/>
      <c r="BC2652" s="441"/>
      <c r="BD2652" s="441"/>
      <c r="BE2652" s="441"/>
      <c r="BF2652" s="441"/>
      <c r="BG2652" s="441"/>
      <c r="BH2652" s="441"/>
      <c r="BI2652" s="441"/>
      <c r="BJ2652" s="441"/>
      <c r="BK2652" s="441"/>
    </row>
    <row r="2653" spans="1:63" x14ac:dyDescent="0.25">
      <c r="A2653" s="443"/>
      <c r="B2653" s="438"/>
      <c r="C2653" s="441"/>
      <c r="D2653" s="441"/>
      <c r="E2653" s="441"/>
      <c r="I2653" s="442"/>
      <c r="Q2653" s="443"/>
      <c r="S2653" s="443"/>
      <c r="T2653" s="441"/>
      <c r="U2653" s="444"/>
      <c r="V2653" s="438"/>
      <c r="W2653" s="443"/>
      <c r="X2653" s="443"/>
      <c r="Y2653" s="441"/>
      <c r="Z2653" s="445"/>
      <c r="AA2653" s="441"/>
      <c r="AB2653" s="443"/>
      <c r="AC2653" s="441"/>
      <c r="AD2653" s="444"/>
      <c r="AG2653" s="441"/>
      <c r="AH2653" s="441"/>
      <c r="AI2653" s="443"/>
      <c r="AL2653" s="441"/>
      <c r="AN2653" s="441"/>
      <c r="AO2653" s="443"/>
      <c r="AP2653" s="441"/>
      <c r="AQ2653" s="441"/>
      <c r="AR2653" s="441"/>
      <c r="AS2653" s="441"/>
      <c r="AT2653" s="441"/>
      <c r="AU2653" s="441"/>
      <c r="AV2653" s="443"/>
      <c r="AW2653" s="442"/>
      <c r="AY2653" s="441"/>
      <c r="BC2653" s="441"/>
      <c r="BD2653" s="441"/>
      <c r="BE2653" s="441"/>
      <c r="BF2653" s="441"/>
      <c r="BG2653" s="441"/>
      <c r="BH2653" s="441"/>
      <c r="BI2653" s="441"/>
      <c r="BJ2653" s="441"/>
      <c r="BK2653" s="441"/>
    </row>
    <row r="2654" spans="1:63" x14ac:dyDescent="0.25">
      <c r="A2654" s="443"/>
      <c r="B2654" s="438"/>
      <c r="C2654" s="441"/>
      <c r="D2654" s="441"/>
      <c r="E2654" s="441"/>
      <c r="I2654" s="442"/>
      <c r="Q2654" s="443"/>
      <c r="S2654" s="443"/>
      <c r="T2654" s="441"/>
      <c r="U2654" s="444"/>
      <c r="V2654" s="438"/>
      <c r="W2654" s="443"/>
      <c r="X2654" s="443"/>
      <c r="Y2654" s="441"/>
      <c r="Z2654" s="445"/>
      <c r="AA2654" s="441"/>
      <c r="AB2654" s="443"/>
      <c r="AC2654" s="441"/>
      <c r="AD2654" s="444"/>
      <c r="AG2654" s="441"/>
      <c r="AH2654" s="441"/>
      <c r="AI2654" s="443"/>
      <c r="AL2654" s="441"/>
      <c r="AN2654" s="441"/>
      <c r="AO2654" s="443"/>
      <c r="AP2654" s="441"/>
      <c r="AQ2654" s="441"/>
      <c r="AR2654" s="441"/>
      <c r="AS2654" s="441"/>
      <c r="AT2654" s="441"/>
      <c r="AU2654" s="441"/>
      <c r="AV2654" s="443"/>
      <c r="AW2654" s="442"/>
      <c r="AY2654" s="441"/>
      <c r="BC2654" s="441"/>
      <c r="BD2654" s="441"/>
      <c r="BE2654" s="441"/>
      <c r="BF2654" s="441"/>
      <c r="BG2654" s="441"/>
      <c r="BH2654" s="441"/>
      <c r="BI2654" s="441"/>
      <c r="BJ2654" s="441"/>
      <c r="BK2654" s="441"/>
    </row>
    <row r="2655" spans="1:63" x14ac:dyDescent="0.25">
      <c r="A2655" s="443"/>
      <c r="B2655" s="438"/>
      <c r="C2655" s="441"/>
      <c r="D2655" s="441"/>
      <c r="E2655" s="441"/>
      <c r="I2655" s="442"/>
      <c r="Q2655" s="443"/>
      <c r="S2655" s="443"/>
      <c r="T2655" s="441"/>
      <c r="U2655" s="444"/>
      <c r="V2655" s="438"/>
      <c r="W2655" s="443"/>
      <c r="X2655" s="443"/>
      <c r="Y2655" s="441"/>
      <c r="Z2655" s="445"/>
      <c r="AA2655" s="441"/>
      <c r="AB2655" s="443"/>
      <c r="AC2655" s="441"/>
      <c r="AD2655" s="444"/>
      <c r="AG2655" s="441"/>
      <c r="AH2655" s="441"/>
      <c r="AI2655" s="443"/>
      <c r="AL2655" s="441"/>
      <c r="AN2655" s="441"/>
      <c r="AO2655" s="443"/>
      <c r="AP2655" s="441"/>
      <c r="AQ2655" s="441"/>
      <c r="AR2655" s="441"/>
      <c r="AS2655" s="441"/>
      <c r="AT2655" s="441"/>
      <c r="AU2655" s="441"/>
      <c r="AV2655" s="443"/>
      <c r="AW2655" s="442"/>
      <c r="AY2655" s="441"/>
      <c r="BC2655" s="441"/>
      <c r="BD2655" s="441"/>
      <c r="BE2655" s="441"/>
      <c r="BF2655" s="441"/>
      <c r="BG2655" s="441"/>
      <c r="BH2655" s="441"/>
      <c r="BI2655" s="441"/>
      <c r="BJ2655" s="441"/>
      <c r="BK2655" s="441"/>
    </row>
    <row r="2656" spans="1:63" x14ac:dyDescent="0.25">
      <c r="A2656" s="443"/>
      <c r="B2656" s="438"/>
      <c r="C2656" s="441"/>
      <c r="D2656" s="441"/>
      <c r="E2656" s="441"/>
      <c r="I2656" s="442"/>
      <c r="Q2656" s="443"/>
      <c r="S2656" s="443"/>
      <c r="T2656" s="441"/>
      <c r="U2656" s="444"/>
      <c r="V2656" s="438"/>
      <c r="W2656" s="443"/>
      <c r="X2656" s="443"/>
      <c r="Y2656" s="441"/>
      <c r="Z2656" s="445"/>
      <c r="AA2656" s="441"/>
      <c r="AB2656" s="443"/>
      <c r="AC2656" s="441"/>
      <c r="AD2656" s="444"/>
      <c r="AG2656" s="441"/>
      <c r="AH2656" s="441"/>
      <c r="AI2656" s="443"/>
      <c r="AL2656" s="441"/>
      <c r="AN2656" s="441"/>
      <c r="AO2656" s="443"/>
      <c r="AP2656" s="441"/>
      <c r="AQ2656" s="441"/>
      <c r="AR2656" s="441"/>
      <c r="AS2656" s="441"/>
      <c r="AT2656" s="441"/>
      <c r="AU2656" s="441"/>
      <c r="AV2656" s="443"/>
      <c r="AW2656" s="442"/>
      <c r="AY2656" s="441"/>
      <c r="BC2656" s="441"/>
      <c r="BD2656" s="441"/>
      <c r="BE2656" s="441"/>
      <c r="BF2656" s="441"/>
      <c r="BG2656" s="441"/>
      <c r="BH2656" s="441"/>
      <c r="BI2656" s="441"/>
      <c r="BJ2656" s="441"/>
      <c r="BK2656" s="441"/>
    </row>
    <row r="2657" spans="1:63" x14ac:dyDescent="0.25">
      <c r="A2657" s="443"/>
      <c r="B2657" s="438"/>
      <c r="C2657" s="441"/>
      <c r="D2657" s="441"/>
      <c r="E2657" s="441"/>
      <c r="I2657" s="442"/>
      <c r="Q2657" s="443"/>
      <c r="S2657" s="443"/>
      <c r="T2657" s="441"/>
      <c r="U2657" s="444"/>
      <c r="V2657" s="438"/>
      <c r="W2657" s="443"/>
      <c r="X2657" s="443"/>
      <c r="Y2657" s="441"/>
      <c r="Z2657" s="445"/>
      <c r="AA2657" s="441"/>
      <c r="AB2657" s="443"/>
      <c r="AC2657" s="441"/>
      <c r="AD2657" s="444"/>
      <c r="AG2657" s="441"/>
      <c r="AH2657" s="441"/>
      <c r="AI2657" s="443"/>
      <c r="AL2657" s="441"/>
      <c r="AN2657" s="441"/>
      <c r="AO2657" s="443"/>
      <c r="AP2657" s="441"/>
      <c r="AQ2657" s="441"/>
      <c r="AR2657" s="441"/>
      <c r="AS2657" s="441"/>
      <c r="AT2657" s="441"/>
      <c r="AU2657" s="441"/>
      <c r="AV2657" s="443"/>
      <c r="AW2657" s="442"/>
      <c r="AY2657" s="441"/>
      <c r="BC2657" s="441"/>
      <c r="BD2657" s="441"/>
      <c r="BE2657" s="441"/>
      <c r="BF2657" s="441"/>
      <c r="BG2657" s="441"/>
      <c r="BH2657" s="441"/>
      <c r="BI2657" s="441"/>
      <c r="BJ2657" s="441"/>
      <c r="BK2657" s="441"/>
    </row>
    <row r="2658" spans="1:63" x14ac:dyDescent="0.25">
      <c r="A2658" s="443"/>
      <c r="B2658" s="438"/>
      <c r="C2658" s="441"/>
      <c r="D2658" s="441"/>
      <c r="E2658" s="441"/>
      <c r="I2658" s="442"/>
      <c r="Q2658" s="443"/>
      <c r="S2658" s="443"/>
      <c r="T2658" s="441"/>
      <c r="U2658" s="444"/>
      <c r="V2658" s="438"/>
      <c r="W2658" s="443"/>
      <c r="X2658" s="443"/>
      <c r="Y2658" s="441"/>
      <c r="Z2658" s="445"/>
      <c r="AA2658" s="441"/>
      <c r="AB2658" s="443"/>
      <c r="AC2658" s="441"/>
      <c r="AD2658" s="444"/>
      <c r="AG2658" s="441"/>
      <c r="AH2658" s="441"/>
      <c r="AI2658" s="443"/>
      <c r="AL2658" s="441"/>
      <c r="AN2658" s="441"/>
      <c r="AO2658" s="443"/>
      <c r="AP2658" s="441"/>
      <c r="AQ2658" s="441"/>
      <c r="AR2658" s="441"/>
      <c r="AS2658" s="441"/>
      <c r="AT2658" s="441"/>
      <c r="AU2658" s="441"/>
      <c r="AV2658" s="443"/>
      <c r="AW2658" s="442"/>
      <c r="AY2658" s="441"/>
      <c r="BC2658" s="441"/>
      <c r="BD2658" s="441"/>
      <c r="BE2658" s="441"/>
      <c r="BF2658" s="441"/>
      <c r="BG2658" s="441"/>
      <c r="BH2658" s="441"/>
      <c r="BI2658" s="441"/>
      <c r="BJ2658" s="441"/>
      <c r="BK2658" s="441"/>
    </row>
    <row r="2659" spans="1:63" x14ac:dyDescent="0.25">
      <c r="A2659" s="443"/>
      <c r="B2659" s="438"/>
      <c r="C2659" s="441"/>
      <c r="D2659" s="441"/>
      <c r="E2659" s="441"/>
      <c r="I2659" s="442"/>
      <c r="Q2659" s="443"/>
      <c r="S2659" s="443"/>
      <c r="T2659" s="441"/>
      <c r="U2659" s="444"/>
      <c r="V2659" s="438"/>
      <c r="W2659" s="443"/>
      <c r="X2659" s="443"/>
      <c r="Y2659" s="441"/>
      <c r="Z2659" s="445"/>
      <c r="AA2659" s="441"/>
      <c r="AB2659" s="443"/>
      <c r="AC2659" s="441"/>
      <c r="AD2659" s="444"/>
      <c r="AG2659" s="441"/>
      <c r="AH2659" s="441"/>
      <c r="AI2659" s="443"/>
      <c r="AL2659" s="441"/>
      <c r="AN2659" s="441"/>
      <c r="AO2659" s="443"/>
      <c r="AP2659" s="441"/>
      <c r="AQ2659" s="441"/>
      <c r="AR2659" s="441"/>
      <c r="AS2659" s="441"/>
      <c r="AT2659" s="441"/>
      <c r="AU2659" s="441"/>
      <c r="AV2659" s="443"/>
      <c r="AW2659" s="442"/>
      <c r="AY2659" s="441"/>
      <c r="BC2659" s="441"/>
      <c r="BD2659" s="441"/>
      <c r="BE2659" s="441"/>
      <c r="BF2659" s="441"/>
      <c r="BG2659" s="441"/>
      <c r="BH2659" s="441"/>
      <c r="BI2659" s="441"/>
      <c r="BJ2659" s="441"/>
      <c r="BK2659" s="441"/>
    </row>
    <row r="2660" spans="1:63" x14ac:dyDescent="0.25">
      <c r="A2660" s="443"/>
      <c r="B2660" s="438"/>
      <c r="C2660" s="441"/>
      <c r="D2660" s="441"/>
      <c r="E2660" s="441"/>
      <c r="I2660" s="442"/>
      <c r="Q2660" s="443"/>
      <c r="S2660" s="443"/>
      <c r="T2660" s="441"/>
      <c r="U2660" s="444"/>
      <c r="V2660" s="438"/>
      <c r="W2660" s="443"/>
      <c r="X2660" s="443"/>
      <c r="Y2660" s="441"/>
      <c r="Z2660" s="445"/>
      <c r="AA2660" s="441"/>
      <c r="AB2660" s="443"/>
      <c r="AC2660" s="441"/>
      <c r="AD2660" s="444"/>
      <c r="AG2660" s="441"/>
      <c r="AH2660" s="441"/>
      <c r="AI2660" s="443"/>
      <c r="AL2660" s="441"/>
      <c r="AN2660" s="441"/>
      <c r="AO2660" s="443"/>
      <c r="AP2660" s="441"/>
      <c r="AQ2660" s="441"/>
      <c r="AR2660" s="441"/>
      <c r="AS2660" s="441"/>
      <c r="AT2660" s="441"/>
      <c r="AU2660" s="441"/>
      <c r="AV2660" s="443"/>
      <c r="AW2660" s="442"/>
      <c r="AY2660" s="441"/>
      <c r="BC2660" s="441"/>
      <c r="BD2660" s="441"/>
      <c r="BE2660" s="441"/>
      <c r="BF2660" s="441"/>
      <c r="BG2660" s="441"/>
      <c r="BH2660" s="441"/>
      <c r="BI2660" s="441"/>
      <c r="BJ2660" s="441"/>
      <c r="BK2660" s="441"/>
    </row>
    <row r="2661" spans="1:63" x14ac:dyDescent="0.25">
      <c r="A2661" s="443"/>
      <c r="B2661" s="438"/>
      <c r="C2661" s="441"/>
      <c r="D2661" s="441"/>
      <c r="E2661" s="441"/>
      <c r="I2661" s="442"/>
      <c r="Q2661" s="443"/>
      <c r="S2661" s="443"/>
      <c r="T2661" s="441"/>
      <c r="U2661" s="444"/>
      <c r="V2661" s="438"/>
      <c r="W2661" s="443"/>
      <c r="X2661" s="443"/>
      <c r="Y2661" s="441"/>
      <c r="Z2661" s="445"/>
      <c r="AA2661" s="441"/>
      <c r="AB2661" s="443"/>
      <c r="AC2661" s="441"/>
      <c r="AD2661" s="444"/>
      <c r="AG2661" s="441"/>
      <c r="AH2661" s="441"/>
      <c r="AI2661" s="443"/>
      <c r="AL2661" s="441"/>
      <c r="AN2661" s="441"/>
      <c r="AO2661" s="443"/>
      <c r="AP2661" s="441"/>
      <c r="AQ2661" s="441"/>
      <c r="AR2661" s="441"/>
      <c r="AS2661" s="441"/>
      <c r="AT2661" s="441"/>
      <c r="AU2661" s="441"/>
      <c r="AV2661" s="443"/>
      <c r="AW2661" s="442"/>
      <c r="AY2661" s="441"/>
      <c r="BC2661" s="441"/>
      <c r="BD2661" s="441"/>
      <c r="BE2661" s="441"/>
      <c r="BF2661" s="441"/>
      <c r="BG2661" s="441"/>
      <c r="BH2661" s="441"/>
      <c r="BI2661" s="441"/>
      <c r="BJ2661" s="441"/>
      <c r="BK2661" s="441"/>
    </row>
    <row r="2662" spans="1:63" x14ac:dyDescent="0.25">
      <c r="A2662" s="443"/>
      <c r="B2662" s="438"/>
      <c r="C2662" s="441"/>
      <c r="D2662" s="441"/>
      <c r="E2662" s="441"/>
      <c r="I2662" s="442"/>
      <c r="Q2662" s="443"/>
      <c r="S2662" s="443"/>
      <c r="T2662" s="441"/>
      <c r="U2662" s="444"/>
      <c r="V2662" s="438"/>
      <c r="W2662" s="443"/>
      <c r="X2662" s="443"/>
      <c r="Y2662" s="441"/>
      <c r="Z2662" s="445"/>
      <c r="AA2662" s="441"/>
      <c r="AB2662" s="443"/>
      <c r="AC2662" s="441"/>
      <c r="AD2662" s="444"/>
      <c r="AG2662" s="441"/>
      <c r="AH2662" s="441"/>
      <c r="AI2662" s="443"/>
      <c r="AL2662" s="441"/>
      <c r="AN2662" s="441"/>
      <c r="AO2662" s="443"/>
      <c r="AP2662" s="441"/>
      <c r="AQ2662" s="441"/>
      <c r="AR2662" s="441"/>
      <c r="AS2662" s="441"/>
      <c r="AT2662" s="441"/>
      <c r="AU2662" s="441"/>
      <c r="AV2662" s="443"/>
      <c r="AW2662" s="442"/>
      <c r="AY2662" s="441"/>
      <c r="BC2662" s="441"/>
      <c r="BD2662" s="441"/>
      <c r="BE2662" s="441"/>
      <c r="BF2662" s="441"/>
      <c r="BG2662" s="441"/>
      <c r="BH2662" s="441"/>
      <c r="BI2662" s="441"/>
      <c r="BJ2662" s="441"/>
      <c r="BK2662" s="441"/>
    </row>
    <row r="2663" spans="1:63" x14ac:dyDescent="0.25">
      <c r="A2663" s="443"/>
      <c r="B2663" s="438"/>
      <c r="C2663" s="441"/>
      <c r="D2663" s="441"/>
      <c r="E2663" s="441"/>
      <c r="I2663" s="442"/>
      <c r="Q2663" s="443"/>
      <c r="S2663" s="443"/>
      <c r="T2663" s="441"/>
      <c r="U2663" s="444"/>
      <c r="V2663" s="438"/>
      <c r="W2663" s="443"/>
      <c r="X2663" s="443"/>
      <c r="Y2663" s="441"/>
      <c r="Z2663" s="445"/>
      <c r="AA2663" s="441"/>
      <c r="AB2663" s="443"/>
      <c r="AC2663" s="441"/>
      <c r="AD2663" s="444"/>
      <c r="AG2663" s="441"/>
      <c r="AH2663" s="441"/>
      <c r="AI2663" s="443"/>
      <c r="AL2663" s="441"/>
      <c r="AN2663" s="441"/>
      <c r="AO2663" s="443"/>
      <c r="AP2663" s="441"/>
      <c r="AQ2663" s="441"/>
      <c r="AR2663" s="441"/>
      <c r="AS2663" s="441"/>
      <c r="AT2663" s="441"/>
      <c r="AU2663" s="441"/>
      <c r="AV2663" s="443"/>
      <c r="AW2663" s="442"/>
      <c r="AY2663" s="441"/>
      <c r="BC2663" s="441"/>
      <c r="BD2663" s="441"/>
      <c r="BE2663" s="441"/>
      <c r="BF2663" s="441"/>
      <c r="BG2663" s="441"/>
      <c r="BH2663" s="441"/>
      <c r="BI2663" s="441"/>
      <c r="BJ2663" s="441"/>
      <c r="BK2663" s="441"/>
    </row>
    <row r="2664" spans="1:63" x14ac:dyDescent="0.25">
      <c r="A2664" s="443"/>
      <c r="B2664" s="438"/>
      <c r="C2664" s="441"/>
      <c r="D2664" s="441"/>
      <c r="E2664" s="441"/>
      <c r="I2664" s="442"/>
      <c r="Q2664" s="443"/>
      <c r="S2664" s="443"/>
      <c r="T2664" s="441"/>
      <c r="U2664" s="444"/>
      <c r="V2664" s="438"/>
      <c r="W2664" s="443"/>
      <c r="X2664" s="443"/>
      <c r="Y2664" s="441"/>
      <c r="Z2664" s="445"/>
      <c r="AA2664" s="441"/>
      <c r="AB2664" s="443"/>
      <c r="AC2664" s="441"/>
      <c r="AD2664" s="444"/>
      <c r="AG2664" s="441"/>
      <c r="AH2664" s="441"/>
      <c r="AI2664" s="443"/>
      <c r="AL2664" s="441"/>
      <c r="AN2664" s="441"/>
      <c r="AO2664" s="443"/>
      <c r="AP2664" s="441"/>
      <c r="AQ2664" s="441"/>
      <c r="AR2664" s="441"/>
      <c r="AS2664" s="441"/>
      <c r="AT2664" s="441"/>
      <c r="AU2664" s="441"/>
      <c r="AV2664" s="443"/>
      <c r="AW2664" s="442"/>
      <c r="AY2664" s="441"/>
      <c r="BC2664" s="441"/>
      <c r="BD2664" s="441"/>
      <c r="BE2664" s="441"/>
      <c r="BF2664" s="441"/>
      <c r="BG2664" s="441"/>
      <c r="BH2664" s="441"/>
      <c r="BI2664" s="441"/>
      <c r="BJ2664" s="441"/>
      <c r="BK2664" s="441"/>
    </row>
    <row r="2665" spans="1:63" x14ac:dyDescent="0.25">
      <c r="A2665" s="443"/>
      <c r="B2665" s="438"/>
      <c r="C2665" s="441"/>
      <c r="D2665" s="441"/>
      <c r="E2665" s="441"/>
      <c r="I2665" s="442"/>
      <c r="Q2665" s="443"/>
      <c r="S2665" s="443"/>
      <c r="T2665" s="441"/>
      <c r="U2665" s="444"/>
      <c r="V2665" s="438"/>
      <c r="W2665" s="443"/>
      <c r="X2665" s="443"/>
      <c r="Y2665" s="441"/>
      <c r="Z2665" s="445"/>
      <c r="AA2665" s="441"/>
      <c r="AB2665" s="443"/>
      <c r="AC2665" s="441"/>
      <c r="AD2665" s="444"/>
      <c r="AG2665" s="441"/>
      <c r="AH2665" s="441"/>
      <c r="AI2665" s="443"/>
      <c r="AL2665" s="441"/>
      <c r="AN2665" s="441"/>
      <c r="AO2665" s="443"/>
      <c r="AP2665" s="441"/>
      <c r="AQ2665" s="441"/>
      <c r="AR2665" s="441"/>
      <c r="AS2665" s="441"/>
      <c r="AT2665" s="441"/>
      <c r="AU2665" s="441"/>
      <c r="AV2665" s="443"/>
      <c r="AW2665" s="442"/>
      <c r="AY2665" s="441"/>
      <c r="BC2665" s="441"/>
      <c r="BD2665" s="441"/>
      <c r="BE2665" s="441"/>
      <c r="BF2665" s="441"/>
      <c r="BG2665" s="441"/>
      <c r="BH2665" s="441"/>
      <c r="BI2665" s="441"/>
      <c r="BJ2665" s="441"/>
      <c r="BK2665" s="441"/>
    </row>
    <row r="2666" spans="1:63" x14ac:dyDescent="0.25">
      <c r="A2666" s="443"/>
      <c r="B2666" s="438"/>
      <c r="C2666" s="441"/>
      <c r="D2666" s="441"/>
      <c r="E2666" s="441"/>
      <c r="I2666" s="442"/>
      <c r="Q2666" s="443"/>
      <c r="S2666" s="443"/>
      <c r="T2666" s="441"/>
      <c r="U2666" s="444"/>
      <c r="V2666" s="438"/>
      <c r="W2666" s="443"/>
      <c r="X2666" s="443"/>
      <c r="Y2666" s="441"/>
      <c r="Z2666" s="445"/>
      <c r="AA2666" s="441"/>
      <c r="AB2666" s="443"/>
      <c r="AC2666" s="441"/>
      <c r="AD2666" s="444"/>
      <c r="AG2666" s="441"/>
      <c r="AH2666" s="441"/>
      <c r="AI2666" s="443"/>
      <c r="AL2666" s="441"/>
      <c r="AN2666" s="441"/>
      <c r="AO2666" s="443"/>
      <c r="AP2666" s="441"/>
      <c r="AQ2666" s="441"/>
      <c r="AR2666" s="441"/>
      <c r="AS2666" s="441"/>
      <c r="AT2666" s="441"/>
      <c r="AU2666" s="441"/>
      <c r="AV2666" s="443"/>
      <c r="AW2666" s="442"/>
      <c r="AY2666" s="441"/>
      <c r="BC2666" s="441"/>
      <c r="BD2666" s="441"/>
      <c r="BE2666" s="441"/>
      <c r="BF2666" s="441"/>
      <c r="BG2666" s="441"/>
      <c r="BH2666" s="441"/>
      <c r="BI2666" s="441"/>
      <c r="BJ2666" s="441"/>
      <c r="BK2666" s="441"/>
    </row>
    <row r="2667" spans="1:63" x14ac:dyDescent="0.25">
      <c r="A2667" s="443"/>
      <c r="B2667" s="438"/>
      <c r="C2667" s="441"/>
      <c r="D2667" s="441"/>
      <c r="E2667" s="441"/>
      <c r="I2667" s="442"/>
      <c r="Q2667" s="443"/>
      <c r="S2667" s="443"/>
      <c r="T2667" s="441"/>
      <c r="U2667" s="444"/>
      <c r="V2667" s="438"/>
      <c r="W2667" s="443"/>
      <c r="X2667" s="443"/>
      <c r="Y2667" s="441"/>
      <c r="Z2667" s="445"/>
      <c r="AA2667" s="441"/>
      <c r="AB2667" s="443"/>
      <c r="AC2667" s="441"/>
      <c r="AD2667" s="444"/>
      <c r="AG2667" s="441"/>
      <c r="AH2667" s="441"/>
      <c r="AI2667" s="443"/>
      <c r="AL2667" s="441"/>
      <c r="AN2667" s="441"/>
      <c r="AO2667" s="443"/>
      <c r="AP2667" s="441"/>
      <c r="AQ2667" s="441"/>
      <c r="AR2667" s="441"/>
      <c r="AS2667" s="441"/>
      <c r="AT2667" s="441"/>
      <c r="AU2667" s="441"/>
      <c r="AV2667" s="443"/>
      <c r="AW2667" s="442"/>
      <c r="AY2667" s="441"/>
      <c r="BC2667" s="441"/>
      <c r="BD2667" s="441"/>
      <c r="BE2667" s="441"/>
      <c r="BF2667" s="441"/>
      <c r="BG2667" s="441"/>
      <c r="BH2667" s="441"/>
      <c r="BI2667" s="441"/>
      <c r="BJ2667" s="441"/>
      <c r="BK2667" s="441"/>
    </row>
    <row r="2668" spans="1:63" x14ac:dyDescent="0.25">
      <c r="A2668" s="443"/>
      <c r="B2668" s="438"/>
      <c r="C2668" s="441"/>
      <c r="D2668" s="441"/>
      <c r="E2668" s="441"/>
      <c r="I2668" s="442"/>
      <c r="Q2668" s="443"/>
      <c r="S2668" s="443"/>
      <c r="T2668" s="441"/>
      <c r="U2668" s="444"/>
      <c r="V2668" s="438"/>
      <c r="W2668" s="443"/>
      <c r="X2668" s="443"/>
      <c r="Y2668" s="441"/>
      <c r="Z2668" s="445"/>
      <c r="AA2668" s="441"/>
      <c r="AB2668" s="443"/>
      <c r="AC2668" s="441"/>
      <c r="AD2668" s="444"/>
      <c r="AG2668" s="441"/>
      <c r="AH2668" s="441"/>
      <c r="AI2668" s="443"/>
      <c r="AL2668" s="441"/>
      <c r="AN2668" s="441"/>
      <c r="AO2668" s="443"/>
      <c r="AP2668" s="441"/>
      <c r="AQ2668" s="441"/>
      <c r="AR2668" s="441"/>
      <c r="AS2668" s="441"/>
      <c r="AT2668" s="441"/>
      <c r="AU2668" s="441"/>
      <c r="AV2668" s="443"/>
      <c r="AW2668" s="442"/>
      <c r="AY2668" s="441"/>
      <c r="BC2668" s="441"/>
      <c r="BD2668" s="441"/>
      <c r="BE2668" s="441"/>
      <c r="BF2668" s="441"/>
      <c r="BG2668" s="441"/>
      <c r="BH2668" s="441"/>
      <c r="BI2668" s="441"/>
      <c r="BJ2668" s="441"/>
      <c r="BK2668" s="441"/>
    </row>
    <row r="2669" spans="1:63" x14ac:dyDescent="0.25">
      <c r="A2669" s="443"/>
      <c r="B2669" s="438"/>
      <c r="C2669" s="441"/>
      <c r="D2669" s="441"/>
      <c r="E2669" s="441"/>
      <c r="I2669" s="442"/>
      <c r="Q2669" s="443"/>
      <c r="S2669" s="443"/>
      <c r="T2669" s="441"/>
      <c r="U2669" s="444"/>
      <c r="V2669" s="438"/>
      <c r="W2669" s="443"/>
      <c r="X2669" s="443"/>
      <c r="Y2669" s="441"/>
      <c r="Z2669" s="445"/>
      <c r="AA2669" s="441"/>
      <c r="AB2669" s="443"/>
      <c r="AC2669" s="441"/>
      <c r="AD2669" s="444"/>
      <c r="AG2669" s="441"/>
      <c r="AH2669" s="441"/>
      <c r="AI2669" s="443"/>
      <c r="AL2669" s="441"/>
      <c r="AN2669" s="441"/>
      <c r="AO2669" s="443"/>
      <c r="AP2669" s="441"/>
      <c r="AQ2669" s="441"/>
      <c r="AR2669" s="441"/>
      <c r="AS2669" s="441"/>
      <c r="AT2669" s="441"/>
      <c r="AU2669" s="441"/>
      <c r="AV2669" s="443"/>
      <c r="AW2669" s="442"/>
      <c r="AY2669" s="441"/>
      <c r="BC2669" s="441"/>
      <c r="BD2669" s="441"/>
      <c r="BE2669" s="441"/>
      <c r="BF2669" s="441"/>
      <c r="BG2669" s="441"/>
      <c r="BH2669" s="441"/>
      <c r="BI2669" s="441"/>
      <c r="BJ2669" s="441"/>
      <c r="BK2669" s="441"/>
    </row>
    <row r="2670" spans="1:63" x14ac:dyDescent="0.25">
      <c r="A2670" s="443"/>
      <c r="B2670" s="438"/>
      <c r="C2670" s="441"/>
      <c r="D2670" s="441"/>
      <c r="E2670" s="441"/>
      <c r="I2670" s="442"/>
      <c r="Q2670" s="443"/>
      <c r="S2670" s="443"/>
      <c r="T2670" s="441"/>
      <c r="U2670" s="444"/>
      <c r="V2670" s="438"/>
      <c r="W2670" s="443"/>
      <c r="X2670" s="443"/>
      <c r="Y2670" s="441"/>
      <c r="Z2670" s="445"/>
      <c r="AA2670" s="441"/>
      <c r="AB2670" s="443"/>
      <c r="AC2670" s="441"/>
      <c r="AD2670" s="444"/>
      <c r="AG2670" s="441"/>
      <c r="AH2670" s="441"/>
      <c r="AI2670" s="443"/>
      <c r="AL2670" s="441"/>
      <c r="AN2670" s="441"/>
      <c r="AO2670" s="443"/>
      <c r="AP2670" s="441"/>
      <c r="AQ2670" s="441"/>
      <c r="AR2670" s="441"/>
      <c r="AS2670" s="441"/>
      <c r="AT2670" s="441"/>
      <c r="AU2670" s="441"/>
      <c r="AV2670" s="443"/>
      <c r="AW2670" s="442"/>
      <c r="AY2670" s="441"/>
      <c r="BC2670" s="441"/>
      <c r="BD2670" s="441"/>
      <c r="BE2670" s="441"/>
      <c r="BF2670" s="441"/>
      <c r="BG2670" s="441"/>
      <c r="BH2670" s="441"/>
      <c r="BI2670" s="441"/>
      <c r="BJ2670" s="441"/>
      <c r="BK2670" s="441"/>
    </row>
    <row r="2671" spans="1:63" x14ac:dyDescent="0.25">
      <c r="A2671" s="443"/>
      <c r="B2671" s="438"/>
      <c r="C2671" s="441"/>
      <c r="D2671" s="441"/>
      <c r="E2671" s="441"/>
      <c r="I2671" s="442"/>
      <c r="Q2671" s="443"/>
      <c r="S2671" s="443"/>
      <c r="T2671" s="441"/>
      <c r="U2671" s="444"/>
      <c r="V2671" s="438"/>
      <c r="W2671" s="443"/>
      <c r="X2671" s="443"/>
      <c r="Y2671" s="441"/>
      <c r="Z2671" s="445"/>
      <c r="AA2671" s="441"/>
      <c r="AB2671" s="443"/>
      <c r="AC2671" s="441"/>
      <c r="AD2671" s="444"/>
      <c r="AG2671" s="441"/>
      <c r="AH2671" s="441"/>
      <c r="AI2671" s="443"/>
      <c r="AL2671" s="441"/>
      <c r="AN2671" s="441"/>
      <c r="AO2671" s="443"/>
      <c r="AP2671" s="441"/>
      <c r="AQ2671" s="441"/>
      <c r="AR2671" s="441"/>
      <c r="AS2671" s="441"/>
      <c r="AT2671" s="441"/>
      <c r="AU2671" s="441"/>
      <c r="AV2671" s="443"/>
      <c r="AW2671" s="442"/>
      <c r="AY2671" s="441"/>
      <c r="BC2671" s="441"/>
      <c r="BD2671" s="441"/>
      <c r="BE2671" s="441"/>
      <c r="BF2671" s="441"/>
      <c r="BG2671" s="441"/>
      <c r="BH2671" s="441"/>
      <c r="BI2671" s="441"/>
      <c r="BJ2671" s="441"/>
      <c r="BK2671" s="441"/>
    </row>
    <row r="2672" spans="1:63" x14ac:dyDescent="0.25">
      <c r="A2672" s="443"/>
      <c r="B2672" s="438"/>
      <c r="C2672" s="441"/>
      <c r="D2672" s="441"/>
      <c r="E2672" s="441"/>
      <c r="I2672" s="442"/>
      <c r="Q2672" s="443"/>
      <c r="S2672" s="443"/>
      <c r="T2672" s="441"/>
      <c r="U2672" s="444"/>
      <c r="V2672" s="438"/>
      <c r="W2672" s="443"/>
      <c r="X2672" s="443"/>
      <c r="Y2672" s="441"/>
      <c r="Z2672" s="445"/>
      <c r="AA2672" s="441"/>
      <c r="AB2672" s="443"/>
      <c r="AC2672" s="441"/>
      <c r="AD2672" s="444"/>
      <c r="AG2672" s="441"/>
      <c r="AH2672" s="441"/>
      <c r="AI2672" s="443"/>
      <c r="AL2672" s="441"/>
      <c r="AN2672" s="441"/>
      <c r="AO2672" s="443"/>
      <c r="AP2672" s="441"/>
      <c r="AQ2672" s="441"/>
      <c r="AR2672" s="441"/>
      <c r="AS2672" s="441"/>
      <c r="AT2672" s="441"/>
      <c r="AU2672" s="441"/>
      <c r="AV2672" s="443"/>
      <c r="AW2672" s="442"/>
      <c r="AY2672" s="441"/>
      <c r="BC2672" s="441"/>
      <c r="BD2672" s="441"/>
      <c r="BE2672" s="441"/>
      <c r="BF2672" s="441"/>
      <c r="BG2672" s="441"/>
      <c r="BH2672" s="441"/>
      <c r="BI2672" s="441"/>
      <c r="BJ2672" s="441"/>
      <c r="BK2672" s="441"/>
    </row>
    <row r="2673" spans="1:63" x14ac:dyDescent="0.25">
      <c r="A2673" s="443"/>
      <c r="B2673" s="438"/>
      <c r="C2673" s="441"/>
      <c r="D2673" s="441"/>
      <c r="E2673" s="441"/>
      <c r="I2673" s="442"/>
      <c r="Q2673" s="443"/>
      <c r="S2673" s="443"/>
      <c r="T2673" s="441"/>
      <c r="U2673" s="444"/>
      <c r="V2673" s="438"/>
      <c r="W2673" s="443"/>
      <c r="X2673" s="443"/>
      <c r="Y2673" s="441"/>
      <c r="Z2673" s="445"/>
      <c r="AA2673" s="441"/>
      <c r="AB2673" s="443"/>
      <c r="AC2673" s="441"/>
      <c r="AD2673" s="444"/>
      <c r="AG2673" s="441"/>
      <c r="AH2673" s="441"/>
      <c r="AI2673" s="443"/>
      <c r="AL2673" s="441"/>
      <c r="AN2673" s="441"/>
      <c r="AO2673" s="443"/>
      <c r="AP2673" s="441"/>
      <c r="AQ2673" s="441"/>
      <c r="AR2673" s="441"/>
      <c r="AS2673" s="441"/>
      <c r="AT2673" s="441"/>
      <c r="AU2673" s="441"/>
      <c r="AV2673" s="443"/>
      <c r="AW2673" s="442"/>
      <c r="AY2673" s="441"/>
      <c r="BC2673" s="441"/>
      <c r="BD2673" s="441"/>
      <c r="BE2673" s="441"/>
      <c r="BF2673" s="441"/>
      <c r="BG2673" s="441"/>
      <c r="BH2673" s="441"/>
      <c r="BI2673" s="441"/>
      <c r="BJ2673" s="441"/>
      <c r="BK2673" s="441"/>
    </row>
    <row r="2674" spans="1:63" x14ac:dyDescent="0.25">
      <c r="A2674" s="443"/>
      <c r="B2674" s="438"/>
      <c r="C2674" s="441"/>
      <c r="D2674" s="441"/>
      <c r="E2674" s="441"/>
      <c r="I2674" s="442"/>
      <c r="Q2674" s="443"/>
      <c r="S2674" s="443"/>
      <c r="T2674" s="441"/>
      <c r="U2674" s="444"/>
      <c r="V2674" s="438"/>
      <c r="W2674" s="443"/>
      <c r="X2674" s="443"/>
      <c r="Y2674" s="441"/>
      <c r="Z2674" s="445"/>
      <c r="AA2674" s="441"/>
      <c r="AB2674" s="443"/>
      <c r="AC2674" s="441"/>
      <c r="AD2674" s="444"/>
      <c r="AG2674" s="441"/>
      <c r="AH2674" s="441"/>
      <c r="AI2674" s="443"/>
      <c r="AL2674" s="441"/>
      <c r="AN2674" s="441"/>
      <c r="AO2674" s="443"/>
      <c r="AP2674" s="441"/>
      <c r="AQ2674" s="441"/>
      <c r="AR2674" s="441"/>
      <c r="AS2674" s="441"/>
      <c r="AT2674" s="441"/>
      <c r="AU2674" s="441"/>
      <c r="AV2674" s="443"/>
      <c r="AW2674" s="442"/>
      <c r="AY2674" s="441"/>
      <c r="BC2674" s="441"/>
      <c r="BD2674" s="441"/>
      <c r="BE2674" s="441"/>
      <c r="BF2674" s="441"/>
      <c r="BG2674" s="441"/>
      <c r="BH2674" s="441"/>
      <c r="BI2674" s="441"/>
      <c r="BJ2674" s="441"/>
      <c r="BK2674" s="441"/>
    </row>
    <row r="2675" spans="1:63" x14ac:dyDescent="0.25">
      <c r="A2675" s="443"/>
      <c r="B2675" s="438"/>
      <c r="C2675" s="441"/>
      <c r="D2675" s="441"/>
      <c r="E2675" s="441"/>
      <c r="I2675" s="442"/>
      <c r="Q2675" s="443"/>
      <c r="S2675" s="443"/>
      <c r="T2675" s="441"/>
      <c r="U2675" s="444"/>
      <c r="V2675" s="438"/>
      <c r="W2675" s="443"/>
      <c r="X2675" s="443"/>
      <c r="Y2675" s="441"/>
      <c r="Z2675" s="445"/>
      <c r="AA2675" s="441"/>
      <c r="AB2675" s="443"/>
      <c r="AC2675" s="441"/>
      <c r="AD2675" s="444"/>
      <c r="AG2675" s="441"/>
      <c r="AH2675" s="441"/>
      <c r="AI2675" s="443"/>
      <c r="AL2675" s="441"/>
      <c r="AN2675" s="441"/>
      <c r="AO2675" s="443"/>
      <c r="AP2675" s="441"/>
      <c r="AQ2675" s="441"/>
      <c r="AR2675" s="441"/>
      <c r="AS2675" s="441"/>
      <c r="AT2675" s="441"/>
      <c r="AU2675" s="441"/>
      <c r="AV2675" s="443"/>
      <c r="AW2675" s="442"/>
      <c r="AY2675" s="441"/>
      <c r="BC2675" s="441"/>
      <c r="BD2675" s="441"/>
      <c r="BE2675" s="441"/>
      <c r="BF2675" s="441"/>
      <c r="BG2675" s="441"/>
      <c r="BH2675" s="441"/>
      <c r="BI2675" s="441"/>
      <c r="BJ2675" s="441"/>
      <c r="BK2675" s="441"/>
    </row>
    <row r="2676" spans="1:63" x14ac:dyDescent="0.25">
      <c r="A2676" s="443"/>
      <c r="B2676" s="438"/>
      <c r="C2676" s="441"/>
      <c r="D2676" s="441"/>
      <c r="E2676" s="441"/>
      <c r="I2676" s="442"/>
      <c r="Q2676" s="443"/>
      <c r="S2676" s="443"/>
      <c r="T2676" s="441"/>
      <c r="U2676" s="444"/>
      <c r="V2676" s="438"/>
      <c r="W2676" s="443"/>
      <c r="X2676" s="443"/>
      <c r="Y2676" s="441"/>
      <c r="Z2676" s="445"/>
      <c r="AA2676" s="441"/>
      <c r="AB2676" s="443"/>
      <c r="AC2676" s="441"/>
      <c r="AD2676" s="444"/>
      <c r="AG2676" s="441"/>
      <c r="AH2676" s="441"/>
      <c r="AI2676" s="443"/>
      <c r="AL2676" s="441"/>
      <c r="AN2676" s="441"/>
      <c r="AO2676" s="443"/>
      <c r="AP2676" s="441"/>
      <c r="AQ2676" s="441"/>
      <c r="AR2676" s="441"/>
      <c r="AS2676" s="441"/>
      <c r="AT2676" s="441"/>
      <c r="AU2676" s="441"/>
      <c r="AV2676" s="443"/>
      <c r="AW2676" s="442"/>
      <c r="AY2676" s="441"/>
      <c r="BC2676" s="441"/>
      <c r="BD2676" s="441"/>
      <c r="BE2676" s="441"/>
      <c r="BF2676" s="441"/>
      <c r="BG2676" s="441"/>
      <c r="BH2676" s="441"/>
      <c r="BI2676" s="441"/>
      <c r="BJ2676" s="441"/>
      <c r="BK2676" s="441"/>
    </row>
    <row r="2677" spans="1:63" x14ac:dyDescent="0.25">
      <c r="A2677" s="443"/>
      <c r="B2677" s="438"/>
      <c r="C2677" s="441"/>
      <c r="D2677" s="441"/>
      <c r="E2677" s="441"/>
      <c r="I2677" s="442"/>
      <c r="Q2677" s="443"/>
      <c r="S2677" s="443"/>
      <c r="T2677" s="441"/>
      <c r="U2677" s="444"/>
      <c r="V2677" s="438"/>
      <c r="W2677" s="443"/>
      <c r="X2677" s="443"/>
      <c r="Y2677" s="441"/>
      <c r="Z2677" s="445"/>
      <c r="AA2677" s="441"/>
      <c r="AB2677" s="443"/>
      <c r="AC2677" s="441"/>
      <c r="AD2677" s="444"/>
      <c r="AG2677" s="441"/>
      <c r="AH2677" s="441"/>
      <c r="AI2677" s="443"/>
      <c r="AL2677" s="441"/>
      <c r="AN2677" s="441"/>
      <c r="AO2677" s="443"/>
      <c r="AP2677" s="441"/>
      <c r="AQ2677" s="441"/>
      <c r="AR2677" s="441"/>
      <c r="AS2677" s="441"/>
      <c r="AT2677" s="441"/>
      <c r="AU2677" s="441"/>
      <c r="AV2677" s="443"/>
      <c r="AW2677" s="442"/>
      <c r="AY2677" s="441"/>
      <c r="BC2677" s="441"/>
      <c r="BD2677" s="441"/>
      <c r="BE2677" s="441"/>
      <c r="BF2677" s="441"/>
      <c r="BG2677" s="441"/>
      <c r="BH2677" s="441"/>
      <c r="BI2677" s="441"/>
      <c r="BJ2677" s="441"/>
      <c r="BK2677" s="441"/>
    </row>
    <row r="2678" spans="1:63" x14ac:dyDescent="0.25">
      <c r="A2678" s="443"/>
      <c r="B2678" s="438"/>
      <c r="C2678" s="441"/>
      <c r="D2678" s="441"/>
      <c r="E2678" s="441"/>
      <c r="I2678" s="442"/>
      <c r="Q2678" s="443"/>
      <c r="S2678" s="443"/>
      <c r="T2678" s="441"/>
      <c r="U2678" s="444"/>
      <c r="V2678" s="438"/>
      <c r="W2678" s="443"/>
      <c r="X2678" s="443"/>
      <c r="Y2678" s="441"/>
      <c r="Z2678" s="445"/>
      <c r="AA2678" s="441"/>
      <c r="AB2678" s="443"/>
      <c r="AC2678" s="441"/>
      <c r="AD2678" s="444"/>
      <c r="AG2678" s="441"/>
      <c r="AH2678" s="441"/>
      <c r="AI2678" s="443"/>
      <c r="AL2678" s="441"/>
      <c r="AN2678" s="441"/>
      <c r="AO2678" s="443"/>
      <c r="AP2678" s="441"/>
      <c r="AQ2678" s="441"/>
      <c r="AR2678" s="441"/>
      <c r="AS2678" s="441"/>
      <c r="AT2678" s="441"/>
      <c r="AU2678" s="441"/>
      <c r="AV2678" s="443"/>
      <c r="AW2678" s="442"/>
      <c r="AY2678" s="441"/>
      <c r="BC2678" s="441"/>
      <c r="BD2678" s="441"/>
      <c r="BE2678" s="441"/>
      <c r="BF2678" s="441"/>
      <c r="BG2678" s="441"/>
      <c r="BH2678" s="441"/>
      <c r="BI2678" s="441"/>
      <c r="BJ2678" s="441"/>
      <c r="BK2678" s="441"/>
    </row>
    <row r="2679" spans="1:63" x14ac:dyDescent="0.25">
      <c r="A2679" s="443"/>
      <c r="B2679" s="438"/>
      <c r="C2679" s="441"/>
      <c r="D2679" s="441"/>
      <c r="E2679" s="441"/>
      <c r="I2679" s="442"/>
      <c r="Q2679" s="443"/>
      <c r="S2679" s="443"/>
      <c r="T2679" s="441"/>
      <c r="U2679" s="444"/>
      <c r="V2679" s="438"/>
      <c r="W2679" s="443"/>
      <c r="X2679" s="443"/>
      <c r="Y2679" s="441"/>
      <c r="Z2679" s="445"/>
      <c r="AA2679" s="441"/>
      <c r="AB2679" s="443"/>
      <c r="AC2679" s="441"/>
      <c r="AD2679" s="444"/>
      <c r="AG2679" s="441"/>
      <c r="AH2679" s="441"/>
      <c r="AI2679" s="443"/>
      <c r="AL2679" s="441"/>
      <c r="AN2679" s="441"/>
      <c r="AO2679" s="443"/>
      <c r="AP2679" s="441"/>
      <c r="AQ2679" s="441"/>
      <c r="AR2679" s="441"/>
      <c r="AS2679" s="441"/>
      <c r="AT2679" s="441"/>
      <c r="AU2679" s="441"/>
      <c r="AV2679" s="443"/>
      <c r="AW2679" s="442"/>
      <c r="AY2679" s="441"/>
      <c r="BC2679" s="441"/>
      <c r="BD2679" s="441"/>
      <c r="BE2679" s="441"/>
      <c r="BF2679" s="441"/>
      <c r="BG2679" s="441"/>
      <c r="BH2679" s="441"/>
      <c r="BI2679" s="441"/>
      <c r="BJ2679" s="441"/>
      <c r="BK2679" s="441"/>
    </row>
    <row r="2680" spans="1:63" x14ac:dyDescent="0.25">
      <c r="A2680" s="443"/>
      <c r="B2680" s="438"/>
      <c r="C2680" s="441"/>
      <c r="D2680" s="441"/>
      <c r="E2680" s="441"/>
      <c r="I2680" s="442"/>
      <c r="Q2680" s="443"/>
      <c r="S2680" s="443"/>
      <c r="T2680" s="441"/>
      <c r="U2680" s="444"/>
      <c r="V2680" s="438"/>
      <c r="W2680" s="443"/>
      <c r="X2680" s="443"/>
      <c r="Y2680" s="441"/>
      <c r="Z2680" s="445"/>
      <c r="AA2680" s="441"/>
      <c r="AB2680" s="443"/>
      <c r="AC2680" s="441"/>
      <c r="AD2680" s="444"/>
      <c r="AG2680" s="441"/>
      <c r="AH2680" s="441"/>
      <c r="AI2680" s="443"/>
      <c r="AL2680" s="441"/>
      <c r="AN2680" s="441"/>
      <c r="AO2680" s="443"/>
      <c r="AP2680" s="441"/>
      <c r="AQ2680" s="441"/>
      <c r="AR2680" s="441"/>
      <c r="AS2680" s="441"/>
      <c r="AT2680" s="441"/>
      <c r="AU2680" s="441"/>
      <c r="AV2680" s="443"/>
      <c r="AW2680" s="442"/>
      <c r="AY2680" s="441"/>
      <c r="BC2680" s="441"/>
      <c r="BD2680" s="441"/>
      <c r="BE2680" s="441"/>
      <c r="BF2680" s="441"/>
      <c r="BG2680" s="441"/>
      <c r="BH2680" s="441"/>
      <c r="BI2680" s="441"/>
      <c r="BJ2680" s="441"/>
      <c r="BK2680" s="441"/>
    </row>
    <row r="2681" spans="1:63" x14ac:dyDescent="0.25">
      <c r="A2681" s="443"/>
      <c r="B2681" s="438"/>
      <c r="C2681" s="441"/>
      <c r="D2681" s="441"/>
      <c r="E2681" s="441"/>
      <c r="I2681" s="442"/>
      <c r="Q2681" s="443"/>
      <c r="S2681" s="443"/>
      <c r="T2681" s="441"/>
      <c r="U2681" s="444"/>
      <c r="V2681" s="438"/>
      <c r="W2681" s="443"/>
      <c r="X2681" s="443"/>
      <c r="Y2681" s="441"/>
      <c r="Z2681" s="445"/>
      <c r="AA2681" s="441"/>
      <c r="AB2681" s="443"/>
      <c r="AC2681" s="441"/>
      <c r="AD2681" s="444"/>
      <c r="AG2681" s="441"/>
      <c r="AH2681" s="441"/>
      <c r="AI2681" s="443"/>
      <c r="AL2681" s="441"/>
      <c r="AN2681" s="441"/>
      <c r="AO2681" s="443"/>
      <c r="AP2681" s="441"/>
      <c r="AQ2681" s="441"/>
      <c r="AR2681" s="441"/>
      <c r="AS2681" s="441"/>
      <c r="AT2681" s="441"/>
      <c r="AU2681" s="441"/>
      <c r="AV2681" s="443"/>
      <c r="AW2681" s="442"/>
      <c r="AY2681" s="441"/>
      <c r="BC2681" s="441"/>
      <c r="BD2681" s="441"/>
      <c r="BE2681" s="441"/>
      <c r="BF2681" s="441"/>
      <c r="BG2681" s="441"/>
      <c r="BH2681" s="441"/>
      <c r="BI2681" s="441"/>
      <c r="BJ2681" s="441"/>
      <c r="BK2681" s="441"/>
    </row>
    <row r="2682" spans="1:63" x14ac:dyDescent="0.25">
      <c r="A2682" s="443"/>
      <c r="B2682" s="438"/>
      <c r="C2682" s="441"/>
      <c r="D2682" s="441"/>
      <c r="E2682" s="441"/>
      <c r="I2682" s="442"/>
      <c r="Q2682" s="443"/>
      <c r="S2682" s="443"/>
      <c r="T2682" s="441"/>
      <c r="U2682" s="444"/>
      <c r="V2682" s="438"/>
      <c r="W2682" s="443"/>
      <c r="X2682" s="443"/>
      <c r="Y2682" s="441"/>
      <c r="Z2682" s="445"/>
      <c r="AA2682" s="441"/>
      <c r="AB2682" s="443"/>
      <c r="AC2682" s="441"/>
      <c r="AD2682" s="444"/>
      <c r="AG2682" s="441"/>
      <c r="AH2682" s="441"/>
      <c r="AI2682" s="443"/>
      <c r="AL2682" s="441"/>
      <c r="AN2682" s="441"/>
      <c r="AO2682" s="443"/>
      <c r="AP2682" s="441"/>
      <c r="AQ2682" s="441"/>
      <c r="AR2682" s="441"/>
      <c r="AS2682" s="441"/>
      <c r="AT2682" s="441"/>
      <c r="AU2682" s="441"/>
      <c r="AV2682" s="443"/>
      <c r="AW2682" s="442"/>
      <c r="AY2682" s="441"/>
      <c r="BC2682" s="441"/>
      <c r="BD2682" s="441"/>
      <c r="BE2682" s="441"/>
      <c r="BF2682" s="441"/>
      <c r="BG2682" s="441"/>
      <c r="BH2682" s="441"/>
      <c r="BI2682" s="441"/>
      <c r="BJ2682" s="441"/>
      <c r="BK2682" s="441"/>
    </row>
    <row r="2683" spans="1:63" x14ac:dyDescent="0.25">
      <c r="A2683" s="443"/>
      <c r="B2683" s="438"/>
      <c r="C2683" s="441"/>
      <c r="D2683" s="441"/>
      <c r="E2683" s="441"/>
      <c r="I2683" s="442"/>
      <c r="Q2683" s="443"/>
      <c r="S2683" s="443"/>
      <c r="T2683" s="441"/>
      <c r="U2683" s="444"/>
      <c r="V2683" s="438"/>
      <c r="W2683" s="443"/>
      <c r="X2683" s="443"/>
      <c r="Y2683" s="441"/>
      <c r="Z2683" s="445"/>
      <c r="AA2683" s="441"/>
      <c r="AB2683" s="443"/>
      <c r="AC2683" s="441"/>
      <c r="AD2683" s="444"/>
      <c r="AG2683" s="441"/>
      <c r="AH2683" s="441"/>
      <c r="AI2683" s="443"/>
      <c r="AL2683" s="441"/>
      <c r="AN2683" s="441"/>
      <c r="AO2683" s="443"/>
      <c r="AP2683" s="441"/>
      <c r="AQ2683" s="441"/>
      <c r="AR2683" s="441"/>
      <c r="AS2683" s="441"/>
      <c r="AT2683" s="441"/>
      <c r="AU2683" s="441"/>
      <c r="AV2683" s="443"/>
      <c r="AW2683" s="442"/>
      <c r="AY2683" s="441"/>
      <c r="BC2683" s="441"/>
      <c r="BD2683" s="441"/>
      <c r="BE2683" s="441"/>
      <c r="BF2683" s="441"/>
      <c r="BG2683" s="441"/>
      <c r="BH2683" s="441"/>
      <c r="BI2683" s="441"/>
      <c r="BJ2683" s="441"/>
      <c r="BK2683" s="441"/>
    </row>
    <row r="2684" spans="1:63" x14ac:dyDescent="0.25">
      <c r="A2684" s="443"/>
      <c r="B2684" s="438"/>
      <c r="C2684" s="441"/>
      <c r="D2684" s="441"/>
      <c r="E2684" s="441"/>
      <c r="I2684" s="442"/>
      <c r="Q2684" s="443"/>
      <c r="S2684" s="443"/>
      <c r="T2684" s="441"/>
      <c r="U2684" s="444"/>
      <c r="V2684" s="438"/>
      <c r="W2684" s="443"/>
      <c r="X2684" s="443"/>
      <c r="Y2684" s="441"/>
      <c r="Z2684" s="445"/>
      <c r="AA2684" s="441"/>
      <c r="AB2684" s="443"/>
      <c r="AC2684" s="441"/>
      <c r="AD2684" s="444"/>
      <c r="AG2684" s="441"/>
      <c r="AH2684" s="441"/>
      <c r="AI2684" s="443"/>
      <c r="AL2684" s="441"/>
      <c r="AN2684" s="441"/>
      <c r="AO2684" s="443"/>
      <c r="AP2684" s="441"/>
      <c r="AQ2684" s="441"/>
      <c r="AR2684" s="441"/>
      <c r="AS2684" s="441"/>
      <c r="AT2684" s="441"/>
      <c r="AU2684" s="441"/>
      <c r="AV2684" s="443"/>
      <c r="AW2684" s="442"/>
      <c r="AY2684" s="441"/>
      <c r="BC2684" s="441"/>
      <c r="BD2684" s="441"/>
      <c r="BE2684" s="441"/>
      <c r="BF2684" s="441"/>
      <c r="BG2684" s="441"/>
      <c r="BH2684" s="441"/>
      <c r="BI2684" s="441"/>
      <c r="BJ2684" s="441"/>
      <c r="BK2684" s="441"/>
    </row>
    <row r="2685" spans="1:63" x14ac:dyDescent="0.25">
      <c r="A2685" s="443"/>
      <c r="B2685" s="438"/>
      <c r="C2685" s="441"/>
      <c r="D2685" s="441"/>
      <c r="E2685" s="441"/>
      <c r="I2685" s="442"/>
      <c r="Q2685" s="443"/>
      <c r="S2685" s="443"/>
      <c r="T2685" s="441"/>
      <c r="U2685" s="444"/>
      <c r="V2685" s="438"/>
      <c r="W2685" s="443"/>
      <c r="X2685" s="443"/>
      <c r="Y2685" s="441"/>
      <c r="Z2685" s="445"/>
      <c r="AA2685" s="441"/>
      <c r="AB2685" s="443"/>
      <c r="AC2685" s="441"/>
      <c r="AD2685" s="444"/>
      <c r="AG2685" s="441"/>
      <c r="AH2685" s="441"/>
      <c r="AI2685" s="443"/>
      <c r="AL2685" s="441"/>
      <c r="AN2685" s="441"/>
      <c r="AO2685" s="443"/>
      <c r="AP2685" s="441"/>
      <c r="AQ2685" s="441"/>
      <c r="AR2685" s="441"/>
      <c r="AS2685" s="441"/>
      <c r="AT2685" s="441"/>
      <c r="AU2685" s="441"/>
      <c r="AV2685" s="443"/>
      <c r="AW2685" s="442"/>
      <c r="AY2685" s="441"/>
      <c r="BC2685" s="441"/>
      <c r="BD2685" s="441"/>
      <c r="BE2685" s="441"/>
      <c r="BF2685" s="441"/>
      <c r="BG2685" s="441"/>
      <c r="BH2685" s="441"/>
      <c r="BI2685" s="441"/>
      <c r="BJ2685" s="441"/>
      <c r="BK2685" s="441"/>
    </row>
    <row r="2686" spans="1:63" x14ac:dyDescent="0.25">
      <c r="A2686" s="443"/>
      <c r="B2686" s="438"/>
      <c r="C2686" s="441"/>
      <c r="D2686" s="441"/>
      <c r="E2686" s="441"/>
      <c r="I2686" s="442"/>
      <c r="Q2686" s="443"/>
      <c r="S2686" s="443"/>
      <c r="T2686" s="441"/>
      <c r="U2686" s="444"/>
      <c r="V2686" s="438"/>
      <c r="W2686" s="443"/>
      <c r="X2686" s="443"/>
      <c r="Y2686" s="441"/>
      <c r="Z2686" s="445"/>
      <c r="AA2686" s="441"/>
      <c r="AB2686" s="443"/>
      <c r="AC2686" s="441"/>
      <c r="AD2686" s="444"/>
      <c r="AG2686" s="441"/>
      <c r="AH2686" s="441"/>
      <c r="AI2686" s="443"/>
      <c r="AL2686" s="441"/>
      <c r="AN2686" s="441"/>
      <c r="AO2686" s="443"/>
      <c r="AP2686" s="441"/>
      <c r="AQ2686" s="441"/>
      <c r="AR2686" s="441"/>
      <c r="AS2686" s="441"/>
      <c r="AT2686" s="441"/>
      <c r="AU2686" s="441"/>
      <c r="AV2686" s="443"/>
      <c r="AW2686" s="442"/>
      <c r="AY2686" s="441"/>
      <c r="BC2686" s="441"/>
      <c r="BD2686" s="441"/>
      <c r="BE2686" s="441"/>
      <c r="BF2686" s="441"/>
      <c r="BG2686" s="441"/>
      <c r="BH2686" s="441"/>
      <c r="BI2686" s="441"/>
      <c r="BJ2686" s="441"/>
      <c r="BK2686" s="441"/>
    </row>
    <row r="2687" spans="1:63" x14ac:dyDescent="0.25">
      <c r="A2687" s="443"/>
      <c r="B2687" s="438"/>
      <c r="C2687" s="441"/>
      <c r="D2687" s="441"/>
      <c r="E2687" s="441"/>
      <c r="I2687" s="442"/>
      <c r="Q2687" s="443"/>
      <c r="S2687" s="443"/>
      <c r="T2687" s="441"/>
      <c r="U2687" s="444"/>
      <c r="V2687" s="438"/>
      <c r="W2687" s="443"/>
      <c r="X2687" s="443"/>
      <c r="Y2687" s="441"/>
      <c r="Z2687" s="445"/>
      <c r="AA2687" s="441"/>
      <c r="AB2687" s="443"/>
      <c r="AC2687" s="441"/>
      <c r="AD2687" s="444"/>
      <c r="AG2687" s="441"/>
      <c r="AH2687" s="441"/>
      <c r="AI2687" s="443"/>
      <c r="AL2687" s="441"/>
      <c r="AN2687" s="441"/>
      <c r="AO2687" s="443"/>
      <c r="AP2687" s="441"/>
      <c r="AQ2687" s="441"/>
      <c r="AR2687" s="441"/>
      <c r="AS2687" s="441"/>
      <c r="AT2687" s="441"/>
      <c r="AU2687" s="441"/>
      <c r="AV2687" s="443"/>
      <c r="AW2687" s="442"/>
      <c r="AY2687" s="441"/>
      <c r="BC2687" s="441"/>
      <c r="BD2687" s="441"/>
      <c r="BE2687" s="441"/>
      <c r="BF2687" s="441"/>
      <c r="BG2687" s="441"/>
      <c r="BH2687" s="441"/>
      <c r="BI2687" s="441"/>
      <c r="BJ2687" s="441"/>
      <c r="BK2687" s="441"/>
    </row>
    <row r="2688" spans="1:63" x14ac:dyDescent="0.25">
      <c r="A2688" s="443"/>
      <c r="B2688" s="438"/>
      <c r="C2688" s="441"/>
      <c r="D2688" s="441"/>
      <c r="E2688" s="441"/>
      <c r="I2688" s="442"/>
      <c r="Q2688" s="443"/>
      <c r="S2688" s="443"/>
      <c r="T2688" s="441"/>
      <c r="U2688" s="444"/>
      <c r="V2688" s="438"/>
      <c r="W2688" s="443"/>
      <c r="X2688" s="443"/>
      <c r="Y2688" s="441"/>
      <c r="Z2688" s="445"/>
      <c r="AA2688" s="441"/>
      <c r="AB2688" s="443"/>
      <c r="AC2688" s="441"/>
      <c r="AD2688" s="444"/>
      <c r="AG2688" s="441"/>
      <c r="AH2688" s="441"/>
      <c r="AI2688" s="443"/>
      <c r="AL2688" s="441"/>
      <c r="AN2688" s="441"/>
      <c r="AO2688" s="443"/>
      <c r="AP2688" s="441"/>
      <c r="AQ2688" s="441"/>
      <c r="AR2688" s="441"/>
      <c r="AS2688" s="441"/>
      <c r="AT2688" s="441"/>
      <c r="AU2688" s="441"/>
      <c r="AV2688" s="443"/>
      <c r="AW2688" s="442"/>
      <c r="AY2688" s="441"/>
      <c r="BC2688" s="441"/>
      <c r="BD2688" s="441"/>
      <c r="BE2688" s="441"/>
      <c r="BF2688" s="441"/>
      <c r="BG2688" s="441"/>
      <c r="BH2688" s="441"/>
      <c r="BI2688" s="441"/>
      <c r="BJ2688" s="441"/>
      <c r="BK2688" s="441"/>
    </row>
    <row r="2689" spans="1:63" x14ac:dyDescent="0.25">
      <c r="A2689" s="443"/>
      <c r="B2689" s="438"/>
      <c r="C2689" s="441"/>
      <c r="D2689" s="441"/>
      <c r="E2689" s="441"/>
      <c r="I2689" s="442"/>
      <c r="Q2689" s="443"/>
      <c r="S2689" s="443"/>
      <c r="T2689" s="441"/>
      <c r="U2689" s="444"/>
      <c r="V2689" s="438"/>
      <c r="W2689" s="443"/>
      <c r="X2689" s="443"/>
      <c r="Y2689" s="441"/>
      <c r="Z2689" s="445"/>
      <c r="AA2689" s="441"/>
      <c r="AB2689" s="443"/>
      <c r="AC2689" s="441"/>
      <c r="AD2689" s="444"/>
      <c r="AG2689" s="441"/>
      <c r="AH2689" s="441"/>
      <c r="AI2689" s="443"/>
      <c r="AL2689" s="441"/>
      <c r="AN2689" s="441"/>
      <c r="AO2689" s="443"/>
      <c r="AP2689" s="441"/>
      <c r="AQ2689" s="441"/>
      <c r="AR2689" s="441"/>
      <c r="AS2689" s="441"/>
      <c r="AT2689" s="441"/>
      <c r="AU2689" s="441"/>
      <c r="AV2689" s="443"/>
      <c r="AW2689" s="442"/>
      <c r="AY2689" s="441"/>
      <c r="BC2689" s="441"/>
      <c r="BD2689" s="441"/>
      <c r="BE2689" s="441"/>
      <c r="BF2689" s="441"/>
      <c r="BG2689" s="441"/>
      <c r="BH2689" s="441"/>
      <c r="BI2689" s="441"/>
      <c r="BJ2689" s="441"/>
      <c r="BK2689" s="441"/>
    </row>
    <row r="2690" spans="1:63" x14ac:dyDescent="0.25">
      <c r="A2690" s="443"/>
      <c r="B2690" s="438"/>
      <c r="C2690" s="441"/>
      <c r="D2690" s="441"/>
      <c r="E2690" s="441"/>
      <c r="I2690" s="442"/>
      <c r="Q2690" s="443"/>
      <c r="S2690" s="443"/>
      <c r="T2690" s="441"/>
      <c r="U2690" s="444"/>
      <c r="V2690" s="438"/>
      <c r="W2690" s="443"/>
      <c r="X2690" s="443"/>
      <c r="Y2690" s="441"/>
      <c r="Z2690" s="445"/>
      <c r="AA2690" s="441"/>
      <c r="AB2690" s="443"/>
      <c r="AC2690" s="441"/>
      <c r="AD2690" s="444"/>
      <c r="AG2690" s="441"/>
      <c r="AH2690" s="441"/>
      <c r="AI2690" s="443"/>
      <c r="AL2690" s="441"/>
      <c r="AN2690" s="441"/>
      <c r="AO2690" s="443"/>
      <c r="AP2690" s="441"/>
      <c r="AQ2690" s="441"/>
      <c r="AR2690" s="441"/>
      <c r="AS2690" s="441"/>
      <c r="AT2690" s="441"/>
      <c r="AU2690" s="441"/>
      <c r="AV2690" s="443"/>
      <c r="AW2690" s="442"/>
      <c r="AY2690" s="441"/>
      <c r="BC2690" s="441"/>
      <c r="BD2690" s="441"/>
      <c r="BE2690" s="441"/>
      <c r="BF2690" s="441"/>
      <c r="BG2690" s="441"/>
      <c r="BH2690" s="441"/>
      <c r="BI2690" s="441"/>
      <c r="BJ2690" s="441"/>
      <c r="BK2690" s="441"/>
    </row>
    <row r="2691" spans="1:63" x14ac:dyDescent="0.25">
      <c r="A2691" s="443"/>
      <c r="B2691" s="438"/>
      <c r="C2691" s="441"/>
      <c r="D2691" s="441"/>
      <c r="E2691" s="441"/>
      <c r="I2691" s="442"/>
      <c r="Q2691" s="443"/>
      <c r="S2691" s="443"/>
      <c r="T2691" s="441"/>
      <c r="U2691" s="444"/>
      <c r="V2691" s="438"/>
      <c r="W2691" s="443"/>
      <c r="X2691" s="443"/>
      <c r="Y2691" s="441"/>
      <c r="Z2691" s="445"/>
      <c r="AA2691" s="441"/>
      <c r="AB2691" s="443"/>
      <c r="AC2691" s="441"/>
      <c r="AD2691" s="444"/>
      <c r="AG2691" s="441"/>
      <c r="AH2691" s="441"/>
      <c r="AI2691" s="443"/>
      <c r="AL2691" s="441"/>
      <c r="AN2691" s="441"/>
      <c r="AO2691" s="443"/>
      <c r="AP2691" s="441"/>
      <c r="AQ2691" s="441"/>
      <c r="AR2691" s="441"/>
      <c r="AS2691" s="441"/>
      <c r="AT2691" s="441"/>
      <c r="AU2691" s="441"/>
      <c r="AV2691" s="443"/>
      <c r="AW2691" s="442"/>
      <c r="AY2691" s="441"/>
      <c r="BC2691" s="441"/>
      <c r="BD2691" s="441"/>
      <c r="BE2691" s="441"/>
      <c r="BF2691" s="441"/>
      <c r="BG2691" s="441"/>
      <c r="BH2691" s="441"/>
      <c r="BI2691" s="441"/>
      <c r="BJ2691" s="441"/>
      <c r="BK2691" s="441"/>
    </row>
    <row r="2692" spans="1:63" x14ac:dyDescent="0.25">
      <c r="A2692" s="443"/>
      <c r="B2692" s="438"/>
      <c r="C2692" s="441"/>
      <c r="D2692" s="441"/>
      <c r="E2692" s="441"/>
      <c r="I2692" s="442"/>
      <c r="Q2692" s="443"/>
      <c r="S2692" s="443"/>
      <c r="T2692" s="441"/>
      <c r="U2692" s="444"/>
      <c r="V2692" s="438"/>
      <c r="W2692" s="443"/>
      <c r="X2692" s="443"/>
      <c r="Y2692" s="441"/>
      <c r="Z2692" s="445"/>
      <c r="AA2692" s="441"/>
      <c r="AB2692" s="443"/>
      <c r="AC2692" s="441"/>
      <c r="AD2692" s="444"/>
      <c r="AG2692" s="441"/>
      <c r="AH2692" s="441"/>
      <c r="AI2692" s="443"/>
      <c r="AL2692" s="441"/>
      <c r="AN2692" s="441"/>
      <c r="AO2692" s="443"/>
      <c r="AP2692" s="441"/>
      <c r="AQ2692" s="441"/>
      <c r="AR2692" s="441"/>
      <c r="AS2692" s="441"/>
      <c r="AT2692" s="441"/>
      <c r="AU2692" s="441"/>
      <c r="AV2692" s="443"/>
      <c r="AW2692" s="442"/>
      <c r="AY2692" s="441"/>
      <c r="BC2692" s="441"/>
      <c r="BD2692" s="441"/>
      <c r="BE2692" s="441"/>
      <c r="BF2692" s="441"/>
      <c r="BG2692" s="441"/>
      <c r="BH2692" s="441"/>
      <c r="BI2692" s="441"/>
      <c r="BJ2692" s="441"/>
      <c r="BK2692" s="441"/>
    </row>
    <row r="2693" spans="1:63" x14ac:dyDescent="0.25">
      <c r="A2693" s="443"/>
      <c r="B2693" s="438"/>
      <c r="C2693" s="441"/>
      <c r="D2693" s="441"/>
      <c r="E2693" s="441"/>
      <c r="I2693" s="442"/>
      <c r="Q2693" s="443"/>
      <c r="S2693" s="443"/>
      <c r="T2693" s="441"/>
      <c r="U2693" s="444"/>
      <c r="V2693" s="438"/>
      <c r="W2693" s="443"/>
      <c r="X2693" s="443"/>
      <c r="Y2693" s="441"/>
      <c r="Z2693" s="445"/>
      <c r="AA2693" s="441"/>
      <c r="AB2693" s="443"/>
      <c r="AC2693" s="441"/>
      <c r="AD2693" s="444"/>
      <c r="AG2693" s="441"/>
      <c r="AH2693" s="441"/>
      <c r="AI2693" s="443"/>
      <c r="AL2693" s="441"/>
      <c r="AN2693" s="441"/>
      <c r="AO2693" s="443"/>
      <c r="AP2693" s="441"/>
      <c r="AQ2693" s="441"/>
      <c r="AR2693" s="441"/>
      <c r="AS2693" s="441"/>
      <c r="AT2693" s="441"/>
      <c r="AU2693" s="441"/>
      <c r="AV2693" s="443"/>
      <c r="AW2693" s="442"/>
      <c r="AY2693" s="441"/>
      <c r="BC2693" s="441"/>
      <c r="BD2693" s="441"/>
      <c r="BE2693" s="441"/>
      <c r="BF2693" s="441"/>
      <c r="BG2693" s="441"/>
      <c r="BH2693" s="441"/>
      <c r="BI2693" s="441"/>
      <c r="BJ2693" s="441"/>
      <c r="BK2693" s="441"/>
    </row>
    <row r="2694" spans="1:63" x14ac:dyDescent="0.25">
      <c r="A2694" s="443"/>
      <c r="B2694" s="438"/>
      <c r="C2694" s="441"/>
      <c r="D2694" s="441"/>
      <c r="E2694" s="441"/>
      <c r="I2694" s="442"/>
      <c r="Q2694" s="443"/>
      <c r="S2694" s="443"/>
      <c r="T2694" s="441"/>
      <c r="U2694" s="444"/>
      <c r="V2694" s="438"/>
      <c r="W2694" s="443"/>
      <c r="X2694" s="443"/>
      <c r="Y2694" s="441"/>
      <c r="Z2694" s="445"/>
      <c r="AA2694" s="441"/>
      <c r="AB2694" s="443"/>
      <c r="AC2694" s="441"/>
      <c r="AD2694" s="444"/>
      <c r="AG2694" s="441"/>
      <c r="AH2694" s="441"/>
      <c r="AI2694" s="443"/>
      <c r="AL2694" s="441"/>
      <c r="AN2694" s="441"/>
      <c r="AO2694" s="443"/>
      <c r="AP2694" s="441"/>
      <c r="AQ2694" s="441"/>
      <c r="AR2694" s="441"/>
      <c r="AS2694" s="441"/>
      <c r="AT2694" s="441"/>
      <c r="AU2694" s="441"/>
      <c r="AV2694" s="443"/>
      <c r="AW2694" s="442"/>
      <c r="AY2694" s="441"/>
      <c r="BC2694" s="441"/>
      <c r="BD2694" s="441"/>
      <c r="BE2694" s="441"/>
      <c r="BF2694" s="441"/>
      <c r="BG2694" s="441"/>
      <c r="BH2694" s="441"/>
      <c r="BI2694" s="441"/>
      <c r="BJ2694" s="441"/>
      <c r="BK2694" s="441"/>
    </row>
    <row r="2695" spans="1:63" x14ac:dyDescent="0.25">
      <c r="A2695" s="443"/>
      <c r="B2695" s="438"/>
      <c r="C2695" s="441"/>
      <c r="D2695" s="441"/>
      <c r="E2695" s="441"/>
      <c r="I2695" s="442"/>
      <c r="Q2695" s="443"/>
      <c r="S2695" s="443"/>
      <c r="T2695" s="441"/>
      <c r="U2695" s="444"/>
      <c r="V2695" s="438"/>
      <c r="W2695" s="443"/>
      <c r="X2695" s="443"/>
      <c r="Y2695" s="441"/>
      <c r="Z2695" s="445"/>
      <c r="AA2695" s="441"/>
      <c r="AB2695" s="443"/>
      <c r="AC2695" s="441"/>
      <c r="AD2695" s="444"/>
      <c r="AG2695" s="441"/>
      <c r="AH2695" s="441"/>
      <c r="AI2695" s="443"/>
      <c r="AL2695" s="441"/>
      <c r="AN2695" s="441"/>
      <c r="AO2695" s="443"/>
      <c r="AP2695" s="441"/>
      <c r="AQ2695" s="441"/>
      <c r="AR2695" s="441"/>
      <c r="AS2695" s="441"/>
      <c r="AT2695" s="441"/>
      <c r="AU2695" s="441"/>
      <c r="AV2695" s="443"/>
      <c r="AW2695" s="442"/>
      <c r="AY2695" s="441"/>
      <c r="BC2695" s="441"/>
      <c r="BD2695" s="441"/>
      <c r="BE2695" s="441"/>
      <c r="BF2695" s="441"/>
      <c r="BG2695" s="441"/>
      <c r="BH2695" s="441"/>
      <c r="BI2695" s="441"/>
      <c r="BJ2695" s="441"/>
      <c r="BK2695" s="441"/>
    </row>
    <row r="2696" spans="1:63" x14ac:dyDescent="0.25">
      <c r="A2696" s="443"/>
      <c r="B2696" s="438"/>
      <c r="C2696" s="441"/>
      <c r="D2696" s="441"/>
      <c r="E2696" s="441"/>
      <c r="I2696" s="442"/>
      <c r="Q2696" s="443"/>
      <c r="S2696" s="443"/>
      <c r="T2696" s="441"/>
      <c r="U2696" s="444"/>
      <c r="V2696" s="438"/>
      <c r="W2696" s="443"/>
      <c r="X2696" s="443"/>
      <c r="Y2696" s="441"/>
      <c r="Z2696" s="445"/>
      <c r="AA2696" s="441"/>
      <c r="AB2696" s="443"/>
      <c r="AC2696" s="441"/>
      <c r="AD2696" s="444"/>
      <c r="AG2696" s="441"/>
      <c r="AH2696" s="441"/>
      <c r="AI2696" s="443"/>
      <c r="AL2696" s="441"/>
      <c r="AN2696" s="441"/>
      <c r="AO2696" s="443"/>
      <c r="AP2696" s="441"/>
      <c r="AQ2696" s="441"/>
      <c r="AR2696" s="441"/>
      <c r="AS2696" s="441"/>
      <c r="AT2696" s="441"/>
      <c r="AU2696" s="441"/>
      <c r="AV2696" s="443"/>
      <c r="AW2696" s="442"/>
      <c r="AY2696" s="441"/>
      <c r="BC2696" s="441"/>
      <c r="BD2696" s="441"/>
      <c r="BE2696" s="441"/>
      <c r="BF2696" s="441"/>
      <c r="BG2696" s="441"/>
      <c r="BH2696" s="441"/>
      <c r="BI2696" s="441"/>
      <c r="BJ2696" s="441"/>
      <c r="BK2696" s="441"/>
    </row>
    <row r="2697" spans="1:63" x14ac:dyDescent="0.25">
      <c r="A2697" s="443"/>
      <c r="B2697" s="438"/>
      <c r="C2697" s="441"/>
      <c r="D2697" s="441"/>
      <c r="E2697" s="441"/>
      <c r="I2697" s="442"/>
      <c r="Q2697" s="443"/>
      <c r="S2697" s="443"/>
      <c r="T2697" s="441"/>
      <c r="U2697" s="444"/>
      <c r="V2697" s="438"/>
      <c r="W2697" s="443"/>
      <c r="X2697" s="443"/>
      <c r="Y2697" s="441"/>
      <c r="Z2697" s="445"/>
      <c r="AA2697" s="441"/>
      <c r="AB2697" s="443"/>
      <c r="AC2697" s="441"/>
      <c r="AD2697" s="444"/>
      <c r="AG2697" s="441"/>
      <c r="AH2697" s="441"/>
      <c r="AI2697" s="443"/>
      <c r="AL2697" s="441"/>
      <c r="AN2697" s="441"/>
      <c r="AO2697" s="443"/>
      <c r="AP2697" s="441"/>
      <c r="AQ2697" s="441"/>
      <c r="AR2697" s="441"/>
      <c r="AS2697" s="441"/>
      <c r="AT2697" s="441"/>
      <c r="AU2697" s="441"/>
      <c r="AV2697" s="443"/>
      <c r="AW2697" s="442"/>
      <c r="AY2697" s="441"/>
      <c r="BC2697" s="441"/>
      <c r="BD2697" s="441"/>
      <c r="BE2697" s="441"/>
      <c r="BF2697" s="441"/>
      <c r="BG2697" s="441"/>
      <c r="BH2697" s="441"/>
      <c r="BI2697" s="441"/>
      <c r="BJ2697" s="441"/>
      <c r="BK2697" s="441"/>
    </row>
    <row r="2698" spans="1:63" x14ac:dyDescent="0.25">
      <c r="A2698" s="443"/>
      <c r="B2698" s="438"/>
      <c r="C2698" s="441"/>
      <c r="D2698" s="441"/>
      <c r="E2698" s="441"/>
      <c r="I2698" s="442"/>
      <c r="Q2698" s="443"/>
      <c r="S2698" s="443"/>
      <c r="T2698" s="441"/>
      <c r="U2698" s="444"/>
      <c r="V2698" s="438"/>
      <c r="W2698" s="443"/>
      <c r="X2698" s="443"/>
      <c r="Y2698" s="441"/>
      <c r="Z2698" s="445"/>
      <c r="AA2698" s="441"/>
      <c r="AB2698" s="443"/>
      <c r="AC2698" s="441"/>
      <c r="AD2698" s="444"/>
      <c r="AG2698" s="441"/>
      <c r="AH2698" s="441"/>
      <c r="AI2698" s="443"/>
      <c r="AL2698" s="441"/>
      <c r="AN2698" s="441"/>
      <c r="AO2698" s="443"/>
      <c r="AP2698" s="441"/>
      <c r="AQ2698" s="441"/>
      <c r="AR2698" s="441"/>
      <c r="AS2698" s="441"/>
      <c r="AT2698" s="441"/>
      <c r="AU2698" s="441"/>
      <c r="AV2698" s="443"/>
      <c r="AW2698" s="442"/>
      <c r="AY2698" s="441"/>
      <c r="BC2698" s="441"/>
      <c r="BD2698" s="441"/>
      <c r="BE2698" s="441"/>
      <c r="BF2698" s="441"/>
      <c r="BG2698" s="441"/>
      <c r="BH2698" s="441"/>
      <c r="BI2698" s="441"/>
      <c r="BJ2698" s="441"/>
      <c r="BK2698" s="441"/>
    </row>
    <row r="2699" spans="1:63" x14ac:dyDescent="0.25">
      <c r="A2699" s="443"/>
      <c r="B2699" s="438"/>
      <c r="C2699" s="441"/>
      <c r="D2699" s="441"/>
      <c r="E2699" s="441"/>
      <c r="I2699" s="442"/>
      <c r="Q2699" s="443"/>
      <c r="S2699" s="443"/>
      <c r="T2699" s="441"/>
      <c r="U2699" s="444"/>
      <c r="V2699" s="438"/>
      <c r="W2699" s="443"/>
      <c r="X2699" s="443"/>
      <c r="Y2699" s="441"/>
      <c r="Z2699" s="445"/>
      <c r="AA2699" s="441"/>
      <c r="AB2699" s="443"/>
      <c r="AC2699" s="441"/>
      <c r="AD2699" s="444"/>
      <c r="AG2699" s="441"/>
      <c r="AH2699" s="441"/>
      <c r="AI2699" s="443"/>
      <c r="AL2699" s="441"/>
      <c r="AN2699" s="441"/>
      <c r="AO2699" s="443"/>
      <c r="AP2699" s="441"/>
      <c r="AQ2699" s="441"/>
      <c r="AR2699" s="441"/>
      <c r="AS2699" s="441"/>
      <c r="AT2699" s="441"/>
      <c r="AU2699" s="441"/>
      <c r="AV2699" s="443"/>
      <c r="AW2699" s="442"/>
      <c r="AY2699" s="441"/>
      <c r="BC2699" s="441"/>
      <c r="BD2699" s="441"/>
      <c r="BE2699" s="441"/>
      <c r="BF2699" s="441"/>
      <c r="BG2699" s="441"/>
      <c r="BH2699" s="441"/>
      <c r="BI2699" s="441"/>
      <c r="BJ2699" s="441"/>
      <c r="BK2699" s="441"/>
    </row>
    <row r="2700" spans="1:63" x14ac:dyDescent="0.25">
      <c r="A2700" s="443"/>
      <c r="B2700" s="438"/>
      <c r="C2700" s="441"/>
      <c r="D2700" s="441"/>
      <c r="E2700" s="441"/>
      <c r="I2700" s="442"/>
      <c r="Q2700" s="443"/>
      <c r="S2700" s="443"/>
      <c r="T2700" s="441"/>
      <c r="U2700" s="444"/>
      <c r="V2700" s="438"/>
      <c r="W2700" s="443"/>
      <c r="X2700" s="443"/>
      <c r="Y2700" s="441"/>
      <c r="Z2700" s="445"/>
      <c r="AA2700" s="441"/>
      <c r="AB2700" s="443"/>
      <c r="AC2700" s="441"/>
      <c r="AD2700" s="444"/>
      <c r="AG2700" s="441"/>
      <c r="AH2700" s="441"/>
      <c r="AI2700" s="443"/>
      <c r="AL2700" s="441"/>
      <c r="AN2700" s="441"/>
      <c r="AO2700" s="443"/>
      <c r="AP2700" s="441"/>
      <c r="AQ2700" s="441"/>
      <c r="AR2700" s="441"/>
      <c r="AS2700" s="441"/>
      <c r="AT2700" s="441"/>
      <c r="AU2700" s="441"/>
      <c r="AV2700" s="443"/>
      <c r="AW2700" s="442"/>
      <c r="AY2700" s="441"/>
      <c r="BC2700" s="441"/>
      <c r="BD2700" s="441"/>
      <c r="BE2700" s="441"/>
      <c r="BF2700" s="441"/>
      <c r="BG2700" s="441"/>
      <c r="BH2700" s="441"/>
      <c r="BI2700" s="441"/>
      <c r="BJ2700" s="441"/>
      <c r="BK2700" s="441"/>
    </row>
    <row r="2701" spans="1:63" x14ac:dyDescent="0.25">
      <c r="A2701" s="443"/>
      <c r="B2701" s="438"/>
      <c r="C2701" s="441"/>
      <c r="D2701" s="441"/>
      <c r="E2701" s="441"/>
      <c r="I2701" s="442"/>
      <c r="Q2701" s="443"/>
      <c r="S2701" s="443"/>
      <c r="T2701" s="441"/>
      <c r="U2701" s="444"/>
      <c r="V2701" s="438"/>
      <c r="W2701" s="443"/>
      <c r="X2701" s="443"/>
      <c r="Y2701" s="441"/>
      <c r="Z2701" s="445"/>
      <c r="AA2701" s="441"/>
      <c r="AB2701" s="443"/>
      <c r="AC2701" s="441"/>
      <c r="AD2701" s="444"/>
      <c r="AG2701" s="441"/>
      <c r="AH2701" s="441"/>
      <c r="AI2701" s="443"/>
      <c r="AL2701" s="441"/>
      <c r="AN2701" s="441"/>
      <c r="AO2701" s="443"/>
      <c r="AP2701" s="441"/>
      <c r="AQ2701" s="441"/>
      <c r="AR2701" s="441"/>
      <c r="AS2701" s="441"/>
      <c r="AT2701" s="441"/>
      <c r="AU2701" s="441"/>
      <c r="AV2701" s="443"/>
      <c r="AW2701" s="442"/>
      <c r="AY2701" s="441"/>
      <c r="BC2701" s="441"/>
      <c r="BD2701" s="441"/>
      <c r="BE2701" s="441"/>
      <c r="BF2701" s="441"/>
      <c r="BG2701" s="441"/>
      <c r="BH2701" s="441"/>
      <c r="BI2701" s="441"/>
      <c r="BJ2701" s="441"/>
      <c r="BK2701" s="441"/>
    </row>
    <row r="2702" spans="1:63" x14ac:dyDescent="0.25">
      <c r="A2702" s="443"/>
      <c r="B2702" s="438"/>
      <c r="C2702" s="441"/>
      <c r="D2702" s="441"/>
      <c r="E2702" s="441"/>
      <c r="I2702" s="442"/>
      <c r="Q2702" s="443"/>
      <c r="S2702" s="443"/>
      <c r="T2702" s="441"/>
      <c r="U2702" s="444"/>
      <c r="V2702" s="438"/>
      <c r="W2702" s="443"/>
      <c r="X2702" s="443"/>
      <c r="Y2702" s="441"/>
      <c r="Z2702" s="445"/>
      <c r="AA2702" s="441"/>
      <c r="AB2702" s="443"/>
      <c r="AC2702" s="441"/>
      <c r="AD2702" s="444"/>
      <c r="AG2702" s="441"/>
      <c r="AH2702" s="441"/>
      <c r="AI2702" s="443"/>
      <c r="AL2702" s="441"/>
      <c r="AN2702" s="441"/>
      <c r="AO2702" s="443"/>
      <c r="AP2702" s="441"/>
      <c r="AQ2702" s="441"/>
      <c r="AR2702" s="441"/>
      <c r="AS2702" s="441"/>
      <c r="AT2702" s="441"/>
      <c r="AU2702" s="441"/>
      <c r="AV2702" s="443"/>
      <c r="AW2702" s="442"/>
      <c r="AY2702" s="441"/>
      <c r="BC2702" s="441"/>
      <c r="BD2702" s="441"/>
      <c r="BE2702" s="441"/>
      <c r="BF2702" s="441"/>
      <c r="BG2702" s="441"/>
      <c r="BH2702" s="441"/>
      <c r="BI2702" s="441"/>
      <c r="BJ2702" s="441"/>
      <c r="BK2702" s="441"/>
    </row>
    <row r="2703" spans="1:63" x14ac:dyDescent="0.25">
      <c r="A2703" s="443"/>
      <c r="B2703" s="438"/>
      <c r="C2703" s="441"/>
      <c r="D2703" s="441"/>
      <c r="E2703" s="441"/>
      <c r="I2703" s="442"/>
      <c r="Q2703" s="443"/>
      <c r="S2703" s="443"/>
      <c r="T2703" s="441"/>
      <c r="U2703" s="444"/>
      <c r="V2703" s="438"/>
      <c r="W2703" s="443"/>
      <c r="X2703" s="443"/>
      <c r="Y2703" s="441"/>
      <c r="Z2703" s="445"/>
      <c r="AA2703" s="441"/>
      <c r="AB2703" s="443"/>
      <c r="AC2703" s="441"/>
      <c r="AD2703" s="444"/>
      <c r="AG2703" s="441"/>
      <c r="AH2703" s="441"/>
      <c r="AI2703" s="443"/>
      <c r="AL2703" s="441"/>
      <c r="AN2703" s="441"/>
      <c r="AO2703" s="443"/>
      <c r="AP2703" s="441"/>
      <c r="AQ2703" s="441"/>
      <c r="AR2703" s="441"/>
      <c r="AS2703" s="441"/>
      <c r="AT2703" s="441"/>
      <c r="AU2703" s="441"/>
      <c r="AV2703" s="443"/>
      <c r="AW2703" s="442"/>
      <c r="AY2703" s="441"/>
      <c r="BC2703" s="441"/>
      <c r="BD2703" s="441"/>
      <c r="BE2703" s="441"/>
      <c r="BF2703" s="441"/>
      <c r="BG2703" s="441"/>
      <c r="BH2703" s="441"/>
      <c r="BI2703" s="441"/>
      <c r="BJ2703" s="441"/>
      <c r="BK2703" s="441"/>
    </row>
    <row r="2704" spans="1:63" x14ac:dyDescent="0.25">
      <c r="A2704" s="443"/>
      <c r="B2704" s="438"/>
      <c r="C2704" s="441"/>
      <c r="D2704" s="441"/>
      <c r="E2704" s="441"/>
      <c r="I2704" s="442"/>
      <c r="Q2704" s="443"/>
      <c r="S2704" s="443"/>
      <c r="T2704" s="441"/>
      <c r="U2704" s="444"/>
      <c r="V2704" s="438"/>
      <c r="W2704" s="443"/>
      <c r="X2704" s="443"/>
      <c r="Y2704" s="441"/>
      <c r="Z2704" s="445"/>
      <c r="AA2704" s="441"/>
      <c r="AB2704" s="443"/>
      <c r="AC2704" s="441"/>
      <c r="AD2704" s="444"/>
      <c r="AG2704" s="441"/>
      <c r="AH2704" s="441"/>
      <c r="AI2704" s="443"/>
      <c r="AL2704" s="441"/>
      <c r="AN2704" s="441"/>
      <c r="AO2704" s="443"/>
      <c r="AP2704" s="441"/>
      <c r="AQ2704" s="441"/>
      <c r="AR2704" s="441"/>
      <c r="AS2704" s="441"/>
      <c r="AT2704" s="441"/>
      <c r="AU2704" s="441"/>
      <c r="AV2704" s="443"/>
      <c r="AW2704" s="442"/>
      <c r="AY2704" s="441"/>
      <c r="BC2704" s="441"/>
      <c r="BD2704" s="441"/>
      <c r="BE2704" s="441"/>
      <c r="BF2704" s="441"/>
      <c r="BG2704" s="441"/>
      <c r="BH2704" s="441"/>
      <c r="BI2704" s="441"/>
      <c r="BJ2704" s="441"/>
      <c r="BK2704" s="441"/>
    </row>
    <row r="2705" spans="1:63" x14ac:dyDescent="0.25">
      <c r="A2705" s="443"/>
      <c r="B2705" s="438"/>
      <c r="C2705" s="441"/>
      <c r="D2705" s="441"/>
      <c r="E2705" s="441"/>
      <c r="I2705" s="442"/>
      <c r="Q2705" s="443"/>
      <c r="S2705" s="443"/>
      <c r="T2705" s="441"/>
      <c r="U2705" s="444"/>
      <c r="V2705" s="438"/>
      <c r="W2705" s="443"/>
      <c r="X2705" s="443"/>
      <c r="Y2705" s="441"/>
      <c r="Z2705" s="445"/>
      <c r="AA2705" s="441"/>
      <c r="AB2705" s="443"/>
      <c r="AC2705" s="441"/>
      <c r="AD2705" s="444"/>
      <c r="AG2705" s="441"/>
      <c r="AH2705" s="441"/>
      <c r="AI2705" s="443"/>
      <c r="AL2705" s="441"/>
      <c r="AN2705" s="441"/>
      <c r="AO2705" s="443"/>
      <c r="AP2705" s="441"/>
      <c r="AQ2705" s="441"/>
      <c r="AR2705" s="441"/>
      <c r="AS2705" s="441"/>
      <c r="AT2705" s="441"/>
      <c r="AU2705" s="441"/>
      <c r="AV2705" s="443"/>
      <c r="AW2705" s="442"/>
      <c r="AY2705" s="441"/>
      <c r="BC2705" s="441"/>
      <c r="BD2705" s="441"/>
      <c r="BE2705" s="441"/>
      <c r="BF2705" s="441"/>
      <c r="BG2705" s="441"/>
      <c r="BH2705" s="441"/>
      <c r="BI2705" s="441"/>
      <c r="BJ2705" s="441"/>
      <c r="BK2705" s="441"/>
    </row>
    <row r="2706" spans="1:63" x14ac:dyDescent="0.25">
      <c r="A2706" s="443"/>
      <c r="B2706" s="438"/>
      <c r="C2706" s="441"/>
      <c r="D2706" s="441"/>
      <c r="E2706" s="441"/>
      <c r="I2706" s="442"/>
      <c r="Q2706" s="443"/>
      <c r="S2706" s="443"/>
      <c r="T2706" s="441"/>
      <c r="U2706" s="444"/>
      <c r="V2706" s="438"/>
      <c r="W2706" s="443"/>
      <c r="X2706" s="443"/>
      <c r="Y2706" s="441"/>
      <c r="Z2706" s="445"/>
      <c r="AA2706" s="441"/>
      <c r="AB2706" s="443"/>
      <c r="AC2706" s="441"/>
      <c r="AD2706" s="444"/>
      <c r="AG2706" s="441"/>
      <c r="AH2706" s="441"/>
      <c r="AI2706" s="443"/>
      <c r="AL2706" s="441"/>
      <c r="AN2706" s="441"/>
      <c r="AO2706" s="443"/>
      <c r="AP2706" s="441"/>
      <c r="AQ2706" s="441"/>
      <c r="AR2706" s="441"/>
      <c r="AS2706" s="441"/>
      <c r="AT2706" s="441"/>
      <c r="AU2706" s="441"/>
      <c r="AV2706" s="443"/>
      <c r="AW2706" s="442"/>
      <c r="AY2706" s="441"/>
      <c r="BC2706" s="441"/>
      <c r="BD2706" s="441"/>
      <c r="BE2706" s="441"/>
      <c r="BF2706" s="441"/>
      <c r="BG2706" s="441"/>
      <c r="BH2706" s="441"/>
      <c r="BI2706" s="441"/>
      <c r="BJ2706" s="441"/>
      <c r="BK2706" s="441"/>
    </row>
    <row r="2707" spans="1:63" x14ac:dyDescent="0.25">
      <c r="A2707" s="443"/>
      <c r="B2707" s="438"/>
      <c r="C2707" s="441"/>
      <c r="D2707" s="441"/>
      <c r="E2707" s="441"/>
      <c r="I2707" s="442"/>
      <c r="Q2707" s="443"/>
      <c r="S2707" s="443"/>
      <c r="T2707" s="441"/>
      <c r="U2707" s="444"/>
      <c r="V2707" s="438"/>
      <c r="W2707" s="443"/>
      <c r="X2707" s="443"/>
      <c r="Y2707" s="441"/>
      <c r="Z2707" s="445"/>
      <c r="AA2707" s="441"/>
      <c r="AB2707" s="443"/>
      <c r="AC2707" s="441"/>
      <c r="AD2707" s="444"/>
      <c r="AG2707" s="441"/>
      <c r="AH2707" s="441"/>
      <c r="AI2707" s="443"/>
      <c r="AL2707" s="441"/>
      <c r="AN2707" s="441"/>
      <c r="AO2707" s="443"/>
      <c r="AP2707" s="441"/>
      <c r="AQ2707" s="441"/>
      <c r="AR2707" s="441"/>
      <c r="AS2707" s="441"/>
      <c r="AT2707" s="441"/>
      <c r="AU2707" s="441"/>
      <c r="AV2707" s="443"/>
      <c r="AW2707" s="442"/>
      <c r="AY2707" s="441"/>
      <c r="BC2707" s="441"/>
      <c r="BD2707" s="441"/>
      <c r="BE2707" s="441"/>
      <c r="BF2707" s="441"/>
      <c r="BG2707" s="441"/>
      <c r="BH2707" s="441"/>
      <c r="BI2707" s="441"/>
      <c r="BJ2707" s="441"/>
      <c r="BK2707" s="441"/>
    </row>
    <row r="2708" spans="1:63" x14ac:dyDescent="0.25">
      <c r="A2708" s="443"/>
      <c r="B2708" s="438"/>
      <c r="C2708" s="441"/>
      <c r="D2708" s="441"/>
      <c r="E2708" s="441"/>
      <c r="I2708" s="442"/>
      <c r="Q2708" s="443"/>
      <c r="S2708" s="443"/>
      <c r="T2708" s="441"/>
      <c r="U2708" s="444"/>
      <c r="V2708" s="438"/>
      <c r="W2708" s="443"/>
      <c r="X2708" s="443"/>
      <c r="Y2708" s="441"/>
      <c r="Z2708" s="445"/>
      <c r="AA2708" s="441"/>
      <c r="AB2708" s="443"/>
      <c r="AC2708" s="441"/>
      <c r="AD2708" s="444"/>
      <c r="AG2708" s="441"/>
      <c r="AH2708" s="441"/>
      <c r="AI2708" s="443"/>
      <c r="AL2708" s="441"/>
      <c r="AN2708" s="441"/>
      <c r="AO2708" s="443"/>
      <c r="AP2708" s="441"/>
      <c r="AQ2708" s="441"/>
      <c r="AR2708" s="441"/>
      <c r="AS2708" s="441"/>
      <c r="AT2708" s="441"/>
      <c r="AU2708" s="441"/>
      <c r="AV2708" s="443"/>
      <c r="AW2708" s="442"/>
      <c r="AY2708" s="441"/>
      <c r="BC2708" s="441"/>
      <c r="BD2708" s="441"/>
      <c r="BE2708" s="441"/>
      <c r="BF2708" s="441"/>
      <c r="BG2708" s="441"/>
      <c r="BH2708" s="441"/>
      <c r="BI2708" s="441"/>
      <c r="BJ2708" s="441"/>
      <c r="BK2708" s="441"/>
    </row>
    <row r="2709" spans="1:63" x14ac:dyDescent="0.25">
      <c r="A2709" s="443"/>
      <c r="B2709" s="438"/>
      <c r="C2709" s="441"/>
      <c r="D2709" s="441"/>
      <c r="E2709" s="441"/>
      <c r="I2709" s="442"/>
      <c r="Q2709" s="443"/>
      <c r="S2709" s="443"/>
      <c r="T2709" s="441"/>
      <c r="U2709" s="444"/>
      <c r="V2709" s="438"/>
      <c r="W2709" s="443"/>
      <c r="X2709" s="443"/>
      <c r="Y2709" s="441"/>
      <c r="Z2709" s="445"/>
      <c r="AA2709" s="441"/>
      <c r="AB2709" s="443"/>
      <c r="AC2709" s="441"/>
      <c r="AD2709" s="444"/>
      <c r="AG2709" s="441"/>
      <c r="AH2709" s="441"/>
      <c r="AI2709" s="443"/>
      <c r="AL2709" s="441"/>
      <c r="AN2709" s="441"/>
      <c r="AO2709" s="443"/>
      <c r="AP2709" s="441"/>
      <c r="AQ2709" s="441"/>
      <c r="AR2709" s="441"/>
      <c r="AS2709" s="441"/>
      <c r="AT2709" s="441"/>
      <c r="AU2709" s="441"/>
      <c r="AV2709" s="443"/>
      <c r="AW2709" s="442"/>
      <c r="AY2709" s="441"/>
      <c r="BC2709" s="441"/>
      <c r="BD2709" s="441"/>
      <c r="BE2709" s="441"/>
      <c r="BF2709" s="441"/>
      <c r="BG2709" s="441"/>
      <c r="BH2709" s="441"/>
      <c r="BI2709" s="441"/>
      <c r="BJ2709" s="441"/>
      <c r="BK2709" s="441"/>
    </row>
    <row r="2710" spans="1:63" x14ac:dyDescent="0.25">
      <c r="A2710" s="443"/>
      <c r="B2710" s="438"/>
      <c r="C2710" s="441"/>
      <c r="D2710" s="441"/>
      <c r="E2710" s="441"/>
      <c r="I2710" s="442"/>
      <c r="Q2710" s="443"/>
      <c r="S2710" s="443"/>
      <c r="T2710" s="441"/>
      <c r="U2710" s="444"/>
      <c r="V2710" s="438"/>
      <c r="W2710" s="443"/>
      <c r="X2710" s="443"/>
      <c r="Y2710" s="441"/>
      <c r="Z2710" s="445"/>
      <c r="AA2710" s="441"/>
      <c r="AB2710" s="443"/>
      <c r="AC2710" s="441"/>
      <c r="AD2710" s="444"/>
      <c r="AG2710" s="441"/>
      <c r="AH2710" s="441"/>
      <c r="AI2710" s="443"/>
      <c r="AL2710" s="441"/>
      <c r="AN2710" s="441"/>
      <c r="AO2710" s="443"/>
      <c r="AP2710" s="441"/>
      <c r="AQ2710" s="441"/>
      <c r="AR2710" s="441"/>
      <c r="AS2710" s="441"/>
      <c r="AT2710" s="441"/>
      <c r="AU2710" s="441"/>
      <c r="AV2710" s="443"/>
      <c r="AW2710" s="442"/>
      <c r="AY2710" s="441"/>
      <c r="BC2710" s="441"/>
      <c r="BD2710" s="441"/>
      <c r="BE2710" s="441"/>
      <c r="BF2710" s="441"/>
      <c r="BG2710" s="441"/>
      <c r="BH2710" s="441"/>
      <c r="BI2710" s="441"/>
      <c r="BJ2710" s="441"/>
      <c r="BK2710" s="441"/>
    </row>
    <row r="2711" spans="1:63" x14ac:dyDescent="0.25">
      <c r="A2711" s="443"/>
      <c r="B2711" s="438"/>
      <c r="C2711" s="441"/>
      <c r="D2711" s="441"/>
      <c r="E2711" s="441"/>
      <c r="I2711" s="442"/>
      <c r="Q2711" s="443"/>
      <c r="S2711" s="443"/>
      <c r="T2711" s="441"/>
      <c r="U2711" s="444"/>
      <c r="V2711" s="438"/>
      <c r="W2711" s="443"/>
      <c r="X2711" s="443"/>
      <c r="Y2711" s="441"/>
      <c r="Z2711" s="445"/>
      <c r="AA2711" s="441"/>
      <c r="AB2711" s="443"/>
      <c r="AC2711" s="441"/>
      <c r="AD2711" s="444"/>
      <c r="AG2711" s="441"/>
      <c r="AH2711" s="441"/>
      <c r="AI2711" s="443"/>
      <c r="AL2711" s="441"/>
      <c r="AN2711" s="441"/>
      <c r="AO2711" s="443"/>
      <c r="AP2711" s="441"/>
      <c r="AQ2711" s="441"/>
      <c r="AR2711" s="441"/>
      <c r="AS2711" s="441"/>
      <c r="AT2711" s="441"/>
      <c r="AU2711" s="441"/>
      <c r="AV2711" s="443"/>
      <c r="AW2711" s="442"/>
      <c r="AY2711" s="441"/>
      <c r="BC2711" s="441"/>
      <c r="BD2711" s="441"/>
      <c r="BE2711" s="441"/>
      <c r="BF2711" s="441"/>
      <c r="BG2711" s="441"/>
      <c r="BH2711" s="441"/>
      <c r="BI2711" s="441"/>
      <c r="BJ2711" s="441"/>
      <c r="BK2711" s="441"/>
    </row>
    <row r="2712" spans="1:63" x14ac:dyDescent="0.25">
      <c r="A2712" s="443"/>
      <c r="B2712" s="438"/>
      <c r="C2712" s="441"/>
      <c r="D2712" s="441"/>
      <c r="E2712" s="441"/>
      <c r="I2712" s="442"/>
      <c r="Q2712" s="443"/>
      <c r="S2712" s="443"/>
      <c r="T2712" s="441"/>
      <c r="U2712" s="444"/>
      <c r="V2712" s="438"/>
      <c r="W2712" s="443"/>
      <c r="X2712" s="443"/>
      <c r="Y2712" s="441"/>
      <c r="Z2712" s="445"/>
      <c r="AA2712" s="441"/>
      <c r="AB2712" s="443"/>
      <c r="AC2712" s="441"/>
      <c r="AD2712" s="444"/>
      <c r="AG2712" s="441"/>
      <c r="AH2712" s="441"/>
      <c r="AI2712" s="443"/>
      <c r="AL2712" s="441"/>
      <c r="AN2712" s="441"/>
      <c r="AO2712" s="443"/>
      <c r="AP2712" s="441"/>
      <c r="AQ2712" s="441"/>
      <c r="AR2712" s="441"/>
      <c r="AS2712" s="441"/>
      <c r="AT2712" s="441"/>
      <c r="AU2712" s="441"/>
      <c r="AV2712" s="443"/>
      <c r="AW2712" s="442"/>
      <c r="AY2712" s="441"/>
      <c r="BC2712" s="441"/>
      <c r="BD2712" s="441"/>
      <c r="BE2712" s="441"/>
      <c r="BF2712" s="441"/>
      <c r="BG2712" s="441"/>
      <c r="BH2712" s="441"/>
      <c r="BI2712" s="441"/>
      <c r="BJ2712" s="441"/>
      <c r="BK2712" s="441"/>
    </row>
    <row r="2713" spans="1:63" x14ac:dyDescent="0.25">
      <c r="A2713" s="443"/>
      <c r="B2713" s="438"/>
      <c r="C2713" s="441"/>
      <c r="D2713" s="441"/>
      <c r="E2713" s="441"/>
      <c r="I2713" s="442"/>
      <c r="Q2713" s="443"/>
      <c r="S2713" s="443"/>
      <c r="T2713" s="441"/>
      <c r="U2713" s="444"/>
      <c r="V2713" s="438"/>
      <c r="W2713" s="443"/>
      <c r="X2713" s="443"/>
      <c r="Y2713" s="441"/>
      <c r="Z2713" s="445"/>
      <c r="AA2713" s="441"/>
      <c r="AB2713" s="443"/>
      <c r="AC2713" s="441"/>
      <c r="AD2713" s="444"/>
      <c r="AG2713" s="441"/>
      <c r="AH2713" s="441"/>
      <c r="AI2713" s="443"/>
      <c r="AL2713" s="441"/>
      <c r="AN2713" s="441"/>
      <c r="AO2713" s="443"/>
      <c r="AP2713" s="441"/>
      <c r="AQ2713" s="441"/>
      <c r="AR2713" s="441"/>
      <c r="AS2713" s="441"/>
      <c r="AT2713" s="441"/>
      <c r="AU2713" s="441"/>
      <c r="AV2713" s="443"/>
      <c r="AW2713" s="442"/>
      <c r="AY2713" s="441"/>
      <c r="BC2713" s="441"/>
      <c r="BD2713" s="441"/>
      <c r="BE2713" s="441"/>
      <c r="BF2713" s="441"/>
      <c r="BG2713" s="441"/>
      <c r="BH2713" s="441"/>
      <c r="BI2713" s="441"/>
      <c r="BJ2713" s="441"/>
      <c r="BK2713" s="441"/>
    </row>
    <row r="2714" spans="1:63" x14ac:dyDescent="0.25">
      <c r="A2714" s="443"/>
      <c r="B2714" s="438"/>
      <c r="C2714" s="441"/>
      <c r="D2714" s="441"/>
      <c r="E2714" s="441"/>
      <c r="I2714" s="442"/>
      <c r="Q2714" s="443"/>
      <c r="S2714" s="443"/>
      <c r="T2714" s="441"/>
      <c r="U2714" s="444"/>
      <c r="V2714" s="438"/>
      <c r="W2714" s="443"/>
      <c r="X2714" s="443"/>
      <c r="Y2714" s="441"/>
      <c r="Z2714" s="445"/>
      <c r="AA2714" s="441"/>
      <c r="AB2714" s="443"/>
      <c r="AC2714" s="441"/>
      <c r="AD2714" s="444"/>
      <c r="AG2714" s="441"/>
      <c r="AH2714" s="441"/>
      <c r="AI2714" s="443"/>
      <c r="AL2714" s="441"/>
      <c r="AN2714" s="441"/>
      <c r="AO2714" s="443"/>
      <c r="AP2714" s="441"/>
      <c r="AQ2714" s="441"/>
      <c r="AR2714" s="441"/>
      <c r="AS2714" s="441"/>
      <c r="AT2714" s="441"/>
      <c r="AU2714" s="441"/>
      <c r="AV2714" s="443"/>
      <c r="AW2714" s="442"/>
      <c r="AY2714" s="441"/>
      <c r="BC2714" s="441"/>
      <c r="BD2714" s="441"/>
      <c r="BE2714" s="441"/>
      <c r="BF2714" s="441"/>
      <c r="BG2714" s="441"/>
      <c r="BH2714" s="441"/>
      <c r="BI2714" s="441"/>
      <c r="BJ2714" s="441"/>
      <c r="BK2714" s="441"/>
    </row>
    <row r="2715" spans="1:63" x14ac:dyDescent="0.25">
      <c r="A2715" s="443"/>
      <c r="B2715" s="438"/>
      <c r="C2715" s="441"/>
      <c r="D2715" s="441"/>
      <c r="E2715" s="441"/>
      <c r="I2715" s="442"/>
      <c r="Q2715" s="443"/>
      <c r="S2715" s="443"/>
      <c r="T2715" s="441"/>
      <c r="U2715" s="444"/>
      <c r="V2715" s="438"/>
      <c r="W2715" s="443"/>
      <c r="X2715" s="443"/>
      <c r="Y2715" s="441"/>
      <c r="Z2715" s="445"/>
      <c r="AA2715" s="441"/>
      <c r="AB2715" s="443"/>
      <c r="AC2715" s="441"/>
      <c r="AD2715" s="444"/>
      <c r="AG2715" s="441"/>
      <c r="AH2715" s="441"/>
      <c r="AI2715" s="443"/>
      <c r="AL2715" s="441"/>
      <c r="AN2715" s="441"/>
      <c r="AO2715" s="443"/>
      <c r="AP2715" s="441"/>
      <c r="AQ2715" s="441"/>
      <c r="AR2715" s="441"/>
      <c r="AS2715" s="441"/>
      <c r="AT2715" s="441"/>
      <c r="AU2715" s="441"/>
      <c r="AV2715" s="443"/>
      <c r="AW2715" s="442"/>
      <c r="AY2715" s="441"/>
      <c r="BC2715" s="441"/>
      <c r="BD2715" s="441"/>
      <c r="BE2715" s="441"/>
      <c r="BF2715" s="441"/>
      <c r="BG2715" s="441"/>
      <c r="BH2715" s="441"/>
      <c r="BI2715" s="441"/>
      <c r="BJ2715" s="441"/>
      <c r="BK2715" s="441"/>
    </row>
    <row r="2716" spans="1:63" x14ac:dyDescent="0.25">
      <c r="A2716" s="443"/>
      <c r="B2716" s="438"/>
      <c r="C2716" s="441"/>
      <c r="D2716" s="441"/>
      <c r="E2716" s="441"/>
      <c r="I2716" s="442"/>
      <c r="Q2716" s="443"/>
      <c r="S2716" s="443"/>
      <c r="T2716" s="441"/>
      <c r="U2716" s="444"/>
      <c r="V2716" s="438"/>
      <c r="W2716" s="443"/>
      <c r="X2716" s="443"/>
      <c r="Y2716" s="441"/>
      <c r="Z2716" s="445"/>
      <c r="AA2716" s="441"/>
      <c r="AB2716" s="443"/>
      <c r="AC2716" s="441"/>
      <c r="AD2716" s="444"/>
      <c r="AG2716" s="441"/>
      <c r="AH2716" s="441"/>
      <c r="AI2716" s="443"/>
      <c r="AL2716" s="441"/>
      <c r="AN2716" s="441"/>
      <c r="AO2716" s="443"/>
      <c r="AP2716" s="441"/>
      <c r="AQ2716" s="441"/>
      <c r="AR2716" s="441"/>
      <c r="AS2716" s="441"/>
      <c r="AT2716" s="441"/>
      <c r="AU2716" s="441"/>
      <c r="AV2716" s="443"/>
      <c r="AW2716" s="442"/>
      <c r="AY2716" s="441"/>
      <c r="BC2716" s="441"/>
      <c r="BD2716" s="441"/>
      <c r="BE2716" s="441"/>
      <c r="BF2716" s="441"/>
      <c r="BG2716" s="441"/>
      <c r="BH2716" s="441"/>
      <c r="BI2716" s="441"/>
      <c r="BJ2716" s="441"/>
      <c r="BK2716" s="441"/>
    </row>
    <row r="2717" spans="1:63" x14ac:dyDescent="0.25">
      <c r="A2717" s="443"/>
      <c r="B2717" s="438"/>
      <c r="C2717" s="441"/>
      <c r="D2717" s="441"/>
      <c r="E2717" s="441"/>
      <c r="I2717" s="442"/>
      <c r="Q2717" s="443"/>
      <c r="S2717" s="443"/>
      <c r="T2717" s="441"/>
      <c r="U2717" s="444"/>
      <c r="V2717" s="438"/>
      <c r="W2717" s="443"/>
      <c r="X2717" s="443"/>
      <c r="Y2717" s="441"/>
      <c r="Z2717" s="445"/>
      <c r="AA2717" s="441"/>
      <c r="AB2717" s="443"/>
      <c r="AC2717" s="441"/>
      <c r="AD2717" s="444"/>
      <c r="AG2717" s="441"/>
      <c r="AH2717" s="441"/>
      <c r="AI2717" s="443"/>
      <c r="AL2717" s="441"/>
      <c r="AN2717" s="441"/>
      <c r="AO2717" s="443"/>
      <c r="AP2717" s="441"/>
      <c r="AQ2717" s="441"/>
      <c r="AR2717" s="441"/>
      <c r="AS2717" s="441"/>
      <c r="AT2717" s="441"/>
      <c r="AU2717" s="441"/>
      <c r="AV2717" s="443"/>
      <c r="AW2717" s="442"/>
      <c r="AY2717" s="441"/>
      <c r="BC2717" s="441"/>
      <c r="BD2717" s="441"/>
      <c r="BE2717" s="441"/>
      <c r="BF2717" s="441"/>
      <c r="BG2717" s="441"/>
      <c r="BH2717" s="441"/>
      <c r="BI2717" s="441"/>
      <c r="BJ2717" s="441"/>
      <c r="BK2717" s="441"/>
    </row>
    <row r="2718" spans="1:63" x14ac:dyDescent="0.25">
      <c r="A2718" s="443"/>
      <c r="B2718" s="438"/>
      <c r="C2718" s="441"/>
      <c r="D2718" s="441"/>
      <c r="E2718" s="441"/>
      <c r="I2718" s="442"/>
      <c r="Q2718" s="443"/>
      <c r="S2718" s="443"/>
      <c r="T2718" s="441"/>
      <c r="U2718" s="444"/>
      <c r="V2718" s="438"/>
      <c r="W2718" s="443"/>
      <c r="X2718" s="443"/>
      <c r="Y2718" s="441"/>
      <c r="Z2718" s="445"/>
      <c r="AA2718" s="441"/>
      <c r="AB2718" s="443"/>
      <c r="AC2718" s="441"/>
      <c r="AD2718" s="444"/>
      <c r="AG2718" s="441"/>
      <c r="AH2718" s="441"/>
      <c r="AI2718" s="443"/>
      <c r="AL2718" s="441"/>
      <c r="AN2718" s="441"/>
      <c r="AO2718" s="443"/>
      <c r="AP2718" s="441"/>
      <c r="AQ2718" s="441"/>
      <c r="AR2718" s="441"/>
      <c r="AS2718" s="441"/>
      <c r="AT2718" s="441"/>
      <c r="AU2718" s="441"/>
      <c r="AV2718" s="443"/>
      <c r="AW2718" s="442"/>
      <c r="AY2718" s="441"/>
      <c r="BC2718" s="441"/>
      <c r="BD2718" s="441"/>
      <c r="BE2718" s="441"/>
      <c r="BF2718" s="441"/>
      <c r="BG2718" s="441"/>
      <c r="BH2718" s="441"/>
      <c r="BI2718" s="441"/>
      <c r="BJ2718" s="441"/>
      <c r="BK2718" s="441"/>
    </row>
    <row r="2719" spans="1:63" x14ac:dyDescent="0.25">
      <c r="A2719" s="443"/>
      <c r="B2719" s="438"/>
      <c r="C2719" s="441"/>
      <c r="D2719" s="441"/>
      <c r="E2719" s="441"/>
      <c r="I2719" s="442"/>
      <c r="Q2719" s="443"/>
      <c r="S2719" s="443"/>
      <c r="T2719" s="441"/>
      <c r="U2719" s="444"/>
      <c r="V2719" s="438"/>
      <c r="W2719" s="443"/>
      <c r="X2719" s="443"/>
      <c r="Y2719" s="441"/>
      <c r="Z2719" s="445"/>
      <c r="AA2719" s="441"/>
      <c r="AB2719" s="443"/>
      <c r="AC2719" s="441"/>
      <c r="AD2719" s="444"/>
      <c r="AG2719" s="441"/>
      <c r="AH2719" s="441"/>
      <c r="AI2719" s="443"/>
      <c r="AL2719" s="441"/>
      <c r="AN2719" s="441"/>
      <c r="AO2719" s="443"/>
      <c r="AP2719" s="441"/>
      <c r="AQ2719" s="441"/>
      <c r="AR2719" s="441"/>
      <c r="AS2719" s="441"/>
      <c r="AT2719" s="441"/>
      <c r="AU2719" s="441"/>
      <c r="AV2719" s="443"/>
      <c r="AW2719" s="442"/>
      <c r="AY2719" s="441"/>
      <c r="BC2719" s="441"/>
      <c r="BD2719" s="441"/>
      <c r="BE2719" s="441"/>
      <c r="BF2719" s="441"/>
      <c r="BG2719" s="441"/>
      <c r="BH2719" s="441"/>
      <c r="BI2719" s="441"/>
      <c r="BJ2719" s="441"/>
      <c r="BK2719" s="441"/>
    </row>
    <row r="2720" spans="1:63" x14ac:dyDescent="0.25">
      <c r="A2720" s="443"/>
      <c r="B2720" s="438"/>
      <c r="C2720" s="441"/>
      <c r="D2720" s="441"/>
      <c r="E2720" s="441"/>
      <c r="I2720" s="442"/>
      <c r="Q2720" s="443"/>
      <c r="S2720" s="443"/>
      <c r="T2720" s="441"/>
      <c r="U2720" s="444"/>
      <c r="V2720" s="438"/>
      <c r="W2720" s="443"/>
      <c r="X2720" s="443"/>
      <c r="Y2720" s="441"/>
      <c r="Z2720" s="445"/>
      <c r="AA2720" s="441"/>
      <c r="AB2720" s="443"/>
      <c r="AC2720" s="441"/>
      <c r="AD2720" s="444"/>
      <c r="AG2720" s="441"/>
      <c r="AH2720" s="441"/>
      <c r="AI2720" s="443"/>
      <c r="AL2720" s="441"/>
      <c r="AN2720" s="441"/>
      <c r="AO2720" s="443"/>
      <c r="AP2720" s="441"/>
      <c r="AQ2720" s="441"/>
      <c r="AR2720" s="441"/>
      <c r="AS2720" s="441"/>
      <c r="AT2720" s="441"/>
      <c r="AU2720" s="441"/>
      <c r="AV2720" s="443"/>
      <c r="AW2720" s="442"/>
      <c r="AY2720" s="441"/>
      <c r="BC2720" s="441"/>
      <c r="BD2720" s="441"/>
      <c r="BE2720" s="441"/>
      <c r="BF2720" s="441"/>
      <c r="BG2720" s="441"/>
      <c r="BH2720" s="441"/>
      <c r="BI2720" s="441"/>
      <c r="BJ2720" s="441"/>
      <c r="BK2720" s="441"/>
    </row>
    <row r="2721" spans="1:63" x14ac:dyDescent="0.25">
      <c r="A2721" s="443"/>
      <c r="B2721" s="438"/>
      <c r="C2721" s="441"/>
      <c r="D2721" s="441"/>
      <c r="E2721" s="441"/>
      <c r="I2721" s="442"/>
      <c r="Q2721" s="443"/>
      <c r="S2721" s="443"/>
      <c r="T2721" s="441"/>
      <c r="U2721" s="444"/>
      <c r="V2721" s="438"/>
      <c r="W2721" s="443"/>
      <c r="X2721" s="443"/>
      <c r="Y2721" s="441"/>
      <c r="Z2721" s="445"/>
      <c r="AA2721" s="441"/>
      <c r="AB2721" s="443"/>
      <c r="AC2721" s="441"/>
      <c r="AD2721" s="444"/>
      <c r="AG2721" s="441"/>
      <c r="AH2721" s="441"/>
      <c r="AI2721" s="443"/>
      <c r="AL2721" s="441"/>
      <c r="AN2721" s="441"/>
      <c r="AO2721" s="443"/>
      <c r="AP2721" s="441"/>
      <c r="AQ2721" s="441"/>
      <c r="AR2721" s="441"/>
      <c r="AS2721" s="441"/>
      <c r="AT2721" s="441"/>
      <c r="AU2721" s="441"/>
      <c r="AV2721" s="443"/>
      <c r="AW2721" s="442"/>
      <c r="AY2721" s="441"/>
      <c r="BC2721" s="441"/>
      <c r="BD2721" s="441"/>
      <c r="BE2721" s="441"/>
      <c r="BF2721" s="441"/>
      <c r="BG2721" s="441"/>
      <c r="BH2721" s="441"/>
      <c r="BI2721" s="441"/>
      <c r="BJ2721" s="441"/>
      <c r="BK2721" s="441"/>
    </row>
    <row r="2722" spans="1:63" x14ac:dyDescent="0.25">
      <c r="A2722" s="443"/>
      <c r="B2722" s="438"/>
      <c r="C2722" s="441"/>
      <c r="D2722" s="441"/>
      <c r="E2722" s="441"/>
      <c r="I2722" s="442"/>
      <c r="Q2722" s="443"/>
      <c r="S2722" s="443"/>
      <c r="T2722" s="441"/>
      <c r="U2722" s="444"/>
      <c r="V2722" s="438"/>
      <c r="W2722" s="443"/>
      <c r="X2722" s="443"/>
      <c r="Y2722" s="441"/>
      <c r="Z2722" s="445"/>
      <c r="AA2722" s="441"/>
      <c r="AB2722" s="443"/>
      <c r="AC2722" s="441"/>
      <c r="AD2722" s="444"/>
      <c r="AG2722" s="441"/>
      <c r="AH2722" s="441"/>
      <c r="AI2722" s="443"/>
      <c r="AL2722" s="441"/>
      <c r="AN2722" s="441"/>
      <c r="AO2722" s="443"/>
      <c r="AP2722" s="441"/>
      <c r="AQ2722" s="441"/>
      <c r="AR2722" s="441"/>
      <c r="AS2722" s="441"/>
      <c r="AT2722" s="441"/>
      <c r="AU2722" s="441"/>
      <c r="AV2722" s="443"/>
      <c r="AW2722" s="442"/>
      <c r="AY2722" s="441"/>
      <c r="BC2722" s="441"/>
      <c r="BD2722" s="441"/>
      <c r="BE2722" s="441"/>
      <c r="BF2722" s="441"/>
      <c r="BG2722" s="441"/>
      <c r="BH2722" s="441"/>
      <c r="BI2722" s="441"/>
      <c r="BJ2722" s="441"/>
      <c r="BK2722" s="441"/>
    </row>
    <row r="2723" spans="1:63" x14ac:dyDescent="0.25">
      <c r="A2723" s="443"/>
      <c r="B2723" s="438"/>
      <c r="C2723" s="441"/>
      <c r="D2723" s="441"/>
      <c r="E2723" s="441"/>
      <c r="I2723" s="442"/>
      <c r="Q2723" s="443"/>
      <c r="S2723" s="443"/>
      <c r="T2723" s="441"/>
      <c r="U2723" s="444"/>
      <c r="V2723" s="438"/>
      <c r="W2723" s="443"/>
      <c r="X2723" s="443"/>
      <c r="Y2723" s="441"/>
      <c r="Z2723" s="445"/>
      <c r="AA2723" s="441"/>
      <c r="AB2723" s="443"/>
      <c r="AC2723" s="441"/>
      <c r="AD2723" s="444"/>
      <c r="AG2723" s="441"/>
      <c r="AH2723" s="441"/>
      <c r="AI2723" s="443"/>
      <c r="AL2723" s="441"/>
      <c r="AN2723" s="441"/>
      <c r="AO2723" s="443"/>
      <c r="AP2723" s="441"/>
      <c r="AQ2723" s="441"/>
      <c r="AR2723" s="441"/>
      <c r="AS2723" s="441"/>
      <c r="AT2723" s="441"/>
      <c r="AU2723" s="441"/>
      <c r="AV2723" s="443"/>
      <c r="AW2723" s="442"/>
      <c r="AY2723" s="441"/>
      <c r="BC2723" s="441"/>
      <c r="BD2723" s="441"/>
      <c r="BE2723" s="441"/>
      <c r="BF2723" s="441"/>
      <c r="BG2723" s="441"/>
      <c r="BH2723" s="441"/>
      <c r="BI2723" s="441"/>
      <c r="BJ2723" s="441"/>
      <c r="BK2723" s="441"/>
    </row>
    <row r="2724" spans="1:63" x14ac:dyDescent="0.25">
      <c r="A2724" s="443"/>
      <c r="B2724" s="438"/>
      <c r="C2724" s="441"/>
      <c r="D2724" s="441"/>
      <c r="E2724" s="441"/>
      <c r="I2724" s="442"/>
      <c r="Q2724" s="443"/>
      <c r="S2724" s="443"/>
      <c r="T2724" s="441"/>
      <c r="U2724" s="444"/>
      <c r="V2724" s="438"/>
      <c r="W2724" s="443"/>
      <c r="X2724" s="443"/>
      <c r="Y2724" s="441"/>
      <c r="Z2724" s="445"/>
      <c r="AA2724" s="441"/>
      <c r="AB2724" s="443"/>
      <c r="AC2724" s="441"/>
      <c r="AD2724" s="444"/>
      <c r="AG2724" s="441"/>
      <c r="AH2724" s="441"/>
      <c r="AI2724" s="443"/>
      <c r="AL2724" s="441"/>
      <c r="AN2724" s="441"/>
      <c r="AO2724" s="443"/>
      <c r="AP2724" s="441"/>
      <c r="AQ2724" s="441"/>
      <c r="AR2724" s="441"/>
      <c r="AS2724" s="441"/>
      <c r="AT2724" s="441"/>
      <c r="AU2724" s="441"/>
      <c r="AV2724" s="443"/>
      <c r="AW2724" s="442"/>
      <c r="AY2724" s="441"/>
      <c r="BC2724" s="441"/>
      <c r="BD2724" s="441"/>
      <c r="BE2724" s="441"/>
      <c r="BF2724" s="441"/>
      <c r="BG2724" s="441"/>
      <c r="BH2724" s="441"/>
      <c r="BI2724" s="441"/>
      <c r="BJ2724" s="441"/>
      <c r="BK2724" s="441"/>
    </row>
    <row r="2725" spans="1:63" x14ac:dyDescent="0.25">
      <c r="A2725" s="443"/>
      <c r="B2725" s="438"/>
      <c r="C2725" s="441"/>
      <c r="D2725" s="441"/>
      <c r="E2725" s="441"/>
      <c r="I2725" s="442"/>
      <c r="Q2725" s="443"/>
      <c r="S2725" s="443"/>
      <c r="T2725" s="441"/>
      <c r="U2725" s="444"/>
      <c r="V2725" s="438"/>
      <c r="W2725" s="443"/>
      <c r="X2725" s="443"/>
      <c r="Y2725" s="441"/>
      <c r="Z2725" s="445"/>
      <c r="AA2725" s="441"/>
      <c r="AB2725" s="443"/>
      <c r="AC2725" s="441"/>
      <c r="AD2725" s="444"/>
      <c r="AG2725" s="441"/>
      <c r="AH2725" s="441"/>
      <c r="AI2725" s="443"/>
      <c r="AL2725" s="441"/>
      <c r="AN2725" s="441"/>
      <c r="AO2725" s="443"/>
      <c r="AP2725" s="441"/>
      <c r="AQ2725" s="441"/>
      <c r="AR2725" s="441"/>
      <c r="AS2725" s="441"/>
      <c r="AT2725" s="441"/>
      <c r="AU2725" s="441"/>
      <c r="AV2725" s="443"/>
      <c r="AW2725" s="442"/>
      <c r="AY2725" s="441"/>
      <c r="BC2725" s="441"/>
      <c r="BD2725" s="441"/>
      <c r="BE2725" s="441"/>
      <c r="BF2725" s="441"/>
      <c r="BG2725" s="441"/>
      <c r="BH2725" s="441"/>
      <c r="BI2725" s="441"/>
      <c r="BJ2725" s="441"/>
      <c r="BK2725" s="441"/>
    </row>
    <row r="2726" spans="1:63" x14ac:dyDescent="0.25">
      <c r="A2726" s="443"/>
      <c r="B2726" s="438"/>
      <c r="C2726" s="441"/>
      <c r="D2726" s="441"/>
      <c r="E2726" s="441"/>
      <c r="I2726" s="442"/>
      <c r="Q2726" s="443"/>
      <c r="S2726" s="443"/>
      <c r="T2726" s="441"/>
      <c r="U2726" s="444"/>
      <c r="V2726" s="438"/>
      <c r="W2726" s="443"/>
      <c r="X2726" s="443"/>
      <c r="Y2726" s="441"/>
      <c r="Z2726" s="445"/>
      <c r="AA2726" s="441"/>
      <c r="AB2726" s="443"/>
      <c r="AC2726" s="441"/>
      <c r="AD2726" s="444"/>
      <c r="AG2726" s="441"/>
      <c r="AH2726" s="441"/>
      <c r="AI2726" s="443"/>
      <c r="AL2726" s="441"/>
      <c r="AN2726" s="441"/>
      <c r="AO2726" s="443"/>
      <c r="AP2726" s="441"/>
      <c r="AQ2726" s="441"/>
      <c r="AR2726" s="441"/>
      <c r="AS2726" s="441"/>
      <c r="AT2726" s="441"/>
      <c r="AU2726" s="441"/>
      <c r="AV2726" s="443"/>
      <c r="AW2726" s="442"/>
      <c r="AY2726" s="441"/>
      <c r="BC2726" s="441"/>
      <c r="BD2726" s="441"/>
      <c r="BE2726" s="441"/>
      <c r="BF2726" s="441"/>
      <c r="BG2726" s="441"/>
      <c r="BH2726" s="441"/>
      <c r="BI2726" s="441"/>
      <c r="BJ2726" s="441"/>
      <c r="BK2726" s="441"/>
    </row>
    <row r="2727" spans="1:63" x14ac:dyDescent="0.25">
      <c r="A2727" s="443"/>
      <c r="B2727" s="438"/>
      <c r="C2727" s="441"/>
      <c r="D2727" s="441"/>
      <c r="E2727" s="441"/>
      <c r="I2727" s="442"/>
      <c r="Q2727" s="443"/>
      <c r="S2727" s="443"/>
      <c r="T2727" s="441"/>
      <c r="U2727" s="444"/>
      <c r="V2727" s="438"/>
      <c r="W2727" s="443"/>
      <c r="X2727" s="443"/>
      <c r="Y2727" s="441"/>
      <c r="Z2727" s="445"/>
      <c r="AA2727" s="441"/>
      <c r="AB2727" s="443"/>
      <c r="AC2727" s="441"/>
      <c r="AD2727" s="444"/>
      <c r="AG2727" s="441"/>
      <c r="AH2727" s="441"/>
      <c r="AI2727" s="443"/>
      <c r="AL2727" s="441"/>
      <c r="AN2727" s="441"/>
      <c r="AO2727" s="443"/>
      <c r="AP2727" s="441"/>
      <c r="AQ2727" s="441"/>
      <c r="AR2727" s="441"/>
      <c r="AS2727" s="441"/>
      <c r="AT2727" s="441"/>
      <c r="AU2727" s="441"/>
      <c r="AV2727" s="443"/>
      <c r="AW2727" s="442"/>
      <c r="AY2727" s="441"/>
      <c r="BC2727" s="441"/>
      <c r="BD2727" s="441"/>
      <c r="BE2727" s="441"/>
      <c r="BF2727" s="441"/>
      <c r="BG2727" s="441"/>
      <c r="BH2727" s="441"/>
      <c r="BI2727" s="441"/>
      <c r="BJ2727" s="441"/>
      <c r="BK2727" s="441"/>
    </row>
    <row r="2728" spans="1:63" x14ac:dyDescent="0.25">
      <c r="A2728" s="443"/>
      <c r="B2728" s="438"/>
      <c r="C2728" s="441"/>
      <c r="D2728" s="441"/>
      <c r="E2728" s="441"/>
      <c r="I2728" s="442"/>
      <c r="Q2728" s="443"/>
      <c r="S2728" s="443"/>
      <c r="T2728" s="441"/>
      <c r="U2728" s="444"/>
      <c r="V2728" s="438"/>
      <c r="W2728" s="443"/>
      <c r="X2728" s="443"/>
      <c r="Y2728" s="441"/>
      <c r="Z2728" s="445"/>
      <c r="AA2728" s="441"/>
      <c r="AB2728" s="443"/>
      <c r="AC2728" s="441"/>
      <c r="AD2728" s="444"/>
      <c r="AG2728" s="441"/>
      <c r="AH2728" s="441"/>
      <c r="AI2728" s="443"/>
      <c r="AL2728" s="441"/>
      <c r="AN2728" s="441"/>
      <c r="AO2728" s="443"/>
      <c r="AP2728" s="441"/>
      <c r="AQ2728" s="441"/>
      <c r="AR2728" s="441"/>
      <c r="AS2728" s="441"/>
      <c r="AT2728" s="441"/>
      <c r="AU2728" s="441"/>
      <c r="AV2728" s="443"/>
      <c r="AW2728" s="442"/>
      <c r="AY2728" s="441"/>
      <c r="BC2728" s="441"/>
      <c r="BD2728" s="441"/>
      <c r="BE2728" s="441"/>
      <c r="BF2728" s="441"/>
      <c r="BG2728" s="441"/>
      <c r="BH2728" s="441"/>
      <c r="BI2728" s="441"/>
      <c r="BJ2728" s="441"/>
      <c r="BK2728" s="441"/>
    </row>
    <row r="2729" spans="1:63" x14ac:dyDescent="0.25">
      <c r="A2729" s="443"/>
      <c r="B2729" s="438"/>
      <c r="C2729" s="441"/>
      <c r="D2729" s="441"/>
      <c r="E2729" s="441"/>
      <c r="I2729" s="442"/>
      <c r="Q2729" s="443"/>
      <c r="S2729" s="443"/>
      <c r="T2729" s="441"/>
      <c r="U2729" s="444"/>
      <c r="V2729" s="438"/>
      <c r="W2729" s="443"/>
      <c r="X2729" s="443"/>
      <c r="Y2729" s="441"/>
      <c r="Z2729" s="445"/>
      <c r="AA2729" s="441"/>
      <c r="AB2729" s="443"/>
      <c r="AC2729" s="441"/>
      <c r="AD2729" s="444"/>
      <c r="AG2729" s="441"/>
      <c r="AH2729" s="441"/>
      <c r="AI2729" s="443"/>
      <c r="AL2729" s="441"/>
      <c r="AN2729" s="441"/>
      <c r="AO2729" s="443"/>
      <c r="AP2729" s="441"/>
      <c r="AQ2729" s="441"/>
      <c r="AR2729" s="441"/>
      <c r="AS2729" s="441"/>
      <c r="AT2729" s="441"/>
      <c r="AU2729" s="441"/>
      <c r="AV2729" s="443"/>
      <c r="AW2729" s="442"/>
      <c r="AY2729" s="441"/>
      <c r="BC2729" s="441"/>
      <c r="BD2729" s="441"/>
      <c r="BE2729" s="441"/>
      <c r="BF2729" s="441"/>
      <c r="BG2729" s="441"/>
      <c r="BH2729" s="441"/>
      <c r="BI2729" s="441"/>
      <c r="BJ2729" s="441"/>
      <c r="BK2729" s="441"/>
    </row>
    <row r="2730" spans="1:63" x14ac:dyDescent="0.25">
      <c r="A2730" s="443"/>
      <c r="B2730" s="438"/>
      <c r="C2730" s="441"/>
      <c r="D2730" s="441"/>
      <c r="E2730" s="441"/>
      <c r="I2730" s="442"/>
      <c r="Q2730" s="443"/>
      <c r="S2730" s="443"/>
      <c r="T2730" s="441"/>
      <c r="U2730" s="444"/>
      <c r="V2730" s="438"/>
      <c r="W2730" s="443"/>
      <c r="X2730" s="443"/>
      <c r="Y2730" s="441"/>
      <c r="Z2730" s="445"/>
      <c r="AA2730" s="441"/>
      <c r="AB2730" s="443"/>
      <c r="AC2730" s="441"/>
      <c r="AD2730" s="444"/>
      <c r="AG2730" s="441"/>
      <c r="AH2730" s="441"/>
      <c r="AI2730" s="443"/>
      <c r="AL2730" s="441"/>
      <c r="AN2730" s="441"/>
      <c r="AO2730" s="443"/>
      <c r="AP2730" s="441"/>
      <c r="AQ2730" s="441"/>
      <c r="AR2730" s="441"/>
      <c r="AS2730" s="441"/>
      <c r="AT2730" s="441"/>
      <c r="AU2730" s="441"/>
      <c r="AV2730" s="443"/>
      <c r="AW2730" s="442"/>
      <c r="AY2730" s="441"/>
      <c r="BC2730" s="441"/>
      <c r="BD2730" s="441"/>
      <c r="BE2730" s="441"/>
      <c r="BF2730" s="441"/>
      <c r="BG2730" s="441"/>
      <c r="BH2730" s="441"/>
      <c r="BI2730" s="441"/>
      <c r="BJ2730" s="441"/>
      <c r="BK2730" s="441"/>
    </row>
    <row r="2731" spans="1:63" x14ac:dyDescent="0.25">
      <c r="A2731" s="443"/>
      <c r="B2731" s="438"/>
      <c r="C2731" s="441"/>
      <c r="D2731" s="441"/>
      <c r="E2731" s="441"/>
      <c r="I2731" s="442"/>
      <c r="Q2731" s="443"/>
      <c r="S2731" s="443"/>
      <c r="T2731" s="441"/>
      <c r="U2731" s="444"/>
      <c r="V2731" s="438"/>
      <c r="W2731" s="443"/>
      <c r="X2731" s="443"/>
      <c r="Y2731" s="441"/>
      <c r="Z2731" s="445"/>
      <c r="AA2731" s="441"/>
      <c r="AB2731" s="443"/>
      <c r="AC2731" s="441"/>
      <c r="AD2731" s="444"/>
      <c r="AG2731" s="441"/>
      <c r="AH2731" s="441"/>
      <c r="AI2731" s="443"/>
      <c r="AL2731" s="441"/>
      <c r="AN2731" s="441"/>
      <c r="AO2731" s="443"/>
      <c r="AP2731" s="441"/>
      <c r="AQ2731" s="441"/>
      <c r="AR2731" s="441"/>
      <c r="AS2731" s="441"/>
      <c r="AT2731" s="441"/>
      <c r="AU2731" s="441"/>
      <c r="AV2731" s="443"/>
      <c r="AW2731" s="442"/>
      <c r="AY2731" s="441"/>
      <c r="BC2731" s="441"/>
      <c r="BD2731" s="441"/>
      <c r="BE2731" s="441"/>
      <c r="BF2731" s="441"/>
      <c r="BG2731" s="441"/>
      <c r="BH2731" s="441"/>
      <c r="BI2731" s="441"/>
      <c r="BJ2731" s="441"/>
      <c r="BK2731" s="441"/>
    </row>
    <row r="2732" spans="1:63" x14ac:dyDescent="0.25">
      <c r="A2732" s="443"/>
      <c r="B2732" s="438"/>
      <c r="C2732" s="441"/>
      <c r="D2732" s="441"/>
      <c r="E2732" s="441"/>
      <c r="I2732" s="442"/>
      <c r="Q2732" s="443"/>
      <c r="S2732" s="443"/>
      <c r="T2732" s="441"/>
      <c r="U2732" s="444"/>
      <c r="V2732" s="438"/>
      <c r="W2732" s="443"/>
      <c r="X2732" s="443"/>
      <c r="Y2732" s="441"/>
      <c r="Z2732" s="445"/>
      <c r="AA2732" s="441"/>
      <c r="AB2732" s="443"/>
      <c r="AC2732" s="441"/>
      <c r="AD2732" s="444"/>
      <c r="AG2732" s="441"/>
      <c r="AH2732" s="441"/>
      <c r="AI2732" s="443"/>
      <c r="AL2732" s="441"/>
      <c r="AN2732" s="441"/>
      <c r="AO2732" s="443"/>
      <c r="AP2732" s="441"/>
      <c r="AQ2732" s="441"/>
      <c r="AR2732" s="441"/>
      <c r="AS2732" s="441"/>
      <c r="AT2732" s="441"/>
      <c r="AU2732" s="441"/>
      <c r="AV2732" s="443"/>
      <c r="AW2732" s="442"/>
      <c r="AY2732" s="441"/>
      <c r="BC2732" s="441"/>
      <c r="BD2732" s="441"/>
      <c r="BE2732" s="441"/>
      <c r="BF2732" s="441"/>
      <c r="BG2732" s="441"/>
      <c r="BH2732" s="441"/>
      <c r="BI2732" s="441"/>
      <c r="BJ2732" s="441"/>
      <c r="BK2732" s="441"/>
    </row>
    <row r="2733" spans="1:63" x14ac:dyDescent="0.25">
      <c r="A2733" s="443"/>
      <c r="B2733" s="438"/>
      <c r="C2733" s="441"/>
      <c r="D2733" s="441"/>
      <c r="E2733" s="441"/>
      <c r="I2733" s="442"/>
      <c r="Q2733" s="443"/>
      <c r="S2733" s="443"/>
      <c r="T2733" s="441"/>
      <c r="U2733" s="444"/>
      <c r="V2733" s="438"/>
      <c r="W2733" s="443"/>
      <c r="X2733" s="443"/>
      <c r="Y2733" s="441"/>
      <c r="Z2733" s="445"/>
      <c r="AA2733" s="441"/>
      <c r="AB2733" s="443"/>
      <c r="AC2733" s="441"/>
      <c r="AD2733" s="444"/>
      <c r="AG2733" s="441"/>
      <c r="AH2733" s="441"/>
      <c r="AI2733" s="443"/>
      <c r="AL2733" s="441"/>
      <c r="AN2733" s="441"/>
      <c r="AO2733" s="443"/>
      <c r="AP2733" s="441"/>
      <c r="AQ2733" s="441"/>
      <c r="AR2733" s="441"/>
      <c r="AS2733" s="441"/>
      <c r="AT2733" s="441"/>
      <c r="AU2733" s="441"/>
      <c r="AV2733" s="443"/>
      <c r="AW2733" s="442"/>
      <c r="AY2733" s="441"/>
      <c r="BC2733" s="441"/>
      <c r="BD2733" s="441"/>
      <c r="BE2733" s="441"/>
      <c r="BF2733" s="441"/>
      <c r="BG2733" s="441"/>
      <c r="BH2733" s="441"/>
      <c r="BI2733" s="441"/>
      <c r="BJ2733" s="441"/>
      <c r="BK2733" s="441"/>
    </row>
    <row r="2734" spans="1:63" x14ac:dyDescent="0.25">
      <c r="A2734" s="443"/>
      <c r="B2734" s="438"/>
      <c r="C2734" s="441"/>
      <c r="D2734" s="441"/>
      <c r="E2734" s="441"/>
      <c r="I2734" s="442"/>
      <c r="Q2734" s="443"/>
      <c r="S2734" s="443"/>
      <c r="T2734" s="441"/>
      <c r="U2734" s="444"/>
      <c r="V2734" s="438"/>
      <c r="W2734" s="443"/>
      <c r="X2734" s="443"/>
      <c r="Y2734" s="441"/>
      <c r="Z2734" s="445"/>
      <c r="AA2734" s="441"/>
      <c r="AB2734" s="443"/>
      <c r="AC2734" s="441"/>
      <c r="AD2734" s="444"/>
      <c r="AG2734" s="441"/>
      <c r="AH2734" s="441"/>
      <c r="AI2734" s="443"/>
      <c r="AL2734" s="441"/>
      <c r="AN2734" s="441"/>
      <c r="AO2734" s="443"/>
      <c r="AP2734" s="441"/>
      <c r="AQ2734" s="441"/>
      <c r="AR2734" s="441"/>
      <c r="AS2734" s="441"/>
      <c r="AT2734" s="441"/>
      <c r="AU2734" s="441"/>
      <c r="AV2734" s="443"/>
      <c r="AW2734" s="442"/>
      <c r="AY2734" s="441"/>
      <c r="BC2734" s="441"/>
      <c r="BD2734" s="441"/>
      <c r="BE2734" s="441"/>
      <c r="BF2734" s="441"/>
      <c r="BG2734" s="441"/>
      <c r="BH2734" s="441"/>
      <c r="BI2734" s="441"/>
      <c r="BJ2734" s="441"/>
      <c r="BK2734" s="441"/>
    </row>
    <row r="2735" spans="1:63" x14ac:dyDescent="0.25">
      <c r="A2735" s="443"/>
      <c r="B2735" s="438"/>
      <c r="C2735" s="441"/>
      <c r="D2735" s="441"/>
      <c r="E2735" s="441"/>
      <c r="I2735" s="442"/>
      <c r="Q2735" s="443"/>
      <c r="S2735" s="443"/>
      <c r="T2735" s="441"/>
      <c r="U2735" s="444"/>
      <c r="V2735" s="438"/>
      <c r="W2735" s="443"/>
      <c r="X2735" s="443"/>
      <c r="Y2735" s="441"/>
      <c r="Z2735" s="445"/>
      <c r="AA2735" s="441"/>
      <c r="AB2735" s="443"/>
      <c r="AC2735" s="441"/>
      <c r="AD2735" s="444"/>
      <c r="AG2735" s="441"/>
      <c r="AH2735" s="441"/>
      <c r="AI2735" s="443"/>
      <c r="AL2735" s="441"/>
      <c r="AN2735" s="441"/>
      <c r="AO2735" s="443"/>
      <c r="AP2735" s="441"/>
      <c r="AQ2735" s="441"/>
      <c r="AR2735" s="441"/>
      <c r="AS2735" s="441"/>
      <c r="AT2735" s="441"/>
      <c r="AU2735" s="441"/>
      <c r="AV2735" s="443"/>
      <c r="AW2735" s="442"/>
      <c r="AY2735" s="441"/>
      <c r="BC2735" s="441"/>
      <c r="BD2735" s="441"/>
      <c r="BE2735" s="441"/>
      <c r="BF2735" s="441"/>
      <c r="BG2735" s="441"/>
      <c r="BH2735" s="441"/>
      <c r="BI2735" s="441"/>
      <c r="BJ2735" s="441"/>
      <c r="BK2735" s="441"/>
    </row>
    <row r="2736" spans="1:63" x14ac:dyDescent="0.25">
      <c r="A2736" s="443"/>
      <c r="B2736" s="438"/>
      <c r="C2736" s="441"/>
      <c r="D2736" s="441"/>
      <c r="E2736" s="441"/>
      <c r="I2736" s="442"/>
      <c r="Q2736" s="443"/>
      <c r="S2736" s="443"/>
      <c r="T2736" s="441"/>
      <c r="U2736" s="444"/>
      <c r="V2736" s="438"/>
      <c r="W2736" s="443"/>
      <c r="X2736" s="443"/>
      <c r="Y2736" s="441"/>
      <c r="Z2736" s="445"/>
      <c r="AA2736" s="441"/>
      <c r="AB2736" s="443"/>
      <c r="AC2736" s="441"/>
      <c r="AD2736" s="444"/>
      <c r="AG2736" s="441"/>
      <c r="AH2736" s="441"/>
      <c r="AI2736" s="443"/>
      <c r="AL2736" s="441"/>
      <c r="AN2736" s="441"/>
      <c r="AO2736" s="443"/>
      <c r="AP2736" s="441"/>
      <c r="AQ2736" s="441"/>
      <c r="AR2736" s="441"/>
      <c r="AS2736" s="441"/>
      <c r="AT2736" s="441"/>
      <c r="AU2736" s="441"/>
      <c r="AV2736" s="443"/>
      <c r="AW2736" s="442"/>
      <c r="AY2736" s="441"/>
      <c r="BC2736" s="441"/>
      <c r="BD2736" s="441"/>
      <c r="BE2736" s="441"/>
      <c r="BF2736" s="441"/>
      <c r="BG2736" s="441"/>
      <c r="BH2736" s="441"/>
      <c r="BI2736" s="441"/>
      <c r="BJ2736" s="441"/>
      <c r="BK2736" s="441"/>
    </row>
    <row r="2737" spans="1:63" x14ac:dyDescent="0.25">
      <c r="A2737" s="443"/>
      <c r="B2737" s="438"/>
      <c r="C2737" s="441"/>
      <c r="D2737" s="441"/>
      <c r="E2737" s="441"/>
      <c r="I2737" s="442"/>
      <c r="Q2737" s="443"/>
      <c r="S2737" s="443"/>
      <c r="T2737" s="441"/>
      <c r="U2737" s="444"/>
      <c r="V2737" s="438"/>
      <c r="W2737" s="443"/>
      <c r="X2737" s="443"/>
      <c r="Y2737" s="441"/>
      <c r="Z2737" s="445"/>
      <c r="AA2737" s="441"/>
      <c r="AB2737" s="443"/>
      <c r="AC2737" s="441"/>
      <c r="AD2737" s="444"/>
      <c r="AG2737" s="441"/>
      <c r="AH2737" s="441"/>
      <c r="AI2737" s="443"/>
      <c r="AL2737" s="441"/>
      <c r="AN2737" s="441"/>
      <c r="AO2737" s="443"/>
      <c r="AP2737" s="441"/>
      <c r="AQ2737" s="441"/>
      <c r="AR2737" s="441"/>
      <c r="AS2737" s="441"/>
      <c r="AT2737" s="441"/>
      <c r="AU2737" s="441"/>
      <c r="AV2737" s="443"/>
      <c r="AW2737" s="442"/>
      <c r="AY2737" s="441"/>
      <c r="BC2737" s="441"/>
      <c r="BD2737" s="441"/>
      <c r="BE2737" s="441"/>
      <c r="BF2737" s="441"/>
      <c r="BG2737" s="441"/>
      <c r="BH2737" s="441"/>
      <c r="BI2737" s="441"/>
      <c r="BJ2737" s="441"/>
      <c r="BK2737" s="441"/>
    </row>
    <row r="2738" spans="1:63" x14ac:dyDescent="0.25">
      <c r="A2738" s="443"/>
      <c r="B2738" s="438"/>
      <c r="C2738" s="441"/>
      <c r="D2738" s="441"/>
      <c r="E2738" s="441"/>
      <c r="I2738" s="442"/>
      <c r="Q2738" s="443"/>
      <c r="S2738" s="443"/>
      <c r="T2738" s="441"/>
      <c r="U2738" s="444"/>
      <c r="V2738" s="438"/>
      <c r="W2738" s="443"/>
      <c r="X2738" s="443"/>
      <c r="Y2738" s="441"/>
      <c r="Z2738" s="445"/>
      <c r="AA2738" s="441"/>
      <c r="AB2738" s="443"/>
      <c r="AC2738" s="441"/>
      <c r="AD2738" s="444"/>
      <c r="AG2738" s="441"/>
      <c r="AH2738" s="441"/>
      <c r="AI2738" s="443"/>
      <c r="AL2738" s="441"/>
      <c r="AN2738" s="441"/>
      <c r="AO2738" s="443"/>
      <c r="AP2738" s="441"/>
      <c r="AQ2738" s="441"/>
      <c r="AR2738" s="441"/>
      <c r="AS2738" s="441"/>
      <c r="AT2738" s="441"/>
      <c r="AU2738" s="441"/>
      <c r="AV2738" s="443"/>
      <c r="AW2738" s="442"/>
      <c r="AY2738" s="441"/>
      <c r="BC2738" s="441"/>
      <c r="BD2738" s="441"/>
      <c r="BE2738" s="441"/>
      <c r="BF2738" s="441"/>
      <c r="BG2738" s="441"/>
      <c r="BH2738" s="441"/>
      <c r="BI2738" s="441"/>
      <c r="BJ2738" s="441"/>
      <c r="BK2738" s="441"/>
    </row>
    <row r="2739" spans="1:63" x14ac:dyDescent="0.25">
      <c r="A2739" s="443"/>
      <c r="B2739" s="438"/>
      <c r="C2739" s="441"/>
      <c r="D2739" s="441"/>
      <c r="E2739" s="441"/>
      <c r="I2739" s="442"/>
      <c r="Q2739" s="443"/>
      <c r="S2739" s="443"/>
      <c r="T2739" s="441"/>
      <c r="U2739" s="444"/>
      <c r="V2739" s="438"/>
      <c r="W2739" s="443"/>
      <c r="X2739" s="443"/>
      <c r="Y2739" s="441"/>
      <c r="Z2739" s="445"/>
      <c r="AA2739" s="441"/>
      <c r="AB2739" s="443"/>
      <c r="AC2739" s="441"/>
      <c r="AD2739" s="444"/>
      <c r="AG2739" s="441"/>
      <c r="AH2739" s="441"/>
      <c r="AI2739" s="443"/>
      <c r="AL2739" s="441"/>
      <c r="AN2739" s="441"/>
      <c r="AO2739" s="443"/>
      <c r="AP2739" s="441"/>
      <c r="AQ2739" s="441"/>
      <c r="AR2739" s="441"/>
      <c r="AS2739" s="441"/>
      <c r="AT2739" s="441"/>
      <c r="AU2739" s="441"/>
      <c r="AV2739" s="443"/>
      <c r="AW2739" s="442"/>
      <c r="AY2739" s="441"/>
      <c r="BC2739" s="441"/>
      <c r="BD2739" s="441"/>
      <c r="BE2739" s="441"/>
      <c r="BF2739" s="441"/>
      <c r="BG2739" s="441"/>
      <c r="BH2739" s="441"/>
      <c r="BI2739" s="441"/>
      <c r="BJ2739" s="441"/>
      <c r="BK2739" s="441"/>
    </row>
    <row r="2740" spans="1:63" x14ac:dyDescent="0.25">
      <c r="A2740" s="443"/>
      <c r="B2740" s="438"/>
      <c r="C2740" s="441"/>
      <c r="D2740" s="441"/>
      <c r="E2740" s="441"/>
      <c r="I2740" s="442"/>
      <c r="Q2740" s="443"/>
      <c r="S2740" s="443"/>
      <c r="T2740" s="441"/>
      <c r="U2740" s="444"/>
      <c r="V2740" s="438"/>
      <c r="W2740" s="443"/>
      <c r="X2740" s="443"/>
      <c r="Y2740" s="441"/>
      <c r="Z2740" s="445"/>
      <c r="AA2740" s="441"/>
      <c r="AB2740" s="443"/>
      <c r="AC2740" s="441"/>
      <c r="AD2740" s="444"/>
      <c r="AG2740" s="441"/>
      <c r="AH2740" s="441"/>
      <c r="AI2740" s="443"/>
      <c r="AL2740" s="441"/>
      <c r="AN2740" s="441"/>
      <c r="AO2740" s="443"/>
      <c r="AP2740" s="441"/>
      <c r="AQ2740" s="441"/>
      <c r="AR2740" s="441"/>
      <c r="AS2740" s="441"/>
      <c r="AT2740" s="441"/>
      <c r="AU2740" s="441"/>
      <c r="AV2740" s="443"/>
      <c r="AW2740" s="442"/>
      <c r="AY2740" s="441"/>
      <c r="BC2740" s="441"/>
      <c r="BD2740" s="441"/>
      <c r="BE2740" s="441"/>
      <c r="BF2740" s="441"/>
      <c r="BG2740" s="441"/>
      <c r="BH2740" s="441"/>
      <c r="BI2740" s="441"/>
      <c r="BJ2740" s="441"/>
      <c r="BK2740" s="441"/>
    </row>
    <row r="2741" spans="1:63" x14ac:dyDescent="0.25">
      <c r="A2741" s="443"/>
      <c r="B2741" s="438"/>
      <c r="C2741" s="441"/>
      <c r="D2741" s="441"/>
      <c r="E2741" s="441"/>
      <c r="I2741" s="442"/>
      <c r="Q2741" s="443"/>
      <c r="S2741" s="443"/>
      <c r="T2741" s="441"/>
      <c r="U2741" s="444"/>
      <c r="V2741" s="438"/>
      <c r="W2741" s="443"/>
      <c r="X2741" s="443"/>
      <c r="Y2741" s="441"/>
      <c r="Z2741" s="445"/>
      <c r="AA2741" s="441"/>
      <c r="AB2741" s="443"/>
      <c r="AC2741" s="441"/>
      <c r="AD2741" s="444"/>
      <c r="AG2741" s="441"/>
      <c r="AH2741" s="441"/>
      <c r="AI2741" s="443"/>
      <c r="AL2741" s="441"/>
      <c r="AN2741" s="441"/>
      <c r="AO2741" s="443"/>
      <c r="AP2741" s="441"/>
      <c r="AQ2741" s="441"/>
      <c r="AR2741" s="441"/>
      <c r="AS2741" s="441"/>
      <c r="AT2741" s="441"/>
      <c r="AU2741" s="441"/>
      <c r="AV2741" s="443"/>
      <c r="AW2741" s="442"/>
      <c r="AY2741" s="441"/>
      <c r="BC2741" s="441"/>
      <c r="BD2741" s="441"/>
      <c r="BE2741" s="441"/>
      <c r="BF2741" s="441"/>
      <c r="BG2741" s="441"/>
      <c r="BH2741" s="441"/>
      <c r="BI2741" s="441"/>
      <c r="BJ2741" s="441"/>
      <c r="BK2741" s="441"/>
    </row>
    <row r="2742" spans="1:63" x14ac:dyDescent="0.25">
      <c r="A2742" s="443"/>
      <c r="B2742" s="438"/>
      <c r="C2742" s="441"/>
      <c r="D2742" s="441"/>
      <c r="E2742" s="441"/>
      <c r="I2742" s="442"/>
      <c r="Q2742" s="443"/>
      <c r="S2742" s="443"/>
      <c r="T2742" s="441"/>
      <c r="U2742" s="444"/>
      <c r="V2742" s="438"/>
      <c r="W2742" s="443"/>
      <c r="X2742" s="443"/>
      <c r="Y2742" s="441"/>
      <c r="Z2742" s="445"/>
      <c r="AA2742" s="441"/>
      <c r="AB2742" s="443"/>
      <c r="AC2742" s="441"/>
      <c r="AD2742" s="444"/>
      <c r="AG2742" s="441"/>
      <c r="AH2742" s="441"/>
      <c r="AI2742" s="443"/>
      <c r="AL2742" s="441"/>
      <c r="AN2742" s="441"/>
      <c r="AO2742" s="443"/>
      <c r="AP2742" s="441"/>
      <c r="AQ2742" s="441"/>
      <c r="AR2742" s="441"/>
      <c r="AS2742" s="441"/>
      <c r="AT2742" s="441"/>
      <c r="AU2742" s="441"/>
      <c r="AV2742" s="443"/>
      <c r="AW2742" s="442"/>
      <c r="AY2742" s="441"/>
      <c r="BC2742" s="441"/>
      <c r="BD2742" s="441"/>
      <c r="BE2742" s="441"/>
      <c r="BF2742" s="441"/>
      <c r="BG2742" s="441"/>
      <c r="BH2742" s="441"/>
      <c r="BI2742" s="441"/>
      <c r="BJ2742" s="441"/>
      <c r="BK2742" s="441"/>
    </row>
    <row r="2743" spans="1:63" x14ac:dyDescent="0.25">
      <c r="A2743" s="443"/>
      <c r="B2743" s="438"/>
      <c r="C2743" s="441"/>
      <c r="D2743" s="441"/>
      <c r="E2743" s="441"/>
      <c r="I2743" s="442"/>
      <c r="Q2743" s="443"/>
      <c r="S2743" s="443"/>
      <c r="T2743" s="441"/>
      <c r="U2743" s="444"/>
      <c r="V2743" s="438"/>
      <c r="W2743" s="443"/>
      <c r="X2743" s="443"/>
      <c r="Y2743" s="441"/>
      <c r="Z2743" s="445"/>
      <c r="AA2743" s="441"/>
      <c r="AB2743" s="443"/>
      <c r="AC2743" s="441"/>
      <c r="AD2743" s="444"/>
      <c r="AG2743" s="441"/>
      <c r="AH2743" s="441"/>
      <c r="AI2743" s="443"/>
      <c r="AL2743" s="441"/>
      <c r="AN2743" s="441"/>
      <c r="AO2743" s="443"/>
      <c r="AP2743" s="441"/>
      <c r="AQ2743" s="441"/>
      <c r="AR2743" s="441"/>
      <c r="AS2743" s="441"/>
      <c r="AT2743" s="441"/>
      <c r="AU2743" s="441"/>
      <c r="AV2743" s="443"/>
      <c r="AW2743" s="442"/>
      <c r="AY2743" s="441"/>
      <c r="BC2743" s="441"/>
      <c r="BD2743" s="441"/>
      <c r="BE2743" s="441"/>
      <c r="BF2743" s="441"/>
      <c r="BG2743" s="441"/>
      <c r="BH2743" s="441"/>
      <c r="BI2743" s="441"/>
      <c r="BJ2743" s="441"/>
      <c r="BK2743" s="441"/>
    </row>
    <row r="2744" spans="1:63" x14ac:dyDescent="0.25">
      <c r="A2744" s="443"/>
      <c r="B2744" s="438"/>
      <c r="C2744" s="441"/>
      <c r="D2744" s="441"/>
      <c r="E2744" s="441"/>
      <c r="I2744" s="442"/>
      <c r="Q2744" s="443"/>
      <c r="S2744" s="443"/>
      <c r="T2744" s="441"/>
      <c r="U2744" s="444"/>
      <c r="V2744" s="438"/>
      <c r="W2744" s="443"/>
      <c r="X2744" s="443"/>
      <c r="Y2744" s="441"/>
      <c r="Z2744" s="445"/>
      <c r="AA2744" s="441"/>
      <c r="AB2744" s="443"/>
      <c r="AC2744" s="441"/>
      <c r="AD2744" s="444"/>
      <c r="AG2744" s="441"/>
      <c r="AH2744" s="441"/>
      <c r="AI2744" s="443"/>
      <c r="AL2744" s="441"/>
      <c r="AN2744" s="441"/>
      <c r="AO2744" s="443"/>
      <c r="AP2744" s="441"/>
      <c r="AQ2744" s="441"/>
      <c r="AR2744" s="441"/>
      <c r="AS2744" s="441"/>
      <c r="AT2744" s="441"/>
      <c r="AU2744" s="441"/>
      <c r="AV2744" s="443"/>
      <c r="AW2744" s="442"/>
      <c r="AY2744" s="441"/>
      <c r="BC2744" s="441"/>
      <c r="BD2744" s="441"/>
      <c r="BE2744" s="441"/>
      <c r="BF2744" s="441"/>
      <c r="BG2744" s="441"/>
      <c r="BH2744" s="441"/>
      <c r="BI2744" s="441"/>
      <c r="BJ2744" s="441"/>
      <c r="BK2744" s="441"/>
    </row>
    <row r="2745" spans="1:63" x14ac:dyDescent="0.25">
      <c r="A2745" s="443"/>
      <c r="B2745" s="438"/>
      <c r="C2745" s="441"/>
      <c r="D2745" s="441"/>
      <c r="E2745" s="441"/>
      <c r="I2745" s="442"/>
      <c r="Q2745" s="443"/>
      <c r="S2745" s="443"/>
      <c r="T2745" s="441"/>
      <c r="U2745" s="444"/>
      <c r="V2745" s="438"/>
      <c r="W2745" s="443"/>
      <c r="X2745" s="443"/>
      <c r="Y2745" s="441"/>
      <c r="Z2745" s="445"/>
      <c r="AA2745" s="441"/>
      <c r="AB2745" s="443"/>
      <c r="AC2745" s="441"/>
      <c r="AD2745" s="444"/>
      <c r="AG2745" s="441"/>
      <c r="AH2745" s="441"/>
      <c r="AI2745" s="443"/>
      <c r="AL2745" s="441"/>
      <c r="AN2745" s="441"/>
      <c r="AO2745" s="443"/>
      <c r="AP2745" s="441"/>
      <c r="AQ2745" s="441"/>
      <c r="AR2745" s="441"/>
      <c r="AS2745" s="441"/>
      <c r="AT2745" s="441"/>
      <c r="AU2745" s="441"/>
      <c r="AV2745" s="443"/>
      <c r="AW2745" s="442"/>
      <c r="AY2745" s="441"/>
      <c r="BC2745" s="441"/>
      <c r="BD2745" s="441"/>
      <c r="BE2745" s="441"/>
      <c r="BF2745" s="441"/>
      <c r="BG2745" s="441"/>
      <c r="BH2745" s="441"/>
      <c r="BI2745" s="441"/>
      <c r="BJ2745" s="441"/>
      <c r="BK2745" s="441"/>
    </row>
    <row r="2746" spans="1:63" x14ac:dyDescent="0.25">
      <c r="A2746" s="443"/>
      <c r="B2746" s="438"/>
      <c r="C2746" s="441"/>
      <c r="D2746" s="441"/>
      <c r="E2746" s="441"/>
      <c r="I2746" s="442"/>
      <c r="Q2746" s="443"/>
      <c r="S2746" s="443"/>
      <c r="T2746" s="441"/>
      <c r="U2746" s="444"/>
      <c r="V2746" s="438"/>
      <c r="W2746" s="443"/>
      <c r="X2746" s="443"/>
      <c r="Y2746" s="441"/>
      <c r="Z2746" s="445"/>
      <c r="AA2746" s="441"/>
      <c r="AB2746" s="443"/>
      <c r="AC2746" s="441"/>
      <c r="AD2746" s="444"/>
      <c r="AG2746" s="441"/>
      <c r="AH2746" s="441"/>
      <c r="AI2746" s="443"/>
      <c r="AL2746" s="441"/>
      <c r="AN2746" s="441"/>
      <c r="AO2746" s="443"/>
      <c r="AP2746" s="441"/>
      <c r="AQ2746" s="441"/>
      <c r="AR2746" s="441"/>
      <c r="AS2746" s="441"/>
      <c r="AT2746" s="441"/>
      <c r="AU2746" s="441"/>
      <c r="AV2746" s="443"/>
      <c r="AW2746" s="442"/>
      <c r="AY2746" s="441"/>
      <c r="BC2746" s="441"/>
      <c r="BD2746" s="441"/>
      <c r="BE2746" s="441"/>
      <c r="BF2746" s="441"/>
      <c r="BG2746" s="441"/>
      <c r="BH2746" s="441"/>
      <c r="BI2746" s="441"/>
      <c r="BJ2746" s="441"/>
      <c r="BK2746" s="441"/>
    </row>
    <row r="2747" spans="1:63" x14ac:dyDescent="0.25">
      <c r="A2747" s="443"/>
      <c r="B2747" s="438"/>
      <c r="C2747" s="441"/>
      <c r="D2747" s="441"/>
      <c r="E2747" s="441"/>
      <c r="I2747" s="442"/>
      <c r="Q2747" s="443"/>
      <c r="S2747" s="443"/>
      <c r="T2747" s="441"/>
      <c r="U2747" s="444"/>
      <c r="V2747" s="438"/>
      <c r="W2747" s="443"/>
      <c r="X2747" s="443"/>
      <c r="Y2747" s="441"/>
      <c r="Z2747" s="445"/>
      <c r="AA2747" s="441"/>
      <c r="AB2747" s="443"/>
      <c r="AC2747" s="441"/>
      <c r="AD2747" s="444"/>
      <c r="AG2747" s="441"/>
      <c r="AH2747" s="441"/>
      <c r="AI2747" s="443"/>
      <c r="AL2747" s="441"/>
      <c r="AN2747" s="441"/>
      <c r="AO2747" s="443"/>
      <c r="AP2747" s="441"/>
      <c r="AQ2747" s="441"/>
      <c r="AR2747" s="441"/>
      <c r="AS2747" s="441"/>
      <c r="AT2747" s="441"/>
      <c r="AU2747" s="441"/>
      <c r="AV2747" s="443"/>
      <c r="AW2747" s="442"/>
      <c r="AY2747" s="441"/>
      <c r="BC2747" s="441"/>
      <c r="BD2747" s="441"/>
      <c r="BE2747" s="441"/>
      <c r="BF2747" s="441"/>
      <c r="BG2747" s="441"/>
      <c r="BH2747" s="441"/>
      <c r="BI2747" s="441"/>
      <c r="BJ2747" s="441"/>
      <c r="BK2747" s="441"/>
    </row>
    <row r="2748" spans="1:63" x14ac:dyDescent="0.25">
      <c r="A2748" s="443"/>
      <c r="B2748" s="438"/>
      <c r="C2748" s="441"/>
      <c r="D2748" s="441"/>
      <c r="E2748" s="441"/>
      <c r="I2748" s="442"/>
      <c r="Q2748" s="443"/>
      <c r="S2748" s="443"/>
      <c r="T2748" s="441"/>
      <c r="U2748" s="444"/>
      <c r="V2748" s="438"/>
      <c r="W2748" s="443"/>
      <c r="X2748" s="443"/>
      <c r="Y2748" s="441"/>
      <c r="Z2748" s="445"/>
      <c r="AA2748" s="441"/>
      <c r="AB2748" s="443"/>
      <c r="AC2748" s="441"/>
      <c r="AD2748" s="444"/>
      <c r="AG2748" s="441"/>
      <c r="AH2748" s="441"/>
      <c r="AI2748" s="443"/>
      <c r="AL2748" s="441"/>
      <c r="AN2748" s="441"/>
      <c r="AO2748" s="443"/>
      <c r="AP2748" s="441"/>
      <c r="AQ2748" s="441"/>
      <c r="AR2748" s="441"/>
      <c r="AS2748" s="441"/>
      <c r="AT2748" s="441"/>
      <c r="AU2748" s="441"/>
      <c r="AV2748" s="443"/>
      <c r="AW2748" s="442"/>
      <c r="AY2748" s="441"/>
      <c r="BC2748" s="441"/>
      <c r="BD2748" s="441"/>
      <c r="BE2748" s="441"/>
      <c r="BF2748" s="441"/>
      <c r="BG2748" s="441"/>
      <c r="BH2748" s="441"/>
      <c r="BI2748" s="441"/>
      <c r="BJ2748" s="441"/>
      <c r="BK2748" s="441"/>
    </row>
    <row r="2749" spans="1:63" x14ac:dyDescent="0.25">
      <c r="A2749" s="443"/>
      <c r="B2749" s="438"/>
      <c r="C2749" s="441"/>
      <c r="D2749" s="441"/>
      <c r="E2749" s="441"/>
      <c r="I2749" s="442"/>
      <c r="Q2749" s="443"/>
      <c r="S2749" s="443"/>
      <c r="T2749" s="441"/>
      <c r="U2749" s="444"/>
      <c r="V2749" s="438"/>
      <c r="W2749" s="443"/>
      <c r="X2749" s="443"/>
      <c r="Y2749" s="441"/>
      <c r="Z2749" s="445"/>
      <c r="AA2749" s="441"/>
      <c r="AB2749" s="443"/>
      <c r="AC2749" s="441"/>
      <c r="AD2749" s="444"/>
      <c r="AG2749" s="441"/>
      <c r="AH2749" s="441"/>
      <c r="AI2749" s="443"/>
      <c r="AL2749" s="441"/>
      <c r="AN2749" s="441"/>
      <c r="AO2749" s="443"/>
      <c r="AP2749" s="441"/>
      <c r="AQ2749" s="441"/>
      <c r="AR2749" s="441"/>
      <c r="AS2749" s="441"/>
      <c r="AT2749" s="441"/>
      <c r="AU2749" s="441"/>
      <c r="AV2749" s="443"/>
      <c r="AW2749" s="442"/>
      <c r="AY2749" s="441"/>
      <c r="BC2749" s="441"/>
      <c r="BD2749" s="441"/>
      <c r="BE2749" s="441"/>
      <c r="BF2749" s="441"/>
      <c r="BG2749" s="441"/>
      <c r="BH2749" s="441"/>
      <c r="BI2749" s="441"/>
      <c r="BJ2749" s="441"/>
      <c r="BK2749" s="441"/>
    </row>
    <row r="2750" spans="1:63" x14ac:dyDescent="0.25">
      <c r="A2750" s="443"/>
      <c r="B2750" s="438"/>
      <c r="C2750" s="441"/>
      <c r="D2750" s="441"/>
      <c r="E2750" s="441"/>
      <c r="I2750" s="442"/>
      <c r="Q2750" s="443"/>
      <c r="S2750" s="443"/>
      <c r="T2750" s="441"/>
      <c r="U2750" s="444"/>
      <c r="V2750" s="438"/>
      <c r="W2750" s="443"/>
      <c r="X2750" s="443"/>
      <c r="Y2750" s="441"/>
      <c r="Z2750" s="445"/>
      <c r="AA2750" s="441"/>
      <c r="AB2750" s="443"/>
      <c r="AC2750" s="441"/>
      <c r="AD2750" s="444"/>
      <c r="AG2750" s="441"/>
      <c r="AH2750" s="441"/>
      <c r="AI2750" s="443"/>
      <c r="AL2750" s="441"/>
      <c r="AN2750" s="441"/>
      <c r="AO2750" s="443"/>
      <c r="AP2750" s="441"/>
      <c r="AQ2750" s="441"/>
      <c r="AR2750" s="441"/>
      <c r="AS2750" s="441"/>
      <c r="AT2750" s="441"/>
      <c r="AU2750" s="441"/>
      <c r="AV2750" s="443"/>
      <c r="AW2750" s="442"/>
      <c r="AY2750" s="441"/>
      <c r="BC2750" s="441"/>
      <c r="BD2750" s="441"/>
      <c r="BE2750" s="441"/>
      <c r="BF2750" s="441"/>
      <c r="BG2750" s="441"/>
      <c r="BH2750" s="441"/>
      <c r="BI2750" s="441"/>
      <c r="BJ2750" s="441"/>
      <c r="BK2750" s="441"/>
    </row>
    <row r="2751" spans="1:63" x14ac:dyDescent="0.25">
      <c r="A2751" s="443"/>
      <c r="B2751" s="438"/>
      <c r="C2751" s="441"/>
      <c r="D2751" s="441"/>
      <c r="E2751" s="441"/>
      <c r="I2751" s="442"/>
      <c r="Q2751" s="443"/>
      <c r="S2751" s="443"/>
      <c r="T2751" s="441"/>
      <c r="U2751" s="444"/>
      <c r="V2751" s="438"/>
      <c r="W2751" s="443"/>
      <c r="X2751" s="443"/>
      <c r="Y2751" s="441"/>
      <c r="Z2751" s="445"/>
      <c r="AA2751" s="441"/>
      <c r="AB2751" s="443"/>
      <c r="AC2751" s="441"/>
      <c r="AD2751" s="444"/>
      <c r="AG2751" s="441"/>
      <c r="AH2751" s="441"/>
      <c r="AI2751" s="443"/>
      <c r="AL2751" s="441"/>
      <c r="AN2751" s="441"/>
      <c r="AO2751" s="443"/>
      <c r="AP2751" s="441"/>
      <c r="AQ2751" s="441"/>
      <c r="AR2751" s="441"/>
      <c r="AS2751" s="441"/>
      <c r="AT2751" s="441"/>
      <c r="AU2751" s="441"/>
      <c r="AV2751" s="443"/>
      <c r="AW2751" s="442"/>
      <c r="AY2751" s="441"/>
      <c r="BC2751" s="441"/>
      <c r="BD2751" s="441"/>
      <c r="BE2751" s="441"/>
      <c r="BF2751" s="441"/>
      <c r="BG2751" s="441"/>
      <c r="BH2751" s="441"/>
      <c r="BI2751" s="441"/>
      <c r="BJ2751" s="441"/>
      <c r="BK2751" s="441"/>
    </row>
    <row r="2752" spans="1:63" x14ac:dyDescent="0.25">
      <c r="A2752" s="443"/>
      <c r="B2752" s="438"/>
      <c r="C2752" s="441"/>
      <c r="D2752" s="441"/>
      <c r="E2752" s="441"/>
      <c r="I2752" s="442"/>
      <c r="Q2752" s="443"/>
      <c r="S2752" s="443"/>
      <c r="T2752" s="441"/>
      <c r="U2752" s="444"/>
      <c r="V2752" s="438"/>
      <c r="W2752" s="443"/>
      <c r="X2752" s="443"/>
      <c r="Y2752" s="441"/>
      <c r="Z2752" s="445"/>
      <c r="AA2752" s="441"/>
      <c r="AB2752" s="443"/>
      <c r="AC2752" s="441"/>
      <c r="AD2752" s="444"/>
      <c r="AG2752" s="441"/>
      <c r="AH2752" s="441"/>
      <c r="AI2752" s="443"/>
      <c r="AL2752" s="441"/>
      <c r="AN2752" s="441"/>
      <c r="AO2752" s="443"/>
      <c r="AP2752" s="441"/>
      <c r="AQ2752" s="441"/>
      <c r="AR2752" s="441"/>
      <c r="AS2752" s="441"/>
      <c r="AT2752" s="441"/>
      <c r="AU2752" s="441"/>
      <c r="AV2752" s="443"/>
      <c r="AW2752" s="442"/>
      <c r="AY2752" s="441"/>
      <c r="BC2752" s="441"/>
      <c r="BD2752" s="441"/>
      <c r="BE2752" s="441"/>
      <c r="BF2752" s="441"/>
      <c r="BG2752" s="441"/>
      <c r="BH2752" s="441"/>
      <c r="BI2752" s="441"/>
      <c r="BJ2752" s="441"/>
      <c r="BK2752" s="441"/>
    </row>
    <row r="2753" spans="1:63" x14ac:dyDescent="0.25">
      <c r="A2753" s="443"/>
      <c r="B2753" s="438"/>
      <c r="C2753" s="441"/>
      <c r="D2753" s="441"/>
      <c r="E2753" s="441"/>
      <c r="I2753" s="442"/>
      <c r="Q2753" s="443"/>
      <c r="S2753" s="443"/>
      <c r="T2753" s="441"/>
      <c r="U2753" s="444"/>
      <c r="V2753" s="438"/>
      <c r="W2753" s="443"/>
      <c r="X2753" s="443"/>
      <c r="Y2753" s="441"/>
      <c r="Z2753" s="445"/>
      <c r="AA2753" s="441"/>
      <c r="AB2753" s="443"/>
      <c r="AC2753" s="441"/>
      <c r="AD2753" s="444"/>
      <c r="AG2753" s="441"/>
      <c r="AH2753" s="441"/>
      <c r="AI2753" s="443"/>
      <c r="AL2753" s="441"/>
      <c r="AN2753" s="441"/>
      <c r="AO2753" s="443"/>
      <c r="AP2753" s="441"/>
      <c r="AQ2753" s="441"/>
      <c r="AR2753" s="441"/>
      <c r="AS2753" s="441"/>
      <c r="AT2753" s="441"/>
      <c r="AU2753" s="441"/>
      <c r="AV2753" s="443"/>
      <c r="AW2753" s="442"/>
      <c r="AY2753" s="441"/>
      <c r="BC2753" s="441"/>
      <c r="BD2753" s="441"/>
      <c r="BE2753" s="441"/>
      <c r="BF2753" s="441"/>
      <c r="BG2753" s="441"/>
      <c r="BH2753" s="441"/>
      <c r="BI2753" s="441"/>
      <c r="BJ2753" s="441"/>
      <c r="BK2753" s="441"/>
    </row>
    <row r="2754" spans="1:63" x14ac:dyDescent="0.25">
      <c r="A2754" s="443"/>
      <c r="B2754" s="438"/>
      <c r="C2754" s="441"/>
      <c r="D2754" s="441"/>
      <c r="E2754" s="441"/>
      <c r="I2754" s="442"/>
      <c r="Q2754" s="443"/>
      <c r="S2754" s="443"/>
      <c r="T2754" s="441"/>
      <c r="U2754" s="444"/>
      <c r="V2754" s="438"/>
      <c r="W2754" s="443"/>
      <c r="X2754" s="443"/>
      <c r="Y2754" s="441"/>
      <c r="Z2754" s="445"/>
      <c r="AA2754" s="441"/>
      <c r="AB2754" s="443"/>
      <c r="AC2754" s="441"/>
      <c r="AD2754" s="444"/>
      <c r="AG2754" s="441"/>
      <c r="AH2754" s="441"/>
      <c r="AI2754" s="443"/>
      <c r="AL2754" s="441"/>
      <c r="AN2754" s="441"/>
      <c r="AO2754" s="443"/>
      <c r="AP2754" s="441"/>
      <c r="AQ2754" s="441"/>
      <c r="AR2754" s="441"/>
      <c r="AS2754" s="441"/>
      <c r="AT2754" s="441"/>
      <c r="AU2754" s="441"/>
      <c r="AV2754" s="443"/>
      <c r="AW2754" s="442"/>
      <c r="AY2754" s="441"/>
      <c r="BC2754" s="441"/>
      <c r="BD2754" s="441"/>
      <c r="BE2754" s="441"/>
      <c r="BF2754" s="441"/>
      <c r="BG2754" s="441"/>
      <c r="BH2754" s="441"/>
      <c r="BI2754" s="441"/>
      <c r="BJ2754" s="441"/>
      <c r="BK2754" s="441"/>
    </row>
    <row r="2755" spans="1:63" x14ac:dyDescent="0.25">
      <c r="A2755" s="443"/>
      <c r="B2755" s="438"/>
      <c r="C2755" s="441"/>
      <c r="D2755" s="441"/>
      <c r="E2755" s="441"/>
      <c r="I2755" s="442"/>
      <c r="Q2755" s="443"/>
      <c r="S2755" s="443"/>
      <c r="T2755" s="441"/>
      <c r="U2755" s="444"/>
      <c r="V2755" s="438"/>
      <c r="W2755" s="443"/>
      <c r="X2755" s="443"/>
      <c r="Y2755" s="441"/>
      <c r="Z2755" s="445"/>
      <c r="AA2755" s="441"/>
      <c r="AB2755" s="443"/>
      <c r="AC2755" s="441"/>
      <c r="AD2755" s="444"/>
      <c r="AG2755" s="441"/>
      <c r="AH2755" s="441"/>
      <c r="AI2755" s="443"/>
      <c r="AL2755" s="441"/>
      <c r="AN2755" s="441"/>
      <c r="AO2755" s="443"/>
      <c r="AP2755" s="441"/>
      <c r="AQ2755" s="441"/>
      <c r="AR2755" s="441"/>
      <c r="AS2755" s="441"/>
      <c r="AT2755" s="441"/>
      <c r="AU2755" s="441"/>
      <c r="AV2755" s="443"/>
      <c r="AW2755" s="442"/>
      <c r="AY2755" s="441"/>
      <c r="BC2755" s="441"/>
      <c r="BD2755" s="441"/>
      <c r="BE2755" s="441"/>
      <c r="BF2755" s="441"/>
      <c r="BG2755" s="441"/>
      <c r="BH2755" s="441"/>
      <c r="BI2755" s="441"/>
      <c r="BJ2755" s="441"/>
      <c r="BK2755" s="441"/>
    </row>
    <row r="2756" spans="1:63" x14ac:dyDescent="0.25">
      <c r="A2756" s="443"/>
      <c r="B2756" s="438"/>
      <c r="C2756" s="441"/>
      <c r="D2756" s="441"/>
      <c r="E2756" s="441"/>
      <c r="I2756" s="442"/>
      <c r="Q2756" s="443"/>
      <c r="S2756" s="443"/>
      <c r="T2756" s="441"/>
      <c r="U2756" s="444"/>
      <c r="V2756" s="438"/>
      <c r="W2756" s="443"/>
      <c r="X2756" s="443"/>
      <c r="Y2756" s="441"/>
      <c r="Z2756" s="445"/>
      <c r="AA2756" s="441"/>
      <c r="AB2756" s="443"/>
      <c r="AC2756" s="441"/>
      <c r="AD2756" s="444"/>
      <c r="AG2756" s="441"/>
      <c r="AH2756" s="441"/>
      <c r="AI2756" s="443"/>
      <c r="AL2756" s="441"/>
      <c r="AN2756" s="441"/>
      <c r="AO2756" s="443"/>
      <c r="AP2756" s="441"/>
      <c r="AQ2756" s="441"/>
      <c r="AR2756" s="441"/>
      <c r="AS2756" s="441"/>
      <c r="AT2756" s="441"/>
      <c r="AU2756" s="441"/>
      <c r="AV2756" s="443"/>
      <c r="AW2756" s="442"/>
      <c r="AY2756" s="441"/>
      <c r="BC2756" s="441"/>
      <c r="BD2756" s="441"/>
      <c r="BE2756" s="441"/>
      <c r="BF2756" s="441"/>
      <c r="BG2756" s="441"/>
      <c r="BH2756" s="441"/>
      <c r="BI2756" s="441"/>
      <c r="BJ2756" s="441"/>
      <c r="BK2756" s="441"/>
    </row>
    <row r="2757" spans="1:63" x14ac:dyDescent="0.25">
      <c r="A2757" s="443"/>
      <c r="B2757" s="438"/>
      <c r="C2757" s="441"/>
      <c r="D2757" s="441"/>
      <c r="E2757" s="441"/>
      <c r="I2757" s="442"/>
      <c r="Q2757" s="443"/>
      <c r="S2757" s="443"/>
      <c r="T2757" s="441"/>
      <c r="U2757" s="444"/>
      <c r="V2757" s="438"/>
      <c r="W2757" s="443"/>
      <c r="X2757" s="443"/>
      <c r="Y2757" s="441"/>
      <c r="Z2757" s="445"/>
      <c r="AA2757" s="441"/>
      <c r="AB2757" s="443"/>
      <c r="AC2757" s="441"/>
      <c r="AD2757" s="444"/>
      <c r="AG2757" s="441"/>
      <c r="AH2757" s="441"/>
      <c r="AI2757" s="443"/>
      <c r="AL2757" s="441"/>
      <c r="AN2757" s="441"/>
      <c r="AO2757" s="443"/>
      <c r="AP2757" s="441"/>
      <c r="AQ2757" s="441"/>
      <c r="AR2757" s="441"/>
      <c r="AS2757" s="441"/>
      <c r="AT2757" s="441"/>
      <c r="AU2757" s="441"/>
      <c r="AV2757" s="443"/>
      <c r="AW2757" s="442"/>
      <c r="AY2757" s="441"/>
      <c r="BC2757" s="441"/>
      <c r="BD2757" s="441"/>
      <c r="BE2757" s="441"/>
      <c r="BF2757" s="441"/>
      <c r="BG2757" s="441"/>
      <c r="BH2757" s="441"/>
      <c r="BI2757" s="441"/>
      <c r="BJ2757" s="441"/>
      <c r="BK2757" s="441"/>
    </row>
    <row r="2758" spans="1:63" x14ac:dyDescent="0.25">
      <c r="A2758" s="443"/>
      <c r="B2758" s="438"/>
      <c r="C2758" s="441"/>
      <c r="D2758" s="441"/>
      <c r="E2758" s="441"/>
      <c r="I2758" s="442"/>
      <c r="Q2758" s="443"/>
      <c r="S2758" s="443"/>
      <c r="T2758" s="441"/>
      <c r="U2758" s="444"/>
      <c r="V2758" s="438"/>
      <c r="W2758" s="443"/>
      <c r="X2758" s="443"/>
      <c r="Y2758" s="441"/>
      <c r="Z2758" s="445"/>
      <c r="AA2758" s="441"/>
      <c r="AB2758" s="443"/>
      <c r="AC2758" s="441"/>
      <c r="AD2758" s="444"/>
      <c r="AG2758" s="441"/>
      <c r="AH2758" s="441"/>
      <c r="AI2758" s="443"/>
      <c r="AL2758" s="441"/>
      <c r="AN2758" s="441"/>
      <c r="AO2758" s="443"/>
      <c r="AP2758" s="441"/>
      <c r="AQ2758" s="441"/>
      <c r="AR2758" s="441"/>
      <c r="AS2758" s="441"/>
      <c r="AT2758" s="441"/>
      <c r="AU2758" s="441"/>
      <c r="AV2758" s="443"/>
      <c r="AW2758" s="442"/>
      <c r="AY2758" s="441"/>
      <c r="BC2758" s="441"/>
      <c r="BD2758" s="441"/>
      <c r="BE2758" s="441"/>
      <c r="BF2758" s="441"/>
      <c r="BG2758" s="441"/>
      <c r="BH2758" s="441"/>
      <c r="BI2758" s="441"/>
      <c r="BJ2758" s="441"/>
      <c r="BK2758" s="441"/>
    </row>
    <row r="2759" spans="1:63" x14ac:dyDescent="0.25">
      <c r="A2759" s="443"/>
      <c r="B2759" s="438"/>
      <c r="C2759" s="441"/>
      <c r="D2759" s="441"/>
      <c r="E2759" s="441"/>
      <c r="I2759" s="442"/>
      <c r="Q2759" s="443"/>
      <c r="S2759" s="443"/>
      <c r="T2759" s="441"/>
      <c r="U2759" s="444"/>
      <c r="V2759" s="438"/>
      <c r="W2759" s="443"/>
      <c r="X2759" s="443"/>
      <c r="Y2759" s="441"/>
      <c r="Z2759" s="445"/>
      <c r="AA2759" s="441"/>
      <c r="AB2759" s="443"/>
      <c r="AC2759" s="441"/>
      <c r="AD2759" s="444"/>
      <c r="AG2759" s="441"/>
      <c r="AH2759" s="441"/>
      <c r="AI2759" s="443"/>
      <c r="AL2759" s="441"/>
      <c r="AN2759" s="441"/>
      <c r="AO2759" s="443"/>
      <c r="AP2759" s="441"/>
      <c r="AQ2759" s="441"/>
      <c r="AR2759" s="441"/>
      <c r="AS2759" s="441"/>
      <c r="AT2759" s="441"/>
      <c r="AU2759" s="441"/>
      <c r="AV2759" s="443"/>
      <c r="AW2759" s="442"/>
      <c r="AY2759" s="441"/>
      <c r="BC2759" s="441"/>
      <c r="BD2759" s="441"/>
      <c r="BE2759" s="441"/>
      <c r="BF2759" s="441"/>
      <c r="BG2759" s="441"/>
      <c r="BH2759" s="441"/>
      <c r="BI2759" s="441"/>
      <c r="BJ2759" s="441"/>
      <c r="BK2759" s="441"/>
    </row>
    <row r="2760" spans="1:63" x14ac:dyDescent="0.25">
      <c r="A2760" s="443"/>
      <c r="B2760" s="438"/>
      <c r="C2760" s="441"/>
      <c r="D2760" s="441"/>
      <c r="E2760" s="441"/>
      <c r="I2760" s="442"/>
      <c r="Q2760" s="443"/>
      <c r="S2760" s="443"/>
      <c r="T2760" s="441"/>
      <c r="U2760" s="444"/>
      <c r="V2760" s="438"/>
      <c r="W2760" s="443"/>
      <c r="X2760" s="443"/>
      <c r="Y2760" s="441"/>
      <c r="Z2760" s="445"/>
      <c r="AA2760" s="441"/>
      <c r="AB2760" s="443"/>
      <c r="AC2760" s="441"/>
      <c r="AD2760" s="444"/>
      <c r="AG2760" s="441"/>
      <c r="AH2760" s="441"/>
      <c r="AI2760" s="443"/>
      <c r="AL2760" s="441"/>
      <c r="AN2760" s="441"/>
      <c r="AO2760" s="443"/>
      <c r="AP2760" s="441"/>
      <c r="AQ2760" s="441"/>
      <c r="AR2760" s="441"/>
      <c r="AS2760" s="441"/>
      <c r="AT2760" s="441"/>
      <c r="AU2760" s="441"/>
      <c r="AV2760" s="443"/>
      <c r="AW2760" s="442"/>
      <c r="AY2760" s="441"/>
      <c r="BC2760" s="441"/>
      <c r="BD2760" s="441"/>
      <c r="BE2760" s="441"/>
      <c r="BF2760" s="441"/>
      <c r="BG2760" s="441"/>
      <c r="BH2760" s="441"/>
      <c r="BI2760" s="441"/>
      <c r="BJ2760" s="441"/>
      <c r="BK2760" s="441"/>
    </row>
    <row r="2761" spans="1:63" x14ac:dyDescent="0.25">
      <c r="A2761" s="443"/>
      <c r="B2761" s="438"/>
      <c r="C2761" s="441"/>
      <c r="D2761" s="441"/>
      <c r="E2761" s="441"/>
      <c r="I2761" s="442"/>
      <c r="Q2761" s="443"/>
      <c r="S2761" s="443"/>
      <c r="T2761" s="441"/>
      <c r="U2761" s="444"/>
      <c r="V2761" s="438"/>
      <c r="W2761" s="443"/>
      <c r="X2761" s="443"/>
      <c r="Y2761" s="441"/>
      <c r="Z2761" s="445"/>
      <c r="AA2761" s="441"/>
      <c r="AB2761" s="443"/>
      <c r="AC2761" s="441"/>
      <c r="AD2761" s="444"/>
      <c r="AG2761" s="441"/>
      <c r="AH2761" s="441"/>
      <c r="AI2761" s="443"/>
      <c r="AL2761" s="441"/>
      <c r="AN2761" s="441"/>
      <c r="AO2761" s="443"/>
      <c r="AP2761" s="441"/>
      <c r="AQ2761" s="441"/>
      <c r="AR2761" s="441"/>
      <c r="AS2761" s="441"/>
      <c r="AT2761" s="441"/>
      <c r="AU2761" s="441"/>
      <c r="AV2761" s="443"/>
      <c r="AW2761" s="442"/>
      <c r="AY2761" s="441"/>
      <c r="BC2761" s="441"/>
      <c r="BD2761" s="441"/>
      <c r="BE2761" s="441"/>
      <c r="BF2761" s="441"/>
      <c r="BG2761" s="441"/>
      <c r="BH2761" s="441"/>
      <c r="BI2761" s="441"/>
      <c r="BJ2761" s="441"/>
      <c r="BK2761" s="441"/>
    </row>
    <row r="2762" spans="1:63" x14ac:dyDescent="0.25">
      <c r="A2762" s="443"/>
      <c r="B2762" s="438"/>
      <c r="C2762" s="441"/>
      <c r="D2762" s="441"/>
      <c r="E2762" s="441"/>
      <c r="I2762" s="442"/>
      <c r="Q2762" s="443"/>
      <c r="S2762" s="443"/>
      <c r="T2762" s="441"/>
      <c r="U2762" s="444"/>
      <c r="V2762" s="438"/>
      <c r="W2762" s="443"/>
      <c r="X2762" s="443"/>
      <c r="Y2762" s="441"/>
      <c r="Z2762" s="445"/>
      <c r="AA2762" s="441"/>
      <c r="AB2762" s="443"/>
      <c r="AC2762" s="441"/>
      <c r="AD2762" s="444"/>
      <c r="AG2762" s="441"/>
      <c r="AH2762" s="441"/>
      <c r="AI2762" s="443"/>
      <c r="AL2762" s="441"/>
      <c r="AN2762" s="441"/>
      <c r="AO2762" s="443"/>
      <c r="AP2762" s="441"/>
      <c r="AQ2762" s="441"/>
      <c r="AR2762" s="441"/>
      <c r="AS2762" s="441"/>
      <c r="AT2762" s="441"/>
      <c r="AU2762" s="441"/>
      <c r="AV2762" s="443"/>
      <c r="AW2762" s="442"/>
      <c r="AY2762" s="441"/>
      <c r="BC2762" s="441"/>
      <c r="BD2762" s="441"/>
      <c r="BE2762" s="441"/>
      <c r="BF2762" s="441"/>
      <c r="BG2762" s="441"/>
      <c r="BH2762" s="441"/>
      <c r="BI2762" s="441"/>
      <c r="BJ2762" s="441"/>
      <c r="BK2762" s="441"/>
    </row>
    <row r="2763" spans="1:63" x14ac:dyDescent="0.25">
      <c r="A2763" s="443"/>
      <c r="B2763" s="438"/>
      <c r="C2763" s="441"/>
      <c r="D2763" s="441"/>
      <c r="E2763" s="441"/>
      <c r="I2763" s="442"/>
      <c r="Q2763" s="443"/>
      <c r="S2763" s="443"/>
      <c r="T2763" s="441"/>
      <c r="U2763" s="444"/>
      <c r="V2763" s="438"/>
      <c r="W2763" s="443"/>
      <c r="X2763" s="443"/>
      <c r="Y2763" s="441"/>
      <c r="Z2763" s="445"/>
      <c r="AA2763" s="441"/>
      <c r="AB2763" s="443"/>
      <c r="AC2763" s="441"/>
      <c r="AD2763" s="444"/>
      <c r="AG2763" s="441"/>
      <c r="AH2763" s="441"/>
      <c r="AI2763" s="443"/>
      <c r="AL2763" s="441"/>
      <c r="AN2763" s="441"/>
      <c r="AO2763" s="443"/>
      <c r="AP2763" s="441"/>
      <c r="AQ2763" s="441"/>
      <c r="AR2763" s="441"/>
      <c r="AS2763" s="441"/>
      <c r="AT2763" s="441"/>
      <c r="AU2763" s="441"/>
      <c r="AV2763" s="443"/>
      <c r="AW2763" s="442"/>
      <c r="AY2763" s="441"/>
      <c r="BC2763" s="441"/>
      <c r="BD2763" s="441"/>
      <c r="BE2763" s="441"/>
      <c r="BF2763" s="441"/>
      <c r="BG2763" s="441"/>
      <c r="BH2763" s="441"/>
      <c r="BI2763" s="441"/>
      <c r="BJ2763" s="441"/>
      <c r="BK2763" s="441"/>
    </row>
    <row r="2764" spans="1:63" x14ac:dyDescent="0.25">
      <c r="A2764" s="443"/>
      <c r="B2764" s="438"/>
      <c r="C2764" s="441"/>
      <c r="D2764" s="441"/>
      <c r="E2764" s="441"/>
      <c r="I2764" s="442"/>
      <c r="Q2764" s="443"/>
      <c r="S2764" s="443"/>
      <c r="T2764" s="441"/>
      <c r="U2764" s="444"/>
      <c r="V2764" s="438"/>
      <c r="W2764" s="443"/>
      <c r="X2764" s="443"/>
      <c r="Y2764" s="441"/>
      <c r="Z2764" s="445"/>
      <c r="AA2764" s="441"/>
      <c r="AB2764" s="443"/>
      <c r="AC2764" s="441"/>
      <c r="AD2764" s="444"/>
      <c r="AG2764" s="441"/>
      <c r="AH2764" s="441"/>
      <c r="AI2764" s="443"/>
      <c r="AL2764" s="441"/>
      <c r="AN2764" s="441"/>
      <c r="AO2764" s="443"/>
      <c r="AP2764" s="441"/>
      <c r="AQ2764" s="441"/>
      <c r="AR2764" s="441"/>
      <c r="AS2764" s="441"/>
      <c r="AT2764" s="441"/>
      <c r="AU2764" s="441"/>
      <c r="AV2764" s="443"/>
      <c r="AW2764" s="442"/>
      <c r="AY2764" s="441"/>
      <c r="BC2764" s="441"/>
      <c r="BD2764" s="441"/>
      <c r="BE2764" s="441"/>
      <c r="BF2764" s="441"/>
      <c r="BG2764" s="441"/>
      <c r="BH2764" s="441"/>
      <c r="BI2764" s="441"/>
      <c r="BJ2764" s="441"/>
      <c r="BK2764" s="441"/>
    </row>
    <row r="2765" spans="1:63" x14ac:dyDescent="0.25">
      <c r="A2765" s="443"/>
      <c r="B2765" s="438"/>
      <c r="C2765" s="441"/>
      <c r="D2765" s="441"/>
      <c r="E2765" s="441"/>
      <c r="I2765" s="442"/>
      <c r="Q2765" s="443"/>
      <c r="S2765" s="443"/>
      <c r="T2765" s="441"/>
      <c r="U2765" s="444"/>
      <c r="V2765" s="438"/>
      <c r="W2765" s="443"/>
      <c r="X2765" s="443"/>
      <c r="Y2765" s="441"/>
      <c r="Z2765" s="445"/>
      <c r="AA2765" s="441"/>
      <c r="AB2765" s="443"/>
      <c r="AC2765" s="441"/>
      <c r="AD2765" s="444"/>
      <c r="AG2765" s="441"/>
      <c r="AH2765" s="441"/>
      <c r="AI2765" s="443"/>
      <c r="AL2765" s="441"/>
      <c r="AN2765" s="441"/>
      <c r="AO2765" s="443"/>
      <c r="AP2765" s="441"/>
      <c r="AQ2765" s="441"/>
      <c r="AR2765" s="441"/>
      <c r="AS2765" s="441"/>
      <c r="AT2765" s="441"/>
      <c r="AU2765" s="441"/>
      <c r="AV2765" s="443"/>
      <c r="AW2765" s="442"/>
      <c r="AY2765" s="441"/>
      <c r="BC2765" s="441"/>
      <c r="BD2765" s="441"/>
      <c r="BE2765" s="441"/>
      <c r="BF2765" s="441"/>
      <c r="BG2765" s="441"/>
      <c r="BH2765" s="441"/>
      <c r="BI2765" s="441"/>
      <c r="BJ2765" s="441"/>
      <c r="BK2765" s="441"/>
    </row>
    <row r="2766" spans="1:63" x14ac:dyDescent="0.25">
      <c r="A2766" s="443"/>
      <c r="B2766" s="438"/>
      <c r="C2766" s="441"/>
      <c r="D2766" s="441"/>
      <c r="E2766" s="441"/>
      <c r="I2766" s="442"/>
      <c r="Q2766" s="443"/>
      <c r="S2766" s="443"/>
      <c r="T2766" s="441"/>
      <c r="U2766" s="444"/>
      <c r="V2766" s="438"/>
      <c r="W2766" s="443"/>
      <c r="X2766" s="443"/>
      <c r="Y2766" s="441"/>
      <c r="Z2766" s="445"/>
      <c r="AA2766" s="441"/>
      <c r="AB2766" s="443"/>
      <c r="AC2766" s="441"/>
      <c r="AD2766" s="444"/>
      <c r="AG2766" s="441"/>
      <c r="AH2766" s="441"/>
      <c r="AI2766" s="443"/>
      <c r="AL2766" s="441"/>
      <c r="AN2766" s="441"/>
      <c r="AO2766" s="443"/>
      <c r="AP2766" s="441"/>
      <c r="AQ2766" s="441"/>
      <c r="AR2766" s="441"/>
      <c r="AS2766" s="441"/>
      <c r="AT2766" s="441"/>
      <c r="AU2766" s="441"/>
      <c r="AV2766" s="443"/>
      <c r="AW2766" s="442"/>
      <c r="AY2766" s="441"/>
      <c r="BC2766" s="441"/>
      <c r="BD2766" s="441"/>
      <c r="BE2766" s="441"/>
      <c r="BF2766" s="441"/>
      <c r="BG2766" s="441"/>
      <c r="BH2766" s="441"/>
      <c r="BI2766" s="441"/>
      <c r="BJ2766" s="441"/>
      <c r="BK2766" s="441"/>
    </row>
    <row r="2767" spans="1:63" x14ac:dyDescent="0.25">
      <c r="A2767" s="443"/>
      <c r="B2767" s="438"/>
      <c r="C2767" s="441"/>
      <c r="D2767" s="441"/>
      <c r="E2767" s="441"/>
      <c r="I2767" s="442"/>
      <c r="Q2767" s="443"/>
      <c r="S2767" s="443"/>
      <c r="T2767" s="441"/>
      <c r="U2767" s="444"/>
      <c r="V2767" s="438"/>
      <c r="W2767" s="443"/>
      <c r="X2767" s="443"/>
      <c r="Y2767" s="441"/>
      <c r="Z2767" s="445"/>
      <c r="AA2767" s="441"/>
      <c r="AB2767" s="443"/>
      <c r="AC2767" s="441"/>
      <c r="AD2767" s="444"/>
      <c r="AG2767" s="441"/>
      <c r="AH2767" s="441"/>
      <c r="AI2767" s="443"/>
      <c r="AL2767" s="441"/>
      <c r="AN2767" s="441"/>
      <c r="AO2767" s="443"/>
      <c r="AP2767" s="441"/>
      <c r="AQ2767" s="441"/>
      <c r="AR2767" s="441"/>
      <c r="AS2767" s="441"/>
      <c r="AT2767" s="441"/>
      <c r="AU2767" s="441"/>
      <c r="AV2767" s="443"/>
      <c r="AW2767" s="442"/>
      <c r="AY2767" s="441"/>
      <c r="BC2767" s="441"/>
      <c r="BD2767" s="441"/>
      <c r="BE2767" s="441"/>
      <c r="BF2767" s="441"/>
      <c r="BG2767" s="441"/>
      <c r="BH2767" s="441"/>
      <c r="BI2767" s="441"/>
      <c r="BJ2767" s="441"/>
      <c r="BK2767" s="441"/>
    </row>
    <row r="2768" spans="1:63" x14ac:dyDescent="0.25">
      <c r="A2768" s="443"/>
      <c r="B2768" s="438"/>
      <c r="C2768" s="441"/>
      <c r="D2768" s="441"/>
      <c r="E2768" s="441"/>
      <c r="I2768" s="442"/>
      <c r="Q2768" s="443"/>
      <c r="S2768" s="443"/>
      <c r="T2768" s="441"/>
      <c r="U2768" s="444"/>
      <c r="V2768" s="438"/>
      <c r="W2768" s="443"/>
      <c r="X2768" s="443"/>
      <c r="Y2768" s="441"/>
      <c r="Z2768" s="445"/>
      <c r="AA2768" s="441"/>
      <c r="AB2768" s="443"/>
      <c r="AC2768" s="441"/>
      <c r="AD2768" s="444"/>
      <c r="AG2768" s="441"/>
      <c r="AH2768" s="441"/>
      <c r="AI2768" s="443"/>
      <c r="AL2768" s="441"/>
      <c r="AN2768" s="441"/>
      <c r="AO2768" s="443"/>
      <c r="AP2768" s="441"/>
      <c r="AQ2768" s="441"/>
      <c r="AR2768" s="441"/>
      <c r="AS2768" s="441"/>
      <c r="AT2768" s="441"/>
      <c r="AU2768" s="441"/>
      <c r="AV2768" s="443"/>
      <c r="AW2768" s="442"/>
      <c r="AY2768" s="441"/>
      <c r="BC2768" s="441"/>
      <c r="BD2768" s="441"/>
      <c r="BE2768" s="441"/>
      <c r="BF2768" s="441"/>
      <c r="BG2768" s="441"/>
      <c r="BH2768" s="441"/>
      <c r="BI2768" s="441"/>
      <c r="BJ2768" s="441"/>
      <c r="BK2768" s="441"/>
    </row>
    <row r="2769" spans="1:63" x14ac:dyDescent="0.25">
      <c r="A2769" s="443"/>
      <c r="B2769" s="438"/>
      <c r="C2769" s="441"/>
      <c r="D2769" s="441"/>
      <c r="E2769" s="441"/>
      <c r="I2769" s="442"/>
      <c r="Q2769" s="443"/>
      <c r="S2769" s="443"/>
      <c r="T2769" s="441"/>
      <c r="U2769" s="444"/>
      <c r="V2769" s="438"/>
      <c r="W2769" s="443"/>
      <c r="X2769" s="443"/>
      <c r="Y2769" s="441"/>
      <c r="Z2769" s="445"/>
      <c r="AA2769" s="441"/>
      <c r="AB2769" s="443"/>
      <c r="AC2769" s="441"/>
      <c r="AD2769" s="444"/>
      <c r="AG2769" s="441"/>
      <c r="AH2769" s="441"/>
      <c r="AI2769" s="443"/>
      <c r="AL2769" s="441"/>
      <c r="AN2769" s="441"/>
      <c r="AO2769" s="443"/>
      <c r="AP2769" s="441"/>
      <c r="AQ2769" s="441"/>
      <c r="AR2769" s="441"/>
      <c r="AS2769" s="441"/>
      <c r="AT2769" s="441"/>
      <c r="AU2769" s="441"/>
      <c r="AV2769" s="443"/>
      <c r="AW2769" s="442"/>
      <c r="AY2769" s="441"/>
      <c r="BC2769" s="441"/>
      <c r="BD2769" s="441"/>
      <c r="BE2769" s="441"/>
      <c r="BF2769" s="441"/>
      <c r="BG2769" s="441"/>
      <c r="BH2769" s="441"/>
      <c r="BI2769" s="441"/>
      <c r="BJ2769" s="441"/>
      <c r="BK2769" s="441"/>
    </row>
    <row r="2770" spans="1:63" x14ac:dyDescent="0.25">
      <c r="A2770" s="443"/>
      <c r="B2770" s="438"/>
      <c r="C2770" s="441"/>
      <c r="D2770" s="441"/>
      <c r="E2770" s="441"/>
      <c r="I2770" s="442"/>
      <c r="Q2770" s="443"/>
      <c r="S2770" s="443"/>
      <c r="T2770" s="441"/>
      <c r="U2770" s="444"/>
      <c r="V2770" s="438"/>
      <c r="W2770" s="443"/>
      <c r="X2770" s="443"/>
      <c r="Y2770" s="441"/>
      <c r="Z2770" s="445"/>
      <c r="AA2770" s="441"/>
      <c r="AB2770" s="443"/>
      <c r="AC2770" s="441"/>
      <c r="AD2770" s="444"/>
      <c r="AG2770" s="441"/>
      <c r="AH2770" s="441"/>
      <c r="AI2770" s="443"/>
      <c r="AL2770" s="441"/>
      <c r="AN2770" s="441"/>
      <c r="AO2770" s="443"/>
      <c r="AP2770" s="441"/>
      <c r="AQ2770" s="441"/>
      <c r="AR2770" s="441"/>
      <c r="AS2770" s="441"/>
      <c r="AT2770" s="441"/>
      <c r="AU2770" s="441"/>
      <c r="AV2770" s="443"/>
      <c r="AW2770" s="442"/>
      <c r="AY2770" s="441"/>
      <c r="BC2770" s="441"/>
      <c r="BD2770" s="441"/>
      <c r="BE2770" s="441"/>
      <c r="BF2770" s="441"/>
      <c r="BG2770" s="441"/>
      <c r="BH2770" s="441"/>
      <c r="BI2770" s="441"/>
      <c r="BJ2770" s="441"/>
      <c r="BK2770" s="441"/>
    </row>
    <row r="2771" spans="1:63" x14ac:dyDescent="0.25">
      <c r="A2771" s="443"/>
      <c r="B2771" s="438"/>
      <c r="C2771" s="441"/>
      <c r="D2771" s="441"/>
      <c r="E2771" s="441"/>
      <c r="I2771" s="442"/>
      <c r="Q2771" s="443"/>
      <c r="S2771" s="443"/>
      <c r="T2771" s="441"/>
      <c r="U2771" s="444"/>
      <c r="V2771" s="438"/>
      <c r="W2771" s="443"/>
      <c r="X2771" s="443"/>
      <c r="Y2771" s="441"/>
      <c r="Z2771" s="445"/>
      <c r="AA2771" s="441"/>
      <c r="AB2771" s="443"/>
      <c r="AC2771" s="441"/>
      <c r="AD2771" s="444"/>
      <c r="AG2771" s="441"/>
      <c r="AH2771" s="441"/>
      <c r="AI2771" s="443"/>
      <c r="AL2771" s="441"/>
      <c r="AN2771" s="441"/>
      <c r="AO2771" s="443"/>
      <c r="AP2771" s="441"/>
      <c r="AQ2771" s="441"/>
      <c r="AR2771" s="441"/>
      <c r="AS2771" s="441"/>
      <c r="AT2771" s="441"/>
      <c r="AU2771" s="441"/>
      <c r="AV2771" s="443"/>
      <c r="AW2771" s="442"/>
      <c r="AY2771" s="441"/>
      <c r="BC2771" s="441"/>
      <c r="BD2771" s="441"/>
      <c r="BE2771" s="441"/>
      <c r="BF2771" s="441"/>
      <c r="BG2771" s="441"/>
      <c r="BH2771" s="441"/>
      <c r="BI2771" s="441"/>
      <c r="BJ2771" s="441"/>
      <c r="BK2771" s="441"/>
    </row>
    <row r="2772" spans="1:63" x14ac:dyDescent="0.25">
      <c r="A2772" s="443"/>
      <c r="B2772" s="438"/>
      <c r="C2772" s="441"/>
      <c r="D2772" s="441"/>
      <c r="E2772" s="441"/>
      <c r="I2772" s="442"/>
      <c r="Q2772" s="443"/>
      <c r="S2772" s="443"/>
      <c r="T2772" s="441"/>
      <c r="U2772" s="444"/>
      <c r="V2772" s="438"/>
      <c r="W2772" s="443"/>
      <c r="X2772" s="443"/>
      <c r="Y2772" s="441"/>
      <c r="Z2772" s="445"/>
      <c r="AA2772" s="441"/>
      <c r="AB2772" s="443"/>
      <c r="AC2772" s="441"/>
      <c r="AD2772" s="444"/>
      <c r="AG2772" s="441"/>
      <c r="AH2772" s="441"/>
      <c r="AI2772" s="443"/>
      <c r="AL2772" s="441"/>
      <c r="AN2772" s="441"/>
      <c r="AO2772" s="443"/>
      <c r="AP2772" s="441"/>
      <c r="AQ2772" s="441"/>
      <c r="AR2772" s="441"/>
      <c r="AS2772" s="441"/>
      <c r="AT2772" s="441"/>
      <c r="AU2772" s="441"/>
      <c r="AV2772" s="443"/>
      <c r="AW2772" s="442"/>
      <c r="AY2772" s="441"/>
      <c r="BC2772" s="441"/>
      <c r="BD2772" s="441"/>
      <c r="BE2772" s="441"/>
      <c r="BF2772" s="441"/>
      <c r="BG2772" s="441"/>
      <c r="BH2772" s="441"/>
      <c r="BI2772" s="441"/>
      <c r="BJ2772" s="441"/>
      <c r="BK2772" s="441"/>
    </row>
    <row r="2773" spans="1:63" x14ac:dyDescent="0.25">
      <c r="A2773" s="443"/>
      <c r="B2773" s="438"/>
      <c r="C2773" s="441"/>
      <c r="D2773" s="441"/>
      <c r="E2773" s="441"/>
      <c r="I2773" s="442"/>
      <c r="Q2773" s="443"/>
      <c r="S2773" s="443"/>
      <c r="T2773" s="441"/>
      <c r="U2773" s="444"/>
      <c r="V2773" s="438"/>
      <c r="W2773" s="443"/>
      <c r="X2773" s="443"/>
      <c r="Y2773" s="441"/>
      <c r="Z2773" s="445"/>
      <c r="AA2773" s="441"/>
      <c r="AB2773" s="443"/>
      <c r="AC2773" s="441"/>
      <c r="AD2773" s="444"/>
      <c r="AG2773" s="441"/>
      <c r="AH2773" s="441"/>
      <c r="AI2773" s="443"/>
      <c r="AL2773" s="441"/>
      <c r="AN2773" s="441"/>
      <c r="AO2773" s="443"/>
      <c r="AP2773" s="441"/>
      <c r="AQ2773" s="441"/>
      <c r="AR2773" s="441"/>
      <c r="AS2773" s="441"/>
      <c r="AT2773" s="441"/>
      <c r="AU2773" s="441"/>
      <c r="AV2773" s="443"/>
      <c r="AW2773" s="442"/>
      <c r="AY2773" s="441"/>
      <c r="BC2773" s="441"/>
      <c r="BD2773" s="441"/>
      <c r="BE2773" s="441"/>
      <c r="BF2773" s="441"/>
      <c r="BG2773" s="441"/>
      <c r="BH2773" s="441"/>
      <c r="BI2773" s="441"/>
      <c r="BJ2773" s="441"/>
      <c r="BK2773" s="441"/>
    </row>
    <row r="2774" spans="1:63" x14ac:dyDescent="0.25">
      <c r="A2774" s="443"/>
      <c r="B2774" s="438"/>
      <c r="C2774" s="441"/>
      <c r="D2774" s="441"/>
      <c r="E2774" s="441"/>
      <c r="I2774" s="442"/>
      <c r="Q2774" s="443"/>
      <c r="S2774" s="443"/>
      <c r="T2774" s="441"/>
      <c r="U2774" s="444"/>
      <c r="V2774" s="438"/>
      <c r="W2774" s="443"/>
      <c r="X2774" s="443"/>
      <c r="Y2774" s="441"/>
      <c r="Z2774" s="445"/>
      <c r="AA2774" s="441"/>
      <c r="AB2774" s="443"/>
      <c r="AC2774" s="441"/>
      <c r="AD2774" s="444"/>
      <c r="AG2774" s="441"/>
      <c r="AH2774" s="441"/>
      <c r="AI2774" s="443"/>
      <c r="AL2774" s="441"/>
      <c r="AN2774" s="441"/>
      <c r="AO2774" s="443"/>
      <c r="AP2774" s="441"/>
      <c r="AQ2774" s="441"/>
      <c r="AR2774" s="441"/>
      <c r="AS2774" s="441"/>
      <c r="AT2774" s="441"/>
      <c r="AU2774" s="441"/>
      <c r="AV2774" s="443"/>
      <c r="AW2774" s="442"/>
      <c r="AY2774" s="441"/>
      <c r="BC2774" s="441"/>
      <c r="BD2774" s="441"/>
      <c r="BE2774" s="441"/>
      <c r="BF2774" s="441"/>
      <c r="BG2774" s="441"/>
      <c r="BH2774" s="441"/>
      <c r="BI2774" s="441"/>
      <c r="BJ2774" s="441"/>
      <c r="BK2774" s="441"/>
    </row>
    <row r="2775" spans="1:63" x14ac:dyDescent="0.25">
      <c r="A2775" s="443"/>
      <c r="B2775" s="438"/>
      <c r="C2775" s="441"/>
      <c r="D2775" s="441"/>
      <c r="E2775" s="441"/>
      <c r="I2775" s="442"/>
      <c r="Q2775" s="443"/>
      <c r="S2775" s="443"/>
      <c r="T2775" s="441"/>
      <c r="U2775" s="444"/>
      <c r="V2775" s="438"/>
      <c r="W2775" s="443"/>
      <c r="X2775" s="443"/>
      <c r="Y2775" s="441"/>
      <c r="Z2775" s="445"/>
      <c r="AA2775" s="441"/>
      <c r="AB2775" s="443"/>
      <c r="AC2775" s="441"/>
      <c r="AD2775" s="444"/>
      <c r="AG2775" s="441"/>
      <c r="AH2775" s="441"/>
      <c r="AI2775" s="443"/>
      <c r="AL2775" s="441"/>
      <c r="AN2775" s="441"/>
      <c r="AO2775" s="443"/>
      <c r="AP2775" s="441"/>
      <c r="AQ2775" s="441"/>
      <c r="AR2775" s="441"/>
      <c r="AS2775" s="441"/>
      <c r="AT2775" s="441"/>
      <c r="AU2775" s="441"/>
      <c r="AV2775" s="443"/>
      <c r="AW2775" s="442"/>
      <c r="AY2775" s="441"/>
      <c r="BC2775" s="441"/>
      <c r="BD2775" s="441"/>
      <c r="BE2775" s="441"/>
      <c r="BF2775" s="441"/>
      <c r="BG2775" s="441"/>
      <c r="BH2775" s="441"/>
      <c r="BI2775" s="441"/>
      <c r="BJ2775" s="441"/>
      <c r="BK2775" s="441"/>
    </row>
    <row r="2776" spans="1:63" x14ac:dyDescent="0.25">
      <c r="A2776" s="443"/>
      <c r="B2776" s="438"/>
      <c r="C2776" s="441"/>
      <c r="D2776" s="441"/>
      <c r="E2776" s="441"/>
      <c r="I2776" s="442"/>
      <c r="Q2776" s="443"/>
      <c r="S2776" s="443"/>
      <c r="T2776" s="441"/>
      <c r="U2776" s="444"/>
      <c r="V2776" s="438"/>
      <c r="W2776" s="443"/>
      <c r="X2776" s="443"/>
      <c r="Y2776" s="441"/>
      <c r="Z2776" s="445"/>
      <c r="AA2776" s="441"/>
      <c r="AB2776" s="443"/>
      <c r="AC2776" s="441"/>
      <c r="AD2776" s="444"/>
      <c r="AG2776" s="441"/>
      <c r="AH2776" s="441"/>
      <c r="AI2776" s="443"/>
      <c r="AL2776" s="441"/>
      <c r="AN2776" s="441"/>
      <c r="AO2776" s="443"/>
      <c r="AP2776" s="441"/>
      <c r="AQ2776" s="441"/>
      <c r="AR2776" s="441"/>
      <c r="AS2776" s="441"/>
      <c r="AT2776" s="441"/>
      <c r="AU2776" s="441"/>
      <c r="AV2776" s="443"/>
      <c r="AW2776" s="442"/>
      <c r="AY2776" s="441"/>
      <c r="BC2776" s="441"/>
      <c r="BD2776" s="441"/>
      <c r="BE2776" s="441"/>
      <c r="BF2776" s="441"/>
      <c r="BG2776" s="441"/>
      <c r="BH2776" s="441"/>
      <c r="BI2776" s="441"/>
      <c r="BJ2776" s="441"/>
      <c r="BK2776" s="441"/>
    </row>
    <row r="2777" spans="1:63" x14ac:dyDescent="0.25">
      <c r="A2777" s="443"/>
      <c r="B2777" s="438"/>
      <c r="C2777" s="441"/>
      <c r="D2777" s="441"/>
      <c r="E2777" s="441"/>
      <c r="I2777" s="442"/>
      <c r="Q2777" s="443"/>
      <c r="S2777" s="443"/>
      <c r="T2777" s="441"/>
      <c r="U2777" s="444"/>
      <c r="V2777" s="438"/>
      <c r="W2777" s="443"/>
      <c r="X2777" s="443"/>
      <c r="Y2777" s="441"/>
      <c r="Z2777" s="445"/>
      <c r="AA2777" s="441"/>
      <c r="AB2777" s="443"/>
      <c r="AC2777" s="441"/>
      <c r="AD2777" s="444"/>
      <c r="AG2777" s="441"/>
      <c r="AH2777" s="441"/>
      <c r="AI2777" s="443"/>
      <c r="AL2777" s="441"/>
      <c r="AN2777" s="441"/>
      <c r="AO2777" s="443"/>
      <c r="AP2777" s="441"/>
      <c r="AQ2777" s="441"/>
      <c r="AR2777" s="441"/>
      <c r="AS2777" s="441"/>
      <c r="AT2777" s="441"/>
      <c r="AU2777" s="441"/>
      <c r="AV2777" s="443"/>
      <c r="AW2777" s="442"/>
      <c r="AY2777" s="441"/>
      <c r="BC2777" s="441"/>
      <c r="BD2777" s="441"/>
      <c r="BE2777" s="441"/>
      <c r="BF2777" s="441"/>
      <c r="BG2777" s="441"/>
      <c r="BH2777" s="441"/>
      <c r="BI2777" s="441"/>
      <c r="BJ2777" s="441"/>
      <c r="BK2777" s="441"/>
    </row>
    <row r="2778" spans="1:63" x14ac:dyDescent="0.25">
      <c r="A2778" s="443"/>
      <c r="B2778" s="438"/>
      <c r="C2778" s="441"/>
      <c r="D2778" s="441"/>
      <c r="E2778" s="441"/>
      <c r="I2778" s="442"/>
      <c r="Q2778" s="443"/>
      <c r="S2778" s="443"/>
      <c r="T2778" s="441"/>
      <c r="U2778" s="444"/>
      <c r="V2778" s="438"/>
      <c r="W2778" s="443"/>
      <c r="X2778" s="443"/>
      <c r="Y2778" s="441"/>
      <c r="Z2778" s="445"/>
      <c r="AA2778" s="441"/>
      <c r="AB2778" s="443"/>
      <c r="AC2778" s="441"/>
      <c r="AD2778" s="444"/>
      <c r="AG2778" s="441"/>
      <c r="AH2778" s="441"/>
      <c r="AI2778" s="443"/>
      <c r="AL2778" s="441"/>
      <c r="AN2778" s="441"/>
      <c r="AO2778" s="443"/>
      <c r="AP2778" s="441"/>
      <c r="AQ2778" s="441"/>
      <c r="AR2778" s="441"/>
      <c r="AS2778" s="441"/>
      <c r="AT2778" s="441"/>
      <c r="AU2778" s="441"/>
      <c r="AV2778" s="443"/>
      <c r="AW2778" s="442"/>
      <c r="AY2778" s="441"/>
      <c r="BC2778" s="441"/>
      <c r="BD2778" s="441"/>
      <c r="BE2778" s="441"/>
      <c r="BF2778" s="441"/>
      <c r="BG2778" s="441"/>
      <c r="BH2778" s="441"/>
      <c r="BI2778" s="441"/>
      <c r="BJ2778" s="441"/>
      <c r="BK2778" s="441"/>
    </row>
    <row r="2779" spans="1:63" x14ac:dyDescent="0.25">
      <c r="A2779" s="443"/>
      <c r="B2779" s="438"/>
      <c r="C2779" s="441"/>
      <c r="D2779" s="441"/>
      <c r="E2779" s="441"/>
      <c r="I2779" s="442"/>
      <c r="Q2779" s="443"/>
      <c r="S2779" s="443"/>
      <c r="T2779" s="441"/>
      <c r="U2779" s="444"/>
      <c r="V2779" s="438"/>
      <c r="W2779" s="443"/>
      <c r="X2779" s="443"/>
      <c r="Y2779" s="441"/>
      <c r="Z2779" s="445"/>
      <c r="AA2779" s="441"/>
      <c r="AB2779" s="443"/>
      <c r="AC2779" s="441"/>
      <c r="AD2779" s="444"/>
      <c r="AG2779" s="441"/>
      <c r="AH2779" s="441"/>
      <c r="AI2779" s="443"/>
      <c r="AL2779" s="441"/>
      <c r="AN2779" s="441"/>
      <c r="AO2779" s="443"/>
      <c r="AP2779" s="441"/>
      <c r="AQ2779" s="441"/>
      <c r="AR2779" s="441"/>
      <c r="AS2779" s="441"/>
      <c r="AT2779" s="441"/>
      <c r="AU2779" s="441"/>
      <c r="AV2779" s="443"/>
      <c r="AW2779" s="442"/>
      <c r="AY2779" s="441"/>
      <c r="BC2779" s="441"/>
      <c r="BD2779" s="441"/>
      <c r="BE2779" s="441"/>
      <c r="BF2779" s="441"/>
      <c r="BG2779" s="441"/>
      <c r="BH2779" s="441"/>
      <c r="BI2779" s="441"/>
      <c r="BJ2779" s="441"/>
      <c r="BK2779" s="441"/>
    </row>
    <row r="2780" spans="1:63" x14ac:dyDescent="0.25">
      <c r="A2780" s="443"/>
      <c r="B2780" s="438"/>
      <c r="C2780" s="441"/>
      <c r="D2780" s="441"/>
      <c r="E2780" s="441"/>
      <c r="I2780" s="442"/>
      <c r="Q2780" s="443"/>
      <c r="S2780" s="443"/>
      <c r="T2780" s="441"/>
      <c r="U2780" s="444"/>
      <c r="V2780" s="438"/>
      <c r="W2780" s="443"/>
      <c r="X2780" s="443"/>
      <c r="Y2780" s="441"/>
      <c r="Z2780" s="445"/>
      <c r="AA2780" s="441"/>
      <c r="AB2780" s="443"/>
      <c r="AC2780" s="441"/>
      <c r="AD2780" s="444"/>
      <c r="AG2780" s="441"/>
      <c r="AH2780" s="441"/>
      <c r="AI2780" s="443"/>
      <c r="AL2780" s="441"/>
      <c r="AN2780" s="441"/>
      <c r="AO2780" s="443"/>
      <c r="AP2780" s="441"/>
      <c r="AQ2780" s="441"/>
      <c r="AR2780" s="441"/>
      <c r="AS2780" s="441"/>
      <c r="AT2780" s="441"/>
      <c r="AU2780" s="441"/>
      <c r="AV2780" s="443"/>
      <c r="AW2780" s="442"/>
      <c r="AY2780" s="441"/>
      <c r="BC2780" s="441"/>
      <c r="BD2780" s="441"/>
      <c r="BE2780" s="441"/>
      <c r="BF2780" s="441"/>
      <c r="BG2780" s="441"/>
      <c r="BH2780" s="441"/>
      <c r="BI2780" s="441"/>
      <c r="BJ2780" s="441"/>
      <c r="BK2780" s="441"/>
    </row>
    <row r="2781" spans="1:63" x14ac:dyDescent="0.25">
      <c r="A2781" s="443"/>
      <c r="B2781" s="438"/>
      <c r="C2781" s="441"/>
      <c r="D2781" s="441"/>
      <c r="E2781" s="441"/>
      <c r="I2781" s="442"/>
      <c r="Q2781" s="443"/>
      <c r="S2781" s="443"/>
      <c r="T2781" s="441"/>
      <c r="U2781" s="444"/>
      <c r="V2781" s="438"/>
      <c r="W2781" s="443"/>
      <c r="X2781" s="443"/>
      <c r="Y2781" s="441"/>
      <c r="Z2781" s="445"/>
      <c r="AA2781" s="441"/>
      <c r="AB2781" s="443"/>
      <c r="AC2781" s="441"/>
      <c r="AD2781" s="444"/>
      <c r="AG2781" s="441"/>
      <c r="AH2781" s="441"/>
      <c r="AI2781" s="443"/>
      <c r="AL2781" s="441"/>
      <c r="AN2781" s="441"/>
      <c r="AO2781" s="443"/>
      <c r="AP2781" s="441"/>
      <c r="AQ2781" s="441"/>
      <c r="AR2781" s="441"/>
      <c r="AS2781" s="441"/>
      <c r="AT2781" s="441"/>
      <c r="AU2781" s="441"/>
      <c r="AV2781" s="443"/>
      <c r="AW2781" s="442"/>
      <c r="AY2781" s="441"/>
      <c r="BC2781" s="441"/>
      <c r="BD2781" s="441"/>
      <c r="BE2781" s="441"/>
      <c r="BF2781" s="441"/>
      <c r="BG2781" s="441"/>
      <c r="BH2781" s="441"/>
      <c r="BI2781" s="441"/>
      <c r="BJ2781" s="441"/>
      <c r="BK2781" s="441"/>
    </row>
    <row r="2782" spans="1:63" x14ac:dyDescent="0.25">
      <c r="A2782" s="443"/>
      <c r="B2782" s="438"/>
      <c r="C2782" s="441"/>
      <c r="D2782" s="441"/>
      <c r="E2782" s="441"/>
      <c r="I2782" s="442"/>
      <c r="Q2782" s="443"/>
      <c r="S2782" s="443"/>
      <c r="T2782" s="441"/>
      <c r="U2782" s="444"/>
      <c r="V2782" s="438"/>
      <c r="W2782" s="443"/>
      <c r="X2782" s="443"/>
      <c r="Y2782" s="441"/>
      <c r="Z2782" s="445"/>
      <c r="AA2782" s="441"/>
      <c r="AB2782" s="443"/>
      <c r="AC2782" s="441"/>
      <c r="AD2782" s="444"/>
      <c r="AG2782" s="441"/>
      <c r="AH2782" s="441"/>
      <c r="AI2782" s="443"/>
      <c r="AL2782" s="441"/>
      <c r="AN2782" s="441"/>
      <c r="AO2782" s="443"/>
      <c r="AP2782" s="441"/>
      <c r="AQ2782" s="441"/>
      <c r="AR2782" s="441"/>
      <c r="AS2782" s="441"/>
      <c r="AT2782" s="441"/>
      <c r="AU2782" s="441"/>
      <c r="AV2782" s="443"/>
      <c r="AW2782" s="442"/>
      <c r="AY2782" s="441"/>
      <c r="BC2782" s="441"/>
      <c r="BD2782" s="441"/>
      <c r="BE2782" s="441"/>
      <c r="BF2782" s="441"/>
      <c r="BG2782" s="441"/>
      <c r="BH2782" s="441"/>
      <c r="BI2782" s="441"/>
      <c r="BJ2782" s="441"/>
      <c r="BK2782" s="441"/>
    </row>
    <row r="2783" spans="1:63" x14ac:dyDescent="0.25">
      <c r="A2783" s="443"/>
      <c r="B2783" s="438"/>
      <c r="C2783" s="441"/>
      <c r="D2783" s="441"/>
      <c r="E2783" s="441"/>
      <c r="I2783" s="442"/>
      <c r="Q2783" s="443"/>
      <c r="S2783" s="443"/>
      <c r="T2783" s="441"/>
      <c r="U2783" s="444"/>
      <c r="V2783" s="438"/>
      <c r="W2783" s="443"/>
      <c r="X2783" s="443"/>
      <c r="Y2783" s="441"/>
      <c r="Z2783" s="445"/>
      <c r="AA2783" s="441"/>
      <c r="AB2783" s="443"/>
      <c r="AC2783" s="441"/>
      <c r="AD2783" s="444"/>
      <c r="AG2783" s="441"/>
      <c r="AH2783" s="441"/>
      <c r="AI2783" s="443"/>
      <c r="AL2783" s="441"/>
      <c r="AN2783" s="441"/>
      <c r="AO2783" s="443"/>
      <c r="AP2783" s="441"/>
      <c r="AQ2783" s="441"/>
      <c r="AR2783" s="441"/>
      <c r="AS2783" s="441"/>
      <c r="AT2783" s="441"/>
      <c r="AU2783" s="441"/>
      <c r="AV2783" s="443"/>
      <c r="AW2783" s="442"/>
      <c r="AY2783" s="441"/>
      <c r="BC2783" s="441"/>
      <c r="BD2783" s="441"/>
      <c r="BE2783" s="441"/>
      <c r="BF2783" s="441"/>
      <c r="BG2783" s="441"/>
      <c r="BH2783" s="441"/>
      <c r="BI2783" s="441"/>
      <c r="BJ2783" s="441"/>
      <c r="BK2783" s="441"/>
    </row>
    <row r="2784" spans="1:63" x14ac:dyDescent="0.25">
      <c r="A2784" s="443"/>
      <c r="B2784" s="438"/>
      <c r="C2784" s="441"/>
      <c r="D2784" s="441"/>
      <c r="E2784" s="441"/>
      <c r="I2784" s="442"/>
      <c r="Q2784" s="443"/>
      <c r="S2784" s="443"/>
      <c r="T2784" s="441"/>
      <c r="U2784" s="444"/>
      <c r="V2784" s="438"/>
      <c r="W2784" s="443"/>
      <c r="X2784" s="443"/>
      <c r="Y2784" s="441"/>
      <c r="Z2784" s="445"/>
      <c r="AA2784" s="441"/>
      <c r="AB2784" s="443"/>
      <c r="AC2784" s="441"/>
      <c r="AD2784" s="444"/>
      <c r="AG2784" s="441"/>
      <c r="AH2784" s="441"/>
      <c r="AI2784" s="443"/>
      <c r="AL2784" s="441"/>
      <c r="AN2784" s="441"/>
      <c r="AO2784" s="443"/>
      <c r="AP2784" s="441"/>
      <c r="AQ2784" s="441"/>
      <c r="AR2784" s="441"/>
      <c r="AS2784" s="441"/>
      <c r="AT2784" s="441"/>
      <c r="AU2784" s="441"/>
      <c r="AV2784" s="443"/>
      <c r="AW2784" s="442"/>
      <c r="AY2784" s="441"/>
      <c r="BC2784" s="441"/>
      <c r="BD2784" s="441"/>
      <c r="BE2784" s="441"/>
      <c r="BF2784" s="441"/>
      <c r="BG2784" s="441"/>
      <c r="BH2784" s="441"/>
      <c r="BI2784" s="441"/>
      <c r="BJ2784" s="441"/>
      <c r="BK2784" s="441"/>
    </row>
    <row r="2785" spans="1:63" x14ac:dyDescent="0.25">
      <c r="A2785" s="443"/>
      <c r="B2785" s="438"/>
      <c r="C2785" s="441"/>
      <c r="D2785" s="441"/>
      <c r="E2785" s="441"/>
      <c r="I2785" s="442"/>
      <c r="Q2785" s="443"/>
      <c r="S2785" s="443"/>
      <c r="T2785" s="441"/>
      <c r="U2785" s="444"/>
      <c r="V2785" s="438"/>
      <c r="W2785" s="443"/>
      <c r="X2785" s="443"/>
      <c r="Y2785" s="441"/>
      <c r="Z2785" s="445"/>
      <c r="AA2785" s="441"/>
      <c r="AB2785" s="443"/>
      <c r="AC2785" s="441"/>
      <c r="AD2785" s="444"/>
      <c r="AG2785" s="441"/>
      <c r="AH2785" s="441"/>
      <c r="AI2785" s="443"/>
      <c r="AL2785" s="441"/>
      <c r="AN2785" s="441"/>
      <c r="AO2785" s="443"/>
      <c r="AP2785" s="441"/>
      <c r="AQ2785" s="441"/>
      <c r="AR2785" s="441"/>
      <c r="AS2785" s="441"/>
      <c r="AT2785" s="441"/>
      <c r="AU2785" s="441"/>
      <c r="AV2785" s="443"/>
      <c r="AW2785" s="442"/>
      <c r="AY2785" s="441"/>
      <c r="BC2785" s="441"/>
      <c r="BD2785" s="441"/>
      <c r="BE2785" s="441"/>
      <c r="BF2785" s="441"/>
      <c r="BG2785" s="441"/>
      <c r="BH2785" s="441"/>
      <c r="BI2785" s="441"/>
      <c r="BJ2785" s="441"/>
      <c r="BK2785" s="441"/>
    </row>
    <row r="2786" spans="1:63" x14ac:dyDescent="0.25">
      <c r="A2786" s="443"/>
      <c r="B2786" s="438"/>
      <c r="C2786" s="441"/>
      <c r="D2786" s="441"/>
      <c r="E2786" s="441"/>
      <c r="I2786" s="442"/>
      <c r="Q2786" s="443"/>
      <c r="S2786" s="443"/>
      <c r="T2786" s="441"/>
      <c r="U2786" s="444"/>
      <c r="V2786" s="438"/>
      <c r="W2786" s="443"/>
      <c r="X2786" s="443"/>
      <c r="Y2786" s="441"/>
      <c r="Z2786" s="445"/>
      <c r="AA2786" s="441"/>
      <c r="AB2786" s="443"/>
      <c r="AC2786" s="441"/>
      <c r="AD2786" s="444"/>
      <c r="AG2786" s="441"/>
      <c r="AH2786" s="441"/>
      <c r="AI2786" s="443"/>
      <c r="AL2786" s="441"/>
      <c r="AN2786" s="441"/>
      <c r="AO2786" s="443"/>
      <c r="AP2786" s="441"/>
      <c r="AQ2786" s="441"/>
      <c r="AR2786" s="441"/>
      <c r="AS2786" s="441"/>
      <c r="AT2786" s="441"/>
      <c r="AU2786" s="441"/>
      <c r="AV2786" s="443"/>
      <c r="AW2786" s="442"/>
      <c r="AY2786" s="441"/>
      <c r="BC2786" s="441"/>
      <c r="BD2786" s="441"/>
      <c r="BE2786" s="441"/>
      <c r="BF2786" s="441"/>
      <c r="BG2786" s="441"/>
      <c r="BH2786" s="441"/>
      <c r="BI2786" s="441"/>
      <c r="BJ2786" s="441"/>
      <c r="BK2786" s="441"/>
    </row>
    <row r="2787" spans="1:63" x14ac:dyDescent="0.25">
      <c r="A2787" s="443"/>
      <c r="B2787" s="438"/>
      <c r="C2787" s="441"/>
      <c r="D2787" s="441"/>
      <c r="E2787" s="441"/>
      <c r="I2787" s="442"/>
      <c r="Q2787" s="443"/>
      <c r="S2787" s="443"/>
      <c r="T2787" s="441"/>
      <c r="U2787" s="444"/>
      <c r="V2787" s="438"/>
      <c r="W2787" s="443"/>
      <c r="X2787" s="443"/>
      <c r="Y2787" s="441"/>
      <c r="Z2787" s="445"/>
      <c r="AA2787" s="441"/>
      <c r="AB2787" s="443"/>
      <c r="AC2787" s="441"/>
      <c r="AD2787" s="444"/>
      <c r="AG2787" s="441"/>
      <c r="AH2787" s="441"/>
      <c r="AI2787" s="443"/>
      <c r="AL2787" s="441"/>
      <c r="AN2787" s="441"/>
      <c r="AO2787" s="443"/>
      <c r="AP2787" s="441"/>
      <c r="AQ2787" s="441"/>
      <c r="AR2787" s="441"/>
      <c r="AS2787" s="441"/>
      <c r="AT2787" s="441"/>
      <c r="AU2787" s="441"/>
      <c r="AV2787" s="443"/>
      <c r="AW2787" s="442"/>
      <c r="AY2787" s="441"/>
      <c r="BC2787" s="441"/>
      <c r="BD2787" s="441"/>
      <c r="BE2787" s="441"/>
      <c r="BF2787" s="441"/>
      <c r="BG2787" s="441"/>
      <c r="BH2787" s="441"/>
      <c r="BI2787" s="441"/>
      <c r="BJ2787" s="441"/>
      <c r="BK2787" s="441"/>
    </row>
    <row r="2788" spans="1:63" x14ac:dyDescent="0.25">
      <c r="A2788" s="443"/>
      <c r="B2788" s="438"/>
      <c r="C2788" s="441"/>
      <c r="D2788" s="441"/>
      <c r="E2788" s="441"/>
      <c r="I2788" s="442"/>
      <c r="Q2788" s="443"/>
      <c r="S2788" s="443"/>
      <c r="T2788" s="441"/>
      <c r="U2788" s="444"/>
      <c r="V2788" s="438"/>
      <c r="W2788" s="443"/>
      <c r="X2788" s="443"/>
      <c r="Y2788" s="441"/>
      <c r="Z2788" s="445"/>
      <c r="AA2788" s="441"/>
      <c r="AB2788" s="443"/>
      <c r="AC2788" s="441"/>
      <c r="AD2788" s="444"/>
      <c r="AG2788" s="441"/>
      <c r="AH2788" s="441"/>
      <c r="AI2788" s="443"/>
      <c r="AL2788" s="441"/>
      <c r="AN2788" s="441"/>
      <c r="AO2788" s="443"/>
      <c r="AP2788" s="441"/>
      <c r="AQ2788" s="441"/>
      <c r="AR2788" s="441"/>
      <c r="AS2788" s="441"/>
      <c r="AT2788" s="441"/>
      <c r="AU2788" s="441"/>
      <c r="AV2788" s="443"/>
      <c r="AW2788" s="442"/>
      <c r="AY2788" s="441"/>
      <c r="BC2788" s="441"/>
      <c r="BD2788" s="441"/>
      <c r="BE2788" s="441"/>
      <c r="BF2788" s="441"/>
      <c r="BG2788" s="441"/>
      <c r="BH2788" s="441"/>
      <c r="BI2788" s="441"/>
      <c r="BJ2788" s="441"/>
      <c r="BK2788" s="441"/>
    </row>
    <row r="2789" spans="1:63" x14ac:dyDescent="0.25">
      <c r="A2789" s="443"/>
      <c r="B2789" s="438"/>
      <c r="C2789" s="441"/>
      <c r="D2789" s="441"/>
      <c r="E2789" s="441"/>
      <c r="I2789" s="442"/>
      <c r="Q2789" s="443"/>
      <c r="S2789" s="443"/>
      <c r="T2789" s="441"/>
      <c r="U2789" s="444"/>
      <c r="V2789" s="438"/>
      <c r="W2789" s="443"/>
      <c r="X2789" s="443"/>
      <c r="Y2789" s="441"/>
      <c r="Z2789" s="445"/>
      <c r="AA2789" s="441"/>
      <c r="AB2789" s="443"/>
      <c r="AC2789" s="441"/>
      <c r="AD2789" s="444"/>
      <c r="AG2789" s="441"/>
      <c r="AH2789" s="441"/>
      <c r="AI2789" s="443"/>
      <c r="AL2789" s="441"/>
      <c r="AN2789" s="441"/>
      <c r="AO2789" s="443"/>
      <c r="AP2789" s="441"/>
      <c r="AQ2789" s="441"/>
      <c r="AR2789" s="441"/>
      <c r="AS2789" s="441"/>
      <c r="AT2789" s="441"/>
      <c r="AU2789" s="441"/>
      <c r="AV2789" s="443"/>
      <c r="AW2789" s="442"/>
      <c r="AY2789" s="441"/>
      <c r="BC2789" s="441"/>
      <c r="BD2789" s="441"/>
      <c r="BE2789" s="441"/>
      <c r="BF2789" s="441"/>
      <c r="BG2789" s="441"/>
      <c r="BH2789" s="441"/>
      <c r="BI2789" s="441"/>
      <c r="BJ2789" s="441"/>
      <c r="BK2789" s="441"/>
    </row>
    <row r="2790" spans="1:63" x14ac:dyDescent="0.25">
      <c r="A2790" s="443"/>
      <c r="B2790" s="438"/>
      <c r="C2790" s="441"/>
      <c r="D2790" s="441"/>
      <c r="E2790" s="441"/>
      <c r="I2790" s="442"/>
      <c r="Q2790" s="443"/>
      <c r="S2790" s="443"/>
      <c r="T2790" s="441"/>
      <c r="U2790" s="444"/>
      <c r="V2790" s="438"/>
      <c r="W2790" s="443"/>
      <c r="X2790" s="443"/>
      <c r="Y2790" s="441"/>
      <c r="Z2790" s="445"/>
      <c r="AA2790" s="441"/>
      <c r="AB2790" s="443"/>
      <c r="AC2790" s="441"/>
      <c r="AD2790" s="444"/>
      <c r="AG2790" s="441"/>
      <c r="AH2790" s="441"/>
      <c r="AI2790" s="443"/>
      <c r="AL2790" s="441"/>
      <c r="AN2790" s="441"/>
      <c r="AO2790" s="443"/>
      <c r="AP2790" s="441"/>
      <c r="AQ2790" s="441"/>
      <c r="AR2790" s="441"/>
      <c r="AS2790" s="441"/>
      <c r="AT2790" s="441"/>
      <c r="AU2790" s="441"/>
      <c r="AV2790" s="443"/>
      <c r="AW2790" s="442"/>
      <c r="AY2790" s="441"/>
      <c r="BC2790" s="441"/>
      <c r="BD2790" s="441"/>
      <c r="BE2790" s="441"/>
      <c r="BF2790" s="441"/>
      <c r="BG2790" s="441"/>
      <c r="BH2790" s="441"/>
      <c r="BI2790" s="441"/>
      <c r="BJ2790" s="441"/>
      <c r="BK2790" s="441"/>
    </row>
    <row r="2791" spans="1:63" x14ac:dyDescent="0.25">
      <c r="A2791" s="443"/>
      <c r="B2791" s="438"/>
      <c r="C2791" s="441"/>
      <c r="D2791" s="441"/>
      <c r="E2791" s="441"/>
      <c r="I2791" s="442"/>
      <c r="Q2791" s="443"/>
      <c r="S2791" s="443"/>
      <c r="T2791" s="441"/>
      <c r="U2791" s="444"/>
      <c r="V2791" s="438"/>
      <c r="W2791" s="443"/>
      <c r="X2791" s="443"/>
      <c r="Y2791" s="441"/>
      <c r="Z2791" s="445"/>
      <c r="AA2791" s="441"/>
      <c r="AB2791" s="443"/>
      <c r="AC2791" s="441"/>
      <c r="AD2791" s="444"/>
      <c r="AG2791" s="441"/>
      <c r="AH2791" s="441"/>
      <c r="AI2791" s="443"/>
      <c r="AL2791" s="441"/>
      <c r="AN2791" s="441"/>
      <c r="AO2791" s="443"/>
      <c r="AP2791" s="441"/>
      <c r="AQ2791" s="441"/>
      <c r="AR2791" s="441"/>
      <c r="AS2791" s="441"/>
      <c r="AT2791" s="441"/>
      <c r="AU2791" s="441"/>
      <c r="AV2791" s="443"/>
      <c r="AW2791" s="442"/>
      <c r="AY2791" s="441"/>
      <c r="BC2791" s="441"/>
      <c r="BD2791" s="441"/>
      <c r="BE2791" s="441"/>
      <c r="BF2791" s="441"/>
      <c r="BG2791" s="441"/>
      <c r="BH2791" s="441"/>
      <c r="BI2791" s="441"/>
      <c r="BJ2791" s="441"/>
      <c r="BK2791" s="441"/>
    </row>
    <row r="2792" spans="1:63" x14ac:dyDescent="0.25">
      <c r="A2792" s="443"/>
      <c r="B2792" s="438"/>
      <c r="C2792" s="441"/>
      <c r="D2792" s="441"/>
      <c r="E2792" s="441"/>
      <c r="I2792" s="442"/>
      <c r="Q2792" s="443"/>
      <c r="S2792" s="443"/>
      <c r="T2792" s="441"/>
      <c r="U2792" s="444"/>
      <c r="V2792" s="438"/>
      <c r="W2792" s="443"/>
      <c r="X2792" s="443"/>
      <c r="Y2792" s="441"/>
      <c r="Z2792" s="445"/>
      <c r="AA2792" s="441"/>
      <c r="AB2792" s="443"/>
      <c r="AC2792" s="441"/>
      <c r="AD2792" s="444"/>
      <c r="AG2792" s="441"/>
      <c r="AH2792" s="441"/>
      <c r="AI2792" s="443"/>
      <c r="AL2792" s="441"/>
      <c r="AN2792" s="441"/>
      <c r="AO2792" s="443"/>
      <c r="AP2792" s="441"/>
      <c r="AQ2792" s="441"/>
      <c r="AR2792" s="441"/>
      <c r="AS2792" s="441"/>
      <c r="AT2792" s="441"/>
      <c r="AU2792" s="441"/>
      <c r="AV2792" s="443"/>
      <c r="AW2792" s="442"/>
      <c r="AY2792" s="441"/>
      <c r="BC2792" s="441"/>
      <c r="BD2792" s="441"/>
      <c r="BE2792" s="441"/>
      <c r="BF2792" s="441"/>
      <c r="BG2792" s="441"/>
      <c r="BH2792" s="441"/>
      <c r="BI2792" s="441"/>
      <c r="BJ2792" s="441"/>
      <c r="BK2792" s="441"/>
    </row>
    <row r="2793" spans="1:63" x14ac:dyDescent="0.25">
      <c r="A2793" s="443"/>
      <c r="B2793" s="438"/>
      <c r="C2793" s="441"/>
      <c r="D2793" s="441"/>
      <c r="E2793" s="441"/>
      <c r="I2793" s="442"/>
      <c r="Q2793" s="443"/>
      <c r="S2793" s="443"/>
      <c r="T2793" s="441"/>
      <c r="U2793" s="444"/>
      <c r="V2793" s="438"/>
      <c r="W2793" s="443"/>
      <c r="X2793" s="443"/>
      <c r="Y2793" s="441"/>
      <c r="Z2793" s="445"/>
      <c r="AA2793" s="441"/>
      <c r="AB2793" s="443"/>
      <c r="AC2793" s="441"/>
      <c r="AD2793" s="444"/>
      <c r="AG2793" s="441"/>
      <c r="AH2793" s="441"/>
      <c r="AI2793" s="443"/>
      <c r="AL2793" s="441"/>
      <c r="AN2793" s="441"/>
      <c r="AO2793" s="443"/>
      <c r="AP2793" s="441"/>
      <c r="AQ2793" s="441"/>
      <c r="AR2793" s="441"/>
      <c r="AS2793" s="441"/>
      <c r="AT2793" s="441"/>
      <c r="AU2793" s="441"/>
      <c r="AV2793" s="443"/>
      <c r="AW2793" s="442"/>
      <c r="AY2793" s="441"/>
      <c r="BC2793" s="441"/>
      <c r="BD2793" s="441"/>
      <c r="BE2793" s="441"/>
      <c r="BF2793" s="441"/>
      <c r="BG2793" s="441"/>
      <c r="BH2793" s="441"/>
      <c r="BI2793" s="441"/>
      <c r="BJ2793" s="441"/>
      <c r="BK2793" s="441"/>
    </row>
    <row r="2794" spans="1:63" x14ac:dyDescent="0.25">
      <c r="A2794" s="443"/>
      <c r="B2794" s="438"/>
      <c r="C2794" s="441"/>
      <c r="D2794" s="441"/>
      <c r="E2794" s="441"/>
      <c r="I2794" s="442"/>
      <c r="Q2794" s="443"/>
      <c r="S2794" s="443"/>
      <c r="T2794" s="441"/>
      <c r="U2794" s="444"/>
      <c r="V2794" s="438"/>
      <c r="W2794" s="443"/>
      <c r="X2794" s="443"/>
      <c r="Y2794" s="441"/>
      <c r="Z2794" s="445"/>
      <c r="AA2794" s="441"/>
      <c r="AB2794" s="443"/>
      <c r="AC2794" s="441"/>
      <c r="AD2794" s="444"/>
      <c r="AG2794" s="441"/>
      <c r="AH2794" s="441"/>
      <c r="AI2794" s="443"/>
      <c r="AL2794" s="441"/>
      <c r="AN2794" s="441"/>
      <c r="AO2794" s="443"/>
      <c r="AP2794" s="441"/>
      <c r="AQ2794" s="441"/>
      <c r="AR2794" s="441"/>
      <c r="AS2794" s="441"/>
      <c r="AT2794" s="441"/>
      <c r="AU2794" s="441"/>
      <c r="AV2794" s="443"/>
      <c r="AW2794" s="442"/>
      <c r="AY2794" s="441"/>
      <c r="BC2794" s="441"/>
      <c r="BD2794" s="441"/>
      <c r="BE2794" s="441"/>
      <c r="BF2794" s="441"/>
      <c r="BG2794" s="441"/>
      <c r="BH2794" s="441"/>
      <c r="BI2794" s="441"/>
      <c r="BJ2794" s="441"/>
      <c r="BK2794" s="441"/>
    </row>
    <row r="2795" spans="1:63" x14ac:dyDescent="0.25">
      <c r="A2795" s="443"/>
      <c r="B2795" s="438"/>
      <c r="C2795" s="441"/>
      <c r="D2795" s="441"/>
      <c r="E2795" s="441"/>
      <c r="I2795" s="442"/>
      <c r="Q2795" s="443"/>
      <c r="S2795" s="443"/>
      <c r="T2795" s="441"/>
      <c r="U2795" s="444"/>
      <c r="V2795" s="438"/>
      <c r="W2795" s="443"/>
      <c r="X2795" s="443"/>
      <c r="Y2795" s="441"/>
      <c r="Z2795" s="445"/>
      <c r="AA2795" s="441"/>
      <c r="AB2795" s="443"/>
      <c r="AC2795" s="441"/>
      <c r="AD2795" s="444"/>
      <c r="AG2795" s="441"/>
      <c r="AH2795" s="441"/>
      <c r="AI2795" s="443"/>
      <c r="AL2795" s="441"/>
      <c r="AN2795" s="441"/>
      <c r="AO2795" s="443"/>
      <c r="AP2795" s="441"/>
      <c r="AQ2795" s="441"/>
      <c r="AR2795" s="441"/>
      <c r="AS2795" s="441"/>
      <c r="AT2795" s="441"/>
      <c r="AU2795" s="441"/>
      <c r="AV2795" s="443"/>
      <c r="AW2795" s="442"/>
      <c r="AY2795" s="441"/>
      <c r="BC2795" s="441"/>
      <c r="BD2795" s="441"/>
      <c r="BE2795" s="441"/>
      <c r="BF2795" s="441"/>
      <c r="BG2795" s="441"/>
      <c r="BH2795" s="441"/>
      <c r="BI2795" s="441"/>
      <c r="BJ2795" s="441"/>
      <c r="BK2795" s="441"/>
    </row>
    <row r="2796" spans="1:63" x14ac:dyDescent="0.25">
      <c r="A2796" s="443"/>
      <c r="B2796" s="438"/>
      <c r="C2796" s="441"/>
      <c r="D2796" s="441"/>
      <c r="E2796" s="441"/>
      <c r="I2796" s="442"/>
      <c r="Q2796" s="443"/>
      <c r="S2796" s="443"/>
      <c r="T2796" s="441"/>
      <c r="U2796" s="444"/>
      <c r="V2796" s="438"/>
      <c r="W2796" s="443"/>
      <c r="X2796" s="443"/>
      <c r="Y2796" s="441"/>
      <c r="Z2796" s="445"/>
      <c r="AA2796" s="441"/>
      <c r="AB2796" s="443"/>
      <c r="AC2796" s="441"/>
      <c r="AD2796" s="444"/>
      <c r="AG2796" s="441"/>
      <c r="AH2796" s="441"/>
      <c r="AI2796" s="443"/>
      <c r="AL2796" s="441"/>
      <c r="AN2796" s="441"/>
      <c r="AO2796" s="443"/>
      <c r="AP2796" s="441"/>
      <c r="AQ2796" s="441"/>
      <c r="AR2796" s="441"/>
      <c r="AS2796" s="441"/>
      <c r="AT2796" s="441"/>
      <c r="AU2796" s="441"/>
      <c r="AV2796" s="443"/>
      <c r="AW2796" s="442"/>
      <c r="AY2796" s="441"/>
      <c r="BC2796" s="441"/>
      <c r="BD2796" s="441"/>
      <c r="BE2796" s="441"/>
      <c r="BF2796" s="441"/>
      <c r="BG2796" s="441"/>
      <c r="BH2796" s="441"/>
      <c r="BI2796" s="441"/>
      <c r="BJ2796" s="441"/>
      <c r="BK2796" s="441"/>
    </row>
    <row r="2797" spans="1:63" x14ac:dyDescent="0.25">
      <c r="A2797" s="443"/>
      <c r="B2797" s="438"/>
      <c r="C2797" s="441"/>
      <c r="D2797" s="441"/>
      <c r="E2797" s="441"/>
      <c r="I2797" s="442"/>
      <c r="Q2797" s="443"/>
      <c r="S2797" s="443"/>
      <c r="T2797" s="441"/>
      <c r="U2797" s="444"/>
      <c r="V2797" s="438"/>
      <c r="W2797" s="443"/>
      <c r="X2797" s="443"/>
      <c r="Y2797" s="441"/>
      <c r="Z2797" s="445"/>
      <c r="AA2797" s="441"/>
      <c r="AB2797" s="443"/>
      <c r="AC2797" s="441"/>
      <c r="AD2797" s="444"/>
      <c r="AG2797" s="441"/>
      <c r="AH2797" s="441"/>
      <c r="AI2797" s="443"/>
      <c r="AL2797" s="441"/>
      <c r="AN2797" s="441"/>
      <c r="AO2797" s="443"/>
      <c r="AP2797" s="441"/>
      <c r="AQ2797" s="441"/>
      <c r="AR2797" s="441"/>
      <c r="AS2797" s="441"/>
      <c r="AT2797" s="441"/>
      <c r="AU2797" s="441"/>
      <c r="AV2797" s="443"/>
      <c r="AW2797" s="442"/>
      <c r="AY2797" s="441"/>
      <c r="BC2797" s="441"/>
      <c r="BD2797" s="441"/>
      <c r="BE2797" s="441"/>
      <c r="BF2797" s="441"/>
      <c r="BG2797" s="441"/>
      <c r="BH2797" s="441"/>
      <c r="BI2797" s="441"/>
      <c r="BJ2797" s="441"/>
      <c r="BK2797" s="441"/>
    </row>
    <row r="2798" spans="1:63" x14ac:dyDescent="0.25">
      <c r="A2798" s="443"/>
      <c r="B2798" s="438"/>
      <c r="C2798" s="441"/>
      <c r="D2798" s="441"/>
      <c r="E2798" s="441"/>
      <c r="I2798" s="442"/>
      <c r="Q2798" s="443"/>
      <c r="S2798" s="443"/>
      <c r="T2798" s="441"/>
      <c r="U2798" s="444"/>
      <c r="V2798" s="438"/>
      <c r="W2798" s="443"/>
      <c r="X2798" s="443"/>
      <c r="Y2798" s="441"/>
      <c r="Z2798" s="445"/>
      <c r="AA2798" s="441"/>
      <c r="AB2798" s="443"/>
      <c r="AC2798" s="441"/>
      <c r="AD2798" s="444"/>
      <c r="AG2798" s="441"/>
      <c r="AH2798" s="441"/>
      <c r="AI2798" s="443"/>
      <c r="AL2798" s="441"/>
      <c r="AN2798" s="441"/>
      <c r="AO2798" s="443"/>
      <c r="AP2798" s="441"/>
      <c r="AQ2798" s="441"/>
      <c r="AR2798" s="441"/>
      <c r="AS2798" s="441"/>
      <c r="AT2798" s="441"/>
      <c r="AU2798" s="441"/>
      <c r="AV2798" s="443"/>
      <c r="AW2798" s="442"/>
      <c r="AY2798" s="441"/>
      <c r="BC2798" s="441"/>
      <c r="BD2798" s="441"/>
      <c r="BE2798" s="441"/>
      <c r="BF2798" s="441"/>
      <c r="BG2798" s="441"/>
      <c r="BH2798" s="441"/>
      <c r="BI2798" s="441"/>
      <c r="BJ2798" s="441"/>
      <c r="BK2798" s="441"/>
    </row>
    <row r="2799" spans="1:63" x14ac:dyDescent="0.25">
      <c r="A2799" s="443"/>
      <c r="B2799" s="438"/>
      <c r="C2799" s="441"/>
      <c r="D2799" s="441"/>
      <c r="E2799" s="441"/>
      <c r="I2799" s="442"/>
      <c r="Q2799" s="443"/>
      <c r="S2799" s="443"/>
      <c r="T2799" s="441"/>
      <c r="U2799" s="444"/>
      <c r="V2799" s="438"/>
      <c r="W2799" s="443"/>
      <c r="X2799" s="443"/>
      <c r="Y2799" s="441"/>
      <c r="Z2799" s="445"/>
      <c r="AA2799" s="441"/>
      <c r="AB2799" s="443"/>
      <c r="AC2799" s="441"/>
      <c r="AD2799" s="444"/>
      <c r="AG2799" s="441"/>
      <c r="AH2799" s="441"/>
      <c r="AI2799" s="443"/>
      <c r="AL2799" s="441"/>
      <c r="AN2799" s="441"/>
      <c r="AO2799" s="443"/>
      <c r="AP2799" s="441"/>
      <c r="AQ2799" s="441"/>
      <c r="AR2799" s="441"/>
      <c r="AS2799" s="441"/>
      <c r="AT2799" s="441"/>
      <c r="AU2799" s="441"/>
      <c r="AV2799" s="443"/>
      <c r="AW2799" s="442"/>
      <c r="AY2799" s="441"/>
      <c r="BC2799" s="441"/>
      <c r="BD2799" s="441"/>
      <c r="BE2799" s="441"/>
      <c r="BF2799" s="441"/>
      <c r="BG2799" s="441"/>
      <c r="BH2799" s="441"/>
      <c r="BI2799" s="441"/>
      <c r="BJ2799" s="441"/>
      <c r="BK2799" s="441"/>
    </row>
    <row r="2800" spans="1:63" x14ac:dyDescent="0.25">
      <c r="A2800" s="443"/>
      <c r="B2800" s="438"/>
      <c r="C2800" s="441"/>
      <c r="D2800" s="441"/>
      <c r="E2800" s="441"/>
      <c r="I2800" s="442"/>
      <c r="Q2800" s="443"/>
      <c r="S2800" s="443"/>
      <c r="T2800" s="441"/>
      <c r="U2800" s="444"/>
      <c r="V2800" s="438"/>
      <c r="W2800" s="443"/>
      <c r="X2800" s="443"/>
      <c r="Y2800" s="441"/>
      <c r="Z2800" s="445"/>
      <c r="AA2800" s="441"/>
      <c r="AB2800" s="443"/>
      <c r="AC2800" s="441"/>
      <c r="AD2800" s="444"/>
      <c r="AG2800" s="441"/>
      <c r="AH2800" s="441"/>
      <c r="AI2800" s="443"/>
      <c r="AL2800" s="441"/>
      <c r="AN2800" s="441"/>
      <c r="AO2800" s="443"/>
      <c r="AP2800" s="441"/>
      <c r="AQ2800" s="441"/>
      <c r="AR2800" s="441"/>
      <c r="AS2800" s="441"/>
      <c r="AT2800" s="441"/>
      <c r="AU2800" s="441"/>
      <c r="AV2800" s="443"/>
      <c r="AW2800" s="442"/>
      <c r="AY2800" s="441"/>
      <c r="BC2800" s="441"/>
      <c r="BD2800" s="441"/>
      <c r="BE2800" s="441"/>
      <c r="BF2800" s="441"/>
      <c r="BG2800" s="441"/>
      <c r="BH2800" s="441"/>
      <c r="BI2800" s="441"/>
      <c r="BJ2800" s="441"/>
      <c r="BK2800" s="441"/>
    </row>
    <row r="2801" spans="1:63" x14ac:dyDescent="0.25">
      <c r="A2801" s="443"/>
      <c r="B2801" s="438"/>
      <c r="C2801" s="441"/>
      <c r="D2801" s="441"/>
      <c r="E2801" s="441"/>
      <c r="I2801" s="442"/>
      <c r="Q2801" s="443"/>
      <c r="S2801" s="443"/>
      <c r="T2801" s="441"/>
      <c r="U2801" s="444"/>
      <c r="V2801" s="438"/>
      <c r="W2801" s="443"/>
      <c r="X2801" s="443"/>
      <c r="Y2801" s="441"/>
      <c r="Z2801" s="445"/>
      <c r="AA2801" s="441"/>
      <c r="AB2801" s="443"/>
      <c r="AC2801" s="441"/>
      <c r="AD2801" s="444"/>
      <c r="AG2801" s="441"/>
      <c r="AH2801" s="441"/>
      <c r="AI2801" s="443"/>
      <c r="AL2801" s="441"/>
      <c r="AN2801" s="441"/>
      <c r="AO2801" s="443"/>
      <c r="AP2801" s="441"/>
      <c r="AQ2801" s="441"/>
      <c r="AR2801" s="441"/>
      <c r="AS2801" s="441"/>
      <c r="AT2801" s="441"/>
      <c r="AU2801" s="441"/>
      <c r="AV2801" s="443"/>
      <c r="AW2801" s="442"/>
      <c r="AY2801" s="441"/>
      <c r="BC2801" s="441"/>
      <c r="BD2801" s="441"/>
      <c r="BE2801" s="441"/>
      <c r="BF2801" s="441"/>
      <c r="BG2801" s="441"/>
      <c r="BH2801" s="441"/>
      <c r="BI2801" s="441"/>
      <c r="BJ2801" s="441"/>
      <c r="BK2801" s="441"/>
    </row>
    <row r="2802" spans="1:63" x14ac:dyDescent="0.25">
      <c r="A2802" s="443"/>
      <c r="B2802" s="438"/>
      <c r="C2802" s="441"/>
      <c r="D2802" s="441"/>
      <c r="E2802" s="441"/>
      <c r="I2802" s="442"/>
      <c r="Q2802" s="443"/>
      <c r="S2802" s="443"/>
      <c r="T2802" s="441"/>
      <c r="U2802" s="444"/>
      <c r="V2802" s="438"/>
      <c r="W2802" s="443"/>
      <c r="X2802" s="443"/>
      <c r="Y2802" s="441"/>
      <c r="Z2802" s="445"/>
      <c r="AA2802" s="441"/>
      <c r="AB2802" s="443"/>
      <c r="AC2802" s="441"/>
      <c r="AD2802" s="444"/>
      <c r="AG2802" s="441"/>
      <c r="AH2802" s="441"/>
      <c r="AI2802" s="443"/>
      <c r="AL2802" s="441"/>
      <c r="AN2802" s="441"/>
      <c r="AO2802" s="443"/>
      <c r="AP2802" s="441"/>
      <c r="AQ2802" s="441"/>
      <c r="AR2802" s="441"/>
      <c r="AS2802" s="441"/>
      <c r="AT2802" s="441"/>
      <c r="AU2802" s="441"/>
      <c r="AV2802" s="443"/>
      <c r="AW2802" s="442"/>
      <c r="AY2802" s="441"/>
      <c r="BC2802" s="441"/>
      <c r="BD2802" s="441"/>
      <c r="BE2802" s="441"/>
      <c r="BF2802" s="441"/>
      <c r="BG2802" s="441"/>
      <c r="BH2802" s="441"/>
      <c r="BI2802" s="441"/>
      <c r="BJ2802" s="441"/>
      <c r="BK2802" s="441"/>
    </row>
    <row r="2803" spans="1:63" x14ac:dyDescent="0.25">
      <c r="A2803" s="443"/>
      <c r="B2803" s="438"/>
      <c r="C2803" s="441"/>
      <c r="D2803" s="441"/>
      <c r="E2803" s="441"/>
      <c r="I2803" s="442"/>
      <c r="Q2803" s="443"/>
      <c r="S2803" s="443"/>
      <c r="T2803" s="441"/>
      <c r="U2803" s="444"/>
      <c r="V2803" s="438"/>
      <c r="W2803" s="443"/>
      <c r="X2803" s="443"/>
      <c r="Y2803" s="441"/>
      <c r="Z2803" s="445"/>
      <c r="AA2803" s="441"/>
      <c r="AB2803" s="443"/>
      <c r="AC2803" s="441"/>
      <c r="AD2803" s="444"/>
      <c r="AG2803" s="441"/>
      <c r="AH2803" s="441"/>
      <c r="AI2803" s="443"/>
      <c r="AL2803" s="441"/>
      <c r="AN2803" s="441"/>
      <c r="AO2803" s="443"/>
      <c r="AP2803" s="441"/>
      <c r="AQ2803" s="441"/>
      <c r="AR2803" s="441"/>
      <c r="AS2803" s="441"/>
      <c r="AT2803" s="441"/>
      <c r="AU2803" s="441"/>
      <c r="AV2803" s="443"/>
      <c r="AW2803" s="442"/>
      <c r="AY2803" s="441"/>
      <c r="BC2803" s="441"/>
      <c r="BD2803" s="441"/>
      <c r="BE2803" s="441"/>
      <c r="BF2803" s="441"/>
      <c r="BG2803" s="441"/>
      <c r="BH2803" s="441"/>
      <c r="BI2803" s="441"/>
      <c r="BJ2803" s="441"/>
      <c r="BK2803" s="441"/>
    </row>
    <row r="2804" spans="1:63" x14ac:dyDescent="0.25">
      <c r="A2804" s="443"/>
      <c r="B2804" s="438"/>
      <c r="C2804" s="441"/>
      <c r="D2804" s="441"/>
      <c r="E2804" s="441"/>
      <c r="I2804" s="442"/>
      <c r="Q2804" s="443"/>
      <c r="S2804" s="443"/>
      <c r="T2804" s="441"/>
      <c r="U2804" s="444"/>
      <c r="V2804" s="438"/>
      <c r="W2804" s="443"/>
      <c r="X2804" s="443"/>
      <c r="Y2804" s="441"/>
      <c r="Z2804" s="445"/>
      <c r="AA2804" s="441"/>
      <c r="AB2804" s="443"/>
      <c r="AC2804" s="441"/>
      <c r="AD2804" s="444"/>
      <c r="AG2804" s="441"/>
      <c r="AH2804" s="441"/>
      <c r="AI2804" s="443"/>
      <c r="AL2804" s="441"/>
      <c r="AN2804" s="441"/>
      <c r="AO2804" s="443"/>
      <c r="AP2804" s="441"/>
      <c r="AQ2804" s="441"/>
      <c r="AR2804" s="441"/>
      <c r="AS2804" s="441"/>
      <c r="AT2804" s="441"/>
      <c r="AU2804" s="441"/>
      <c r="AV2804" s="443"/>
      <c r="AW2804" s="442"/>
      <c r="AY2804" s="441"/>
      <c r="BC2804" s="441"/>
      <c r="BD2804" s="441"/>
      <c r="BE2804" s="441"/>
      <c r="BF2804" s="441"/>
      <c r="BG2804" s="441"/>
      <c r="BH2804" s="441"/>
      <c r="BI2804" s="441"/>
      <c r="BJ2804" s="441"/>
      <c r="BK2804" s="441"/>
    </row>
    <row r="2805" spans="1:63" x14ac:dyDescent="0.25">
      <c r="A2805" s="443"/>
      <c r="B2805" s="438"/>
      <c r="C2805" s="441"/>
      <c r="D2805" s="441"/>
      <c r="E2805" s="441"/>
      <c r="I2805" s="442"/>
      <c r="Q2805" s="443"/>
      <c r="S2805" s="443"/>
      <c r="T2805" s="441"/>
      <c r="U2805" s="444"/>
      <c r="V2805" s="438"/>
      <c r="W2805" s="443"/>
      <c r="X2805" s="443"/>
      <c r="Y2805" s="441"/>
      <c r="Z2805" s="445"/>
      <c r="AA2805" s="441"/>
      <c r="AB2805" s="443"/>
      <c r="AC2805" s="441"/>
      <c r="AD2805" s="444"/>
      <c r="AG2805" s="441"/>
      <c r="AH2805" s="441"/>
      <c r="AI2805" s="443"/>
      <c r="AL2805" s="441"/>
      <c r="AN2805" s="441"/>
      <c r="AO2805" s="443"/>
      <c r="AP2805" s="441"/>
      <c r="AQ2805" s="441"/>
      <c r="AR2805" s="441"/>
      <c r="AS2805" s="441"/>
      <c r="AT2805" s="441"/>
      <c r="AU2805" s="441"/>
      <c r="AV2805" s="443"/>
      <c r="AW2805" s="442"/>
      <c r="AY2805" s="441"/>
      <c r="BC2805" s="441"/>
      <c r="BD2805" s="441"/>
      <c r="BE2805" s="441"/>
      <c r="BF2805" s="441"/>
      <c r="BG2805" s="441"/>
      <c r="BH2805" s="441"/>
      <c r="BI2805" s="441"/>
      <c r="BJ2805" s="441"/>
      <c r="BK2805" s="441"/>
    </row>
    <row r="2806" spans="1:63" x14ac:dyDescent="0.25">
      <c r="A2806" s="443"/>
      <c r="B2806" s="438"/>
      <c r="C2806" s="441"/>
      <c r="D2806" s="441"/>
      <c r="E2806" s="441"/>
      <c r="I2806" s="442"/>
      <c r="Q2806" s="443"/>
      <c r="S2806" s="443"/>
      <c r="T2806" s="441"/>
      <c r="U2806" s="444"/>
      <c r="V2806" s="438"/>
      <c r="W2806" s="443"/>
      <c r="X2806" s="443"/>
      <c r="Y2806" s="441"/>
      <c r="Z2806" s="445"/>
      <c r="AA2806" s="441"/>
      <c r="AB2806" s="443"/>
      <c r="AC2806" s="441"/>
      <c r="AD2806" s="444"/>
      <c r="AG2806" s="441"/>
      <c r="AH2806" s="441"/>
      <c r="AI2806" s="443"/>
      <c r="AL2806" s="441"/>
      <c r="AN2806" s="441"/>
      <c r="AO2806" s="443"/>
      <c r="AP2806" s="441"/>
      <c r="AQ2806" s="441"/>
      <c r="AR2806" s="441"/>
      <c r="AS2806" s="441"/>
      <c r="AT2806" s="441"/>
      <c r="AU2806" s="441"/>
      <c r="AV2806" s="443"/>
      <c r="AW2806" s="442"/>
      <c r="AY2806" s="441"/>
      <c r="BC2806" s="441"/>
      <c r="BD2806" s="441"/>
      <c r="BE2806" s="441"/>
      <c r="BF2806" s="441"/>
      <c r="BG2806" s="441"/>
      <c r="BH2806" s="441"/>
      <c r="BI2806" s="441"/>
      <c r="BJ2806" s="441"/>
      <c r="BK2806" s="441"/>
    </row>
    <row r="2807" spans="1:63" x14ac:dyDescent="0.25">
      <c r="A2807" s="443"/>
      <c r="B2807" s="438"/>
      <c r="C2807" s="441"/>
      <c r="D2807" s="441"/>
      <c r="E2807" s="441"/>
      <c r="I2807" s="442"/>
      <c r="Q2807" s="443"/>
      <c r="S2807" s="443"/>
      <c r="T2807" s="441"/>
      <c r="U2807" s="444"/>
      <c r="V2807" s="438"/>
      <c r="W2807" s="443"/>
      <c r="X2807" s="443"/>
      <c r="Y2807" s="441"/>
      <c r="Z2807" s="445"/>
      <c r="AA2807" s="441"/>
      <c r="AB2807" s="443"/>
      <c r="AC2807" s="441"/>
      <c r="AD2807" s="444"/>
      <c r="AG2807" s="441"/>
      <c r="AH2807" s="441"/>
      <c r="AI2807" s="443"/>
      <c r="AL2807" s="441"/>
      <c r="AN2807" s="441"/>
      <c r="AO2807" s="443"/>
      <c r="AP2807" s="441"/>
      <c r="AQ2807" s="441"/>
      <c r="AR2807" s="441"/>
      <c r="AS2807" s="441"/>
      <c r="AT2807" s="441"/>
      <c r="AU2807" s="441"/>
      <c r="AV2807" s="443"/>
      <c r="AW2807" s="442"/>
      <c r="AY2807" s="441"/>
      <c r="BC2807" s="441"/>
      <c r="BD2807" s="441"/>
      <c r="BE2807" s="441"/>
      <c r="BF2807" s="441"/>
      <c r="BG2807" s="441"/>
      <c r="BH2807" s="441"/>
      <c r="BI2807" s="441"/>
      <c r="BJ2807" s="441"/>
      <c r="BK2807" s="441"/>
    </row>
    <row r="2808" spans="1:63" x14ac:dyDescent="0.25">
      <c r="A2808" s="443"/>
      <c r="B2808" s="438"/>
      <c r="C2808" s="441"/>
      <c r="D2808" s="441"/>
      <c r="E2808" s="441"/>
      <c r="I2808" s="442"/>
      <c r="Q2808" s="443"/>
      <c r="S2808" s="443"/>
      <c r="T2808" s="441"/>
      <c r="U2808" s="444"/>
      <c r="V2808" s="438"/>
      <c r="W2808" s="443"/>
      <c r="X2808" s="443"/>
      <c r="Y2808" s="441"/>
      <c r="Z2808" s="445"/>
      <c r="AA2808" s="441"/>
      <c r="AB2808" s="443"/>
      <c r="AC2808" s="441"/>
      <c r="AD2808" s="444"/>
      <c r="AG2808" s="441"/>
      <c r="AH2808" s="441"/>
      <c r="AI2808" s="443"/>
      <c r="AL2808" s="441"/>
      <c r="AN2808" s="441"/>
      <c r="AO2808" s="443"/>
      <c r="AP2808" s="441"/>
      <c r="AQ2808" s="441"/>
      <c r="AR2808" s="441"/>
      <c r="AS2808" s="441"/>
      <c r="AT2808" s="441"/>
      <c r="AU2808" s="441"/>
      <c r="AV2808" s="443"/>
      <c r="AW2808" s="442"/>
      <c r="AY2808" s="441"/>
      <c r="BC2808" s="441"/>
      <c r="BD2808" s="441"/>
      <c r="BE2808" s="441"/>
      <c r="BF2808" s="441"/>
      <c r="BG2808" s="441"/>
      <c r="BH2808" s="441"/>
      <c r="BI2808" s="441"/>
      <c r="BJ2808" s="441"/>
      <c r="BK2808" s="441"/>
    </row>
    <row r="2809" spans="1:63" x14ac:dyDescent="0.25">
      <c r="A2809" s="443"/>
      <c r="B2809" s="438"/>
      <c r="C2809" s="441"/>
      <c r="D2809" s="441"/>
      <c r="E2809" s="441"/>
      <c r="I2809" s="442"/>
      <c r="Q2809" s="443"/>
      <c r="S2809" s="443"/>
      <c r="T2809" s="441"/>
      <c r="U2809" s="444"/>
      <c r="V2809" s="438"/>
      <c r="W2809" s="443"/>
      <c r="X2809" s="443"/>
      <c r="Y2809" s="441"/>
      <c r="Z2809" s="445"/>
      <c r="AA2809" s="441"/>
      <c r="AB2809" s="443"/>
      <c r="AC2809" s="441"/>
      <c r="AD2809" s="444"/>
      <c r="AG2809" s="441"/>
      <c r="AH2809" s="441"/>
      <c r="AI2809" s="443"/>
      <c r="AL2809" s="441"/>
      <c r="AN2809" s="441"/>
      <c r="AO2809" s="443"/>
      <c r="AP2809" s="441"/>
      <c r="AQ2809" s="441"/>
      <c r="AR2809" s="441"/>
      <c r="AS2809" s="441"/>
      <c r="AT2809" s="441"/>
      <c r="AU2809" s="441"/>
      <c r="AV2809" s="443"/>
      <c r="AW2809" s="442"/>
      <c r="AY2809" s="441"/>
      <c r="BC2809" s="441"/>
      <c r="BD2809" s="441"/>
      <c r="BE2809" s="441"/>
      <c r="BF2809" s="441"/>
      <c r="BG2809" s="441"/>
      <c r="BH2809" s="441"/>
      <c r="BI2809" s="441"/>
      <c r="BJ2809" s="441"/>
      <c r="BK2809" s="441"/>
    </row>
    <row r="2810" spans="1:63" x14ac:dyDescent="0.25">
      <c r="A2810" s="443"/>
      <c r="B2810" s="438"/>
      <c r="C2810" s="441"/>
      <c r="D2810" s="441"/>
      <c r="E2810" s="441"/>
      <c r="I2810" s="442"/>
      <c r="Q2810" s="443"/>
      <c r="S2810" s="443"/>
      <c r="T2810" s="441"/>
      <c r="U2810" s="444"/>
      <c r="V2810" s="438"/>
      <c r="W2810" s="443"/>
      <c r="X2810" s="443"/>
      <c r="Y2810" s="441"/>
      <c r="Z2810" s="445"/>
      <c r="AA2810" s="441"/>
      <c r="AB2810" s="443"/>
      <c r="AC2810" s="441"/>
      <c r="AD2810" s="444"/>
      <c r="AG2810" s="441"/>
      <c r="AH2810" s="441"/>
      <c r="AI2810" s="443"/>
      <c r="AL2810" s="441"/>
      <c r="AN2810" s="441"/>
      <c r="AO2810" s="443"/>
      <c r="AP2810" s="441"/>
      <c r="AQ2810" s="441"/>
      <c r="AR2810" s="441"/>
      <c r="AS2810" s="441"/>
      <c r="AT2810" s="441"/>
      <c r="AU2810" s="441"/>
      <c r="AV2810" s="443"/>
      <c r="AW2810" s="442"/>
      <c r="AY2810" s="441"/>
      <c r="BC2810" s="441"/>
      <c r="BD2810" s="441"/>
      <c r="BE2810" s="441"/>
      <c r="BF2810" s="441"/>
      <c r="BG2810" s="441"/>
      <c r="BH2810" s="441"/>
      <c r="BI2810" s="441"/>
      <c r="BJ2810" s="441"/>
      <c r="BK2810" s="441"/>
    </row>
    <row r="2811" spans="1:63" x14ac:dyDescent="0.25">
      <c r="A2811" s="443"/>
      <c r="B2811" s="438"/>
      <c r="C2811" s="441"/>
      <c r="D2811" s="441"/>
      <c r="E2811" s="441"/>
      <c r="I2811" s="442"/>
      <c r="Q2811" s="443"/>
      <c r="S2811" s="443"/>
      <c r="T2811" s="441"/>
      <c r="U2811" s="444"/>
      <c r="V2811" s="438"/>
      <c r="W2811" s="443"/>
      <c r="X2811" s="443"/>
      <c r="Y2811" s="441"/>
      <c r="Z2811" s="445"/>
      <c r="AA2811" s="441"/>
      <c r="AB2811" s="443"/>
      <c r="AC2811" s="441"/>
      <c r="AD2811" s="444"/>
      <c r="AG2811" s="441"/>
      <c r="AH2811" s="441"/>
      <c r="AI2811" s="443"/>
      <c r="AL2811" s="441"/>
      <c r="AN2811" s="441"/>
      <c r="AO2811" s="443"/>
      <c r="AP2811" s="441"/>
      <c r="AQ2811" s="441"/>
      <c r="AR2811" s="441"/>
      <c r="AS2811" s="441"/>
      <c r="AT2811" s="441"/>
      <c r="AU2811" s="441"/>
      <c r="AV2811" s="443"/>
      <c r="AW2811" s="442"/>
      <c r="AY2811" s="441"/>
      <c r="BC2811" s="441"/>
      <c r="BD2811" s="441"/>
      <c r="BE2811" s="441"/>
      <c r="BF2811" s="441"/>
      <c r="BG2811" s="441"/>
      <c r="BH2811" s="441"/>
      <c r="BI2811" s="441"/>
      <c r="BJ2811" s="441"/>
      <c r="BK2811" s="441"/>
    </row>
    <row r="2812" spans="1:63" x14ac:dyDescent="0.25">
      <c r="A2812" s="443"/>
      <c r="B2812" s="438"/>
      <c r="C2812" s="441"/>
      <c r="D2812" s="441"/>
      <c r="E2812" s="441"/>
      <c r="I2812" s="442"/>
      <c r="Q2812" s="443"/>
      <c r="S2812" s="443"/>
      <c r="T2812" s="441"/>
      <c r="U2812" s="444"/>
      <c r="V2812" s="438"/>
      <c r="W2812" s="443"/>
      <c r="X2812" s="443"/>
      <c r="Y2812" s="441"/>
      <c r="Z2812" s="445"/>
      <c r="AA2812" s="441"/>
      <c r="AB2812" s="443"/>
      <c r="AC2812" s="441"/>
      <c r="AD2812" s="444"/>
      <c r="AG2812" s="441"/>
      <c r="AH2812" s="441"/>
      <c r="AI2812" s="443"/>
      <c r="AL2812" s="441"/>
      <c r="AN2812" s="441"/>
      <c r="AO2812" s="443"/>
      <c r="AP2812" s="441"/>
      <c r="AQ2812" s="441"/>
      <c r="AR2812" s="441"/>
      <c r="AS2812" s="441"/>
      <c r="AT2812" s="441"/>
      <c r="AU2812" s="441"/>
      <c r="AV2812" s="443"/>
      <c r="AW2812" s="442"/>
      <c r="AY2812" s="441"/>
      <c r="BC2812" s="441"/>
      <c r="BD2812" s="441"/>
      <c r="BE2812" s="441"/>
      <c r="BF2812" s="441"/>
      <c r="BG2812" s="441"/>
      <c r="BH2812" s="441"/>
      <c r="BI2812" s="441"/>
      <c r="BJ2812" s="441"/>
      <c r="BK2812" s="441"/>
    </row>
    <row r="2813" spans="1:63" x14ac:dyDescent="0.25">
      <c r="A2813" s="443"/>
      <c r="B2813" s="438"/>
      <c r="C2813" s="441"/>
      <c r="D2813" s="441"/>
      <c r="E2813" s="441"/>
      <c r="I2813" s="442"/>
      <c r="Q2813" s="443"/>
      <c r="S2813" s="443"/>
      <c r="T2813" s="441"/>
      <c r="U2813" s="444"/>
      <c r="V2813" s="438"/>
      <c r="W2813" s="443"/>
      <c r="X2813" s="443"/>
      <c r="Y2813" s="441"/>
      <c r="Z2813" s="445"/>
      <c r="AA2813" s="441"/>
      <c r="AB2813" s="443"/>
      <c r="AC2813" s="441"/>
      <c r="AD2813" s="444"/>
      <c r="AG2813" s="441"/>
      <c r="AH2813" s="441"/>
      <c r="AI2813" s="443"/>
      <c r="AL2813" s="441"/>
      <c r="AN2813" s="441"/>
      <c r="AO2813" s="443"/>
      <c r="AP2813" s="441"/>
      <c r="AQ2813" s="441"/>
      <c r="AR2813" s="441"/>
      <c r="AS2813" s="441"/>
      <c r="AT2813" s="441"/>
      <c r="AU2813" s="441"/>
      <c r="AV2813" s="443"/>
      <c r="AW2813" s="442"/>
      <c r="AY2813" s="441"/>
      <c r="BC2813" s="441"/>
      <c r="BD2813" s="441"/>
      <c r="BE2813" s="441"/>
      <c r="BF2813" s="441"/>
      <c r="BG2813" s="441"/>
      <c r="BH2813" s="441"/>
      <c r="BI2813" s="441"/>
      <c r="BJ2813" s="441"/>
      <c r="BK2813" s="441"/>
    </row>
    <row r="2814" spans="1:63" x14ac:dyDescent="0.25">
      <c r="A2814" s="443"/>
      <c r="B2814" s="438"/>
      <c r="C2814" s="441"/>
      <c r="D2814" s="441"/>
      <c r="E2814" s="441"/>
      <c r="I2814" s="442"/>
      <c r="Q2814" s="443"/>
      <c r="S2814" s="443"/>
      <c r="T2814" s="441"/>
      <c r="U2814" s="444"/>
      <c r="V2814" s="438"/>
      <c r="W2814" s="443"/>
      <c r="X2814" s="443"/>
      <c r="Y2814" s="441"/>
      <c r="Z2814" s="445"/>
      <c r="AA2814" s="441"/>
      <c r="AB2814" s="443"/>
      <c r="AC2814" s="441"/>
      <c r="AD2814" s="444"/>
      <c r="AG2814" s="441"/>
      <c r="AH2814" s="441"/>
      <c r="AI2814" s="443"/>
      <c r="AL2814" s="441"/>
      <c r="AN2814" s="441"/>
      <c r="AO2814" s="443"/>
      <c r="AP2814" s="441"/>
      <c r="AQ2814" s="441"/>
      <c r="AR2814" s="441"/>
      <c r="AS2814" s="441"/>
      <c r="AT2814" s="441"/>
      <c r="AU2814" s="441"/>
      <c r="AV2814" s="443"/>
      <c r="AW2814" s="442"/>
      <c r="AY2814" s="441"/>
      <c r="BC2814" s="441"/>
      <c r="BD2814" s="441"/>
      <c r="BE2814" s="441"/>
      <c r="BF2814" s="441"/>
      <c r="BG2814" s="441"/>
      <c r="BH2814" s="441"/>
      <c r="BI2814" s="441"/>
      <c r="BJ2814" s="441"/>
      <c r="BK2814" s="441"/>
    </row>
    <row r="2815" spans="1:63" x14ac:dyDescent="0.25">
      <c r="A2815" s="443"/>
      <c r="B2815" s="438"/>
      <c r="C2815" s="441"/>
      <c r="D2815" s="441"/>
      <c r="E2815" s="441"/>
      <c r="I2815" s="442"/>
      <c r="Q2815" s="443"/>
      <c r="S2815" s="443"/>
      <c r="T2815" s="441"/>
      <c r="U2815" s="444"/>
      <c r="V2815" s="438"/>
      <c r="W2815" s="443"/>
      <c r="X2815" s="443"/>
      <c r="Y2815" s="441"/>
      <c r="Z2815" s="445"/>
      <c r="AA2815" s="441"/>
      <c r="AB2815" s="443"/>
      <c r="AC2815" s="441"/>
      <c r="AD2815" s="444"/>
      <c r="AG2815" s="441"/>
      <c r="AH2815" s="441"/>
      <c r="AI2815" s="443"/>
      <c r="AL2815" s="441"/>
      <c r="AN2815" s="441"/>
      <c r="AO2815" s="443"/>
      <c r="AP2815" s="441"/>
      <c r="AQ2815" s="441"/>
      <c r="AR2815" s="441"/>
      <c r="AS2815" s="441"/>
      <c r="AT2815" s="441"/>
      <c r="AU2815" s="441"/>
      <c r="AV2815" s="443"/>
      <c r="AW2815" s="442"/>
      <c r="AY2815" s="441"/>
      <c r="BC2815" s="441"/>
      <c r="BD2815" s="441"/>
      <c r="BE2815" s="441"/>
      <c r="BF2815" s="441"/>
      <c r="BG2815" s="441"/>
      <c r="BH2815" s="441"/>
      <c r="BI2815" s="441"/>
      <c r="BJ2815" s="441"/>
      <c r="BK2815" s="441"/>
    </row>
    <row r="2816" spans="1:63" x14ac:dyDescent="0.25">
      <c r="A2816" s="443"/>
      <c r="B2816" s="438"/>
      <c r="C2816" s="441"/>
      <c r="D2816" s="441"/>
      <c r="E2816" s="441"/>
      <c r="I2816" s="442"/>
      <c r="Q2816" s="443"/>
      <c r="S2816" s="443"/>
      <c r="T2816" s="441"/>
      <c r="U2816" s="444"/>
      <c r="V2816" s="438"/>
      <c r="W2816" s="443"/>
      <c r="X2816" s="443"/>
      <c r="Y2816" s="441"/>
      <c r="Z2816" s="445"/>
      <c r="AA2816" s="441"/>
      <c r="AB2816" s="443"/>
      <c r="AC2816" s="441"/>
      <c r="AD2816" s="444"/>
      <c r="AG2816" s="441"/>
      <c r="AH2816" s="441"/>
      <c r="AI2816" s="443"/>
      <c r="AL2816" s="441"/>
      <c r="AN2816" s="441"/>
      <c r="AO2816" s="443"/>
      <c r="AP2816" s="441"/>
      <c r="AQ2816" s="441"/>
      <c r="AR2816" s="441"/>
      <c r="AS2816" s="441"/>
      <c r="AT2816" s="441"/>
      <c r="AU2816" s="441"/>
      <c r="AV2816" s="443"/>
      <c r="AW2816" s="442"/>
      <c r="AY2816" s="441"/>
      <c r="BC2816" s="441"/>
      <c r="BD2816" s="441"/>
      <c r="BE2816" s="441"/>
      <c r="BF2816" s="441"/>
      <c r="BG2816" s="441"/>
      <c r="BH2816" s="441"/>
      <c r="BI2816" s="441"/>
      <c r="BJ2816" s="441"/>
      <c r="BK2816" s="441"/>
    </row>
    <row r="2817" spans="1:63" x14ac:dyDescent="0.25">
      <c r="A2817" s="443"/>
      <c r="B2817" s="438"/>
      <c r="C2817" s="441"/>
      <c r="D2817" s="441"/>
      <c r="E2817" s="441"/>
      <c r="I2817" s="442"/>
      <c r="Q2817" s="443"/>
      <c r="S2817" s="443"/>
      <c r="T2817" s="441"/>
      <c r="U2817" s="444"/>
      <c r="V2817" s="438"/>
      <c r="W2817" s="443"/>
      <c r="X2817" s="443"/>
      <c r="Y2817" s="441"/>
      <c r="Z2817" s="445"/>
      <c r="AA2817" s="441"/>
      <c r="AB2817" s="443"/>
      <c r="AC2817" s="441"/>
      <c r="AD2817" s="444"/>
      <c r="AG2817" s="441"/>
      <c r="AH2817" s="441"/>
      <c r="AI2817" s="443"/>
      <c r="AL2817" s="441"/>
      <c r="AN2817" s="441"/>
      <c r="AO2817" s="443"/>
      <c r="AP2817" s="441"/>
      <c r="AQ2817" s="441"/>
      <c r="AR2817" s="441"/>
      <c r="AS2817" s="441"/>
      <c r="AT2817" s="441"/>
      <c r="AU2817" s="441"/>
      <c r="AV2817" s="443"/>
      <c r="AW2817" s="442"/>
      <c r="AY2817" s="441"/>
      <c r="BC2817" s="441"/>
      <c r="BD2817" s="441"/>
      <c r="BE2817" s="441"/>
      <c r="BF2817" s="441"/>
      <c r="BG2817" s="441"/>
      <c r="BH2817" s="441"/>
      <c r="BI2817" s="441"/>
      <c r="BJ2817" s="441"/>
      <c r="BK2817" s="441"/>
    </row>
    <row r="2818" spans="1:63" x14ac:dyDescent="0.25">
      <c r="A2818" s="443"/>
      <c r="B2818" s="438"/>
      <c r="C2818" s="441"/>
      <c r="D2818" s="441"/>
      <c r="E2818" s="441"/>
      <c r="I2818" s="442"/>
      <c r="Q2818" s="443"/>
      <c r="S2818" s="443"/>
      <c r="T2818" s="441"/>
      <c r="U2818" s="444"/>
      <c r="V2818" s="438"/>
      <c r="W2818" s="443"/>
      <c r="X2818" s="443"/>
      <c r="Y2818" s="441"/>
      <c r="Z2818" s="445"/>
      <c r="AA2818" s="441"/>
      <c r="AB2818" s="443"/>
      <c r="AC2818" s="441"/>
      <c r="AD2818" s="444"/>
      <c r="AG2818" s="441"/>
      <c r="AH2818" s="441"/>
      <c r="AI2818" s="443"/>
      <c r="AL2818" s="441"/>
      <c r="AN2818" s="441"/>
      <c r="AO2818" s="443"/>
      <c r="AP2818" s="441"/>
      <c r="AQ2818" s="441"/>
      <c r="AR2818" s="441"/>
      <c r="AS2818" s="441"/>
      <c r="AT2818" s="441"/>
      <c r="AU2818" s="441"/>
      <c r="AV2818" s="443"/>
      <c r="AW2818" s="442"/>
      <c r="AY2818" s="441"/>
      <c r="BC2818" s="441"/>
      <c r="BD2818" s="441"/>
      <c r="BE2818" s="441"/>
      <c r="BF2818" s="441"/>
      <c r="BG2818" s="441"/>
      <c r="BH2818" s="441"/>
      <c r="BI2818" s="441"/>
      <c r="BJ2818" s="441"/>
      <c r="BK2818" s="441"/>
    </row>
    <row r="2819" spans="1:63" x14ac:dyDescent="0.25">
      <c r="A2819" s="443"/>
      <c r="B2819" s="438"/>
      <c r="C2819" s="441"/>
      <c r="D2819" s="441"/>
      <c r="E2819" s="441"/>
      <c r="I2819" s="442"/>
      <c r="Q2819" s="443"/>
      <c r="S2819" s="443"/>
      <c r="T2819" s="441"/>
      <c r="U2819" s="444"/>
      <c r="V2819" s="438"/>
      <c r="W2819" s="443"/>
      <c r="X2819" s="443"/>
      <c r="Y2819" s="441"/>
      <c r="Z2819" s="445"/>
      <c r="AA2819" s="441"/>
      <c r="AB2819" s="443"/>
      <c r="AC2819" s="441"/>
      <c r="AD2819" s="444"/>
      <c r="AG2819" s="441"/>
      <c r="AH2819" s="441"/>
      <c r="AI2819" s="443"/>
      <c r="AL2819" s="441"/>
      <c r="AN2819" s="441"/>
      <c r="AO2819" s="443"/>
      <c r="AP2819" s="441"/>
      <c r="AQ2819" s="441"/>
      <c r="AR2819" s="441"/>
      <c r="AS2819" s="441"/>
      <c r="AT2819" s="441"/>
      <c r="AU2819" s="441"/>
      <c r="AV2819" s="443"/>
      <c r="AW2819" s="442"/>
      <c r="AY2819" s="441"/>
      <c r="BC2819" s="441"/>
      <c r="BD2819" s="441"/>
      <c r="BE2819" s="441"/>
      <c r="BF2819" s="441"/>
      <c r="BG2819" s="441"/>
      <c r="BH2819" s="441"/>
      <c r="BI2819" s="441"/>
      <c r="BJ2819" s="441"/>
      <c r="BK2819" s="441"/>
    </row>
    <row r="2820" spans="1:63" x14ac:dyDescent="0.25">
      <c r="A2820" s="443"/>
      <c r="B2820" s="438"/>
      <c r="C2820" s="441"/>
      <c r="D2820" s="441"/>
      <c r="E2820" s="441"/>
      <c r="I2820" s="442"/>
      <c r="Q2820" s="443"/>
      <c r="S2820" s="443"/>
      <c r="T2820" s="441"/>
      <c r="U2820" s="444"/>
      <c r="V2820" s="438"/>
      <c r="W2820" s="443"/>
      <c r="X2820" s="443"/>
      <c r="Y2820" s="441"/>
      <c r="Z2820" s="445"/>
      <c r="AA2820" s="441"/>
      <c r="AB2820" s="443"/>
      <c r="AC2820" s="441"/>
      <c r="AD2820" s="444"/>
      <c r="AG2820" s="441"/>
      <c r="AH2820" s="441"/>
      <c r="AI2820" s="443"/>
      <c r="AL2820" s="441"/>
      <c r="AN2820" s="441"/>
      <c r="AO2820" s="443"/>
      <c r="AP2820" s="441"/>
      <c r="AQ2820" s="441"/>
      <c r="AR2820" s="441"/>
      <c r="AS2820" s="441"/>
      <c r="AT2820" s="441"/>
      <c r="AU2820" s="441"/>
      <c r="AV2820" s="443"/>
      <c r="AW2820" s="442"/>
      <c r="AY2820" s="441"/>
      <c r="BC2820" s="441"/>
      <c r="BD2820" s="441"/>
      <c r="BE2820" s="441"/>
      <c r="BF2820" s="441"/>
      <c r="BG2820" s="441"/>
      <c r="BH2820" s="441"/>
      <c r="BI2820" s="441"/>
      <c r="BJ2820" s="441"/>
      <c r="BK2820" s="441"/>
    </row>
    <row r="2821" spans="1:63" x14ac:dyDescent="0.25">
      <c r="A2821" s="443"/>
      <c r="B2821" s="438"/>
      <c r="C2821" s="441"/>
      <c r="D2821" s="441"/>
      <c r="E2821" s="441"/>
      <c r="I2821" s="442"/>
      <c r="Q2821" s="443"/>
      <c r="S2821" s="443"/>
      <c r="T2821" s="441"/>
      <c r="U2821" s="444"/>
      <c r="V2821" s="438"/>
      <c r="W2821" s="443"/>
      <c r="X2821" s="443"/>
      <c r="Y2821" s="441"/>
      <c r="Z2821" s="445"/>
      <c r="AA2821" s="441"/>
      <c r="AB2821" s="443"/>
      <c r="AC2821" s="441"/>
      <c r="AD2821" s="444"/>
      <c r="AG2821" s="441"/>
      <c r="AH2821" s="441"/>
      <c r="AI2821" s="443"/>
      <c r="AL2821" s="441"/>
      <c r="AN2821" s="441"/>
      <c r="AO2821" s="443"/>
      <c r="AP2821" s="441"/>
      <c r="AQ2821" s="441"/>
      <c r="AR2821" s="441"/>
      <c r="AS2821" s="441"/>
      <c r="AT2821" s="441"/>
      <c r="AU2821" s="441"/>
      <c r="AV2821" s="443"/>
      <c r="AW2821" s="442"/>
      <c r="AY2821" s="441"/>
      <c r="BC2821" s="441"/>
      <c r="BD2821" s="441"/>
      <c r="BE2821" s="441"/>
      <c r="BF2821" s="441"/>
      <c r="BG2821" s="441"/>
      <c r="BH2821" s="441"/>
      <c r="BI2821" s="441"/>
      <c r="BJ2821" s="441"/>
      <c r="BK2821" s="441"/>
    </row>
    <row r="2822" spans="1:63" x14ac:dyDescent="0.25">
      <c r="A2822" s="443"/>
      <c r="B2822" s="438"/>
      <c r="C2822" s="441"/>
      <c r="D2822" s="441"/>
      <c r="E2822" s="441"/>
      <c r="I2822" s="442"/>
      <c r="Q2822" s="443"/>
      <c r="S2822" s="443"/>
      <c r="T2822" s="441"/>
      <c r="U2822" s="444"/>
      <c r="V2822" s="438"/>
      <c r="W2822" s="443"/>
      <c r="X2822" s="443"/>
      <c r="Y2822" s="441"/>
      <c r="Z2822" s="445"/>
      <c r="AA2822" s="441"/>
      <c r="AB2822" s="443"/>
      <c r="AC2822" s="441"/>
      <c r="AD2822" s="444"/>
      <c r="AG2822" s="441"/>
      <c r="AH2822" s="441"/>
      <c r="AI2822" s="443"/>
      <c r="AL2822" s="441"/>
      <c r="AN2822" s="441"/>
      <c r="AO2822" s="443"/>
      <c r="AP2822" s="441"/>
      <c r="AQ2822" s="441"/>
      <c r="AR2822" s="441"/>
      <c r="AS2822" s="441"/>
      <c r="AT2822" s="441"/>
      <c r="AU2822" s="441"/>
      <c r="AV2822" s="443"/>
      <c r="AW2822" s="442"/>
      <c r="AY2822" s="441"/>
      <c r="BC2822" s="441"/>
      <c r="BD2822" s="441"/>
      <c r="BE2822" s="441"/>
      <c r="BF2822" s="441"/>
      <c r="BG2822" s="441"/>
      <c r="BH2822" s="441"/>
      <c r="BI2822" s="441"/>
      <c r="BJ2822" s="441"/>
      <c r="BK2822" s="441"/>
    </row>
    <row r="2823" spans="1:63" x14ac:dyDescent="0.25">
      <c r="A2823" s="443"/>
      <c r="B2823" s="438"/>
      <c r="C2823" s="441"/>
      <c r="D2823" s="441"/>
      <c r="E2823" s="441"/>
      <c r="I2823" s="442"/>
      <c r="Q2823" s="443"/>
      <c r="S2823" s="443"/>
      <c r="T2823" s="441"/>
      <c r="U2823" s="444"/>
      <c r="V2823" s="438"/>
      <c r="W2823" s="443"/>
      <c r="X2823" s="443"/>
      <c r="Y2823" s="441"/>
      <c r="Z2823" s="445"/>
      <c r="AA2823" s="441"/>
      <c r="AB2823" s="443"/>
      <c r="AC2823" s="441"/>
      <c r="AD2823" s="444"/>
      <c r="AG2823" s="441"/>
      <c r="AH2823" s="441"/>
      <c r="AI2823" s="443"/>
      <c r="AL2823" s="441"/>
      <c r="AN2823" s="441"/>
      <c r="AO2823" s="443"/>
      <c r="AP2823" s="441"/>
      <c r="AQ2823" s="441"/>
      <c r="AR2823" s="441"/>
      <c r="AS2823" s="441"/>
      <c r="AT2823" s="441"/>
      <c r="AU2823" s="441"/>
      <c r="AV2823" s="443"/>
      <c r="AW2823" s="442"/>
      <c r="AY2823" s="441"/>
      <c r="BC2823" s="441"/>
      <c r="BD2823" s="441"/>
      <c r="BE2823" s="441"/>
      <c r="BF2823" s="441"/>
      <c r="BG2823" s="441"/>
      <c r="BH2823" s="441"/>
      <c r="BI2823" s="441"/>
      <c r="BJ2823" s="441"/>
      <c r="BK2823" s="441"/>
    </row>
    <row r="2824" spans="1:63" x14ac:dyDescent="0.25">
      <c r="A2824" s="443"/>
      <c r="B2824" s="438"/>
      <c r="C2824" s="441"/>
      <c r="D2824" s="441"/>
      <c r="E2824" s="441"/>
      <c r="I2824" s="442"/>
      <c r="Q2824" s="443"/>
      <c r="S2824" s="443"/>
      <c r="T2824" s="441"/>
      <c r="U2824" s="444"/>
      <c r="V2824" s="438"/>
      <c r="W2824" s="443"/>
      <c r="X2824" s="443"/>
      <c r="Y2824" s="441"/>
      <c r="Z2824" s="445"/>
      <c r="AA2824" s="441"/>
      <c r="AB2824" s="443"/>
      <c r="AC2824" s="441"/>
      <c r="AD2824" s="444"/>
      <c r="AG2824" s="441"/>
      <c r="AH2824" s="441"/>
      <c r="AI2824" s="443"/>
      <c r="AL2824" s="441"/>
      <c r="AN2824" s="441"/>
      <c r="AO2824" s="443"/>
      <c r="AP2824" s="441"/>
      <c r="AQ2824" s="441"/>
      <c r="AR2824" s="441"/>
      <c r="AS2824" s="441"/>
      <c r="AT2824" s="441"/>
      <c r="AU2824" s="441"/>
      <c r="AV2824" s="443"/>
      <c r="AW2824" s="442"/>
      <c r="AY2824" s="441"/>
      <c r="BC2824" s="441"/>
      <c r="BD2824" s="441"/>
      <c r="BE2824" s="441"/>
      <c r="BF2824" s="441"/>
      <c r="BG2824" s="441"/>
      <c r="BH2824" s="441"/>
      <c r="BI2824" s="441"/>
      <c r="BJ2824" s="441"/>
      <c r="BK2824" s="441"/>
    </row>
    <row r="2825" spans="1:63" x14ac:dyDescent="0.25">
      <c r="A2825" s="443"/>
      <c r="B2825" s="438"/>
      <c r="C2825" s="441"/>
      <c r="D2825" s="441"/>
      <c r="E2825" s="441"/>
      <c r="I2825" s="442"/>
      <c r="Q2825" s="443"/>
      <c r="S2825" s="443"/>
      <c r="T2825" s="441"/>
      <c r="U2825" s="444"/>
      <c r="V2825" s="438"/>
      <c r="W2825" s="443"/>
      <c r="X2825" s="443"/>
      <c r="Y2825" s="441"/>
      <c r="Z2825" s="445"/>
      <c r="AA2825" s="441"/>
      <c r="AB2825" s="443"/>
      <c r="AC2825" s="441"/>
      <c r="AD2825" s="444"/>
      <c r="AG2825" s="441"/>
      <c r="AH2825" s="441"/>
      <c r="AI2825" s="443"/>
      <c r="AL2825" s="441"/>
      <c r="AN2825" s="441"/>
      <c r="AO2825" s="443"/>
      <c r="AP2825" s="441"/>
      <c r="AQ2825" s="441"/>
      <c r="AR2825" s="441"/>
      <c r="AS2825" s="441"/>
      <c r="AT2825" s="441"/>
      <c r="AU2825" s="441"/>
      <c r="AV2825" s="443"/>
      <c r="AW2825" s="442"/>
      <c r="AY2825" s="441"/>
      <c r="BC2825" s="441"/>
      <c r="BD2825" s="441"/>
      <c r="BE2825" s="441"/>
      <c r="BF2825" s="441"/>
      <c r="BG2825" s="441"/>
      <c r="BH2825" s="441"/>
      <c r="BI2825" s="441"/>
      <c r="BJ2825" s="441"/>
      <c r="BK2825" s="441"/>
    </row>
    <row r="2826" spans="1:63" x14ac:dyDescent="0.25">
      <c r="A2826" s="443"/>
      <c r="B2826" s="438"/>
      <c r="C2826" s="441"/>
      <c r="D2826" s="441"/>
      <c r="E2826" s="441"/>
      <c r="I2826" s="442"/>
      <c r="Q2826" s="443"/>
      <c r="S2826" s="443"/>
      <c r="T2826" s="441"/>
      <c r="U2826" s="444"/>
      <c r="V2826" s="438"/>
      <c r="W2826" s="443"/>
      <c r="X2826" s="443"/>
      <c r="Y2826" s="441"/>
      <c r="Z2826" s="445"/>
      <c r="AA2826" s="441"/>
      <c r="AB2826" s="443"/>
      <c r="AC2826" s="441"/>
      <c r="AD2826" s="444"/>
      <c r="AG2826" s="441"/>
      <c r="AH2826" s="441"/>
      <c r="AI2826" s="443"/>
      <c r="AL2826" s="441"/>
      <c r="AN2826" s="441"/>
      <c r="AO2826" s="443"/>
      <c r="AP2826" s="441"/>
      <c r="AQ2826" s="441"/>
      <c r="AR2826" s="441"/>
      <c r="AS2826" s="441"/>
      <c r="AT2826" s="441"/>
      <c r="AU2826" s="441"/>
      <c r="AV2826" s="443"/>
      <c r="AW2826" s="442"/>
      <c r="AY2826" s="441"/>
      <c r="BC2826" s="441"/>
      <c r="BD2826" s="441"/>
      <c r="BE2826" s="441"/>
      <c r="BF2826" s="441"/>
      <c r="BG2826" s="441"/>
      <c r="BH2826" s="441"/>
      <c r="BI2826" s="441"/>
      <c r="BJ2826" s="441"/>
      <c r="BK2826" s="441"/>
    </row>
    <row r="2827" spans="1:63" x14ac:dyDescent="0.25">
      <c r="A2827" s="443"/>
      <c r="B2827" s="438"/>
      <c r="C2827" s="441"/>
      <c r="D2827" s="441"/>
      <c r="E2827" s="441"/>
      <c r="I2827" s="442"/>
      <c r="Q2827" s="443"/>
      <c r="S2827" s="443"/>
      <c r="T2827" s="441"/>
      <c r="U2827" s="444"/>
      <c r="V2827" s="438"/>
      <c r="W2827" s="443"/>
      <c r="X2827" s="443"/>
      <c r="Y2827" s="441"/>
      <c r="Z2827" s="445"/>
      <c r="AA2827" s="441"/>
      <c r="AB2827" s="443"/>
      <c r="AC2827" s="441"/>
      <c r="AD2827" s="444"/>
      <c r="AG2827" s="441"/>
      <c r="AH2827" s="441"/>
      <c r="AI2827" s="443"/>
      <c r="AL2827" s="441"/>
      <c r="AN2827" s="441"/>
      <c r="AO2827" s="443"/>
      <c r="AP2827" s="441"/>
      <c r="AQ2827" s="441"/>
      <c r="AR2827" s="441"/>
      <c r="AS2827" s="441"/>
      <c r="AT2827" s="441"/>
      <c r="AU2827" s="441"/>
      <c r="AV2827" s="443"/>
      <c r="AW2827" s="442"/>
      <c r="AY2827" s="441"/>
      <c r="BC2827" s="441"/>
      <c r="BD2827" s="441"/>
      <c r="BE2827" s="441"/>
      <c r="BF2827" s="441"/>
      <c r="BG2827" s="441"/>
      <c r="BH2827" s="441"/>
      <c r="BI2827" s="441"/>
      <c r="BJ2827" s="441"/>
      <c r="BK2827" s="441"/>
    </row>
    <row r="2828" spans="1:63" x14ac:dyDescent="0.25">
      <c r="A2828" s="443"/>
      <c r="B2828" s="438"/>
      <c r="C2828" s="441"/>
      <c r="D2828" s="441"/>
      <c r="E2828" s="441"/>
      <c r="I2828" s="442"/>
      <c r="Q2828" s="443"/>
      <c r="S2828" s="443"/>
      <c r="T2828" s="441"/>
      <c r="U2828" s="444"/>
      <c r="V2828" s="438"/>
      <c r="W2828" s="443"/>
      <c r="X2828" s="443"/>
      <c r="Y2828" s="441"/>
      <c r="Z2828" s="445"/>
      <c r="AA2828" s="441"/>
      <c r="AB2828" s="443"/>
      <c r="AC2828" s="441"/>
      <c r="AD2828" s="444"/>
      <c r="AG2828" s="441"/>
      <c r="AH2828" s="441"/>
      <c r="AI2828" s="443"/>
      <c r="AL2828" s="441"/>
      <c r="AN2828" s="441"/>
      <c r="AO2828" s="443"/>
      <c r="AP2828" s="441"/>
      <c r="AQ2828" s="441"/>
      <c r="AR2828" s="441"/>
      <c r="AS2828" s="441"/>
      <c r="AT2828" s="441"/>
      <c r="AU2828" s="441"/>
      <c r="AV2828" s="443"/>
      <c r="AW2828" s="442"/>
      <c r="AY2828" s="441"/>
      <c r="BC2828" s="441"/>
      <c r="BD2828" s="441"/>
      <c r="BE2828" s="441"/>
      <c r="BF2828" s="441"/>
      <c r="BG2828" s="441"/>
      <c r="BH2828" s="441"/>
      <c r="BI2828" s="441"/>
      <c r="BJ2828" s="441"/>
      <c r="BK2828" s="441"/>
    </row>
    <row r="2829" spans="1:63" x14ac:dyDescent="0.25">
      <c r="A2829" s="443"/>
      <c r="B2829" s="438"/>
      <c r="C2829" s="441"/>
      <c r="D2829" s="441"/>
      <c r="E2829" s="441"/>
      <c r="I2829" s="442"/>
      <c r="Q2829" s="443"/>
      <c r="S2829" s="443"/>
      <c r="T2829" s="441"/>
      <c r="U2829" s="444"/>
      <c r="V2829" s="438"/>
      <c r="W2829" s="443"/>
      <c r="X2829" s="443"/>
      <c r="Y2829" s="441"/>
      <c r="Z2829" s="445"/>
      <c r="AA2829" s="441"/>
      <c r="AB2829" s="443"/>
      <c r="AC2829" s="441"/>
      <c r="AD2829" s="444"/>
      <c r="AG2829" s="441"/>
      <c r="AH2829" s="441"/>
      <c r="AI2829" s="443"/>
      <c r="AL2829" s="441"/>
      <c r="AN2829" s="441"/>
      <c r="AO2829" s="443"/>
      <c r="AP2829" s="441"/>
      <c r="AQ2829" s="441"/>
      <c r="AR2829" s="441"/>
      <c r="AS2829" s="441"/>
      <c r="AT2829" s="441"/>
      <c r="AU2829" s="441"/>
      <c r="AV2829" s="443"/>
      <c r="AW2829" s="442"/>
      <c r="AY2829" s="441"/>
      <c r="BC2829" s="441"/>
      <c r="BD2829" s="441"/>
      <c r="BE2829" s="441"/>
      <c r="BF2829" s="441"/>
      <c r="BG2829" s="441"/>
      <c r="BH2829" s="441"/>
      <c r="BI2829" s="441"/>
      <c r="BJ2829" s="441"/>
      <c r="BK2829" s="441"/>
    </row>
    <row r="2830" spans="1:63" x14ac:dyDescent="0.25">
      <c r="A2830" s="443"/>
      <c r="B2830" s="438"/>
      <c r="C2830" s="441"/>
      <c r="D2830" s="441"/>
      <c r="E2830" s="441"/>
      <c r="I2830" s="442"/>
      <c r="Q2830" s="443"/>
      <c r="S2830" s="443"/>
      <c r="T2830" s="441"/>
      <c r="U2830" s="444"/>
      <c r="V2830" s="438"/>
      <c r="W2830" s="443"/>
      <c r="X2830" s="443"/>
      <c r="Y2830" s="441"/>
      <c r="Z2830" s="445"/>
      <c r="AA2830" s="441"/>
      <c r="AB2830" s="443"/>
      <c r="AC2830" s="441"/>
      <c r="AD2830" s="444"/>
      <c r="AG2830" s="441"/>
      <c r="AH2830" s="441"/>
      <c r="AI2830" s="443"/>
      <c r="AL2830" s="441"/>
      <c r="AN2830" s="441"/>
      <c r="AO2830" s="443"/>
      <c r="AP2830" s="441"/>
      <c r="AQ2830" s="441"/>
      <c r="AR2830" s="441"/>
      <c r="AS2830" s="441"/>
      <c r="AT2830" s="441"/>
      <c r="AU2830" s="441"/>
      <c r="AV2830" s="443"/>
      <c r="AW2830" s="442"/>
      <c r="AY2830" s="441"/>
      <c r="BC2830" s="441"/>
      <c r="BD2830" s="441"/>
      <c r="BE2830" s="441"/>
      <c r="BF2830" s="441"/>
      <c r="BG2830" s="441"/>
      <c r="BH2830" s="441"/>
      <c r="BI2830" s="441"/>
      <c r="BJ2830" s="441"/>
      <c r="BK2830" s="441"/>
    </row>
    <row r="2831" spans="1:63" x14ac:dyDescent="0.25">
      <c r="A2831" s="443"/>
      <c r="B2831" s="438"/>
      <c r="C2831" s="441"/>
      <c r="D2831" s="441"/>
      <c r="E2831" s="441"/>
      <c r="I2831" s="442"/>
      <c r="Q2831" s="443"/>
      <c r="S2831" s="443"/>
      <c r="T2831" s="441"/>
      <c r="U2831" s="444"/>
      <c r="V2831" s="438"/>
      <c r="W2831" s="443"/>
      <c r="X2831" s="443"/>
      <c r="Y2831" s="441"/>
      <c r="Z2831" s="445"/>
      <c r="AA2831" s="441"/>
      <c r="AB2831" s="443"/>
      <c r="AC2831" s="441"/>
      <c r="AD2831" s="444"/>
      <c r="AG2831" s="441"/>
      <c r="AH2831" s="441"/>
      <c r="AI2831" s="443"/>
      <c r="AL2831" s="441"/>
      <c r="AN2831" s="441"/>
      <c r="AO2831" s="443"/>
      <c r="AP2831" s="441"/>
      <c r="AQ2831" s="441"/>
      <c r="AR2831" s="441"/>
      <c r="AS2831" s="441"/>
      <c r="AT2831" s="441"/>
      <c r="AU2831" s="441"/>
      <c r="AV2831" s="443"/>
      <c r="AW2831" s="442"/>
      <c r="AY2831" s="441"/>
      <c r="BC2831" s="441"/>
      <c r="BD2831" s="441"/>
      <c r="BE2831" s="441"/>
      <c r="BF2831" s="441"/>
      <c r="BG2831" s="441"/>
      <c r="BH2831" s="441"/>
      <c r="BI2831" s="441"/>
      <c r="BJ2831" s="441"/>
      <c r="BK2831" s="441"/>
    </row>
    <row r="2832" spans="1:63" x14ac:dyDescent="0.25">
      <c r="A2832" s="443"/>
      <c r="B2832" s="438"/>
      <c r="C2832" s="441"/>
      <c r="D2832" s="441"/>
      <c r="E2832" s="441"/>
      <c r="I2832" s="442"/>
      <c r="Q2832" s="443"/>
      <c r="S2832" s="443"/>
      <c r="T2832" s="441"/>
      <c r="U2832" s="444"/>
      <c r="V2832" s="438"/>
      <c r="W2832" s="443"/>
      <c r="X2832" s="443"/>
      <c r="Y2832" s="441"/>
      <c r="Z2832" s="445"/>
      <c r="AA2832" s="441"/>
      <c r="AB2832" s="443"/>
      <c r="AC2832" s="441"/>
      <c r="AD2832" s="444"/>
      <c r="AG2832" s="441"/>
      <c r="AH2832" s="441"/>
      <c r="AI2832" s="443"/>
      <c r="AL2832" s="441"/>
      <c r="AN2832" s="441"/>
      <c r="AO2832" s="443"/>
      <c r="AP2832" s="441"/>
      <c r="AQ2832" s="441"/>
      <c r="AR2832" s="441"/>
      <c r="AS2832" s="441"/>
      <c r="AT2832" s="441"/>
      <c r="AU2832" s="441"/>
      <c r="AV2832" s="443"/>
      <c r="AW2832" s="442"/>
      <c r="AY2832" s="441"/>
      <c r="BC2832" s="441"/>
      <c r="BD2832" s="441"/>
      <c r="BE2832" s="441"/>
      <c r="BF2832" s="441"/>
      <c r="BG2832" s="441"/>
      <c r="BH2832" s="441"/>
      <c r="BI2832" s="441"/>
      <c r="BJ2832" s="441"/>
      <c r="BK2832" s="441"/>
    </row>
    <row r="2833" spans="1:63" x14ac:dyDescent="0.25">
      <c r="A2833" s="443"/>
      <c r="B2833" s="438"/>
      <c r="C2833" s="441"/>
      <c r="D2833" s="441"/>
      <c r="E2833" s="441"/>
      <c r="I2833" s="442"/>
      <c r="Q2833" s="443"/>
      <c r="S2833" s="443"/>
      <c r="T2833" s="441"/>
      <c r="U2833" s="444"/>
      <c r="V2833" s="438"/>
      <c r="W2833" s="443"/>
      <c r="X2833" s="443"/>
      <c r="Y2833" s="441"/>
      <c r="Z2833" s="445"/>
      <c r="AA2833" s="441"/>
      <c r="AB2833" s="443"/>
      <c r="AC2833" s="441"/>
      <c r="AD2833" s="444"/>
      <c r="AG2833" s="441"/>
      <c r="AH2833" s="441"/>
      <c r="AI2833" s="443"/>
      <c r="AL2833" s="441"/>
      <c r="AN2833" s="441"/>
      <c r="AO2833" s="443"/>
      <c r="AP2833" s="441"/>
      <c r="AQ2833" s="441"/>
      <c r="AR2833" s="441"/>
      <c r="AS2833" s="441"/>
      <c r="AT2833" s="441"/>
      <c r="AU2833" s="441"/>
      <c r="AV2833" s="443"/>
      <c r="AW2833" s="442"/>
      <c r="AY2833" s="441"/>
      <c r="BC2833" s="441"/>
      <c r="BD2833" s="441"/>
      <c r="BE2833" s="441"/>
      <c r="BF2833" s="441"/>
      <c r="BG2833" s="441"/>
      <c r="BH2833" s="441"/>
      <c r="BI2833" s="441"/>
      <c r="BJ2833" s="441"/>
      <c r="BK2833" s="441"/>
    </row>
    <row r="2834" spans="1:63" x14ac:dyDescent="0.25">
      <c r="A2834" s="443"/>
      <c r="B2834" s="438"/>
      <c r="C2834" s="441"/>
      <c r="D2834" s="441"/>
      <c r="E2834" s="441"/>
      <c r="I2834" s="442"/>
      <c r="Q2834" s="443"/>
      <c r="S2834" s="443"/>
      <c r="T2834" s="441"/>
      <c r="U2834" s="444"/>
      <c r="V2834" s="438"/>
      <c r="W2834" s="443"/>
      <c r="X2834" s="443"/>
      <c r="Y2834" s="441"/>
      <c r="Z2834" s="445"/>
      <c r="AA2834" s="441"/>
      <c r="AB2834" s="443"/>
      <c r="AC2834" s="441"/>
      <c r="AD2834" s="444"/>
      <c r="AG2834" s="441"/>
      <c r="AH2834" s="441"/>
      <c r="AI2834" s="443"/>
      <c r="AL2834" s="441"/>
      <c r="AN2834" s="441"/>
      <c r="AO2834" s="443"/>
      <c r="AP2834" s="441"/>
      <c r="AQ2834" s="441"/>
      <c r="AR2834" s="441"/>
      <c r="AS2834" s="441"/>
      <c r="AT2834" s="441"/>
      <c r="AU2834" s="441"/>
      <c r="AV2834" s="443"/>
      <c r="AW2834" s="442"/>
      <c r="AY2834" s="441"/>
      <c r="BC2834" s="441"/>
      <c r="BD2834" s="441"/>
      <c r="BE2834" s="441"/>
      <c r="BF2834" s="441"/>
      <c r="BG2834" s="441"/>
      <c r="BH2834" s="441"/>
      <c r="BI2834" s="441"/>
      <c r="BJ2834" s="441"/>
      <c r="BK2834" s="441"/>
    </row>
    <row r="2835" spans="1:63" x14ac:dyDescent="0.25">
      <c r="A2835" s="443"/>
      <c r="B2835" s="438"/>
      <c r="C2835" s="441"/>
      <c r="D2835" s="441"/>
      <c r="E2835" s="441"/>
      <c r="I2835" s="442"/>
      <c r="Q2835" s="443"/>
      <c r="S2835" s="443"/>
      <c r="T2835" s="441"/>
      <c r="U2835" s="444"/>
      <c r="V2835" s="438"/>
      <c r="W2835" s="443"/>
      <c r="X2835" s="443"/>
      <c r="Y2835" s="441"/>
      <c r="Z2835" s="445"/>
      <c r="AA2835" s="441"/>
      <c r="AB2835" s="443"/>
      <c r="AC2835" s="441"/>
      <c r="AD2835" s="444"/>
      <c r="AG2835" s="441"/>
      <c r="AH2835" s="441"/>
      <c r="AI2835" s="443"/>
      <c r="AL2835" s="441"/>
      <c r="AN2835" s="441"/>
      <c r="AO2835" s="443"/>
      <c r="AP2835" s="441"/>
      <c r="AQ2835" s="441"/>
      <c r="AR2835" s="441"/>
      <c r="AS2835" s="441"/>
      <c r="AT2835" s="441"/>
      <c r="AU2835" s="441"/>
      <c r="AV2835" s="443"/>
      <c r="AW2835" s="442"/>
      <c r="AY2835" s="441"/>
      <c r="BC2835" s="441"/>
      <c r="BD2835" s="441"/>
      <c r="BE2835" s="441"/>
      <c r="BF2835" s="441"/>
      <c r="BG2835" s="441"/>
      <c r="BH2835" s="441"/>
      <c r="BI2835" s="441"/>
      <c r="BJ2835" s="441"/>
      <c r="BK2835" s="441"/>
    </row>
    <row r="2836" spans="1:63" x14ac:dyDescent="0.25">
      <c r="A2836" s="443"/>
      <c r="B2836" s="438"/>
      <c r="C2836" s="441"/>
      <c r="D2836" s="441"/>
      <c r="E2836" s="441"/>
      <c r="I2836" s="442"/>
      <c r="Q2836" s="443"/>
      <c r="S2836" s="443"/>
      <c r="T2836" s="441"/>
      <c r="U2836" s="444"/>
      <c r="V2836" s="438"/>
      <c r="W2836" s="443"/>
      <c r="X2836" s="443"/>
      <c r="Y2836" s="441"/>
      <c r="Z2836" s="445"/>
      <c r="AA2836" s="441"/>
      <c r="AB2836" s="443"/>
      <c r="AC2836" s="441"/>
      <c r="AD2836" s="444"/>
      <c r="AG2836" s="441"/>
      <c r="AH2836" s="441"/>
      <c r="AI2836" s="443"/>
      <c r="AL2836" s="441"/>
      <c r="AN2836" s="441"/>
      <c r="AO2836" s="443"/>
      <c r="AP2836" s="441"/>
      <c r="AQ2836" s="441"/>
      <c r="AR2836" s="441"/>
      <c r="AS2836" s="441"/>
      <c r="AT2836" s="441"/>
      <c r="AU2836" s="441"/>
      <c r="AV2836" s="443"/>
      <c r="AW2836" s="442"/>
      <c r="AY2836" s="441"/>
      <c r="BC2836" s="441"/>
      <c r="BD2836" s="441"/>
      <c r="BE2836" s="441"/>
      <c r="BF2836" s="441"/>
      <c r="BG2836" s="441"/>
      <c r="BH2836" s="441"/>
      <c r="BI2836" s="441"/>
      <c r="BJ2836" s="441"/>
      <c r="BK2836" s="441"/>
    </row>
    <row r="2837" spans="1:63" x14ac:dyDescent="0.25">
      <c r="A2837" s="443"/>
      <c r="B2837" s="438"/>
      <c r="C2837" s="441"/>
      <c r="D2837" s="441"/>
      <c r="E2837" s="441"/>
      <c r="I2837" s="442"/>
      <c r="Q2837" s="443"/>
      <c r="S2837" s="443"/>
      <c r="T2837" s="441"/>
      <c r="U2837" s="444"/>
      <c r="V2837" s="438"/>
      <c r="W2837" s="443"/>
      <c r="X2837" s="443"/>
      <c r="Y2837" s="441"/>
      <c r="Z2837" s="445"/>
      <c r="AA2837" s="441"/>
      <c r="AB2837" s="443"/>
      <c r="AC2837" s="441"/>
      <c r="AD2837" s="444"/>
      <c r="AG2837" s="441"/>
      <c r="AH2837" s="441"/>
      <c r="AI2837" s="443"/>
      <c r="AL2837" s="441"/>
      <c r="AN2837" s="441"/>
      <c r="AO2837" s="443"/>
      <c r="AP2837" s="441"/>
      <c r="AQ2837" s="441"/>
      <c r="AR2837" s="441"/>
      <c r="AS2837" s="441"/>
      <c r="AT2837" s="441"/>
      <c r="AU2837" s="441"/>
      <c r="AV2837" s="443"/>
      <c r="AW2837" s="442"/>
      <c r="AY2837" s="441"/>
      <c r="BC2837" s="441"/>
      <c r="BD2837" s="441"/>
      <c r="BE2837" s="441"/>
      <c r="BF2837" s="441"/>
      <c r="BG2837" s="441"/>
      <c r="BH2837" s="441"/>
      <c r="BI2837" s="441"/>
      <c r="BJ2837" s="441"/>
      <c r="BK2837" s="441"/>
    </row>
    <row r="2838" spans="1:63" x14ac:dyDescent="0.25">
      <c r="A2838" s="443"/>
      <c r="B2838" s="438"/>
      <c r="C2838" s="441"/>
      <c r="D2838" s="441"/>
      <c r="E2838" s="441"/>
      <c r="I2838" s="442"/>
      <c r="Q2838" s="443"/>
      <c r="S2838" s="443"/>
      <c r="T2838" s="441"/>
      <c r="U2838" s="444"/>
      <c r="V2838" s="438"/>
      <c r="W2838" s="443"/>
      <c r="X2838" s="443"/>
      <c r="Y2838" s="441"/>
      <c r="Z2838" s="445"/>
      <c r="AA2838" s="441"/>
      <c r="AB2838" s="443"/>
      <c r="AC2838" s="441"/>
      <c r="AD2838" s="444"/>
      <c r="AG2838" s="441"/>
      <c r="AH2838" s="441"/>
      <c r="AI2838" s="443"/>
      <c r="AL2838" s="441"/>
      <c r="AN2838" s="441"/>
      <c r="AO2838" s="443"/>
      <c r="AP2838" s="441"/>
      <c r="AQ2838" s="441"/>
      <c r="AR2838" s="441"/>
      <c r="AS2838" s="441"/>
      <c r="AT2838" s="441"/>
      <c r="AU2838" s="441"/>
      <c r="AV2838" s="443"/>
      <c r="AW2838" s="442"/>
      <c r="AY2838" s="441"/>
      <c r="BC2838" s="441"/>
      <c r="BD2838" s="441"/>
      <c r="BE2838" s="441"/>
      <c r="BF2838" s="441"/>
      <c r="BG2838" s="441"/>
      <c r="BH2838" s="441"/>
      <c r="BI2838" s="441"/>
      <c r="BJ2838" s="441"/>
      <c r="BK2838" s="441"/>
    </row>
    <row r="2839" spans="1:63" x14ac:dyDescent="0.25">
      <c r="A2839" s="443"/>
      <c r="B2839" s="438"/>
      <c r="C2839" s="441"/>
      <c r="D2839" s="441"/>
      <c r="E2839" s="441"/>
      <c r="I2839" s="442"/>
      <c r="Q2839" s="443"/>
      <c r="S2839" s="443"/>
      <c r="T2839" s="441"/>
      <c r="U2839" s="444"/>
      <c r="V2839" s="438"/>
      <c r="W2839" s="443"/>
      <c r="X2839" s="443"/>
      <c r="Y2839" s="441"/>
      <c r="Z2839" s="445"/>
      <c r="AA2839" s="441"/>
      <c r="AB2839" s="443"/>
      <c r="AC2839" s="441"/>
      <c r="AD2839" s="444"/>
      <c r="AG2839" s="441"/>
      <c r="AH2839" s="441"/>
      <c r="AI2839" s="443"/>
      <c r="AL2839" s="441"/>
      <c r="AN2839" s="441"/>
      <c r="AO2839" s="443"/>
      <c r="AP2839" s="441"/>
      <c r="AQ2839" s="441"/>
      <c r="AR2839" s="441"/>
      <c r="AS2839" s="441"/>
      <c r="AT2839" s="441"/>
      <c r="AU2839" s="441"/>
      <c r="AV2839" s="443"/>
      <c r="AW2839" s="442"/>
      <c r="AY2839" s="441"/>
      <c r="BC2839" s="441"/>
      <c r="BD2839" s="441"/>
      <c r="BE2839" s="441"/>
      <c r="BF2839" s="441"/>
      <c r="BG2839" s="441"/>
      <c r="BH2839" s="441"/>
      <c r="BI2839" s="441"/>
      <c r="BJ2839" s="441"/>
      <c r="BK2839" s="441"/>
    </row>
    <row r="2840" spans="1:63" x14ac:dyDescent="0.25">
      <c r="A2840" s="443"/>
      <c r="B2840" s="438"/>
      <c r="C2840" s="441"/>
      <c r="D2840" s="441"/>
      <c r="E2840" s="441"/>
      <c r="I2840" s="442"/>
      <c r="Q2840" s="443"/>
      <c r="S2840" s="443"/>
      <c r="T2840" s="441"/>
      <c r="U2840" s="444"/>
      <c r="V2840" s="438"/>
      <c r="W2840" s="443"/>
      <c r="X2840" s="443"/>
      <c r="Y2840" s="441"/>
      <c r="Z2840" s="445"/>
      <c r="AA2840" s="441"/>
      <c r="AB2840" s="443"/>
      <c r="AC2840" s="441"/>
      <c r="AD2840" s="444"/>
      <c r="AG2840" s="441"/>
      <c r="AH2840" s="441"/>
      <c r="AI2840" s="443"/>
      <c r="AL2840" s="441"/>
      <c r="AN2840" s="441"/>
      <c r="AO2840" s="443"/>
      <c r="AP2840" s="441"/>
      <c r="AQ2840" s="441"/>
      <c r="AR2840" s="441"/>
      <c r="AS2840" s="441"/>
      <c r="AT2840" s="441"/>
      <c r="AU2840" s="441"/>
      <c r="AV2840" s="443"/>
      <c r="AW2840" s="442"/>
      <c r="AY2840" s="441"/>
      <c r="BC2840" s="441"/>
      <c r="BD2840" s="441"/>
      <c r="BE2840" s="441"/>
      <c r="BF2840" s="441"/>
      <c r="BG2840" s="441"/>
      <c r="BH2840" s="441"/>
      <c r="BI2840" s="441"/>
      <c r="BJ2840" s="441"/>
      <c r="BK2840" s="441"/>
    </row>
    <row r="2841" spans="1:63" x14ac:dyDescent="0.25">
      <c r="A2841" s="443"/>
      <c r="B2841" s="438"/>
      <c r="C2841" s="441"/>
      <c r="D2841" s="441"/>
      <c r="E2841" s="441"/>
      <c r="I2841" s="442"/>
      <c r="Q2841" s="443"/>
      <c r="S2841" s="443"/>
      <c r="T2841" s="441"/>
      <c r="U2841" s="444"/>
      <c r="V2841" s="438"/>
      <c r="W2841" s="443"/>
      <c r="X2841" s="443"/>
      <c r="Y2841" s="441"/>
      <c r="Z2841" s="445"/>
      <c r="AA2841" s="441"/>
      <c r="AB2841" s="443"/>
      <c r="AC2841" s="441"/>
      <c r="AD2841" s="444"/>
      <c r="AG2841" s="441"/>
      <c r="AH2841" s="441"/>
      <c r="AI2841" s="443"/>
      <c r="AL2841" s="441"/>
      <c r="AN2841" s="441"/>
      <c r="AO2841" s="443"/>
      <c r="AP2841" s="441"/>
      <c r="AQ2841" s="441"/>
      <c r="AR2841" s="441"/>
      <c r="AS2841" s="441"/>
      <c r="AT2841" s="441"/>
      <c r="AU2841" s="441"/>
      <c r="AV2841" s="443"/>
      <c r="AW2841" s="442"/>
      <c r="AY2841" s="441"/>
      <c r="BC2841" s="441"/>
      <c r="BD2841" s="441"/>
      <c r="BE2841" s="441"/>
      <c r="BF2841" s="441"/>
      <c r="BG2841" s="441"/>
      <c r="BH2841" s="441"/>
      <c r="BI2841" s="441"/>
      <c r="BJ2841" s="441"/>
      <c r="BK2841" s="441"/>
    </row>
    <row r="2842" spans="1:63" x14ac:dyDescent="0.25">
      <c r="A2842" s="443"/>
      <c r="B2842" s="438"/>
      <c r="C2842" s="441"/>
      <c r="D2842" s="441"/>
      <c r="E2842" s="441"/>
      <c r="I2842" s="442"/>
      <c r="Q2842" s="443"/>
      <c r="S2842" s="443"/>
      <c r="T2842" s="441"/>
      <c r="U2842" s="444"/>
      <c r="V2842" s="438"/>
      <c r="W2842" s="443"/>
      <c r="X2842" s="443"/>
      <c r="Y2842" s="441"/>
      <c r="Z2842" s="445"/>
      <c r="AA2842" s="441"/>
      <c r="AB2842" s="443"/>
      <c r="AC2842" s="441"/>
      <c r="AD2842" s="444"/>
      <c r="AG2842" s="441"/>
      <c r="AH2842" s="441"/>
      <c r="AI2842" s="443"/>
      <c r="AL2842" s="441"/>
      <c r="AN2842" s="441"/>
      <c r="AO2842" s="443"/>
      <c r="AP2842" s="441"/>
      <c r="AQ2842" s="441"/>
      <c r="AR2842" s="441"/>
      <c r="AS2842" s="441"/>
      <c r="AT2842" s="441"/>
      <c r="AU2842" s="441"/>
      <c r="AV2842" s="443"/>
      <c r="AW2842" s="442"/>
      <c r="AY2842" s="441"/>
      <c r="BC2842" s="441"/>
      <c r="BD2842" s="441"/>
      <c r="BE2842" s="441"/>
      <c r="BF2842" s="441"/>
      <c r="BG2842" s="441"/>
      <c r="BH2842" s="441"/>
      <c r="BI2842" s="441"/>
      <c r="BJ2842" s="441"/>
      <c r="BK2842" s="441"/>
    </row>
    <row r="2843" spans="1:63" x14ac:dyDescent="0.25">
      <c r="A2843" s="443"/>
      <c r="B2843" s="438"/>
      <c r="C2843" s="441"/>
      <c r="D2843" s="441"/>
      <c r="E2843" s="441"/>
      <c r="I2843" s="442"/>
      <c r="Q2843" s="443"/>
      <c r="S2843" s="443"/>
      <c r="T2843" s="441"/>
      <c r="U2843" s="444"/>
      <c r="V2843" s="438"/>
      <c r="W2843" s="443"/>
      <c r="X2843" s="443"/>
      <c r="Y2843" s="441"/>
      <c r="Z2843" s="445"/>
      <c r="AA2843" s="441"/>
      <c r="AB2843" s="443"/>
      <c r="AC2843" s="441"/>
      <c r="AD2843" s="444"/>
      <c r="AG2843" s="441"/>
      <c r="AH2843" s="441"/>
      <c r="AI2843" s="443"/>
      <c r="AL2843" s="441"/>
      <c r="AN2843" s="441"/>
      <c r="AO2843" s="443"/>
      <c r="AP2843" s="441"/>
      <c r="AQ2843" s="441"/>
      <c r="AR2843" s="441"/>
      <c r="AS2843" s="441"/>
      <c r="AT2843" s="441"/>
      <c r="AU2843" s="441"/>
      <c r="AV2843" s="443"/>
      <c r="AW2843" s="442"/>
      <c r="AY2843" s="441"/>
      <c r="BC2843" s="441"/>
      <c r="BD2843" s="441"/>
      <c r="BE2843" s="441"/>
      <c r="BF2843" s="441"/>
      <c r="BG2843" s="441"/>
      <c r="BH2843" s="441"/>
      <c r="BI2843" s="441"/>
      <c r="BJ2843" s="441"/>
      <c r="BK2843" s="441"/>
    </row>
    <row r="2844" spans="1:63" x14ac:dyDescent="0.25">
      <c r="A2844" s="443"/>
      <c r="B2844" s="438"/>
      <c r="C2844" s="441"/>
      <c r="D2844" s="441"/>
      <c r="E2844" s="441"/>
      <c r="I2844" s="442"/>
      <c r="Q2844" s="443"/>
      <c r="S2844" s="443"/>
      <c r="T2844" s="441"/>
      <c r="U2844" s="444"/>
      <c r="V2844" s="438"/>
      <c r="W2844" s="443"/>
      <c r="X2844" s="443"/>
      <c r="Y2844" s="441"/>
      <c r="Z2844" s="445"/>
      <c r="AA2844" s="441"/>
      <c r="AB2844" s="443"/>
      <c r="AC2844" s="441"/>
      <c r="AD2844" s="444"/>
      <c r="AG2844" s="441"/>
      <c r="AH2844" s="441"/>
      <c r="AI2844" s="443"/>
      <c r="AL2844" s="441"/>
      <c r="AN2844" s="441"/>
      <c r="AO2844" s="443"/>
      <c r="AP2844" s="441"/>
      <c r="AQ2844" s="441"/>
      <c r="AR2844" s="441"/>
      <c r="AS2844" s="441"/>
      <c r="AT2844" s="441"/>
      <c r="AU2844" s="441"/>
      <c r="AV2844" s="443"/>
      <c r="AW2844" s="442"/>
      <c r="AY2844" s="441"/>
      <c r="BC2844" s="441"/>
      <c r="BD2844" s="441"/>
      <c r="BE2844" s="441"/>
      <c r="BF2844" s="441"/>
      <c r="BG2844" s="441"/>
      <c r="BH2844" s="441"/>
      <c r="BI2844" s="441"/>
      <c r="BJ2844" s="441"/>
      <c r="BK2844" s="441"/>
    </row>
    <row r="2845" spans="1:63" x14ac:dyDescent="0.25">
      <c r="A2845" s="443"/>
      <c r="B2845" s="438"/>
      <c r="C2845" s="441"/>
      <c r="D2845" s="441"/>
      <c r="E2845" s="441"/>
      <c r="I2845" s="442"/>
      <c r="Q2845" s="443"/>
      <c r="S2845" s="443"/>
      <c r="T2845" s="441"/>
      <c r="U2845" s="444"/>
      <c r="V2845" s="438"/>
      <c r="W2845" s="443"/>
      <c r="X2845" s="443"/>
      <c r="Y2845" s="441"/>
      <c r="Z2845" s="445"/>
      <c r="AA2845" s="441"/>
      <c r="AB2845" s="443"/>
      <c r="AC2845" s="441"/>
      <c r="AD2845" s="444"/>
      <c r="AG2845" s="441"/>
      <c r="AH2845" s="441"/>
      <c r="AI2845" s="443"/>
      <c r="AL2845" s="441"/>
      <c r="AN2845" s="441"/>
      <c r="AO2845" s="443"/>
      <c r="AP2845" s="441"/>
      <c r="AQ2845" s="441"/>
      <c r="AR2845" s="441"/>
      <c r="AS2845" s="441"/>
      <c r="AT2845" s="441"/>
      <c r="AU2845" s="441"/>
      <c r="AV2845" s="443"/>
      <c r="AW2845" s="442"/>
      <c r="AY2845" s="441"/>
      <c r="BC2845" s="441"/>
      <c r="BD2845" s="441"/>
      <c r="BE2845" s="441"/>
      <c r="BF2845" s="441"/>
      <c r="BG2845" s="441"/>
      <c r="BH2845" s="441"/>
      <c r="BI2845" s="441"/>
      <c r="BJ2845" s="441"/>
      <c r="BK2845" s="441"/>
    </row>
    <row r="2846" spans="1:63" x14ac:dyDescent="0.25">
      <c r="A2846" s="443"/>
      <c r="B2846" s="438"/>
      <c r="C2846" s="441"/>
      <c r="D2846" s="441"/>
      <c r="E2846" s="441"/>
      <c r="I2846" s="442"/>
      <c r="Q2846" s="443"/>
      <c r="S2846" s="443"/>
      <c r="T2846" s="441"/>
      <c r="U2846" s="444"/>
      <c r="V2846" s="438"/>
      <c r="W2846" s="443"/>
      <c r="X2846" s="443"/>
      <c r="Y2846" s="441"/>
      <c r="Z2846" s="445"/>
      <c r="AA2846" s="441"/>
      <c r="AB2846" s="443"/>
      <c r="AC2846" s="441"/>
      <c r="AD2846" s="444"/>
      <c r="AG2846" s="441"/>
      <c r="AH2846" s="441"/>
      <c r="AI2846" s="443"/>
      <c r="AL2846" s="441"/>
      <c r="AN2846" s="441"/>
      <c r="AO2846" s="443"/>
      <c r="AP2846" s="441"/>
      <c r="AQ2846" s="441"/>
      <c r="AR2846" s="441"/>
      <c r="AS2846" s="441"/>
      <c r="AT2846" s="441"/>
      <c r="AU2846" s="441"/>
      <c r="AV2846" s="443"/>
      <c r="AW2846" s="442"/>
      <c r="AY2846" s="441"/>
      <c r="BC2846" s="441"/>
      <c r="BD2846" s="441"/>
      <c r="BE2846" s="441"/>
      <c r="BF2846" s="441"/>
      <c r="BG2846" s="441"/>
      <c r="BH2846" s="441"/>
      <c r="BI2846" s="441"/>
      <c r="BJ2846" s="441"/>
      <c r="BK2846" s="441"/>
    </row>
    <row r="2847" spans="1:63" x14ac:dyDescent="0.25">
      <c r="A2847" s="443"/>
      <c r="B2847" s="438"/>
      <c r="C2847" s="441"/>
      <c r="D2847" s="441"/>
      <c r="E2847" s="441"/>
      <c r="I2847" s="442"/>
      <c r="Q2847" s="443"/>
      <c r="S2847" s="443"/>
      <c r="T2847" s="441"/>
      <c r="U2847" s="444"/>
      <c r="V2847" s="438"/>
      <c r="W2847" s="443"/>
      <c r="X2847" s="443"/>
      <c r="Y2847" s="441"/>
      <c r="Z2847" s="445"/>
      <c r="AA2847" s="441"/>
      <c r="AB2847" s="443"/>
      <c r="AC2847" s="441"/>
      <c r="AD2847" s="444"/>
      <c r="AG2847" s="441"/>
      <c r="AH2847" s="441"/>
      <c r="AI2847" s="443"/>
      <c r="AL2847" s="441"/>
      <c r="AN2847" s="441"/>
      <c r="AO2847" s="443"/>
      <c r="AP2847" s="441"/>
      <c r="AQ2847" s="441"/>
      <c r="AR2847" s="441"/>
      <c r="AS2847" s="441"/>
      <c r="AT2847" s="441"/>
      <c r="AU2847" s="441"/>
      <c r="AV2847" s="443"/>
      <c r="AW2847" s="442"/>
      <c r="AY2847" s="441"/>
      <c r="BC2847" s="441"/>
      <c r="BD2847" s="441"/>
      <c r="BE2847" s="441"/>
      <c r="BF2847" s="441"/>
      <c r="BG2847" s="441"/>
      <c r="BH2847" s="441"/>
      <c r="BI2847" s="441"/>
      <c r="BJ2847" s="441"/>
      <c r="BK2847" s="441"/>
    </row>
    <row r="2848" spans="1:63" x14ac:dyDescent="0.25">
      <c r="A2848" s="443"/>
      <c r="B2848" s="438"/>
      <c r="C2848" s="441"/>
      <c r="D2848" s="441"/>
      <c r="E2848" s="441"/>
      <c r="I2848" s="442"/>
      <c r="Q2848" s="443"/>
      <c r="S2848" s="443"/>
      <c r="T2848" s="441"/>
      <c r="U2848" s="444"/>
      <c r="V2848" s="438"/>
      <c r="W2848" s="443"/>
      <c r="X2848" s="443"/>
      <c r="Y2848" s="441"/>
      <c r="Z2848" s="445"/>
      <c r="AA2848" s="441"/>
      <c r="AB2848" s="443"/>
      <c r="AC2848" s="441"/>
      <c r="AD2848" s="444"/>
      <c r="AG2848" s="441"/>
      <c r="AH2848" s="441"/>
      <c r="AI2848" s="443"/>
      <c r="AL2848" s="441"/>
      <c r="AN2848" s="441"/>
      <c r="AO2848" s="443"/>
      <c r="AP2848" s="441"/>
      <c r="AQ2848" s="441"/>
      <c r="AR2848" s="441"/>
      <c r="AS2848" s="441"/>
      <c r="AT2848" s="441"/>
      <c r="AU2848" s="441"/>
      <c r="AV2848" s="443"/>
      <c r="AW2848" s="442"/>
      <c r="AY2848" s="441"/>
      <c r="BC2848" s="441"/>
      <c r="BD2848" s="441"/>
      <c r="BE2848" s="441"/>
      <c r="BF2848" s="441"/>
      <c r="BG2848" s="441"/>
      <c r="BH2848" s="441"/>
      <c r="BI2848" s="441"/>
      <c r="BJ2848" s="441"/>
      <c r="BK2848" s="441"/>
    </row>
    <row r="2849" spans="1:63" x14ac:dyDescent="0.25">
      <c r="A2849" s="443"/>
      <c r="B2849" s="438"/>
      <c r="C2849" s="441"/>
      <c r="D2849" s="441"/>
      <c r="E2849" s="441"/>
      <c r="I2849" s="442"/>
      <c r="Q2849" s="443"/>
      <c r="S2849" s="443"/>
      <c r="T2849" s="441"/>
      <c r="U2849" s="444"/>
      <c r="V2849" s="438"/>
      <c r="W2849" s="443"/>
      <c r="X2849" s="443"/>
      <c r="Y2849" s="441"/>
      <c r="Z2849" s="445"/>
      <c r="AA2849" s="441"/>
      <c r="AB2849" s="443"/>
      <c r="AC2849" s="441"/>
      <c r="AD2849" s="444"/>
      <c r="AG2849" s="441"/>
      <c r="AH2849" s="441"/>
      <c r="AI2849" s="443"/>
      <c r="AL2849" s="441"/>
      <c r="AN2849" s="441"/>
      <c r="AO2849" s="443"/>
      <c r="AP2849" s="441"/>
      <c r="AQ2849" s="441"/>
      <c r="AR2849" s="441"/>
      <c r="AS2849" s="441"/>
      <c r="AT2849" s="441"/>
      <c r="AU2849" s="441"/>
      <c r="AV2849" s="443"/>
      <c r="AW2849" s="442"/>
      <c r="AY2849" s="441"/>
      <c r="BC2849" s="441"/>
      <c r="BD2849" s="441"/>
      <c r="BE2849" s="441"/>
      <c r="BF2849" s="441"/>
      <c r="BG2849" s="441"/>
      <c r="BH2849" s="441"/>
      <c r="BI2849" s="441"/>
      <c r="BJ2849" s="441"/>
      <c r="BK2849" s="441"/>
    </row>
    <row r="2850" spans="1:63" x14ac:dyDescent="0.25">
      <c r="A2850" s="443"/>
      <c r="B2850" s="438"/>
      <c r="C2850" s="441"/>
      <c r="D2850" s="441"/>
      <c r="E2850" s="441"/>
      <c r="I2850" s="442"/>
      <c r="Q2850" s="443"/>
      <c r="S2850" s="443"/>
      <c r="T2850" s="441"/>
      <c r="U2850" s="444"/>
      <c r="V2850" s="438"/>
      <c r="W2850" s="443"/>
      <c r="X2850" s="443"/>
      <c r="Y2850" s="441"/>
      <c r="Z2850" s="445"/>
      <c r="AA2850" s="441"/>
      <c r="AB2850" s="443"/>
      <c r="AC2850" s="441"/>
      <c r="AD2850" s="444"/>
      <c r="AG2850" s="441"/>
      <c r="AH2850" s="441"/>
      <c r="AI2850" s="443"/>
      <c r="AL2850" s="441"/>
      <c r="AN2850" s="441"/>
      <c r="AO2850" s="443"/>
      <c r="AP2850" s="441"/>
      <c r="AQ2850" s="441"/>
      <c r="AR2850" s="441"/>
      <c r="AS2850" s="441"/>
      <c r="AT2850" s="441"/>
      <c r="AU2850" s="441"/>
      <c r="AV2850" s="443"/>
      <c r="AW2850" s="442"/>
      <c r="AY2850" s="441"/>
      <c r="BC2850" s="441"/>
      <c r="BD2850" s="441"/>
      <c r="BE2850" s="441"/>
      <c r="BF2850" s="441"/>
      <c r="BG2850" s="441"/>
      <c r="BH2850" s="441"/>
      <c r="BI2850" s="441"/>
      <c r="BJ2850" s="441"/>
      <c r="BK2850" s="441"/>
    </row>
    <row r="2851" spans="1:63" x14ac:dyDescent="0.25">
      <c r="A2851" s="443"/>
      <c r="B2851" s="438"/>
      <c r="C2851" s="441"/>
      <c r="D2851" s="441"/>
      <c r="E2851" s="441"/>
      <c r="I2851" s="442"/>
      <c r="Q2851" s="443"/>
      <c r="S2851" s="443"/>
      <c r="T2851" s="441"/>
      <c r="U2851" s="444"/>
      <c r="V2851" s="438"/>
      <c r="W2851" s="443"/>
      <c r="X2851" s="443"/>
      <c r="Y2851" s="441"/>
      <c r="Z2851" s="445"/>
      <c r="AA2851" s="441"/>
      <c r="AB2851" s="443"/>
      <c r="AC2851" s="441"/>
      <c r="AD2851" s="444"/>
      <c r="AG2851" s="441"/>
      <c r="AH2851" s="441"/>
      <c r="AI2851" s="443"/>
      <c r="AL2851" s="441"/>
      <c r="AN2851" s="441"/>
      <c r="AO2851" s="443"/>
      <c r="AP2851" s="441"/>
      <c r="AQ2851" s="441"/>
      <c r="AR2851" s="441"/>
      <c r="AS2851" s="441"/>
      <c r="AT2851" s="441"/>
      <c r="AU2851" s="441"/>
      <c r="AV2851" s="443"/>
      <c r="AW2851" s="442"/>
      <c r="AY2851" s="441"/>
      <c r="BC2851" s="441"/>
      <c r="BD2851" s="441"/>
      <c r="BE2851" s="441"/>
      <c r="BF2851" s="441"/>
      <c r="BG2851" s="441"/>
      <c r="BH2851" s="441"/>
      <c r="BI2851" s="441"/>
      <c r="BJ2851" s="441"/>
      <c r="BK2851" s="441"/>
    </row>
    <row r="2852" spans="1:63" x14ac:dyDescent="0.25">
      <c r="A2852" s="443"/>
      <c r="B2852" s="438"/>
      <c r="C2852" s="441"/>
      <c r="D2852" s="441"/>
      <c r="E2852" s="441"/>
      <c r="I2852" s="442"/>
      <c r="Q2852" s="443"/>
      <c r="S2852" s="443"/>
      <c r="T2852" s="441"/>
      <c r="U2852" s="444"/>
      <c r="V2852" s="438"/>
      <c r="W2852" s="443"/>
      <c r="X2852" s="443"/>
      <c r="Y2852" s="441"/>
      <c r="Z2852" s="445"/>
      <c r="AA2852" s="441"/>
      <c r="AB2852" s="443"/>
      <c r="AC2852" s="441"/>
      <c r="AD2852" s="444"/>
      <c r="AG2852" s="441"/>
      <c r="AH2852" s="441"/>
      <c r="AI2852" s="443"/>
      <c r="AL2852" s="441"/>
      <c r="AN2852" s="441"/>
      <c r="AO2852" s="443"/>
      <c r="AP2852" s="441"/>
      <c r="AQ2852" s="441"/>
      <c r="AR2852" s="441"/>
      <c r="AS2852" s="441"/>
      <c r="AT2852" s="441"/>
      <c r="AU2852" s="441"/>
      <c r="AV2852" s="443"/>
      <c r="AW2852" s="442"/>
      <c r="AY2852" s="441"/>
      <c r="BC2852" s="441"/>
      <c r="BD2852" s="441"/>
      <c r="BE2852" s="441"/>
      <c r="BF2852" s="441"/>
      <c r="BG2852" s="441"/>
      <c r="BH2852" s="441"/>
      <c r="BI2852" s="441"/>
      <c r="BJ2852" s="441"/>
      <c r="BK2852" s="441"/>
    </row>
    <row r="2853" spans="1:63" x14ac:dyDescent="0.25">
      <c r="A2853" s="443"/>
      <c r="B2853" s="438"/>
      <c r="C2853" s="441"/>
      <c r="D2853" s="441"/>
      <c r="E2853" s="441"/>
      <c r="I2853" s="442"/>
      <c r="Q2853" s="443"/>
      <c r="S2853" s="443"/>
      <c r="T2853" s="441"/>
      <c r="U2853" s="444"/>
      <c r="V2853" s="438"/>
      <c r="W2853" s="443"/>
      <c r="X2853" s="443"/>
      <c r="Y2853" s="441"/>
      <c r="Z2853" s="445"/>
      <c r="AA2853" s="441"/>
      <c r="AB2853" s="443"/>
      <c r="AC2853" s="441"/>
      <c r="AD2853" s="444"/>
      <c r="AG2853" s="441"/>
      <c r="AH2853" s="441"/>
      <c r="AI2853" s="443"/>
      <c r="AL2853" s="441"/>
      <c r="AN2853" s="441"/>
      <c r="AO2853" s="443"/>
      <c r="AP2853" s="441"/>
      <c r="AQ2853" s="441"/>
      <c r="AR2853" s="441"/>
      <c r="AS2853" s="441"/>
      <c r="AT2853" s="441"/>
      <c r="AU2853" s="441"/>
      <c r="AV2853" s="443"/>
      <c r="AW2853" s="442"/>
      <c r="AY2853" s="441"/>
      <c r="BC2853" s="441"/>
      <c r="BD2853" s="441"/>
      <c r="BE2853" s="441"/>
      <c r="BF2853" s="441"/>
      <c r="BG2853" s="441"/>
      <c r="BH2853" s="441"/>
      <c r="BI2853" s="441"/>
      <c r="BJ2853" s="441"/>
      <c r="BK2853" s="441"/>
    </row>
    <row r="2854" spans="1:63" x14ac:dyDescent="0.25">
      <c r="A2854" s="443"/>
      <c r="B2854" s="438"/>
      <c r="C2854" s="441"/>
      <c r="D2854" s="441"/>
      <c r="E2854" s="441"/>
      <c r="I2854" s="442"/>
      <c r="Q2854" s="443"/>
      <c r="S2854" s="443"/>
      <c r="T2854" s="441"/>
      <c r="U2854" s="444"/>
      <c r="V2854" s="438"/>
      <c r="W2854" s="443"/>
      <c r="X2854" s="443"/>
      <c r="Y2854" s="441"/>
      <c r="Z2854" s="445"/>
      <c r="AA2854" s="441"/>
      <c r="AB2854" s="443"/>
      <c r="AC2854" s="441"/>
      <c r="AD2854" s="444"/>
      <c r="AG2854" s="441"/>
      <c r="AH2854" s="441"/>
      <c r="AI2854" s="443"/>
      <c r="AL2854" s="441"/>
      <c r="AN2854" s="441"/>
      <c r="AO2854" s="443"/>
      <c r="AP2854" s="441"/>
      <c r="AQ2854" s="441"/>
      <c r="AR2854" s="441"/>
      <c r="AS2854" s="441"/>
      <c r="AT2854" s="441"/>
      <c r="AU2854" s="441"/>
      <c r="AV2854" s="443"/>
      <c r="AW2854" s="442"/>
      <c r="AY2854" s="441"/>
      <c r="BC2854" s="441"/>
      <c r="BD2854" s="441"/>
      <c r="BE2854" s="441"/>
      <c r="BF2854" s="441"/>
      <c r="BG2854" s="441"/>
      <c r="BH2854" s="441"/>
      <c r="BI2854" s="441"/>
      <c r="BJ2854" s="441"/>
      <c r="BK2854" s="441"/>
    </row>
    <row r="2855" spans="1:63" x14ac:dyDescent="0.25">
      <c r="A2855" s="443"/>
      <c r="B2855" s="438"/>
      <c r="C2855" s="441"/>
      <c r="D2855" s="441"/>
      <c r="E2855" s="441"/>
      <c r="I2855" s="442"/>
      <c r="Q2855" s="443"/>
      <c r="S2855" s="443"/>
      <c r="T2855" s="441"/>
      <c r="U2855" s="444"/>
      <c r="V2855" s="438"/>
      <c r="W2855" s="443"/>
      <c r="X2855" s="443"/>
      <c r="Y2855" s="441"/>
      <c r="Z2855" s="445"/>
      <c r="AA2855" s="441"/>
      <c r="AB2855" s="443"/>
      <c r="AC2855" s="441"/>
      <c r="AD2855" s="444"/>
      <c r="AG2855" s="441"/>
      <c r="AH2855" s="441"/>
      <c r="AI2855" s="443"/>
      <c r="AL2855" s="441"/>
      <c r="AN2855" s="441"/>
      <c r="AO2855" s="443"/>
      <c r="AP2855" s="441"/>
      <c r="AQ2855" s="441"/>
      <c r="AR2855" s="441"/>
      <c r="AS2855" s="441"/>
      <c r="AT2855" s="441"/>
      <c r="AU2855" s="441"/>
      <c r="AV2855" s="443"/>
      <c r="AW2855" s="442"/>
      <c r="AY2855" s="441"/>
      <c r="BC2855" s="441"/>
      <c r="BD2855" s="441"/>
      <c r="BE2855" s="441"/>
      <c r="BF2855" s="441"/>
      <c r="BG2855" s="441"/>
      <c r="BH2855" s="441"/>
      <c r="BI2855" s="441"/>
      <c r="BJ2855" s="441"/>
      <c r="BK2855" s="441"/>
    </row>
    <row r="2856" spans="1:63" x14ac:dyDescent="0.25">
      <c r="A2856" s="443"/>
      <c r="B2856" s="438"/>
      <c r="C2856" s="441"/>
      <c r="D2856" s="441"/>
      <c r="E2856" s="441"/>
      <c r="I2856" s="442"/>
      <c r="Q2856" s="443"/>
      <c r="S2856" s="443"/>
      <c r="T2856" s="441"/>
      <c r="U2856" s="444"/>
      <c r="V2856" s="438"/>
      <c r="W2856" s="443"/>
      <c r="X2856" s="443"/>
      <c r="Y2856" s="441"/>
      <c r="Z2856" s="445"/>
      <c r="AA2856" s="441"/>
      <c r="AB2856" s="443"/>
      <c r="AC2856" s="441"/>
      <c r="AD2856" s="444"/>
      <c r="AG2856" s="441"/>
      <c r="AH2856" s="441"/>
      <c r="AI2856" s="443"/>
      <c r="AL2856" s="441"/>
      <c r="AN2856" s="441"/>
      <c r="AO2856" s="443"/>
      <c r="AP2856" s="441"/>
      <c r="AQ2856" s="441"/>
      <c r="AR2856" s="441"/>
      <c r="AS2856" s="441"/>
      <c r="AT2856" s="441"/>
      <c r="AU2856" s="441"/>
      <c r="AV2856" s="443"/>
      <c r="AW2856" s="442"/>
      <c r="AY2856" s="441"/>
      <c r="BC2856" s="441"/>
      <c r="BD2856" s="441"/>
      <c r="BE2856" s="441"/>
      <c r="BF2856" s="441"/>
      <c r="BG2856" s="441"/>
      <c r="BH2856" s="441"/>
      <c r="BI2856" s="441"/>
      <c r="BJ2856" s="441"/>
      <c r="BK2856" s="441"/>
    </row>
    <row r="2857" spans="1:63" x14ac:dyDescent="0.25">
      <c r="A2857" s="443"/>
      <c r="B2857" s="438"/>
      <c r="C2857" s="441"/>
      <c r="D2857" s="441"/>
      <c r="E2857" s="441"/>
      <c r="I2857" s="442"/>
      <c r="Q2857" s="443"/>
      <c r="S2857" s="443"/>
      <c r="T2857" s="441"/>
      <c r="U2857" s="444"/>
      <c r="V2857" s="438"/>
      <c r="W2857" s="443"/>
      <c r="X2857" s="443"/>
      <c r="Y2857" s="441"/>
      <c r="Z2857" s="445"/>
      <c r="AA2857" s="441"/>
      <c r="AB2857" s="443"/>
      <c r="AC2857" s="441"/>
      <c r="AD2857" s="444"/>
      <c r="AG2857" s="441"/>
      <c r="AH2857" s="441"/>
      <c r="AI2857" s="443"/>
      <c r="AL2857" s="441"/>
      <c r="AN2857" s="441"/>
      <c r="AO2857" s="443"/>
      <c r="AP2857" s="441"/>
      <c r="AQ2857" s="441"/>
      <c r="AR2857" s="441"/>
      <c r="AS2857" s="441"/>
      <c r="AT2857" s="441"/>
      <c r="AU2857" s="441"/>
      <c r="AV2857" s="443"/>
      <c r="AW2857" s="442"/>
      <c r="AY2857" s="441"/>
      <c r="BC2857" s="441"/>
      <c r="BD2857" s="441"/>
      <c r="BE2857" s="441"/>
      <c r="BF2857" s="441"/>
      <c r="BG2857" s="441"/>
      <c r="BH2857" s="441"/>
      <c r="BI2857" s="441"/>
      <c r="BJ2857" s="441"/>
      <c r="BK2857" s="441"/>
    </row>
    <row r="2858" spans="1:63" x14ac:dyDescent="0.25">
      <c r="A2858" s="443"/>
      <c r="B2858" s="438"/>
      <c r="C2858" s="441"/>
      <c r="D2858" s="441"/>
      <c r="E2858" s="441"/>
      <c r="I2858" s="442"/>
      <c r="Q2858" s="443"/>
      <c r="S2858" s="443"/>
      <c r="T2858" s="441"/>
      <c r="U2858" s="444"/>
      <c r="V2858" s="438"/>
      <c r="W2858" s="443"/>
      <c r="X2858" s="443"/>
      <c r="Y2858" s="441"/>
      <c r="Z2858" s="445"/>
      <c r="AA2858" s="441"/>
      <c r="AB2858" s="443"/>
      <c r="AC2858" s="441"/>
      <c r="AD2858" s="444"/>
      <c r="AG2858" s="441"/>
      <c r="AH2858" s="441"/>
      <c r="AI2858" s="443"/>
      <c r="AL2858" s="441"/>
      <c r="AN2858" s="441"/>
      <c r="AO2858" s="443"/>
      <c r="AP2858" s="441"/>
      <c r="AQ2858" s="441"/>
      <c r="AR2858" s="441"/>
      <c r="AS2858" s="441"/>
      <c r="AT2858" s="441"/>
      <c r="AU2858" s="441"/>
      <c r="AV2858" s="443"/>
      <c r="AW2858" s="442"/>
      <c r="AY2858" s="441"/>
      <c r="BC2858" s="441"/>
      <c r="BD2858" s="441"/>
      <c r="BE2858" s="441"/>
      <c r="BF2858" s="441"/>
      <c r="BG2858" s="441"/>
      <c r="BH2858" s="441"/>
      <c r="BI2858" s="441"/>
      <c r="BJ2858" s="441"/>
      <c r="BK2858" s="441"/>
    </row>
    <row r="2859" spans="1:63" x14ac:dyDescent="0.25">
      <c r="A2859" s="443"/>
      <c r="B2859" s="438"/>
      <c r="C2859" s="441"/>
      <c r="D2859" s="441"/>
      <c r="E2859" s="441"/>
      <c r="I2859" s="442"/>
      <c r="Q2859" s="443"/>
      <c r="S2859" s="443"/>
      <c r="T2859" s="441"/>
      <c r="U2859" s="444"/>
      <c r="V2859" s="438"/>
      <c r="W2859" s="443"/>
      <c r="X2859" s="443"/>
      <c r="Y2859" s="441"/>
      <c r="Z2859" s="445"/>
      <c r="AA2859" s="441"/>
      <c r="AB2859" s="443"/>
      <c r="AC2859" s="441"/>
      <c r="AD2859" s="444"/>
      <c r="AG2859" s="441"/>
      <c r="AH2859" s="441"/>
      <c r="AI2859" s="443"/>
      <c r="AL2859" s="441"/>
      <c r="AN2859" s="441"/>
      <c r="AO2859" s="443"/>
      <c r="AP2859" s="441"/>
      <c r="AQ2859" s="441"/>
      <c r="AR2859" s="441"/>
      <c r="AS2859" s="441"/>
      <c r="AT2859" s="441"/>
      <c r="AU2859" s="441"/>
      <c r="AV2859" s="443"/>
      <c r="AW2859" s="442"/>
      <c r="AY2859" s="441"/>
      <c r="BC2859" s="441"/>
      <c r="BD2859" s="441"/>
      <c r="BE2859" s="441"/>
      <c r="BF2859" s="441"/>
      <c r="BG2859" s="441"/>
      <c r="BH2859" s="441"/>
      <c r="BI2859" s="441"/>
      <c r="BJ2859" s="441"/>
      <c r="BK2859" s="441"/>
    </row>
    <row r="2860" spans="1:63" x14ac:dyDescent="0.25">
      <c r="A2860" s="443"/>
      <c r="B2860" s="438"/>
      <c r="C2860" s="441"/>
      <c r="D2860" s="441"/>
      <c r="E2860" s="441"/>
      <c r="I2860" s="442"/>
      <c r="Q2860" s="443"/>
      <c r="S2860" s="443"/>
      <c r="T2860" s="441"/>
      <c r="U2860" s="444"/>
      <c r="V2860" s="438"/>
      <c r="W2860" s="443"/>
      <c r="X2860" s="443"/>
      <c r="Y2860" s="441"/>
      <c r="Z2860" s="445"/>
      <c r="AA2860" s="441"/>
      <c r="AB2860" s="443"/>
      <c r="AC2860" s="441"/>
      <c r="AD2860" s="444"/>
      <c r="AG2860" s="441"/>
      <c r="AH2860" s="441"/>
      <c r="AI2860" s="443"/>
      <c r="AL2860" s="441"/>
      <c r="AN2860" s="441"/>
      <c r="AO2860" s="443"/>
      <c r="AP2860" s="441"/>
      <c r="AQ2860" s="441"/>
      <c r="AR2860" s="441"/>
      <c r="AS2860" s="441"/>
      <c r="AT2860" s="441"/>
      <c r="AU2860" s="441"/>
      <c r="AV2860" s="443"/>
      <c r="AW2860" s="442"/>
      <c r="AY2860" s="441"/>
      <c r="BC2860" s="441"/>
      <c r="BD2860" s="441"/>
      <c r="BE2860" s="441"/>
      <c r="BF2860" s="441"/>
      <c r="BG2860" s="441"/>
      <c r="BH2860" s="441"/>
      <c r="BI2860" s="441"/>
      <c r="BJ2860" s="441"/>
      <c r="BK2860" s="441"/>
    </row>
    <row r="2861" spans="1:63" x14ac:dyDescent="0.25">
      <c r="A2861" s="443"/>
      <c r="B2861" s="438"/>
      <c r="C2861" s="441"/>
      <c r="D2861" s="441"/>
      <c r="E2861" s="441"/>
      <c r="I2861" s="442"/>
      <c r="Q2861" s="443"/>
      <c r="S2861" s="443"/>
      <c r="T2861" s="441"/>
      <c r="U2861" s="444"/>
      <c r="V2861" s="438"/>
      <c r="W2861" s="443"/>
      <c r="X2861" s="443"/>
      <c r="Y2861" s="441"/>
      <c r="Z2861" s="445"/>
      <c r="AA2861" s="441"/>
      <c r="AB2861" s="443"/>
      <c r="AC2861" s="441"/>
      <c r="AD2861" s="444"/>
      <c r="AG2861" s="441"/>
      <c r="AH2861" s="441"/>
      <c r="AI2861" s="443"/>
      <c r="AL2861" s="441"/>
      <c r="AN2861" s="441"/>
      <c r="AO2861" s="443"/>
      <c r="AP2861" s="441"/>
      <c r="AQ2861" s="441"/>
      <c r="AR2861" s="441"/>
      <c r="AS2861" s="441"/>
      <c r="AT2861" s="441"/>
      <c r="AU2861" s="441"/>
      <c r="AV2861" s="443"/>
      <c r="AW2861" s="442"/>
      <c r="AY2861" s="441"/>
      <c r="BC2861" s="441"/>
      <c r="BD2861" s="441"/>
      <c r="BE2861" s="441"/>
      <c r="BF2861" s="441"/>
      <c r="BG2861" s="441"/>
      <c r="BH2861" s="441"/>
      <c r="BI2861" s="441"/>
      <c r="BJ2861" s="441"/>
      <c r="BK2861" s="441"/>
    </row>
    <row r="2862" spans="1:63" x14ac:dyDescent="0.25">
      <c r="A2862" s="443"/>
      <c r="B2862" s="438"/>
      <c r="C2862" s="441"/>
      <c r="D2862" s="441"/>
      <c r="E2862" s="441"/>
      <c r="I2862" s="442"/>
      <c r="Q2862" s="443"/>
      <c r="S2862" s="443"/>
      <c r="T2862" s="441"/>
      <c r="U2862" s="444"/>
      <c r="V2862" s="438"/>
      <c r="W2862" s="443"/>
      <c r="X2862" s="443"/>
      <c r="Y2862" s="441"/>
      <c r="Z2862" s="445"/>
      <c r="AA2862" s="441"/>
      <c r="AB2862" s="443"/>
      <c r="AC2862" s="441"/>
      <c r="AD2862" s="444"/>
      <c r="AG2862" s="441"/>
      <c r="AH2862" s="441"/>
      <c r="AI2862" s="443"/>
      <c r="AL2862" s="441"/>
      <c r="AN2862" s="441"/>
      <c r="AO2862" s="443"/>
      <c r="AP2862" s="441"/>
      <c r="AQ2862" s="441"/>
      <c r="AR2862" s="441"/>
      <c r="AS2862" s="441"/>
      <c r="AT2862" s="441"/>
      <c r="AU2862" s="441"/>
      <c r="AV2862" s="443"/>
      <c r="AW2862" s="442"/>
      <c r="AY2862" s="441"/>
      <c r="BC2862" s="441"/>
      <c r="BD2862" s="441"/>
      <c r="BE2862" s="441"/>
      <c r="BF2862" s="441"/>
      <c r="BG2862" s="441"/>
      <c r="BH2862" s="441"/>
      <c r="BI2862" s="441"/>
      <c r="BJ2862" s="441"/>
      <c r="BK2862" s="441"/>
    </row>
    <row r="2863" spans="1:63" x14ac:dyDescent="0.25">
      <c r="A2863" s="443"/>
      <c r="B2863" s="438"/>
      <c r="C2863" s="441"/>
      <c r="D2863" s="441"/>
      <c r="E2863" s="441"/>
      <c r="I2863" s="442"/>
      <c r="Q2863" s="443"/>
      <c r="S2863" s="443"/>
      <c r="T2863" s="441"/>
      <c r="U2863" s="444"/>
      <c r="V2863" s="438"/>
      <c r="W2863" s="443"/>
      <c r="X2863" s="443"/>
      <c r="Y2863" s="441"/>
      <c r="Z2863" s="445"/>
      <c r="AA2863" s="441"/>
      <c r="AB2863" s="443"/>
      <c r="AC2863" s="441"/>
      <c r="AD2863" s="444"/>
      <c r="AG2863" s="441"/>
      <c r="AH2863" s="441"/>
      <c r="AI2863" s="443"/>
      <c r="AL2863" s="441"/>
      <c r="AN2863" s="441"/>
      <c r="AO2863" s="443"/>
      <c r="AP2863" s="441"/>
      <c r="AQ2863" s="441"/>
      <c r="AR2863" s="441"/>
      <c r="AS2863" s="441"/>
      <c r="AT2863" s="441"/>
      <c r="AU2863" s="441"/>
      <c r="AV2863" s="443"/>
      <c r="AW2863" s="442"/>
      <c r="AY2863" s="441"/>
      <c r="BC2863" s="441"/>
      <c r="BD2863" s="441"/>
      <c r="BE2863" s="441"/>
      <c r="BF2863" s="441"/>
      <c r="BG2863" s="441"/>
      <c r="BH2863" s="441"/>
      <c r="BI2863" s="441"/>
      <c r="BJ2863" s="441"/>
      <c r="BK2863" s="441"/>
    </row>
    <row r="2864" spans="1:63" x14ac:dyDescent="0.25">
      <c r="A2864" s="443"/>
      <c r="B2864" s="438"/>
      <c r="C2864" s="441"/>
      <c r="D2864" s="441"/>
      <c r="E2864" s="441"/>
      <c r="I2864" s="442"/>
      <c r="Q2864" s="443"/>
      <c r="S2864" s="443"/>
      <c r="T2864" s="441"/>
      <c r="U2864" s="444"/>
      <c r="V2864" s="438"/>
      <c r="W2864" s="443"/>
      <c r="X2864" s="443"/>
      <c r="Y2864" s="441"/>
      <c r="Z2864" s="445"/>
      <c r="AA2864" s="441"/>
      <c r="AB2864" s="443"/>
      <c r="AC2864" s="441"/>
      <c r="AD2864" s="444"/>
      <c r="AG2864" s="441"/>
      <c r="AH2864" s="441"/>
      <c r="AI2864" s="443"/>
      <c r="AL2864" s="441"/>
      <c r="AN2864" s="441"/>
      <c r="AO2864" s="443"/>
      <c r="AP2864" s="441"/>
      <c r="AQ2864" s="441"/>
      <c r="AR2864" s="441"/>
      <c r="AS2864" s="441"/>
      <c r="AT2864" s="441"/>
      <c r="AU2864" s="441"/>
      <c r="AV2864" s="443"/>
      <c r="AW2864" s="442"/>
      <c r="AY2864" s="441"/>
      <c r="BC2864" s="441"/>
      <c r="BD2864" s="441"/>
      <c r="BE2864" s="441"/>
      <c r="BF2864" s="441"/>
      <c r="BG2864" s="441"/>
      <c r="BH2864" s="441"/>
      <c r="BI2864" s="441"/>
      <c r="BJ2864" s="441"/>
      <c r="BK2864" s="441"/>
    </row>
    <row r="2865" spans="1:63" x14ac:dyDescent="0.25">
      <c r="A2865" s="443"/>
      <c r="B2865" s="438"/>
      <c r="C2865" s="441"/>
      <c r="D2865" s="441"/>
      <c r="E2865" s="441"/>
      <c r="I2865" s="442"/>
      <c r="Q2865" s="443"/>
      <c r="S2865" s="443"/>
      <c r="T2865" s="441"/>
      <c r="U2865" s="444"/>
      <c r="V2865" s="438"/>
      <c r="W2865" s="443"/>
      <c r="X2865" s="443"/>
      <c r="Y2865" s="441"/>
      <c r="Z2865" s="445"/>
      <c r="AA2865" s="441"/>
      <c r="AB2865" s="443"/>
      <c r="AC2865" s="441"/>
      <c r="AD2865" s="444"/>
      <c r="AG2865" s="441"/>
      <c r="AH2865" s="441"/>
      <c r="AI2865" s="443"/>
      <c r="AL2865" s="441"/>
      <c r="AN2865" s="441"/>
      <c r="AO2865" s="443"/>
      <c r="AP2865" s="441"/>
      <c r="AQ2865" s="441"/>
      <c r="AR2865" s="441"/>
      <c r="AS2865" s="441"/>
      <c r="AT2865" s="441"/>
      <c r="AU2865" s="441"/>
      <c r="AV2865" s="443"/>
      <c r="AW2865" s="442"/>
      <c r="AY2865" s="441"/>
      <c r="BC2865" s="441"/>
      <c r="BD2865" s="441"/>
      <c r="BE2865" s="441"/>
      <c r="BF2865" s="441"/>
      <c r="BG2865" s="441"/>
      <c r="BH2865" s="441"/>
      <c r="BI2865" s="441"/>
      <c r="BJ2865" s="441"/>
      <c r="BK2865" s="441"/>
    </row>
    <row r="2866" spans="1:63" x14ac:dyDescent="0.25">
      <c r="A2866" s="443"/>
      <c r="B2866" s="438"/>
      <c r="C2866" s="441"/>
      <c r="D2866" s="441"/>
      <c r="E2866" s="441"/>
      <c r="I2866" s="442"/>
      <c r="Q2866" s="443"/>
      <c r="S2866" s="443"/>
      <c r="T2866" s="441"/>
      <c r="U2866" s="444"/>
      <c r="V2866" s="438"/>
      <c r="W2866" s="443"/>
      <c r="X2866" s="443"/>
      <c r="Y2866" s="441"/>
      <c r="Z2866" s="445"/>
      <c r="AA2866" s="441"/>
      <c r="AB2866" s="443"/>
      <c r="AC2866" s="441"/>
      <c r="AD2866" s="444"/>
      <c r="AG2866" s="441"/>
      <c r="AH2866" s="441"/>
      <c r="AI2866" s="443"/>
      <c r="AL2866" s="441"/>
      <c r="AN2866" s="441"/>
      <c r="AO2866" s="443"/>
      <c r="AP2866" s="441"/>
      <c r="AQ2866" s="441"/>
      <c r="AR2866" s="441"/>
      <c r="AS2866" s="441"/>
      <c r="AT2866" s="441"/>
      <c r="AU2866" s="441"/>
      <c r="AV2866" s="443"/>
      <c r="AW2866" s="442"/>
      <c r="AY2866" s="441"/>
      <c r="BC2866" s="441"/>
      <c r="BD2866" s="441"/>
      <c r="BE2866" s="441"/>
      <c r="BF2866" s="441"/>
      <c r="BG2866" s="441"/>
      <c r="BH2866" s="441"/>
      <c r="BI2866" s="441"/>
      <c r="BJ2866" s="441"/>
      <c r="BK2866" s="441"/>
    </row>
    <row r="2867" spans="1:63" x14ac:dyDescent="0.25">
      <c r="A2867" s="443"/>
      <c r="B2867" s="438"/>
      <c r="C2867" s="441"/>
      <c r="D2867" s="441"/>
      <c r="E2867" s="441"/>
      <c r="I2867" s="442"/>
      <c r="Q2867" s="443"/>
      <c r="S2867" s="443"/>
      <c r="T2867" s="441"/>
      <c r="U2867" s="444"/>
      <c r="V2867" s="438"/>
      <c r="W2867" s="443"/>
      <c r="X2867" s="443"/>
      <c r="Y2867" s="441"/>
      <c r="Z2867" s="445"/>
      <c r="AA2867" s="441"/>
      <c r="AB2867" s="443"/>
      <c r="AC2867" s="441"/>
      <c r="AD2867" s="444"/>
      <c r="AG2867" s="441"/>
      <c r="AH2867" s="441"/>
      <c r="AI2867" s="443"/>
      <c r="AL2867" s="441"/>
      <c r="AN2867" s="441"/>
      <c r="AO2867" s="443"/>
      <c r="AP2867" s="441"/>
      <c r="AQ2867" s="441"/>
      <c r="AR2867" s="441"/>
      <c r="AS2867" s="441"/>
      <c r="AT2867" s="441"/>
      <c r="AU2867" s="441"/>
      <c r="AV2867" s="443"/>
      <c r="AW2867" s="442"/>
      <c r="AY2867" s="441"/>
      <c r="BC2867" s="441"/>
      <c r="BD2867" s="441"/>
      <c r="BE2867" s="441"/>
      <c r="BF2867" s="441"/>
      <c r="BG2867" s="441"/>
      <c r="BH2867" s="441"/>
      <c r="BI2867" s="441"/>
      <c r="BJ2867" s="441"/>
      <c r="BK2867" s="441"/>
    </row>
    <row r="2868" spans="1:63" x14ac:dyDescent="0.25">
      <c r="A2868" s="443"/>
      <c r="B2868" s="438"/>
      <c r="C2868" s="441"/>
      <c r="D2868" s="441"/>
      <c r="E2868" s="441"/>
      <c r="I2868" s="442"/>
      <c r="Q2868" s="443"/>
      <c r="S2868" s="443"/>
      <c r="T2868" s="441"/>
      <c r="U2868" s="444"/>
      <c r="V2868" s="438"/>
      <c r="W2868" s="443"/>
      <c r="X2868" s="443"/>
      <c r="Y2868" s="441"/>
      <c r="Z2868" s="445"/>
      <c r="AA2868" s="441"/>
      <c r="AB2868" s="443"/>
      <c r="AC2868" s="441"/>
      <c r="AD2868" s="444"/>
      <c r="AG2868" s="441"/>
      <c r="AH2868" s="441"/>
      <c r="AI2868" s="443"/>
      <c r="AL2868" s="441"/>
      <c r="AN2868" s="441"/>
      <c r="AO2868" s="443"/>
      <c r="AP2868" s="441"/>
      <c r="AQ2868" s="441"/>
      <c r="AR2868" s="441"/>
      <c r="AS2868" s="441"/>
      <c r="AT2868" s="441"/>
      <c r="AU2868" s="441"/>
      <c r="AV2868" s="443"/>
      <c r="AW2868" s="442"/>
      <c r="AY2868" s="441"/>
      <c r="BC2868" s="441"/>
      <c r="BD2868" s="441"/>
      <c r="BE2868" s="441"/>
      <c r="BF2868" s="441"/>
      <c r="BG2868" s="441"/>
      <c r="BH2868" s="441"/>
      <c r="BI2868" s="441"/>
      <c r="BJ2868" s="441"/>
      <c r="BK2868" s="441"/>
    </row>
    <row r="2869" spans="1:63" x14ac:dyDescent="0.25">
      <c r="A2869" s="443"/>
      <c r="B2869" s="438"/>
      <c r="C2869" s="441"/>
      <c r="D2869" s="441"/>
      <c r="E2869" s="441"/>
      <c r="I2869" s="442"/>
      <c r="Q2869" s="443"/>
      <c r="S2869" s="443"/>
      <c r="T2869" s="441"/>
      <c r="U2869" s="444"/>
      <c r="V2869" s="438"/>
      <c r="W2869" s="443"/>
      <c r="X2869" s="443"/>
      <c r="Y2869" s="441"/>
      <c r="Z2869" s="445"/>
      <c r="AA2869" s="441"/>
      <c r="AB2869" s="443"/>
      <c r="AC2869" s="441"/>
      <c r="AD2869" s="444"/>
      <c r="AG2869" s="441"/>
      <c r="AH2869" s="441"/>
      <c r="AI2869" s="443"/>
      <c r="AL2869" s="441"/>
      <c r="AN2869" s="441"/>
      <c r="AO2869" s="443"/>
      <c r="AP2869" s="441"/>
      <c r="AQ2869" s="441"/>
      <c r="AR2869" s="441"/>
      <c r="AS2869" s="441"/>
      <c r="AT2869" s="441"/>
      <c r="AU2869" s="441"/>
      <c r="AV2869" s="443"/>
      <c r="AW2869" s="442"/>
      <c r="AY2869" s="441"/>
      <c r="BC2869" s="441"/>
      <c r="BD2869" s="441"/>
      <c r="BE2869" s="441"/>
      <c r="BF2869" s="441"/>
      <c r="BG2869" s="441"/>
      <c r="BH2869" s="441"/>
      <c r="BI2869" s="441"/>
      <c r="BJ2869" s="441"/>
      <c r="BK2869" s="441"/>
    </row>
    <row r="2870" spans="1:63" x14ac:dyDescent="0.25">
      <c r="A2870" s="443"/>
      <c r="B2870" s="438"/>
      <c r="C2870" s="441"/>
      <c r="D2870" s="441"/>
      <c r="E2870" s="441"/>
      <c r="I2870" s="442"/>
      <c r="Q2870" s="443"/>
      <c r="S2870" s="443"/>
      <c r="T2870" s="441"/>
      <c r="U2870" s="444"/>
      <c r="V2870" s="438"/>
      <c r="W2870" s="443"/>
      <c r="X2870" s="443"/>
      <c r="Y2870" s="441"/>
      <c r="Z2870" s="445"/>
      <c r="AA2870" s="441"/>
      <c r="AB2870" s="443"/>
      <c r="AC2870" s="441"/>
      <c r="AD2870" s="444"/>
      <c r="AG2870" s="441"/>
      <c r="AH2870" s="441"/>
      <c r="AI2870" s="443"/>
      <c r="AL2870" s="441"/>
      <c r="AN2870" s="441"/>
      <c r="AO2870" s="443"/>
      <c r="AP2870" s="441"/>
      <c r="AQ2870" s="441"/>
      <c r="AR2870" s="441"/>
      <c r="AS2870" s="441"/>
      <c r="AT2870" s="441"/>
      <c r="AU2870" s="441"/>
      <c r="AV2870" s="443"/>
      <c r="AW2870" s="442"/>
      <c r="AY2870" s="441"/>
      <c r="BC2870" s="441"/>
      <c r="BD2870" s="441"/>
      <c r="BE2870" s="441"/>
      <c r="BF2870" s="441"/>
      <c r="BG2870" s="441"/>
      <c r="BH2870" s="441"/>
      <c r="BI2870" s="441"/>
      <c r="BJ2870" s="441"/>
      <c r="BK2870" s="441"/>
    </row>
    <row r="2871" spans="1:63" x14ac:dyDescent="0.25">
      <c r="A2871" s="443"/>
      <c r="B2871" s="438"/>
      <c r="C2871" s="441"/>
      <c r="D2871" s="441"/>
      <c r="E2871" s="441"/>
      <c r="I2871" s="442"/>
      <c r="Q2871" s="443"/>
      <c r="S2871" s="443"/>
      <c r="T2871" s="441"/>
      <c r="U2871" s="444"/>
      <c r="V2871" s="438"/>
      <c r="W2871" s="443"/>
      <c r="X2871" s="443"/>
      <c r="Y2871" s="441"/>
      <c r="Z2871" s="445"/>
      <c r="AA2871" s="441"/>
      <c r="AB2871" s="443"/>
      <c r="AC2871" s="441"/>
      <c r="AD2871" s="444"/>
      <c r="AG2871" s="441"/>
      <c r="AH2871" s="441"/>
      <c r="AI2871" s="443"/>
      <c r="AL2871" s="441"/>
      <c r="AN2871" s="441"/>
      <c r="AO2871" s="443"/>
      <c r="AP2871" s="441"/>
      <c r="AQ2871" s="441"/>
      <c r="AR2871" s="441"/>
      <c r="AS2871" s="441"/>
      <c r="AT2871" s="441"/>
      <c r="AU2871" s="441"/>
      <c r="AV2871" s="443"/>
      <c r="AW2871" s="442"/>
      <c r="AY2871" s="441"/>
      <c r="BC2871" s="441"/>
      <c r="BD2871" s="441"/>
      <c r="BE2871" s="441"/>
      <c r="BF2871" s="441"/>
      <c r="BG2871" s="441"/>
      <c r="BH2871" s="441"/>
      <c r="BI2871" s="441"/>
      <c r="BJ2871" s="441"/>
      <c r="BK2871" s="441"/>
    </row>
    <row r="2872" spans="1:63" x14ac:dyDescent="0.25">
      <c r="A2872" s="443"/>
      <c r="B2872" s="438"/>
      <c r="C2872" s="441"/>
      <c r="D2872" s="441"/>
      <c r="E2872" s="441"/>
      <c r="I2872" s="442"/>
      <c r="Q2872" s="443"/>
      <c r="S2872" s="443"/>
      <c r="T2872" s="441"/>
      <c r="U2872" s="444"/>
      <c r="V2872" s="438"/>
      <c r="W2872" s="443"/>
      <c r="X2872" s="443"/>
      <c r="Y2872" s="441"/>
      <c r="Z2872" s="445"/>
      <c r="AA2872" s="441"/>
      <c r="AB2872" s="443"/>
      <c r="AC2872" s="441"/>
      <c r="AD2872" s="444"/>
      <c r="AG2872" s="441"/>
      <c r="AH2872" s="441"/>
      <c r="AI2872" s="443"/>
      <c r="AL2872" s="441"/>
      <c r="AN2872" s="441"/>
      <c r="AO2872" s="443"/>
      <c r="AP2872" s="441"/>
      <c r="AQ2872" s="441"/>
      <c r="AR2872" s="441"/>
      <c r="AS2872" s="441"/>
      <c r="AT2872" s="441"/>
      <c r="AU2872" s="441"/>
      <c r="AV2872" s="443"/>
      <c r="AW2872" s="442"/>
      <c r="AY2872" s="441"/>
      <c r="BC2872" s="441"/>
      <c r="BD2872" s="441"/>
      <c r="BE2872" s="441"/>
      <c r="BF2872" s="441"/>
      <c r="BG2872" s="441"/>
      <c r="BH2872" s="441"/>
      <c r="BI2872" s="441"/>
      <c r="BJ2872" s="441"/>
      <c r="BK2872" s="441"/>
    </row>
    <row r="2873" spans="1:63" x14ac:dyDescent="0.25">
      <c r="A2873" s="443"/>
      <c r="B2873" s="438"/>
      <c r="C2873" s="441"/>
      <c r="D2873" s="441"/>
      <c r="E2873" s="441"/>
      <c r="I2873" s="442"/>
      <c r="Q2873" s="443"/>
      <c r="S2873" s="443"/>
      <c r="T2873" s="441"/>
      <c r="U2873" s="444"/>
      <c r="V2873" s="438"/>
      <c r="W2873" s="443"/>
      <c r="X2873" s="443"/>
      <c r="Y2873" s="441"/>
      <c r="Z2873" s="445"/>
      <c r="AA2873" s="441"/>
      <c r="AB2873" s="443"/>
      <c r="AC2873" s="441"/>
      <c r="AD2873" s="444"/>
      <c r="AG2873" s="441"/>
      <c r="AH2873" s="441"/>
      <c r="AI2873" s="443"/>
      <c r="AL2873" s="441"/>
      <c r="AN2873" s="441"/>
      <c r="AO2873" s="443"/>
      <c r="AP2873" s="441"/>
      <c r="AQ2873" s="441"/>
      <c r="AR2873" s="441"/>
      <c r="AS2873" s="441"/>
      <c r="AT2873" s="441"/>
      <c r="AU2873" s="441"/>
      <c r="AV2873" s="443"/>
      <c r="AW2873" s="442"/>
      <c r="AY2873" s="441"/>
      <c r="BC2873" s="441"/>
      <c r="BD2873" s="441"/>
      <c r="BE2873" s="441"/>
      <c r="BF2873" s="441"/>
      <c r="BG2873" s="441"/>
      <c r="BH2873" s="441"/>
      <c r="BI2873" s="441"/>
      <c r="BJ2873" s="441"/>
      <c r="BK2873" s="441"/>
    </row>
    <row r="2874" spans="1:63" x14ac:dyDescent="0.25">
      <c r="A2874" s="443"/>
      <c r="B2874" s="438"/>
      <c r="C2874" s="441"/>
      <c r="D2874" s="441"/>
      <c r="E2874" s="441"/>
      <c r="I2874" s="442"/>
      <c r="Q2874" s="443"/>
      <c r="S2874" s="443"/>
      <c r="T2874" s="441"/>
      <c r="U2874" s="444"/>
      <c r="V2874" s="438"/>
      <c r="W2874" s="443"/>
      <c r="X2874" s="443"/>
      <c r="Y2874" s="441"/>
      <c r="Z2874" s="445"/>
      <c r="AA2874" s="441"/>
      <c r="AB2874" s="443"/>
      <c r="AC2874" s="441"/>
      <c r="AD2874" s="444"/>
      <c r="AG2874" s="441"/>
      <c r="AH2874" s="441"/>
      <c r="AI2874" s="443"/>
      <c r="AL2874" s="441"/>
      <c r="AN2874" s="441"/>
      <c r="AO2874" s="443"/>
      <c r="AP2874" s="441"/>
      <c r="AQ2874" s="441"/>
      <c r="AR2874" s="441"/>
      <c r="AS2874" s="441"/>
      <c r="AT2874" s="441"/>
      <c r="AU2874" s="441"/>
      <c r="AV2874" s="443"/>
      <c r="AW2874" s="442"/>
      <c r="AY2874" s="441"/>
      <c r="BC2874" s="441"/>
      <c r="BD2874" s="441"/>
      <c r="BE2874" s="441"/>
      <c r="BF2874" s="441"/>
      <c r="BG2874" s="441"/>
      <c r="BH2874" s="441"/>
      <c r="BI2874" s="441"/>
      <c r="BJ2874" s="441"/>
      <c r="BK2874" s="441"/>
    </row>
    <row r="2875" spans="1:63" x14ac:dyDescent="0.25">
      <c r="A2875" s="443"/>
      <c r="B2875" s="438"/>
      <c r="C2875" s="441"/>
      <c r="D2875" s="441"/>
      <c r="E2875" s="441"/>
      <c r="I2875" s="442"/>
      <c r="Q2875" s="443"/>
      <c r="S2875" s="443"/>
      <c r="T2875" s="441"/>
      <c r="U2875" s="444"/>
      <c r="V2875" s="438"/>
      <c r="W2875" s="443"/>
      <c r="X2875" s="443"/>
      <c r="Y2875" s="441"/>
      <c r="Z2875" s="445"/>
      <c r="AA2875" s="441"/>
      <c r="AB2875" s="443"/>
      <c r="AC2875" s="441"/>
      <c r="AD2875" s="444"/>
      <c r="AG2875" s="441"/>
      <c r="AH2875" s="441"/>
      <c r="AI2875" s="443"/>
      <c r="AL2875" s="441"/>
      <c r="AN2875" s="441"/>
      <c r="AO2875" s="443"/>
      <c r="AP2875" s="441"/>
      <c r="AQ2875" s="441"/>
      <c r="AR2875" s="441"/>
      <c r="AS2875" s="441"/>
      <c r="AT2875" s="441"/>
      <c r="AU2875" s="441"/>
      <c r="AV2875" s="443"/>
      <c r="AW2875" s="442"/>
      <c r="AY2875" s="441"/>
      <c r="BC2875" s="441"/>
      <c r="BD2875" s="441"/>
      <c r="BE2875" s="441"/>
      <c r="BF2875" s="441"/>
      <c r="BG2875" s="441"/>
      <c r="BH2875" s="441"/>
      <c r="BI2875" s="441"/>
      <c r="BJ2875" s="441"/>
      <c r="BK2875" s="441"/>
    </row>
    <row r="2876" spans="1:63" x14ac:dyDescent="0.25">
      <c r="A2876" s="443"/>
      <c r="B2876" s="438"/>
      <c r="C2876" s="441"/>
      <c r="D2876" s="441"/>
      <c r="E2876" s="441"/>
      <c r="I2876" s="442"/>
      <c r="Q2876" s="443"/>
      <c r="S2876" s="443"/>
      <c r="T2876" s="441"/>
      <c r="U2876" s="444"/>
      <c r="V2876" s="438"/>
      <c r="W2876" s="443"/>
      <c r="X2876" s="443"/>
      <c r="Y2876" s="441"/>
      <c r="Z2876" s="445"/>
      <c r="AA2876" s="441"/>
      <c r="AB2876" s="443"/>
      <c r="AC2876" s="441"/>
      <c r="AD2876" s="444"/>
      <c r="AG2876" s="441"/>
      <c r="AH2876" s="441"/>
      <c r="AI2876" s="443"/>
      <c r="AL2876" s="441"/>
      <c r="AN2876" s="441"/>
      <c r="AO2876" s="443"/>
      <c r="AP2876" s="441"/>
      <c r="AQ2876" s="441"/>
      <c r="AR2876" s="441"/>
      <c r="AS2876" s="441"/>
      <c r="AT2876" s="441"/>
      <c r="AU2876" s="441"/>
      <c r="AV2876" s="443"/>
      <c r="AW2876" s="442"/>
      <c r="AY2876" s="441"/>
      <c r="BC2876" s="441"/>
      <c r="BD2876" s="441"/>
      <c r="BE2876" s="441"/>
      <c r="BF2876" s="441"/>
      <c r="BG2876" s="441"/>
      <c r="BH2876" s="441"/>
      <c r="BI2876" s="441"/>
      <c r="BJ2876" s="441"/>
      <c r="BK2876" s="441"/>
    </row>
    <row r="2877" spans="1:63" x14ac:dyDescent="0.25">
      <c r="A2877" s="443"/>
      <c r="B2877" s="438"/>
      <c r="C2877" s="441"/>
      <c r="D2877" s="441"/>
      <c r="E2877" s="441"/>
      <c r="I2877" s="442"/>
      <c r="Q2877" s="443"/>
      <c r="S2877" s="443"/>
      <c r="T2877" s="441"/>
      <c r="U2877" s="444"/>
      <c r="V2877" s="438"/>
      <c r="W2877" s="443"/>
      <c r="X2877" s="443"/>
      <c r="Y2877" s="441"/>
      <c r="Z2877" s="445"/>
      <c r="AA2877" s="441"/>
      <c r="AB2877" s="443"/>
      <c r="AC2877" s="441"/>
      <c r="AD2877" s="444"/>
      <c r="AG2877" s="441"/>
      <c r="AH2877" s="441"/>
      <c r="AI2877" s="443"/>
      <c r="AL2877" s="441"/>
      <c r="AN2877" s="441"/>
      <c r="AO2877" s="443"/>
      <c r="AP2877" s="441"/>
      <c r="AQ2877" s="441"/>
      <c r="AR2877" s="441"/>
      <c r="AS2877" s="441"/>
      <c r="AT2877" s="441"/>
      <c r="AU2877" s="441"/>
      <c r="AV2877" s="443"/>
      <c r="AW2877" s="442"/>
      <c r="AY2877" s="441"/>
      <c r="BC2877" s="441"/>
      <c r="BD2877" s="441"/>
      <c r="BE2877" s="441"/>
      <c r="BF2877" s="441"/>
      <c r="BG2877" s="441"/>
      <c r="BH2877" s="441"/>
      <c r="BI2877" s="441"/>
      <c r="BJ2877" s="441"/>
      <c r="BK2877" s="441"/>
    </row>
    <row r="2878" spans="1:63" x14ac:dyDescent="0.25">
      <c r="A2878" s="443"/>
      <c r="B2878" s="438"/>
      <c r="C2878" s="441"/>
      <c r="D2878" s="441"/>
      <c r="E2878" s="441"/>
      <c r="I2878" s="442"/>
      <c r="Q2878" s="443"/>
      <c r="S2878" s="443"/>
      <c r="T2878" s="441"/>
      <c r="U2878" s="444"/>
      <c r="V2878" s="438"/>
      <c r="W2878" s="443"/>
      <c r="X2878" s="443"/>
      <c r="Y2878" s="441"/>
      <c r="Z2878" s="445"/>
      <c r="AA2878" s="441"/>
      <c r="AB2878" s="443"/>
      <c r="AC2878" s="441"/>
      <c r="AD2878" s="444"/>
      <c r="AG2878" s="441"/>
      <c r="AH2878" s="441"/>
      <c r="AI2878" s="443"/>
      <c r="AL2878" s="441"/>
      <c r="AN2878" s="441"/>
      <c r="AO2878" s="443"/>
      <c r="AP2878" s="441"/>
      <c r="AQ2878" s="441"/>
      <c r="AR2878" s="441"/>
      <c r="AS2878" s="441"/>
      <c r="AT2878" s="441"/>
      <c r="AU2878" s="441"/>
      <c r="AV2878" s="443"/>
      <c r="AW2878" s="442"/>
      <c r="AY2878" s="441"/>
      <c r="BC2878" s="441"/>
      <c r="BD2878" s="441"/>
      <c r="BE2878" s="441"/>
      <c r="BF2878" s="441"/>
      <c r="BG2878" s="441"/>
      <c r="BH2878" s="441"/>
      <c r="BI2878" s="441"/>
      <c r="BJ2878" s="441"/>
      <c r="BK2878" s="441"/>
    </row>
    <row r="2879" spans="1:63" x14ac:dyDescent="0.25">
      <c r="A2879" s="443"/>
      <c r="B2879" s="438"/>
      <c r="C2879" s="441"/>
      <c r="D2879" s="441"/>
      <c r="E2879" s="441"/>
      <c r="I2879" s="442"/>
      <c r="Q2879" s="443"/>
      <c r="S2879" s="443"/>
      <c r="T2879" s="441"/>
      <c r="U2879" s="444"/>
      <c r="V2879" s="438"/>
      <c r="W2879" s="443"/>
      <c r="X2879" s="443"/>
      <c r="Y2879" s="441"/>
      <c r="Z2879" s="445"/>
      <c r="AA2879" s="441"/>
      <c r="AB2879" s="443"/>
      <c r="AC2879" s="441"/>
      <c r="AD2879" s="444"/>
      <c r="AG2879" s="441"/>
      <c r="AH2879" s="441"/>
      <c r="AI2879" s="443"/>
      <c r="AL2879" s="441"/>
      <c r="AN2879" s="441"/>
      <c r="AO2879" s="443"/>
      <c r="AP2879" s="441"/>
      <c r="AQ2879" s="441"/>
      <c r="AR2879" s="441"/>
      <c r="AS2879" s="441"/>
      <c r="AT2879" s="441"/>
      <c r="AU2879" s="441"/>
      <c r="AV2879" s="443"/>
      <c r="AW2879" s="442"/>
      <c r="AY2879" s="441"/>
      <c r="BC2879" s="441"/>
      <c r="BD2879" s="441"/>
      <c r="BE2879" s="441"/>
      <c r="BF2879" s="441"/>
      <c r="BG2879" s="441"/>
      <c r="BH2879" s="441"/>
      <c r="BI2879" s="441"/>
      <c r="BJ2879" s="441"/>
      <c r="BK2879" s="441"/>
    </row>
    <row r="2880" spans="1:63" x14ac:dyDescent="0.25">
      <c r="A2880" s="443"/>
      <c r="B2880" s="438"/>
      <c r="C2880" s="441"/>
      <c r="D2880" s="441"/>
      <c r="E2880" s="441"/>
      <c r="I2880" s="442"/>
      <c r="Q2880" s="443"/>
      <c r="S2880" s="443"/>
      <c r="T2880" s="441"/>
      <c r="U2880" s="444"/>
      <c r="V2880" s="438"/>
      <c r="W2880" s="443"/>
      <c r="X2880" s="443"/>
      <c r="Y2880" s="441"/>
      <c r="Z2880" s="445"/>
      <c r="AA2880" s="441"/>
      <c r="AB2880" s="443"/>
      <c r="AC2880" s="441"/>
      <c r="AD2880" s="444"/>
      <c r="AG2880" s="441"/>
      <c r="AH2880" s="441"/>
      <c r="AI2880" s="443"/>
      <c r="AL2880" s="441"/>
      <c r="AN2880" s="441"/>
      <c r="AO2880" s="443"/>
      <c r="AP2880" s="441"/>
      <c r="AQ2880" s="441"/>
      <c r="AR2880" s="441"/>
      <c r="AS2880" s="441"/>
      <c r="AT2880" s="441"/>
      <c r="AU2880" s="441"/>
      <c r="AV2880" s="443"/>
      <c r="AW2880" s="442"/>
      <c r="AY2880" s="441"/>
      <c r="BC2880" s="441"/>
      <c r="BD2880" s="441"/>
      <c r="BE2880" s="441"/>
      <c r="BF2880" s="441"/>
      <c r="BG2880" s="441"/>
      <c r="BH2880" s="441"/>
      <c r="BI2880" s="441"/>
      <c r="BJ2880" s="441"/>
      <c r="BK2880" s="441"/>
    </row>
    <row r="2881" spans="1:63" x14ac:dyDescent="0.25">
      <c r="A2881" s="443"/>
      <c r="B2881" s="438"/>
      <c r="C2881" s="441"/>
      <c r="D2881" s="441"/>
      <c r="E2881" s="441"/>
      <c r="I2881" s="442"/>
      <c r="Q2881" s="443"/>
      <c r="S2881" s="443"/>
      <c r="T2881" s="441"/>
      <c r="U2881" s="444"/>
      <c r="V2881" s="438"/>
      <c r="W2881" s="443"/>
      <c r="X2881" s="443"/>
      <c r="Y2881" s="441"/>
      <c r="Z2881" s="445"/>
      <c r="AA2881" s="441"/>
      <c r="AB2881" s="443"/>
      <c r="AC2881" s="441"/>
      <c r="AD2881" s="444"/>
      <c r="AG2881" s="441"/>
      <c r="AH2881" s="441"/>
      <c r="AI2881" s="443"/>
      <c r="AL2881" s="441"/>
      <c r="AN2881" s="441"/>
      <c r="AO2881" s="443"/>
      <c r="AP2881" s="441"/>
      <c r="AQ2881" s="441"/>
      <c r="AR2881" s="441"/>
      <c r="AS2881" s="441"/>
      <c r="AT2881" s="441"/>
      <c r="AU2881" s="441"/>
      <c r="AV2881" s="443"/>
      <c r="AW2881" s="442"/>
      <c r="AY2881" s="441"/>
      <c r="BC2881" s="441"/>
      <c r="BD2881" s="441"/>
      <c r="BE2881" s="441"/>
      <c r="BF2881" s="441"/>
      <c r="BG2881" s="441"/>
      <c r="BH2881" s="441"/>
      <c r="BI2881" s="441"/>
      <c r="BJ2881" s="441"/>
      <c r="BK2881" s="441"/>
    </row>
    <row r="2882" spans="1:63" x14ac:dyDescent="0.25">
      <c r="A2882" s="443"/>
      <c r="B2882" s="438"/>
      <c r="C2882" s="441"/>
      <c r="D2882" s="441"/>
      <c r="E2882" s="441"/>
      <c r="I2882" s="442"/>
      <c r="Q2882" s="443"/>
      <c r="S2882" s="443"/>
      <c r="T2882" s="441"/>
      <c r="U2882" s="444"/>
      <c r="V2882" s="438"/>
      <c r="W2882" s="443"/>
      <c r="X2882" s="443"/>
      <c r="Y2882" s="441"/>
      <c r="Z2882" s="445"/>
      <c r="AA2882" s="441"/>
      <c r="AB2882" s="443"/>
      <c r="AC2882" s="441"/>
      <c r="AD2882" s="444"/>
      <c r="AG2882" s="441"/>
      <c r="AH2882" s="441"/>
      <c r="AI2882" s="443"/>
      <c r="AL2882" s="441"/>
      <c r="AN2882" s="441"/>
      <c r="AO2882" s="443"/>
      <c r="AP2882" s="441"/>
      <c r="AQ2882" s="441"/>
      <c r="AR2882" s="441"/>
      <c r="AS2882" s="441"/>
      <c r="AT2882" s="441"/>
      <c r="AU2882" s="441"/>
      <c r="AV2882" s="443"/>
      <c r="AW2882" s="442"/>
      <c r="AY2882" s="441"/>
      <c r="BC2882" s="441"/>
      <c r="BD2882" s="441"/>
      <c r="BE2882" s="441"/>
      <c r="BF2882" s="441"/>
      <c r="BG2882" s="441"/>
      <c r="BH2882" s="441"/>
      <c r="BI2882" s="441"/>
      <c r="BJ2882" s="441"/>
      <c r="BK2882" s="441"/>
    </row>
    <row r="2883" spans="1:63" x14ac:dyDescent="0.25">
      <c r="A2883" s="443"/>
      <c r="B2883" s="438"/>
      <c r="C2883" s="441"/>
      <c r="D2883" s="441"/>
      <c r="E2883" s="441"/>
      <c r="I2883" s="442"/>
      <c r="Q2883" s="443"/>
      <c r="S2883" s="443"/>
      <c r="T2883" s="441"/>
      <c r="U2883" s="444"/>
      <c r="V2883" s="438"/>
      <c r="W2883" s="443"/>
      <c r="X2883" s="443"/>
      <c r="Y2883" s="441"/>
      <c r="Z2883" s="445"/>
      <c r="AA2883" s="441"/>
      <c r="AB2883" s="443"/>
      <c r="AC2883" s="441"/>
      <c r="AD2883" s="444"/>
      <c r="AG2883" s="441"/>
      <c r="AH2883" s="441"/>
      <c r="AI2883" s="443"/>
      <c r="AL2883" s="441"/>
      <c r="AN2883" s="441"/>
      <c r="AO2883" s="443"/>
      <c r="AP2883" s="441"/>
      <c r="AQ2883" s="441"/>
      <c r="AR2883" s="441"/>
      <c r="AS2883" s="441"/>
      <c r="AT2883" s="441"/>
      <c r="AU2883" s="441"/>
      <c r="AV2883" s="443"/>
      <c r="AW2883" s="442"/>
      <c r="AY2883" s="441"/>
      <c r="BC2883" s="441"/>
      <c r="BD2883" s="441"/>
      <c r="BE2883" s="441"/>
      <c r="BF2883" s="441"/>
      <c r="BG2883" s="441"/>
      <c r="BH2883" s="441"/>
      <c r="BI2883" s="441"/>
      <c r="BJ2883" s="441"/>
      <c r="BK2883" s="441"/>
    </row>
    <row r="2884" spans="1:63" x14ac:dyDescent="0.25">
      <c r="A2884" s="443"/>
      <c r="B2884" s="438"/>
      <c r="C2884" s="441"/>
      <c r="D2884" s="441"/>
      <c r="E2884" s="441"/>
      <c r="I2884" s="442"/>
      <c r="Q2884" s="443"/>
      <c r="S2884" s="443"/>
      <c r="T2884" s="441"/>
      <c r="U2884" s="444"/>
      <c r="V2884" s="438"/>
      <c r="W2884" s="443"/>
      <c r="X2884" s="443"/>
      <c r="Y2884" s="441"/>
      <c r="Z2884" s="445"/>
      <c r="AA2884" s="441"/>
      <c r="AB2884" s="443"/>
      <c r="AC2884" s="441"/>
      <c r="AD2884" s="444"/>
      <c r="AG2884" s="441"/>
      <c r="AH2884" s="441"/>
      <c r="AI2884" s="443"/>
      <c r="AL2884" s="441"/>
      <c r="AN2884" s="441"/>
      <c r="AO2884" s="443"/>
      <c r="AP2884" s="441"/>
      <c r="AQ2884" s="441"/>
      <c r="AR2884" s="441"/>
      <c r="AS2884" s="441"/>
      <c r="AT2884" s="441"/>
      <c r="AU2884" s="441"/>
      <c r="AV2884" s="443"/>
      <c r="AW2884" s="442"/>
      <c r="AY2884" s="441"/>
      <c r="BC2884" s="441"/>
      <c r="BD2884" s="441"/>
      <c r="BE2884" s="441"/>
      <c r="BF2884" s="441"/>
      <c r="BG2884" s="441"/>
      <c r="BH2884" s="441"/>
      <c r="BI2884" s="441"/>
      <c r="BJ2884" s="441"/>
      <c r="BK2884" s="441"/>
    </row>
    <row r="2885" spans="1:63" x14ac:dyDescent="0.25">
      <c r="A2885" s="443"/>
      <c r="B2885" s="438"/>
      <c r="C2885" s="441"/>
      <c r="D2885" s="441"/>
      <c r="E2885" s="441"/>
      <c r="I2885" s="442"/>
      <c r="Q2885" s="443"/>
      <c r="S2885" s="443"/>
      <c r="T2885" s="441"/>
      <c r="U2885" s="444"/>
      <c r="V2885" s="438"/>
      <c r="W2885" s="443"/>
      <c r="X2885" s="443"/>
      <c r="Y2885" s="441"/>
      <c r="Z2885" s="445"/>
      <c r="AA2885" s="441"/>
      <c r="AB2885" s="443"/>
      <c r="AC2885" s="441"/>
      <c r="AD2885" s="444"/>
      <c r="AG2885" s="441"/>
      <c r="AH2885" s="441"/>
      <c r="AI2885" s="443"/>
      <c r="AL2885" s="441"/>
      <c r="AN2885" s="441"/>
      <c r="AO2885" s="443"/>
      <c r="AP2885" s="441"/>
      <c r="AQ2885" s="441"/>
      <c r="AR2885" s="441"/>
      <c r="AS2885" s="441"/>
      <c r="AT2885" s="441"/>
      <c r="AU2885" s="441"/>
      <c r="AV2885" s="443"/>
      <c r="AW2885" s="442"/>
      <c r="AY2885" s="441"/>
      <c r="BC2885" s="441"/>
      <c r="BD2885" s="441"/>
      <c r="BE2885" s="441"/>
      <c r="BF2885" s="441"/>
      <c r="BG2885" s="441"/>
      <c r="BH2885" s="441"/>
      <c r="BI2885" s="441"/>
      <c r="BJ2885" s="441"/>
      <c r="BK2885" s="441"/>
    </row>
    <row r="2886" spans="1:63" x14ac:dyDescent="0.25">
      <c r="A2886" s="443"/>
      <c r="B2886" s="438"/>
      <c r="C2886" s="441"/>
      <c r="D2886" s="441"/>
      <c r="E2886" s="441"/>
      <c r="I2886" s="442"/>
      <c r="Q2886" s="443"/>
      <c r="S2886" s="443"/>
      <c r="T2886" s="441"/>
      <c r="U2886" s="444"/>
      <c r="V2886" s="438"/>
      <c r="W2886" s="443"/>
      <c r="X2886" s="443"/>
      <c r="Y2886" s="441"/>
      <c r="Z2886" s="445"/>
      <c r="AA2886" s="441"/>
      <c r="AB2886" s="443"/>
      <c r="AC2886" s="441"/>
      <c r="AD2886" s="444"/>
      <c r="AG2886" s="441"/>
      <c r="AH2886" s="441"/>
      <c r="AI2886" s="443"/>
      <c r="AL2886" s="441"/>
      <c r="AN2886" s="441"/>
      <c r="AO2886" s="443"/>
      <c r="AP2886" s="441"/>
      <c r="AQ2886" s="441"/>
      <c r="AR2886" s="441"/>
      <c r="AS2886" s="441"/>
      <c r="AT2886" s="441"/>
      <c r="AU2886" s="441"/>
      <c r="AV2886" s="443"/>
      <c r="AW2886" s="442"/>
      <c r="AY2886" s="441"/>
      <c r="BC2886" s="441"/>
      <c r="BD2886" s="441"/>
      <c r="BE2886" s="441"/>
      <c r="BF2886" s="441"/>
      <c r="BG2886" s="441"/>
      <c r="BH2886" s="441"/>
      <c r="BI2886" s="441"/>
      <c r="BJ2886" s="441"/>
      <c r="BK2886" s="441"/>
    </row>
    <row r="2887" spans="1:63" x14ac:dyDescent="0.25">
      <c r="A2887" s="443"/>
      <c r="B2887" s="438"/>
      <c r="C2887" s="441"/>
      <c r="D2887" s="441"/>
      <c r="E2887" s="441"/>
      <c r="I2887" s="442"/>
      <c r="Q2887" s="443"/>
      <c r="S2887" s="443"/>
      <c r="T2887" s="441"/>
      <c r="U2887" s="444"/>
      <c r="V2887" s="438"/>
      <c r="W2887" s="443"/>
      <c r="X2887" s="443"/>
      <c r="Y2887" s="441"/>
      <c r="Z2887" s="445"/>
      <c r="AA2887" s="441"/>
      <c r="AB2887" s="443"/>
      <c r="AC2887" s="441"/>
      <c r="AD2887" s="444"/>
      <c r="AG2887" s="441"/>
      <c r="AH2887" s="441"/>
      <c r="AI2887" s="443"/>
      <c r="AL2887" s="441"/>
      <c r="AN2887" s="441"/>
      <c r="AO2887" s="443"/>
      <c r="AP2887" s="441"/>
      <c r="AQ2887" s="441"/>
      <c r="AR2887" s="441"/>
      <c r="AS2887" s="441"/>
      <c r="AT2887" s="441"/>
      <c r="AU2887" s="441"/>
      <c r="AV2887" s="443"/>
      <c r="AW2887" s="442"/>
      <c r="AY2887" s="441"/>
      <c r="BC2887" s="441"/>
      <c r="BD2887" s="441"/>
      <c r="BE2887" s="441"/>
      <c r="BF2887" s="441"/>
      <c r="BG2887" s="441"/>
      <c r="BH2887" s="441"/>
      <c r="BI2887" s="441"/>
      <c r="BJ2887" s="441"/>
      <c r="BK2887" s="441"/>
    </row>
    <row r="2888" spans="1:63" x14ac:dyDescent="0.25">
      <c r="A2888" s="443"/>
      <c r="B2888" s="438"/>
      <c r="C2888" s="441"/>
      <c r="D2888" s="441"/>
      <c r="E2888" s="441"/>
      <c r="I2888" s="442"/>
      <c r="Q2888" s="443"/>
      <c r="S2888" s="443"/>
      <c r="T2888" s="441"/>
      <c r="U2888" s="444"/>
      <c r="V2888" s="438"/>
      <c r="W2888" s="443"/>
      <c r="X2888" s="443"/>
      <c r="Y2888" s="441"/>
      <c r="Z2888" s="445"/>
      <c r="AA2888" s="441"/>
      <c r="AB2888" s="443"/>
      <c r="AC2888" s="441"/>
      <c r="AD2888" s="444"/>
      <c r="AG2888" s="441"/>
      <c r="AH2888" s="441"/>
      <c r="AI2888" s="443"/>
      <c r="AL2888" s="441"/>
      <c r="AN2888" s="441"/>
      <c r="AO2888" s="443"/>
      <c r="AP2888" s="441"/>
      <c r="AQ2888" s="441"/>
      <c r="AR2888" s="441"/>
      <c r="AS2888" s="441"/>
      <c r="AT2888" s="441"/>
      <c r="AU2888" s="441"/>
      <c r="AV2888" s="443"/>
      <c r="AW2888" s="442"/>
      <c r="AY2888" s="441"/>
      <c r="BC2888" s="441"/>
      <c r="BD2888" s="441"/>
      <c r="BE2888" s="441"/>
      <c r="BF2888" s="441"/>
      <c r="BG2888" s="441"/>
      <c r="BH2888" s="441"/>
      <c r="BI2888" s="441"/>
      <c r="BJ2888" s="441"/>
      <c r="BK2888" s="441"/>
    </row>
    <row r="2889" spans="1:63" x14ac:dyDescent="0.25">
      <c r="A2889" s="443"/>
      <c r="B2889" s="438"/>
      <c r="C2889" s="441"/>
      <c r="D2889" s="441"/>
      <c r="E2889" s="441"/>
      <c r="I2889" s="442"/>
      <c r="Q2889" s="443"/>
      <c r="S2889" s="443"/>
      <c r="T2889" s="441"/>
      <c r="U2889" s="444"/>
      <c r="V2889" s="438"/>
      <c r="W2889" s="443"/>
      <c r="X2889" s="443"/>
      <c r="Y2889" s="441"/>
      <c r="Z2889" s="445"/>
      <c r="AA2889" s="441"/>
      <c r="AB2889" s="443"/>
      <c r="AC2889" s="441"/>
      <c r="AD2889" s="444"/>
      <c r="AG2889" s="441"/>
      <c r="AH2889" s="441"/>
      <c r="AI2889" s="443"/>
      <c r="AL2889" s="441"/>
      <c r="AN2889" s="441"/>
      <c r="AO2889" s="443"/>
      <c r="AP2889" s="441"/>
      <c r="AQ2889" s="441"/>
      <c r="AR2889" s="441"/>
      <c r="AS2889" s="441"/>
      <c r="AT2889" s="441"/>
      <c r="AU2889" s="441"/>
      <c r="AV2889" s="443"/>
      <c r="AW2889" s="442"/>
      <c r="AY2889" s="441"/>
      <c r="BC2889" s="441"/>
      <c r="BD2889" s="441"/>
      <c r="BE2889" s="441"/>
      <c r="BF2889" s="441"/>
      <c r="BG2889" s="441"/>
      <c r="BH2889" s="441"/>
      <c r="BI2889" s="441"/>
      <c r="BJ2889" s="441"/>
      <c r="BK2889" s="441"/>
    </row>
    <row r="2890" spans="1:63" x14ac:dyDescent="0.25">
      <c r="A2890" s="443"/>
      <c r="B2890" s="438"/>
      <c r="C2890" s="441"/>
      <c r="D2890" s="441"/>
      <c r="E2890" s="441"/>
      <c r="I2890" s="442"/>
      <c r="Q2890" s="443"/>
      <c r="S2890" s="443"/>
      <c r="T2890" s="441"/>
      <c r="U2890" s="444"/>
      <c r="V2890" s="438"/>
      <c r="W2890" s="443"/>
      <c r="X2890" s="443"/>
      <c r="Y2890" s="441"/>
      <c r="Z2890" s="445"/>
      <c r="AA2890" s="441"/>
      <c r="AB2890" s="443"/>
      <c r="AC2890" s="441"/>
      <c r="AD2890" s="444"/>
      <c r="AG2890" s="441"/>
      <c r="AH2890" s="441"/>
      <c r="AI2890" s="443"/>
      <c r="AL2890" s="441"/>
      <c r="AN2890" s="441"/>
      <c r="AO2890" s="443"/>
      <c r="AP2890" s="441"/>
      <c r="AQ2890" s="441"/>
      <c r="AR2890" s="441"/>
      <c r="AS2890" s="441"/>
      <c r="AT2890" s="441"/>
      <c r="AU2890" s="441"/>
      <c r="AV2890" s="443"/>
      <c r="AW2890" s="442"/>
      <c r="AY2890" s="441"/>
      <c r="BC2890" s="441"/>
      <c r="BD2890" s="441"/>
      <c r="BE2890" s="441"/>
      <c r="BF2890" s="441"/>
      <c r="BG2890" s="441"/>
      <c r="BH2890" s="441"/>
      <c r="BI2890" s="441"/>
      <c r="BJ2890" s="441"/>
      <c r="BK2890" s="441"/>
    </row>
    <row r="2891" spans="1:63" x14ac:dyDescent="0.25">
      <c r="A2891" s="443"/>
      <c r="B2891" s="438"/>
      <c r="C2891" s="441"/>
      <c r="D2891" s="441"/>
      <c r="E2891" s="441"/>
      <c r="I2891" s="442"/>
      <c r="Q2891" s="443"/>
      <c r="S2891" s="443"/>
      <c r="T2891" s="441"/>
      <c r="U2891" s="444"/>
      <c r="V2891" s="438"/>
      <c r="W2891" s="443"/>
      <c r="X2891" s="443"/>
      <c r="Y2891" s="441"/>
      <c r="Z2891" s="445"/>
      <c r="AA2891" s="441"/>
      <c r="AB2891" s="443"/>
      <c r="AC2891" s="441"/>
      <c r="AD2891" s="444"/>
      <c r="AG2891" s="441"/>
      <c r="AH2891" s="441"/>
      <c r="AI2891" s="443"/>
      <c r="AL2891" s="441"/>
      <c r="AN2891" s="441"/>
      <c r="AO2891" s="443"/>
      <c r="AP2891" s="441"/>
      <c r="AQ2891" s="441"/>
      <c r="AR2891" s="441"/>
      <c r="AS2891" s="441"/>
      <c r="AT2891" s="441"/>
      <c r="AU2891" s="441"/>
      <c r="AV2891" s="443"/>
      <c r="AW2891" s="442"/>
      <c r="AY2891" s="441"/>
      <c r="BC2891" s="441"/>
      <c r="BD2891" s="441"/>
      <c r="BE2891" s="441"/>
      <c r="BF2891" s="441"/>
      <c r="BG2891" s="441"/>
      <c r="BH2891" s="441"/>
      <c r="BI2891" s="441"/>
      <c r="BJ2891" s="441"/>
      <c r="BK2891" s="441"/>
    </row>
    <row r="2892" spans="1:63" x14ac:dyDescent="0.25">
      <c r="A2892" s="443"/>
      <c r="B2892" s="438"/>
      <c r="C2892" s="441"/>
      <c r="D2892" s="441"/>
      <c r="E2892" s="441"/>
      <c r="I2892" s="442"/>
      <c r="Q2892" s="443"/>
      <c r="S2892" s="443"/>
      <c r="T2892" s="441"/>
      <c r="U2892" s="444"/>
      <c r="V2892" s="438"/>
      <c r="W2892" s="443"/>
      <c r="X2892" s="443"/>
      <c r="Y2892" s="441"/>
      <c r="Z2892" s="445"/>
      <c r="AA2892" s="441"/>
      <c r="AB2892" s="443"/>
      <c r="AC2892" s="441"/>
      <c r="AD2892" s="444"/>
      <c r="AG2892" s="441"/>
      <c r="AH2892" s="441"/>
      <c r="AI2892" s="443"/>
      <c r="AL2892" s="441"/>
      <c r="AN2892" s="441"/>
      <c r="AO2892" s="443"/>
      <c r="AP2892" s="441"/>
      <c r="AQ2892" s="441"/>
      <c r="AR2892" s="441"/>
      <c r="AS2892" s="441"/>
      <c r="AT2892" s="441"/>
      <c r="AU2892" s="441"/>
      <c r="AV2892" s="443"/>
      <c r="AW2892" s="442"/>
      <c r="AY2892" s="441"/>
      <c r="BC2892" s="441"/>
      <c r="BD2892" s="441"/>
      <c r="BE2892" s="441"/>
      <c r="BF2892" s="441"/>
      <c r="BG2892" s="441"/>
      <c r="BH2892" s="441"/>
      <c r="BI2892" s="441"/>
      <c r="BJ2892" s="441"/>
      <c r="BK2892" s="441"/>
    </row>
    <row r="2893" spans="1:63" x14ac:dyDescent="0.25">
      <c r="A2893" s="443"/>
      <c r="B2893" s="438"/>
      <c r="C2893" s="441"/>
      <c r="D2893" s="441"/>
      <c r="E2893" s="441"/>
      <c r="I2893" s="442"/>
      <c r="Q2893" s="443"/>
      <c r="S2893" s="443"/>
      <c r="T2893" s="441"/>
      <c r="U2893" s="444"/>
      <c r="V2893" s="438"/>
      <c r="W2893" s="443"/>
      <c r="X2893" s="443"/>
      <c r="Y2893" s="441"/>
      <c r="Z2893" s="445"/>
      <c r="AA2893" s="441"/>
      <c r="AB2893" s="443"/>
      <c r="AC2893" s="441"/>
      <c r="AD2893" s="444"/>
      <c r="AG2893" s="441"/>
      <c r="AH2893" s="441"/>
      <c r="AI2893" s="443"/>
      <c r="AL2893" s="441"/>
      <c r="AN2893" s="441"/>
      <c r="AO2893" s="443"/>
      <c r="AP2893" s="441"/>
      <c r="AQ2893" s="441"/>
      <c r="AR2893" s="441"/>
      <c r="AS2893" s="441"/>
      <c r="AT2893" s="441"/>
      <c r="AU2893" s="441"/>
      <c r="AV2893" s="443"/>
      <c r="AW2893" s="442"/>
      <c r="AY2893" s="441"/>
      <c r="BC2893" s="441"/>
      <c r="BD2893" s="441"/>
      <c r="BE2893" s="441"/>
      <c r="BF2893" s="441"/>
      <c r="BG2893" s="441"/>
      <c r="BH2893" s="441"/>
      <c r="BI2893" s="441"/>
      <c r="BJ2893" s="441"/>
      <c r="BK2893" s="441"/>
    </row>
    <row r="2894" spans="1:63" x14ac:dyDescent="0.25">
      <c r="A2894" s="443"/>
      <c r="B2894" s="438"/>
      <c r="C2894" s="441"/>
      <c r="D2894" s="441"/>
      <c r="E2894" s="441"/>
      <c r="I2894" s="442"/>
      <c r="Q2894" s="443"/>
      <c r="S2894" s="443"/>
      <c r="T2894" s="441"/>
      <c r="U2894" s="444"/>
      <c r="V2894" s="438"/>
      <c r="W2894" s="443"/>
      <c r="X2894" s="443"/>
      <c r="Y2894" s="441"/>
      <c r="Z2894" s="445"/>
      <c r="AA2894" s="441"/>
      <c r="AB2894" s="443"/>
      <c r="AC2894" s="441"/>
      <c r="AD2894" s="444"/>
      <c r="AG2894" s="441"/>
      <c r="AH2894" s="441"/>
      <c r="AI2894" s="443"/>
      <c r="AL2894" s="441"/>
      <c r="AN2894" s="441"/>
      <c r="AO2894" s="443"/>
      <c r="AP2894" s="441"/>
      <c r="AQ2894" s="441"/>
      <c r="AR2894" s="441"/>
      <c r="AS2894" s="441"/>
      <c r="AT2894" s="441"/>
      <c r="AU2894" s="441"/>
      <c r="AV2894" s="443"/>
      <c r="AW2894" s="442"/>
      <c r="AY2894" s="441"/>
      <c r="BC2894" s="441"/>
      <c r="BD2894" s="441"/>
      <c r="BE2894" s="441"/>
      <c r="BF2894" s="441"/>
      <c r="BG2894" s="441"/>
      <c r="BH2894" s="441"/>
      <c r="BI2894" s="441"/>
      <c r="BJ2894" s="441"/>
      <c r="BK2894" s="441"/>
    </row>
    <row r="2895" spans="1:63" x14ac:dyDescent="0.25">
      <c r="A2895" s="443"/>
      <c r="B2895" s="438"/>
      <c r="C2895" s="441"/>
      <c r="D2895" s="441"/>
      <c r="E2895" s="441"/>
      <c r="I2895" s="442"/>
      <c r="Q2895" s="443"/>
      <c r="S2895" s="443"/>
      <c r="T2895" s="441"/>
      <c r="U2895" s="444"/>
      <c r="V2895" s="438"/>
      <c r="W2895" s="443"/>
      <c r="X2895" s="443"/>
      <c r="Y2895" s="441"/>
      <c r="Z2895" s="445"/>
      <c r="AA2895" s="441"/>
      <c r="AB2895" s="443"/>
      <c r="AC2895" s="441"/>
      <c r="AD2895" s="444"/>
      <c r="AG2895" s="441"/>
      <c r="AH2895" s="441"/>
      <c r="AI2895" s="443"/>
      <c r="AL2895" s="441"/>
      <c r="AN2895" s="441"/>
      <c r="AO2895" s="443"/>
      <c r="AP2895" s="441"/>
      <c r="AQ2895" s="441"/>
      <c r="AR2895" s="441"/>
      <c r="AS2895" s="441"/>
      <c r="AT2895" s="441"/>
      <c r="AU2895" s="441"/>
      <c r="AV2895" s="443"/>
      <c r="AW2895" s="442"/>
      <c r="AY2895" s="441"/>
      <c r="BC2895" s="441"/>
      <c r="BD2895" s="441"/>
      <c r="BE2895" s="441"/>
      <c r="BF2895" s="441"/>
      <c r="BG2895" s="441"/>
      <c r="BH2895" s="441"/>
      <c r="BI2895" s="441"/>
      <c r="BJ2895" s="441"/>
      <c r="BK2895" s="441"/>
    </row>
    <row r="2896" spans="1:63" x14ac:dyDescent="0.25">
      <c r="A2896" s="443"/>
      <c r="B2896" s="438"/>
      <c r="C2896" s="441"/>
      <c r="D2896" s="441"/>
      <c r="E2896" s="441"/>
      <c r="I2896" s="442"/>
      <c r="Q2896" s="443"/>
      <c r="S2896" s="443"/>
      <c r="T2896" s="441"/>
      <c r="U2896" s="444"/>
      <c r="V2896" s="438"/>
      <c r="W2896" s="443"/>
      <c r="X2896" s="443"/>
      <c r="Y2896" s="441"/>
      <c r="Z2896" s="445"/>
      <c r="AA2896" s="441"/>
      <c r="AB2896" s="443"/>
      <c r="AC2896" s="441"/>
      <c r="AD2896" s="444"/>
      <c r="AG2896" s="441"/>
      <c r="AH2896" s="441"/>
      <c r="AI2896" s="443"/>
      <c r="AL2896" s="441"/>
      <c r="AN2896" s="441"/>
      <c r="AO2896" s="443"/>
      <c r="AP2896" s="441"/>
      <c r="AQ2896" s="441"/>
      <c r="AR2896" s="441"/>
      <c r="AS2896" s="441"/>
      <c r="AT2896" s="441"/>
      <c r="AU2896" s="441"/>
      <c r="AV2896" s="443"/>
      <c r="AW2896" s="442"/>
      <c r="AY2896" s="441"/>
      <c r="BC2896" s="441"/>
      <c r="BD2896" s="441"/>
      <c r="BE2896" s="441"/>
      <c r="BF2896" s="441"/>
      <c r="BG2896" s="441"/>
      <c r="BH2896" s="441"/>
      <c r="BI2896" s="441"/>
      <c r="BJ2896" s="441"/>
      <c r="BK2896" s="441"/>
    </row>
    <row r="2897" spans="1:63" x14ac:dyDescent="0.25">
      <c r="A2897" s="443"/>
      <c r="B2897" s="438"/>
      <c r="C2897" s="441"/>
      <c r="D2897" s="441"/>
      <c r="E2897" s="441"/>
      <c r="I2897" s="442"/>
      <c r="Q2897" s="443"/>
      <c r="S2897" s="443"/>
      <c r="T2897" s="441"/>
      <c r="U2897" s="444"/>
      <c r="V2897" s="438"/>
      <c r="W2897" s="443"/>
      <c r="X2897" s="443"/>
      <c r="Y2897" s="441"/>
      <c r="Z2897" s="445"/>
      <c r="AA2897" s="441"/>
      <c r="AB2897" s="443"/>
      <c r="AC2897" s="441"/>
      <c r="AD2897" s="444"/>
      <c r="AG2897" s="441"/>
      <c r="AH2897" s="441"/>
      <c r="AI2897" s="443"/>
      <c r="AL2897" s="441"/>
      <c r="AN2897" s="441"/>
      <c r="AO2897" s="443"/>
      <c r="AP2897" s="441"/>
      <c r="AQ2897" s="441"/>
      <c r="AR2897" s="441"/>
      <c r="AS2897" s="441"/>
      <c r="AT2897" s="441"/>
      <c r="AU2897" s="441"/>
      <c r="AV2897" s="443"/>
      <c r="AW2897" s="442"/>
      <c r="AY2897" s="441"/>
      <c r="BC2897" s="441"/>
      <c r="BD2897" s="441"/>
      <c r="BE2897" s="441"/>
      <c r="BF2897" s="441"/>
      <c r="BG2897" s="441"/>
      <c r="BH2897" s="441"/>
      <c r="BI2897" s="441"/>
      <c r="BJ2897" s="441"/>
      <c r="BK2897" s="441"/>
    </row>
    <row r="2898" spans="1:63" x14ac:dyDescent="0.25">
      <c r="A2898" s="443"/>
      <c r="B2898" s="438"/>
      <c r="C2898" s="441"/>
      <c r="D2898" s="441"/>
      <c r="E2898" s="441"/>
      <c r="I2898" s="442"/>
      <c r="Q2898" s="443"/>
      <c r="S2898" s="443"/>
      <c r="T2898" s="441"/>
      <c r="U2898" s="444"/>
      <c r="V2898" s="438"/>
      <c r="W2898" s="443"/>
      <c r="X2898" s="443"/>
      <c r="Y2898" s="441"/>
      <c r="Z2898" s="445"/>
      <c r="AA2898" s="441"/>
      <c r="AB2898" s="443"/>
      <c r="AC2898" s="441"/>
      <c r="AD2898" s="444"/>
      <c r="AG2898" s="441"/>
      <c r="AH2898" s="441"/>
      <c r="AI2898" s="443"/>
      <c r="AL2898" s="441"/>
      <c r="AN2898" s="441"/>
      <c r="AO2898" s="443"/>
      <c r="AP2898" s="441"/>
      <c r="AQ2898" s="441"/>
      <c r="AR2898" s="441"/>
      <c r="AS2898" s="441"/>
      <c r="AT2898" s="441"/>
      <c r="AU2898" s="441"/>
      <c r="AV2898" s="443"/>
      <c r="AW2898" s="442"/>
      <c r="AY2898" s="441"/>
      <c r="BC2898" s="441"/>
      <c r="BD2898" s="441"/>
      <c r="BE2898" s="441"/>
      <c r="BF2898" s="441"/>
      <c r="BG2898" s="441"/>
      <c r="BH2898" s="441"/>
      <c r="BI2898" s="441"/>
      <c r="BJ2898" s="441"/>
      <c r="BK2898" s="441"/>
    </row>
    <row r="2899" spans="1:63" x14ac:dyDescent="0.25">
      <c r="A2899" s="443"/>
      <c r="B2899" s="438"/>
      <c r="C2899" s="441"/>
      <c r="D2899" s="441"/>
      <c r="E2899" s="441"/>
      <c r="I2899" s="442"/>
      <c r="Q2899" s="443"/>
      <c r="S2899" s="443"/>
      <c r="T2899" s="441"/>
      <c r="U2899" s="444"/>
      <c r="V2899" s="438"/>
      <c r="W2899" s="443"/>
      <c r="X2899" s="443"/>
      <c r="Y2899" s="441"/>
      <c r="Z2899" s="445"/>
      <c r="AA2899" s="441"/>
      <c r="AB2899" s="443"/>
      <c r="AC2899" s="441"/>
      <c r="AD2899" s="444"/>
      <c r="AG2899" s="441"/>
      <c r="AH2899" s="441"/>
      <c r="AI2899" s="443"/>
      <c r="AL2899" s="441"/>
      <c r="AN2899" s="441"/>
      <c r="AO2899" s="443"/>
      <c r="AP2899" s="441"/>
      <c r="AQ2899" s="441"/>
      <c r="AR2899" s="441"/>
      <c r="AS2899" s="441"/>
      <c r="AT2899" s="441"/>
      <c r="AU2899" s="441"/>
      <c r="AV2899" s="443"/>
      <c r="AW2899" s="442"/>
      <c r="AY2899" s="441"/>
      <c r="BC2899" s="441"/>
      <c r="BD2899" s="441"/>
      <c r="BE2899" s="441"/>
      <c r="BF2899" s="441"/>
      <c r="BG2899" s="441"/>
      <c r="BH2899" s="441"/>
      <c r="BI2899" s="441"/>
      <c r="BJ2899" s="441"/>
      <c r="BK2899" s="441"/>
    </row>
    <row r="2900" spans="1:63" x14ac:dyDescent="0.25">
      <c r="A2900" s="443"/>
      <c r="B2900" s="438"/>
      <c r="C2900" s="441"/>
      <c r="D2900" s="441"/>
      <c r="E2900" s="441"/>
      <c r="I2900" s="442"/>
      <c r="Q2900" s="443"/>
      <c r="S2900" s="443"/>
      <c r="T2900" s="441"/>
      <c r="U2900" s="444"/>
      <c r="V2900" s="438"/>
      <c r="W2900" s="443"/>
      <c r="X2900" s="443"/>
      <c r="Y2900" s="441"/>
      <c r="Z2900" s="445"/>
      <c r="AA2900" s="441"/>
      <c r="AB2900" s="443"/>
      <c r="AC2900" s="441"/>
      <c r="AD2900" s="444"/>
      <c r="AG2900" s="441"/>
      <c r="AH2900" s="441"/>
      <c r="AI2900" s="443"/>
      <c r="AL2900" s="441"/>
      <c r="AN2900" s="441"/>
      <c r="AO2900" s="443"/>
      <c r="AP2900" s="441"/>
      <c r="AQ2900" s="441"/>
      <c r="AR2900" s="441"/>
      <c r="AS2900" s="441"/>
      <c r="AT2900" s="441"/>
      <c r="AU2900" s="441"/>
      <c r="AV2900" s="443"/>
      <c r="AW2900" s="442"/>
      <c r="AY2900" s="441"/>
      <c r="BC2900" s="441"/>
      <c r="BD2900" s="441"/>
      <c r="BE2900" s="441"/>
      <c r="BF2900" s="441"/>
      <c r="BG2900" s="441"/>
      <c r="BH2900" s="441"/>
      <c r="BI2900" s="441"/>
      <c r="BJ2900" s="441"/>
      <c r="BK2900" s="441"/>
    </row>
    <row r="2901" spans="1:63" x14ac:dyDescent="0.25">
      <c r="A2901" s="443"/>
      <c r="B2901" s="438"/>
      <c r="C2901" s="441"/>
      <c r="D2901" s="441"/>
      <c r="E2901" s="441"/>
      <c r="I2901" s="442"/>
      <c r="Q2901" s="443"/>
      <c r="S2901" s="443"/>
      <c r="T2901" s="441"/>
      <c r="U2901" s="444"/>
      <c r="V2901" s="438"/>
      <c r="W2901" s="443"/>
      <c r="X2901" s="443"/>
      <c r="Y2901" s="441"/>
      <c r="Z2901" s="445"/>
      <c r="AA2901" s="441"/>
      <c r="AB2901" s="443"/>
      <c r="AC2901" s="441"/>
      <c r="AD2901" s="444"/>
      <c r="AG2901" s="441"/>
      <c r="AH2901" s="441"/>
      <c r="AI2901" s="443"/>
      <c r="AL2901" s="441"/>
      <c r="AN2901" s="441"/>
      <c r="AO2901" s="443"/>
      <c r="AP2901" s="441"/>
      <c r="AQ2901" s="441"/>
      <c r="AR2901" s="441"/>
      <c r="AS2901" s="441"/>
      <c r="AT2901" s="441"/>
      <c r="AU2901" s="441"/>
      <c r="AV2901" s="443"/>
      <c r="AW2901" s="442"/>
      <c r="AY2901" s="441"/>
      <c r="BC2901" s="441"/>
      <c r="BD2901" s="441"/>
      <c r="BE2901" s="441"/>
      <c r="BF2901" s="441"/>
      <c r="BG2901" s="441"/>
      <c r="BH2901" s="441"/>
      <c r="BI2901" s="441"/>
      <c r="BJ2901" s="441"/>
      <c r="BK2901" s="441"/>
    </row>
    <row r="2902" spans="1:63" x14ac:dyDescent="0.25">
      <c r="A2902" s="443"/>
      <c r="B2902" s="438"/>
      <c r="C2902" s="441"/>
      <c r="D2902" s="441"/>
      <c r="E2902" s="441"/>
      <c r="I2902" s="442"/>
      <c r="Q2902" s="443"/>
      <c r="S2902" s="443"/>
      <c r="T2902" s="441"/>
      <c r="U2902" s="444"/>
      <c r="V2902" s="438"/>
      <c r="W2902" s="443"/>
      <c r="X2902" s="443"/>
      <c r="Y2902" s="441"/>
      <c r="Z2902" s="445"/>
      <c r="AA2902" s="441"/>
      <c r="AB2902" s="443"/>
      <c r="AC2902" s="441"/>
      <c r="AD2902" s="444"/>
      <c r="AG2902" s="441"/>
      <c r="AH2902" s="441"/>
      <c r="AI2902" s="443"/>
      <c r="AL2902" s="441"/>
      <c r="AN2902" s="441"/>
      <c r="AO2902" s="443"/>
      <c r="AP2902" s="441"/>
      <c r="AQ2902" s="441"/>
      <c r="AR2902" s="441"/>
      <c r="AS2902" s="441"/>
      <c r="AT2902" s="441"/>
      <c r="AU2902" s="441"/>
      <c r="AV2902" s="443"/>
      <c r="AW2902" s="442"/>
      <c r="AY2902" s="441"/>
      <c r="BC2902" s="441"/>
      <c r="BD2902" s="441"/>
      <c r="BE2902" s="441"/>
      <c r="BF2902" s="441"/>
      <c r="BG2902" s="441"/>
      <c r="BH2902" s="441"/>
      <c r="BI2902" s="441"/>
      <c r="BJ2902" s="441"/>
      <c r="BK2902" s="441"/>
    </row>
    <row r="2903" spans="1:63" x14ac:dyDescent="0.25">
      <c r="A2903" s="443"/>
      <c r="B2903" s="438"/>
      <c r="C2903" s="441"/>
      <c r="D2903" s="441"/>
      <c r="E2903" s="441"/>
      <c r="I2903" s="442"/>
      <c r="Q2903" s="443"/>
      <c r="S2903" s="443"/>
      <c r="T2903" s="441"/>
      <c r="U2903" s="444"/>
      <c r="V2903" s="438"/>
      <c r="W2903" s="443"/>
      <c r="X2903" s="443"/>
      <c r="Y2903" s="441"/>
      <c r="Z2903" s="445"/>
      <c r="AA2903" s="441"/>
      <c r="AB2903" s="443"/>
      <c r="AC2903" s="441"/>
      <c r="AD2903" s="444"/>
      <c r="AG2903" s="441"/>
      <c r="AH2903" s="441"/>
      <c r="AI2903" s="443"/>
      <c r="AL2903" s="441"/>
      <c r="AN2903" s="441"/>
      <c r="AO2903" s="443"/>
      <c r="AP2903" s="441"/>
      <c r="AQ2903" s="441"/>
      <c r="AR2903" s="441"/>
      <c r="AS2903" s="441"/>
      <c r="AT2903" s="441"/>
      <c r="AU2903" s="441"/>
      <c r="AV2903" s="443"/>
      <c r="AW2903" s="442"/>
      <c r="AY2903" s="441"/>
      <c r="BC2903" s="441"/>
      <c r="BD2903" s="441"/>
      <c r="BE2903" s="441"/>
      <c r="BF2903" s="441"/>
      <c r="BG2903" s="441"/>
      <c r="BH2903" s="441"/>
      <c r="BI2903" s="441"/>
      <c r="BJ2903" s="441"/>
      <c r="BK2903" s="441"/>
    </row>
    <row r="2904" spans="1:63" x14ac:dyDescent="0.25">
      <c r="A2904" s="443"/>
      <c r="B2904" s="438"/>
      <c r="C2904" s="441"/>
      <c r="D2904" s="441"/>
      <c r="E2904" s="441"/>
      <c r="I2904" s="442"/>
      <c r="Q2904" s="443"/>
      <c r="S2904" s="443"/>
      <c r="T2904" s="441"/>
      <c r="U2904" s="444"/>
      <c r="V2904" s="438"/>
      <c r="W2904" s="443"/>
      <c r="X2904" s="443"/>
      <c r="Y2904" s="441"/>
      <c r="Z2904" s="445"/>
      <c r="AA2904" s="441"/>
      <c r="AB2904" s="443"/>
      <c r="AC2904" s="441"/>
      <c r="AD2904" s="444"/>
      <c r="AG2904" s="441"/>
      <c r="AH2904" s="441"/>
      <c r="AI2904" s="443"/>
      <c r="AL2904" s="441"/>
      <c r="AN2904" s="441"/>
      <c r="AO2904" s="443"/>
      <c r="AP2904" s="441"/>
      <c r="AQ2904" s="441"/>
      <c r="AR2904" s="441"/>
      <c r="AS2904" s="441"/>
      <c r="AT2904" s="441"/>
      <c r="AU2904" s="441"/>
      <c r="AV2904" s="443"/>
      <c r="AW2904" s="442"/>
      <c r="AY2904" s="441"/>
      <c r="BC2904" s="441"/>
      <c r="BD2904" s="441"/>
      <c r="BE2904" s="441"/>
      <c r="BF2904" s="441"/>
      <c r="BG2904" s="441"/>
      <c r="BH2904" s="441"/>
      <c r="BI2904" s="441"/>
      <c r="BJ2904" s="441"/>
      <c r="BK2904" s="441"/>
    </row>
    <row r="2905" spans="1:63" x14ac:dyDescent="0.25">
      <c r="A2905" s="443"/>
      <c r="B2905" s="438"/>
      <c r="C2905" s="441"/>
      <c r="D2905" s="441"/>
      <c r="E2905" s="441"/>
      <c r="I2905" s="442"/>
      <c r="Q2905" s="443"/>
      <c r="S2905" s="443"/>
      <c r="T2905" s="441"/>
      <c r="U2905" s="444"/>
      <c r="V2905" s="438"/>
      <c r="W2905" s="443"/>
      <c r="X2905" s="443"/>
      <c r="Y2905" s="441"/>
      <c r="Z2905" s="445"/>
      <c r="AA2905" s="441"/>
      <c r="AB2905" s="443"/>
      <c r="AC2905" s="441"/>
      <c r="AD2905" s="444"/>
      <c r="AG2905" s="441"/>
      <c r="AH2905" s="441"/>
      <c r="AI2905" s="443"/>
      <c r="AL2905" s="441"/>
      <c r="AN2905" s="441"/>
      <c r="AO2905" s="443"/>
      <c r="AP2905" s="441"/>
      <c r="AQ2905" s="441"/>
      <c r="AR2905" s="441"/>
      <c r="AS2905" s="441"/>
      <c r="AT2905" s="441"/>
      <c r="AU2905" s="441"/>
      <c r="AV2905" s="443"/>
      <c r="AW2905" s="442"/>
      <c r="AY2905" s="441"/>
      <c r="BC2905" s="441"/>
      <c r="BD2905" s="441"/>
      <c r="BE2905" s="441"/>
      <c r="BF2905" s="441"/>
      <c r="BG2905" s="441"/>
      <c r="BH2905" s="441"/>
      <c r="BI2905" s="441"/>
      <c r="BJ2905" s="441"/>
      <c r="BK2905" s="441"/>
    </row>
    <row r="2906" spans="1:63" x14ac:dyDescent="0.25">
      <c r="A2906" s="443"/>
      <c r="B2906" s="438"/>
      <c r="C2906" s="441"/>
      <c r="D2906" s="441"/>
      <c r="E2906" s="441"/>
      <c r="I2906" s="442"/>
      <c r="Q2906" s="443"/>
      <c r="S2906" s="443"/>
      <c r="T2906" s="441"/>
      <c r="U2906" s="444"/>
      <c r="V2906" s="438"/>
      <c r="W2906" s="443"/>
      <c r="X2906" s="443"/>
      <c r="Y2906" s="441"/>
      <c r="Z2906" s="445"/>
      <c r="AA2906" s="441"/>
      <c r="AB2906" s="443"/>
      <c r="AC2906" s="441"/>
      <c r="AD2906" s="444"/>
      <c r="AG2906" s="441"/>
      <c r="AH2906" s="441"/>
      <c r="AI2906" s="443"/>
      <c r="AL2906" s="441"/>
      <c r="AN2906" s="441"/>
      <c r="AO2906" s="443"/>
      <c r="AP2906" s="441"/>
      <c r="AQ2906" s="441"/>
      <c r="AR2906" s="441"/>
      <c r="AS2906" s="441"/>
      <c r="AT2906" s="441"/>
      <c r="AU2906" s="441"/>
      <c r="AV2906" s="443"/>
      <c r="AW2906" s="442"/>
      <c r="AY2906" s="441"/>
      <c r="BC2906" s="441"/>
      <c r="BD2906" s="441"/>
      <c r="BE2906" s="441"/>
      <c r="BF2906" s="441"/>
      <c r="BG2906" s="441"/>
      <c r="BH2906" s="441"/>
      <c r="BI2906" s="441"/>
      <c r="BJ2906" s="441"/>
      <c r="BK2906" s="441"/>
    </row>
    <row r="2907" spans="1:63" x14ac:dyDescent="0.25">
      <c r="A2907" s="443"/>
      <c r="B2907" s="438"/>
      <c r="C2907" s="441"/>
      <c r="D2907" s="441"/>
      <c r="E2907" s="441"/>
      <c r="I2907" s="442"/>
      <c r="Q2907" s="443"/>
      <c r="S2907" s="443"/>
      <c r="T2907" s="441"/>
      <c r="U2907" s="444"/>
      <c r="V2907" s="438"/>
      <c r="W2907" s="443"/>
      <c r="X2907" s="443"/>
      <c r="Y2907" s="441"/>
      <c r="Z2907" s="445"/>
      <c r="AA2907" s="441"/>
      <c r="AB2907" s="443"/>
      <c r="AC2907" s="441"/>
      <c r="AD2907" s="444"/>
      <c r="AG2907" s="441"/>
      <c r="AH2907" s="441"/>
      <c r="AI2907" s="443"/>
      <c r="AL2907" s="441"/>
      <c r="AN2907" s="441"/>
      <c r="AO2907" s="443"/>
      <c r="AP2907" s="441"/>
      <c r="AQ2907" s="441"/>
      <c r="AR2907" s="441"/>
      <c r="AS2907" s="441"/>
      <c r="AT2907" s="441"/>
      <c r="AU2907" s="441"/>
      <c r="AV2907" s="443"/>
      <c r="AW2907" s="442"/>
      <c r="AY2907" s="441"/>
      <c r="BC2907" s="441"/>
      <c r="BD2907" s="441"/>
      <c r="BE2907" s="441"/>
      <c r="BF2907" s="441"/>
      <c r="BG2907" s="441"/>
      <c r="BH2907" s="441"/>
      <c r="BI2907" s="441"/>
      <c r="BJ2907" s="441"/>
      <c r="BK2907" s="441"/>
    </row>
    <row r="2908" spans="1:63" x14ac:dyDescent="0.25">
      <c r="A2908" s="443"/>
      <c r="B2908" s="438"/>
      <c r="C2908" s="441"/>
      <c r="D2908" s="441"/>
      <c r="E2908" s="441"/>
      <c r="I2908" s="442"/>
      <c r="Q2908" s="443"/>
      <c r="S2908" s="443"/>
      <c r="T2908" s="441"/>
      <c r="U2908" s="444"/>
      <c r="V2908" s="438"/>
      <c r="W2908" s="443"/>
      <c r="X2908" s="443"/>
      <c r="Y2908" s="441"/>
      <c r="Z2908" s="445"/>
      <c r="AA2908" s="441"/>
      <c r="AB2908" s="443"/>
      <c r="AC2908" s="441"/>
      <c r="AD2908" s="444"/>
      <c r="AG2908" s="441"/>
      <c r="AH2908" s="441"/>
      <c r="AI2908" s="443"/>
      <c r="AL2908" s="441"/>
      <c r="AN2908" s="441"/>
      <c r="AO2908" s="443"/>
      <c r="AP2908" s="441"/>
      <c r="AQ2908" s="441"/>
      <c r="AR2908" s="441"/>
      <c r="AS2908" s="441"/>
      <c r="AT2908" s="441"/>
      <c r="AU2908" s="441"/>
      <c r="AV2908" s="443"/>
      <c r="AW2908" s="442"/>
      <c r="AY2908" s="441"/>
      <c r="BC2908" s="441"/>
      <c r="BD2908" s="441"/>
      <c r="BE2908" s="441"/>
      <c r="BF2908" s="441"/>
      <c r="BG2908" s="441"/>
      <c r="BH2908" s="441"/>
      <c r="BI2908" s="441"/>
      <c r="BJ2908" s="441"/>
      <c r="BK2908" s="441"/>
    </row>
    <row r="2909" spans="1:63" x14ac:dyDescent="0.25">
      <c r="A2909" s="443"/>
      <c r="B2909" s="438"/>
      <c r="C2909" s="441"/>
      <c r="D2909" s="441"/>
      <c r="E2909" s="441"/>
      <c r="I2909" s="442"/>
      <c r="Q2909" s="443"/>
      <c r="S2909" s="443"/>
      <c r="T2909" s="441"/>
      <c r="U2909" s="444"/>
      <c r="V2909" s="438"/>
      <c r="W2909" s="443"/>
      <c r="X2909" s="443"/>
      <c r="Y2909" s="441"/>
      <c r="Z2909" s="445"/>
      <c r="AA2909" s="441"/>
      <c r="AB2909" s="443"/>
      <c r="AC2909" s="441"/>
      <c r="AD2909" s="444"/>
      <c r="AG2909" s="441"/>
      <c r="AH2909" s="441"/>
      <c r="AI2909" s="443"/>
      <c r="AL2909" s="441"/>
      <c r="AN2909" s="441"/>
      <c r="AO2909" s="443"/>
      <c r="AP2909" s="441"/>
      <c r="AQ2909" s="441"/>
      <c r="AR2909" s="441"/>
      <c r="AS2909" s="441"/>
      <c r="AT2909" s="441"/>
      <c r="AU2909" s="441"/>
      <c r="AV2909" s="443"/>
      <c r="AW2909" s="442"/>
      <c r="AY2909" s="441"/>
      <c r="BC2909" s="441"/>
      <c r="BD2909" s="441"/>
      <c r="BE2909" s="441"/>
      <c r="BF2909" s="441"/>
      <c r="BG2909" s="441"/>
      <c r="BH2909" s="441"/>
      <c r="BI2909" s="441"/>
      <c r="BJ2909" s="441"/>
      <c r="BK2909" s="441"/>
    </row>
    <row r="2910" spans="1:63" x14ac:dyDescent="0.25">
      <c r="A2910" s="443"/>
      <c r="B2910" s="438"/>
      <c r="C2910" s="441"/>
      <c r="D2910" s="441"/>
      <c r="E2910" s="441"/>
      <c r="I2910" s="442"/>
      <c r="Q2910" s="443"/>
      <c r="S2910" s="443"/>
      <c r="T2910" s="441"/>
      <c r="U2910" s="444"/>
      <c r="V2910" s="438"/>
      <c r="W2910" s="443"/>
      <c r="X2910" s="443"/>
      <c r="Y2910" s="441"/>
      <c r="Z2910" s="445"/>
      <c r="AA2910" s="441"/>
      <c r="AB2910" s="443"/>
      <c r="AC2910" s="441"/>
      <c r="AD2910" s="444"/>
      <c r="AG2910" s="441"/>
      <c r="AH2910" s="441"/>
      <c r="AI2910" s="443"/>
      <c r="AL2910" s="441"/>
      <c r="AN2910" s="441"/>
      <c r="AO2910" s="443"/>
      <c r="AP2910" s="441"/>
      <c r="AQ2910" s="441"/>
      <c r="AR2910" s="441"/>
      <c r="AS2910" s="441"/>
      <c r="AT2910" s="441"/>
      <c r="AU2910" s="441"/>
      <c r="AV2910" s="443"/>
      <c r="AW2910" s="442"/>
      <c r="AY2910" s="441"/>
      <c r="BC2910" s="441"/>
      <c r="BD2910" s="441"/>
      <c r="BE2910" s="441"/>
      <c r="BF2910" s="441"/>
      <c r="BG2910" s="441"/>
      <c r="BH2910" s="441"/>
      <c r="BI2910" s="441"/>
      <c r="BJ2910" s="441"/>
      <c r="BK2910" s="441"/>
    </row>
    <row r="2911" spans="1:63" x14ac:dyDescent="0.25">
      <c r="A2911" s="443"/>
      <c r="B2911" s="438"/>
      <c r="C2911" s="441"/>
      <c r="D2911" s="441"/>
      <c r="E2911" s="441"/>
      <c r="I2911" s="442"/>
      <c r="Q2911" s="443"/>
      <c r="S2911" s="443"/>
      <c r="T2911" s="441"/>
      <c r="U2911" s="444"/>
      <c r="V2911" s="438"/>
      <c r="W2911" s="443"/>
      <c r="X2911" s="443"/>
      <c r="Y2911" s="441"/>
      <c r="Z2911" s="445"/>
      <c r="AA2911" s="441"/>
      <c r="AB2911" s="443"/>
      <c r="AC2911" s="441"/>
      <c r="AD2911" s="444"/>
      <c r="AG2911" s="441"/>
      <c r="AH2911" s="441"/>
      <c r="AI2911" s="443"/>
      <c r="AL2911" s="441"/>
      <c r="AN2911" s="441"/>
      <c r="AO2911" s="443"/>
      <c r="AP2911" s="441"/>
      <c r="AQ2911" s="441"/>
      <c r="AR2911" s="441"/>
      <c r="AS2911" s="441"/>
      <c r="AT2911" s="441"/>
      <c r="AU2911" s="441"/>
      <c r="AV2911" s="443"/>
      <c r="AW2911" s="442"/>
      <c r="AY2911" s="441"/>
      <c r="BC2911" s="441"/>
      <c r="BD2911" s="441"/>
      <c r="BE2911" s="441"/>
      <c r="BF2911" s="441"/>
      <c r="BG2911" s="441"/>
      <c r="BH2911" s="441"/>
      <c r="BI2911" s="441"/>
      <c r="BJ2911" s="441"/>
      <c r="BK2911" s="441"/>
    </row>
    <row r="2912" spans="1:63" x14ac:dyDescent="0.25">
      <c r="A2912" s="443"/>
      <c r="B2912" s="438"/>
      <c r="C2912" s="441"/>
      <c r="D2912" s="441"/>
      <c r="E2912" s="441"/>
      <c r="I2912" s="442"/>
      <c r="Q2912" s="443"/>
      <c r="S2912" s="443"/>
      <c r="T2912" s="441"/>
      <c r="U2912" s="444"/>
      <c r="V2912" s="438"/>
      <c r="W2912" s="443"/>
      <c r="X2912" s="443"/>
      <c r="Y2912" s="441"/>
      <c r="Z2912" s="445"/>
      <c r="AA2912" s="441"/>
      <c r="AB2912" s="443"/>
      <c r="AC2912" s="441"/>
      <c r="AD2912" s="444"/>
      <c r="AG2912" s="441"/>
      <c r="AH2912" s="441"/>
      <c r="AI2912" s="443"/>
      <c r="AL2912" s="441"/>
      <c r="AN2912" s="441"/>
      <c r="AO2912" s="443"/>
      <c r="AP2912" s="441"/>
      <c r="AQ2912" s="441"/>
      <c r="AR2912" s="441"/>
      <c r="AS2912" s="441"/>
      <c r="AT2912" s="441"/>
      <c r="AU2912" s="441"/>
      <c r="AV2912" s="443"/>
      <c r="AW2912" s="442"/>
      <c r="AY2912" s="441"/>
      <c r="BC2912" s="441"/>
      <c r="BD2912" s="441"/>
      <c r="BE2912" s="441"/>
      <c r="BF2912" s="441"/>
      <c r="BG2912" s="441"/>
      <c r="BH2912" s="441"/>
      <c r="BI2912" s="441"/>
      <c r="BJ2912" s="441"/>
      <c r="BK2912" s="441"/>
    </row>
    <row r="2913" spans="1:63" x14ac:dyDescent="0.25">
      <c r="A2913" s="443"/>
      <c r="B2913" s="438"/>
      <c r="C2913" s="441"/>
      <c r="D2913" s="441"/>
      <c r="E2913" s="441"/>
      <c r="I2913" s="442"/>
      <c r="Q2913" s="443"/>
      <c r="S2913" s="443"/>
      <c r="T2913" s="441"/>
      <c r="U2913" s="444"/>
      <c r="V2913" s="438"/>
      <c r="W2913" s="443"/>
      <c r="X2913" s="443"/>
      <c r="Y2913" s="441"/>
      <c r="Z2913" s="445"/>
      <c r="AA2913" s="441"/>
      <c r="AB2913" s="443"/>
      <c r="AC2913" s="441"/>
      <c r="AD2913" s="444"/>
      <c r="AG2913" s="441"/>
      <c r="AH2913" s="441"/>
      <c r="AI2913" s="443"/>
      <c r="AL2913" s="441"/>
      <c r="AN2913" s="441"/>
      <c r="AO2913" s="443"/>
      <c r="AP2913" s="441"/>
      <c r="AQ2913" s="441"/>
      <c r="AR2913" s="441"/>
      <c r="AS2913" s="441"/>
      <c r="AT2913" s="441"/>
      <c r="AU2913" s="441"/>
      <c r="AV2913" s="443"/>
      <c r="AW2913" s="442"/>
      <c r="AY2913" s="441"/>
      <c r="BC2913" s="441"/>
      <c r="BD2913" s="441"/>
      <c r="BE2913" s="441"/>
      <c r="BF2913" s="441"/>
      <c r="BG2913" s="441"/>
      <c r="BH2913" s="441"/>
      <c r="BI2913" s="441"/>
      <c r="BJ2913" s="441"/>
      <c r="BK2913" s="441"/>
    </row>
    <row r="2914" spans="1:63" x14ac:dyDescent="0.25">
      <c r="A2914" s="443"/>
      <c r="B2914" s="438"/>
      <c r="C2914" s="441"/>
      <c r="D2914" s="441"/>
      <c r="E2914" s="441"/>
      <c r="I2914" s="442"/>
      <c r="Q2914" s="443"/>
      <c r="S2914" s="443"/>
      <c r="T2914" s="441"/>
      <c r="U2914" s="444"/>
      <c r="V2914" s="438"/>
      <c r="W2914" s="443"/>
      <c r="X2914" s="443"/>
      <c r="Y2914" s="441"/>
      <c r="Z2914" s="445"/>
      <c r="AA2914" s="441"/>
      <c r="AB2914" s="443"/>
      <c r="AC2914" s="441"/>
      <c r="AD2914" s="444"/>
      <c r="AG2914" s="441"/>
      <c r="AH2914" s="441"/>
      <c r="AI2914" s="443"/>
      <c r="AL2914" s="441"/>
      <c r="AN2914" s="441"/>
      <c r="AO2914" s="443"/>
      <c r="AP2914" s="441"/>
      <c r="AQ2914" s="441"/>
      <c r="AR2914" s="441"/>
      <c r="AS2914" s="441"/>
      <c r="AT2914" s="441"/>
      <c r="AU2914" s="441"/>
      <c r="AV2914" s="443"/>
      <c r="AW2914" s="442"/>
      <c r="AY2914" s="441"/>
      <c r="BC2914" s="441"/>
      <c r="BD2914" s="441"/>
      <c r="BE2914" s="441"/>
      <c r="BF2914" s="441"/>
      <c r="BG2914" s="441"/>
      <c r="BH2914" s="441"/>
      <c r="BI2914" s="441"/>
      <c r="BJ2914" s="441"/>
      <c r="BK2914" s="441"/>
    </row>
    <row r="2915" spans="1:63" x14ac:dyDescent="0.25">
      <c r="A2915" s="443"/>
      <c r="B2915" s="438"/>
      <c r="C2915" s="441"/>
      <c r="D2915" s="441"/>
      <c r="E2915" s="441"/>
      <c r="I2915" s="442"/>
      <c r="Q2915" s="443"/>
      <c r="S2915" s="443"/>
      <c r="T2915" s="441"/>
      <c r="U2915" s="444"/>
      <c r="V2915" s="438"/>
      <c r="W2915" s="443"/>
      <c r="X2915" s="443"/>
      <c r="Y2915" s="441"/>
      <c r="Z2915" s="445"/>
      <c r="AA2915" s="441"/>
      <c r="AB2915" s="443"/>
      <c r="AC2915" s="441"/>
      <c r="AD2915" s="444"/>
      <c r="AG2915" s="441"/>
      <c r="AH2915" s="441"/>
      <c r="AI2915" s="443"/>
      <c r="AL2915" s="441"/>
      <c r="AN2915" s="441"/>
      <c r="AO2915" s="443"/>
      <c r="AP2915" s="441"/>
      <c r="AQ2915" s="441"/>
      <c r="AR2915" s="441"/>
      <c r="AS2915" s="441"/>
      <c r="AT2915" s="441"/>
      <c r="AU2915" s="441"/>
      <c r="AV2915" s="443"/>
      <c r="AW2915" s="442"/>
      <c r="AY2915" s="441"/>
      <c r="BC2915" s="441"/>
      <c r="BD2915" s="441"/>
      <c r="BE2915" s="441"/>
      <c r="BF2915" s="441"/>
      <c r="BG2915" s="441"/>
      <c r="BH2915" s="441"/>
      <c r="BI2915" s="441"/>
      <c r="BJ2915" s="441"/>
      <c r="BK2915" s="441"/>
    </row>
    <row r="2916" spans="1:63" x14ac:dyDescent="0.25">
      <c r="A2916" s="443"/>
      <c r="B2916" s="438"/>
      <c r="C2916" s="441"/>
      <c r="D2916" s="441"/>
      <c r="E2916" s="441"/>
      <c r="I2916" s="442"/>
      <c r="Q2916" s="443"/>
      <c r="S2916" s="443"/>
      <c r="T2916" s="441"/>
      <c r="U2916" s="444"/>
      <c r="V2916" s="438"/>
      <c r="W2916" s="443"/>
      <c r="X2916" s="443"/>
      <c r="Y2916" s="441"/>
      <c r="Z2916" s="445"/>
      <c r="AA2916" s="441"/>
      <c r="AB2916" s="443"/>
      <c r="AC2916" s="441"/>
      <c r="AD2916" s="444"/>
      <c r="AG2916" s="441"/>
      <c r="AH2916" s="441"/>
      <c r="AI2916" s="443"/>
      <c r="AL2916" s="441"/>
      <c r="AN2916" s="441"/>
      <c r="AO2916" s="443"/>
      <c r="AP2916" s="441"/>
      <c r="AQ2916" s="441"/>
      <c r="AR2916" s="441"/>
      <c r="AS2916" s="441"/>
      <c r="AT2916" s="441"/>
      <c r="AU2916" s="441"/>
      <c r="AV2916" s="443"/>
      <c r="AW2916" s="442"/>
      <c r="AY2916" s="441"/>
      <c r="BC2916" s="441"/>
      <c r="BD2916" s="441"/>
      <c r="BE2916" s="441"/>
      <c r="BF2916" s="441"/>
      <c r="BG2916" s="441"/>
      <c r="BH2916" s="441"/>
      <c r="BI2916" s="441"/>
      <c r="BJ2916" s="441"/>
      <c r="BK2916" s="441"/>
    </row>
    <row r="2917" spans="1:63" x14ac:dyDescent="0.25">
      <c r="A2917" s="443"/>
      <c r="B2917" s="438"/>
      <c r="C2917" s="441"/>
      <c r="D2917" s="441"/>
      <c r="E2917" s="441"/>
      <c r="I2917" s="442"/>
      <c r="Q2917" s="443"/>
      <c r="S2917" s="443"/>
      <c r="T2917" s="441"/>
      <c r="U2917" s="444"/>
      <c r="V2917" s="438"/>
      <c r="W2917" s="443"/>
      <c r="X2917" s="443"/>
      <c r="Y2917" s="441"/>
      <c r="Z2917" s="445"/>
      <c r="AA2917" s="441"/>
      <c r="AB2917" s="443"/>
      <c r="AC2917" s="441"/>
      <c r="AD2917" s="444"/>
      <c r="AG2917" s="441"/>
      <c r="AH2917" s="441"/>
      <c r="AI2917" s="443"/>
      <c r="AL2917" s="441"/>
      <c r="AN2917" s="441"/>
      <c r="AO2917" s="443"/>
      <c r="AP2917" s="441"/>
      <c r="AQ2917" s="441"/>
      <c r="AR2917" s="441"/>
      <c r="AS2917" s="441"/>
      <c r="AT2917" s="441"/>
      <c r="AU2917" s="441"/>
      <c r="AV2917" s="443"/>
      <c r="AW2917" s="442"/>
      <c r="AY2917" s="441"/>
      <c r="BC2917" s="441"/>
      <c r="BD2917" s="441"/>
      <c r="BE2917" s="441"/>
      <c r="BF2917" s="441"/>
      <c r="BG2917" s="441"/>
      <c r="BH2917" s="441"/>
      <c r="BI2917" s="441"/>
      <c r="BJ2917" s="441"/>
      <c r="BK2917" s="441"/>
    </row>
    <row r="2918" spans="1:63" x14ac:dyDescent="0.25">
      <c r="A2918" s="443"/>
      <c r="B2918" s="438"/>
      <c r="C2918" s="441"/>
      <c r="D2918" s="441"/>
      <c r="E2918" s="441"/>
      <c r="I2918" s="442"/>
      <c r="Q2918" s="443"/>
      <c r="S2918" s="443"/>
      <c r="T2918" s="441"/>
      <c r="U2918" s="444"/>
      <c r="V2918" s="438"/>
      <c r="W2918" s="443"/>
      <c r="X2918" s="443"/>
      <c r="Y2918" s="441"/>
      <c r="Z2918" s="445"/>
      <c r="AA2918" s="441"/>
      <c r="AB2918" s="443"/>
      <c r="AC2918" s="441"/>
      <c r="AD2918" s="444"/>
      <c r="AG2918" s="441"/>
      <c r="AH2918" s="441"/>
      <c r="AI2918" s="443"/>
      <c r="AL2918" s="441"/>
      <c r="AN2918" s="441"/>
      <c r="AO2918" s="443"/>
      <c r="AP2918" s="441"/>
      <c r="AQ2918" s="441"/>
      <c r="AR2918" s="441"/>
      <c r="AS2918" s="441"/>
      <c r="AT2918" s="441"/>
      <c r="AU2918" s="441"/>
      <c r="AV2918" s="443"/>
      <c r="AW2918" s="442"/>
      <c r="AY2918" s="441"/>
      <c r="BC2918" s="441"/>
      <c r="BD2918" s="441"/>
      <c r="BE2918" s="441"/>
      <c r="BF2918" s="441"/>
      <c r="BG2918" s="441"/>
      <c r="BH2918" s="441"/>
      <c r="BI2918" s="441"/>
      <c r="BJ2918" s="441"/>
      <c r="BK2918" s="441"/>
    </row>
    <row r="2919" spans="1:63" x14ac:dyDescent="0.25">
      <c r="A2919" s="443"/>
      <c r="B2919" s="438"/>
      <c r="C2919" s="441"/>
      <c r="D2919" s="441"/>
      <c r="E2919" s="441"/>
      <c r="I2919" s="442"/>
      <c r="Q2919" s="443"/>
      <c r="S2919" s="443"/>
      <c r="T2919" s="441"/>
      <c r="U2919" s="444"/>
      <c r="V2919" s="438"/>
      <c r="W2919" s="443"/>
      <c r="X2919" s="443"/>
      <c r="Y2919" s="441"/>
      <c r="Z2919" s="445"/>
      <c r="AA2919" s="441"/>
      <c r="AB2919" s="443"/>
      <c r="AC2919" s="441"/>
      <c r="AD2919" s="444"/>
      <c r="AG2919" s="441"/>
      <c r="AH2919" s="441"/>
      <c r="AI2919" s="443"/>
      <c r="AL2919" s="441"/>
      <c r="AN2919" s="441"/>
      <c r="AO2919" s="443"/>
      <c r="AP2919" s="441"/>
      <c r="AQ2919" s="441"/>
      <c r="AR2919" s="441"/>
      <c r="AS2919" s="441"/>
      <c r="AT2919" s="441"/>
      <c r="AU2919" s="441"/>
      <c r="AV2919" s="443"/>
      <c r="AW2919" s="442"/>
      <c r="AY2919" s="441"/>
      <c r="BC2919" s="441"/>
      <c r="BD2919" s="441"/>
      <c r="BE2919" s="441"/>
      <c r="BF2919" s="441"/>
      <c r="BG2919" s="441"/>
      <c r="BH2919" s="441"/>
      <c r="BI2919" s="441"/>
      <c r="BJ2919" s="441"/>
      <c r="BK2919" s="441"/>
    </row>
    <row r="2920" spans="1:63" x14ac:dyDescent="0.25">
      <c r="A2920" s="443"/>
      <c r="B2920" s="438"/>
      <c r="C2920" s="441"/>
      <c r="D2920" s="441"/>
      <c r="E2920" s="441"/>
      <c r="I2920" s="442"/>
      <c r="Q2920" s="443"/>
      <c r="S2920" s="443"/>
      <c r="T2920" s="441"/>
      <c r="U2920" s="444"/>
      <c r="V2920" s="438"/>
      <c r="W2920" s="443"/>
      <c r="X2920" s="443"/>
      <c r="Y2920" s="441"/>
      <c r="Z2920" s="445"/>
      <c r="AA2920" s="441"/>
      <c r="AB2920" s="443"/>
      <c r="AC2920" s="441"/>
      <c r="AD2920" s="444"/>
      <c r="AG2920" s="441"/>
      <c r="AH2920" s="441"/>
      <c r="AI2920" s="443"/>
      <c r="AL2920" s="441"/>
      <c r="AN2920" s="441"/>
      <c r="AO2920" s="443"/>
      <c r="AP2920" s="441"/>
      <c r="AQ2920" s="441"/>
      <c r="AR2920" s="441"/>
      <c r="AS2920" s="441"/>
      <c r="AT2920" s="441"/>
      <c r="AU2920" s="441"/>
      <c r="AV2920" s="443"/>
      <c r="AW2920" s="442"/>
      <c r="AY2920" s="441"/>
      <c r="BC2920" s="441"/>
      <c r="BD2920" s="441"/>
      <c r="BE2920" s="441"/>
      <c r="BF2920" s="441"/>
      <c r="BG2920" s="441"/>
      <c r="BH2920" s="441"/>
      <c r="BI2920" s="441"/>
      <c r="BJ2920" s="441"/>
      <c r="BK2920" s="441"/>
    </row>
    <row r="2921" spans="1:63" x14ac:dyDescent="0.25">
      <c r="A2921" s="443"/>
      <c r="B2921" s="438"/>
      <c r="C2921" s="441"/>
      <c r="D2921" s="441"/>
      <c r="E2921" s="441"/>
      <c r="I2921" s="442"/>
      <c r="Q2921" s="443"/>
      <c r="S2921" s="443"/>
      <c r="T2921" s="441"/>
      <c r="U2921" s="444"/>
      <c r="V2921" s="438"/>
      <c r="W2921" s="443"/>
      <c r="X2921" s="443"/>
      <c r="Y2921" s="441"/>
      <c r="Z2921" s="445"/>
      <c r="AA2921" s="441"/>
      <c r="AB2921" s="443"/>
      <c r="AC2921" s="441"/>
      <c r="AD2921" s="444"/>
      <c r="AG2921" s="441"/>
      <c r="AH2921" s="441"/>
      <c r="AI2921" s="443"/>
      <c r="AL2921" s="441"/>
      <c r="AN2921" s="441"/>
      <c r="AO2921" s="443"/>
      <c r="AP2921" s="441"/>
      <c r="AQ2921" s="441"/>
      <c r="AR2921" s="441"/>
      <c r="AS2921" s="441"/>
      <c r="AT2921" s="441"/>
      <c r="AU2921" s="441"/>
      <c r="AV2921" s="443"/>
      <c r="AW2921" s="442"/>
      <c r="AY2921" s="441"/>
      <c r="BC2921" s="441"/>
      <c r="BD2921" s="441"/>
      <c r="BE2921" s="441"/>
      <c r="BF2921" s="441"/>
      <c r="BG2921" s="441"/>
      <c r="BH2921" s="441"/>
      <c r="BI2921" s="441"/>
      <c r="BJ2921" s="441"/>
      <c r="BK2921" s="441"/>
    </row>
    <row r="2922" spans="1:63" x14ac:dyDescent="0.25">
      <c r="A2922" s="443"/>
      <c r="B2922" s="438"/>
      <c r="C2922" s="441"/>
      <c r="D2922" s="441"/>
      <c r="E2922" s="441"/>
      <c r="I2922" s="442"/>
      <c r="Q2922" s="443"/>
      <c r="S2922" s="443"/>
      <c r="T2922" s="441"/>
      <c r="U2922" s="444"/>
      <c r="V2922" s="438"/>
      <c r="W2922" s="443"/>
      <c r="X2922" s="443"/>
      <c r="Y2922" s="441"/>
      <c r="Z2922" s="445"/>
      <c r="AA2922" s="441"/>
      <c r="AB2922" s="443"/>
      <c r="AC2922" s="441"/>
      <c r="AD2922" s="444"/>
      <c r="AG2922" s="441"/>
      <c r="AH2922" s="441"/>
      <c r="AI2922" s="443"/>
      <c r="AL2922" s="441"/>
      <c r="AN2922" s="441"/>
      <c r="AO2922" s="443"/>
      <c r="AP2922" s="441"/>
      <c r="AQ2922" s="441"/>
      <c r="AR2922" s="441"/>
      <c r="AS2922" s="441"/>
      <c r="AT2922" s="441"/>
      <c r="AU2922" s="441"/>
      <c r="AV2922" s="443"/>
      <c r="AW2922" s="442"/>
      <c r="AY2922" s="441"/>
      <c r="BC2922" s="441"/>
      <c r="BD2922" s="441"/>
      <c r="BE2922" s="441"/>
      <c r="BF2922" s="441"/>
      <c r="BG2922" s="441"/>
      <c r="BH2922" s="441"/>
      <c r="BI2922" s="441"/>
      <c r="BJ2922" s="441"/>
      <c r="BK2922" s="441"/>
    </row>
    <row r="2923" spans="1:63" x14ac:dyDescent="0.25">
      <c r="A2923" s="443"/>
      <c r="B2923" s="438"/>
      <c r="C2923" s="441"/>
      <c r="D2923" s="441"/>
      <c r="E2923" s="441"/>
      <c r="I2923" s="442"/>
      <c r="Q2923" s="443"/>
      <c r="S2923" s="443"/>
      <c r="T2923" s="441"/>
      <c r="U2923" s="444"/>
      <c r="V2923" s="438"/>
      <c r="W2923" s="443"/>
      <c r="X2923" s="443"/>
      <c r="Y2923" s="441"/>
      <c r="Z2923" s="445"/>
      <c r="AA2923" s="441"/>
      <c r="AB2923" s="443"/>
      <c r="AC2923" s="441"/>
      <c r="AD2923" s="444"/>
      <c r="AG2923" s="441"/>
      <c r="AH2923" s="441"/>
      <c r="AI2923" s="443"/>
      <c r="AL2923" s="441"/>
      <c r="AN2923" s="441"/>
      <c r="AO2923" s="443"/>
      <c r="AP2923" s="441"/>
      <c r="AQ2923" s="441"/>
      <c r="AR2923" s="441"/>
      <c r="AS2923" s="441"/>
      <c r="AT2923" s="441"/>
      <c r="AU2923" s="441"/>
      <c r="AV2923" s="443"/>
      <c r="AW2923" s="442"/>
      <c r="AY2923" s="441"/>
      <c r="BC2923" s="441"/>
      <c r="BD2923" s="441"/>
      <c r="BE2923" s="441"/>
      <c r="BF2923" s="441"/>
      <c r="BG2923" s="441"/>
      <c r="BH2923" s="441"/>
      <c r="BI2923" s="441"/>
      <c r="BJ2923" s="441"/>
      <c r="BK2923" s="441"/>
    </row>
    <row r="2924" spans="1:63" x14ac:dyDescent="0.25">
      <c r="A2924" s="443"/>
      <c r="B2924" s="438"/>
      <c r="C2924" s="441"/>
      <c r="D2924" s="441"/>
      <c r="E2924" s="441"/>
      <c r="I2924" s="442"/>
      <c r="Q2924" s="443"/>
      <c r="S2924" s="443"/>
      <c r="T2924" s="441"/>
      <c r="U2924" s="444"/>
      <c r="V2924" s="438"/>
      <c r="W2924" s="443"/>
      <c r="X2924" s="443"/>
      <c r="Y2924" s="441"/>
      <c r="Z2924" s="445"/>
      <c r="AA2924" s="441"/>
      <c r="AB2924" s="443"/>
      <c r="AC2924" s="441"/>
      <c r="AD2924" s="444"/>
      <c r="AG2924" s="441"/>
      <c r="AH2924" s="441"/>
      <c r="AI2924" s="443"/>
      <c r="AL2924" s="441"/>
      <c r="AN2924" s="441"/>
      <c r="AO2924" s="443"/>
      <c r="AP2924" s="441"/>
      <c r="AQ2924" s="441"/>
      <c r="AR2924" s="441"/>
      <c r="AS2924" s="441"/>
      <c r="AT2924" s="441"/>
      <c r="AU2924" s="441"/>
      <c r="AV2924" s="443"/>
      <c r="AW2924" s="442"/>
      <c r="AY2924" s="441"/>
      <c r="BC2924" s="441"/>
      <c r="BD2924" s="441"/>
      <c r="BE2924" s="441"/>
      <c r="BF2924" s="441"/>
      <c r="BG2924" s="441"/>
      <c r="BH2924" s="441"/>
      <c r="BI2924" s="441"/>
      <c r="BJ2924" s="441"/>
      <c r="BK2924" s="441"/>
    </row>
    <row r="2925" spans="1:63" x14ac:dyDescent="0.25">
      <c r="A2925" s="443"/>
      <c r="B2925" s="438"/>
      <c r="C2925" s="441"/>
      <c r="D2925" s="441"/>
      <c r="E2925" s="441"/>
      <c r="I2925" s="442"/>
      <c r="Q2925" s="443"/>
      <c r="S2925" s="443"/>
      <c r="T2925" s="441"/>
      <c r="U2925" s="444"/>
      <c r="V2925" s="438"/>
      <c r="W2925" s="443"/>
      <c r="X2925" s="443"/>
      <c r="Y2925" s="441"/>
      <c r="Z2925" s="445"/>
      <c r="AA2925" s="441"/>
      <c r="AB2925" s="443"/>
      <c r="AC2925" s="441"/>
      <c r="AD2925" s="444"/>
      <c r="AG2925" s="441"/>
      <c r="AH2925" s="441"/>
      <c r="AI2925" s="443"/>
      <c r="AL2925" s="441"/>
      <c r="AN2925" s="441"/>
      <c r="AO2925" s="443"/>
      <c r="AP2925" s="441"/>
      <c r="AQ2925" s="441"/>
      <c r="AR2925" s="441"/>
      <c r="AS2925" s="441"/>
      <c r="AT2925" s="441"/>
      <c r="AU2925" s="441"/>
      <c r="AV2925" s="443"/>
      <c r="AW2925" s="442"/>
      <c r="AY2925" s="441"/>
      <c r="BC2925" s="441"/>
      <c r="BD2925" s="441"/>
      <c r="BE2925" s="441"/>
      <c r="BF2925" s="441"/>
      <c r="BG2925" s="441"/>
      <c r="BH2925" s="441"/>
      <c r="BI2925" s="441"/>
      <c r="BJ2925" s="441"/>
      <c r="BK2925" s="441"/>
    </row>
    <row r="2926" spans="1:63" x14ac:dyDescent="0.25">
      <c r="A2926" s="443"/>
      <c r="B2926" s="438"/>
      <c r="C2926" s="441"/>
      <c r="D2926" s="441"/>
      <c r="E2926" s="441"/>
      <c r="I2926" s="442"/>
      <c r="Q2926" s="443"/>
      <c r="S2926" s="443"/>
      <c r="T2926" s="441"/>
      <c r="U2926" s="444"/>
      <c r="V2926" s="438"/>
      <c r="W2926" s="443"/>
      <c r="X2926" s="443"/>
      <c r="Y2926" s="441"/>
      <c r="Z2926" s="445"/>
      <c r="AA2926" s="441"/>
      <c r="AB2926" s="443"/>
      <c r="AC2926" s="441"/>
      <c r="AD2926" s="444"/>
      <c r="AG2926" s="441"/>
      <c r="AH2926" s="441"/>
      <c r="AI2926" s="443"/>
      <c r="AL2926" s="441"/>
      <c r="AN2926" s="441"/>
      <c r="AO2926" s="443"/>
      <c r="AP2926" s="441"/>
      <c r="AQ2926" s="441"/>
      <c r="AR2926" s="441"/>
      <c r="AS2926" s="441"/>
      <c r="AT2926" s="441"/>
      <c r="AU2926" s="441"/>
      <c r="AV2926" s="443"/>
      <c r="AW2926" s="442"/>
      <c r="AY2926" s="441"/>
      <c r="BC2926" s="441"/>
      <c r="BD2926" s="441"/>
      <c r="BE2926" s="441"/>
      <c r="BF2926" s="441"/>
      <c r="BG2926" s="441"/>
      <c r="BH2926" s="441"/>
      <c r="BI2926" s="441"/>
      <c r="BJ2926" s="441"/>
      <c r="BK2926" s="441"/>
    </row>
    <row r="2927" spans="1:63" x14ac:dyDescent="0.25">
      <c r="A2927" s="443"/>
      <c r="B2927" s="438"/>
      <c r="C2927" s="441"/>
      <c r="D2927" s="441"/>
      <c r="E2927" s="441"/>
      <c r="I2927" s="442"/>
      <c r="Q2927" s="443"/>
      <c r="S2927" s="443"/>
      <c r="T2927" s="441"/>
      <c r="U2927" s="444"/>
      <c r="V2927" s="438"/>
      <c r="W2927" s="443"/>
      <c r="X2927" s="443"/>
      <c r="Y2927" s="441"/>
      <c r="Z2927" s="445"/>
      <c r="AA2927" s="441"/>
      <c r="AB2927" s="443"/>
      <c r="AC2927" s="441"/>
      <c r="AD2927" s="444"/>
      <c r="AG2927" s="441"/>
      <c r="AH2927" s="441"/>
      <c r="AI2927" s="443"/>
      <c r="AL2927" s="441"/>
      <c r="AN2927" s="441"/>
      <c r="AO2927" s="443"/>
      <c r="AP2927" s="441"/>
      <c r="AQ2927" s="441"/>
      <c r="AR2927" s="441"/>
      <c r="AS2927" s="441"/>
      <c r="AT2927" s="441"/>
      <c r="AU2927" s="441"/>
      <c r="AV2927" s="443"/>
      <c r="AW2927" s="442"/>
      <c r="AY2927" s="441"/>
      <c r="BC2927" s="441"/>
      <c r="BD2927" s="441"/>
      <c r="BE2927" s="441"/>
      <c r="BF2927" s="441"/>
      <c r="BG2927" s="441"/>
      <c r="BH2927" s="441"/>
      <c r="BI2927" s="441"/>
      <c r="BJ2927" s="441"/>
      <c r="BK2927" s="441"/>
    </row>
    <row r="2928" spans="1:63" x14ac:dyDescent="0.25">
      <c r="A2928" s="443"/>
      <c r="B2928" s="438"/>
      <c r="C2928" s="441"/>
      <c r="D2928" s="441"/>
      <c r="E2928" s="441"/>
      <c r="I2928" s="442"/>
      <c r="Q2928" s="443"/>
      <c r="S2928" s="443"/>
      <c r="T2928" s="441"/>
      <c r="U2928" s="444"/>
      <c r="V2928" s="438"/>
      <c r="W2928" s="443"/>
      <c r="X2928" s="443"/>
      <c r="Y2928" s="441"/>
      <c r="Z2928" s="445"/>
      <c r="AA2928" s="441"/>
      <c r="AB2928" s="443"/>
      <c r="AC2928" s="441"/>
      <c r="AD2928" s="444"/>
      <c r="AG2928" s="441"/>
      <c r="AH2928" s="441"/>
      <c r="AI2928" s="443"/>
      <c r="AL2928" s="441"/>
      <c r="AN2928" s="441"/>
      <c r="AO2928" s="443"/>
      <c r="AP2928" s="441"/>
      <c r="AQ2928" s="441"/>
      <c r="AR2928" s="441"/>
      <c r="AS2928" s="441"/>
      <c r="AT2928" s="441"/>
      <c r="AU2928" s="441"/>
      <c r="AV2928" s="443"/>
      <c r="AW2928" s="442"/>
      <c r="AY2928" s="441"/>
      <c r="BC2928" s="441"/>
      <c r="BD2928" s="441"/>
      <c r="BE2928" s="441"/>
      <c r="BF2928" s="441"/>
      <c r="BG2928" s="441"/>
      <c r="BH2928" s="441"/>
      <c r="BI2928" s="441"/>
      <c r="BJ2928" s="441"/>
      <c r="BK2928" s="441"/>
    </row>
    <row r="2929" spans="1:63" x14ac:dyDescent="0.25">
      <c r="A2929" s="443"/>
      <c r="B2929" s="438"/>
      <c r="C2929" s="441"/>
      <c r="D2929" s="441"/>
      <c r="E2929" s="441"/>
      <c r="I2929" s="442"/>
      <c r="Q2929" s="443"/>
      <c r="S2929" s="443"/>
      <c r="T2929" s="441"/>
      <c r="U2929" s="444"/>
      <c r="V2929" s="438"/>
      <c r="W2929" s="443"/>
      <c r="X2929" s="443"/>
      <c r="Y2929" s="441"/>
      <c r="Z2929" s="445"/>
      <c r="AA2929" s="441"/>
      <c r="AB2929" s="443"/>
      <c r="AC2929" s="441"/>
      <c r="AD2929" s="444"/>
      <c r="AG2929" s="441"/>
      <c r="AH2929" s="441"/>
      <c r="AI2929" s="443"/>
      <c r="AL2929" s="441"/>
      <c r="AN2929" s="441"/>
      <c r="AO2929" s="443"/>
      <c r="AP2929" s="441"/>
      <c r="AQ2929" s="441"/>
      <c r="AR2929" s="441"/>
      <c r="AS2929" s="441"/>
      <c r="AT2929" s="441"/>
      <c r="AU2929" s="441"/>
      <c r="AV2929" s="443"/>
      <c r="AW2929" s="442"/>
      <c r="AY2929" s="441"/>
      <c r="BC2929" s="441"/>
      <c r="BD2929" s="441"/>
      <c r="BE2929" s="441"/>
      <c r="BF2929" s="441"/>
      <c r="BG2929" s="441"/>
      <c r="BH2929" s="441"/>
      <c r="BI2929" s="441"/>
      <c r="BJ2929" s="441"/>
      <c r="BK2929" s="441"/>
    </row>
    <row r="2930" spans="1:63" x14ac:dyDescent="0.25">
      <c r="A2930" s="443"/>
      <c r="B2930" s="438"/>
      <c r="C2930" s="441"/>
      <c r="D2930" s="441"/>
      <c r="E2930" s="441"/>
      <c r="I2930" s="442"/>
      <c r="Q2930" s="443"/>
      <c r="S2930" s="443"/>
      <c r="T2930" s="441"/>
      <c r="U2930" s="444"/>
      <c r="V2930" s="438"/>
      <c r="W2930" s="443"/>
      <c r="X2930" s="443"/>
      <c r="Y2930" s="441"/>
      <c r="Z2930" s="445"/>
      <c r="AA2930" s="441"/>
      <c r="AB2930" s="443"/>
      <c r="AC2930" s="441"/>
      <c r="AD2930" s="444"/>
      <c r="AG2930" s="441"/>
      <c r="AH2930" s="441"/>
      <c r="AI2930" s="443"/>
      <c r="AL2930" s="441"/>
      <c r="AN2930" s="441"/>
      <c r="AO2930" s="443"/>
      <c r="AP2930" s="441"/>
      <c r="AQ2930" s="441"/>
      <c r="AR2930" s="441"/>
      <c r="AS2930" s="441"/>
      <c r="AT2930" s="441"/>
      <c r="AU2930" s="441"/>
      <c r="AV2930" s="443"/>
      <c r="AW2930" s="442"/>
      <c r="AY2930" s="441"/>
      <c r="BC2930" s="441"/>
      <c r="BD2930" s="441"/>
      <c r="BE2930" s="441"/>
      <c r="BF2930" s="441"/>
      <c r="BG2930" s="441"/>
      <c r="BH2930" s="441"/>
      <c r="BI2930" s="441"/>
      <c r="BJ2930" s="441"/>
      <c r="BK2930" s="441"/>
    </row>
    <row r="2931" spans="1:63" x14ac:dyDescent="0.25">
      <c r="A2931" s="443"/>
      <c r="B2931" s="438"/>
      <c r="C2931" s="441"/>
      <c r="D2931" s="441"/>
      <c r="E2931" s="441"/>
      <c r="I2931" s="442"/>
      <c r="Q2931" s="443"/>
      <c r="S2931" s="443"/>
      <c r="T2931" s="441"/>
      <c r="U2931" s="444"/>
      <c r="V2931" s="438"/>
      <c r="W2931" s="443"/>
      <c r="X2931" s="443"/>
      <c r="Y2931" s="441"/>
      <c r="Z2931" s="445"/>
      <c r="AA2931" s="441"/>
      <c r="AB2931" s="443"/>
      <c r="AC2931" s="441"/>
      <c r="AD2931" s="444"/>
      <c r="AG2931" s="441"/>
      <c r="AH2931" s="441"/>
      <c r="AI2931" s="443"/>
      <c r="AL2931" s="441"/>
      <c r="AN2931" s="441"/>
      <c r="AO2931" s="443"/>
      <c r="AP2931" s="441"/>
      <c r="AQ2931" s="441"/>
      <c r="AR2931" s="441"/>
      <c r="AS2931" s="441"/>
      <c r="AT2931" s="441"/>
      <c r="AU2931" s="441"/>
      <c r="AV2931" s="443"/>
      <c r="AW2931" s="442"/>
      <c r="AY2931" s="441"/>
      <c r="BC2931" s="441"/>
      <c r="BD2931" s="441"/>
      <c r="BE2931" s="441"/>
      <c r="BF2931" s="441"/>
      <c r="BG2931" s="441"/>
      <c r="BH2931" s="441"/>
      <c r="BI2931" s="441"/>
      <c r="BJ2931" s="441"/>
      <c r="BK2931" s="441"/>
    </row>
    <row r="2932" spans="1:63" x14ac:dyDescent="0.25">
      <c r="A2932" s="443"/>
      <c r="B2932" s="438"/>
      <c r="C2932" s="441"/>
      <c r="D2932" s="441"/>
      <c r="E2932" s="441"/>
      <c r="I2932" s="442"/>
      <c r="Q2932" s="443"/>
      <c r="S2932" s="443"/>
      <c r="T2932" s="441"/>
      <c r="U2932" s="444"/>
      <c r="V2932" s="438"/>
      <c r="W2932" s="443"/>
      <c r="X2932" s="443"/>
      <c r="Y2932" s="441"/>
      <c r="Z2932" s="445"/>
      <c r="AA2932" s="441"/>
      <c r="AB2932" s="443"/>
      <c r="AC2932" s="441"/>
      <c r="AD2932" s="444"/>
      <c r="AG2932" s="441"/>
      <c r="AH2932" s="441"/>
      <c r="AI2932" s="443"/>
      <c r="AL2932" s="441"/>
      <c r="AN2932" s="441"/>
      <c r="AO2932" s="443"/>
      <c r="AP2932" s="441"/>
      <c r="AQ2932" s="441"/>
      <c r="AR2932" s="441"/>
      <c r="AS2932" s="441"/>
      <c r="AT2932" s="441"/>
      <c r="AU2932" s="441"/>
      <c r="AV2932" s="443"/>
      <c r="AW2932" s="442"/>
      <c r="AY2932" s="441"/>
      <c r="BC2932" s="441"/>
      <c r="BD2932" s="441"/>
      <c r="BE2932" s="441"/>
      <c r="BF2932" s="441"/>
      <c r="BG2932" s="441"/>
      <c r="BH2932" s="441"/>
      <c r="BI2932" s="441"/>
      <c r="BJ2932" s="441"/>
      <c r="BK2932" s="441"/>
    </row>
    <row r="2933" spans="1:63" x14ac:dyDescent="0.25">
      <c r="A2933" s="443"/>
      <c r="B2933" s="438"/>
      <c r="C2933" s="441"/>
      <c r="D2933" s="441"/>
      <c r="E2933" s="441"/>
      <c r="I2933" s="442"/>
      <c r="Q2933" s="443"/>
      <c r="S2933" s="443"/>
      <c r="T2933" s="441"/>
      <c r="U2933" s="444"/>
      <c r="V2933" s="438"/>
      <c r="W2933" s="443"/>
      <c r="X2933" s="443"/>
      <c r="Y2933" s="441"/>
      <c r="Z2933" s="445"/>
      <c r="AA2933" s="441"/>
      <c r="AB2933" s="443"/>
      <c r="AC2933" s="441"/>
      <c r="AD2933" s="444"/>
      <c r="AG2933" s="441"/>
      <c r="AH2933" s="441"/>
      <c r="AI2933" s="443"/>
      <c r="AL2933" s="441"/>
      <c r="AN2933" s="441"/>
      <c r="AO2933" s="443"/>
      <c r="AP2933" s="441"/>
      <c r="AQ2933" s="441"/>
      <c r="AR2933" s="441"/>
      <c r="AS2933" s="441"/>
      <c r="AT2933" s="441"/>
      <c r="AU2933" s="441"/>
      <c r="AV2933" s="443"/>
      <c r="AW2933" s="442"/>
      <c r="AY2933" s="441"/>
      <c r="BC2933" s="441"/>
      <c r="BD2933" s="441"/>
      <c r="BE2933" s="441"/>
      <c r="BF2933" s="441"/>
      <c r="BG2933" s="441"/>
      <c r="BH2933" s="441"/>
      <c r="BI2933" s="441"/>
      <c r="BJ2933" s="441"/>
      <c r="BK2933" s="441"/>
    </row>
    <row r="2934" spans="1:63" x14ac:dyDescent="0.25">
      <c r="A2934" s="443"/>
      <c r="B2934" s="438"/>
      <c r="C2934" s="441"/>
      <c r="D2934" s="441"/>
      <c r="E2934" s="441"/>
      <c r="I2934" s="442"/>
      <c r="Q2934" s="443"/>
      <c r="S2934" s="443"/>
      <c r="T2934" s="441"/>
      <c r="U2934" s="444"/>
      <c r="V2934" s="438"/>
      <c r="W2934" s="443"/>
      <c r="X2934" s="443"/>
      <c r="Y2934" s="441"/>
      <c r="Z2934" s="445"/>
      <c r="AA2934" s="441"/>
      <c r="AB2934" s="443"/>
      <c r="AC2934" s="441"/>
      <c r="AD2934" s="444"/>
      <c r="AG2934" s="441"/>
      <c r="AH2934" s="441"/>
      <c r="AI2934" s="443"/>
      <c r="AL2934" s="441"/>
      <c r="AN2934" s="441"/>
      <c r="AO2934" s="443"/>
      <c r="AP2934" s="441"/>
      <c r="AQ2934" s="441"/>
      <c r="AR2934" s="441"/>
      <c r="AS2934" s="441"/>
      <c r="AT2934" s="441"/>
      <c r="AU2934" s="441"/>
      <c r="AV2934" s="443"/>
      <c r="AW2934" s="442"/>
      <c r="AY2934" s="441"/>
      <c r="BC2934" s="441"/>
      <c r="BD2934" s="441"/>
      <c r="BE2934" s="441"/>
      <c r="BF2934" s="441"/>
      <c r="BG2934" s="441"/>
      <c r="BH2934" s="441"/>
      <c r="BI2934" s="441"/>
      <c r="BJ2934" s="441"/>
      <c r="BK2934" s="441"/>
    </row>
    <row r="2935" spans="1:63" x14ac:dyDescent="0.25">
      <c r="A2935" s="443"/>
      <c r="B2935" s="438"/>
      <c r="C2935" s="441"/>
      <c r="D2935" s="441"/>
      <c r="E2935" s="441"/>
      <c r="I2935" s="442"/>
      <c r="Q2935" s="443"/>
      <c r="S2935" s="443"/>
      <c r="T2935" s="441"/>
      <c r="U2935" s="444"/>
      <c r="V2935" s="438"/>
      <c r="W2935" s="443"/>
      <c r="X2935" s="443"/>
      <c r="Y2935" s="441"/>
      <c r="Z2935" s="445"/>
      <c r="AA2935" s="441"/>
      <c r="AB2935" s="443"/>
      <c r="AC2935" s="441"/>
      <c r="AD2935" s="444"/>
      <c r="AG2935" s="441"/>
      <c r="AH2935" s="441"/>
      <c r="AI2935" s="443"/>
      <c r="AL2935" s="441"/>
      <c r="AN2935" s="441"/>
      <c r="AO2935" s="443"/>
      <c r="AP2935" s="441"/>
      <c r="AQ2935" s="441"/>
      <c r="AR2935" s="441"/>
      <c r="AS2935" s="441"/>
      <c r="AT2935" s="441"/>
      <c r="AU2935" s="441"/>
      <c r="AV2935" s="443"/>
      <c r="AW2935" s="442"/>
      <c r="AY2935" s="441"/>
      <c r="BC2935" s="441"/>
      <c r="BD2935" s="441"/>
      <c r="BE2935" s="441"/>
      <c r="BF2935" s="441"/>
      <c r="BG2935" s="441"/>
      <c r="BH2935" s="441"/>
      <c r="BI2935" s="441"/>
      <c r="BJ2935" s="441"/>
      <c r="BK2935" s="441"/>
    </row>
    <row r="2936" spans="1:63" x14ac:dyDescent="0.25">
      <c r="A2936" s="443"/>
      <c r="B2936" s="438"/>
      <c r="C2936" s="441"/>
      <c r="D2936" s="441"/>
      <c r="E2936" s="441"/>
      <c r="I2936" s="442"/>
      <c r="Q2936" s="443"/>
      <c r="S2936" s="443"/>
      <c r="T2936" s="441"/>
      <c r="U2936" s="444"/>
      <c r="V2936" s="438"/>
      <c r="W2936" s="443"/>
      <c r="X2936" s="443"/>
      <c r="Y2936" s="441"/>
      <c r="Z2936" s="445"/>
      <c r="AA2936" s="441"/>
      <c r="AB2936" s="443"/>
      <c r="AC2936" s="441"/>
      <c r="AD2936" s="444"/>
      <c r="AG2936" s="441"/>
      <c r="AH2936" s="441"/>
      <c r="AI2936" s="443"/>
      <c r="AL2936" s="441"/>
      <c r="AN2936" s="441"/>
      <c r="AO2936" s="443"/>
      <c r="AP2936" s="441"/>
      <c r="AQ2936" s="441"/>
      <c r="AR2936" s="441"/>
      <c r="AS2936" s="441"/>
      <c r="AT2936" s="441"/>
      <c r="AU2936" s="441"/>
      <c r="AV2936" s="443"/>
      <c r="AW2936" s="442"/>
      <c r="AY2936" s="441"/>
      <c r="BC2936" s="441"/>
      <c r="BD2936" s="441"/>
      <c r="BE2936" s="441"/>
      <c r="BF2936" s="441"/>
      <c r="BG2936" s="441"/>
      <c r="BH2936" s="441"/>
      <c r="BI2936" s="441"/>
      <c r="BJ2936" s="441"/>
      <c r="BK2936" s="441"/>
    </row>
    <row r="2937" spans="1:63" x14ac:dyDescent="0.25">
      <c r="A2937" s="443"/>
      <c r="B2937" s="438"/>
      <c r="C2937" s="441"/>
      <c r="D2937" s="441"/>
      <c r="E2937" s="441"/>
      <c r="I2937" s="442"/>
      <c r="Q2937" s="443"/>
      <c r="S2937" s="443"/>
      <c r="T2937" s="441"/>
      <c r="U2937" s="444"/>
      <c r="V2937" s="438"/>
      <c r="W2937" s="443"/>
      <c r="X2937" s="443"/>
      <c r="Y2937" s="441"/>
      <c r="Z2937" s="445"/>
      <c r="AA2937" s="441"/>
      <c r="AB2937" s="443"/>
      <c r="AC2937" s="441"/>
      <c r="AD2937" s="444"/>
      <c r="AG2937" s="441"/>
      <c r="AH2937" s="441"/>
      <c r="AI2937" s="443"/>
      <c r="AL2937" s="441"/>
      <c r="AN2937" s="441"/>
      <c r="AO2937" s="443"/>
      <c r="AP2937" s="441"/>
      <c r="AQ2937" s="441"/>
      <c r="AR2937" s="441"/>
      <c r="AS2937" s="441"/>
      <c r="AT2937" s="441"/>
      <c r="AU2937" s="441"/>
      <c r="AV2937" s="443"/>
      <c r="AW2937" s="442"/>
      <c r="AY2937" s="441"/>
      <c r="BC2937" s="441"/>
      <c r="BD2937" s="441"/>
      <c r="BE2937" s="441"/>
      <c r="BF2937" s="441"/>
      <c r="BG2937" s="441"/>
      <c r="BH2937" s="441"/>
      <c r="BI2937" s="441"/>
      <c r="BJ2937" s="441"/>
      <c r="BK2937" s="441"/>
    </row>
    <row r="2938" spans="1:63" x14ac:dyDescent="0.25">
      <c r="A2938" s="443"/>
      <c r="B2938" s="438"/>
      <c r="C2938" s="441"/>
      <c r="D2938" s="441"/>
      <c r="E2938" s="441"/>
      <c r="I2938" s="442"/>
      <c r="Q2938" s="443"/>
      <c r="S2938" s="443"/>
      <c r="T2938" s="441"/>
      <c r="U2938" s="444"/>
      <c r="V2938" s="438"/>
      <c r="W2938" s="443"/>
      <c r="X2938" s="443"/>
      <c r="Y2938" s="441"/>
      <c r="Z2938" s="445"/>
      <c r="AA2938" s="441"/>
      <c r="AB2938" s="443"/>
      <c r="AC2938" s="441"/>
      <c r="AD2938" s="444"/>
      <c r="AG2938" s="441"/>
      <c r="AH2938" s="441"/>
      <c r="AI2938" s="443"/>
      <c r="AL2938" s="441"/>
      <c r="AN2938" s="441"/>
      <c r="AO2938" s="443"/>
      <c r="AP2938" s="441"/>
      <c r="AQ2938" s="441"/>
      <c r="AR2938" s="441"/>
      <c r="AS2938" s="441"/>
      <c r="AT2938" s="441"/>
      <c r="AU2938" s="441"/>
      <c r="AV2938" s="443"/>
      <c r="AW2938" s="442"/>
      <c r="AY2938" s="441"/>
      <c r="BC2938" s="441"/>
      <c r="BD2938" s="441"/>
      <c r="BE2938" s="441"/>
      <c r="BF2938" s="441"/>
      <c r="BG2938" s="441"/>
      <c r="BH2938" s="441"/>
      <c r="BI2938" s="441"/>
      <c r="BJ2938" s="441"/>
      <c r="BK2938" s="441"/>
    </row>
    <row r="2939" spans="1:63" x14ac:dyDescent="0.25">
      <c r="A2939" s="443"/>
      <c r="B2939" s="438"/>
      <c r="C2939" s="441"/>
      <c r="D2939" s="441"/>
      <c r="E2939" s="441"/>
      <c r="I2939" s="442"/>
      <c r="Q2939" s="443"/>
      <c r="S2939" s="443"/>
      <c r="T2939" s="441"/>
      <c r="U2939" s="444"/>
      <c r="V2939" s="438"/>
      <c r="W2939" s="443"/>
      <c r="X2939" s="443"/>
      <c r="Y2939" s="441"/>
      <c r="Z2939" s="445"/>
      <c r="AA2939" s="441"/>
      <c r="AB2939" s="443"/>
      <c r="AC2939" s="441"/>
      <c r="AD2939" s="444"/>
      <c r="AG2939" s="441"/>
      <c r="AH2939" s="441"/>
      <c r="AI2939" s="443"/>
      <c r="AL2939" s="441"/>
      <c r="AN2939" s="441"/>
      <c r="AO2939" s="443"/>
      <c r="AP2939" s="441"/>
      <c r="AQ2939" s="441"/>
      <c r="AR2939" s="441"/>
      <c r="AS2939" s="441"/>
      <c r="AT2939" s="441"/>
      <c r="AU2939" s="441"/>
      <c r="AV2939" s="443"/>
      <c r="AW2939" s="442"/>
      <c r="AY2939" s="441"/>
      <c r="BC2939" s="441"/>
      <c r="BD2939" s="441"/>
      <c r="BE2939" s="441"/>
      <c r="BF2939" s="441"/>
      <c r="BG2939" s="441"/>
      <c r="BH2939" s="441"/>
      <c r="BI2939" s="441"/>
      <c r="BJ2939" s="441"/>
      <c r="BK2939" s="441"/>
    </row>
    <row r="2940" spans="1:63" x14ac:dyDescent="0.25">
      <c r="A2940" s="443"/>
      <c r="B2940" s="438"/>
      <c r="C2940" s="441"/>
      <c r="D2940" s="441"/>
      <c r="E2940" s="441"/>
      <c r="I2940" s="442"/>
      <c r="Q2940" s="443"/>
      <c r="S2940" s="443"/>
      <c r="T2940" s="441"/>
      <c r="U2940" s="444"/>
      <c r="V2940" s="438"/>
      <c r="W2940" s="443"/>
      <c r="X2940" s="443"/>
      <c r="Y2940" s="441"/>
      <c r="Z2940" s="445"/>
      <c r="AA2940" s="441"/>
      <c r="AB2940" s="443"/>
      <c r="AC2940" s="441"/>
      <c r="AD2940" s="444"/>
      <c r="AG2940" s="441"/>
      <c r="AH2940" s="441"/>
      <c r="AI2940" s="443"/>
      <c r="AL2940" s="441"/>
      <c r="AN2940" s="441"/>
      <c r="AO2940" s="443"/>
      <c r="AP2940" s="441"/>
      <c r="AQ2940" s="441"/>
      <c r="AR2940" s="441"/>
      <c r="AS2940" s="441"/>
      <c r="AT2940" s="441"/>
      <c r="AU2940" s="441"/>
      <c r="AV2940" s="443"/>
      <c r="AW2940" s="442"/>
      <c r="AY2940" s="441"/>
      <c r="BC2940" s="441"/>
      <c r="BD2940" s="441"/>
      <c r="BE2940" s="441"/>
      <c r="BF2940" s="441"/>
      <c r="BG2940" s="441"/>
      <c r="BH2940" s="441"/>
      <c r="BI2940" s="441"/>
      <c r="BJ2940" s="441"/>
      <c r="BK2940" s="441"/>
    </row>
    <row r="2941" spans="1:63" x14ac:dyDescent="0.25">
      <c r="A2941" s="443"/>
      <c r="B2941" s="438"/>
      <c r="C2941" s="441"/>
      <c r="D2941" s="441"/>
      <c r="E2941" s="441"/>
      <c r="I2941" s="442"/>
      <c r="Q2941" s="443"/>
      <c r="S2941" s="443"/>
      <c r="T2941" s="441"/>
      <c r="U2941" s="444"/>
      <c r="V2941" s="438"/>
      <c r="W2941" s="443"/>
      <c r="X2941" s="443"/>
      <c r="Y2941" s="441"/>
      <c r="Z2941" s="445"/>
      <c r="AA2941" s="441"/>
      <c r="AB2941" s="443"/>
      <c r="AC2941" s="441"/>
      <c r="AD2941" s="444"/>
      <c r="AG2941" s="441"/>
      <c r="AH2941" s="441"/>
      <c r="AI2941" s="443"/>
      <c r="AL2941" s="441"/>
      <c r="AN2941" s="441"/>
      <c r="AO2941" s="443"/>
      <c r="AP2941" s="441"/>
      <c r="AQ2941" s="441"/>
      <c r="AR2941" s="441"/>
      <c r="AS2941" s="441"/>
      <c r="AT2941" s="441"/>
      <c r="AU2941" s="441"/>
      <c r="AV2941" s="443"/>
      <c r="AW2941" s="442"/>
      <c r="AY2941" s="441"/>
      <c r="BC2941" s="441"/>
      <c r="BD2941" s="441"/>
      <c r="BE2941" s="441"/>
      <c r="BF2941" s="441"/>
      <c r="BG2941" s="441"/>
      <c r="BH2941" s="441"/>
      <c r="BI2941" s="441"/>
      <c r="BJ2941" s="441"/>
      <c r="BK2941" s="441"/>
    </row>
    <row r="2942" spans="1:63" x14ac:dyDescent="0.25">
      <c r="A2942" s="443"/>
      <c r="B2942" s="438"/>
      <c r="C2942" s="441"/>
      <c r="D2942" s="441"/>
      <c r="E2942" s="441"/>
      <c r="I2942" s="442"/>
      <c r="Q2942" s="443"/>
      <c r="S2942" s="443"/>
      <c r="T2942" s="441"/>
      <c r="U2942" s="444"/>
      <c r="V2942" s="438"/>
      <c r="W2942" s="443"/>
      <c r="X2942" s="443"/>
      <c r="Y2942" s="441"/>
      <c r="Z2942" s="445"/>
      <c r="AA2942" s="441"/>
      <c r="AB2942" s="443"/>
      <c r="AC2942" s="441"/>
      <c r="AD2942" s="444"/>
      <c r="AG2942" s="441"/>
      <c r="AH2942" s="441"/>
      <c r="AI2942" s="443"/>
      <c r="AL2942" s="441"/>
      <c r="AN2942" s="441"/>
      <c r="AO2942" s="443"/>
      <c r="AP2942" s="441"/>
      <c r="AQ2942" s="441"/>
      <c r="AR2942" s="441"/>
      <c r="AS2942" s="441"/>
      <c r="AT2942" s="441"/>
      <c r="AU2942" s="441"/>
      <c r="AV2942" s="443"/>
      <c r="AW2942" s="442"/>
      <c r="AY2942" s="441"/>
      <c r="BC2942" s="441"/>
      <c r="BD2942" s="441"/>
      <c r="BE2942" s="441"/>
      <c r="BF2942" s="441"/>
      <c r="BG2942" s="441"/>
      <c r="BH2942" s="441"/>
      <c r="BI2942" s="441"/>
      <c r="BJ2942" s="441"/>
      <c r="BK2942" s="441"/>
    </row>
    <row r="2943" spans="1:63" x14ac:dyDescent="0.25">
      <c r="A2943" s="443"/>
      <c r="B2943" s="438"/>
      <c r="C2943" s="441"/>
      <c r="D2943" s="441"/>
      <c r="E2943" s="441"/>
      <c r="I2943" s="442"/>
      <c r="Q2943" s="443"/>
      <c r="S2943" s="443"/>
      <c r="T2943" s="441"/>
      <c r="U2943" s="444"/>
      <c r="V2943" s="438"/>
      <c r="W2943" s="443"/>
      <c r="X2943" s="443"/>
      <c r="Y2943" s="441"/>
      <c r="Z2943" s="445"/>
      <c r="AA2943" s="441"/>
      <c r="AB2943" s="443"/>
      <c r="AC2943" s="441"/>
      <c r="AD2943" s="444"/>
      <c r="AG2943" s="441"/>
      <c r="AH2943" s="441"/>
      <c r="AI2943" s="443"/>
      <c r="AL2943" s="441"/>
      <c r="AN2943" s="441"/>
      <c r="AO2943" s="443"/>
      <c r="AP2943" s="441"/>
      <c r="AQ2943" s="441"/>
      <c r="AR2943" s="441"/>
      <c r="AS2943" s="441"/>
      <c r="AT2943" s="441"/>
      <c r="AU2943" s="441"/>
      <c r="AV2943" s="443"/>
      <c r="AW2943" s="442"/>
      <c r="AY2943" s="441"/>
      <c r="BC2943" s="441"/>
      <c r="BD2943" s="441"/>
      <c r="BE2943" s="441"/>
      <c r="BF2943" s="441"/>
      <c r="BG2943" s="441"/>
      <c r="BH2943" s="441"/>
      <c r="BI2943" s="441"/>
      <c r="BJ2943" s="441"/>
      <c r="BK2943" s="441"/>
    </row>
    <row r="2944" spans="1:63" x14ac:dyDescent="0.25">
      <c r="A2944" s="443"/>
      <c r="B2944" s="438"/>
      <c r="C2944" s="441"/>
      <c r="D2944" s="441"/>
      <c r="E2944" s="441"/>
      <c r="I2944" s="442"/>
      <c r="Q2944" s="443"/>
      <c r="S2944" s="443"/>
      <c r="T2944" s="441"/>
      <c r="U2944" s="444"/>
      <c r="V2944" s="438"/>
      <c r="W2944" s="443"/>
      <c r="X2944" s="443"/>
      <c r="Y2944" s="441"/>
      <c r="Z2944" s="445"/>
      <c r="AA2944" s="441"/>
      <c r="AB2944" s="443"/>
      <c r="AC2944" s="441"/>
      <c r="AD2944" s="444"/>
      <c r="AG2944" s="441"/>
      <c r="AH2944" s="441"/>
      <c r="AI2944" s="443"/>
      <c r="AL2944" s="441"/>
      <c r="AN2944" s="441"/>
      <c r="AO2944" s="443"/>
      <c r="AP2944" s="441"/>
      <c r="AQ2944" s="441"/>
      <c r="AR2944" s="441"/>
      <c r="AS2944" s="441"/>
      <c r="AT2944" s="441"/>
      <c r="AU2944" s="441"/>
      <c r="AV2944" s="443"/>
      <c r="AW2944" s="442"/>
      <c r="AY2944" s="441"/>
      <c r="BC2944" s="441"/>
      <c r="BD2944" s="441"/>
      <c r="BE2944" s="441"/>
      <c r="BF2944" s="441"/>
      <c r="BG2944" s="441"/>
      <c r="BH2944" s="441"/>
      <c r="BI2944" s="441"/>
      <c r="BJ2944" s="441"/>
      <c r="BK2944" s="441"/>
    </row>
    <row r="2945" spans="1:63" x14ac:dyDescent="0.25">
      <c r="A2945" s="443"/>
      <c r="B2945" s="438"/>
      <c r="C2945" s="441"/>
      <c r="D2945" s="441"/>
      <c r="E2945" s="441"/>
      <c r="I2945" s="442"/>
      <c r="Q2945" s="443"/>
      <c r="S2945" s="443"/>
      <c r="T2945" s="441"/>
      <c r="U2945" s="444"/>
      <c r="V2945" s="438"/>
      <c r="W2945" s="443"/>
      <c r="X2945" s="443"/>
      <c r="Y2945" s="441"/>
      <c r="Z2945" s="445"/>
      <c r="AA2945" s="441"/>
      <c r="AB2945" s="443"/>
      <c r="AC2945" s="441"/>
      <c r="AD2945" s="444"/>
      <c r="AG2945" s="441"/>
      <c r="AH2945" s="441"/>
      <c r="AI2945" s="443"/>
      <c r="AL2945" s="441"/>
      <c r="AN2945" s="441"/>
      <c r="AO2945" s="443"/>
      <c r="AP2945" s="441"/>
      <c r="AQ2945" s="441"/>
      <c r="AR2945" s="441"/>
      <c r="AS2945" s="441"/>
      <c r="AT2945" s="441"/>
      <c r="AU2945" s="441"/>
      <c r="AV2945" s="443"/>
      <c r="AW2945" s="442"/>
      <c r="AY2945" s="441"/>
      <c r="BC2945" s="441"/>
      <c r="BD2945" s="441"/>
      <c r="BE2945" s="441"/>
      <c r="BF2945" s="441"/>
      <c r="BG2945" s="441"/>
      <c r="BH2945" s="441"/>
      <c r="BI2945" s="441"/>
      <c r="BJ2945" s="441"/>
      <c r="BK2945" s="441"/>
    </row>
    <row r="2946" spans="1:63" x14ac:dyDescent="0.25">
      <c r="A2946" s="443"/>
      <c r="B2946" s="438"/>
      <c r="C2946" s="441"/>
      <c r="D2946" s="441"/>
      <c r="E2946" s="441"/>
      <c r="I2946" s="442"/>
      <c r="Q2946" s="443"/>
      <c r="S2946" s="443"/>
      <c r="T2946" s="441"/>
      <c r="U2946" s="444"/>
      <c r="V2946" s="438"/>
      <c r="W2946" s="443"/>
      <c r="X2946" s="443"/>
      <c r="Y2946" s="441"/>
      <c r="Z2946" s="445"/>
      <c r="AA2946" s="441"/>
      <c r="AB2946" s="443"/>
      <c r="AC2946" s="441"/>
      <c r="AD2946" s="444"/>
      <c r="AG2946" s="441"/>
      <c r="AH2946" s="441"/>
      <c r="AI2946" s="443"/>
      <c r="AL2946" s="441"/>
      <c r="AN2946" s="441"/>
      <c r="AO2946" s="443"/>
      <c r="AP2946" s="441"/>
      <c r="AQ2946" s="441"/>
      <c r="AR2946" s="441"/>
      <c r="AS2946" s="441"/>
      <c r="AT2946" s="441"/>
      <c r="AU2946" s="441"/>
      <c r="AV2946" s="443"/>
      <c r="AW2946" s="442"/>
      <c r="AY2946" s="441"/>
      <c r="BC2946" s="441"/>
      <c r="BD2946" s="441"/>
      <c r="BE2946" s="441"/>
      <c r="BF2946" s="441"/>
      <c r="BG2946" s="441"/>
      <c r="BH2946" s="441"/>
      <c r="BI2946" s="441"/>
      <c r="BJ2946" s="441"/>
      <c r="BK2946" s="441"/>
    </row>
    <row r="2947" spans="1:63" x14ac:dyDescent="0.25">
      <c r="A2947" s="443"/>
      <c r="B2947" s="438"/>
      <c r="C2947" s="441"/>
      <c r="D2947" s="441"/>
      <c r="E2947" s="441"/>
      <c r="I2947" s="442"/>
      <c r="Q2947" s="443"/>
      <c r="S2947" s="443"/>
      <c r="T2947" s="441"/>
      <c r="U2947" s="444"/>
      <c r="V2947" s="438"/>
      <c r="W2947" s="443"/>
      <c r="X2947" s="443"/>
      <c r="Y2947" s="441"/>
      <c r="Z2947" s="445"/>
      <c r="AA2947" s="441"/>
      <c r="AB2947" s="443"/>
      <c r="AC2947" s="441"/>
      <c r="AD2947" s="444"/>
      <c r="AG2947" s="441"/>
      <c r="AH2947" s="441"/>
      <c r="AI2947" s="443"/>
      <c r="AL2947" s="441"/>
      <c r="AN2947" s="441"/>
      <c r="AO2947" s="443"/>
      <c r="AP2947" s="441"/>
      <c r="AQ2947" s="441"/>
      <c r="AR2947" s="441"/>
      <c r="AS2947" s="441"/>
      <c r="AT2947" s="441"/>
      <c r="AU2947" s="441"/>
      <c r="AV2947" s="443"/>
      <c r="AW2947" s="442"/>
      <c r="AY2947" s="441"/>
      <c r="BC2947" s="441"/>
      <c r="BD2947" s="441"/>
      <c r="BE2947" s="441"/>
      <c r="BF2947" s="441"/>
      <c r="BG2947" s="441"/>
      <c r="BH2947" s="441"/>
      <c r="BI2947" s="441"/>
      <c r="BJ2947" s="441"/>
      <c r="BK2947" s="441"/>
    </row>
    <row r="2948" spans="1:63" x14ac:dyDescent="0.25">
      <c r="A2948" s="443"/>
      <c r="B2948" s="438"/>
      <c r="C2948" s="441"/>
      <c r="D2948" s="441"/>
      <c r="E2948" s="441"/>
      <c r="I2948" s="442"/>
      <c r="Q2948" s="443"/>
      <c r="S2948" s="443"/>
      <c r="T2948" s="441"/>
      <c r="U2948" s="444"/>
      <c r="V2948" s="438"/>
      <c r="W2948" s="443"/>
      <c r="X2948" s="443"/>
      <c r="Y2948" s="441"/>
      <c r="Z2948" s="445"/>
      <c r="AA2948" s="441"/>
      <c r="AB2948" s="443"/>
      <c r="AC2948" s="441"/>
      <c r="AD2948" s="444"/>
      <c r="AG2948" s="441"/>
      <c r="AH2948" s="441"/>
      <c r="AI2948" s="443"/>
      <c r="AL2948" s="441"/>
      <c r="AN2948" s="441"/>
      <c r="AO2948" s="443"/>
      <c r="AP2948" s="441"/>
      <c r="AQ2948" s="441"/>
      <c r="AR2948" s="441"/>
      <c r="AS2948" s="441"/>
      <c r="AT2948" s="441"/>
      <c r="AU2948" s="441"/>
      <c r="AV2948" s="443"/>
      <c r="AW2948" s="442"/>
      <c r="AY2948" s="441"/>
      <c r="BC2948" s="441"/>
      <c r="BD2948" s="441"/>
      <c r="BE2948" s="441"/>
      <c r="BF2948" s="441"/>
      <c r="BG2948" s="441"/>
      <c r="BH2948" s="441"/>
      <c r="BI2948" s="441"/>
      <c r="BJ2948" s="441"/>
      <c r="BK2948" s="441"/>
    </row>
    <row r="2949" spans="1:63" x14ac:dyDescent="0.25">
      <c r="A2949" s="443"/>
      <c r="B2949" s="438"/>
      <c r="C2949" s="441"/>
      <c r="D2949" s="441"/>
      <c r="E2949" s="441"/>
      <c r="I2949" s="442"/>
      <c r="Q2949" s="443"/>
      <c r="S2949" s="443"/>
      <c r="T2949" s="441"/>
      <c r="U2949" s="444"/>
      <c r="V2949" s="438"/>
      <c r="W2949" s="443"/>
      <c r="X2949" s="443"/>
      <c r="Y2949" s="441"/>
      <c r="Z2949" s="445"/>
      <c r="AA2949" s="441"/>
      <c r="AB2949" s="443"/>
      <c r="AC2949" s="441"/>
      <c r="AD2949" s="444"/>
      <c r="AG2949" s="441"/>
      <c r="AH2949" s="441"/>
      <c r="AI2949" s="443"/>
      <c r="AL2949" s="441"/>
      <c r="AN2949" s="441"/>
      <c r="AO2949" s="443"/>
      <c r="AP2949" s="441"/>
      <c r="AQ2949" s="441"/>
      <c r="AR2949" s="441"/>
      <c r="AS2949" s="441"/>
      <c r="AT2949" s="441"/>
      <c r="AU2949" s="441"/>
      <c r="AV2949" s="443"/>
      <c r="AW2949" s="442"/>
      <c r="AY2949" s="441"/>
      <c r="BC2949" s="441"/>
      <c r="BD2949" s="441"/>
      <c r="BE2949" s="441"/>
      <c r="BF2949" s="441"/>
      <c r="BG2949" s="441"/>
      <c r="BH2949" s="441"/>
      <c r="BI2949" s="441"/>
      <c r="BJ2949" s="441"/>
      <c r="BK2949" s="441"/>
    </row>
    <row r="2950" spans="1:63" x14ac:dyDescent="0.25">
      <c r="A2950" s="443"/>
      <c r="B2950" s="438"/>
      <c r="C2950" s="441"/>
      <c r="D2950" s="441"/>
      <c r="E2950" s="441"/>
      <c r="I2950" s="442"/>
      <c r="Q2950" s="443"/>
      <c r="S2950" s="443"/>
      <c r="T2950" s="441"/>
      <c r="U2950" s="444"/>
      <c r="V2950" s="438"/>
      <c r="W2950" s="443"/>
      <c r="X2950" s="443"/>
      <c r="Y2950" s="441"/>
      <c r="Z2950" s="445"/>
      <c r="AA2950" s="441"/>
      <c r="AB2950" s="443"/>
      <c r="AC2950" s="441"/>
      <c r="AD2950" s="444"/>
      <c r="AG2950" s="441"/>
      <c r="AH2950" s="441"/>
      <c r="AI2950" s="443"/>
      <c r="AL2950" s="441"/>
      <c r="AN2950" s="441"/>
      <c r="AO2950" s="443"/>
      <c r="AP2950" s="441"/>
      <c r="AQ2950" s="441"/>
      <c r="AR2950" s="441"/>
      <c r="AS2950" s="441"/>
      <c r="AT2950" s="441"/>
      <c r="AU2950" s="441"/>
      <c r="AV2950" s="443"/>
      <c r="AW2950" s="442"/>
      <c r="AY2950" s="441"/>
      <c r="BC2950" s="441"/>
      <c r="BD2950" s="441"/>
      <c r="BE2950" s="441"/>
      <c r="BF2950" s="441"/>
      <c r="BG2950" s="441"/>
      <c r="BH2950" s="441"/>
      <c r="BI2950" s="441"/>
      <c r="BJ2950" s="441"/>
      <c r="BK2950" s="441"/>
    </row>
    <row r="2951" spans="1:63" x14ac:dyDescent="0.25">
      <c r="A2951" s="443"/>
      <c r="B2951" s="438"/>
      <c r="C2951" s="441"/>
      <c r="D2951" s="441"/>
      <c r="E2951" s="441"/>
      <c r="I2951" s="442"/>
      <c r="Q2951" s="443"/>
      <c r="S2951" s="443"/>
      <c r="T2951" s="441"/>
      <c r="U2951" s="444"/>
      <c r="V2951" s="438"/>
      <c r="W2951" s="443"/>
      <c r="X2951" s="443"/>
      <c r="Y2951" s="441"/>
      <c r="Z2951" s="445"/>
      <c r="AA2951" s="441"/>
      <c r="AB2951" s="443"/>
      <c r="AC2951" s="441"/>
      <c r="AD2951" s="444"/>
      <c r="AG2951" s="441"/>
      <c r="AH2951" s="441"/>
      <c r="AI2951" s="443"/>
      <c r="AL2951" s="441"/>
      <c r="AN2951" s="441"/>
      <c r="AO2951" s="443"/>
      <c r="AP2951" s="441"/>
      <c r="AQ2951" s="441"/>
      <c r="AR2951" s="441"/>
      <c r="AS2951" s="441"/>
      <c r="AT2951" s="441"/>
      <c r="AU2951" s="441"/>
      <c r="AV2951" s="443"/>
      <c r="AW2951" s="442"/>
      <c r="AY2951" s="441"/>
      <c r="BC2951" s="441"/>
      <c r="BD2951" s="441"/>
      <c r="BE2951" s="441"/>
      <c r="BF2951" s="441"/>
      <c r="BG2951" s="441"/>
      <c r="BH2951" s="441"/>
      <c r="BI2951" s="441"/>
      <c r="BJ2951" s="441"/>
      <c r="BK2951" s="441"/>
    </row>
    <row r="2952" spans="1:63" x14ac:dyDescent="0.25">
      <c r="A2952" s="443"/>
      <c r="B2952" s="438"/>
      <c r="C2952" s="441"/>
      <c r="D2952" s="441"/>
      <c r="E2952" s="441"/>
      <c r="I2952" s="442"/>
      <c r="Q2952" s="443"/>
      <c r="S2952" s="443"/>
      <c r="T2952" s="441"/>
      <c r="U2952" s="444"/>
      <c r="V2952" s="438"/>
      <c r="W2952" s="443"/>
      <c r="X2952" s="443"/>
      <c r="Y2952" s="441"/>
      <c r="Z2952" s="445"/>
      <c r="AA2952" s="441"/>
      <c r="AB2952" s="443"/>
      <c r="AC2952" s="441"/>
      <c r="AD2952" s="444"/>
      <c r="AG2952" s="441"/>
      <c r="AH2952" s="441"/>
      <c r="AI2952" s="443"/>
      <c r="AL2952" s="441"/>
      <c r="AN2952" s="441"/>
      <c r="AO2952" s="443"/>
      <c r="AP2952" s="441"/>
      <c r="AQ2952" s="441"/>
      <c r="AR2952" s="441"/>
      <c r="AS2952" s="441"/>
      <c r="AT2952" s="441"/>
      <c r="AU2952" s="441"/>
      <c r="AV2952" s="443"/>
      <c r="AW2952" s="442"/>
      <c r="AY2952" s="441"/>
      <c r="BC2952" s="441"/>
      <c r="BD2952" s="441"/>
      <c r="BE2952" s="441"/>
      <c r="BF2952" s="441"/>
      <c r="BG2952" s="441"/>
      <c r="BH2952" s="441"/>
      <c r="BI2952" s="441"/>
      <c r="BJ2952" s="441"/>
      <c r="BK2952" s="441"/>
    </row>
    <row r="2953" spans="1:63" x14ac:dyDescent="0.25">
      <c r="A2953" s="443"/>
      <c r="B2953" s="438"/>
      <c r="C2953" s="441"/>
      <c r="D2953" s="441"/>
      <c r="E2953" s="441"/>
      <c r="I2953" s="442"/>
      <c r="Q2953" s="443"/>
      <c r="S2953" s="443"/>
      <c r="T2953" s="441"/>
      <c r="U2953" s="444"/>
      <c r="V2953" s="438"/>
      <c r="W2953" s="443"/>
      <c r="X2953" s="443"/>
      <c r="Y2953" s="441"/>
      <c r="Z2953" s="445"/>
      <c r="AA2953" s="441"/>
      <c r="AB2953" s="443"/>
      <c r="AC2953" s="441"/>
      <c r="AD2953" s="444"/>
      <c r="AG2953" s="441"/>
      <c r="AH2953" s="441"/>
      <c r="AI2953" s="443"/>
      <c r="AL2953" s="441"/>
      <c r="AN2953" s="441"/>
      <c r="AO2953" s="443"/>
      <c r="AP2953" s="441"/>
      <c r="AQ2953" s="441"/>
      <c r="AR2953" s="441"/>
      <c r="AS2953" s="441"/>
      <c r="AT2953" s="441"/>
      <c r="AU2953" s="441"/>
      <c r="AV2953" s="443"/>
      <c r="AW2953" s="442"/>
      <c r="AY2953" s="441"/>
      <c r="BC2953" s="441"/>
      <c r="BD2953" s="441"/>
      <c r="BE2953" s="441"/>
      <c r="BF2953" s="441"/>
      <c r="BG2953" s="441"/>
      <c r="BH2953" s="441"/>
      <c r="BI2953" s="441"/>
      <c r="BJ2953" s="441"/>
      <c r="BK2953" s="441"/>
    </row>
    <row r="2954" spans="1:63" x14ac:dyDescent="0.25">
      <c r="A2954" s="443"/>
      <c r="B2954" s="438"/>
      <c r="C2954" s="441"/>
      <c r="D2954" s="441"/>
      <c r="E2954" s="441"/>
      <c r="I2954" s="442"/>
      <c r="Q2954" s="443"/>
      <c r="S2954" s="443"/>
      <c r="T2954" s="441"/>
      <c r="U2954" s="444"/>
      <c r="V2954" s="438"/>
      <c r="W2954" s="443"/>
      <c r="X2954" s="443"/>
      <c r="Y2954" s="441"/>
      <c r="Z2954" s="445"/>
      <c r="AA2954" s="441"/>
      <c r="AB2954" s="443"/>
      <c r="AC2954" s="441"/>
      <c r="AD2954" s="444"/>
      <c r="AG2954" s="441"/>
      <c r="AH2954" s="441"/>
      <c r="AI2954" s="443"/>
      <c r="AL2954" s="441"/>
      <c r="AN2954" s="441"/>
      <c r="AO2954" s="443"/>
      <c r="AP2954" s="441"/>
      <c r="AQ2954" s="441"/>
      <c r="AR2954" s="441"/>
      <c r="AS2954" s="441"/>
      <c r="AT2954" s="441"/>
      <c r="AU2954" s="441"/>
      <c r="AV2954" s="443"/>
      <c r="AW2954" s="442"/>
      <c r="AY2954" s="441"/>
      <c r="BC2954" s="441"/>
      <c r="BD2954" s="441"/>
      <c r="BE2954" s="441"/>
      <c r="BF2954" s="441"/>
      <c r="BG2954" s="441"/>
      <c r="BH2954" s="441"/>
      <c r="BI2954" s="441"/>
      <c r="BJ2954" s="441"/>
      <c r="BK2954" s="441"/>
    </row>
    <row r="2955" spans="1:63" x14ac:dyDescent="0.25">
      <c r="A2955" s="443"/>
      <c r="B2955" s="438"/>
      <c r="C2955" s="441"/>
      <c r="D2955" s="441"/>
      <c r="E2955" s="441"/>
      <c r="I2955" s="442"/>
      <c r="Q2955" s="443"/>
      <c r="S2955" s="443"/>
      <c r="T2955" s="441"/>
      <c r="U2955" s="444"/>
      <c r="V2955" s="438"/>
      <c r="W2955" s="443"/>
      <c r="X2955" s="443"/>
      <c r="Y2955" s="441"/>
      <c r="Z2955" s="445"/>
      <c r="AA2955" s="441"/>
      <c r="AB2955" s="443"/>
      <c r="AC2955" s="441"/>
      <c r="AD2955" s="444"/>
      <c r="AG2955" s="441"/>
      <c r="AH2955" s="441"/>
      <c r="AI2955" s="443"/>
      <c r="AL2955" s="441"/>
      <c r="AN2955" s="441"/>
      <c r="AO2955" s="443"/>
      <c r="AP2955" s="441"/>
      <c r="AQ2955" s="441"/>
      <c r="AR2955" s="441"/>
      <c r="AS2955" s="441"/>
      <c r="AT2955" s="441"/>
      <c r="AU2955" s="441"/>
      <c r="AV2955" s="443"/>
      <c r="AW2955" s="442"/>
      <c r="AY2955" s="441"/>
      <c r="BC2955" s="441"/>
      <c r="BD2955" s="441"/>
      <c r="BE2955" s="441"/>
      <c r="BF2955" s="441"/>
      <c r="BG2955" s="441"/>
      <c r="BH2955" s="441"/>
      <c r="BI2955" s="441"/>
      <c r="BJ2955" s="441"/>
      <c r="BK2955" s="441"/>
    </row>
    <row r="2956" spans="1:63" x14ac:dyDescent="0.25">
      <c r="A2956" s="443"/>
      <c r="B2956" s="438"/>
      <c r="C2956" s="441"/>
      <c r="D2956" s="441"/>
      <c r="E2956" s="441"/>
      <c r="I2956" s="442"/>
      <c r="Q2956" s="443"/>
      <c r="S2956" s="443"/>
      <c r="T2956" s="441"/>
      <c r="U2956" s="444"/>
      <c r="V2956" s="438"/>
      <c r="W2956" s="443"/>
      <c r="X2956" s="443"/>
      <c r="Y2956" s="441"/>
      <c r="Z2956" s="445"/>
      <c r="AA2956" s="441"/>
      <c r="AB2956" s="443"/>
      <c r="AC2956" s="441"/>
      <c r="AD2956" s="444"/>
      <c r="AG2956" s="441"/>
      <c r="AH2956" s="441"/>
      <c r="AI2956" s="443"/>
      <c r="AL2956" s="441"/>
      <c r="AN2956" s="441"/>
      <c r="AO2956" s="443"/>
      <c r="AP2956" s="441"/>
      <c r="AQ2956" s="441"/>
      <c r="AR2956" s="441"/>
      <c r="AS2956" s="441"/>
      <c r="AT2956" s="441"/>
      <c r="AU2956" s="441"/>
      <c r="AV2956" s="443"/>
      <c r="AW2956" s="442"/>
      <c r="AY2956" s="441"/>
      <c r="BC2956" s="441"/>
      <c r="BD2956" s="441"/>
      <c r="BE2956" s="441"/>
      <c r="BF2956" s="441"/>
      <c r="BG2956" s="441"/>
      <c r="BH2956" s="441"/>
      <c r="BI2956" s="441"/>
      <c r="BJ2956" s="441"/>
      <c r="BK2956" s="441"/>
    </row>
    <row r="2957" spans="1:63" x14ac:dyDescent="0.25">
      <c r="A2957" s="443"/>
      <c r="B2957" s="438"/>
      <c r="C2957" s="441"/>
      <c r="D2957" s="441"/>
      <c r="E2957" s="441"/>
      <c r="I2957" s="442"/>
      <c r="Q2957" s="443"/>
      <c r="S2957" s="443"/>
      <c r="T2957" s="441"/>
      <c r="U2957" s="444"/>
      <c r="V2957" s="438"/>
      <c r="W2957" s="443"/>
      <c r="X2957" s="443"/>
      <c r="Y2957" s="441"/>
      <c r="Z2957" s="445"/>
      <c r="AA2957" s="441"/>
      <c r="AB2957" s="443"/>
      <c r="AC2957" s="441"/>
      <c r="AD2957" s="444"/>
      <c r="AG2957" s="441"/>
      <c r="AH2957" s="441"/>
      <c r="AI2957" s="443"/>
      <c r="AL2957" s="441"/>
      <c r="AN2957" s="441"/>
      <c r="AO2957" s="443"/>
      <c r="AP2957" s="441"/>
      <c r="AQ2957" s="441"/>
      <c r="AR2957" s="441"/>
      <c r="AS2957" s="441"/>
      <c r="AT2957" s="441"/>
      <c r="AU2957" s="441"/>
      <c r="AV2957" s="443"/>
      <c r="AW2957" s="442"/>
      <c r="AY2957" s="441"/>
      <c r="BC2957" s="441"/>
      <c r="BD2957" s="441"/>
      <c r="BE2957" s="441"/>
      <c r="BF2957" s="441"/>
      <c r="BG2957" s="441"/>
      <c r="BH2957" s="441"/>
      <c r="BI2957" s="441"/>
      <c r="BJ2957" s="441"/>
      <c r="BK2957" s="441"/>
    </row>
    <row r="2958" spans="1:63" x14ac:dyDescent="0.25">
      <c r="A2958" s="443"/>
      <c r="B2958" s="438"/>
      <c r="C2958" s="441"/>
      <c r="D2958" s="441"/>
      <c r="E2958" s="441"/>
      <c r="I2958" s="442"/>
      <c r="Q2958" s="443"/>
      <c r="S2958" s="443"/>
      <c r="T2958" s="441"/>
      <c r="U2958" s="444"/>
      <c r="V2958" s="438"/>
      <c r="W2958" s="443"/>
      <c r="X2958" s="443"/>
      <c r="Y2958" s="441"/>
      <c r="Z2958" s="445"/>
      <c r="AA2958" s="441"/>
      <c r="AB2958" s="443"/>
      <c r="AC2958" s="441"/>
      <c r="AD2958" s="444"/>
      <c r="AG2958" s="441"/>
      <c r="AH2958" s="441"/>
      <c r="AI2958" s="443"/>
      <c r="AL2958" s="441"/>
      <c r="AN2958" s="441"/>
      <c r="AO2958" s="443"/>
      <c r="AP2958" s="441"/>
      <c r="AQ2958" s="441"/>
      <c r="AR2958" s="441"/>
      <c r="AS2958" s="441"/>
      <c r="AT2958" s="441"/>
      <c r="AU2958" s="441"/>
      <c r="AV2958" s="443"/>
      <c r="AW2958" s="442"/>
      <c r="AY2958" s="441"/>
      <c r="BC2958" s="441"/>
      <c r="BD2958" s="441"/>
      <c r="BE2958" s="441"/>
      <c r="BF2958" s="441"/>
      <c r="BG2958" s="441"/>
      <c r="BH2958" s="441"/>
      <c r="BI2958" s="441"/>
      <c r="BJ2958" s="441"/>
      <c r="BK2958" s="441"/>
    </row>
    <row r="2959" spans="1:63" x14ac:dyDescent="0.25">
      <c r="A2959" s="443"/>
      <c r="B2959" s="438"/>
      <c r="C2959" s="441"/>
      <c r="D2959" s="441"/>
      <c r="E2959" s="441"/>
      <c r="I2959" s="442"/>
      <c r="Q2959" s="443"/>
      <c r="S2959" s="443"/>
      <c r="T2959" s="441"/>
      <c r="U2959" s="444"/>
      <c r="V2959" s="438"/>
      <c r="W2959" s="443"/>
      <c r="X2959" s="443"/>
      <c r="Y2959" s="441"/>
      <c r="Z2959" s="445"/>
      <c r="AA2959" s="441"/>
      <c r="AB2959" s="443"/>
      <c r="AC2959" s="441"/>
      <c r="AD2959" s="444"/>
      <c r="AG2959" s="441"/>
      <c r="AH2959" s="441"/>
      <c r="AI2959" s="443"/>
      <c r="AL2959" s="441"/>
      <c r="AN2959" s="441"/>
      <c r="AO2959" s="443"/>
      <c r="AP2959" s="441"/>
      <c r="AQ2959" s="441"/>
      <c r="AR2959" s="441"/>
      <c r="AS2959" s="441"/>
      <c r="AT2959" s="441"/>
      <c r="AU2959" s="441"/>
      <c r="AV2959" s="443"/>
      <c r="AW2959" s="442"/>
      <c r="AY2959" s="441"/>
      <c r="BC2959" s="441"/>
      <c r="BD2959" s="441"/>
      <c r="BE2959" s="441"/>
      <c r="BF2959" s="441"/>
      <c r="BG2959" s="441"/>
      <c r="BH2959" s="441"/>
      <c r="BI2959" s="441"/>
      <c r="BJ2959" s="441"/>
      <c r="BK2959" s="441"/>
    </row>
    <row r="2960" spans="1:63" x14ac:dyDescent="0.25">
      <c r="A2960" s="443"/>
      <c r="B2960" s="438"/>
      <c r="C2960" s="441"/>
      <c r="D2960" s="441"/>
      <c r="E2960" s="441"/>
      <c r="I2960" s="442"/>
      <c r="Q2960" s="443"/>
      <c r="S2960" s="443"/>
      <c r="T2960" s="441"/>
      <c r="U2960" s="444"/>
      <c r="V2960" s="438"/>
      <c r="W2960" s="443"/>
      <c r="X2960" s="443"/>
      <c r="Y2960" s="441"/>
      <c r="Z2960" s="445"/>
      <c r="AA2960" s="441"/>
      <c r="AB2960" s="443"/>
      <c r="AC2960" s="441"/>
      <c r="AD2960" s="444"/>
      <c r="AG2960" s="441"/>
      <c r="AH2960" s="441"/>
      <c r="AI2960" s="443"/>
      <c r="AL2960" s="441"/>
      <c r="AN2960" s="441"/>
      <c r="AO2960" s="443"/>
      <c r="AP2960" s="441"/>
      <c r="AQ2960" s="441"/>
      <c r="AR2960" s="441"/>
      <c r="AS2960" s="441"/>
      <c r="AT2960" s="441"/>
      <c r="AU2960" s="441"/>
      <c r="AV2960" s="443"/>
      <c r="AW2960" s="442"/>
      <c r="AY2960" s="441"/>
      <c r="BC2960" s="441"/>
      <c r="BD2960" s="441"/>
      <c r="BE2960" s="441"/>
      <c r="BF2960" s="441"/>
      <c r="BG2960" s="441"/>
      <c r="BH2960" s="441"/>
      <c r="BI2960" s="441"/>
      <c r="BJ2960" s="441"/>
      <c r="BK2960" s="441"/>
    </row>
    <row r="2961" spans="1:63" x14ac:dyDescent="0.25">
      <c r="A2961" s="443"/>
      <c r="B2961" s="438"/>
      <c r="C2961" s="441"/>
      <c r="D2961" s="441"/>
      <c r="E2961" s="441"/>
      <c r="I2961" s="442"/>
      <c r="Q2961" s="443"/>
      <c r="S2961" s="443"/>
      <c r="T2961" s="441"/>
      <c r="U2961" s="444"/>
      <c r="V2961" s="438"/>
      <c r="W2961" s="443"/>
      <c r="X2961" s="443"/>
      <c r="Y2961" s="441"/>
      <c r="Z2961" s="445"/>
      <c r="AA2961" s="441"/>
      <c r="AB2961" s="443"/>
      <c r="AC2961" s="441"/>
      <c r="AD2961" s="444"/>
      <c r="AG2961" s="441"/>
      <c r="AH2961" s="441"/>
      <c r="AI2961" s="443"/>
      <c r="AL2961" s="441"/>
      <c r="AN2961" s="441"/>
      <c r="AO2961" s="443"/>
      <c r="AP2961" s="441"/>
      <c r="AQ2961" s="441"/>
      <c r="AR2961" s="441"/>
      <c r="AS2961" s="441"/>
      <c r="AT2961" s="441"/>
      <c r="AU2961" s="441"/>
      <c r="AV2961" s="443"/>
      <c r="AW2961" s="442"/>
      <c r="AY2961" s="441"/>
      <c r="BC2961" s="441"/>
      <c r="BD2961" s="441"/>
      <c r="BE2961" s="441"/>
      <c r="BF2961" s="441"/>
      <c r="BG2961" s="441"/>
      <c r="BH2961" s="441"/>
      <c r="BI2961" s="441"/>
      <c r="BJ2961" s="441"/>
      <c r="BK2961" s="441"/>
    </row>
    <row r="2962" spans="1:63" x14ac:dyDescent="0.25">
      <c r="A2962" s="443"/>
      <c r="B2962" s="438"/>
      <c r="C2962" s="441"/>
      <c r="D2962" s="441"/>
      <c r="E2962" s="441"/>
      <c r="I2962" s="442"/>
      <c r="Q2962" s="443"/>
      <c r="S2962" s="443"/>
      <c r="T2962" s="441"/>
      <c r="U2962" s="444"/>
      <c r="V2962" s="438"/>
      <c r="W2962" s="443"/>
      <c r="X2962" s="443"/>
      <c r="Y2962" s="441"/>
      <c r="Z2962" s="445"/>
      <c r="AA2962" s="441"/>
      <c r="AB2962" s="443"/>
      <c r="AC2962" s="441"/>
      <c r="AD2962" s="444"/>
      <c r="AG2962" s="441"/>
      <c r="AH2962" s="441"/>
      <c r="AI2962" s="443"/>
      <c r="AL2962" s="441"/>
      <c r="AN2962" s="441"/>
      <c r="AO2962" s="443"/>
      <c r="AP2962" s="441"/>
      <c r="AQ2962" s="441"/>
      <c r="AR2962" s="441"/>
      <c r="AS2962" s="441"/>
      <c r="AT2962" s="441"/>
      <c r="AU2962" s="441"/>
      <c r="AV2962" s="443"/>
      <c r="AW2962" s="442"/>
      <c r="AY2962" s="441"/>
      <c r="BC2962" s="441"/>
      <c r="BD2962" s="441"/>
      <c r="BE2962" s="441"/>
      <c r="BF2962" s="441"/>
      <c r="BG2962" s="441"/>
      <c r="BH2962" s="441"/>
      <c r="BI2962" s="441"/>
      <c r="BJ2962" s="441"/>
      <c r="BK2962" s="441"/>
    </row>
    <row r="2963" spans="1:63" x14ac:dyDescent="0.25">
      <c r="A2963" s="443"/>
      <c r="B2963" s="438"/>
      <c r="C2963" s="441"/>
      <c r="D2963" s="441"/>
      <c r="E2963" s="441"/>
      <c r="I2963" s="442"/>
      <c r="Q2963" s="443"/>
      <c r="S2963" s="443"/>
      <c r="T2963" s="441"/>
      <c r="U2963" s="444"/>
      <c r="V2963" s="438"/>
      <c r="W2963" s="443"/>
      <c r="X2963" s="443"/>
      <c r="Y2963" s="441"/>
      <c r="Z2963" s="445"/>
      <c r="AA2963" s="441"/>
      <c r="AB2963" s="443"/>
      <c r="AC2963" s="441"/>
      <c r="AD2963" s="444"/>
      <c r="AG2963" s="441"/>
      <c r="AH2963" s="441"/>
      <c r="AI2963" s="443"/>
      <c r="AL2963" s="441"/>
      <c r="AN2963" s="441"/>
      <c r="AO2963" s="443"/>
      <c r="AP2963" s="441"/>
      <c r="AQ2963" s="441"/>
      <c r="AR2963" s="441"/>
      <c r="AS2963" s="441"/>
      <c r="AT2963" s="441"/>
      <c r="AU2963" s="441"/>
      <c r="AV2963" s="443"/>
      <c r="AW2963" s="442"/>
      <c r="AY2963" s="441"/>
      <c r="BC2963" s="441"/>
      <c r="BD2963" s="441"/>
      <c r="BE2963" s="441"/>
      <c r="BF2963" s="441"/>
      <c r="BG2963" s="441"/>
      <c r="BH2963" s="441"/>
      <c r="BI2963" s="441"/>
      <c r="BJ2963" s="441"/>
      <c r="BK2963" s="441"/>
    </row>
    <row r="2964" spans="1:63" x14ac:dyDescent="0.25">
      <c r="A2964" s="443"/>
      <c r="B2964" s="438"/>
      <c r="C2964" s="441"/>
      <c r="D2964" s="441"/>
      <c r="E2964" s="441"/>
      <c r="I2964" s="442"/>
      <c r="Q2964" s="443"/>
      <c r="S2964" s="443"/>
      <c r="T2964" s="441"/>
      <c r="U2964" s="444"/>
      <c r="V2964" s="438"/>
      <c r="W2964" s="443"/>
      <c r="X2964" s="443"/>
      <c r="Y2964" s="441"/>
      <c r="Z2964" s="445"/>
      <c r="AA2964" s="441"/>
      <c r="AB2964" s="443"/>
      <c r="AC2964" s="441"/>
      <c r="AD2964" s="444"/>
      <c r="AG2964" s="441"/>
      <c r="AH2964" s="441"/>
      <c r="AI2964" s="443"/>
      <c r="AL2964" s="441"/>
      <c r="AN2964" s="441"/>
      <c r="AO2964" s="443"/>
      <c r="AP2964" s="441"/>
      <c r="AQ2964" s="441"/>
      <c r="AR2964" s="441"/>
      <c r="AS2964" s="441"/>
      <c r="AT2964" s="441"/>
      <c r="AU2964" s="441"/>
      <c r="AV2964" s="443"/>
      <c r="AW2964" s="442"/>
      <c r="AY2964" s="441"/>
      <c r="BC2964" s="441"/>
      <c r="BD2964" s="441"/>
      <c r="BE2964" s="441"/>
      <c r="BF2964" s="441"/>
      <c r="BG2964" s="441"/>
      <c r="BH2964" s="441"/>
      <c r="BI2964" s="441"/>
      <c r="BJ2964" s="441"/>
      <c r="BK2964" s="441"/>
    </row>
    <row r="2965" spans="1:63" x14ac:dyDescent="0.25">
      <c r="A2965" s="443"/>
      <c r="B2965" s="438"/>
      <c r="C2965" s="441"/>
      <c r="D2965" s="441"/>
      <c r="E2965" s="441"/>
      <c r="I2965" s="442"/>
      <c r="Q2965" s="443"/>
      <c r="S2965" s="443"/>
      <c r="T2965" s="441"/>
      <c r="U2965" s="444"/>
      <c r="V2965" s="438"/>
      <c r="W2965" s="443"/>
      <c r="X2965" s="443"/>
      <c r="Y2965" s="441"/>
      <c r="Z2965" s="445"/>
      <c r="AA2965" s="441"/>
      <c r="AB2965" s="443"/>
      <c r="AC2965" s="441"/>
      <c r="AD2965" s="444"/>
      <c r="AG2965" s="441"/>
      <c r="AH2965" s="441"/>
      <c r="AI2965" s="443"/>
      <c r="AL2965" s="441"/>
      <c r="AN2965" s="441"/>
      <c r="AO2965" s="443"/>
      <c r="AP2965" s="441"/>
      <c r="AQ2965" s="441"/>
      <c r="AR2965" s="441"/>
      <c r="AS2965" s="441"/>
      <c r="AT2965" s="441"/>
      <c r="AU2965" s="441"/>
      <c r="AV2965" s="443"/>
      <c r="AW2965" s="442"/>
      <c r="AY2965" s="441"/>
      <c r="BC2965" s="441"/>
      <c r="BD2965" s="441"/>
      <c r="BE2965" s="441"/>
      <c r="BF2965" s="441"/>
      <c r="BG2965" s="441"/>
      <c r="BH2965" s="441"/>
      <c r="BI2965" s="441"/>
      <c r="BJ2965" s="441"/>
      <c r="BK2965" s="441"/>
    </row>
    <row r="2966" spans="1:63" x14ac:dyDescent="0.25">
      <c r="A2966" s="443"/>
      <c r="B2966" s="438"/>
      <c r="C2966" s="441"/>
      <c r="D2966" s="441"/>
      <c r="E2966" s="441"/>
      <c r="I2966" s="442"/>
      <c r="Q2966" s="443"/>
      <c r="S2966" s="443"/>
      <c r="T2966" s="441"/>
      <c r="U2966" s="444"/>
      <c r="V2966" s="438"/>
      <c r="W2966" s="443"/>
      <c r="X2966" s="443"/>
      <c r="Y2966" s="441"/>
      <c r="Z2966" s="445"/>
      <c r="AA2966" s="441"/>
      <c r="AB2966" s="443"/>
      <c r="AC2966" s="441"/>
      <c r="AD2966" s="444"/>
      <c r="AG2966" s="441"/>
      <c r="AH2966" s="441"/>
      <c r="AI2966" s="443"/>
      <c r="AL2966" s="441"/>
      <c r="AN2966" s="441"/>
      <c r="AO2966" s="443"/>
      <c r="AP2966" s="441"/>
      <c r="AQ2966" s="441"/>
      <c r="AR2966" s="441"/>
      <c r="AS2966" s="441"/>
      <c r="AT2966" s="441"/>
      <c r="AU2966" s="441"/>
      <c r="AV2966" s="443"/>
      <c r="AW2966" s="442"/>
      <c r="AY2966" s="441"/>
      <c r="BC2966" s="441"/>
      <c r="BD2966" s="441"/>
      <c r="BE2966" s="441"/>
      <c r="BF2966" s="441"/>
      <c r="BG2966" s="441"/>
      <c r="BH2966" s="441"/>
      <c r="BI2966" s="441"/>
      <c r="BJ2966" s="441"/>
      <c r="BK2966" s="441"/>
    </row>
    <row r="2967" spans="1:63" x14ac:dyDescent="0.25">
      <c r="A2967" s="443"/>
      <c r="B2967" s="438"/>
      <c r="C2967" s="441"/>
      <c r="D2967" s="441"/>
      <c r="E2967" s="441"/>
      <c r="I2967" s="442"/>
      <c r="Q2967" s="443"/>
      <c r="S2967" s="443"/>
      <c r="T2967" s="441"/>
      <c r="U2967" s="444"/>
      <c r="V2967" s="438"/>
      <c r="W2967" s="443"/>
      <c r="X2967" s="443"/>
      <c r="Y2967" s="441"/>
      <c r="Z2967" s="445"/>
      <c r="AA2967" s="441"/>
      <c r="AB2967" s="443"/>
      <c r="AC2967" s="441"/>
      <c r="AD2967" s="444"/>
      <c r="AG2967" s="441"/>
      <c r="AH2967" s="441"/>
      <c r="AI2967" s="443"/>
      <c r="AL2967" s="441"/>
      <c r="AN2967" s="441"/>
      <c r="AO2967" s="443"/>
      <c r="AP2967" s="441"/>
      <c r="AQ2967" s="441"/>
      <c r="AR2967" s="441"/>
      <c r="AS2967" s="441"/>
      <c r="AT2967" s="441"/>
      <c r="AU2967" s="441"/>
      <c r="AV2967" s="443"/>
      <c r="AW2967" s="442"/>
      <c r="AY2967" s="441"/>
      <c r="BC2967" s="441"/>
      <c r="BD2967" s="441"/>
      <c r="BE2967" s="441"/>
      <c r="BF2967" s="441"/>
      <c r="BG2967" s="441"/>
      <c r="BH2967" s="441"/>
      <c r="BI2967" s="441"/>
      <c r="BJ2967" s="441"/>
      <c r="BK2967" s="441"/>
    </row>
    <row r="2968" spans="1:63" x14ac:dyDescent="0.25">
      <c r="A2968" s="443"/>
      <c r="B2968" s="438"/>
      <c r="C2968" s="441"/>
      <c r="D2968" s="441"/>
      <c r="E2968" s="441"/>
      <c r="I2968" s="442"/>
      <c r="Q2968" s="443"/>
      <c r="S2968" s="443"/>
      <c r="T2968" s="441"/>
      <c r="U2968" s="444"/>
      <c r="V2968" s="438"/>
      <c r="W2968" s="443"/>
      <c r="X2968" s="443"/>
      <c r="Y2968" s="441"/>
      <c r="Z2968" s="445"/>
      <c r="AA2968" s="441"/>
      <c r="AB2968" s="443"/>
      <c r="AC2968" s="441"/>
      <c r="AD2968" s="444"/>
      <c r="AG2968" s="441"/>
      <c r="AH2968" s="441"/>
      <c r="AI2968" s="443"/>
      <c r="AL2968" s="441"/>
      <c r="AN2968" s="441"/>
      <c r="AO2968" s="443"/>
      <c r="AP2968" s="441"/>
      <c r="AQ2968" s="441"/>
      <c r="AR2968" s="441"/>
      <c r="AS2968" s="441"/>
      <c r="AT2968" s="441"/>
      <c r="AU2968" s="441"/>
      <c r="AV2968" s="443"/>
      <c r="AW2968" s="442"/>
      <c r="AY2968" s="441"/>
      <c r="BC2968" s="441"/>
      <c r="BD2968" s="441"/>
      <c r="BE2968" s="441"/>
      <c r="BF2968" s="441"/>
      <c r="BG2968" s="441"/>
      <c r="BH2968" s="441"/>
      <c r="BI2968" s="441"/>
      <c r="BJ2968" s="441"/>
      <c r="BK2968" s="441"/>
    </row>
    <row r="2969" spans="1:63" x14ac:dyDescent="0.25">
      <c r="A2969" s="443"/>
      <c r="B2969" s="438"/>
      <c r="C2969" s="441"/>
      <c r="D2969" s="441"/>
      <c r="E2969" s="441"/>
      <c r="I2969" s="442"/>
      <c r="Q2969" s="443"/>
      <c r="S2969" s="443"/>
      <c r="T2969" s="441"/>
      <c r="U2969" s="444"/>
      <c r="V2969" s="438"/>
      <c r="W2969" s="443"/>
      <c r="X2969" s="443"/>
      <c r="Y2969" s="441"/>
      <c r="Z2969" s="445"/>
      <c r="AA2969" s="441"/>
      <c r="AB2969" s="443"/>
      <c r="AC2969" s="441"/>
      <c r="AD2969" s="444"/>
      <c r="AG2969" s="441"/>
      <c r="AH2969" s="441"/>
      <c r="AI2969" s="443"/>
      <c r="AL2969" s="441"/>
      <c r="AN2969" s="441"/>
      <c r="AO2969" s="443"/>
      <c r="AP2969" s="441"/>
      <c r="AQ2969" s="441"/>
      <c r="AR2969" s="441"/>
      <c r="AS2969" s="441"/>
      <c r="AT2969" s="441"/>
      <c r="AU2969" s="441"/>
      <c r="AV2969" s="443"/>
      <c r="AW2969" s="442"/>
      <c r="AY2969" s="441"/>
      <c r="BC2969" s="441"/>
      <c r="BD2969" s="441"/>
      <c r="BE2969" s="441"/>
      <c r="BF2969" s="441"/>
      <c r="BG2969" s="441"/>
      <c r="BH2969" s="441"/>
      <c r="BI2969" s="441"/>
      <c r="BJ2969" s="441"/>
      <c r="BK2969" s="441"/>
    </row>
    <row r="2970" spans="1:63" x14ac:dyDescent="0.25">
      <c r="A2970" s="443"/>
      <c r="B2970" s="438"/>
      <c r="C2970" s="441"/>
      <c r="D2970" s="441"/>
      <c r="E2970" s="441"/>
      <c r="I2970" s="442"/>
      <c r="Q2970" s="443"/>
      <c r="S2970" s="443"/>
      <c r="T2970" s="441"/>
      <c r="U2970" s="444"/>
      <c r="V2970" s="438"/>
      <c r="W2970" s="443"/>
      <c r="X2970" s="443"/>
      <c r="Y2970" s="441"/>
      <c r="Z2970" s="445"/>
      <c r="AA2970" s="441"/>
      <c r="AB2970" s="443"/>
      <c r="AC2970" s="441"/>
      <c r="AD2970" s="444"/>
      <c r="AG2970" s="441"/>
      <c r="AH2970" s="441"/>
      <c r="AI2970" s="443"/>
      <c r="AL2970" s="441"/>
      <c r="AN2970" s="441"/>
      <c r="AO2970" s="443"/>
      <c r="AP2970" s="441"/>
      <c r="AQ2970" s="441"/>
      <c r="AR2970" s="441"/>
      <c r="AS2970" s="441"/>
      <c r="AT2970" s="441"/>
      <c r="AU2970" s="441"/>
      <c r="AV2970" s="443"/>
      <c r="AW2970" s="442"/>
      <c r="AY2970" s="441"/>
      <c r="BC2970" s="441"/>
      <c r="BD2970" s="441"/>
      <c r="BE2970" s="441"/>
      <c r="BF2970" s="441"/>
      <c r="BG2970" s="441"/>
      <c r="BH2970" s="441"/>
      <c r="BI2970" s="441"/>
      <c r="BJ2970" s="441"/>
      <c r="BK2970" s="441"/>
    </row>
    <row r="2971" spans="1:63" x14ac:dyDescent="0.25">
      <c r="A2971" s="443"/>
      <c r="B2971" s="438"/>
      <c r="C2971" s="441"/>
      <c r="D2971" s="441"/>
      <c r="E2971" s="441"/>
      <c r="I2971" s="442"/>
      <c r="Q2971" s="443"/>
      <c r="S2971" s="443"/>
      <c r="T2971" s="441"/>
      <c r="U2971" s="444"/>
      <c r="V2971" s="438"/>
      <c r="W2971" s="443"/>
      <c r="X2971" s="443"/>
      <c r="Y2971" s="441"/>
      <c r="Z2971" s="445"/>
      <c r="AA2971" s="441"/>
      <c r="AB2971" s="443"/>
      <c r="AC2971" s="441"/>
      <c r="AD2971" s="444"/>
      <c r="AG2971" s="441"/>
      <c r="AH2971" s="441"/>
      <c r="AI2971" s="443"/>
      <c r="AL2971" s="441"/>
      <c r="AN2971" s="441"/>
      <c r="AO2971" s="443"/>
      <c r="AP2971" s="441"/>
      <c r="AQ2971" s="441"/>
      <c r="AR2971" s="441"/>
      <c r="AS2971" s="441"/>
      <c r="AT2971" s="441"/>
      <c r="AU2971" s="441"/>
      <c r="AV2971" s="443"/>
      <c r="AW2971" s="442"/>
      <c r="AY2971" s="441"/>
      <c r="BC2971" s="441"/>
      <c r="BD2971" s="441"/>
      <c r="BE2971" s="441"/>
      <c r="BF2971" s="441"/>
      <c r="BG2971" s="441"/>
      <c r="BH2971" s="441"/>
      <c r="BI2971" s="441"/>
      <c r="BJ2971" s="441"/>
      <c r="BK2971" s="441"/>
    </row>
    <row r="2972" spans="1:63" x14ac:dyDescent="0.25">
      <c r="A2972" s="443"/>
      <c r="B2972" s="438"/>
      <c r="C2972" s="441"/>
      <c r="D2972" s="441"/>
      <c r="E2972" s="441"/>
      <c r="I2972" s="442"/>
      <c r="Q2972" s="443"/>
      <c r="S2972" s="443"/>
      <c r="T2972" s="441"/>
      <c r="U2972" s="444"/>
      <c r="V2972" s="438"/>
      <c r="W2972" s="443"/>
      <c r="X2972" s="443"/>
      <c r="Y2972" s="441"/>
      <c r="Z2972" s="445"/>
      <c r="AA2972" s="441"/>
      <c r="AB2972" s="443"/>
      <c r="AC2972" s="441"/>
      <c r="AD2972" s="444"/>
      <c r="AG2972" s="441"/>
      <c r="AH2972" s="441"/>
      <c r="AI2972" s="443"/>
      <c r="AL2972" s="441"/>
      <c r="AN2972" s="441"/>
      <c r="AO2972" s="443"/>
      <c r="AP2972" s="441"/>
      <c r="AQ2972" s="441"/>
      <c r="AR2972" s="441"/>
      <c r="AS2972" s="441"/>
      <c r="AT2972" s="441"/>
      <c r="AU2972" s="441"/>
      <c r="AV2972" s="443"/>
      <c r="AW2972" s="442"/>
      <c r="AY2972" s="441"/>
      <c r="BC2972" s="441"/>
      <c r="BD2972" s="441"/>
      <c r="BE2972" s="441"/>
      <c r="BF2972" s="441"/>
      <c r="BG2972" s="441"/>
      <c r="BH2972" s="441"/>
      <c r="BI2972" s="441"/>
      <c r="BJ2972" s="441"/>
      <c r="BK2972" s="441"/>
    </row>
    <row r="2973" spans="1:63" x14ac:dyDescent="0.25">
      <c r="A2973" s="443"/>
      <c r="B2973" s="438"/>
      <c r="C2973" s="441"/>
      <c r="D2973" s="441"/>
      <c r="E2973" s="441"/>
      <c r="I2973" s="442"/>
      <c r="Q2973" s="443"/>
      <c r="S2973" s="443"/>
      <c r="T2973" s="441"/>
      <c r="U2973" s="444"/>
      <c r="V2973" s="438"/>
      <c r="W2973" s="443"/>
      <c r="X2973" s="443"/>
      <c r="Y2973" s="441"/>
      <c r="Z2973" s="445"/>
      <c r="AA2973" s="441"/>
      <c r="AB2973" s="443"/>
      <c r="AC2973" s="441"/>
      <c r="AD2973" s="444"/>
      <c r="AG2973" s="441"/>
      <c r="AH2973" s="441"/>
      <c r="AI2973" s="443"/>
      <c r="AL2973" s="441"/>
      <c r="AN2973" s="441"/>
      <c r="AO2973" s="443"/>
      <c r="AP2973" s="441"/>
      <c r="AQ2973" s="441"/>
      <c r="AR2973" s="441"/>
      <c r="AS2973" s="441"/>
      <c r="AT2973" s="441"/>
      <c r="AU2973" s="441"/>
      <c r="AV2973" s="443"/>
      <c r="AW2973" s="442"/>
      <c r="AY2973" s="441"/>
      <c r="BC2973" s="441"/>
      <c r="BD2973" s="441"/>
      <c r="BE2973" s="441"/>
      <c r="BF2973" s="441"/>
      <c r="BG2973" s="441"/>
      <c r="BH2973" s="441"/>
      <c r="BI2973" s="441"/>
      <c r="BJ2973" s="441"/>
      <c r="BK2973" s="441"/>
    </row>
    <row r="2974" spans="1:63" x14ac:dyDescent="0.25">
      <c r="A2974" s="443"/>
      <c r="B2974" s="438"/>
      <c r="C2974" s="441"/>
      <c r="D2974" s="441"/>
      <c r="E2974" s="441"/>
      <c r="I2974" s="442"/>
      <c r="Q2974" s="443"/>
      <c r="S2974" s="443"/>
      <c r="T2974" s="441"/>
      <c r="U2974" s="444"/>
      <c r="V2974" s="438"/>
      <c r="W2974" s="443"/>
      <c r="X2974" s="443"/>
      <c r="Y2974" s="441"/>
      <c r="Z2974" s="445"/>
      <c r="AA2974" s="441"/>
      <c r="AB2974" s="443"/>
      <c r="AC2974" s="441"/>
      <c r="AD2974" s="444"/>
      <c r="AG2974" s="441"/>
      <c r="AH2974" s="441"/>
      <c r="AI2974" s="443"/>
      <c r="AL2974" s="441"/>
      <c r="AN2974" s="441"/>
      <c r="AO2974" s="443"/>
      <c r="AP2974" s="441"/>
      <c r="AQ2974" s="441"/>
      <c r="AR2974" s="441"/>
      <c r="AS2974" s="441"/>
      <c r="AT2974" s="441"/>
      <c r="AU2974" s="441"/>
      <c r="AV2974" s="443"/>
      <c r="AW2974" s="442"/>
      <c r="AY2974" s="441"/>
      <c r="BC2974" s="441"/>
      <c r="BD2974" s="441"/>
      <c r="BE2974" s="441"/>
      <c r="BF2974" s="441"/>
      <c r="BG2974" s="441"/>
      <c r="BH2974" s="441"/>
      <c r="BI2974" s="441"/>
      <c r="BJ2974" s="441"/>
      <c r="BK2974" s="441"/>
    </row>
    <row r="2975" spans="1:63" x14ac:dyDescent="0.25">
      <c r="A2975" s="443"/>
      <c r="B2975" s="438"/>
      <c r="C2975" s="441"/>
      <c r="D2975" s="441"/>
      <c r="E2975" s="441"/>
      <c r="I2975" s="442"/>
      <c r="Q2975" s="443"/>
      <c r="S2975" s="443"/>
      <c r="T2975" s="441"/>
      <c r="U2975" s="444"/>
      <c r="V2975" s="438"/>
      <c r="W2975" s="443"/>
      <c r="X2975" s="443"/>
      <c r="Y2975" s="441"/>
      <c r="Z2975" s="445"/>
      <c r="AA2975" s="441"/>
      <c r="AB2975" s="443"/>
      <c r="AC2975" s="441"/>
      <c r="AD2975" s="444"/>
      <c r="AG2975" s="441"/>
      <c r="AH2975" s="441"/>
      <c r="AI2975" s="443"/>
      <c r="AL2975" s="441"/>
      <c r="AN2975" s="441"/>
      <c r="AO2975" s="443"/>
      <c r="AP2975" s="441"/>
      <c r="AQ2975" s="441"/>
      <c r="AR2975" s="441"/>
      <c r="AS2975" s="441"/>
      <c r="AT2975" s="441"/>
      <c r="AU2975" s="441"/>
      <c r="AV2975" s="443"/>
      <c r="AW2975" s="442"/>
      <c r="AY2975" s="441"/>
      <c r="BC2975" s="441"/>
      <c r="BD2975" s="441"/>
      <c r="BE2975" s="441"/>
      <c r="BF2975" s="441"/>
      <c r="BG2975" s="441"/>
      <c r="BH2975" s="441"/>
      <c r="BI2975" s="441"/>
      <c r="BJ2975" s="441"/>
      <c r="BK2975" s="441"/>
    </row>
    <row r="2976" spans="1:63" x14ac:dyDescent="0.25">
      <c r="A2976" s="443"/>
      <c r="B2976" s="438"/>
      <c r="C2976" s="441"/>
      <c r="D2976" s="441"/>
      <c r="E2976" s="441"/>
      <c r="I2976" s="442"/>
      <c r="Q2976" s="443"/>
      <c r="S2976" s="443"/>
      <c r="T2976" s="441"/>
      <c r="U2976" s="444"/>
      <c r="V2976" s="438"/>
      <c r="W2976" s="443"/>
      <c r="X2976" s="443"/>
      <c r="Y2976" s="441"/>
      <c r="Z2976" s="445"/>
      <c r="AA2976" s="441"/>
      <c r="AB2976" s="443"/>
      <c r="AC2976" s="441"/>
      <c r="AD2976" s="444"/>
      <c r="AG2976" s="441"/>
      <c r="AH2976" s="441"/>
      <c r="AI2976" s="443"/>
      <c r="AL2976" s="441"/>
      <c r="AN2976" s="441"/>
      <c r="AO2976" s="443"/>
      <c r="AP2976" s="441"/>
      <c r="AQ2976" s="441"/>
      <c r="AR2976" s="441"/>
      <c r="AS2976" s="441"/>
      <c r="AT2976" s="441"/>
      <c r="AU2976" s="441"/>
      <c r="AV2976" s="443"/>
      <c r="AW2976" s="442"/>
      <c r="AY2976" s="441"/>
      <c r="BC2976" s="441"/>
      <c r="BD2976" s="441"/>
      <c r="BE2976" s="441"/>
      <c r="BF2976" s="441"/>
      <c r="BG2976" s="441"/>
      <c r="BH2976" s="441"/>
      <c r="BI2976" s="441"/>
      <c r="BJ2976" s="441"/>
      <c r="BK2976" s="441"/>
    </row>
    <row r="2977" spans="1:63" x14ac:dyDescent="0.25">
      <c r="A2977" s="443"/>
      <c r="B2977" s="438"/>
      <c r="C2977" s="441"/>
      <c r="D2977" s="441"/>
      <c r="E2977" s="441"/>
      <c r="I2977" s="442"/>
      <c r="Q2977" s="443"/>
      <c r="S2977" s="443"/>
      <c r="T2977" s="441"/>
      <c r="U2977" s="444"/>
      <c r="V2977" s="438"/>
      <c r="W2977" s="443"/>
      <c r="X2977" s="443"/>
      <c r="Y2977" s="441"/>
      <c r="Z2977" s="445"/>
      <c r="AA2977" s="441"/>
      <c r="AB2977" s="443"/>
      <c r="AC2977" s="441"/>
      <c r="AD2977" s="444"/>
      <c r="AG2977" s="441"/>
      <c r="AH2977" s="441"/>
      <c r="AI2977" s="443"/>
      <c r="AL2977" s="441"/>
      <c r="AN2977" s="441"/>
      <c r="AO2977" s="443"/>
      <c r="AP2977" s="441"/>
      <c r="AQ2977" s="441"/>
      <c r="AR2977" s="441"/>
      <c r="AS2977" s="441"/>
      <c r="AT2977" s="441"/>
      <c r="AU2977" s="441"/>
      <c r="AV2977" s="443"/>
      <c r="AW2977" s="442"/>
      <c r="AY2977" s="441"/>
      <c r="BC2977" s="441"/>
      <c r="BD2977" s="441"/>
      <c r="BE2977" s="441"/>
      <c r="BF2977" s="441"/>
      <c r="BG2977" s="441"/>
      <c r="BH2977" s="441"/>
      <c r="BI2977" s="441"/>
      <c r="BJ2977" s="441"/>
      <c r="BK2977" s="441"/>
    </row>
    <row r="2978" spans="1:63" x14ac:dyDescent="0.25">
      <c r="A2978" s="443"/>
      <c r="B2978" s="438"/>
      <c r="C2978" s="441"/>
      <c r="D2978" s="441"/>
      <c r="E2978" s="441"/>
      <c r="I2978" s="442"/>
      <c r="Q2978" s="443"/>
      <c r="S2978" s="443"/>
      <c r="T2978" s="441"/>
      <c r="U2978" s="444"/>
      <c r="V2978" s="438"/>
      <c r="W2978" s="443"/>
      <c r="X2978" s="443"/>
      <c r="Y2978" s="441"/>
      <c r="Z2978" s="445"/>
      <c r="AA2978" s="441"/>
      <c r="AB2978" s="443"/>
      <c r="AC2978" s="441"/>
      <c r="AD2978" s="444"/>
      <c r="AG2978" s="441"/>
      <c r="AH2978" s="441"/>
      <c r="AI2978" s="443"/>
      <c r="AL2978" s="441"/>
      <c r="AN2978" s="441"/>
      <c r="AO2978" s="443"/>
      <c r="AP2978" s="441"/>
      <c r="AQ2978" s="441"/>
      <c r="AR2978" s="441"/>
      <c r="AS2978" s="441"/>
      <c r="AT2978" s="441"/>
      <c r="AU2978" s="441"/>
      <c r="AV2978" s="443"/>
      <c r="AW2978" s="442"/>
      <c r="AY2978" s="441"/>
      <c r="BC2978" s="441"/>
      <c r="BD2978" s="441"/>
      <c r="BE2978" s="441"/>
      <c r="BF2978" s="441"/>
      <c r="BG2978" s="441"/>
      <c r="BH2978" s="441"/>
      <c r="BI2978" s="441"/>
      <c r="BJ2978" s="441"/>
      <c r="BK2978" s="441"/>
    </row>
    <row r="2979" spans="1:63" x14ac:dyDescent="0.25">
      <c r="A2979" s="443"/>
      <c r="B2979" s="438"/>
      <c r="C2979" s="441"/>
      <c r="D2979" s="441"/>
      <c r="E2979" s="441"/>
      <c r="I2979" s="442"/>
      <c r="Q2979" s="443"/>
      <c r="S2979" s="443"/>
      <c r="T2979" s="441"/>
      <c r="U2979" s="444"/>
      <c r="V2979" s="438"/>
      <c r="W2979" s="443"/>
      <c r="X2979" s="443"/>
      <c r="Y2979" s="441"/>
      <c r="Z2979" s="445"/>
      <c r="AA2979" s="441"/>
      <c r="AB2979" s="443"/>
      <c r="AC2979" s="441"/>
      <c r="AD2979" s="444"/>
      <c r="AG2979" s="441"/>
      <c r="AH2979" s="441"/>
      <c r="AI2979" s="443"/>
      <c r="AL2979" s="441"/>
      <c r="AN2979" s="441"/>
      <c r="AO2979" s="443"/>
      <c r="AP2979" s="441"/>
      <c r="AQ2979" s="441"/>
      <c r="AR2979" s="441"/>
      <c r="AS2979" s="441"/>
      <c r="AT2979" s="441"/>
      <c r="AU2979" s="441"/>
      <c r="AV2979" s="443"/>
      <c r="AW2979" s="442"/>
      <c r="AY2979" s="441"/>
      <c r="BC2979" s="441"/>
      <c r="BD2979" s="441"/>
      <c r="BE2979" s="441"/>
      <c r="BF2979" s="441"/>
      <c r="BG2979" s="441"/>
      <c r="BH2979" s="441"/>
      <c r="BI2979" s="441"/>
      <c r="BJ2979" s="441"/>
      <c r="BK2979" s="441"/>
    </row>
    <row r="2980" spans="1:63" x14ac:dyDescent="0.25">
      <c r="A2980" s="443"/>
      <c r="B2980" s="438"/>
      <c r="C2980" s="441"/>
      <c r="D2980" s="441"/>
      <c r="E2980" s="441"/>
      <c r="I2980" s="442"/>
      <c r="Q2980" s="443"/>
      <c r="S2980" s="443"/>
      <c r="T2980" s="441"/>
      <c r="U2980" s="444"/>
      <c r="V2980" s="438"/>
      <c r="W2980" s="443"/>
      <c r="X2980" s="443"/>
      <c r="Y2980" s="441"/>
      <c r="Z2980" s="445"/>
      <c r="AA2980" s="441"/>
      <c r="AB2980" s="443"/>
      <c r="AC2980" s="441"/>
      <c r="AD2980" s="444"/>
      <c r="AG2980" s="441"/>
      <c r="AH2980" s="441"/>
      <c r="AI2980" s="443"/>
      <c r="AL2980" s="441"/>
      <c r="AN2980" s="441"/>
      <c r="AO2980" s="443"/>
      <c r="AP2980" s="441"/>
      <c r="AQ2980" s="441"/>
      <c r="AR2980" s="441"/>
      <c r="AS2980" s="441"/>
      <c r="AT2980" s="441"/>
      <c r="AU2980" s="441"/>
      <c r="AV2980" s="443"/>
      <c r="AW2980" s="442"/>
      <c r="AY2980" s="441"/>
      <c r="BC2980" s="441"/>
      <c r="BD2980" s="441"/>
      <c r="BE2980" s="441"/>
      <c r="BF2980" s="441"/>
      <c r="BG2980" s="441"/>
      <c r="BH2980" s="441"/>
      <c r="BI2980" s="441"/>
      <c r="BJ2980" s="441"/>
      <c r="BK2980" s="441"/>
    </row>
    <row r="2981" spans="1:63" x14ac:dyDescent="0.25">
      <c r="A2981" s="443"/>
      <c r="B2981" s="438"/>
      <c r="C2981" s="441"/>
      <c r="D2981" s="441"/>
      <c r="E2981" s="441"/>
      <c r="I2981" s="442"/>
      <c r="Q2981" s="443"/>
      <c r="S2981" s="443"/>
      <c r="T2981" s="441"/>
      <c r="U2981" s="444"/>
      <c r="V2981" s="438"/>
      <c r="W2981" s="443"/>
      <c r="X2981" s="443"/>
      <c r="Y2981" s="441"/>
      <c r="Z2981" s="445"/>
      <c r="AA2981" s="441"/>
      <c r="AB2981" s="443"/>
      <c r="AC2981" s="441"/>
      <c r="AD2981" s="444"/>
      <c r="AG2981" s="441"/>
      <c r="AH2981" s="441"/>
      <c r="AI2981" s="443"/>
      <c r="AL2981" s="441"/>
      <c r="AN2981" s="441"/>
      <c r="AO2981" s="443"/>
      <c r="AP2981" s="441"/>
      <c r="AQ2981" s="441"/>
      <c r="AR2981" s="441"/>
      <c r="AS2981" s="441"/>
      <c r="AT2981" s="441"/>
      <c r="AU2981" s="441"/>
      <c r="AV2981" s="443"/>
      <c r="AW2981" s="442"/>
      <c r="AY2981" s="441"/>
      <c r="BC2981" s="441"/>
      <c r="BD2981" s="441"/>
      <c r="BE2981" s="441"/>
      <c r="BF2981" s="441"/>
      <c r="BG2981" s="441"/>
      <c r="BH2981" s="441"/>
      <c r="BI2981" s="441"/>
      <c r="BJ2981" s="441"/>
      <c r="BK2981" s="441"/>
    </row>
    <row r="2982" spans="1:63" x14ac:dyDescent="0.25">
      <c r="A2982" s="443"/>
      <c r="B2982" s="438"/>
      <c r="C2982" s="441"/>
      <c r="D2982" s="441"/>
      <c r="E2982" s="441"/>
      <c r="I2982" s="442"/>
      <c r="Q2982" s="443"/>
      <c r="S2982" s="443"/>
      <c r="T2982" s="441"/>
      <c r="U2982" s="444"/>
      <c r="V2982" s="438"/>
      <c r="W2982" s="443"/>
      <c r="X2982" s="443"/>
      <c r="Y2982" s="441"/>
      <c r="Z2982" s="445"/>
      <c r="AA2982" s="441"/>
      <c r="AB2982" s="443"/>
      <c r="AC2982" s="441"/>
      <c r="AD2982" s="444"/>
      <c r="AG2982" s="441"/>
      <c r="AH2982" s="441"/>
      <c r="AI2982" s="443"/>
      <c r="AL2982" s="441"/>
      <c r="AN2982" s="441"/>
      <c r="AO2982" s="443"/>
      <c r="AP2982" s="441"/>
      <c r="AQ2982" s="441"/>
      <c r="AR2982" s="441"/>
      <c r="AS2982" s="441"/>
      <c r="AT2982" s="441"/>
      <c r="AU2982" s="441"/>
      <c r="AV2982" s="443"/>
      <c r="AW2982" s="442"/>
      <c r="AY2982" s="441"/>
      <c r="BC2982" s="441"/>
      <c r="BD2982" s="441"/>
      <c r="BE2982" s="441"/>
      <c r="BF2982" s="441"/>
      <c r="BG2982" s="441"/>
      <c r="BH2982" s="441"/>
      <c r="BI2982" s="441"/>
      <c r="BJ2982" s="441"/>
      <c r="BK2982" s="441"/>
    </row>
    <row r="2983" spans="1:63" x14ac:dyDescent="0.25">
      <c r="A2983" s="443"/>
      <c r="B2983" s="438"/>
      <c r="C2983" s="441"/>
      <c r="D2983" s="441"/>
      <c r="E2983" s="441"/>
      <c r="I2983" s="442"/>
      <c r="Q2983" s="443"/>
      <c r="S2983" s="443"/>
      <c r="T2983" s="441"/>
      <c r="U2983" s="444"/>
      <c r="V2983" s="438"/>
      <c r="W2983" s="443"/>
      <c r="X2983" s="443"/>
      <c r="Y2983" s="441"/>
      <c r="Z2983" s="445"/>
      <c r="AA2983" s="441"/>
      <c r="AB2983" s="443"/>
      <c r="AC2983" s="441"/>
      <c r="AD2983" s="444"/>
      <c r="AG2983" s="441"/>
      <c r="AH2983" s="441"/>
      <c r="AI2983" s="443"/>
      <c r="AL2983" s="441"/>
      <c r="AN2983" s="441"/>
      <c r="AO2983" s="443"/>
      <c r="AP2983" s="441"/>
      <c r="AQ2983" s="441"/>
      <c r="AR2983" s="441"/>
      <c r="AS2983" s="441"/>
      <c r="AT2983" s="441"/>
      <c r="AU2983" s="441"/>
      <c r="AV2983" s="443"/>
      <c r="AW2983" s="442"/>
      <c r="AY2983" s="441"/>
      <c r="BC2983" s="441"/>
      <c r="BD2983" s="441"/>
      <c r="BE2983" s="441"/>
      <c r="BF2983" s="441"/>
      <c r="BG2983" s="441"/>
      <c r="BH2983" s="441"/>
      <c r="BI2983" s="441"/>
      <c r="BJ2983" s="441"/>
      <c r="BK2983" s="441"/>
    </row>
    <row r="2984" spans="1:63" x14ac:dyDescent="0.25">
      <c r="A2984" s="443"/>
      <c r="B2984" s="438"/>
      <c r="C2984" s="441"/>
      <c r="D2984" s="441"/>
      <c r="E2984" s="441"/>
      <c r="I2984" s="442"/>
      <c r="Q2984" s="443"/>
      <c r="S2984" s="443"/>
      <c r="T2984" s="441"/>
      <c r="U2984" s="444"/>
      <c r="V2984" s="438"/>
      <c r="W2984" s="443"/>
      <c r="X2984" s="443"/>
      <c r="Y2984" s="441"/>
      <c r="Z2984" s="445"/>
      <c r="AA2984" s="441"/>
      <c r="AB2984" s="443"/>
      <c r="AC2984" s="441"/>
      <c r="AD2984" s="444"/>
      <c r="AG2984" s="441"/>
      <c r="AH2984" s="441"/>
      <c r="AI2984" s="443"/>
      <c r="AL2984" s="441"/>
      <c r="AN2984" s="441"/>
      <c r="AO2984" s="443"/>
      <c r="AP2984" s="441"/>
      <c r="AQ2984" s="441"/>
      <c r="AR2984" s="441"/>
      <c r="AS2984" s="441"/>
      <c r="AT2984" s="441"/>
      <c r="AU2984" s="441"/>
      <c r="AV2984" s="443"/>
      <c r="AW2984" s="442"/>
      <c r="AY2984" s="441"/>
      <c r="BC2984" s="441"/>
      <c r="BD2984" s="441"/>
      <c r="BE2984" s="441"/>
      <c r="BF2984" s="441"/>
      <c r="BG2984" s="441"/>
      <c r="BH2984" s="441"/>
      <c r="BI2984" s="441"/>
      <c r="BJ2984" s="441"/>
      <c r="BK2984" s="441"/>
    </row>
    <row r="2985" spans="1:63" x14ac:dyDescent="0.25">
      <c r="A2985" s="443"/>
      <c r="B2985" s="438"/>
      <c r="C2985" s="441"/>
      <c r="D2985" s="441"/>
      <c r="E2985" s="441"/>
      <c r="I2985" s="442"/>
      <c r="Q2985" s="443"/>
      <c r="S2985" s="443"/>
      <c r="T2985" s="441"/>
      <c r="U2985" s="444"/>
      <c r="V2985" s="438"/>
      <c r="W2985" s="443"/>
      <c r="X2985" s="443"/>
      <c r="Y2985" s="441"/>
      <c r="Z2985" s="445"/>
      <c r="AA2985" s="441"/>
      <c r="AB2985" s="443"/>
      <c r="AC2985" s="441"/>
      <c r="AD2985" s="444"/>
      <c r="AG2985" s="441"/>
      <c r="AH2985" s="441"/>
      <c r="AI2985" s="443"/>
      <c r="AL2985" s="441"/>
      <c r="AN2985" s="441"/>
      <c r="AO2985" s="443"/>
      <c r="AP2985" s="441"/>
      <c r="AQ2985" s="441"/>
      <c r="AR2985" s="441"/>
      <c r="AS2985" s="441"/>
      <c r="AT2985" s="441"/>
      <c r="AU2985" s="441"/>
      <c r="AV2985" s="443"/>
      <c r="AW2985" s="442"/>
      <c r="AY2985" s="441"/>
      <c r="BC2985" s="441"/>
      <c r="BD2985" s="441"/>
      <c r="BE2985" s="441"/>
      <c r="BF2985" s="441"/>
      <c r="BG2985" s="441"/>
      <c r="BH2985" s="441"/>
      <c r="BI2985" s="441"/>
      <c r="BJ2985" s="441"/>
      <c r="BK2985" s="441"/>
    </row>
    <row r="2986" spans="1:63" x14ac:dyDescent="0.25">
      <c r="A2986" s="443"/>
      <c r="B2986" s="438"/>
      <c r="C2986" s="441"/>
      <c r="D2986" s="441"/>
      <c r="E2986" s="441"/>
      <c r="I2986" s="442"/>
      <c r="Q2986" s="443"/>
      <c r="S2986" s="443"/>
      <c r="T2986" s="441"/>
      <c r="U2986" s="444"/>
      <c r="V2986" s="438"/>
      <c r="W2986" s="443"/>
      <c r="X2986" s="443"/>
      <c r="Y2986" s="441"/>
      <c r="Z2986" s="445"/>
      <c r="AA2986" s="441"/>
      <c r="AB2986" s="443"/>
      <c r="AC2986" s="441"/>
      <c r="AD2986" s="444"/>
      <c r="AG2986" s="441"/>
      <c r="AH2986" s="441"/>
      <c r="AI2986" s="443"/>
      <c r="AL2986" s="441"/>
      <c r="AN2986" s="441"/>
      <c r="AO2986" s="443"/>
      <c r="AP2986" s="441"/>
      <c r="AQ2986" s="441"/>
      <c r="AR2986" s="441"/>
      <c r="AS2986" s="441"/>
      <c r="AT2986" s="441"/>
      <c r="AU2986" s="441"/>
      <c r="AV2986" s="443"/>
      <c r="AW2986" s="442"/>
      <c r="AY2986" s="441"/>
      <c r="BC2986" s="441"/>
      <c r="BD2986" s="441"/>
      <c r="BE2986" s="441"/>
      <c r="BF2986" s="441"/>
      <c r="BG2986" s="441"/>
      <c r="BH2986" s="441"/>
      <c r="BI2986" s="441"/>
      <c r="BJ2986" s="441"/>
      <c r="BK2986" s="441"/>
    </row>
    <row r="2987" spans="1:63" x14ac:dyDescent="0.25">
      <c r="A2987" s="443"/>
      <c r="B2987" s="438"/>
      <c r="C2987" s="441"/>
      <c r="D2987" s="441"/>
      <c r="E2987" s="441"/>
      <c r="I2987" s="442"/>
      <c r="Q2987" s="443"/>
      <c r="S2987" s="443"/>
      <c r="T2987" s="441"/>
      <c r="U2987" s="444"/>
      <c r="V2987" s="438"/>
      <c r="W2987" s="443"/>
      <c r="X2987" s="443"/>
      <c r="Y2987" s="441"/>
      <c r="Z2987" s="445"/>
      <c r="AA2987" s="441"/>
      <c r="AB2987" s="443"/>
      <c r="AC2987" s="441"/>
      <c r="AD2987" s="444"/>
      <c r="AG2987" s="441"/>
      <c r="AH2987" s="441"/>
      <c r="AI2987" s="443"/>
      <c r="AL2987" s="441"/>
      <c r="AN2987" s="441"/>
      <c r="AO2987" s="443"/>
      <c r="AP2987" s="441"/>
      <c r="AQ2987" s="441"/>
      <c r="AR2987" s="441"/>
      <c r="AS2987" s="441"/>
      <c r="AT2987" s="441"/>
      <c r="AU2987" s="441"/>
      <c r="AV2987" s="443"/>
      <c r="AW2987" s="442"/>
      <c r="AY2987" s="441"/>
      <c r="BC2987" s="441"/>
      <c r="BD2987" s="441"/>
      <c r="BE2987" s="441"/>
      <c r="BF2987" s="441"/>
      <c r="BG2987" s="441"/>
      <c r="BH2987" s="441"/>
      <c r="BI2987" s="441"/>
      <c r="BJ2987" s="441"/>
      <c r="BK2987" s="441"/>
    </row>
    <row r="2988" spans="1:63" x14ac:dyDescent="0.25">
      <c r="A2988" s="443"/>
      <c r="B2988" s="438"/>
      <c r="C2988" s="441"/>
      <c r="D2988" s="441"/>
      <c r="E2988" s="441"/>
      <c r="I2988" s="442"/>
      <c r="Q2988" s="443"/>
      <c r="S2988" s="443"/>
      <c r="T2988" s="441"/>
      <c r="U2988" s="444"/>
      <c r="V2988" s="438"/>
      <c r="W2988" s="443"/>
      <c r="X2988" s="443"/>
      <c r="Y2988" s="441"/>
      <c r="Z2988" s="445"/>
      <c r="AA2988" s="441"/>
      <c r="AB2988" s="443"/>
      <c r="AC2988" s="441"/>
      <c r="AD2988" s="444"/>
      <c r="AG2988" s="441"/>
      <c r="AH2988" s="441"/>
      <c r="AI2988" s="443"/>
      <c r="AL2988" s="441"/>
      <c r="AN2988" s="441"/>
      <c r="AO2988" s="443"/>
      <c r="AP2988" s="441"/>
      <c r="AQ2988" s="441"/>
      <c r="AR2988" s="441"/>
      <c r="AS2988" s="441"/>
      <c r="AT2988" s="441"/>
      <c r="AU2988" s="441"/>
      <c r="AV2988" s="443"/>
      <c r="AW2988" s="442"/>
      <c r="AY2988" s="441"/>
      <c r="BC2988" s="441"/>
      <c r="BD2988" s="441"/>
      <c r="BE2988" s="441"/>
      <c r="BF2988" s="441"/>
      <c r="BG2988" s="441"/>
      <c r="BH2988" s="441"/>
      <c r="BI2988" s="441"/>
      <c r="BJ2988" s="441"/>
      <c r="BK2988" s="441"/>
    </row>
    <row r="2989" spans="1:63" x14ac:dyDescent="0.25">
      <c r="A2989" s="443"/>
      <c r="B2989" s="438"/>
      <c r="C2989" s="441"/>
      <c r="D2989" s="441"/>
      <c r="E2989" s="441"/>
      <c r="I2989" s="442"/>
      <c r="Q2989" s="443"/>
      <c r="S2989" s="443"/>
      <c r="T2989" s="441"/>
      <c r="U2989" s="444"/>
      <c r="V2989" s="438"/>
      <c r="W2989" s="443"/>
      <c r="X2989" s="443"/>
      <c r="Y2989" s="441"/>
      <c r="Z2989" s="445"/>
      <c r="AA2989" s="441"/>
      <c r="AB2989" s="443"/>
      <c r="AC2989" s="441"/>
      <c r="AD2989" s="444"/>
      <c r="AG2989" s="441"/>
      <c r="AH2989" s="441"/>
      <c r="AI2989" s="443"/>
      <c r="AL2989" s="441"/>
      <c r="AN2989" s="441"/>
      <c r="AO2989" s="443"/>
      <c r="AP2989" s="441"/>
      <c r="AQ2989" s="441"/>
      <c r="AR2989" s="441"/>
      <c r="AS2989" s="441"/>
      <c r="AT2989" s="441"/>
      <c r="AU2989" s="441"/>
      <c r="AV2989" s="443"/>
      <c r="AW2989" s="442"/>
      <c r="AY2989" s="441"/>
      <c r="BC2989" s="441"/>
      <c r="BD2989" s="441"/>
      <c r="BE2989" s="441"/>
      <c r="BF2989" s="441"/>
      <c r="BG2989" s="441"/>
      <c r="BH2989" s="441"/>
      <c r="BI2989" s="441"/>
      <c r="BJ2989" s="441"/>
      <c r="BK2989" s="441"/>
    </row>
    <row r="2990" spans="1:63" x14ac:dyDescent="0.25">
      <c r="A2990" s="443"/>
      <c r="B2990" s="438"/>
      <c r="C2990" s="441"/>
      <c r="D2990" s="441"/>
      <c r="E2990" s="441"/>
      <c r="I2990" s="442"/>
      <c r="Q2990" s="443"/>
      <c r="S2990" s="443"/>
      <c r="T2990" s="441"/>
      <c r="U2990" s="444"/>
      <c r="V2990" s="438"/>
      <c r="W2990" s="443"/>
      <c r="X2990" s="443"/>
      <c r="Y2990" s="441"/>
      <c r="Z2990" s="445"/>
      <c r="AA2990" s="441"/>
      <c r="AB2990" s="443"/>
      <c r="AC2990" s="441"/>
      <c r="AD2990" s="444"/>
      <c r="AG2990" s="441"/>
      <c r="AH2990" s="441"/>
      <c r="AI2990" s="443"/>
      <c r="AL2990" s="441"/>
      <c r="AN2990" s="441"/>
      <c r="AO2990" s="443"/>
      <c r="AP2990" s="441"/>
      <c r="AQ2990" s="441"/>
      <c r="AR2990" s="441"/>
      <c r="AS2990" s="441"/>
      <c r="AT2990" s="441"/>
      <c r="AU2990" s="441"/>
      <c r="AV2990" s="443"/>
      <c r="AW2990" s="442"/>
      <c r="AY2990" s="441"/>
      <c r="BC2990" s="441"/>
      <c r="BD2990" s="441"/>
      <c r="BE2990" s="441"/>
      <c r="BF2990" s="441"/>
      <c r="BG2990" s="441"/>
      <c r="BH2990" s="441"/>
      <c r="BI2990" s="441"/>
      <c r="BJ2990" s="441"/>
      <c r="BK2990" s="441"/>
    </row>
    <row r="2991" spans="1:63" x14ac:dyDescent="0.25">
      <c r="A2991" s="443"/>
      <c r="B2991" s="438"/>
      <c r="C2991" s="441"/>
      <c r="D2991" s="441"/>
      <c r="E2991" s="441"/>
      <c r="I2991" s="442"/>
      <c r="Q2991" s="443"/>
      <c r="S2991" s="443"/>
      <c r="T2991" s="441"/>
      <c r="U2991" s="444"/>
      <c r="V2991" s="438"/>
      <c r="W2991" s="443"/>
      <c r="X2991" s="443"/>
      <c r="Y2991" s="441"/>
      <c r="Z2991" s="445"/>
      <c r="AA2991" s="441"/>
      <c r="AB2991" s="443"/>
      <c r="AC2991" s="441"/>
      <c r="AD2991" s="444"/>
      <c r="AG2991" s="441"/>
      <c r="AH2991" s="441"/>
      <c r="AI2991" s="443"/>
      <c r="AL2991" s="441"/>
      <c r="AN2991" s="441"/>
      <c r="AO2991" s="443"/>
      <c r="AP2991" s="441"/>
      <c r="AQ2991" s="441"/>
      <c r="AR2991" s="441"/>
      <c r="AS2991" s="441"/>
      <c r="AT2991" s="441"/>
      <c r="AU2991" s="441"/>
      <c r="AV2991" s="443"/>
      <c r="AW2991" s="442"/>
      <c r="AY2991" s="441"/>
      <c r="BC2991" s="441"/>
      <c r="BD2991" s="441"/>
      <c r="BE2991" s="441"/>
      <c r="BF2991" s="441"/>
      <c r="BG2991" s="441"/>
      <c r="BH2991" s="441"/>
      <c r="BI2991" s="441"/>
      <c r="BJ2991" s="441"/>
      <c r="BK2991" s="441"/>
    </row>
    <row r="2992" spans="1:63" x14ac:dyDescent="0.25">
      <c r="A2992" s="443"/>
      <c r="B2992" s="438"/>
      <c r="C2992" s="441"/>
      <c r="D2992" s="441"/>
      <c r="E2992" s="441"/>
      <c r="I2992" s="442"/>
      <c r="Q2992" s="443"/>
      <c r="S2992" s="443"/>
      <c r="T2992" s="441"/>
      <c r="U2992" s="444"/>
      <c r="V2992" s="438"/>
      <c r="W2992" s="443"/>
      <c r="X2992" s="443"/>
      <c r="Y2992" s="441"/>
      <c r="Z2992" s="445"/>
      <c r="AA2992" s="441"/>
      <c r="AB2992" s="443"/>
      <c r="AC2992" s="441"/>
      <c r="AD2992" s="444"/>
      <c r="AG2992" s="441"/>
      <c r="AH2992" s="441"/>
      <c r="AI2992" s="443"/>
      <c r="AL2992" s="441"/>
      <c r="AN2992" s="441"/>
      <c r="AO2992" s="443"/>
      <c r="AP2992" s="441"/>
      <c r="AQ2992" s="441"/>
      <c r="AR2992" s="441"/>
      <c r="AS2992" s="441"/>
      <c r="AT2992" s="441"/>
      <c r="AU2992" s="441"/>
      <c r="AV2992" s="443"/>
      <c r="AW2992" s="442"/>
      <c r="AY2992" s="441"/>
      <c r="BC2992" s="441"/>
      <c r="BD2992" s="441"/>
      <c r="BE2992" s="441"/>
      <c r="BF2992" s="441"/>
      <c r="BG2992" s="441"/>
      <c r="BH2992" s="441"/>
      <c r="BI2992" s="441"/>
      <c r="BJ2992" s="441"/>
      <c r="BK2992" s="441"/>
    </row>
    <row r="2993" spans="1:63" x14ac:dyDescent="0.25">
      <c r="A2993" s="443"/>
      <c r="B2993" s="438"/>
      <c r="C2993" s="441"/>
      <c r="D2993" s="441"/>
      <c r="E2993" s="441"/>
      <c r="I2993" s="442"/>
      <c r="Q2993" s="443"/>
      <c r="S2993" s="443"/>
      <c r="T2993" s="441"/>
      <c r="U2993" s="444"/>
      <c r="V2993" s="438"/>
      <c r="W2993" s="443"/>
      <c r="X2993" s="443"/>
      <c r="Y2993" s="441"/>
      <c r="Z2993" s="445"/>
      <c r="AA2993" s="441"/>
      <c r="AB2993" s="443"/>
      <c r="AC2993" s="441"/>
      <c r="AD2993" s="444"/>
      <c r="AG2993" s="441"/>
      <c r="AH2993" s="441"/>
      <c r="AI2993" s="443"/>
      <c r="AL2993" s="441"/>
      <c r="AN2993" s="441"/>
      <c r="AO2993" s="443"/>
      <c r="AP2993" s="441"/>
      <c r="AQ2993" s="441"/>
      <c r="AR2993" s="441"/>
      <c r="AS2993" s="441"/>
      <c r="AT2993" s="441"/>
      <c r="AU2993" s="441"/>
      <c r="AV2993" s="443"/>
      <c r="AW2993" s="442"/>
      <c r="AY2993" s="441"/>
      <c r="BC2993" s="441"/>
      <c r="BD2993" s="441"/>
      <c r="BE2993" s="441"/>
      <c r="BF2993" s="441"/>
      <c r="BG2993" s="441"/>
      <c r="BH2993" s="441"/>
      <c r="BI2993" s="441"/>
      <c r="BJ2993" s="441"/>
      <c r="BK2993" s="441"/>
    </row>
    <row r="2994" spans="1:63" x14ac:dyDescent="0.25">
      <c r="A2994" s="443"/>
      <c r="B2994" s="438"/>
      <c r="C2994" s="441"/>
      <c r="D2994" s="441"/>
      <c r="E2994" s="441"/>
      <c r="I2994" s="442"/>
      <c r="Q2994" s="443"/>
      <c r="S2994" s="443"/>
      <c r="T2994" s="441"/>
      <c r="U2994" s="444"/>
      <c r="V2994" s="438"/>
      <c r="W2994" s="443"/>
      <c r="X2994" s="443"/>
      <c r="Y2994" s="441"/>
      <c r="Z2994" s="445"/>
      <c r="AA2994" s="441"/>
      <c r="AB2994" s="443"/>
      <c r="AC2994" s="441"/>
      <c r="AD2994" s="444"/>
      <c r="AG2994" s="441"/>
      <c r="AH2994" s="441"/>
      <c r="AI2994" s="443"/>
      <c r="AL2994" s="441"/>
      <c r="AN2994" s="441"/>
      <c r="AO2994" s="443"/>
      <c r="AP2994" s="441"/>
      <c r="AQ2994" s="441"/>
      <c r="AR2994" s="441"/>
      <c r="AS2994" s="441"/>
      <c r="AT2994" s="441"/>
      <c r="AU2994" s="441"/>
      <c r="AV2994" s="443"/>
      <c r="AW2994" s="442"/>
      <c r="AY2994" s="441"/>
      <c r="BC2994" s="441"/>
      <c r="BD2994" s="441"/>
      <c r="BE2994" s="441"/>
      <c r="BF2994" s="441"/>
      <c r="BG2994" s="441"/>
      <c r="BH2994" s="441"/>
      <c r="BI2994" s="441"/>
      <c r="BJ2994" s="441"/>
      <c r="BK2994" s="441"/>
    </row>
    <row r="2995" spans="1:63" x14ac:dyDescent="0.25">
      <c r="A2995" s="443"/>
      <c r="B2995" s="438"/>
      <c r="C2995" s="441"/>
      <c r="D2995" s="441"/>
      <c r="E2995" s="441"/>
      <c r="I2995" s="442"/>
      <c r="Q2995" s="443"/>
      <c r="S2995" s="443"/>
      <c r="T2995" s="441"/>
      <c r="U2995" s="444"/>
      <c r="V2995" s="438"/>
      <c r="W2995" s="443"/>
      <c r="X2995" s="443"/>
      <c r="Y2995" s="441"/>
      <c r="Z2995" s="445"/>
      <c r="AA2995" s="441"/>
      <c r="AB2995" s="443"/>
      <c r="AC2995" s="441"/>
      <c r="AD2995" s="444"/>
      <c r="AG2995" s="441"/>
      <c r="AH2995" s="441"/>
      <c r="AI2995" s="443"/>
      <c r="AL2995" s="441"/>
      <c r="AN2995" s="441"/>
      <c r="AO2995" s="443"/>
      <c r="AP2995" s="441"/>
      <c r="AQ2995" s="441"/>
      <c r="AR2995" s="441"/>
      <c r="AS2995" s="441"/>
      <c r="AT2995" s="441"/>
      <c r="AU2995" s="441"/>
      <c r="AV2995" s="443"/>
      <c r="AW2995" s="442"/>
      <c r="AY2995" s="441"/>
      <c r="BC2995" s="441"/>
      <c r="BD2995" s="441"/>
      <c r="BE2995" s="441"/>
      <c r="BF2995" s="441"/>
      <c r="BG2995" s="441"/>
      <c r="BH2995" s="441"/>
      <c r="BI2995" s="441"/>
      <c r="BJ2995" s="441"/>
      <c r="BK2995" s="441"/>
    </row>
    <row r="2996" spans="1:63" x14ac:dyDescent="0.25">
      <c r="A2996" s="443"/>
      <c r="B2996" s="438"/>
      <c r="C2996" s="441"/>
      <c r="D2996" s="441"/>
      <c r="E2996" s="441"/>
      <c r="I2996" s="442"/>
      <c r="Q2996" s="443"/>
      <c r="S2996" s="443"/>
      <c r="T2996" s="441"/>
      <c r="U2996" s="444"/>
      <c r="V2996" s="438"/>
      <c r="W2996" s="443"/>
      <c r="X2996" s="443"/>
      <c r="Y2996" s="441"/>
      <c r="Z2996" s="445"/>
      <c r="AA2996" s="441"/>
      <c r="AB2996" s="443"/>
      <c r="AC2996" s="441"/>
      <c r="AD2996" s="444"/>
      <c r="AG2996" s="441"/>
      <c r="AH2996" s="441"/>
      <c r="AI2996" s="443"/>
      <c r="AL2996" s="441"/>
      <c r="AN2996" s="441"/>
      <c r="AO2996" s="443"/>
      <c r="AP2996" s="441"/>
      <c r="AQ2996" s="441"/>
      <c r="AR2996" s="441"/>
      <c r="AS2996" s="441"/>
      <c r="AT2996" s="441"/>
      <c r="AU2996" s="441"/>
      <c r="AV2996" s="443"/>
      <c r="AW2996" s="442"/>
      <c r="AY2996" s="441"/>
      <c r="BC2996" s="441"/>
      <c r="BD2996" s="441"/>
      <c r="BE2996" s="441"/>
      <c r="BF2996" s="441"/>
      <c r="BG2996" s="441"/>
      <c r="BH2996" s="441"/>
      <c r="BI2996" s="441"/>
      <c r="BJ2996" s="441"/>
      <c r="BK2996" s="441"/>
    </row>
    <row r="2997" spans="1:63" x14ac:dyDescent="0.25">
      <c r="A2997" s="443"/>
      <c r="B2997" s="438"/>
      <c r="C2997" s="441"/>
      <c r="D2997" s="441"/>
      <c r="E2997" s="441"/>
      <c r="I2997" s="442"/>
      <c r="Q2997" s="443"/>
      <c r="S2997" s="443"/>
      <c r="T2997" s="441"/>
      <c r="U2997" s="444"/>
      <c r="V2997" s="438"/>
      <c r="W2997" s="443"/>
      <c r="X2997" s="443"/>
      <c r="Y2997" s="441"/>
      <c r="Z2997" s="445"/>
      <c r="AA2997" s="441"/>
      <c r="AB2997" s="443"/>
      <c r="AC2997" s="441"/>
      <c r="AD2997" s="444"/>
      <c r="AG2997" s="441"/>
      <c r="AH2997" s="441"/>
      <c r="AI2997" s="443"/>
      <c r="AL2997" s="441"/>
      <c r="AN2997" s="441"/>
      <c r="AO2997" s="443"/>
      <c r="AP2997" s="441"/>
      <c r="AQ2997" s="441"/>
      <c r="AR2997" s="441"/>
      <c r="AS2997" s="441"/>
      <c r="AT2997" s="441"/>
      <c r="AU2997" s="441"/>
      <c r="AV2997" s="443"/>
      <c r="AW2997" s="442"/>
      <c r="AY2997" s="441"/>
      <c r="BC2997" s="441"/>
      <c r="BD2997" s="441"/>
      <c r="BE2997" s="441"/>
      <c r="BF2997" s="441"/>
      <c r="BG2997" s="441"/>
      <c r="BH2997" s="441"/>
      <c r="BI2997" s="441"/>
      <c r="BJ2997" s="441"/>
      <c r="BK2997" s="441"/>
    </row>
    <row r="2998" spans="1:63" x14ac:dyDescent="0.25">
      <c r="A2998" s="443"/>
      <c r="B2998" s="438"/>
      <c r="C2998" s="441"/>
      <c r="D2998" s="441"/>
      <c r="E2998" s="441"/>
      <c r="I2998" s="442"/>
      <c r="Q2998" s="443"/>
      <c r="S2998" s="443"/>
      <c r="T2998" s="441"/>
      <c r="U2998" s="444"/>
      <c r="V2998" s="438"/>
      <c r="W2998" s="443"/>
      <c r="X2998" s="443"/>
      <c r="Y2998" s="441"/>
      <c r="Z2998" s="445"/>
      <c r="AA2998" s="441"/>
      <c r="AB2998" s="443"/>
      <c r="AC2998" s="441"/>
      <c r="AD2998" s="444"/>
      <c r="AG2998" s="441"/>
      <c r="AH2998" s="441"/>
      <c r="AI2998" s="443"/>
      <c r="AL2998" s="441"/>
      <c r="AN2998" s="441"/>
      <c r="AO2998" s="443"/>
      <c r="AP2998" s="441"/>
      <c r="AQ2998" s="441"/>
      <c r="AR2998" s="441"/>
      <c r="AS2998" s="441"/>
      <c r="AT2998" s="441"/>
      <c r="AU2998" s="441"/>
      <c r="AV2998" s="443"/>
      <c r="AW2998" s="442"/>
      <c r="AY2998" s="441"/>
      <c r="BC2998" s="441"/>
      <c r="BD2998" s="441"/>
      <c r="BE2998" s="441"/>
      <c r="BF2998" s="441"/>
      <c r="BG2998" s="441"/>
      <c r="BH2998" s="441"/>
      <c r="BI2998" s="441"/>
      <c r="BJ2998" s="441"/>
      <c r="BK2998" s="441"/>
    </row>
    <row r="2999" spans="1:63" x14ac:dyDescent="0.25">
      <c r="A2999" s="443"/>
      <c r="B2999" s="438"/>
      <c r="C2999" s="441"/>
      <c r="D2999" s="441"/>
      <c r="E2999" s="441"/>
      <c r="I2999" s="442"/>
      <c r="Q2999" s="443"/>
      <c r="S2999" s="443"/>
      <c r="T2999" s="441"/>
      <c r="U2999" s="444"/>
      <c r="V2999" s="438"/>
      <c r="W2999" s="443"/>
      <c r="X2999" s="443"/>
      <c r="Y2999" s="441"/>
      <c r="Z2999" s="445"/>
      <c r="AA2999" s="441"/>
      <c r="AB2999" s="443"/>
      <c r="AC2999" s="441"/>
      <c r="AD2999" s="444"/>
      <c r="AG2999" s="441"/>
      <c r="AH2999" s="441"/>
      <c r="AI2999" s="443"/>
      <c r="AL2999" s="441"/>
      <c r="AN2999" s="441"/>
      <c r="AO2999" s="443"/>
      <c r="AP2999" s="441"/>
      <c r="AQ2999" s="441"/>
      <c r="AR2999" s="441"/>
      <c r="AS2999" s="441"/>
      <c r="AT2999" s="441"/>
      <c r="AU2999" s="441"/>
      <c r="AV2999" s="443"/>
      <c r="AW2999" s="442"/>
      <c r="AY2999" s="441"/>
      <c r="BC2999" s="441"/>
      <c r="BD2999" s="441"/>
      <c r="BE2999" s="441"/>
      <c r="BF2999" s="441"/>
      <c r="BG2999" s="441"/>
      <c r="BH2999" s="441"/>
      <c r="BI2999" s="441"/>
      <c r="BJ2999" s="441"/>
      <c r="BK2999" s="441"/>
    </row>
    <row r="3000" spans="1:63" x14ac:dyDescent="0.25">
      <c r="A3000" s="443"/>
      <c r="B3000" s="438"/>
      <c r="C3000" s="441"/>
      <c r="D3000" s="441"/>
      <c r="E3000" s="441"/>
      <c r="I3000" s="442"/>
      <c r="Q3000" s="443"/>
      <c r="S3000" s="443"/>
      <c r="T3000" s="441"/>
      <c r="U3000" s="444"/>
      <c r="V3000" s="438"/>
      <c r="W3000" s="443"/>
      <c r="X3000" s="443"/>
      <c r="Y3000" s="441"/>
      <c r="Z3000" s="445"/>
      <c r="AA3000" s="441"/>
      <c r="AB3000" s="443"/>
      <c r="AC3000" s="441"/>
      <c r="AD3000" s="444"/>
      <c r="AG3000" s="441"/>
      <c r="AH3000" s="441"/>
      <c r="AI3000" s="443"/>
      <c r="AL3000" s="441"/>
      <c r="AN3000" s="441"/>
      <c r="AO3000" s="443"/>
      <c r="AP3000" s="441"/>
      <c r="AQ3000" s="441"/>
      <c r="AR3000" s="441"/>
      <c r="AS3000" s="441"/>
      <c r="AT3000" s="441"/>
      <c r="AU3000" s="441"/>
      <c r="AV3000" s="443"/>
      <c r="AW3000" s="442"/>
      <c r="AY3000" s="441"/>
      <c r="BC3000" s="441"/>
      <c r="BD3000" s="441"/>
      <c r="BE3000" s="441"/>
      <c r="BF3000" s="441"/>
      <c r="BG3000" s="441"/>
      <c r="BH3000" s="441"/>
      <c r="BI3000" s="441"/>
      <c r="BJ3000" s="441"/>
      <c r="BK3000" s="441"/>
    </row>
    <row r="3001" spans="1:63" x14ac:dyDescent="0.25">
      <c r="A3001" s="443"/>
      <c r="B3001" s="438"/>
      <c r="C3001" s="441"/>
      <c r="D3001" s="441"/>
      <c r="E3001" s="441"/>
      <c r="I3001" s="442"/>
      <c r="Q3001" s="443"/>
      <c r="S3001" s="443"/>
      <c r="T3001" s="441"/>
      <c r="U3001" s="444"/>
      <c r="V3001" s="438"/>
      <c r="W3001" s="443"/>
      <c r="X3001" s="443"/>
      <c r="Y3001" s="441"/>
      <c r="Z3001" s="445"/>
      <c r="AA3001" s="441"/>
      <c r="AB3001" s="443"/>
      <c r="AC3001" s="441"/>
      <c r="AD3001" s="444"/>
      <c r="AG3001" s="441"/>
      <c r="AH3001" s="441"/>
      <c r="AI3001" s="443"/>
      <c r="AL3001" s="441"/>
      <c r="AN3001" s="441"/>
      <c r="AO3001" s="443"/>
      <c r="AP3001" s="441"/>
      <c r="AQ3001" s="441"/>
      <c r="AR3001" s="441"/>
      <c r="AS3001" s="441"/>
      <c r="AT3001" s="441"/>
      <c r="AU3001" s="441"/>
      <c r="AV3001" s="443"/>
      <c r="AW3001" s="442"/>
      <c r="AY3001" s="441"/>
      <c r="BC3001" s="441"/>
      <c r="BD3001" s="441"/>
      <c r="BE3001" s="441"/>
      <c r="BF3001" s="441"/>
      <c r="BG3001" s="441"/>
      <c r="BH3001" s="441"/>
      <c r="BI3001" s="441"/>
      <c r="BJ3001" s="441"/>
      <c r="BK3001" s="441"/>
    </row>
    <row r="3002" spans="1:63" x14ac:dyDescent="0.25">
      <c r="A3002" s="443"/>
      <c r="B3002" s="438"/>
      <c r="C3002" s="441"/>
      <c r="D3002" s="441"/>
      <c r="E3002" s="441"/>
      <c r="I3002" s="442"/>
      <c r="Q3002" s="443"/>
      <c r="S3002" s="443"/>
      <c r="T3002" s="441"/>
      <c r="U3002" s="444"/>
      <c r="V3002" s="438"/>
      <c r="W3002" s="443"/>
      <c r="X3002" s="443"/>
      <c r="Y3002" s="441"/>
      <c r="Z3002" s="445"/>
      <c r="AA3002" s="441"/>
      <c r="AB3002" s="443"/>
      <c r="AC3002" s="441"/>
      <c r="AD3002" s="444"/>
      <c r="AG3002" s="441"/>
      <c r="AH3002" s="441"/>
      <c r="AI3002" s="443"/>
      <c r="AL3002" s="441"/>
      <c r="AN3002" s="441"/>
      <c r="AO3002" s="443"/>
      <c r="AP3002" s="441"/>
      <c r="AQ3002" s="441"/>
      <c r="AR3002" s="441"/>
      <c r="AS3002" s="441"/>
      <c r="AT3002" s="441"/>
      <c r="AU3002" s="441"/>
      <c r="AV3002" s="443"/>
      <c r="AW3002" s="442"/>
      <c r="AY3002" s="441"/>
      <c r="BC3002" s="441"/>
      <c r="BD3002" s="441"/>
      <c r="BE3002" s="441"/>
      <c r="BF3002" s="441"/>
      <c r="BG3002" s="441"/>
      <c r="BH3002" s="441"/>
      <c r="BI3002" s="441"/>
      <c r="BJ3002" s="441"/>
      <c r="BK3002" s="441"/>
    </row>
    <row r="3003" spans="1:63" x14ac:dyDescent="0.25">
      <c r="A3003" s="443"/>
      <c r="B3003" s="438"/>
      <c r="C3003" s="441"/>
      <c r="D3003" s="441"/>
      <c r="E3003" s="441"/>
      <c r="I3003" s="442"/>
      <c r="Q3003" s="443"/>
      <c r="S3003" s="443"/>
      <c r="T3003" s="441"/>
      <c r="U3003" s="444"/>
      <c r="V3003" s="438"/>
      <c r="W3003" s="443"/>
      <c r="X3003" s="443"/>
      <c r="Y3003" s="441"/>
      <c r="Z3003" s="445"/>
      <c r="AA3003" s="441"/>
      <c r="AB3003" s="443"/>
      <c r="AC3003" s="441"/>
      <c r="AD3003" s="444"/>
      <c r="AG3003" s="441"/>
      <c r="AH3003" s="441"/>
      <c r="AI3003" s="443"/>
      <c r="AL3003" s="441"/>
      <c r="AN3003" s="441"/>
      <c r="AO3003" s="443"/>
      <c r="AP3003" s="441"/>
      <c r="AQ3003" s="441"/>
      <c r="AR3003" s="441"/>
      <c r="AS3003" s="441"/>
      <c r="AT3003" s="441"/>
      <c r="AU3003" s="441"/>
      <c r="AV3003" s="443"/>
      <c r="AW3003" s="442"/>
      <c r="AY3003" s="441"/>
      <c r="BC3003" s="441"/>
      <c r="BD3003" s="441"/>
      <c r="BE3003" s="441"/>
      <c r="BF3003" s="441"/>
      <c r="BG3003" s="441"/>
      <c r="BH3003" s="441"/>
      <c r="BI3003" s="441"/>
      <c r="BJ3003" s="441"/>
      <c r="BK3003" s="441"/>
    </row>
    <row r="3004" spans="1:63" x14ac:dyDescent="0.25">
      <c r="A3004" s="443"/>
      <c r="B3004" s="438"/>
      <c r="C3004" s="441"/>
      <c r="D3004" s="441"/>
      <c r="E3004" s="441"/>
      <c r="I3004" s="442"/>
      <c r="Q3004" s="443"/>
      <c r="S3004" s="443"/>
      <c r="T3004" s="441"/>
      <c r="U3004" s="444"/>
      <c r="V3004" s="438"/>
      <c r="W3004" s="443"/>
      <c r="X3004" s="443"/>
      <c r="Y3004" s="441"/>
      <c r="Z3004" s="445"/>
      <c r="AA3004" s="441"/>
      <c r="AB3004" s="443"/>
      <c r="AC3004" s="441"/>
      <c r="AD3004" s="444"/>
      <c r="AG3004" s="441"/>
      <c r="AH3004" s="441"/>
      <c r="AI3004" s="443"/>
      <c r="AL3004" s="441"/>
      <c r="AN3004" s="441"/>
      <c r="AO3004" s="443"/>
      <c r="AP3004" s="441"/>
      <c r="AQ3004" s="441"/>
      <c r="AR3004" s="441"/>
      <c r="AS3004" s="441"/>
      <c r="AT3004" s="441"/>
      <c r="AU3004" s="441"/>
      <c r="AV3004" s="443"/>
      <c r="AW3004" s="442"/>
      <c r="AY3004" s="441"/>
      <c r="BC3004" s="441"/>
      <c r="BD3004" s="441"/>
      <c r="BE3004" s="441"/>
      <c r="BF3004" s="441"/>
      <c r="BG3004" s="441"/>
      <c r="BH3004" s="441"/>
      <c r="BI3004" s="441"/>
      <c r="BJ3004" s="441"/>
      <c r="BK3004" s="441"/>
    </row>
    <row r="3005" spans="1:63" x14ac:dyDescent="0.25">
      <c r="A3005" s="443"/>
      <c r="B3005" s="438"/>
      <c r="C3005" s="441"/>
      <c r="D3005" s="441"/>
      <c r="E3005" s="441"/>
      <c r="I3005" s="442"/>
      <c r="Q3005" s="443"/>
      <c r="S3005" s="443"/>
      <c r="T3005" s="441"/>
      <c r="U3005" s="444"/>
      <c r="V3005" s="438"/>
      <c r="W3005" s="443"/>
      <c r="X3005" s="443"/>
      <c r="Y3005" s="441"/>
      <c r="Z3005" s="445"/>
      <c r="AA3005" s="441"/>
      <c r="AB3005" s="443"/>
      <c r="AC3005" s="441"/>
      <c r="AD3005" s="444"/>
      <c r="AG3005" s="441"/>
      <c r="AH3005" s="441"/>
      <c r="AI3005" s="443"/>
      <c r="AL3005" s="441"/>
      <c r="AN3005" s="441"/>
      <c r="AO3005" s="443"/>
      <c r="AP3005" s="441"/>
      <c r="AQ3005" s="441"/>
      <c r="AR3005" s="441"/>
      <c r="AS3005" s="441"/>
      <c r="AT3005" s="441"/>
      <c r="AU3005" s="441"/>
      <c r="AV3005" s="443"/>
      <c r="AW3005" s="442"/>
      <c r="AY3005" s="441"/>
      <c r="BC3005" s="441"/>
      <c r="BD3005" s="441"/>
      <c r="BE3005" s="441"/>
      <c r="BF3005" s="441"/>
      <c r="BG3005" s="441"/>
      <c r="BH3005" s="441"/>
      <c r="BI3005" s="441"/>
      <c r="BJ3005" s="441"/>
      <c r="BK3005" s="441"/>
    </row>
    <row r="3006" spans="1:63" x14ac:dyDescent="0.25">
      <c r="A3006" s="443"/>
      <c r="B3006" s="438"/>
      <c r="C3006" s="441"/>
      <c r="D3006" s="441"/>
      <c r="E3006" s="441"/>
      <c r="I3006" s="442"/>
      <c r="Q3006" s="443"/>
      <c r="S3006" s="443"/>
      <c r="T3006" s="441"/>
      <c r="U3006" s="444"/>
      <c r="V3006" s="438"/>
      <c r="W3006" s="443"/>
      <c r="X3006" s="443"/>
      <c r="Y3006" s="441"/>
      <c r="Z3006" s="445"/>
      <c r="AA3006" s="441"/>
      <c r="AB3006" s="443"/>
      <c r="AC3006" s="441"/>
      <c r="AD3006" s="444"/>
      <c r="AG3006" s="441"/>
      <c r="AH3006" s="441"/>
      <c r="AI3006" s="443"/>
      <c r="AL3006" s="441"/>
      <c r="AN3006" s="441"/>
      <c r="AO3006" s="443"/>
      <c r="AP3006" s="441"/>
      <c r="AQ3006" s="441"/>
      <c r="AR3006" s="441"/>
      <c r="AS3006" s="441"/>
      <c r="AT3006" s="441"/>
      <c r="AU3006" s="441"/>
      <c r="AV3006" s="443"/>
      <c r="AW3006" s="442"/>
      <c r="AY3006" s="441"/>
      <c r="BC3006" s="441"/>
      <c r="BD3006" s="441"/>
      <c r="BE3006" s="441"/>
      <c r="BF3006" s="441"/>
      <c r="BG3006" s="441"/>
      <c r="BH3006" s="441"/>
      <c r="BI3006" s="441"/>
      <c r="BJ3006" s="441"/>
      <c r="BK3006" s="441"/>
    </row>
    <row r="3007" spans="1:63" x14ac:dyDescent="0.25">
      <c r="A3007" s="443"/>
      <c r="B3007" s="438"/>
      <c r="C3007" s="441"/>
      <c r="D3007" s="441"/>
      <c r="E3007" s="441"/>
      <c r="I3007" s="442"/>
      <c r="Q3007" s="443"/>
      <c r="S3007" s="443"/>
      <c r="T3007" s="441"/>
      <c r="U3007" s="444"/>
      <c r="V3007" s="438"/>
      <c r="W3007" s="443"/>
      <c r="X3007" s="443"/>
      <c r="Y3007" s="441"/>
      <c r="Z3007" s="445"/>
      <c r="AA3007" s="441"/>
      <c r="AB3007" s="443"/>
      <c r="AC3007" s="441"/>
      <c r="AD3007" s="444"/>
      <c r="AG3007" s="441"/>
      <c r="AH3007" s="441"/>
      <c r="AI3007" s="443"/>
      <c r="AL3007" s="441"/>
      <c r="AN3007" s="441"/>
      <c r="AO3007" s="443"/>
      <c r="AP3007" s="441"/>
      <c r="AQ3007" s="441"/>
      <c r="AR3007" s="441"/>
      <c r="AS3007" s="441"/>
      <c r="AT3007" s="441"/>
      <c r="AU3007" s="441"/>
      <c r="AV3007" s="443"/>
      <c r="AW3007" s="442"/>
      <c r="AY3007" s="441"/>
      <c r="BC3007" s="441"/>
      <c r="BD3007" s="441"/>
      <c r="BE3007" s="441"/>
      <c r="BF3007" s="441"/>
      <c r="BG3007" s="441"/>
      <c r="BH3007" s="441"/>
      <c r="BI3007" s="441"/>
      <c r="BJ3007" s="441"/>
      <c r="BK3007" s="441"/>
    </row>
    <row r="3008" spans="1:63" x14ac:dyDescent="0.25">
      <c r="A3008" s="443"/>
      <c r="B3008" s="438"/>
      <c r="C3008" s="441"/>
      <c r="D3008" s="441"/>
      <c r="E3008" s="441"/>
      <c r="I3008" s="442"/>
      <c r="Q3008" s="443"/>
      <c r="S3008" s="443"/>
      <c r="T3008" s="441"/>
      <c r="U3008" s="444"/>
      <c r="V3008" s="438"/>
      <c r="W3008" s="443"/>
      <c r="X3008" s="443"/>
      <c r="Y3008" s="441"/>
      <c r="Z3008" s="445"/>
      <c r="AA3008" s="441"/>
      <c r="AB3008" s="443"/>
      <c r="AC3008" s="441"/>
      <c r="AD3008" s="444"/>
      <c r="AG3008" s="441"/>
      <c r="AH3008" s="441"/>
      <c r="AI3008" s="443"/>
      <c r="AL3008" s="441"/>
      <c r="AN3008" s="441"/>
      <c r="AO3008" s="443"/>
      <c r="AP3008" s="441"/>
      <c r="AQ3008" s="441"/>
      <c r="AR3008" s="441"/>
      <c r="AS3008" s="441"/>
      <c r="AT3008" s="441"/>
      <c r="AU3008" s="441"/>
      <c r="AV3008" s="443"/>
      <c r="AW3008" s="442"/>
      <c r="AY3008" s="441"/>
      <c r="BC3008" s="441"/>
      <c r="BD3008" s="441"/>
      <c r="BE3008" s="441"/>
      <c r="BF3008" s="441"/>
      <c r="BG3008" s="441"/>
      <c r="BH3008" s="441"/>
      <c r="BI3008" s="441"/>
      <c r="BJ3008" s="441"/>
      <c r="BK3008" s="441"/>
    </row>
    <row r="3009" spans="1:63" x14ac:dyDescent="0.25">
      <c r="A3009" s="443"/>
      <c r="B3009" s="438"/>
      <c r="C3009" s="441"/>
      <c r="D3009" s="441"/>
      <c r="E3009" s="441"/>
      <c r="I3009" s="442"/>
      <c r="Q3009" s="443"/>
      <c r="S3009" s="443"/>
      <c r="T3009" s="441"/>
      <c r="U3009" s="444"/>
      <c r="V3009" s="438"/>
      <c r="W3009" s="443"/>
      <c r="X3009" s="443"/>
      <c r="Y3009" s="441"/>
      <c r="Z3009" s="445"/>
      <c r="AA3009" s="441"/>
      <c r="AB3009" s="443"/>
      <c r="AC3009" s="441"/>
      <c r="AD3009" s="444"/>
      <c r="AG3009" s="441"/>
      <c r="AH3009" s="441"/>
      <c r="AI3009" s="443"/>
      <c r="AL3009" s="441"/>
      <c r="AN3009" s="441"/>
      <c r="AO3009" s="443"/>
      <c r="AP3009" s="441"/>
      <c r="AQ3009" s="441"/>
      <c r="AR3009" s="441"/>
      <c r="AS3009" s="441"/>
      <c r="AT3009" s="441"/>
      <c r="AU3009" s="441"/>
      <c r="AV3009" s="443"/>
      <c r="AW3009" s="442"/>
      <c r="AY3009" s="441"/>
      <c r="BC3009" s="441"/>
      <c r="BD3009" s="441"/>
      <c r="BE3009" s="441"/>
      <c r="BF3009" s="441"/>
      <c r="BG3009" s="441"/>
      <c r="BH3009" s="441"/>
      <c r="BI3009" s="441"/>
      <c r="BJ3009" s="441"/>
      <c r="BK3009" s="441"/>
    </row>
    <row r="3010" spans="1:63" x14ac:dyDescent="0.25">
      <c r="A3010" s="443"/>
      <c r="B3010" s="438"/>
      <c r="C3010" s="441"/>
      <c r="D3010" s="441"/>
      <c r="E3010" s="441"/>
      <c r="I3010" s="442"/>
      <c r="Q3010" s="443"/>
      <c r="S3010" s="443"/>
      <c r="T3010" s="441"/>
      <c r="U3010" s="444"/>
      <c r="V3010" s="438"/>
      <c r="W3010" s="443"/>
      <c r="X3010" s="443"/>
      <c r="Y3010" s="441"/>
      <c r="Z3010" s="445"/>
      <c r="AA3010" s="441"/>
      <c r="AB3010" s="443"/>
      <c r="AC3010" s="441"/>
      <c r="AD3010" s="444"/>
      <c r="AG3010" s="441"/>
      <c r="AH3010" s="441"/>
      <c r="AI3010" s="443"/>
      <c r="AL3010" s="441"/>
      <c r="AN3010" s="441"/>
      <c r="AO3010" s="443"/>
      <c r="AP3010" s="441"/>
      <c r="AQ3010" s="441"/>
      <c r="AR3010" s="441"/>
      <c r="AS3010" s="441"/>
      <c r="AT3010" s="441"/>
      <c r="AU3010" s="441"/>
      <c r="AV3010" s="443"/>
      <c r="AW3010" s="442"/>
      <c r="AY3010" s="441"/>
      <c r="BC3010" s="441"/>
      <c r="BD3010" s="441"/>
      <c r="BE3010" s="441"/>
      <c r="BF3010" s="441"/>
      <c r="BG3010" s="441"/>
      <c r="BH3010" s="441"/>
      <c r="BI3010" s="441"/>
      <c r="BJ3010" s="441"/>
      <c r="BK3010" s="441"/>
    </row>
    <row r="3011" spans="1:63" x14ac:dyDescent="0.25">
      <c r="A3011" s="443"/>
      <c r="B3011" s="438"/>
      <c r="C3011" s="441"/>
      <c r="D3011" s="441"/>
      <c r="E3011" s="441"/>
      <c r="I3011" s="442"/>
      <c r="Q3011" s="443"/>
      <c r="S3011" s="443"/>
      <c r="T3011" s="441"/>
      <c r="U3011" s="444"/>
      <c r="V3011" s="438"/>
      <c r="W3011" s="443"/>
      <c r="X3011" s="443"/>
      <c r="Y3011" s="441"/>
      <c r="Z3011" s="445"/>
      <c r="AA3011" s="441"/>
      <c r="AB3011" s="443"/>
      <c r="AC3011" s="441"/>
      <c r="AD3011" s="444"/>
      <c r="AG3011" s="441"/>
      <c r="AH3011" s="441"/>
      <c r="AI3011" s="443"/>
      <c r="AL3011" s="441"/>
      <c r="AN3011" s="441"/>
      <c r="AO3011" s="443"/>
      <c r="AP3011" s="441"/>
      <c r="AQ3011" s="441"/>
      <c r="AR3011" s="441"/>
      <c r="AS3011" s="441"/>
      <c r="AT3011" s="441"/>
      <c r="AU3011" s="441"/>
      <c r="AV3011" s="443"/>
      <c r="AW3011" s="442"/>
      <c r="AY3011" s="441"/>
      <c r="BC3011" s="441"/>
      <c r="BD3011" s="441"/>
      <c r="BE3011" s="441"/>
      <c r="BF3011" s="441"/>
      <c r="BG3011" s="441"/>
      <c r="BH3011" s="441"/>
      <c r="BI3011" s="441"/>
      <c r="BJ3011" s="441"/>
      <c r="BK3011" s="441"/>
    </row>
    <row r="3012" spans="1:63" x14ac:dyDescent="0.25">
      <c r="A3012" s="443"/>
      <c r="B3012" s="438"/>
      <c r="C3012" s="441"/>
      <c r="D3012" s="441"/>
      <c r="E3012" s="441"/>
      <c r="I3012" s="442"/>
      <c r="Q3012" s="443"/>
      <c r="S3012" s="443"/>
      <c r="T3012" s="441"/>
      <c r="U3012" s="444"/>
      <c r="V3012" s="438"/>
      <c r="W3012" s="443"/>
      <c r="X3012" s="443"/>
      <c r="Y3012" s="441"/>
      <c r="Z3012" s="445"/>
      <c r="AA3012" s="441"/>
      <c r="AB3012" s="443"/>
      <c r="AC3012" s="441"/>
      <c r="AD3012" s="444"/>
      <c r="AG3012" s="441"/>
      <c r="AH3012" s="441"/>
      <c r="AI3012" s="443"/>
      <c r="AL3012" s="441"/>
      <c r="AN3012" s="441"/>
      <c r="AO3012" s="443"/>
      <c r="AP3012" s="441"/>
      <c r="AQ3012" s="441"/>
      <c r="AR3012" s="441"/>
      <c r="AS3012" s="441"/>
      <c r="AT3012" s="441"/>
      <c r="AU3012" s="441"/>
      <c r="AV3012" s="443"/>
      <c r="AW3012" s="442"/>
      <c r="AY3012" s="441"/>
      <c r="BC3012" s="441"/>
      <c r="BD3012" s="441"/>
      <c r="BE3012" s="441"/>
      <c r="BF3012" s="441"/>
      <c r="BG3012" s="441"/>
      <c r="BH3012" s="441"/>
      <c r="BI3012" s="441"/>
      <c r="BJ3012" s="441"/>
      <c r="BK3012" s="441"/>
    </row>
    <row r="3013" spans="1:63" x14ac:dyDescent="0.25">
      <c r="A3013" s="443"/>
      <c r="B3013" s="438"/>
      <c r="C3013" s="441"/>
      <c r="D3013" s="441"/>
      <c r="E3013" s="441"/>
      <c r="I3013" s="442"/>
      <c r="Q3013" s="443"/>
      <c r="S3013" s="443"/>
      <c r="T3013" s="441"/>
      <c r="U3013" s="444"/>
      <c r="V3013" s="438"/>
      <c r="W3013" s="443"/>
      <c r="X3013" s="443"/>
      <c r="Y3013" s="441"/>
      <c r="Z3013" s="445"/>
      <c r="AA3013" s="441"/>
      <c r="AB3013" s="443"/>
      <c r="AC3013" s="441"/>
      <c r="AD3013" s="444"/>
      <c r="AG3013" s="441"/>
      <c r="AH3013" s="441"/>
      <c r="AI3013" s="443"/>
      <c r="AL3013" s="441"/>
      <c r="AN3013" s="441"/>
      <c r="AO3013" s="443"/>
      <c r="AP3013" s="441"/>
      <c r="AQ3013" s="441"/>
      <c r="AR3013" s="441"/>
      <c r="AS3013" s="441"/>
      <c r="AT3013" s="441"/>
      <c r="AU3013" s="441"/>
      <c r="AV3013" s="443"/>
      <c r="AW3013" s="442"/>
      <c r="AY3013" s="441"/>
      <c r="BC3013" s="441"/>
      <c r="BD3013" s="441"/>
      <c r="BE3013" s="441"/>
      <c r="BF3013" s="441"/>
      <c r="BG3013" s="441"/>
      <c r="BH3013" s="441"/>
      <c r="BI3013" s="441"/>
      <c r="BJ3013" s="441"/>
      <c r="BK3013" s="441"/>
    </row>
    <row r="3014" spans="1:63" x14ac:dyDescent="0.25">
      <c r="A3014" s="443"/>
      <c r="B3014" s="438"/>
      <c r="C3014" s="441"/>
      <c r="D3014" s="441"/>
      <c r="E3014" s="441"/>
      <c r="I3014" s="442"/>
      <c r="Q3014" s="443"/>
      <c r="S3014" s="443"/>
      <c r="T3014" s="441"/>
      <c r="U3014" s="444"/>
      <c r="V3014" s="438"/>
      <c r="W3014" s="443"/>
      <c r="X3014" s="443"/>
      <c r="Y3014" s="441"/>
      <c r="Z3014" s="445"/>
      <c r="AA3014" s="441"/>
      <c r="AB3014" s="443"/>
      <c r="AC3014" s="441"/>
      <c r="AD3014" s="444"/>
      <c r="AG3014" s="441"/>
      <c r="AH3014" s="441"/>
      <c r="AI3014" s="443"/>
      <c r="AL3014" s="441"/>
      <c r="AN3014" s="441"/>
      <c r="AO3014" s="443"/>
      <c r="AP3014" s="441"/>
      <c r="AQ3014" s="441"/>
      <c r="AR3014" s="441"/>
      <c r="AS3014" s="441"/>
      <c r="AT3014" s="441"/>
      <c r="AU3014" s="441"/>
      <c r="AV3014" s="443"/>
      <c r="AW3014" s="442"/>
      <c r="AY3014" s="441"/>
      <c r="BC3014" s="441"/>
      <c r="BD3014" s="441"/>
      <c r="BE3014" s="441"/>
      <c r="BF3014" s="441"/>
      <c r="BG3014" s="441"/>
      <c r="BH3014" s="441"/>
      <c r="BI3014" s="441"/>
      <c r="BJ3014" s="441"/>
      <c r="BK3014" s="441"/>
    </row>
    <row r="3015" spans="1:63" x14ac:dyDescent="0.25">
      <c r="A3015" s="443"/>
      <c r="B3015" s="438"/>
      <c r="C3015" s="441"/>
      <c r="D3015" s="441"/>
      <c r="E3015" s="441"/>
      <c r="I3015" s="442"/>
      <c r="Q3015" s="443"/>
      <c r="S3015" s="443"/>
      <c r="T3015" s="441"/>
      <c r="U3015" s="444"/>
      <c r="V3015" s="438"/>
      <c r="W3015" s="443"/>
      <c r="X3015" s="443"/>
      <c r="Y3015" s="441"/>
      <c r="Z3015" s="445"/>
      <c r="AA3015" s="441"/>
      <c r="AB3015" s="443"/>
      <c r="AC3015" s="441"/>
      <c r="AD3015" s="444"/>
      <c r="AG3015" s="441"/>
      <c r="AH3015" s="441"/>
      <c r="AI3015" s="443"/>
      <c r="AL3015" s="441"/>
      <c r="AN3015" s="441"/>
      <c r="AO3015" s="443"/>
      <c r="AP3015" s="441"/>
      <c r="AQ3015" s="441"/>
      <c r="AR3015" s="441"/>
      <c r="AS3015" s="441"/>
      <c r="AT3015" s="441"/>
      <c r="AU3015" s="441"/>
      <c r="AV3015" s="443"/>
      <c r="AW3015" s="442"/>
      <c r="AY3015" s="441"/>
      <c r="BC3015" s="441"/>
      <c r="BD3015" s="441"/>
      <c r="BE3015" s="441"/>
      <c r="BF3015" s="441"/>
      <c r="BG3015" s="441"/>
      <c r="BH3015" s="441"/>
      <c r="BI3015" s="441"/>
      <c r="BJ3015" s="441"/>
      <c r="BK3015" s="441"/>
    </row>
    <row r="3016" spans="1:63" x14ac:dyDescent="0.25">
      <c r="A3016" s="443"/>
      <c r="B3016" s="438"/>
      <c r="C3016" s="441"/>
      <c r="D3016" s="441"/>
      <c r="E3016" s="441"/>
      <c r="I3016" s="442"/>
      <c r="Q3016" s="443"/>
      <c r="S3016" s="443"/>
      <c r="T3016" s="441"/>
      <c r="U3016" s="444"/>
      <c r="V3016" s="438"/>
      <c r="W3016" s="443"/>
      <c r="X3016" s="443"/>
      <c r="Y3016" s="441"/>
      <c r="Z3016" s="445"/>
      <c r="AA3016" s="441"/>
      <c r="AB3016" s="443"/>
      <c r="AC3016" s="441"/>
      <c r="AD3016" s="444"/>
      <c r="AG3016" s="441"/>
      <c r="AH3016" s="441"/>
      <c r="AI3016" s="443"/>
      <c r="AL3016" s="441"/>
      <c r="AN3016" s="441"/>
      <c r="AO3016" s="443"/>
      <c r="AP3016" s="441"/>
      <c r="AQ3016" s="441"/>
      <c r="AR3016" s="441"/>
      <c r="AS3016" s="441"/>
      <c r="AT3016" s="441"/>
      <c r="AU3016" s="441"/>
      <c r="AV3016" s="443"/>
      <c r="AW3016" s="442"/>
      <c r="AY3016" s="441"/>
      <c r="BC3016" s="441"/>
      <c r="BD3016" s="441"/>
      <c r="BE3016" s="441"/>
      <c r="BF3016" s="441"/>
      <c r="BG3016" s="441"/>
      <c r="BH3016" s="441"/>
      <c r="BI3016" s="441"/>
      <c r="BJ3016" s="441"/>
      <c r="BK3016" s="441"/>
    </row>
    <row r="3017" spans="1:63" x14ac:dyDescent="0.25">
      <c r="A3017" s="443"/>
      <c r="B3017" s="438"/>
      <c r="C3017" s="441"/>
      <c r="D3017" s="441"/>
      <c r="E3017" s="441"/>
      <c r="I3017" s="442"/>
      <c r="Q3017" s="443"/>
      <c r="S3017" s="443"/>
      <c r="T3017" s="441"/>
      <c r="U3017" s="444"/>
      <c r="V3017" s="438"/>
      <c r="W3017" s="443"/>
      <c r="X3017" s="443"/>
      <c r="Y3017" s="441"/>
      <c r="Z3017" s="445"/>
      <c r="AA3017" s="441"/>
      <c r="AB3017" s="443"/>
      <c r="AC3017" s="441"/>
      <c r="AD3017" s="444"/>
      <c r="AG3017" s="441"/>
      <c r="AH3017" s="441"/>
      <c r="AI3017" s="443"/>
      <c r="AL3017" s="441"/>
      <c r="AN3017" s="441"/>
      <c r="AO3017" s="443"/>
      <c r="AP3017" s="441"/>
      <c r="AQ3017" s="441"/>
      <c r="AR3017" s="441"/>
      <c r="AS3017" s="441"/>
      <c r="AT3017" s="441"/>
      <c r="AU3017" s="441"/>
      <c r="AV3017" s="443"/>
      <c r="AW3017" s="442"/>
      <c r="AY3017" s="441"/>
      <c r="BC3017" s="441"/>
      <c r="BD3017" s="441"/>
      <c r="BE3017" s="441"/>
      <c r="BF3017" s="441"/>
      <c r="BG3017" s="441"/>
      <c r="BH3017" s="441"/>
      <c r="BI3017" s="441"/>
      <c r="BJ3017" s="441"/>
      <c r="BK3017" s="441"/>
    </row>
    <row r="3018" spans="1:63" x14ac:dyDescent="0.25">
      <c r="A3018" s="443"/>
      <c r="B3018" s="438"/>
      <c r="C3018" s="441"/>
      <c r="D3018" s="441"/>
      <c r="E3018" s="441"/>
      <c r="I3018" s="442"/>
      <c r="Q3018" s="443"/>
      <c r="S3018" s="443"/>
      <c r="T3018" s="441"/>
      <c r="U3018" s="444"/>
      <c r="V3018" s="438"/>
      <c r="W3018" s="443"/>
      <c r="X3018" s="443"/>
      <c r="Y3018" s="441"/>
      <c r="Z3018" s="445"/>
      <c r="AA3018" s="441"/>
      <c r="AB3018" s="443"/>
      <c r="AC3018" s="441"/>
      <c r="AD3018" s="444"/>
      <c r="AG3018" s="441"/>
      <c r="AH3018" s="441"/>
      <c r="AI3018" s="443"/>
      <c r="AL3018" s="441"/>
      <c r="AN3018" s="441"/>
      <c r="AO3018" s="443"/>
      <c r="AP3018" s="441"/>
      <c r="AQ3018" s="441"/>
      <c r="AR3018" s="441"/>
      <c r="AS3018" s="441"/>
      <c r="AT3018" s="441"/>
      <c r="AU3018" s="441"/>
      <c r="AV3018" s="443"/>
      <c r="AW3018" s="442"/>
      <c r="AY3018" s="441"/>
      <c r="BC3018" s="441"/>
      <c r="BD3018" s="441"/>
      <c r="BE3018" s="441"/>
      <c r="BF3018" s="441"/>
      <c r="BG3018" s="441"/>
      <c r="BH3018" s="441"/>
      <c r="BI3018" s="441"/>
      <c r="BJ3018" s="441"/>
      <c r="BK3018" s="441"/>
    </row>
    <row r="3019" spans="1:63" x14ac:dyDescent="0.25">
      <c r="A3019" s="443"/>
      <c r="B3019" s="438"/>
      <c r="C3019" s="441"/>
      <c r="D3019" s="441"/>
      <c r="E3019" s="441"/>
      <c r="I3019" s="442"/>
      <c r="Q3019" s="443"/>
      <c r="S3019" s="443"/>
      <c r="T3019" s="441"/>
      <c r="U3019" s="444"/>
      <c r="V3019" s="438"/>
      <c r="W3019" s="443"/>
      <c r="X3019" s="443"/>
      <c r="Y3019" s="441"/>
      <c r="Z3019" s="445"/>
      <c r="AA3019" s="441"/>
      <c r="AB3019" s="443"/>
      <c r="AC3019" s="441"/>
      <c r="AD3019" s="444"/>
      <c r="AG3019" s="441"/>
      <c r="AH3019" s="441"/>
      <c r="AI3019" s="443"/>
      <c r="AL3019" s="441"/>
      <c r="AN3019" s="441"/>
      <c r="AO3019" s="443"/>
      <c r="AP3019" s="441"/>
      <c r="AQ3019" s="441"/>
      <c r="AR3019" s="441"/>
      <c r="AS3019" s="441"/>
      <c r="AT3019" s="441"/>
      <c r="AU3019" s="441"/>
      <c r="AV3019" s="443"/>
      <c r="AW3019" s="442"/>
      <c r="AY3019" s="441"/>
      <c r="BC3019" s="441"/>
      <c r="BD3019" s="441"/>
      <c r="BE3019" s="441"/>
      <c r="BF3019" s="441"/>
      <c r="BG3019" s="441"/>
      <c r="BH3019" s="441"/>
      <c r="BI3019" s="441"/>
      <c r="BJ3019" s="441"/>
      <c r="BK3019" s="441"/>
    </row>
    <row r="3020" spans="1:63" x14ac:dyDescent="0.25">
      <c r="A3020" s="443"/>
      <c r="B3020" s="438"/>
      <c r="C3020" s="441"/>
      <c r="D3020" s="441"/>
      <c r="E3020" s="441"/>
      <c r="I3020" s="442"/>
      <c r="Q3020" s="443"/>
      <c r="S3020" s="443"/>
      <c r="T3020" s="441"/>
      <c r="U3020" s="444"/>
      <c r="V3020" s="438"/>
      <c r="W3020" s="443"/>
      <c r="X3020" s="443"/>
      <c r="Y3020" s="441"/>
      <c r="Z3020" s="445"/>
      <c r="AA3020" s="441"/>
      <c r="AB3020" s="443"/>
      <c r="AC3020" s="441"/>
      <c r="AD3020" s="444"/>
      <c r="AG3020" s="441"/>
      <c r="AH3020" s="441"/>
      <c r="AI3020" s="443"/>
      <c r="AL3020" s="441"/>
      <c r="AN3020" s="441"/>
      <c r="AO3020" s="443"/>
      <c r="AP3020" s="441"/>
      <c r="AQ3020" s="441"/>
      <c r="AR3020" s="441"/>
      <c r="AS3020" s="441"/>
      <c r="AT3020" s="441"/>
      <c r="AU3020" s="441"/>
      <c r="AV3020" s="443"/>
      <c r="AW3020" s="442"/>
      <c r="AY3020" s="441"/>
      <c r="BC3020" s="441"/>
      <c r="BD3020" s="441"/>
      <c r="BE3020" s="441"/>
      <c r="BF3020" s="441"/>
      <c r="BG3020" s="441"/>
      <c r="BH3020" s="441"/>
      <c r="BI3020" s="441"/>
      <c r="BJ3020" s="441"/>
      <c r="BK3020" s="441"/>
    </row>
    <row r="3021" spans="1:63" x14ac:dyDescent="0.25">
      <c r="A3021" s="443"/>
      <c r="B3021" s="438"/>
      <c r="C3021" s="441"/>
      <c r="D3021" s="441"/>
      <c r="E3021" s="441"/>
      <c r="I3021" s="442"/>
      <c r="Q3021" s="443"/>
      <c r="S3021" s="443"/>
      <c r="T3021" s="441"/>
      <c r="U3021" s="444"/>
      <c r="V3021" s="438"/>
      <c r="W3021" s="443"/>
      <c r="X3021" s="443"/>
      <c r="Y3021" s="441"/>
      <c r="Z3021" s="445"/>
      <c r="AA3021" s="441"/>
      <c r="AB3021" s="443"/>
      <c r="AC3021" s="441"/>
      <c r="AD3021" s="444"/>
      <c r="AG3021" s="441"/>
      <c r="AH3021" s="441"/>
      <c r="AI3021" s="443"/>
      <c r="AL3021" s="441"/>
      <c r="AN3021" s="441"/>
      <c r="AO3021" s="443"/>
      <c r="AP3021" s="441"/>
      <c r="AQ3021" s="441"/>
      <c r="AR3021" s="441"/>
      <c r="AS3021" s="441"/>
      <c r="AT3021" s="441"/>
      <c r="AU3021" s="441"/>
      <c r="AV3021" s="443"/>
      <c r="AW3021" s="442"/>
      <c r="AY3021" s="441"/>
      <c r="BC3021" s="441"/>
      <c r="BD3021" s="441"/>
      <c r="BE3021" s="441"/>
      <c r="BF3021" s="441"/>
      <c r="BG3021" s="441"/>
      <c r="BH3021" s="441"/>
      <c r="BI3021" s="441"/>
      <c r="BJ3021" s="441"/>
      <c r="BK3021" s="441"/>
    </row>
    <row r="3022" spans="1:63" x14ac:dyDescent="0.25">
      <c r="A3022" s="443"/>
      <c r="B3022" s="438"/>
      <c r="C3022" s="441"/>
      <c r="D3022" s="441"/>
      <c r="E3022" s="441"/>
      <c r="I3022" s="442"/>
      <c r="Q3022" s="443"/>
      <c r="S3022" s="443"/>
      <c r="T3022" s="441"/>
      <c r="U3022" s="444"/>
      <c r="V3022" s="438"/>
      <c r="W3022" s="443"/>
      <c r="X3022" s="443"/>
      <c r="Y3022" s="441"/>
      <c r="Z3022" s="445"/>
      <c r="AA3022" s="441"/>
      <c r="AB3022" s="443"/>
      <c r="AC3022" s="441"/>
      <c r="AD3022" s="444"/>
      <c r="AG3022" s="441"/>
      <c r="AH3022" s="441"/>
      <c r="AI3022" s="443"/>
      <c r="AL3022" s="441"/>
      <c r="AN3022" s="441"/>
      <c r="AO3022" s="443"/>
      <c r="AP3022" s="441"/>
      <c r="AQ3022" s="441"/>
      <c r="AR3022" s="441"/>
      <c r="AS3022" s="441"/>
      <c r="AT3022" s="441"/>
      <c r="AU3022" s="441"/>
      <c r="AV3022" s="443"/>
      <c r="AW3022" s="442"/>
      <c r="AY3022" s="441"/>
      <c r="BC3022" s="441"/>
      <c r="BD3022" s="441"/>
      <c r="BE3022" s="441"/>
      <c r="BF3022" s="441"/>
      <c r="BG3022" s="441"/>
      <c r="BH3022" s="441"/>
      <c r="BI3022" s="441"/>
      <c r="BJ3022" s="441"/>
      <c r="BK3022" s="441"/>
    </row>
    <row r="3023" spans="1:63" x14ac:dyDescent="0.25">
      <c r="A3023" s="443"/>
      <c r="B3023" s="438"/>
      <c r="C3023" s="441"/>
      <c r="D3023" s="441"/>
      <c r="E3023" s="441"/>
      <c r="I3023" s="442"/>
      <c r="Q3023" s="443"/>
      <c r="S3023" s="443"/>
      <c r="T3023" s="441"/>
      <c r="U3023" s="444"/>
      <c r="V3023" s="438"/>
      <c r="W3023" s="443"/>
      <c r="X3023" s="443"/>
      <c r="Y3023" s="441"/>
      <c r="Z3023" s="445"/>
      <c r="AA3023" s="441"/>
      <c r="AB3023" s="443"/>
      <c r="AC3023" s="441"/>
      <c r="AD3023" s="444"/>
      <c r="AG3023" s="441"/>
      <c r="AH3023" s="441"/>
      <c r="AI3023" s="443"/>
      <c r="AL3023" s="441"/>
      <c r="AN3023" s="441"/>
      <c r="AO3023" s="443"/>
      <c r="AP3023" s="441"/>
      <c r="AQ3023" s="441"/>
      <c r="AR3023" s="441"/>
      <c r="AS3023" s="441"/>
      <c r="AT3023" s="441"/>
      <c r="AU3023" s="441"/>
      <c r="AV3023" s="443"/>
      <c r="AW3023" s="442"/>
      <c r="AY3023" s="441"/>
      <c r="BC3023" s="441"/>
      <c r="BD3023" s="441"/>
      <c r="BE3023" s="441"/>
      <c r="BF3023" s="441"/>
      <c r="BG3023" s="441"/>
      <c r="BH3023" s="441"/>
      <c r="BI3023" s="441"/>
      <c r="BJ3023" s="441"/>
      <c r="BK3023" s="441"/>
    </row>
    <row r="3024" spans="1:63" x14ac:dyDescent="0.25">
      <c r="A3024" s="443"/>
      <c r="B3024" s="438"/>
      <c r="C3024" s="441"/>
      <c r="D3024" s="441"/>
      <c r="E3024" s="441"/>
      <c r="I3024" s="442"/>
      <c r="Q3024" s="443"/>
      <c r="S3024" s="443"/>
      <c r="T3024" s="441"/>
      <c r="U3024" s="444"/>
      <c r="V3024" s="438"/>
      <c r="W3024" s="443"/>
      <c r="X3024" s="443"/>
      <c r="Y3024" s="441"/>
      <c r="Z3024" s="445"/>
      <c r="AA3024" s="441"/>
      <c r="AB3024" s="443"/>
      <c r="AC3024" s="441"/>
      <c r="AD3024" s="444"/>
      <c r="AG3024" s="441"/>
      <c r="AH3024" s="441"/>
      <c r="AI3024" s="443"/>
      <c r="AL3024" s="441"/>
      <c r="AN3024" s="441"/>
      <c r="AO3024" s="443"/>
      <c r="AP3024" s="441"/>
      <c r="AQ3024" s="441"/>
      <c r="AR3024" s="441"/>
      <c r="AS3024" s="441"/>
      <c r="AT3024" s="441"/>
      <c r="AU3024" s="441"/>
      <c r="AV3024" s="443"/>
      <c r="AW3024" s="442"/>
      <c r="AY3024" s="441"/>
      <c r="BC3024" s="441"/>
      <c r="BD3024" s="441"/>
      <c r="BE3024" s="441"/>
      <c r="BF3024" s="441"/>
      <c r="BG3024" s="441"/>
      <c r="BH3024" s="441"/>
      <c r="BI3024" s="441"/>
      <c r="BJ3024" s="441"/>
      <c r="BK3024" s="441"/>
    </row>
    <row r="3025" spans="1:63" x14ac:dyDescent="0.25">
      <c r="A3025" s="443"/>
      <c r="B3025" s="438"/>
      <c r="C3025" s="441"/>
      <c r="D3025" s="441"/>
      <c r="E3025" s="441"/>
      <c r="I3025" s="442"/>
      <c r="Q3025" s="443"/>
      <c r="S3025" s="443"/>
      <c r="T3025" s="441"/>
      <c r="U3025" s="444"/>
      <c r="V3025" s="438"/>
      <c r="W3025" s="443"/>
      <c r="X3025" s="443"/>
      <c r="Y3025" s="441"/>
      <c r="Z3025" s="445"/>
      <c r="AA3025" s="441"/>
      <c r="AB3025" s="443"/>
      <c r="AC3025" s="441"/>
      <c r="AD3025" s="444"/>
      <c r="AG3025" s="441"/>
      <c r="AH3025" s="441"/>
      <c r="AI3025" s="443"/>
      <c r="AL3025" s="441"/>
      <c r="AN3025" s="441"/>
      <c r="AO3025" s="443"/>
      <c r="AP3025" s="441"/>
      <c r="AQ3025" s="441"/>
      <c r="AR3025" s="441"/>
      <c r="AS3025" s="441"/>
      <c r="AT3025" s="441"/>
      <c r="AU3025" s="441"/>
      <c r="AV3025" s="443"/>
      <c r="AW3025" s="442"/>
      <c r="AY3025" s="441"/>
      <c r="BC3025" s="441"/>
      <c r="BD3025" s="441"/>
      <c r="BE3025" s="441"/>
      <c r="BF3025" s="441"/>
      <c r="BG3025" s="441"/>
      <c r="BH3025" s="441"/>
      <c r="BI3025" s="441"/>
      <c r="BJ3025" s="441"/>
      <c r="BK3025" s="441"/>
    </row>
    <row r="3026" spans="1:63" x14ac:dyDescent="0.25">
      <c r="A3026" s="443"/>
      <c r="B3026" s="438"/>
      <c r="C3026" s="441"/>
      <c r="D3026" s="441"/>
      <c r="E3026" s="441"/>
      <c r="I3026" s="442"/>
      <c r="Q3026" s="443"/>
      <c r="S3026" s="443"/>
      <c r="T3026" s="441"/>
      <c r="U3026" s="444"/>
      <c r="V3026" s="438"/>
      <c r="W3026" s="443"/>
      <c r="X3026" s="443"/>
      <c r="Y3026" s="441"/>
      <c r="Z3026" s="445"/>
      <c r="AA3026" s="441"/>
      <c r="AB3026" s="443"/>
      <c r="AC3026" s="441"/>
      <c r="AD3026" s="444"/>
      <c r="AG3026" s="441"/>
      <c r="AH3026" s="441"/>
      <c r="AI3026" s="443"/>
      <c r="AL3026" s="441"/>
      <c r="AN3026" s="441"/>
      <c r="AO3026" s="443"/>
      <c r="AP3026" s="441"/>
      <c r="AQ3026" s="441"/>
      <c r="AR3026" s="441"/>
      <c r="AS3026" s="441"/>
      <c r="AT3026" s="441"/>
      <c r="AU3026" s="441"/>
      <c r="AV3026" s="443"/>
      <c r="AW3026" s="442"/>
      <c r="AY3026" s="441"/>
      <c r="BC3026" s="441"/>
      <c r="BD3026" s="441"/>
      <c r="BE3026" s="441"/>
      <c r="BF3026" s="441"/>
      <c r="BG3026" s="441"/>
      <c r="BH3026" s="441"/>
      <c r="BI3026" s="441"/>
      <c r="BJ3026" s="441"/>
      <c r="BK3026" s="441"/>
    </row>
    <row r="3027" spans="1:63" x14ac:dyDescent="0.25">
      <c r="A3027" s="443"/>
      <c r="B3027" s="438"/>
      <c r="C3027" s="441"/>
      <c r="D3027" s="441"/>
      <c r="E3027" s="441"/>
      <c r="I3027" s="442"/>
      <c r="Q3027" s="443"/>
      <c r="S3027" s="443"/>
      <c r="T3027" s="441"/>
      <c r="U3027" s="444"/>
      <c r="V3027" s="438"/>
      <c r="W3027" s="443"/>
      <c r="X3027" s="443"/>
      <c r="Y3027" s="441"/>
      <c r="Z3027" s="445"/>
      <c r="AA3027" s="441"/>
      <c r="AB3027" s="443"/>
      <c r="AC3027" s="441"/>
      <c r="AD3027" s="444"/>
      <c r="AG3027" s="441"/>
      <c r="AH3027" s="441"/>
      <c r="AI3027" s="443"/>
      <c r="AL3027" s="441"/>
      <c r="AN3027" s="441"/>
      <c r="AO3027" s="443"/>
      <c r="AP3027" s="441"/>
      <c r="AQ3027" s="441"/>
      <c r="AR3027" s="441"/>
      <c r="AS3027" s="441"/>
      <c r="AT3027" s="441"/>
      <c r="AU3027" s="441"/>
      <c r="AV3027" s="443"/>
      <c r="AW3027" s="442"/>
      <c r="AY3027" s="441"/>
      <c r="BC3027" s="441"/>
      <c r="BD3027" s="441"/>
      <c r="BE3027" s="441"/>
      <c r="BF3027" s="441"/>
      <c r="BG3027" s="441"/>
      <c r="BH3027" s="441"/>
      <c r="BI3027" s="441"/>
      <c r="BJ3027" s="441"/>
      <c r="BK3027" s="441"/>
    </row>
    <row r="3028" spans="1:63" x14ac:dyDescent="0.25">
      <c r="A3028" s="443"/>
      <c r="B3028" s="438"/>
      <c r="C3028" s="441"/>
      <c r="D3028" s="441"/>
      <c r="E3028" s="441"/>
      <c r="I3028" s="442"/>
      <c r="Q3028" s="443"/>
      <c r="S3028" s="443"/>
      <c r="T3028" s="441"/>
      <c r="U3028" s="444"/>
      <c r="V3028" s="438"/>
      <c r="W3028" s="443"/>
      <c r="X3028" s="443"/>
      <c r="Y3028" s="441"/>
      <c r="Z3028" s="445"/>
      <c r="AA3028" s="441"/>
      <c r="AB3028" s="443"/>
      <c r="AC3028" s="441"/>
      <c r="AD3028" s="444"/>
      <c r="AG3028" s="441"/>
      <c r="AH3028" s="441"/>
      <c r="AI3028" s="443"/>
      <c r="AL3028" s="441"/>
      <c r="AN3028" s="441"/>
      <c r="AO3028" s="443"/>
      <c r="AP3028" s="441"/>
      <c r="AQ3028" s="441"/>
      <c r="AR3028" s="441"/>
      <c r="AS3028" s="441"/>
      <c r="AT3028" s="441"/>
      <c r="AU3028" s="441"/>
      <c r="AV3028" s="443"/>
      <c r="AW3028" s="442"/>
      <c r="AY3028" s="441"/>
      <c r="BC3028" s="441"/>
      <c r="BD3028" s="441"/>
      <c r="BE3028" s="441"/>
      <c r="BF3028" s="441"/>
      <c r="BG3028" s="441"/>
      <c r="BH3028" s="441"/>
      <c r="BI3028" s="441"/>
      <c r="BJ3028" s="441"/>
      <c r="BK3028" s="441"/>
    </row>
    <row r="3029" spans="1:63" x14ac:dyDescent="0.25">
      <c r="A3029" s="443"/>
      <c r="B3029" s="438"/>
      <c r="C3029" s="441"/>
      <c r="D3029" s="441"/>
      <c r="E3029" s="441"/>
      <c r="I3029" s="442"/>
      <c r="Q3029" s="443"/>
      <c r="S3029" s="443"/>
      <c r="T3029" s="441"/>
      <c r="U3029" s="444"/>
      <c r="V3029" s="438"/>
      <c r="W3029" s="443"/>
      <c r="X3029" s="443"/>
      <c r="Y3029" s="441"/>
      <c r="Z3029" s="445"/>
      <c r="AA3029" s="441"/>
      <c r="AB3029" s="443"/>
      <c r="AC3029" s="441"/>
      <c r="AD3029" s="444"/>
      <c r="AG3029" s="441"/>
      <c r="AH3029" s="441"/>
      <c r="AI3029" s="443"/>
      <c r="AL3029" s="441"/>
      <c r="AN3029" s="441"/>
      <c r="AO3029" s="443"/>
      <c r="AP3029" s="441"/>
      <c r="AQ3029" s="441"/>
      <c r="AR3029" s="441"/>
      <c r="AS3029" s="441"/>
      <c r="AT3029" s="441"/>
      <c r="AU3029" s="441"/>
      <c r="AV3029" s="443"/>
      <c r="AW3029" s="442"/>
      <c r="AY3029" s="441"/>
      <c r="BC3029" s="441"/>
      <c r="BD3029" s="441"/>
      <c r="BE3029" s="441"/>
      <c r="BF3029" s="441"/>
      <c r="BG3029" s="441"/>
      <c r="BH3029" s="441"/>
      <c r="BI3029" s="441"/>
      <c r="BJ3029" s="441"/>
      <c r="BK3029" s="441"/>
    </row>
    <row r="3030" spans="1:63" x14ac:dyDescent="0.25">
      <c r="A3030" s="443"/>
      <c r="B3030" s="438"/>
      <c r="C3030" s="441"/>
      <c r="D3030" s="441"/>
      <c r="E3030" s="441"/>
      <c r="I3030" s="442"/>
      <c r="Q3030" s="443"/>
      <c r="S3030" s="443"/>
      <c r="T3030" s="441"/>
      <c r="U3030" s="444"/>
      <c r="V3030" s="438"/>
      <c r="W3030" s="443"/>
      <c r="X3030" s="443"/>
      <c r="Y3030" s="441"/>
      <c r="Z3030" s="445"/>
      <c r="AA3030" s="441"/>
      <c r="AB3030" s="443"/>
      <c r="AC3030" s="441"/>
      <c r="AD3030" s="444"/>
      <c r="AG3030" s="441"/>
      <c r="AH3030" s="441"/>
      <c r="AI3030" s="443"/>
      <c r="AL3030" s="441"/>
      <c r="AN3030" s="441"/>
      <c r="AO3030" s="443"/>
      <c r="AP3030" s="441"/>
      <c r="AQ3030" s="441"/>
      <c r="AR3030" s="441"/>
      <c r="AS3030" s="441"/>
      <c r="AT3030" s="441"/>
      <c r="AU3030" s="441"/>
      <c r="AV3030" s="443"/>
      <c r="AW3030" s="442"/>
      <c r="AY3030" s="441"/>
      <c r="BC3030" s="441"/>
      <c r="BD3030" s="441"/>
      <c r="BE3030" s="441"/>
      <c r="BF3030" s="441"/>
      <c r="BG3030" s="441"/>
      <c r="BH3030" s="441"/>
      <c r="BI3030" s="441"/>
      <c r="BJ3030" s="441"/>
      <c r="BK3030" s="441"/>
    </row>
    <row r="3031" spans="1:63" x14ac:dyDescent="0.25">
      <c r="A3031" s="443"/>
      <c r="B3031" s="438"/>
      <c r="C3031" s="441"/>
      <c r="D3031" s="441"/>
      <c r="E3031" s="441"/>
      <c r="I3031" s="442"/>
      <c r="Q3031" s="443"/>
      <c r="S3031" s="443"/>
      <c r="T3031" s="441"/>
      <c r="U3031" s="444"/>
      <c r="V3031" s="438"/>
      <c r="W3031" s="443"/>
      <c r="X3031" s="443"/>
      <c r="Y3031" s="441"/>
      <c r="Z3031" s="445"/>
      <c r="AA3031" s="441"/>
      <c r="AB3031" s="443"/>
      <c r="AC3031" s="441"/>
      <c r="AD3031" s="444"/>
      <c r="AG3031" s="441"/>
      <c r="AH3031" s="441"/>
      <c r="AI3031" s="443"/>
      <c r="AL3031" s="441"/>
      <c r="AN3031" s="441"/>
      <c r="AO3031" s="443"/>
      <c r="AP3031" s="441"/>
      <c r="AQ3031" s="441"/>
      <c r="AR3031" s="441"/>
      <c r="AS3031" s="441"/>
      <c r="AT3031" s="441"/>
      <c r="AU3031" s="441"/>
      <c r="AV3031" s="443"/>
      <c r="AW3031" s="442"/>
      <c r="AY3031" s="441"/>
      <c r="BC3031" s="441"/>
      <c r="BD3031" s="441"/>
      <c r="BE3031" s="441"/>
      <c r="BF3031" s="441"/>
      <c r="BG3031" s="441"/>
      <c r="BH3031" s="441"/>
      <c r="BI3031" s="441"/>
      <c r="BJ3031" s="441"/>
      <c r="BK3031" s="441"/>
    </row>
    <row r="3032" spans="1:63" x14ac:dyDescent="0.25">
      <c r="A3032" s="443"/>
      <c r="B3032" s="438"/>
      <c r="C3032" s="441"/>
      <c r="D3032" s="441"/>
      <c r="E3032" s="441"/>
      <c r="I3032" s="442"/>
      <c r="Q3032" s="443"/>
      <c r="S3032" s="443"/>
      <c r="T3032" s="441"/>
      <c r="U3032" s="444"/>
      <c r="V3032" s="438"/>
      <c r="W3032" s="443"/>
      <c r="X3032" s="443"/>
      <c r="Y3032" s="441"/>
      <c r="Z3032" s="445"/>
      <c r="AA3032" s="441"/>
      <c r="AB3032" s="443"/>
      <c r="AC3032" s="441"/>
      <c r="AD3032" s="444"/>
      <c r="AG3032" s="441"/>
      <c r="AH3032" s="441"/>
      <c r="AI3032" s="443"/>
      <c r="AL3032" s="441"/>
      <c r="AN3032" s="441"/>
      <c r="AO3032" s="443"/>
      <c r="AP3032" s="441"/>
      <c r="AQ3032" s="441"/>
      <c r="AR3032" s="441"/>
      <c r="AS3032" s="441"/>
      <c r="AT3032" s="441"/>
      <c r="AU3032" s="441"/>
      <c r="AV3032" s="443"/>
      <c r="AW3032" s="442"/>
      <c r="AY3032" s="441"/>
      <c r="BC3032" s="441"/>
      <c r="BD3032" s="441"/>
      <c r="BE3032" s="441"/>
      <c r="BF3032" s="441"/>
      <c r="BG3032" s="441"/>
      <c r="BH3032" s="441"/>
      <c r="BI3032" s="441"/>
      <c r="BJ3032" s="441"/>
      <c r="BK3032" s="441"/>
    </row>
    <row r="3033" spans="1:63" x14ac:dyDescent="0.25">
      <c r="A3033" s="443"/>
      <c r="B3033" s="438"/>
      <c r="C3033" s="441"/>
      <c r="D3033" s="441"/>
      <c r="E3033" s="441"/>
      <c r="I3033" s="442"/>
      <c r="Q3033" s="443"/>
      <c r="S3033" s="443"/>
      <c r="T3033" s="441"/>
      <c r="U3033" s="444"/>
      <c r="V3033" s="438"/>
      <c r="W3033" s="443"/>
      <c r="X3033" s="443"/>
      <c r="Y3033" s="441"/>
      <c r="Z3033" s="445"/>
      <c r="AA3033" s="441"/>
      <c r="AB3033" s="443"/>
      <c r="AC3033" s="441"/>
      <c r="AD3033" s="444"/>
      <c r="AG3033" s="441"/>
      <c r="AH3033" s="441"/>
      <c r="AI3033" s="443"/>
      <c r="AL3033" s="441"/>
      <c r="AN3033" s="441"/>
      <c r="AO3033" s="443"/>
      <c r="AP3033" s="441"/>
      <c r="AQ3033" s="441"/>
      <c r="AR3033" s="441"/>
      <c r="AS3033" s="441"/>
      <c r="AT3033" s="441"/>
      <c r="AU3033" s="441"/>
      <c r="AV3033" s="443"/>
      <c r="AW3033" s="442"/>
      <c r="AY3033" s="441"/>
      <c r="BC3033" s="441"/>
      <c r="BD3033" s="441"/>
      <c r="BE3033" s="441"/>
      <c r="BF3033" s="441"/>
      <c r="BG3033" s="441"/>
      <c r="BH3033" s="441"/>
      <c r="BI3033" s="441"/>
      <c r="BJ3033" s="441"/>
      <c r="BK3033" s="441"/>
    </row>
    <row r="3034" spans="1:63" x14ac:dyDescent="0.25">
      <c r="A3034" s="443"/>
      <c r="B3034" s="438"/>
      <c r="C3034" s="441"/>
      <c r="D3034" s="441"/>
      <c r="E3034" s="441"/>
      <c r="I3034" s="442"/>
      <c r="Q3034" s="443"/>
      <c r="S3034" s="443"/>
      <c r="T3034" s="441"/>
      <c r="U3034" s="444"/>
      <c r="V3034" s="438"/>
      <c r="W3034" s="443"/>
      <c r="X3034" s="443"/>
      <c r="Y3034" s="441"/>
      <c r="Z3034" s="445"/>
      <c r="AA3034" s="441"/>
      <c r="AB3034" s="443"/>
      <c r="AC3034" s="441"/>
      <c r="AD3034" s="444"/>
      <c r="AG3034" s="441"/>
      <c r="AH3034" s="441"/>
      <c r="AI3034" s="443"/>
      <c r="AL3034" s="441"/>
      <c r="AN3034" s="441"/>
      <c r="AO3034" s="443"/>
      <c r="AP3034" s="441"/>
      <c r="AQ3034" s="441"/>
      <c r="AR3034" s="441"/>
      <c r="AS3034" s="441"/>
      <c r="AT3034" s="441"/>
      <c r="AU3034" s="441"/>
      <c r="AV3034" s="443"/>
      <c r="AW3034" s="442"/>
      <c r="AY3034" s="441"/>
      <c r="BC3034" s="441"/>
      <c r="BD3034" s="441"/>
      <c r="BE3034" s="441"/>
      <c r="BF3034" s="441"/>
      <c r="BG3034" s="441"/>
      <c r="BH3034" s="441"/>
      <c r="BI3034" s="441"/>
      <c r="BJ3034" s="441"/>
      <c r="BK3034" s="441"/>
    </row>
    <row r="3035" spans="1:63" x14ac:dyDescent="0.25">
      <c r="A3035" s="443"/>
      <c r="B3035" s="438"/>
      <c r="C3035" s="441"/>
      <c r="D3035" s="441"/>
      <c r="E3035" s="441"/>
      <c r="I3035" s="442"/>
      <c r="Q3035" s="443"/>
      <c r="S3035" s="443"/>
      <c r="T3035" s="441"/>
      <c r="U3035" s="444"/>
      <c r="V3035" s="438"/>
      <c r="W3035" s="443"/>
      <c r="X3035" s="443"/>
      <c r="Y3035" s="441"/>
      <c r="Z3035" s="445"/>
      <c r="AA3035" s="441"/>
      <c r="AB3035" s="443"/>
      <c r="AC3035" s="441"/>
      <c r="AD3035" s="444"/>
      <c r="AG3035" s="441"/>
      <c r="AH3035" s="441"/>
      <c r="AI3035" s="443"/>
      <c r="AL3035" s="441"/>
      <c r="AN3035" s="441"/>
      <c r="AO3035" s="443"/>
      <c r="AP3035" s="441"/>
      <c r="AQ3035" s="441"/>
      <c r="AR3035" s="441"/>
      <c r="AS3035" s="441"/>
      <c r="AT3035" s="441"/>
      <c r="AU3035" s="441"/>
      <c r="AV3035" s="443"/>
      <c r="AW3035" s="442"/>
      <c r="AY3035" s="441"/>
      <c r="BC3035" s="441"/>
      <c r="BD3035" s="441"/>
      <c r="BE3035" s="441"/>
      <c r="BF3035" s="441"/>
      <c r="BG3035" s="441"/>
      <c r="BH3035" s="441"/>
      <c r="BI3035" s="441"/>
      <c r="BJ3035" s="441"/>
      <c r="BK3035" s="441"/>
    </row>
    <row r="3036" spans="1:63" x14ac:dyDescent="0.25">
      <c r="A3036" s="443"/>
      <c r="B3036" s="438"/>
      <c r="C3036" s="441"/>
      <c r="D3036" s="441"/>
      <c r="E3036" s="441"/>
      <c r="I3036" s="442"/>
      <c r="Q3036" s="443"/>
      <c r="S3036" s="443"/>
      <c r="T3036" s="441"/>
      <c r="U3036" s="444"/>
      <c r="V3036" s="438"/>
      <c r="W3036" s="443"/>
      <c r="X3036" s="443"/>
      <c r="Y3036" s="441"/>
      <c r="Z3036" s="445"/>
      <c r="AA3036" s="441"/>
      <c r="AB3036" s="443"/>
      <c r="AC3036" s="441"/>
      <c r="AD3036" s="444"/>
      <c r="AG3036" s="441"/>
      <c r="AH3036" s="441"/>
      <c r="AI3036" s="443"/>
      <c r="AL3036" s="441"/>
      <c r="AN3036" s="441"/>
      <c r="AO3036" s="443"/>
      <c r="AP3036" s="441"/>
      <c r="AQ3036" s="441"/>
      <c r="AR3036" s="441"/>
      <c r="AS3036" s="441"/>
      <c r="AT3036" s="441"/>
      <c r="AU3036" s="441"/>
      <c r="AV3036" s="443"/>
      <c r="AW3036" s="442"/>
      <c r="AY3036" s="441"/>
      <c r="BC3036" s="441"/>
      <c r="BD3036" s="441"/>
      <c r="BE3036" s="441"/>
      <c r="BF3036" s="441"/>
      <c r="BG3036" s="441"/>
      <c r="BH3036" s="441"/>
      <c r="BI3036" s="441"/>
      <c r="BJ3036" s="441"/>
      <c r="BK3036" s="441"/>
    </row>
    <row r="3037" spans="1:63" x14ac:dyDescent="0.25">
      <c r="A3037" s="443"/>
      <c r="B3037" s="438"/>
      <c r="C3037" s="441"/>
      <c r="D3037" s="441"/>
      <c r="E3037" s="441"/>
      <c r="I3037" s="442"/>
      <c r="Q3037" s="443"/>
      <c r="S3037" s="443"/>
      <c r="T3037" s="441"/>
      <c r="U3037" s="444"/>
      <c r="V3037" s="438"/>
      <c r="W3037" s="443"/>
      <c r="X3037" s="443"/>
      <c r="Y3037" s="441"/>
      <c r="Z3037" s="445"/>
      <c r="AA3037" s="441"/>
      <c r="AB3037" s="443"/>
      <c r="AC3037" s="441"/>
      <c r="AD3037" s="444"/>
      <c r="AG3037" s="441"/>
      <c r="AH3037" s="441"/>
      <c r="AI3037" s="443"/>
      <c r="AL3037" s="441"/>
      <c r="AN3037" s="441"/>
      <c r="AO3037" s="443"/>
      <c r="AP3037" s="441"/>
      <c r="AQ3037" s="441"/>
      <c r="AR3037" s="441"/>
      <c r="AS3037" s="441"/>
      <c r="AT3037" s="441"/>
      <c r="AU3037" s="441"/>
      <c r="AV3037" s="443"/>
      <c r="AW3037" s="442"/>
      <c r="AY3037" s="441"/>
      <c r="BC3037" s="441"/>
      <c r="BD3037" s="441"/>
      <c r="BE3037" s="441"/>
      <c r="BF3037" s="441"/>
      <c r="BG3037" s="441"/>
      <c r="BH3037" s="441"/>
      <c r="BI3037" s="441"/>
      <c r="BJ3037" s="441"/>
      <c r="BK3037" s="441"/>
    </row>
    <row r="3038" spans="1:63" x14ac:dyDescent="0.25">
      <c r="A3038" s="443"/>
      <c r="B3038" s="438"/>
      <c r="C3038" s="441"/>
      <c r="D3038" s="441"/>
      <c r="E3038" s="441"/>
      <c r="I3038" s="442"/>
      <c r="Q3038" s="443"/>
      <c r="S3038" s="443"/>
      <c r="T3038" s="441"/>
      <c r="U3038" s="444"/>
      <c r="V3038" s="438"/>
      <c r="W3038" s="443"/>
      <c r="X3038" s="443"/>
      <c r="Y3038" s="441"/>
      <c r="Z3038" s="445"/>
      <c r="AA3038" s="441"/>
      <c r="AB3038" s="443"/>
      <c r="AC3038" s="441"/>
      <c r="AD3038" s="444"/>
      <c r="AG3038" s="441"/>
      <c r="AH3038" s="441"/>
      <c r="AI3038" s="443"/>
      <c r="AL3038" s="441"/>
      <c r="AN3038" s="441"/>
      <c r="AO3038" s="443"/>
      <c r="AP3038" s="441"/>
      <c r="AQ3038" s="441"/>
      <c r="AR3038" s="441"/>
      <c r="AS3038" s="441"/>
      <c r="AT3038" s="441"/>
      <c r="AU3038" s="441"/>
      <c r="AV3038" s="443"/>
      <c r="AW3038" s="442"/>
      <c r="AY3038" s="441"/>
      <c r="BC3038" s="441"/>
      <c r="BD3038" s="441"/>
      <c r="BE3038" s="441"/>
      <c r="BF3038" s="441"/>
      <c r="BG3038" s="441"/>
      <c r="BH3038" s="441"/>
      <c r="BI3038" s="441"/>
      <c r="BJ3038" s="441"/>
      <c r="BK3038" s="441"/>
    </row>
    <row r="3039" spans="1:63" x14ac:dyDescent="0.25">
      <c r="A3039" s="443"/>
      <c r="B3039" s="438"/>
      <c r="C3039" s="441"/>
      <c r="D3039" s="441"/>
      <c r="E3039" s="441"/>
      <c r="I3039" s="442"/>
      <c r="Q3039" s="443"/>
      <c r="S3039" s="443"/>
      <c r="T3039" s="441"/>
      <c r="U3039" s="444"/>
      <c r="V3039" s="438"/>
      <c r="W3039" s="443"/>
      <c r="X3039" s="443"/>
      <c r="Y3039" s="441"/>
      <c r="Z3039" s="445"/>
      <c r="AA3039" s="441"/>
      <c r="AB3039" s="443"/>
      <c r="AC3039" s="441"/>
      <c r="AD3039" s="444"/>
      <c r="AG3039" s="441"/>
      <c r="AH3039" s="441"/>
      <c r="AI3039" s="443"/>
      <c r="AL3039" s="441"/>
      <c r="AN3039" s="441"/>
      <c r="AO3039" s="443"/>
      <c r="AP3039" s="441"/>
      <c r="AQ3039" s="441"/>
      <c r="AR3039" s="441"/>
      <c r="AS3039" s="441"/>
      <c r="AT3039" s="441"/>
      <c r="AU3039" s="441"/>
      <c r="AV3039" s="443"/>
      <c r="AW3039" s="442"/>
      <c r="AY3039" s="441"/>
      <c r="BC3039" s="441"/>
      <c r="BD3039" s="441"/>
      <c r="BE3039" s="441"/>
      <c r="BF3039" s="441"/>
      <c r="BG3039" s="441"/>
      <c r="BH3039" s="441"/>
      <c r="BI3039" s="441"/>
      <c r="BJ3039" s="441"/>
      <c r="BK3039" s="441"/>
    </row>
    <row r="3040" spans="1:63" x14ac:dyDescent="0.25">
      <c r="A3040" s="443"/>
      <c r="B3040" s="438"/>
      <c r="C3040" s="441"/>
      <c r="D3040" s="441"/>
      <c r="E3040" s="441"/>
      <c r="I3040" s="442"/>
      <c r="Q3040" s="443"/>
      <c r="S3040" s="443"/>
      <c r="T3040" s="441"/>
      <c r="U3040" s="444"/>
      <c r="V3040" s="438"/>
      <c r="W3040" s="443"/>
      <c r="X3040" s="443"/>
      <c r="Y3040" s="441"/>
      <c r="Z3040" s="445"/>
      <c r="AA3040" s="441"/>
      <c r="AB3040" s="443"/>
      <c r="AC3040" s="441"/>
      <c r="AD3040" s="444"/>
      <c r="AG3040" s="441"/>
      <c r="AH3040" s="441"/>
      <c r="AI3040" s="443"/>
      <c r="AL3040" s="441"/>
      <c r="AN3040" s="441"/>
      <c r="AO3040" s="443"/>
      <c r="AP3040" s="441"/>
      <c r="AQ3040" s="441"/>
      <c r="AR3040" s="441"/>
      <c r="AS3040" s="441"/>
      <c r="AT3040" s="441"/>
      <c r="AU3040" s="441"/>
      <c r="AV3040" s="443"/>
      <c r="AW3040" s="442"/>
      <c r="AY3040" s="441"/>
      <c r="BC3040" s="441"/>
      <c r="BD3040" s="441"/>
      <c r="BE3040" s="441"/>
      <c r="BF3040" s="441"/>
      <c r="BG3040" s="441"/>
      <c r="BH3040" s="441"/>
      <c r="BI3040" s="441"/>
      <c r="BJ3040" s="441"/>
      <c r="BK3040" s="441"/>
    </row>
    <row r="3041" spans="1:63" x14ac:dyDescent="0.25">
      <c r="A3041" s="443"/>
      <c r="B3041" s="438"/>
      <c r="C3041" s="441"/>
      <c r="D3041" s="441"/>
      <c r="E3041" s="441"/>
      <c r="I3041" s="442"/>
      <c r="Q3041" s="443"/>
      <c r="S3041" s="443"/>
      <c r="T3041" s="441"/>
      <c r="U3041" s="444"/>
      <c r="V3041" s="438"/>
      <c r="W3041" s="443"/>
      <c r="X3041" s="443"/>
      <c r="Y3041" s="441"/>
      <c r="Z3041" s="445"/>
      <c r="AA3041" s="441"/>
      <c r="AB3041" s="443"/>
      <c r="AC3041" s="441"/>
      <c r="AD3041" s="444"/>
      <c r="AG3041" s="441"/>
      <c r="AH3041" s="441"/>
      <c r="AI3041" s="443"/>
      <c r="AL3041" s="441"/>
      <c r="AN3041" s="441"/>
      <c r="AO3041" s="443"/>
      <c r="AP3041" s="441"/>
      <c r="AQ3041" s="441"/>
      <c r="AR3041" s="441"/>
      <c r="AS3041" s="441"/>
      <c r="AT3041" s="441"/>
      <c r="AU3041" s="441"/>
      <c r="AV3041" s="443"/>
      <c r="AW3041" s="442"/>
      <c r="AY3041" s="441"/>
      <c r="BC3041" s="441"/>
      <c r="BD3041" s="441"/>
      <c r="BE3041" s="441"/>
      <c r="BF3041" s="441"/>
      <c r="BG3041" s="441"/>
      <c r="BH3041" s="441"/>
      <c r="BI3041" s="441"/>
      <c r="BJ3041" s="441"/>
      <c r="BK3041" s="441"/>
    </row>
    <row r="3042" spans="1:63" x14ac:dyDescent="0.25">
      <c r="A3042" s="443"/>
      <c r="B3042" s="438"/>
      <c r="C3042" s="441"/>
      <c r="D3042" s="441"/>
      <c r="E3042" s="441"/>
      <c r="I3042" s="442"/>
      <c r="Q3042" s="443"/>
      <c r="S3042" s="443"/>
      <c r="T3042" s="441"/>
      <c r="U3042" s="444"/>
      <c r="V3042" s="438"/>
      <c r="W3042" s="443"/>
      <c r="X3042" s="443"/>
      <c r="Y3042" s="441"/>
      <c r="Z3042" s="445"/>
      <c r="AA3042" s="441"/>
      <c r="AB3042" s="443"/>
      <c r="AC3042" s="441"/>
      <c r="AD3042" s="444"/>
      <c r="AG3042" s="441"/>
      <c r="AH3042" s="441"/>
      <c r="AI3042" s="443"/>
      <c r="AL3042" s="441"/>
      <c r="AN3042" s="441"/>
      <c r="AO3042" s="443"/>
      <c r="AP3042" s="441"/>
      <c r="AQ3042" s="441"/>
      <c r="AR3042" s="441"/>
      <c r="AS3042" s="441"/>
      <c r="AT3042" s="441"/>
      <c r="AU3042" s="441"/>
      <c r="AV3042" s="443"/>
      <c r="AW3042" s="442"/>
      <c r="AY3042" s="441"/>
      <c r="BC3042" s="441"/>
      <c r="BD3042" s="441"/>
      <c r="BE3042" s="441"/>
      <c r="BF3042" s="441"/>
      <c r="BG3042" s="441"/>
      <c r="BH3042" s="441"/>
      <c r="BI3042" s="441"/>
      <c r="BJ3042" s="441"/>
      <c r="BK3042" s="441"/>
    </row>
    <row r="3043" spans="1:63" x14ac:dyDescent="0.25">
      <c r="A3043" s="443"/>
      <c r="B3043" s="438"/>
      <c r="C3043" s="441"/>
      <c r="D3043" s="441"/>
      <c r="E3043" s="441"/>
      <c r="I3043" s="442"/>
      <c r="Q3043" s="443"/>
      <c r="S3043" s="443"/>
      <c r="T3043" s="441"/>
      <c r="U3043" s="444"/>
      <c r="V3043" s="438"/>
      <c r="W3043" s="443"/>
      <c r="X3043" s="443"/>
      <c r="Y3043" s="441"/>
      <c r="Z3043" s="445"/>
      <c r="AA3043" s="441"/>
      <c r="AB3043" s="443"/>
      <c r="AC3043" s="441"/>
      <c r="AD3043" s="444"/>
      <c r="AG3043" s="441"/>
      <c r="AH3043" s="441"/>
      <c r="AI3043" s="443"/>
      <c r="AL3043" s="441"/>
      <c r="AN3043" s="441"/>
      <c r="AO3043" s="443"/>
      <c r="AP3043" s="441"/>
      <c r="AQ3043" s="441"/>
      <c r="AR3043" s="441"/>
      <c r="AS3043" s="441"/>
      <c r="AT3043" s="441"/>
      <c r="AU3043" s="441"/>
      <c r="AV3043" s="443"/>
      <c r="AW3043" s="442"/>
      <c r="AY3043" s="441"/>
      <c r="BC3043" s="441"/>
      <c r="BD3043" s="441"/>
      <c r="BE3043" s="441"/>
      <c r="BF3043" s="441"/>
      <c r="BG3043" s="441"/>
      <c r="BH3043" s="441"/>
      <c r="BI3043" s="441"/>
      <c r="BJ3043" s="441"/>
      <c r="BK3043" s="441"/>
    </row>
    <row r="3044" spans="1:63" x14ac:dyDescent="0.25">
      <c r="A3044" s="443"/>
      <c r="B3044" s="438"/>
      <c r="C3044" s="441"/>
      <c r="D3044" s="441"/>
      <c r="E3044" s="441"/>
      <c r="I3044" s="442"/>
      <c r="Q3044" s="443"/>
      <c r="S3044" s="443"/>
      <c r="T3044" s="441"/>
      <c r="U3044" s="444"/>
      <c r="V3044" s="438"/>
      <c r="W3044" s="443"/>
      <c r="X3044" s="443"/>
      <c r="Y3044" s="441"/>
      <c r="Z3044" s="445"/>
      <c r="AA3044" s="441"/>
      <c r="AB3044" s="443"/>
      <c r="AC3044" s="441"/>
      <c r="AD3044" s="444"/>
      <c r="AG3044" s="441"/>
      <c r="AH3044" s="441"/>
      <c r="AI3044" s="443"/>
      <c r="AL3044" s="441"/>
      <c r="AN3044" s="441"/>
      <c r="AO3044" s="443"/>
      <c r="AP3044" s="441"/>
      <c r="AQ3044" s="441"/>
      <c r="AR3044" s="441"/>
      <c r="AS3044" s="441"/>
      <c r="AT3044" s="441"/>
      <c r="AU3044" s="441"/>
      <c r="AV3044" s="443"/>
      <c r="AW3044" s="442"/>
      <c r="AY3044" s="441"/>
      <c r="BC3044" s="441"/>
      <c r="BD3044" s="441"/>
      <c r="BE3044" s="441"/>
      <c r="BF3044" s="441"/>
      <c r="BG3044" s="441"/>
      <c r="BH3044" s="441"/>
      <c r="BI3044" s="441"/>
      <c r="BJ3044" s="441"/>
      <c r="BK3044" s="441"/>
    </row>
    <row r="3045" spans="1:63" x14ac:dyDescent="0.25">
      <c r="A3045" s="443"/>
      <c r="B3045" s="438"/>
      <c r="C3045" s="441"/>
      <c r="D3045" s="441"/>
      <c r="E3045" s="441"/>
      <c r="I3045" s="442"/>
      <c r="Q3045" s="443"/>
      <c r="S3045" s="443"/>
      <c r="T3045" s="441"/>
      <c r="U3045" s="444"/>
      <c r="V3045" s="438"/>
      <c r="W3045" s="443"/>
      <c r="X3045" s="443"/>
      <c r="Y3045" s="441"/>
      <c r="Z3045" s="445"/>
      <c r="AA3045" s="441"/>
      <c r="AB3045" s="443"/>
      <c r="AC3045" s="441"/>
      <c r="AD3045" s="444"/>
      <c r="AG3045" s="441"/>
      <c r="AH3045" s="441"/>
      <c r="AI3045" s="443"/>
      <c r="AL3045" s="441"/>
      <c r="AN3045" s="441"/>
      <c r="AO3045" s="443"/>
      <c r="AP3045" s="441"/>
      <c r="AQ3045" s="441"/>
      <c r="AR3045" s="441"/>
      <c r="AS3045" s="441"/>
      <c r="AT3045" s="441"/>
      <c r="AU3045" s="441"/>
      <c r="AV3045" s="443"/>
      <c r="AW3045" s="442"/>
      <c r="AY3045" s="441"/>
      <c r="BC3045" s="441"/>
      <c r="BD3045" s="441"/>
      <c r="BE3045" s="441"/>
      <c r="BF3045" s="441"/>
      <c r="BG3045" s="441"/>
      <c r="BH3045" s="441"/>
      <c r="BI3045" s="441"/>
      <c r="BJ3045" s="441"/>
      <c r="BK3045" s="441"/>
    </row>
    <row r="3046" spans="1:63" x14ac:dyDescent="0.25">
      <c r="A3046" s="443"/>
      <c r="B3046" s="438"/>
      <c r="C3046" s="441"/>
      <c r="D3046" s="441"/>
      <c r="E3046" s="441"/>
      <c r="I3046" s="442"/>
      <c r="Q3046" s="443"/>
      <c r="S3046" s="443"/>
      <c r="T3046" s="441"/>
      <c r="U3046" s="444"/>
      <c r="V3046" s="438"/>
      <c r="W3046" s="443"/>
      <c r="X3046" s="443"/>
      <c r="Y3046" s="441"/>
      <c r="Z3046" s="445"/>
      <c r="AA3046" s="441"/>
      <c r="AB3046" s="443"/>
      <c r="AC3046" s="441"/>
      <c r="AD3046" s="444"/>
      <c r="AG3046" s="441"/>
      <c r="AH3046" s="441"/>
      <c r="AI3046" s="443"/>
      <c r="AL3046" s="441"/>
      <c r="AN3046" s="441"/>
      <c r="AO3046" s="443"/>
      <c r="AP3046" s="441"/>
      <c r="AQ3046" s="441"/>
      <c r="AR3046" s="441"/>
      <c r="AS3046" s="441"/>
      <c r="AT3046" s="441"/>
      <c r="AU3046" s="441"/>
      <c r="AV3046" s="443"/>
      <c r="AW3046" s="442"/>
      <c r="AY3046" s="441"/>
      <c r="BC3046" s="441"/>
      <c r="BD3046" s="441"/>
      <c r="BE3046" s="441"/>
      <c r="BF3046" s="441"/>
      <c r="BG3046" s="441"/>
      <c r="BH3046" s="441"/>
      <c r="BI3046" s="441"/>
      <c r="BJ3046" s="441"/>
      <c r="BK3046" s="441"/>
    </row>
    <row r="3047" spans="1:63" x14ac:dyDescent="0.25">
      <c r="A3047" s="443"/>
      <c r="B3047" s="438"/>
      <c r="C3047" s="441"/>
      <c r="D3047" s="441"/>
      <c r="E3047" s="441"/>
      <c r="I3047" s="442"/>
      <c r="Q3047" s="443"/>
      <c r="S3047" s="443"/>
      <c r="T3047" s="441"/>
      <c r="U3047" s="444"/>
      <c r="V3047" s="438"/>
      <c r="W3047" s="443"/>
      <c r="X3047" s="443"/>
      <c r="Y3047" s="441"/>
      <c r="Z3047" s="445"/>
      <c r="AA3047" s="441"/>
      <c r="AB3047" s="443"/>
      <c r="AC3047" s="441"/>
      <c r="AD3047" s="444"/>
      <c r="AG3047" s="441"/>
      <c r="AH3047" s="441"/>
      <c r="AI3047" s="443"/>
      <c r="AL3047" s="441"/>
      <c r="AN3047" s="441"/>
      <c r="AO3047" s="443"/>
      <c r="AP3047" s="441"/>
      <c r="AQ3047" s="441"/>
      <c r="AR3047" s="441"/>
      <c r="AS3047" s="441"/>
      <c r="AT3047" s="441"/>
      <c r="AU3047" s="441"/>
      <c r="AV3047" s="443"/>
      <c r="AW3047" s="442"/>
      <c r="AY3047" s="441"/>
      <c r="BC3047" s="441"/>
      <c r="BD3047" s="441"/>
      <c r="BE3047" s="441"/>
      <c r="BF3047" s="441"/>
      <c r="BG3047" s="441"/>
      <c r="BH3047" s="441"/>
      <c r="BI3047" s="441"/>
      <c r="BJ3047" s="441"/>
      <c r="BK3047" s="441"/>
    </row>
    <row r="3048" spans="1:63" x14ac:dyDescent="0.25">
      <c r="A3048" s="443"/>
      <c r="B3048" s="438"/>
      <c r="C3048" s="441"/>
      <c r="D3048" s="441"/>
      <c r="E3048" s="441"/>
      <c r="I3048" s="442"/>
      <c r="Q3048" s="443"/>
      <c r="S3048" s="443"/>
      <c r="T3048" s="441"/>
      <c r="U3048" s="444"/>
      <c r="V3048" s="438"/>
      <c r="W3048" s="443"/>
      <c r="X3048" s="443"/>
      <c r="Y3048" s="441"/>
      <c r="Z3048" s="445"/>
      <c r="AA3048" s="441"/>
      <c r="AB3048" s="443"/>
      <c r="AC3048" s="441"/>
      <c r="AD3048" s="444"/>
      <c r="AG3048" s="441"/>
      <c r="AH3048" s="441"/>
      <c r="AI3048" s="443"/>
      <c r="AL3048" s="441"/>
      <c r="AN3048" s="441"/>
      <c r="AO3048" s="443"/>
      <c r="AP3048" s="441"/>
      <c r="AQ3048" s="441"/>
      <c r="AR3048" s="441"/>
      <c r="AS3048" s="441"/>
      <c r="AT3048" s="441"/>
      <c r="AU3048" s="441"/>
      <c r="AV3048" s="443"/>
      <c r="AW3048" s="442"/>
      <c r="AY3048" s="441"/>
      <c r="BC3048" s="441"/>
      <c r="BD3048" s="441"/>
      <c r="BE3048" s="441"/>
      <c r="BF3048" s="441"/>
      <c r="BG3048" s="441"/>
      <c r="BH3048" s="441"/>
      <c r="BI3048" s="441"/>
      <c r="BJ3048" s="441"/>
      <c r="BK3048" s="441"/>
    </row>
    <row r="3049" spans="1:63" x14ac:dyDescent="0.25">
      <c r="A3049" s="443"/>
      <c r="B3049" s="438"/>
      <c r="C3049" s="441"/>
      <c r="D3049" s="441"/>
      <c r="E3049" s="441"/>
      <c r="I3049" s="442"/>
      <c r="Q3049" s="443"/>
      <c r="S3049" s="443"/>
      <c r="T3049" s="441"/>
      <c r="U3049" s="444"/>
      <c r="V3049" s="438"/>
      <c r="W3049" s="443"/>
      <c r="X3049" s="443"/>
      <c r="Y3049" s="441"/>
      <c r="Z3049" s="445"/>
      <c r="AA3049" s="441"/>
      <c r="AB3049" s="443"/>
      <c r="AC3049" s="441"/>
      <c r="AD3049" s="444"/>
      <c r="AG3049" s="441"/>
      <c r="AH3049" s="441"/>
      <c r="AI3049" s="443"/>
      <c r="AL3049" s="441"/>
      <c r="AN3049" s="441"/>
      <c r="AO3049" s="443"/>
      <c r="AP3049" s="441"/>
      <c r="AQ3049" s="441"/>
      <c r="AR3049" s="441"/>
      <c r="AS3049" s="441"/>
      <c r="AT3049" s="441"/>
      <c r="AU3049" s="441"/>
      <c r="AV3049" s="443"/>
      <c r="AW3049" s="442"/>
      <c r="AY3049" s="441"/>
      <c r="BC3049" s="441"/>
      <c r="BD3049" s="441"/>
      <c r="BE3049" s="441"/>
      <c r="BF3049" s="441"/>
      <c r="BG3049" s="441"/>
      <c r="BH3049" s="441"/>
      <c r="BI3049" s="441"/>
      <c r="BJ3049" s="441"/>
      <c r="BK3049" s="441"/>
    </row>
    <row r="3050" spans="1:63" x14ac:dyDescent="0.25">
      <c r="A3050" s="443"/>
      <c r="B3050" s="438"/>
      <c r="C3050" s="441"/>
      <c r="D3050" s="441"/>
      <c r="E3050" s="441"/>
      <c r="I3050" s="442"/>
      <c r="Q3050" s="443"/>
      <c r="S3050" s="443"/>
      <c r="T3050" s="441"/>
      <c r="U3050" s="444"/>
      <c r="V3050" s="438"/>
      <c r="W3050" s="443"/>
      <c r="X3050" s="443"/>
      <c r="Y3050" s="441"/>
      <c r="Z3050" s="445"/>
      <c r="AA3050" s="441"/>
      <c r="AB3050" s="443"/>
      <c r="AC3050" s="441"/>
      <c r="AD3050" s="444"/>
      <c r="AG3050" s="441"/>
      <c r="AH3050" s="441"/>
      <c r="AI3050" s="443"/>
      <c r="AL3050" s="441"/>
      <c r="AN3050" s="441"/>
      <c r="AO3050" s="443"/>
      <c r="AP3050" s="441"/>
      <c r="AQ3050" s="441"/>
      <c r="AR3050" s="441"/>
      <c r="AS3050" s="441"/>
      <c r="AT3050" s="441"/>
      <c r="AU3050" s="441"/>
      <c r="AV3050" s="443"/>
      <c r="AW3050" s="442"/>
      <c r="AY3050" s="441"/>
      <c r="BC3050" s="441"/>
      <c r="BD3050" s="441"/>
      <c r="BE3050" s="441"/>
      <c r="BF3050" s="441"/>
      <c r="BG3050" s="441"/>
      <c r="BH3050" s="441"/>
      <c r="BI3050" s="441"/>
      <c r="BJ3050" s="441"/>
      <c r="BK3050" s="441"/>
    </row>
    <row r="3051" spans="1:63" x14ac:dyDescent="0.25">
      <c r="A3051" s="443"/>
      <c r="B3051" s="438"/>
      <c r="C3051" s="441"/>
      <c r="D3051" s="441"/>
      <c r="E3051" s="441"/>
      <c r="I3051" s="442"/>
      <c r="Q3051" s="443"/>
      <c r="S3051" s="443"/>
      <c r="T3051" s="441"/>
      <c r="U3051" s="444"/>
      <c r="V3051" s="438"/>
      <c r="W3051" s="443"/>
      <c r="X3051" s="443"/>
      <c r="Y3051" s="441"/>
      <c r="Z3051" s="445"/>
      <c r="AA3051" s="441"/>
      <c r="AB3051" s="443"/>
      <c r="AC3051" s="441"/>
      <c r="AD3051" s="444"/>
      <c r="AG3051" s="441"/>
      <c r="AH3051" s="441"/>
      <c r="AI3051" s="443"/>
      <c r="AL3051" s="441"/>
      <c r="AN3051" s="441"/>
      <c r="AO3051" s="443"/>
      <c r="AP3051" s="441"/>
      <c r="AQ3051" s="441"/>
      <c r="AR3051" s="441"/>
      <c r="AS3051" s="441"/>
      <c r="AT3051" s="441"/>
      <c r="AU3051" s="441"/>
      <c r="AV3051" s="443"/>
      <c r="AW3051" s="442"/>
      <c r="AY3051" s="441"/>
      <c r="BC3051" s="441"/>
      <c r="BD3051" s="441"/>
      <c r="BE3051" s="441"/>
      <c r="BF3051" s="441"/>
      <c r="BG3051" s="441"/>
      <c r="BH3051" s="441"/>
      <c r="BI3051" s="441"/>
      <c r="BJ3051" s="441"/>
      <c r="BK3051" s="441"/>
    </row>
    <row r="3052" spans="1:63" x14ac:dyDescent="0.25">
      <c r="A3052" s="443"/>
      <c r="B3052" s="438"/>
      <c r="C3052" s="441"/>
      <c r="D3052" s="441"/>
      <c r="E3052" s="441"/>
      <c r="I3052" s="442"/>
      <c r="Q3052" s="443"/>
      <c r="S3052" s="443"/>
      <c r="T3052" s="441"/>
      <c r="U3052" s="444"/>
      <c r="V3052" s="438"/>
      <c r="W3052" s="443"/>
      <c r="X3052" s="443"/>
      <c r="Y3052" s="441"/>
      <c r="Z3052" s="445"/>
      <c r="AA3052" s="441"/>
      <c r="AB3052" s="443"/>
      <c r="AC3052" s="441"/>
      <c r="AD3052" s="444"/>
      <c r="AG3052" s="441"/>
      <c r="AH3052" s="441"/>
      <c r="AI3052" s="443"/>
      <c r="AL3052" s="441"/>
      <c r="AN3052" s="441"/>
      <c r="AO3052" s="443"/>
      <c r="AP3052" s="441"/>
      <c r="AQ3052" s="441"/>
      <c r="AR3052" s="441"/>
      <c r="AS3052" s="441"/>
      <c r="AT3052" s="441"/>
      <c r="AU3052" s="441"/>
      <c r="AV3052" s="443"/>
      <c r="AW3052" s="442"/>
      <c r="AY3052" s="441"/>
      <c r="BC3052" s="441"/>
      <c r="BD3052" s="441"/>
      <c r="BE3052" s="441"/>
      <c r="BF3052" s="441"/>
      <c r="BG3052" s="441"/>
      <c r="BH3052" s="441"/>
      <c r="BI3052" s="441"/>
      <c r="BJ3052" s="441"/>
      <c r="BK3052" s="441"/>
    </row>
    <row r="3053" spans="1:63" x14ac:dyDescent="0.25">
      <c r="A3053" s="443"/>
      <c r="B3053" s="438"/>
      <c r="C3053" s="441"/>
      <c r="D3053" s="441"/>
      <c r="E3053" s="441"/>
      <c r="I3053" s="442"/>
      <c r="Q3053" s="443"/>
      <c r="S3053" s="443"/>
      <c r="T3053" s="441"/>
      <c r="U3053" s="444"/>
      <c r="V3053" s="438"/>
      <c r="W3053" s="443"/>
      <c r="X3053" s="443"/>
      <c r="Y3053" s="441"/>
      <c r="Z3053" s="445"/>
      <c r="AA3053" s="441"/>
      <c r="AB3053" s="443"/>
      <c r="AC3053" s="441"/>
      <c r="AD3053" s="444"/>
      <c r="AG3053" s="441"/>
      <c r="AH3053" s="441"/>
      <c r="AI3053" s="443"/>
      <c r="AL3053" s="441"/>
      <c r="AN3053" s="441"/>
      <c r="AO3053" s="443"/>
      <c r="AP3053" s="441"/>
      <c r="AQ3053" s="441"/>
      <c r="AR3053" s="441"/>
      <c r="AS3053" s="441"/>
      <c r="AT3053" s="441"/>
      <c r="AU3053" s="441"/>
      <c r="AV3053" s="443"/>
      <c r="AW3053" s="442"/>
      <c r="AY3053" s="441"/>
      <c r="BC3053" s="441"/>
      <c r="BD3053" s="441"/>
      <c r="BE3053" s="441"/>
      <c r="BF3053" s="441"/>
      <c r="BG3053" s="441"/>
      <c r="BH3053" s="441"/>
      <c r="BI3053" s="441"/>
      <c r="BJ3053" s="441"/>
      <c r="BK3053" s="441"/>
    </row>
    <row r="3054" spans="1:63" x14ac:dyDescent="0.25">
      <c r="A3054" s="443"/>
      <c r="B3054" s="438"/>
      <c r="C3054" s="441"/>
      <c r="D3054" s="441"/>
      <c r="E3054" s="441"/>
      <c r="I3054" s="442"/>
      <c r="Q3054" s="443"/>
      <c r="S3054" s="443"/>
      <c r="T3054" s="441"/>
      <c r="U3054" s="444"/>
      <c r="V3054" s="438"/>
      <c r="W3054" s="443"/>
      <c r="X3054" s="443"/>
      <c r="Y3054" s="441"/>
      <c r="Z3054" s="445"/>
      <c r="AA3054" s="441"/>
      <c r="AB3054" s="443"/>
      <c r="AC3054" s="441"/>
      <c r="AD3054" s="444"/>
      <c r="AG3054" s="441"/>
      <c r="AH3054" s="441"/>
      <c r="AI3054" s="443"/>
      <c r="AL3054" s="441"/>
      <c r="AN3054" s="441"/>
      <c r="AO3054" s="443"/>
      <c r="AP3054" s="441"/>
      <c r="AQ3054" s="441"/>
      <c r="AR3054" s="441"/>
      <c r="AS3054" s="441"/>
      <c r="AT3054" s="441"/>
      <c r="AU3054" s="441"/>
      <c r="AV3054" s="443"/>
      <c r="AW3054" s="442"/>
      <c r="AY3054" s="441"/>
      <c r="BC3054" s="441"/>
      <c r="BD3054" s="441"/>
      <c r="BE3054" s="441"/>
      <c r="BF3054" s="441"/>
      <c r="BG3054" s="441"/>
      <c r="BH3054" s="441"/>
      <c r="BI3054" s="441"/>
      <c r="BJ3054" s="441"/>
      <c r="BK3054" s="441"/>
    </row>
    <row r="3055" spans="1:63" x14ac:dyDescent="0.25">
      <c r="A3055" s="443"/>
      <c r="B3055" s="438"/>
      <c r="C3055" s="441"/>
      <c r="D3055" s="441"/>
      <c r="E3055" s="441"/>
      <c r="I3055" s="442"/>
      <c r="Q3055" s="443"/>
      <c r="S3055" s="443"/>
      <c r="T3055" s="441"/>
      <c r="U3055" s="444"/>
      <c r="V3055" s="438"/>
      <c r="W3055" s="443"/>
      <c r="X3055" s="443"/>
      <c r="Y3055" s="441"/>
      <c r="Z3055" s="445"/>
      <c r="AA3055" s="441"/>
      <c r="AB3055" s="443"/>
      <c r="AC3055" s="441"/>
      <c r="AD3055" s="444"/>
      <c r="AG3055" s="441"/>
      <c r="AH3055" s="441"/>
      <c r="AI3055" s="443"/>
      <c r="AL3055" s="441"/>
      <c r="AN3055" s="441"/>
      <c r="AO3055" s="443"/>
      <c r="AP3055" s="441"/>
      <c r="AQ3055" s="441"/>
      <c r="AR3055" s="441"/>
      <c r="AS3055" s="441"/>
      <c r="AT3055" s="441"/>
      <c r="AU3055" s="441"/>
      <c r="AV3055" s="443"/>
      <c r="AW3055" s="442"/>
      <c r="AY3055" s="441"/>
      <c r="BC3055" s="441"/>
      <c r="BD3055" s="441"/>
      <c r="BE3055" s="441"/>
      <c r="BF3055" s="441"/>
      <c r="BG3055" s="441"/>
      <c r="BH3055" s="441"/>
      <c r="BI3055" s="441"/>
      <c r="BJ3055" s="441"/>
      <c r="BK3055" s="441"/>
    </row>
    <row r="3056" spans="1:63" x14ac:dyDescent="0.25">
      <c r="A3056" s="443"/>
      <c r="B3056" s="438"/>
      <c r="C3056" s="441"/>
      <c r="D3056" s="441"/>
      <c r="E3056" s="441"/>
      <c r="I3056" s="442"/>
      <c r="Q3056" s="443"/>
      <c r="S3056" s="443"/>
      <c r="T3056" s="441"/>
      <c r="U3056" s="444"/>
      <c r="V3056" s="438"/>
      <c r="W3056" s="443"/>
      <c r="X3056" s="443"/>
      <c r="Y3056" s="441"/>
      <c r="Z3056" s="445"/>
      <c r="AA3056" s="441"/>
      <c r="AB3056" s="443"/>
      <c r="AC3056" s="441"/>
      <c r="AD3056" s="444"/>
      <c r="AG3056" s="441"/>
      <c r="AH3056" s="441"/>
      <c r="AI3056" s="443"/>
      <c r="AL3056" s="441"/>
      <c r="AN3056" s="441"/>
      <c r="AO3056" s="443"/>
      <c r="AP3056" s="441"/>
      <c r="AQ3056" s="441"/>
      <c r="AR3056" s="441"/>
      <c r="AS3056" s="441"/>
      <c r="AT3056" s="441"/>
      <c r="AU3056" s="441"/>
      <c r="AV3056" s="443"/>
      <c r="AW3056" s="442"/>
      <c r="AY3056" s="441"/>
      <c r="BC3056" s="441"/>
      <c r="BD3056" s="441"/>
      <c r="BE3056" s="441"/>
      <c r="BF3056" s="441"/>
      <c r="BG3056" s="441"/>
      <c r="BH3056" s="441"/>
      <c r="BI3056" s="441"/>
      <c r="BJ3056" s="441"/>
      <c r="BK3056" s="441"/>
    </row>
    <row r="3057" spans="1:63" x14ac:dyDescent="0.25">
      <c r="A3057" s="443"/>
      <c r="B3057" s="438"/>
      <c r="C3057" s="441"/>
      <c r="D3057" s="441"/>
      <c r="E3057" s="441"/>
      <c r="I3057" s="442"/>
      <c r="Q3057" s="443"/>
      <c r="S3057" s="443"/>
      <c r="T3057" s="441"/>
      <c r="U3057" s="444"/>
      <c r="V3057" s="438"/>
      <c r="W3057" s="443"/>
      <c r="X3057" s="443"/>
      <c r="Y3057" s="441"/>
      <c r="Z3057" s="445"/>
      <c r="AA3057" s="441"/>
      <c r="AB3057" s="443"/>
      <c r="AC3057" s="441"/>
      <c r="AD3057" s="444"/>
      <c r="AG3057" s="441"/>
      <c r="AH3057" s="441"/>
      <c r="AI3057" s="443"/>
      <c r="AL3057" s="441"/>
      <c r="AN3057" s="441"/>
      <c r="AO3057" s="443"/>
      <c r="AP3057" s="441"/>
      <c r="AQ3057" s="441"/>
      <c r="AR3057" s="441"/>
      <c r="AS3057" s="441"/>
      <c r="AT3057" s="441"/>
      <c r="AU3057" s="441"/>
      <c r="AV3057" s="443"/>
      <c r="AW3057" s="442"/>
      <c r="AY3057" s="441"/>
      <c r="BC3057" s="441"/>
      <c r="BD3057" s="441"/>
      <c r="BE3057" s="441"/>
      <c r="BF3057" s="441"/>
      <c r="BG3057" s="441"/>
      <c r="BH3057" s="441"/>
      <c r="BI3057" s="441"/>
      <c r="BJ3057" s="441"/>
      <c r="BK3057" s="441"/>
    </row>
    <row r="3058" spans="1:63" x14ac:dyDescent="0.25">
      <c r="A3058" s="443"/>
      <c r="B3058" s="438"/>
      <c r="C3058" s="441"/>
      <c r="D3058" s="441"/>
      <c r="E3058" s="441"/>
      <c r="I3058" s="442"/>
      <c r="Q3058" s="443"/>
      <c r="S3058" s="443"/>
      <c r="T3058" s="441"/>
      <c r="U3058" s="444"/>
      <c r="V3058" s="438"/>
      <c r="W3058" s="443"/>
      <c r="X3058" s="443"/>
      <c r="Y3058" s="441"/>
      <c r="Z3058" s="445"/>
      <c r="AA3058" s="441"/>
      <c r="AB3058" s="443"/>
      <c r="AC3058" s="441"/>
      <c r="AD3058" s="444"/>
      <c r="AG3058" s="441"/>
      <c r="AH3058" s="441"/>
      <c r="AI3058" s="443"/>
      <c r="AL3058" s="441"/>
      <c r="AN3058" s="441"/>
      <c r="AO3058" s="443"/>
      <c r="AP3058" s="441"/>
      <c r="AQ3058" s="441"/>
      <c r="AR3058" s="441"/>
      <c r="AS3058" s="441"/>
      <c r="AT3058" s="441"/>
      <c r="AU3058" s="441"/>
      <c r="AV3058" s="443"/>
      <c r="AW3058" s="442"/>
      <c r="AY3058" s="441"/>
      <c r="BC3058" s="441"/>
      <c r="BD3058" s="441"/>
      <c r="BE3058" s="441"/>
      <c r="BF3058" s="441"/>
      <c r="BG3058" s="441"/>
      <c r="BH3058" s="441"/>
      <c r="BI3058" s="441"/>
      <c r="BJ3058" s="441"/>
      <c r="BK3058" s="441"/>
    </row>
    <row r="3059" spans="1:63" x14ac:dyDescent="0.25">
      <c r="A3059" s="443"/>
      <c r="B3059" s="438"/>
      <c r="C3059" s="441"/>
      <c r="D3059" s="441"/>
      <c r="E3059" s="441"/>
      <c r="I3059" s="442"/>
      <c r="Q3059" s="443"/>
      <c r="S3059" s="443"/>
      <c r="T3059" s="441"/>
      <c r="U3059" s="444"/>
      <c r="V3059" s="438"/>
      <c r="W3059" s="443"/>
      <c r="X3059" s="443"/>
      <c r="Y3059" s="441"/>
      <c r="Z3059" s="445"/>
      <c r="AA3059" s="441"/>
      <c r="AB3059" s="443"/>
      <c r="AC3059" s="441"/>
      <c r="AD3059" s="444"/>
      <c r="AG3059" s="441"/>
      <c r="AH3059" s="441"/>
      <c r="AI3059" s="443"/>
      <c r="AL3059" s="441"/>
      <c r="AN3059" s="441"/>
      <c r="AO3059" s="443"/>
      <c r="AP3059" s="441"/>
      <c r="AQ3059" s="441"/>
      <c r="AR3059" s="441"/>
      <c r="AS3059" s="441"/>
      <c r="AT3059" s="441"/>
      <c r="AU3059" s="441"/>
      <c r="AV3059" s="443"/>
      <c r="AW3059" s="442"/>
      <c r="AY3059" s="441"/>
      <c r="BC3059" s="441"/>
      <c r="BD3059" s="441"/>
      <c r="BE3059" s="441"/>
      <c r="BF3059" s="441"/>
      <c r="BG3059" s="441"/>
      <c r="BH3059" s="441"/>
      <c r="BI3059" s="441"/>
      <c r="BJ3059" s="441"/>
      <c r="BK3059" s="441"/>
    </row>
    <row r="3060" spans="1:63" x14ac:dyDescent="0.25">
      <c r="A3060" s="443"/>
      <c r="B3060" s="438"/>
      <c r="C3060" s="441"/>
      <c r="D3060" s="441"/>
      <c r="E3060" s="441"/>
      <c r="I3060" s="442"/>
      <c r="Q3060" s="443"/>
      <c r="S3060" s="443"/>
      <c r="T3060" s="441"/>
      <c r="U3060" s="444"/>
      <c r="V3060" s="438"/>
      <c r="W3060" s="443"/>
      <c r="X3060" s="443"/>
      <c r="Y3060" s="441"/>
      <c r="Z3060" s="445"/>
      <c r="AA3060" s="441"/>
      <c r="AB3060" s="443"/>
      <c r="AC3060" s="441"/>
      <c r="AD3060" s="444"/>
      <c r="AG3060" s="441"/>
      <c r="AH3060" s="441"/>
      <c r="AI3060" s="443"/>
      <c r="AL3060" s="441"/>
      <c r="AN3060" s="441"/>
      <c r="AO3060" s="443"/>
      <c r="AP3060" s="441"/>
      <c r="AQ3060" s="441"/>
      <c r="AR3060" s="441"/>
      <c r="AS3060" s="441"/>
      <c r="AT3060" s="441"/>
      <c r="AU3060" s="441"/>
      <c r="AV3060" s="443"/>
      <c r="AW3060" s="442"/>
      <c r="AY3060" s="441"/>
      <c r="BC3060" s="441"/>
      <c r="BD3060" s="441"/>
      <c r="BE3060" s="441"/>
      <c r="BF3060" s="441"/>
      <c r="BG3060" s="441"/>
      <c r="BH3060" s="441"/>
      <c r="BI3060" s="441"/>
      <c r="BJ3060" s="441"/>
      <c r="BK3060" s="441"/>
    </row>
    <row r="3061" spans="1:63" x14ac:dyDescent="0.25">
      <c r="A3061" s="443"/>
      <c r="B3061" s="438"/>
      <c r="C3061" s="441"/>
      <c r="D3061" s="441"/>
      <c r="E3061" s="441"/>
      <c r="I3061" s="442"/>
      <c r="Q3061" s="443"/>
      <c r="S3061" s="443"/>
      <c r="T3061" s="441"/>
      <c r="U3061" s="444"/>
      <c r="V3061" s="438"/>
      <c r="W3061" s="443"/>
      <c r="X3061" s="443"/>
      <c r="Y3061" s="441"/>
      <c r="Z3061" s="445"/>
      <c r="AA3061" s="441"/>
      <c r="AB3061" s="443"/>
      <c r="AC3061" s="441"/>
      <c r="AD3061" s="444"/>
      <c r="AG3061" s="441"/>
      <c r="AH3061" s="441"/>
      <c r="AI3061" s="443"/>
      <c r="AL3061" s="441"/>
      <c r="AN3061" s="441"/>
      <c r="AO3061" s="443"/>
      <c r="AP3061" s="441"/>
      <c r="AQ3061" s="441"/>
      <c r="AR3061" s="441"/>
      <c r="AS3061" s="441"/>
      <c r="AT3061" s="441"/>
      <c r="AU3061" s="441"/>
      <c r="AV3061" s="443"/>
      <c r="AW3061" s="442"/>
      <c r="AY3061" s="441"/>
      <c r="BC3061" s="441"/>
      <c r="BD3061" s="441"/>
      <c r="BE3061" s="441"/>
      <c r="BF3061" s="441"/>
      <c r="BG3061" s="441"/>
      <c r="BH3061" s="441"/>
      <c r="BI3061" s="441"/>
      <c r="BJ3061" s="441"/>
      <c r="BK3061" s="441"/>
    </row>
    <row r="3062" spans="1:63" x14ac:dyDescent="0.25">
      <c r="A3062" s="443"/>
      <c r="B3062" s="438"/>
      <c r="C3062" s="441"/>
      <c r="D3062" s="441"/>
      <c r="E3062" s="441"/>
      <c r="I3062" s="442"/>
      <c r="Q3062" s="443"/>
      <c r="S3062" s="443"/>
      <c r="T3062" s="441"/>
      <c r="U3062" s="444"/>
      <c r="V3062" s="438"/>
      <c r="W3062" s="443"/>
      <c r="X3062" s="443"/>
      <c r="Y3062" s="441"/>
      <c r="Z3062" s="445"/>
      <c r="AA3062" s="441"/>
      <c r="AB3062" s="443"/>
      <c r="AC3062" s="441"/>
      <c r="AD3062" s="444"/>
      <c r="AG3062" s="441"/>
      <c r="AH3062" s="441"/>
      <c r="AI3062" s="443"/>
      <c r="AL3062" s="441"/>
      <c r="AN3062" s="441"/>
      <c r="AO3062" s="443"/>
      <c r="AP3062" s="441"/>
      <c r="AQ3062" s="441"/>
      <c r="AR3062" s="441"/>
      <c r="AS3062" s="441"/>
      <c r="AT3062" s="441"/>
      <c r="AU3062" s="441"/>
      <c r="AV3062" s="443"/>
      <c r="AW3062" s="442"/>
      <c r="AY3062" s="441"/>
      <c r="BC3062" s="441"/>
      <c r="BD3062" s="441"/>
      <c r="BE3062" s="441"/>
      <c r="BF3062" s="441"/>
      <c r="BG3062" s="441"/>
      <c r="BH3062" s="441"/>
      <c r="BI3062" s="441"/>
      <c r="BJ3062" s="441"/>
      <c r="BK3062" s="441"/>
    </row>
    <row r="3063" spans="1:63" x14ac:dyDescent="0.25">
      <c r="A3063" s="443"/>
      <c r="B3063" s="438"/>
      <c r="C3063" s="441"/>
      <c r="D3063" s="441"/>
      <c r="E3063" s="441"/>
      <c r="I3063" s="442"/>
      <c r="Q3063" s="443"/>
      <c r="S3063" s="443"/>
      <c r="T3063" s="441"/>
      <c r="U3063" s="444"/>
      <c r="V3063" s="438"/>
      <c r="W3063" s="443"/>
      <c r="X3063" s="443"/>
      <c r="Y3063" s="441"/>
      <c r="Z3063" s="445"/>
      <c r="AA3063" s="441"/>
      <c r="AB3063" s="443"/>
      <c r="AC3063" s="441"/>
      <c r="AD3063" s="444"/>
      <c r="AG3063" s="441"/>
      <c r="AH3063" s="441"/>
      <c r="AI3063" s="443"/>
      <c r="AL3063" s="441"/>
      <c r="AN3063" s="441"/>
      <c r="AO3063" s="443"/>
      <c r="AP3063" s="441"/>
      <c r="AQ3063" s="441"/>
      <c r="AR3063" s="441"/>
      <c r="AS3063" s="441"/>
      <c r="AT3063" s="441"/>
      <c r="AU3063" s="441"/>
      <c r="AV3063" s="443"/>
      <c r="AW3063" s="442"/>
      <c r="AY3063" s="441"/>
      <c r="BC3063" s="441"/>
      <c r="BD3063" s="441"/>
      <c r="BE3063" s="441"/>
      <c r="BF3063" s="441"/>
      <c r="BG3063" s="441"/>
      <c r="BH3063" s="441"/>
      <c r="BI3063" s="441"/>
      <c r="BJ3063" s="441"/>
      <c r="BK3063" s="441"/>
    </row>
    <row r="3064" spans="1:63" x14ac:dyDescent="0.25">
      <c r="A3064" s="443"/>
      <c r="B3064" s="438"/>
      <c r="C3064" s="441"/>
      <c r="D3064" s="441"/>
      <c r="E3064" s="441"/>
      <c r="I3064" s="442"/>
      <c r="Q3064" s="443"/>
      <c r="S3064" s="443"/>
      <c r="T3064" s="441"/>
      <c r="U3064" s="444"/>
      <c r="V3064" s="438"/>
      <c r="W3064" s="443"/>
      <c r="X3064" s="443"/>
      <c r="Y3064" s="441"/>
      <c r="Z3064" s="445"/>
      <c r="AA3064" s="441"/>
      <c r="AB3064" s="443"/>
      <c r="AC3064" s="441"/>
      <c r="AD3064" s="444"/>
      <c r="AG3064" s="441"/>
      <c r="AH3064" s="441"/>
      <c r="AI3064" s="443"/>
      <c r="AL3064" s="441"/>
      <c r="AN3064" s="441"/>
      <c r="AO3064" s="443"/>
      <c r="AP3064" s="441"/>
      <c r="AQ3064" s="441"/>
      <c r="AR3064" s="441"/>
      <c r="AS3064" s="441"/>
      <c r="AT3064" s="441"/>
      <c r="AU3064" s="441"/>
      <c r="AV3064" s="443"/>
      <c r="AW3064" s="442"/>
      <c r="AY3064" s="441"/>
      <c r="BC3064" s="441"/>
      <c r="BD3064" s="441"/>
      <c r="BE3064" s="441"/>
      <c r="BF3064" s="441"/>
      <c r="BG3064" s="441"/>
      <c r="BH3064" s="441"/>
      <c r="BI3064" s="441"/>
      <c r="BJ3064" s="441"/>
      <c r="BK3064" s="441"/>
    </row>
    <row r="3065" spans="1:63" x14ac:dyDescent="0.25">
      <c r="A3065" s="443"/>
      <c r="B3065" s="438"/>
      <c r="C3065" s="441"/>
      <c r="D3065" s="441"/>
      <c r="E3065" s="441"/>
      <c r="I3065" s="442"/>
      <c r="Q3065" s="443"/>
      <c r="S3065" s="443"/>
      <c r="T3065" s="441"/>
      <c r="U3065" s="444"/>
      <c r="V3065" s="438"/>
      <c r="W3065" s="443"/>
      <c r="X3065" s="443"/>
      <c r="Y3065" s="441"/>
      <c r="Z3065" s="445"/>
      <c r="AA3065" s="441"/>
      <c r="AB3065" s="443"/>
      <c r="AC3065" s="441"/>
      <c r="AD3065" s="444"/>
      <c r="AG3065" s="441"/>
      <c r="AH3065" s="441"/>
      <c r="AI3065" s="443"/>
      <c r="AL3065" s="441"/>
      <c r="AN3065" s="441"/>
      <c r="AO3065" s="443"/>
      <c r="AP3065" s="441"/>
      <c r="AQ3065" s="441"/>
      <c r="AR3065" s="441"/>
      <c r="AS3065" s="441"/>
      <c r="AT3065" s="441"/>
      <c r="AU3065" s="441"/>
      <c r="AV3065" s="443"/>
      <c r="AW3065" s="442"/>
      <c r="AY3065" s="441"/>
      <c r="BC3065" s="441"/>
      <c r="BD3065" s="441"/>
      <c r="BE3065" s="441"/>
      <c r="BF3065" s="441"/>
      <c r="BG3065" s="441"/>
      <c r="BH3065" s="441"/>
      <c r="BI3065" s="441"/>
      <c r="BJ3065" s="441"/>
      <c r="BK3065" s="441"/>
    </row>
    <row r="3066" spans="1:63" x14ac:dyDescent="0.25">
      <c r="A3066" s="443"/>
      <c r="B3066" s="438"/>
      <c r="C3066" s="441"/>
      <c r="D3066" s="441"/>
      <c r="E3066" s="441"/>
      <c r="I3066" s="442"/>
      <c r="Q3066" s="443"/>
      <c r="S3066" s="443"/>
      <c r="T3066" s="441"/>
      <c r="U3066" s="444"/>
      <c r="V3066" s="438"/>
      <c r="W3066" s="443"/>
      <c r="X3066" s="443"/>
      <c r="Y3066" s="441"/>
      <c r="Z3066" s="445"/>
      <c r="AA3066" s="441"/>
      <c r="AB3066" s="443"/>
      <c r="AC3066" s="441"/>
      <c r="AD3066" s="444"/>
      <c r="AG3066" s="441"/>
      <c r="AH3066" s="441"/>
      <c r="AI3066" s="443"/>
      <c r="AL3066" s="441"/>
      <c r="AN3066" s="441"/>
      <c r="AO3066" s="443"/>
      <c r="AP3066" s="441"/>
      <c r="AQ3066" s="441"/>
      <c r="AR3066" s="441"/>
      <c r="AS3066" s="441"/>
      <c r="AT3066" s="441"/>
      <c r="AU3066" s="441"/>
      <c r="AV3066" s="443"/>
      <c r="AW3066" s="442"/>
      <c r="AY3066" s="441"/>
      <c r="BC3066" s="441"/>
      <c r="BD3066" s="441"/>
      <c r="BE3066" s="441"/>
      <c r="BF3066" s="441"/>
      <c r="BG3066" s="441"/>
      <c r="BH3066" s="441"/>
      <c r="BI3066" s="441"/>
      <c r="BJ3066" s="441"/>
      <c r="BK3066" s="441"/>
    </row>
    <row r="3067" spans="1:63" x14ac:dyDescent="0.25">
      <c r="A3067" s="443"/>
      <c r="B3067" s="438"/>
      <c r="C3067" s="441"/>
      <c r="D3067" s="441"/>
      <c r="E3067" s="441"/>
      <c r="I3067" s="442"/>
      <c r="Q3067" s="443"/>
      <c r="S3067" s="443"/>
      <c r="T3067" s="441"/>
      <c r="U3067" s="444"/>
      <c r="V3067" s="438"/>
      <c r="W3067" s="443"/>
      <c r="X3067" s="443"/>
      <c r="Y3067" s="441"/>
      <c r="Z3067" s="445"/>
      <c r="AA3067" s="441"/>
      <c r="AB3067" s="443"/>
      <c r="AC3067" s="441"/>
      <c r="AD3067" s="444"/>
      <c r="AG3067" s="441"/>
      <c r="AH3067" s="441"/>
      <c r="AI3067" s="443"/>
      <c r="AL3067" s="441"/>
      <c r="AN3067" s="441"/>
      <c r="AO3067" s="443"/>
      <c r="AP3067" s="441"/>
      <c r="AQ3067" s="441"/>
      <c r="AR3067" s="441"/>
      <c r="AS3067" s="441"/>
      <c r="AT3067" s="441"/>
      <c r="AU3067" s="441"/>
      <c r="AV3067" s="443"/>
      <c r="AW3067" s="442"/>
      <c r="AY3067" s="441"/>
      <c r="BC3067" s="441"/>
      <c r="BD3067" s="441"/>
      <c r="BE3067" s="441"/>
      <c r="BF3067" s="441"/>
      <c r="BG3067" s="441"/>
      <c r="BH3067" s="441"/>
      <c r="BI3067" s="441"/>
      <c r="BJ3067" s="441"/>
      <c r="BK3067" s="441"/>
    </row>
    <row r="3068" spans="1:63" x14ac:dyDescent="0.25">
      <c r="A3068" s="443"/>
      <c r="B3068" s="438"/>
      <c r="C3068" s="441"/>
      <c r="D3068" s="441"/>
      <c r="E3068" s="441"/>
      <c r="I3068" s="442"/>
      <c r="Q3068" s="443"/>
      <c r="S3068" s="443"/>
      <c r="T3068" s="441"/>
      <c r="U3068" s="444"/>
      <c r="V3068" s="438"/>
      <c r="W3068" s="443"/>
      <c r="X3068" s="443"/>
      <c r="Y3068" s="441"/>
      <c r="Z3068" s="445"/>
      <c r="AA3068" s="441"/>
      <c r="AB3068" s="443"/>
      <c r="AC3068" s="441"/>
      <c r="AD3068" s="444"/>
      <c r="AG3068" s="441"/>
      <c r="AH3068" s="441"/>
      <c r="AI3068" s="443"/>
      <c r="AL3068" s="441"/>
      <c r="AN3068" s="441"/>
      <c r="AO3068" s="443"/>
      <c r="AP3068" s="441"/>
      <c r="AQ3068" s="441"/>
      <c r="AR3068" s="441"/>
      <c r="AS3068" s="441"/>
      <c r="AT3068" s="441"/>
      <c r="AU3068" s="441"/>
      <c r="AV3068" s="443"/>
      <c r="AW3068" s="442"/>
      <c r="AY3068" s="441"/>
      <c r="BC3068" s="441"/>
      <c r="BD3068" s="441"/>
      <c r="BE3068" s="441"/>
      <c r="BF3068" s="441"/>
      <c r="BG3068" s="441"/>
      <c r="BH3068" s="441"/>
      <c r="BI3068" s="441"/>
      <c r="BJ3068" s="441"/>
      <c r="BK3068" s="441"/>
    </row>
    <row r="3069" spans="1:63" x14ac:dyDescent="0.25">
      <c r="A3069" s="443"/>
      <c r="B3069" s="438"/>
      <c r="C3069" s="441"/>
      <c r="D3069" s="441"/>
      <c r="E3069" s="441"/>
      <c r="I3069" s="442"/>
      <c r="Q3069" s="443"/>
      <c r="S3069" s="443"/>
      <c r="T3069" s="441"/>
      <c r="U3069" s="444"/>
      <c r="V3069" s="438"/>
      <c r="W3069" s="443"/>
      <c r="X3069" s="443"/>
      <c r="Y3069" s="441"/>
      <c r="Z3069" s="445"/>
      <c r="AA3069" s="441"/>
      <c r="AB3069" s="443"/>
      <c r="AC3069" s="441"/>
      <c r="AD3069" s="444"/>
      <c r="AG3069" s="441"/>
      <c r="AH3069" s="441"/>
      <c r="AI3069" s="443"/>
      <c r="AL3069" s="441"/>
      <c r="AN3069" s="441"/>
      <c r="AO3069" s="443"/>
      <c r="AP3069" s="441"/>
      <c r="AQ3069" s="441"/>
      <c r="AR3069" s="441"/>
      <c r="AS3069" s="441"/>
      <c r="AT3069" s="441"/>
      <c r="AU3069" s="441"/>
      <c r="AV3069" s="443"/>
      <c r="AW3069" s="442"/>
      <c r="AY3069" s="441"/>
      <c r="BC3069" s="441"/>
      <c r="BD3069" s="441"/>
      <c r="BE3069" s="441"/>
      <c r="BF3069" s="441"/>
      <c r="BG3069" s="441"/>
      <c r="BH3069" s="441"/>
      <c r="BI3069" s="441"/>
      <c r="BJ3069" s="441"/>
      <c r="BK3069" s="441"/>
    </row>
    <row r="3070" spans="1:63" x14ac:dyDescent="0.25">
      <c r="A3070" s="443"/>
      <c r="B3070" s="438"/>
      <c r="C3070" s="441"/>
      <c r="D3070" s="441"/>
      <c r="E3070" s="441"/>
      <c r="I3070" s="442"/>
      <c r="Q3070" s="443"/>
      <c r="S3070" s="443"/>
      <c r="T3070" s="441"/>
      <c r="U3070" s="444"/>
      <c r="V3070" s="438"/>
      <c r="W3070" s="443"/>
      <c r="X3070" s="443"/>
      <c r="Y3070" s="441"/>
      <c r="Z3070" s="445"/>
      <c r="AA3070" s="441"/>
      <c r="AB3070" s="443"/>
      <c r="AC3070" s="441"/>
      <c r="AD3070" s="444"/>
      <c r="AG3070" s="441"/>
      <c r="AH3070" s="441"/>
      <c r="AI3070" s="443"/>
      <c r="AL3070" s="441"/>
      <c r="AN3070" s="441"/>
      <c r="AO3070" s="443"/>
      <c r="AP3070" s="441"/>
      <c r="AQ3070" s="441"/>
      <c r="AR3070" s="441"/>
      <c r="AS3070" s="441"/>
      <c r="AT3070" s="441"/>
      <c r="AU3070" s="441"/>
      <c r="AV3070" s="443"/>
      <c r="AW3070" s="442"/>
      <c r="AY3070" s="441"/>
      <c r="BC3070" s="441"/>
      <c r="BD3070" s="441"/>
      <c r="BE3070" s="441"/>
      <c r="BF3070" s="441"/>
      <c r="BG3070" s="441"/>
      <c r="BH3070" s="441"/>
      <c r="BI3070" s="441"/>
      <c r="BJ3070" s="441"/>
      <c r="BK3070" s="441"/>
    </row>
    <row r="3071" spans="1:63" x14ac:dyDescent="0.25">
      <c r="A3071" s="443"/>
      <c r="B3071" s="438"/>
      <c r="C3071" s="441"/>
      <c r="D3071" s="441"/>
      <c r="E3071" s="441"/>
      <c r="I3071" s="442"/>
      <c r="Q3071" s="443"/>
      <c r="S3071" s="443"/>
      <c r="T3071" s="441"/>
      <c r="U3071" s="444"/>
      <c r="V3071" s="438"/>
      <c r="W3071" s="443"/>
      <c r="X3071" s="443"/>
      <c r="Y3071" s="441"/>
      <c r="Z3071" s="445"/>
      <c r="AA3071" s="441"/>
      <c r="AB3071" s="443"/>
      <c r="AC3071" s="441"/>
      <c r="AD3071" s="444"/>
      <c r="AG3071" s="441"/>
      <c r="AH3071" s="441"/>
      <c r="AI3071" s="443"/>
      <c r="AL3071" s="441"/>
      <c r="AN3071" s="441"/>
      <c r="AO3071" s="443"/>
      <c r="AP3071" s="441"/>
      <c r="AQ3071" s="441"/>
      <c r="AR3071" s="441"/>
      <c r="AS3071" s="441"/>
      <c r="AT3071" s="441"/>
      <c r="AU3071" s="441"/>
      <c r="AV3071" s="443"/>
      <c r="AW3071" s="442"/>
      <c r="AY3071" s="441"/>
      <c r="BC3071" s="441"/>
      <c r="BD3071" s="441"/>
      <c r="BE3071" s="441"/>
      <c r="BF3071" s="441"/>
      <c r="BG3071" s="441"/>
      <c r="BH3071" s="441"/>
      <c r="BI3071" s="441"/>
      <c r="BJ3071" s="441"/>
      <c r="BK3071" s="441"/>
    </row>
    <row r="3072" spans="1:63" x14ac:dyDescent="0.25">
      <c r="A3072" s="443"/>
      <c r="B3072" s="438"/>
      <c r="C3072" s="441"/>
      <c r="D3072" s="441"/>
      <c r="E3072" s="441"/>
      <c r="I3072" s="442"/>
      <c r="Q3072" s="443"/>
      <c r="S3072" s="443"/>
      <c r="T3072" s="441"/>
      <c r="U3072" s="444"/>
      <c r="V3072" s="438"/>
      <c r="W3072" s="443"/>
      <c r="X3072" s="443"/>
      <c r="Y3072" s="441"/>
      <c r="Z3072" s="445"/>
      <c r="AA3072" s="441"/>
      <c r="AB3072" s="443"/>
      <c r="AC3072" s="441"/>
      <c r="AD3072" s="444"/>
      <c r="AG3072" s="441"/>
      <c r="AH3072" s="441"/>
      <c r="AI3072" s="443"/>
      <c r="AL3072" s="441"/>
      <c r="AN3072" s="441"/>
      <c r="AO3072" s="443"/>
      <c r="AP3072" s="441"/>
      <c r="AQ3072" s="441"/>
      <c r="AR3072" s="441"/>
      <c r="AS3072" s="441"/>
      <c r="AT3072" s="441"/>
      <c r="AU3072" s="441"/>
      <c r="AV3072" s="443"/>
      <c r="AW3072" s="442"/>
      <c r="AY3072" s="441"/>
      <c r="BC3072" s="441"/>
      <c r="BD3072" s="441"/>
      <c r="BE3072" s="441"/>
      <c r="BF3072" s="441"/>
      <c r="BG3072" s="441"/>
      <c r="BH3072" s="441"/>
      <c r="BI3072" s="441"/>
      <c r="BJ3072" s="441"/>
      <c r="BK3072" s="441"/>
    </row>
    <row r="3073" spans="1:63" x14ac:dyDescent="0.25">
      <c r="A3073" s="443"/>
      <c r="B3073" s="438"/>
      <c r="C3073" s="441"/>
      <c r="D3073" s="441"/>
      <c r="E3073" s="441"/>
      <c r="I3073" s="442"/>
      <c r="Q3073" s="443"/>
      <c r="S3073" s="443"/>
      <c r="T3073" s="441"/>
      <c r="U3073" s="444"/>
      <c r="V3073" s="438"/>
      <c r="W3073" s="443"/>
      <c r="X3073" s="443"/>
      <c r="Y3073" s="441"/>
      <c r="Z3073" s="445"/>
      <c r="AA3073" s="441"/>
      <c r="AB3073" s="443"/>
      <c r="AC3073" s="441"/>
      <c r="AD3073" s="444"/>
      <c r="AG3073" s="441"/>
      <c r="AH3073" s="441"/>
      <c r="AI3073" s="443"/>
      <c r="AL3073" s="441"/>
      <c r="AN3073" s="441"/>
      <c r="AO3073" s="443"/>
      <c r="AP3073" s="441"/>
      <c r="AQ3073" s="441"/>
      <c r="AR3073" s="441"/>
      <c r="AS3073" s="441"/>
      <c r="AT3073" s="441"/>
      <c r="AU3073" s="441"/>
      <c r="AV3073" s="443"/>
      <c r="AW3073" s="442"/>
      <c r="AY3073" s="441"/>
      <c r="BC3073" s="441"/>
      <c r="BD3073" s="441"/>
      <c r="BE3073" s="441"/>
      <c r="BF3073" s="441"/>
      <c r="BG3073" s="441"/>
      <c r="BH3073" s="441"/>
      <c r="BI3073" s="441"/>
      <c r="BJ3073" s="441"/>
      <c r="BK3073" s="441"/>
    </row>
    <row r="3074" spans="1:63" x14ac:dyDescent="0.25">
      <c r="A3074" s="443"/>
      <c r="B3074" s="438"/>
      <c r="C3074" s="441"/>
      <c r="D3074" s="441"/>
      <c r="E3074" s="441"/>
      <c r="I3074" s="442"/>
      <c r="Q3074" s="443"/>
      <c r="S3074" s="443"/>
      <c r="T3074" s="441"/>
      <c r="U3074" s="444"/>
      <c r="V3074" s="438"/>
      <c r="W3074" s="443"/>
      <c r="X3074" s="443"/>
      <c r="Y3074" s="441"/>
      <c r="Z3074" s="445"/>
      <c r="AA3074" s="441"/>
      <c r="AB3074" s="443"/>
      <c r="AC3074" s="441"/>
      <c r="AD3074" s="444"/>
      <c r="AG3074" s="441"/>
      <c r="AH3074" s="441"/>
      <c r="AI3074" s="443"/>
      <c r="AL3074" s="441"/>
      <c r="AN3074" s="441"/>
      <c r="AO3074" s="443"/>
      <c r="AP3074" s="441"/>
      <c r="AQ3074" s="441"/>
      <c r="AR3074" s="441"/>
      <c r="AS3074" s="441"/>
      <c r="AT3074" s="441"/>
      <c r="AU3074" s="441"/>
      <c r="AV3074" s="443"/>
      <c r="AW3074" s="442"/>
      <c r="AY3074" s="441"/>
      <c r="BC3074" s="441"/>
      <c r="BD3074" s="441"/>
      <c r="BE3074" s="441"/>
      <c r="BF3074" s="441"/>
      <c r="BG3074" s="441"/>
      <c r="BH3074" s="441"/>
      <c r="BI3074" s="441"/>
      <c r="BJ3074" s="441"/>
      <c r="BK3074" s="441"/>
    </row>
    <row r="3075" spans="1:63" x14ac:dyDescent="0.25">
      <c r="A3075" s="443"/>
      <c r="B3075" s="438"/>
      <c r="C3075" s="441"/>
      <c r="D3075" s="441"/>
      <c r="E3075" s="441"/>
      <c r="I3075" s="442"/>
      <c r="Q3075" s="443"/>
      <c r="S3075" s="443"/>
      <c r="T3075" s="441"/>
      <c r="U3075" s="444"/>
      <c r="V3075" s="438"/>
      <c r="W3075" s="443"/>
      <c r="X3075" s="443"/>
      <c r="Y3075" s="441"/>
      <c r="Z3075" s="445"/>
      <c r="AA3075" s="441"/>
      <c r="AB3075" s="443"/>
      <c r="AC3075" s="441"/>
      <c r="AD3075" s="444"/>
      <c r="AG3075" s="441"/>
      <c r="AH3075" s="441"/>
      <c r="AI3075" s="443"/>
      <c r="AL3075" s="441"/>
      <c r="AN3075" s="441"/>
      <c r="AO3075" s="443"/>
      <c r="AP3075" s="441"/>
      <c r="AQ3075" s="441"/>
      <c r="AR3075" s="441"/>
      <c r="AS3075" s="441"/>
      <c r="AT3075" s="441"/>
      <c r="AU3075" s="441"/>
      <c r="AV3075" s="443"/>
      <c r="AW3075" s="442"/>
      <c r="AY3075" s="441"/>
      <c r="BC3075" s="441"/>
      <c r="BD3075" s="441"/>
      <c r="BE3075" s="441"/>
      <c r="BF3075" s="441"/>
      <c r="BG3075" s="441"/>
      <c r="BH3075" s="441"/>
      <c r="BI3075" s="441"/>
      <c r="BJ3075" s="441"/>
      <c r="BK3075" s="441"/>
    </row>
    <row r="3076" spans="1:63" x14ac:dyDescent="0.25">
      <c r="A3076" s="443"/>
      <c r="B3076" s="438"/>
      <c r="C3076" s="441"/>
      <c r="D3076" s="441"/>
      <c r="E3076" s="441"/>
      <c r="I3076" s="442"/>
      <c r="Q3076" s="443"/>
      <c r="S3076" s="443"/>
      <c r="T3076" s="441"/>
      <c r="U3076" s="444"/>
      <c r="V3076" s="438"/>
      <c r="W3076" s="443"/>
      <c r="X3076" s="443"/>
      <c r="Y3076" s="441"/>
      <c r="Z3076" s="445"/>
      <c r="AA3076" s="441"/>
      <c r="AB3076" s="443"/>
      <c r="AC3076" s="441"/>
      <c r="AD3076" s="444"/>
      <c r="AG3076" s="441"/>
      <c r="AH3076" s="441"/>
      <c r="AI3076" s="443"/>
      <c r="AL3076" s="441"/>
      <c r="AN3076" s="441"/>
      <c r="AO3076" s="443"/>
      <c r="AP3076" s="441"/>
      <c r="AQ3076" s="441"/>
      <c r="AR3076" s="441"/>
      <c r="AS3076" s="441"/>
      <c r="AT3076" s="441"/>
      <c r="AU3076" s="441"/>
      <c r="AV3076" s="443"/>
      <c r="AW3076" s="442"/>
      <c r="AY3076" s="441"/>
      <c r="BC3076" s="441"/>
      <c r="BD3076" s="441"/>
      <c r="BE3076" s="441"/>
      <c r="BF3076" s="441"/>
      <c r="BG3076" s="441"/>
      <c r="BH3076" s="441"/>
      <c r="BI3076" s="441"/>
      <c r="BJ3076" s="441"/>
      <c r="BK3076" s="441"/>
    </row>
    <row r="3077" spans="1:63" x14ac:dyDescent="0.25">
      <c r="A3077" s="443"/>
      <c r="B3077" s="438"/>
      <c r="C3077" s="441"/>
      <c r="D3077" s="441"/>
      <c r="E3077" s="441"/>
      <c r="I3077" s="442"/>
      <c r="Q3077" s="443"/>
      <c r="S3077" s="443"/>
      <c r="T3077" s="441"/>
      <c r="U3077" s="444"/>
      <c r="V3077" s="438"/>
      <c r="W3077" s="443"/>
      <c r="X3077" s="443"/>
      <c r="Y3077" s="441"/>
      <c r="Z3077" s="445"/>
      <c r="AA3077" s="441"/>
      <c r="AB3077" s="443"/>
      <c r="AC3077" s="441"/>
      <c r="AD3077" s="444"/>
      <c r="AG3077" s="441"/>
      <c r="AH3077" s="441"/>
      <c r="AI3077" s="443"/>
      <c r="AL3077" s="441"/>
      <c r="AN3077" s="441"/>
      <c r="AO3077" s="443"/>
      <c r="AP3077" s="441"/>
      <c r="AQ3077" s="441"/>
      <c r="AR3077" s="441"/>
      <c r="AS3077" s="441"/>
      <c r="AT3077" s="441"/>
      <c r="AU3077" s="441"/>
      <c r="AV3077" s="443"/>
      <c r="AW3077" s="442"/>
      <c r="AY3077" s="441"/>
      <c r="BC3077" s="441"/>
      <c r="BD3077" s="441"/>
      <c r="BE3077" s="441"/>
      <c r="BF3077" s="441"/>
      <c r="BG3077" s="441"/>
      <c r="BH3077" s="441"/>
      <c r="BI3077" s="441"/>
      <c r="BJ3077" s="441"/>
      <c r="BK3077" s="441"/>
    </row>
    <row r="3078" spans="1:63" x14ac:dyDescent="0.25">
      <c r="A3078" s="443"/>
      <c r="B3078" s="438"/>
      <c r="C3078" s="441"/>
      <c r="D3078" s="441"/>
      <c r="E3078" s="441"/>
      <c r="I3078" s="442"/>
      <c r="Q3078" s="443"/>
      <c r="S3078" s="443"/>
      <c r="T3078" s="441"/>
      <c r="U3078" s="444"/>
      <c r="V3078" s="438"/>
      <c r="W3078" s="443"/>
      <c r="X3078" s="443"/>
      <c r="Y3078" s="441"/>
      <c r="Z3078" s="445"/>
      <c r="AA3078" s="441"/>
      <c r="AB3078" s="443"/>
      <c r="AC3078" s="441"/>
      <c r="AD3078" s="444"/>
      <c r="AG3078" s="441"/>
      <c r="AH3078" s="441"/>
      <c r="AI3078" s="443"/>
      <c r="AL3078" s="441"/>
      <c r="AN3078" s="441"/>
      <c r="AO3078" s="443"/>
      <c r="AP3078" s="441"/>
      <c r="AQ3078" s="441"/>
      <c r="AR3078" s="441"/>
      <c r="AS3078" s="441"/>
      <c r="AT3078" s="441"/>
      <c r="AU3078" s="441"/>
      <c r="AV3078" s="443"/>
      <c r="AW3078" s="442"/>
      <c r="AY3078" s="441"/>
      <c r="BC3078" s="441"/>
      <c r="BD3078" s="441"/>
      <c r="BE3078" s="441"/>
      <c r="BF3078" s="441"/>
      <c r="BG3078" s="441"/>
      <c r="BH3078" s="441"/>
      <c r="BI3078" s="441"/>
      <c r="BJ3078" s="441"/>
      <c r="BK3078" s="441"/>
    </row>
    <row r="3079" spans="1:63" x14ac:dyDescent="0.25">
      <c r="A3079" s="443"/>
      <c r="B3079" s="438"/>
      <c r="C3079" s="441"/>
      <c r="D3079" s="441"/>
      <c r="E3079" s="441"/>
      <c r="I3079" s="442"/>
      <c r="Q3079" s="443"/>
      <c r="S3079" s="443"/>
      <c r="T3079" s="441"/>
      <c r="U3079" s="444"/>
      <c r="V3079" s="438"/>
      <c r="W3079" s="443"/>
      <c r="X3079" s="443"/>
      <c r="Y3079" s="441"/>
      <c r="Z3079" s="445"/>
      <c r="AA3079" s="441"/>
      <c r="AB3079" s="443"/>
      <c r="AC3079" s="441"/>
      <c r="AD3079" s="444"/>
      <c r="AG3079" s="441"/>
      <c r="AH3079" s="441"/>
      <c r="AI3079" s="443"/>
      <c r="AL3079" s="441"/>
      <c r="AN3079" s="441"/>
      <c r="AO3079" s="443"/>
      <c r="AP3079" s="441"/>
      <c r="AQ3079" s="441"/>
      <c r="AR3079" s="441"/>
      <c r="AS3079" s="441"/>
      <c r="AT3079" s="441"/>
      <c r="AU3079" s="441"/>
      <c r="AV3079" s="443"/>
      <c r="AW3079" s="442"/>
      <c r="AY3079" s="441"/>
      <c r="BC3079" s="441"/>
      <c r="BD3079" s="441"/>
      <c r="BE3079" s="441"/>
      <c r="BF3079" s="441"/>
      <c r="BG3079" s="441"/>
      <c r="BH3079" s="441"/>
      <c r="BI3079" s="441"/>
      <c r="BJ3079" s="441"/>
      <c r="BK3079" s="441"/>
    </row>
    <row r="3080" spans="1:63" x14ac:dyDescent="0.25">
      <c r="A3080" s="443"/>
      <c r="B3080" s="438"/>
      <c r="C3080" s="441"/>
      <c r="D3080" s="441"/>
      <c r="E3080" s="441"/>
      <c r="I3080" s="442"/>
      <c r="Q3080" s="443"/>
      <c r="S3080" s="443"/>
      <c r="T3080" s="441"/>
      <c r="U3080" s="444"/>
      <c r="V3080" s="438"/>
      <c r="W3080" s="443"/>
      <c r="X3080" s="443"/>
      <c r="Y3080" s="441"/>
      <c r="Z3080" s="445"/>
      <c r="AA3080" s="441"/>
      <c r="AB3080" s="443"/>
      <c r="AC3080" s="441"/>
      <c r="AD3080" s="444"/>
      <c r="AG3080" s="441"/>
      <c r="AH3080" s="441"/>
      <c r="AI3080" s="443"/>
      <c r="AL3080" s="441"/>
      <c r="AN3080" s="441"/>
      <c r="AO3080" s="443"/>
      <c r="AP3080" s="441"/>
      <c r="AQ3080" s="441"/>
      <c r="AR3080" s="441"/>
      <c r="AS3080" s="441"/>
      <c r="AT3080" s="441"/>
      <c r="AU3080" s="441"/>
      <c r="AV3080" s="443"/>
      <c r="AW3080" s="442"/>
      <c r="AY3080" s="441"/>
      <c r="BC3080" s="441"/>
      <c r="BD3080" s="441"/>
      <c r="BE3080" s="441"/>
      <c r="BF3080" s="441"/>
      <c r="BG3080" s="441"/>
      <c r="BH3080" s="441"/>
      <c r="BI3080" s="441"/>
      <c r="BJ3080" s="441"/>
      <c r="BK3080" s="441"/>
    </row>
    <row r="3081" spans="1:63" x14ac:dyDescent="0.25">
      <c r="A3081" s="443"/>
      <c r="B3081" s="438"/>
      <c r="C3081" s="441"/>
      <c r="D3081" s="441"/>
      <c r="E3081" s="441"/>
      <c r="I3081" s="442"/>
      <c r="Q3081" s="443"/>
      <c r="S3081" s="443"/>
      <c r="T3081" s="441"/>
      <c r="U3081" s="444"/>
      <c r="V3081" s="438"/>
      <c r="W3081" s="443"/>
      <c r="X3081" s="443"/>
      <c r="Y3081" s="441"/>
      <c r="Z3081" s="445"/>
      <c r="AA3081" s="441"/>
      <c r="AB3081" s="443"/>
      <c r="AC3081" s="441"/>
      <c r="AD3081" s="444"/>
      <c r="AG3081" s="441"/>
      <c r="AH3081" s="441"/>
      <c r="AI3081" s="443"/>
      <c r="AL3081" s="441"/>
      <c r="AN3081" s="441"/>
      <c r="AO3081" s="443"/>
      <c r="AP3081" s="441"/>
      <c r="AQ3081" s="441"/>
      <c r="AR3081" s="441"/>
      <c r="AS3081" s="441"/>
      <c r="AT3081" s="441"/>
      <c r="AU3081" s="441"/>
      <c r="AV3081" s="443"/>
      <c r="AW3081" s="442"/>
      <c r="AY3081" s="441"/>
      <c r="BC3081" s="441"/>
      <c r="BD3081" s="441"/>
      <c r="BE3081" s="441"/>
      <c r="BF3081" s="441"/>
      <c r="BG3081" s="441"/>
      <c r="BH3081" s="441"/>
      <c r="BI3081" s="441"/>
      <c r="BJ3081" s="441"/>
      <c r="BK3081" s="441"/>
    </row>
    <row r="3082" spans="1:63" x14ac:dyDescent="0.25">
      <c r="A3082" s="443"/>
      <c r="B3082" s="438"/>
      <c r="C3082" s="441"/>
      <c r="D3082" s="441"/>
      <c r="E3082" s="441"/>
      <c r="I3082" s="442"/>
      <c r="Q3082" s="443"/>
      <c r="S3082" s="443"/>
      <c r="T3082" s="441"/>
      <c r="U3082" s="444"/>
      <c r="V3082" s="438"/>
      <c r="W3082" s="443"/>
      <c r="X3082" s="443"/>
      <c r="Y3082" s="441"/>
      <c r="Z3082" s="445"/>
      <c r="AA3082" s="441"/>
      <c r="AB3082" s="443"/>
      <c r="AC3082" s="441"/>
      <c r="AD3082" s="444"/>
      <c r="AG3082" s="441"/>
      <c r="AH3082" s="441"/>
      <c r="AI3082" s="443"/>
      <c r="AL3082" s="441"/>
      <c r="AN3082" s="441"/>
      <c r="AO3082" s="443"/>
      <c r="AP3082" s="441"/>
      <c r="AQ3082" s="441"/>
      <c r="AR3082" s="441"/>
      <c r="AS3082" s="441"/>
      <c r="AT3082" s="441"/>
      <c r="AU3082" s="441"/>
      <c r="AV3082" s="443"/>
      <c r="AW3082" s="442"/>
      <c r="AY3082" s="441"/>
      <c r="BC3082" s="441"/>
      <c r="BD3082" s="441"/>
      <c r="BE3082" s="441"/>
      <c r="BF3082" s="441"/>
      <c r="BG3082" s="441"/>
      <c r="BH3082" s="441"/>
      <c r="BI3082" s="441"/>
      <c r="BJ3082" s="441"/>
      <c r="BK3082" s="441"/>
    </row>
    <row r="3083" spans="1:63" x14ac:dyDescent="0.25">
      <c r="A3083" s="443"/>
      <c r="B3083" s="438"/>
      <c r="C3083" s="441"/>
      <c r="D3083" s="441"/>
      <c r="E3083" s="441"/>
      <c r="I3083" s="442"/>
      <c r="Q3083" s="443"/>
      <c r="S3083" s="443"/>
      <c r="T3083" s="441"/>
      <c r="U3083" s="444"/>
      <c r="V3083" s="438"/>
      <c r="W3083" s="443"/>
      <c r="X3083" s="443"/>
      <c r="Y3083" s="441"/>
      <c r="Z3083" s="445"/>
      <c r="AA3083" s="441"/>
      <c r="AB3083" s="443"/>
      <c r="AC3083" s="441"/>
      <c r="AD3083" s="444"/>
      <c r="AG3083" s="441"/>
      <c r="AH3083" s="441"/>
      <c r="AI3083" s="443"/>
      <c r="AL3083" s="441"/>
      <c r="AN3083" s="441"/>
      <c r="AO3083" s="443"/>
      <c r="AP3083" s="441"/>
      <c r="AQ3083" s="441"/>
      <c r="AR3083" s="441"/>
      <c r="AS3083" s="441"/>
      <c r="AT3083" s="441"/>
      <c r="AU3083" s="441"/>
      <c r="AV3083" s="443"/>
      <c r="AW3083" s="442"/>
      <c r="AY3083" s="441"/>
      <c r="BC3083" s="441"/>
      <c r="BD3083" s="441"/>
      <c r="BE3083" s="441"/>
      <c r="BF3083" s="441"/>
      <c r="BG3083" s="441"/>
      <c r="BH3083" s="441"/>
      <c r="BI3083" s="441"/>
      <c r="BJ3083" s="441"/>
      <c r="BK3083" s="441"/>
    </row>
    <row r="3084" spans="1:63" x14ac:dyDescent="0.25">
      <c r="A3084" s="443"/>
      <c r="B3084" s="438"/>
      <c r="C3084" s="441"/>
      <c r="D3084" s="441"/>
      <c r="E3084" s="441"/>
      <c r="I3084" s="442"/>
      <c r="Q3084" s="443"/>
      <c r="S3084" s="443"/>
      <c r="T3084" s="441"/>
      <c r="U3084" s="444"/>
      <c r="V3084" s="438"/>
      <c r="W3084" s="443"/>
      <c r="X3084" s="443"/>
      <c r="Y3084" s="441"/>
      <c r="Z3084" s="445"/>
      <c r="AA3084" s="441"/>
      <c r="AB3084" s="443"/>
      <c r="AC3084" s="441"/>
      <c r="AD3084" s="444"/>
      <c r="AG3084" s="441"/>
      <c r="AH3084" s="441"/>
      <c r="AI3084" s="443"/>
      <c r="AL3084" s="441"/>
      <c r="AN3084" s="441"/>
      <c r="AO3084" s="443"/>
      <c r="AP3084" s="441"/>
      <c r="AQ3084" s="441"/>
      <c r="AR3084" s="441"/>
      <c r="AS3084" s="441"/>
      <c r="AT3084" s="441"/>
      <c r="AU3084" s="441"/>
      <c r="AV3084" s="443"/>
      <c r="AW3084" s="442"/>
      <c r="AY3084" s="441"/>
      <c r="BC3084" s="441"/>
      <c r="BD3084" s="441"/>
      <c r="BE3084" s="441"/>
      <c r="BF3084" s="441"/>
      <c r="BG3084" s="441"/>
      <c r="BH3084" s="441"/>
      <c r="BI3084" s="441"/>
      <c r="BJ3084" s="441"/>
      <c r="BK3084" s="441"/>
    </row>
    <row r="3085" spans="1:63" x14ac:dyDescent="0.25">
      <c r="A3085" s="443"/>
      <c r="B3085" s="438"/>
      <c r="C3085" s="441"/>
      <c r="D3085" s="441"/>
      <c r="E3085" s="441"/>
      <c r="I3085" s="442"/>
      <c r="Q3085" s="443"/>
      <c r="S3085" s="443"/>
      <c r="T3085" s="441"/>
      <c r="U3085" s="444"/>
      <c r="V3085" s="438"/>
      <c r="W3085" s="443"/>
      <c r="X3085" s="443"/>
      <c r="Y3085" s="441"/>
      <c r="Z3085" s="445"/>
      <c r="AA3085" s="441"/>
      <c r="AB3085" s="443"/>
      <c r="AC3085" s="441"/>
      <c r="AD3085" s="444"/>
      <c r="AG3085" s="441"/>
      <c r="AH3085" s="441"/>
      <c r="AI3085" s="443"/>
      <c r="AL3085" s="441"/>
      <c r="AN3085" s="441"/>
      <c r="AO3085" s="443"/>
      <c r="AP3085" s="441"/>
      <c r="AQ3085" s="441"/>
      <c r="AR3085" s="441"/>
      <c r="AS3085" s="441"/>
      <c r="AT3085" s="441"/>
      <c r="AU3085" s="441"/>
      <c r="AV3085" s="443"/>
      <c r="AW3085" s="442"/>
      <c r="AY3085" s="441"/>
      <c r="BC3085" s="441"/>
      <c r="BD3085" s="441"/>
      <c r="BE3085" s="441"/>
      <c r="BF3085" s="441"/>
      <c r="BG3085" s="441"/>
      <c r="BH3085" s="441"/>
      <c r="BI3085" s="441"/>
      <c r="BJ3085" s="441"/>
      <c r="BK3085" s="441"/>
    </row>
    <row r="3086" spans="1:63" x14ac:dyDescent="0.25">
      <c r="A3086" s="443"/>
      <c r="B3086" s="438"/>
      <c r="C3086" s="441"/>
      <c r="D3086" s="441"/>
      <c r="E3086" s="441"/>
      <c r="I3086" s="442"/>
      <c r="Q3086" s="443"/>
      <c r="S3086" s="443"/>
      <c r="T3086" s="441"/>
      <c r="U3086" s="444"/>
      <c r="V3086" s="438"/>
      <c r="W3086" s="443"/>
      <c r="X3086" s="443"/>
      <c r="Y3086" s="441"/>
      <c r="Z3086" s="445"/>
      <c r="AA3086" s="441"/>
      <c r="AB3086" s="443"/>
      <c r="AC3086" s="441"/>
      <c r="AD3086" s="444"/>
      <c r="AG3086" s="441"/>
      <c r="AH3086" s="441"/>
      <c r="AI3086" s="443"/>
      <c r="AL3086" s="441"/>
      <c r="AN3086" s="441"/>
      <c r="AO3086" s="443"/>
      <c r="AP3086" s="441"/>
      <c r="AQ3086" s="441"/>
      <c r="AR3086" s="441"/>
      <c r="AS3086" s="441"/>
      <c r="AT3086" s="441"/>
      <c r="AU3086" s="441"/>
      <c r="AV3086" s="443"/>
      <c r="AW3086" s="442"/>
      <c r="AY3086" s="441"/>
      <c r="BC3086" s="441"/>
      <c r="BD3086" s="441"/>
      <c r="BE3086" s="441"/>
      <c r="BF3086" s="441"/>
      <c r="BG3086" s="441"/>
      <c r="BH3086" s="441"/>
      <c r="BI3086" s="441"/>
      <c r="BJ3086" s="441"/>
      <c r="BK3086" s="441"/>
    </row>
    <row r="3087" spans="1:63" x14ac:dyDescent="0.25">
      <c r="A3087" s="443"/>
      <c r="B3087" s="438"/>
      <c r="C3087" s="441"/>
      <c r="D3087" s="441"/>
      <c r="E3087" s="441"/>
      <c r="I3087" s="442"/>
      <c r="Q3087" s="443"/>
      <c r="S3087" s="443"/>
      <c r="T3087" s="441"/>
      <c r="U3087" s="444"/>
      <c r="V3087" s="438"/>
      <c r="W3087" s="443"/>
      <c r="X3087" s="443"/>
      <c r="Y3087" s="441"/>
      <c r="Z3087" s="445"/>
      <c r="AA3087" s="441"/>
      <c r="AB3087" s="443"/>
      <c r="AC3087" s="441"/>
      <c r="AD3087" s="444"/>
      <c r="AG3087" s="441"/>
      <c r="AH3087" s="441"/>
      <c r="AI3087" s="443"/>
      <c r="AL3087" s="441"/>
      <c r="AN3087" s="441"/>
      <c r="AO3087" s="443"/>
      <c r="AP3087" s="441"/>
      <c r="AQ3087" s="441"/>
      <c r="AR3087" s="441"/>
      <c r="AS3087" s="441"/>
      <c r="AT3087" s="441"/>
      <c r="AU3087" s="441"/>
      <c r="AV3087" s="443"/>
      <c r="AW3087" s="442"/>
      <c r="AY3087" s="441"/>
      <c r="BC3087" s="441"/>
      <c r="BD3087" s="441"/>
      <c r="BE3087" s="441"/>
      <c r="BF3087" s="441"/>
      <c r="BG3087" s="441"/>
      <c r="BH3087" s="441"/>
      <c r="BI3087" s="441"/>
      <c r="BJ3087" s="441"/>
      <c r="BK3087" s="441"/>
    </row>
    <row r="3088" spans="1:63" x14ac:dyDescent="0.25">
      <c r="A3088" s="443"/>
      <c r="B3088" s="438"/>
      <c r="C3088" s="441"/>
      <c r="D3088" s="441"/>
      <c r="E3088" s="441"/>
      <c r="I3088" s="442"/>
      <c r="Q3088" s="443"/>
      <c r="S3088" s="443"/>
      <c r="T3088" s="441"/>
      <c r="U3088" s="444"/>
      <c r="V3088" s="438"/>
      <c r="W3088" s="443"/>
      <c r="X3088" s="443"/>
      <c r="Y3088" s="441"/>
      <c r="Z3088" s="445"/>
      <c r="AA3088" s="441"/>
      <c r="AB3088" s="443"/>
      <c r="AC3088" s="441"/>
      <c r="AD3088" s="444"/>
      <c r="AG3088" s="441"/>
      <c r="AH3088" s="441"/>
      <c r="AI3088" s="443"/>
      <c r="AL3088" s="441"/>
      <c r="AN3088" s="441"/>
      <c r="AO3088" s="443"/>
      <c r="AP3088" s="441"/>
      <c r="AQ3088" s="441"/>
      <c r="AR3088" s="441"/>
      <c r="AS3088" s="441"/>
      <c r="AT3088" s="441"/>
      <c r="AU3088" s="441"/>
      <c r="AV3088" s="443"/>
      <c r="AW3088" s="442"/>
      <c r="AY3088" s="441"/>
      <c r="BC3088" s="441"/>
      <c r="BD3088" s="441"/>
      <c r="BE3088" s="441"/>
      <c r="BF3088" s="441"/>
      <c r="BG3088" s="441"/>
      <c r="BH3088" s="441"/>
      <c r="BI3088" s="441"/>
      <c r="BJ3088" s="441"/>
      <c r="BK3088" s="441"/>
    </row>
    <row r="3089" spans="1:63" x14ac:dyDescent="0.25">
      <c r="A3089" s="443"/>
      <c r="B3089" s="438"/>
      <c r="C3089" s="441"/>
      <c r="D3089" s="441"/>
      <c r="E3089" s="441"/>
      <c r="I3089" s="442"/>
      <c r="Q3089" s="443"/>
      <c r="S3089" s="443"/>
      <c r="T3089" s="441"/>
      <c r="U3089" s="444"/>
      <c r="V3089" s="438"/>
      <c r="W3089" s="443"/>
      <c r="X3089" s="443"/>
      <c r="Y3089" s="441"/>
      <c r="Z3089" s="445"/>
      <c r="AA3089" s="441"/>
      <c r="AB3089" s="443"/>
      <c r="AC3089" s="441"/>
      <c r="AD3089" s="444"/>
      <c r="AG3089" s="441"/>
      <c r="AH3089" s="441"/>
      <c r="AI3089" s="443"/>
      <c r="AL3089" s="441"/>
      <c r="AN3089" s="441"/>
      <c r="AO3089" s="443"/>
      <c r="AP3089" s="441"/>
      <c r="AQ3089" s="441"/>
      <c r="AR3089" s="441"/>
      <c r="AS3089" s="441"/>
      <c r="AT3089" s="441"/>
      <c r="AU3089" s="441"/>
      <c r="AV3089" s="443"/>
      <c r="AW3089" s="442"/>
      <c r="AY3089" s="441"/>
      <c r="BC3089" s="441"/>
      <c r="BD3089" s="441"/>
      <c r="BE3089" s="441"/>
      <c r="BF3089" s="441"/>
      <c r="BG3089" s="441"/>
      <c r="BH3089" s="441"/>
      <c r="BI3089" s="441"/>
      <c r="BJ3089" s="441"/>
      <c r="BK3089" s="441"/>
    </row>
    <row r="3090" spans="1:63" x14ac:dyDescent="0.25">
      <c r="A3090" s="443"/>
      <c r="B3090" s="438"/>
      <c r="C3090" s="441"/>
      <c r="D3090" s="441"/>
      <c r="E3090" s="441"/>
      <c r="I3090" s="442"/>
      <c r="Q3090" s="443"/>
      <c r="S3090" s="443"/>
      <c r="T3090" s="441"/>
      <c r="U3090" s="444"/>
      <c r="V3090" s="438"/>
      <c r="W3090" s="443"/>
      <c r="X3090" s="443"/>
      <c r="Y3090" s="441"/>
      <c r="Z3090" s="445"/>
      <c r="AA3090" s="441"/>
      <c r="AB3090" s="443"/>
      <c r="AC3090" s="441"/>
      <c r="AD3090" s="444"/>
      <c r="AG3090" s="441"/>
      <c r="AH3090" s="441"/>
      <c r="AI3090" s="443"/>
      <c r="AL3090" s="441"/>
      <c r="AN3090" s="441"/>
      <c r="AO3090" s="443"/>
      <c r="AP3090" s="441"/>
      <c r="AQ3090" s="441"/>
      <c r="AR3090" s="441"/>
      <c r="AS3090" s="441"/>
      <c r="AT3090" s="441"/>
      <c r="AU3090" s="441"/>
      <c r="AV3090" s="443"/>
      <c r="AW3090" s="442"/>
      <c r="AY3090" s="441"/>
      <c r="BC3090" s="441"/>
      <c r="BD3090" s="441"/>
      <c r="BE3090" s="441"/>
      <c r="BF3090" s="441"/>
      <c r="BG3090" s="441"/>
      <c r="BH3090" s="441"/>
      <c r="BI3090" s="441"/>
      <c r="BJ3090" s="441"/>
      <c r="BK3090" s="441"/>
    </row>
    <row r="3091" spans="1:63" x14ac:dyDescent="0.25">
      <c r="A3091" s="443"/>
      <c r="B3091" s="438"/>
      <c r="C3091" s="441"/>
      <c r="D3091" s="441"/>
      <c r="E3091" s="441"/>
      <c r="I3091" s="442"/>
      <c r="Q3091" s="443"/>
      <c r="S3091" s="443"/>
      <c r="T3091" s="441"/>
      <c r="U3091" s="444"/>
      <c r="V3091" s="438"/>
      <c r="W3091" s="443"/>
      <c r="X3091" s="443"/>
      <c r="Y3091" s="441"/>
      <c r="Z3091" s="445"/>
      <c r="AA3091" s="441"/>
      <c r="AB3091" s="443"/>
      <c r="AC3091" s="441"/>
      <c r="AD3091" s="444"/>
      <c r="AG3091" s="441"/>
      <c r="AH3091" s="441"/>
      <c r="AI3091" s="443"/>
      <c r="AL3091" s="441"/>
      <c r="AN3091" s="441"/>
      <c r="AO3091" s="443"/>
      <c r="AP3091" s="441"/>
      <c r="AQ3091" s="441"/>
      <c r="AR3091" s="441"/>
      <c r="AS3091" s="441"/>
      <c r="AT3091" s="441"/>
      <c r="AU3091" s="441"/>
      <c r="AV3091" s="443"/>
      <c r="AW3091" s="442"/>
      <c r="AY3091" s="441"/>
      <c r="BC3091" s="441"/>
      <c r="BD3091" s="441"/>
      <c r="BE3091" s="441"/>
      <c r="BF3091" s="441"/>
      <c r="BG3091" s="441"/>
      <c r="BH3091" s="441"/>
      <c r="BI3091" s="441"/>
      <c r="BJ3091" s="441"/>
      <c r="BK3091" s="441"/>
    </row>
    <row r="3092" spans="1:63" x14ac:dyDescent="0.25">
      <c r="A3092" s="443"/>
      <c r="B3092" s="438"/>
      <c r="C3092" s="441"/>
      <c r="D3092" s="441"/>
      <c r="E3092" s="441"/>
      <c r="I3092" s="442"/>
      <c r="Q3092" s="443"/>
      <c r="S3092" s="443"/>
      <c r="T3092" s="441"/>
      <c r="U3092" s="444"/>
      <c r="V3092" s="438"/>
      <c r="W3092" s="443"/>
      <c r="X3092" s="443"/>
      <c r="Y3092" s="441"/>
      <c r="Z3092" s="445"/>
      <c r="AA3092" s="441"/>
      <c r="AB3092" s="443"/>
      <c r="AC3092" s="441"/>
      <c r="AD3092" s="444"/>
      <c r="AG3092" s="441"/>
      <c r="AH3092" s="441"/>
      <c r="AI3092" s="443"/>
      <c r="AL3092" s="441"/>
      <c r="AN3092" s="441"/>
      <c r="AO3092" s="443"/>
      <c r="AP3092" s="441"/>
      <c r="AQ3092" s="441"/>
      <c r="AR3092" s="441"/>
      <c r="AS3092" s="441"/>
      <c r="AT3092" s="441"/>
      <c r="AU3092" s="441"/>
      <c r="AV3092" s="443"/>
      <c r="AW3092" s="442"/>
      <c r="AY3092" s="441"/>
      <c r="BC3092" s="441"/>
      <c r="BD3092" s="441"/>
      <c r="BE3092" s="441"/>
      <c r="BF3092" s="441"/>
      <c r="BG3092" s="441"/>
      <c r="BH3092" s="441"/>
      <c r="BI3092" s="441"/>
      <c r="BJ3092" s="441"/>
      <c r="BK3092" s="441"/>
    </row>
    <row r="3093" spans="1:63" x14ac:dyDescent="0.25">
      <c r="A3093" s="443"/>
      <c r="B3093" s="438"/>
      <c r="C3093" s="441"/>
      <c r="D3093" s="441"/>
      <c r="E3093" s="441"/>
      <c r="I3093" s="442"/>
      <c r="Q3093" s="443"/>
      <c r="S3093" s="443"/>
      <c r="T3093" s="441"/>
      <c r="U3093" s="444"/>
      <c r="V3093" s="438"/>
      <c r="W3093" s="443"/>
      <c r="X3093" s="443"/>
      <c r="Y3093" s="441"/>
      <c r="Z3093" s="445"/>
      <c r="AA3093" s="441"/>
      <c r="AB3093" s="443"/>
      <c r="AC3093" s="441"/>
      <c r="AD3093" s="444"/>
      <c r="AG3093" s="441"/>
      <c r="AH3093" s="441"/>
      <c r="AI3093" s="443"/>
      <c r="AL3093" s="441"/>
      <c r="AN3093" s="441"/>
      <c r="AO3093" s="443"/>
      <c r="AP3093" s="441"/>
      <c r="AQ3093" s="441"/>
      <c r="AR3093" s="441"/>
      <c r="AS3093" s="441"/>
      <c r="AT3093" s="441"/>
      <c r="AU3093" s="441"/>
      <c r="AV3093" s="443"/>
      <c r="AW3093" s="442"/>
      <c r="AY3093" s="441"/>
      <c r="BC3093" s="441"/>
      <c r="BD3093" s="441"/>
      <c r="BE3093" s="441"/>
      <c r="BF3093" s="441"/>
      <c r="BG3093" s="441"/>
      <c r="BH3093" s="441"/>
      <c r="BI3093" s="441"/>
      <c r="BJ3093" s="441"/>
      <c r="BK3093" s="441"/>
    </row>
    <row r="3094" spans="1:63" x14ac:dyDescent="0.25">
      <c r="A3094" s="443"/>
      <c r="B3094" s="438"/>
      <c r="C3094" s="441"/>
      <c r="D3094" s="441"/>
      <c r="E3094" s="441"/>
      <c r="I3094" s="442"/>
      <c r="Q3094" s="443"/>
      <c r="S3094" s="443"/>
      <c r="T3094" s="441"/>
      <c r="U3094" s="444"/>
      <c r="V3094" s="438"/>
      <c r="W3094" s="443"/>
      <c r="X3094" s="443"/>
      <c r="Y3094" s="441"/>
      <c r="Z3094" s="445"/>
      <c r="AA3094" s="441"/>
      <c r="AB3094" s="443"/>
      <c r="AC3094" s="441"/>
      <c r="AD3094" s="444"/>
      <c r="AG3094" s="441"/>
      <c r="AH3094" s="441"/>
      <c r="AI3094" s="443"/>
      <c r="AL3094" s="441"/>
      <c r="AN3094" s="441"/>
      <c r="AO3094" s="443"/>
      <c r="AP3094" s="441"/>
      <c r="AQ3094" s="441"/>
      <c r="AR3094" s="441"/>
      <c r="AS3094" s="441"/>
      <c r="AT3094" s="441"/>
      <c r="AU3094" s="441"/>
      <c r="AV3094" s="443"/>
      <c r="AW3094" s="442"/>
      <c r="AY3094" s="441"/>
      <c r="BC3094" s="441"/>
      <c r="BD3094" s="441"/>
      <c r="BE3094" s="441"/>
      <c r="BF3094" s="441"/>
      <c r="BG3094" s="441"/>
      <c r="BH3094" s="441"/>
      <c r="BI3094" s="441"/>
      <c r="BJ3094" s="441"/>
      <c r="BK3094" s="441"/>
    </row>
    <row r="3095" spans="1:63" x14ac:dyDescent="0.25">
      <c r="A3095" s="443"/>
      <c r="B3095" s="438"/>
      <c r="C3095" s="441"/>
      <c r="D3095" s="441"/>
      <c r="E3095" s="441"/>
      <c r="I3095" s="442"/>
      <c r="Q3095" s="443"/>
      <c r="S3095" s="443"/>
      <c r="T3095" s="441"/>
      <c r="U3095" s="444"/>
      <c r="V3095" s="438"/>
      <c r="W3095" s="443"/>
      <c r="X3095" s="443"/>
      <c r="Y3095" s="441"/>
      <c r="Z3095" s="445"/>
      <c r="AA3095" s="441"/>
      <c r="AB3095" s="443"/>
      <c r="AC3095" s="441"/>
      <c r="AD3095" s="444"/>
      <c r="AG3095" s="441"/>
      <c r="AH3095" s="441"/>
      <c r="AI3095" s="443"/>
      <c r="AL3095" s="441"/>
      <c r="AN3095" s="441"/>
      <c r="AO3095" s="443"/>
      <c r="AP3095" s="441"/>
      <c r="AQ3095" s="441"/>
      <c r="AR3095" s="441"/>
      <c r="AS3095" s="441"/>
      <c r="AT3095" s="441"/>
      <c r="AU3095" s="441"/>
      <c r="AV3095" s="443"/>
      <c r="AW3095" s="442"/>
      <c r="AY3095" s="441"/>
      <c r="BC3095" s="441"/>
      <c r="BD3095" s="441"/>
      <c r="BE3095" s="441"/>
      <c r="BF3095" s="441"/>
      <c r="BG3095" s="441"/>
      <c r="BH3095" s="441"/>
      <c r="BI3095" s="441"/>
      <c r="BJ3095" s="441"/>
      <c r="BK3095" s="441"/>
    </row>
    <row r="3096" spans="1:63" x14ac:dyDescent="0.25">
      <c r="A3096" s="443"/>
      <c r="B3096" s="438"/>
      <c r="C3096" s="441"/>
      <c r="D3096" s="441"/>
      <c r="E3096" s="441"/>
      <c r="I3096" s="442"/>
      <c r="Q3096" s="443"/>
      <c r="S3096" s="443"/>
      <c r="T3096" s="441"/>
      <c r="U3096" s="444"/>
      <c r="V3096" s="438"/>
      <c r="W3096" s="443"/>
      <c r="X3096" s="443"/>
      <c r="Y3096" s="441"/>
      <c r="Z3096" s="445"/>
      <c r="AA3096" s="441"/>
      <c r="AB3096" s="443"/>
      <c r="AC3096" s="441"/>
      <c r="AD3096" s="444"/>
      <c r="AG3096" s="441"/>
      <c r="AH3096" s="441"/>
      <c r="AI3096" s="443"/>
      <c r="AL3096" s="441"/>
      <c r="AN3096" s="441"/>
      <c r="AO3096" s="443"/>
      <c r="AP3096" s="441"/>
      <c r="AQ3096" s="441"/>
      <c r="AR3096" s="441"/>
      <c r="AS3096" s="441"/>
      <c r="AT3096" s="441"/>
      <c r="AU3096" s="441"/>
      <c r="AV3096" s="443"/>
      <c r="AW3096" s="442"/>
      <c r="AY3096" s="441"/>
      <c r="BC3096" s="441"/>
      <c r="BD3096" s="441"/>
      <c r="BE3096" s="441"/>
      <c r="BF3096" s="441"/>
      <c r="BG3096" s="441"/>
      <c r="BH3096" s="441"/>
      <c r="BI3096" s="441"/>
      <c r="BJ3096" s="441"/>
      <c r="BK3096" s="441"/>
    </row>
    <row r="3097" spans="1:63" x14ac:dyDescent="0.25">
      <c r="A3097" s="443"/>
      <c r="B3097" s="438"/>
      <c r="C3097" s="441"/>
      <c r="D3097" s="441"/>
      <c r="E3097" s="441"/>
      <c r="I3097" s="442"/>
      <c r="Q3097" s="443"/>
      <c r="S3097" s="443"/>
      <c r="T3097" s="441"/>
      <c r="U3097" s="444"/>
      <c r="V3097" s="438"/>
      <c r="W3097" s="443"/>
      <c r="X3097" s="443"/>
      <c r="Y3097" s="441"/>
      <c r="Z3097" s="445"/>
      <c r="AA3097" s="441"/>
      <c r="AB3097" s="443"/>
      <c r="AC3097" s="441"/>
      <c r="AD3097" s="444"/>
      <c r="AG3097" s="441"/>
      <c r="AH3097" s="441"/>
      <c r="AI3097" s="443"/>
      <c r="AL3097" s="441"/>
      <c r="AN3097" s="441"/>
      <c r="AO3097" s="443"/>
      <c r="AP3097" s="441"/>
      <c r="AQ3097" s="441"/>
      <c r="AR3097" s="441"/>
      <c r="AS3097" s="441"/>
      <c r="AT3097" s="441"/>
      <c r="AU3097" s="441"/>
      <c r="AV3097" s="443"/>
      <c r="AW3097" s="442"/>
      <c r="AY3097" s="441"/>
      <c r="BC3097" s="441"/>
      <c r="BD3097" s="441"/>
      <c r="BE3097" s="441"/>
      <c r="BF3097" s="441"/>
      <c r="BG3097" s="441"/>
      <c r="BH3097" s="441"/>
      <c r="BI3097" s="441"/>
      <c r="BJ3097" s="441"/>
      <c r="BK3097" s="441"/>
    </row>
    <row r="3098" spans="1:63" x14ac:dyDescent="0.25">
      <c r="A3098" s="443"/>
      <c r="B3098" s="438"/>
      <c r="C3098" s="441"/>
      <c r="D3098" s="441"/>
      <c r="E3098" s="441"/>
      <c r="I3098" s="442"/>
      <c r="Q3098" s="443"/>
      <c r="S3098" s="443"/>
      <c r="T3098" s="441"/>
      <c r="U3098" s="444"/>
      <c r="V3098" s="438"/>
      <c r="W3098" s="443"/>
      <c r="X3098" s="443"/>
      <c r="Y3098" s="441"/>
      <c r="Z3098" s="445"/>
      <c r="AA3098" s="441"/>
      <c r="AB3098" s="443"/>
      <c r="AC3098" s="441"/>
      <c r="AD3098" s="444"/>
      <c r="AG3098" s="441"/>
      <c r="AH3098" s="441"/>
      <c r="AI3098" s="443"/>
      <c r="AL3098" s="441"/>
      <c r="AN3098" s="441"/>
      <c r="AO3098" s="443"/>
      <c r="AP3098" s="441"/>
      <c r="AQ3098" s="441"/>
      <c r="AR3098" s="441"/>
      <c r="AS3098" s="441"/>
      <c r="AT3098" s="441"/>
      <c r="AU3098" s="441"/>
      <c r="AV3098" s="443"/>
      <c r="AW3098" s="442"/>
      <c r="AY3098" s="441"/>
      <c r="BC3098" s="441"/>
      <c r="BD3098" s="441"/>
      <c r="BE3098" s="441"/>
      <c r="BF3098" s="441"/>
      <c r="BG3098" s="441"/>
      <c r="BH3098" s="441"/>
      <c r="BI3098" s="441"/>
      <c r="BJ3098" s="441"/>
      <c r="BK3098" s="441"/>
    </row>
    <row r="3099" spans="1:63" x14ac:dyDescent="0.25">
      <c r="A3099" s="443"/>
      <c r="B3099" s="438"/>
      <c r="C3099" s="441"/>
      <c r="D3099" s="441"/>
      <c r="E3099" s="441"/>
      <c r="I3099" s="442"/>
      <c r="Q3099" s="443"/>
      <c r="S3099" s="443"/>
      <c r="T3099" s="441"/>
      <c r="U3099" s="444"/>
      <c r="V3099" s="438"/>
      <c r="W3099" s="443"/>
      <c r="X3099" s="443"/>
      <c r="Y3099" s="441"/>
      <c r="Z3099" s="445"/>
      <c r="AA3099" s="441"/>
      <c r="AB3099" s="443"/>
      <c r="AC3099" s="441"/>
      <c r="AD3099" s="444"/>
      <c r="AG3099" s="441"/>
      <c r="AH3099" s="441"/>
      <c r="AI3099" s="443"/>
      <c r="AL3099" s="441"/>
      <c r="AN3099" s="441"/>
      <c r="AO3099" s="443"/>
      <c r="AP3099" s="441"/>
      <c r="AQ3099" s="441"/>
      <c r="AR3099" s="441"/>
      <c r="AS3099" s="441"/>
      <c r="AT3099" s="441"/>
      <c r="AU3099" s="441"/>
      <c r="AV3099" s="443"/>
      <c r="AW3099" s="442"/>
      <c r="AY3099" s="441"/>
      <c r="BC3099" s="441"/>
      <c r="BD3099" s="441"/>
      <c r="BE3099" s="441"/>
      <c r="BF3099" s="441"/>
      <c r="BG3099" s="441"/>
      <c r="BH3099" s="441"/>
      <c r="BI3099" s="441"/>
      <c r="BJ3099" s="441"/>
      <c r="BK3099" s="441"/>
    </row>
    <row r="3100" spans="1:63" x14ac:dyDescent="0.25">
      <c r="A3100" s="443"/>
      <c r="B3100" s="438"/>
      <c r="C3100" s="441"/>
      <c r="D3100" s="441"/>
      <c r="E3100" s="441"/>
      <c r="I3100" s="442"/>
      <c r="Q3100" s="443"/>
      <c r="S3100" s="443"/>
      <c r="T3100" s="441"/>
      <c r="U3100" s="444"/>
      <c r="V3100" s="438"/>
      <c r="W3100" s="443"/>
      <c r="X3100" s="443"/>
      <c r="Y3100" s="441"/>
      <c r="Z3100" s="445"/>
      <c r="AA3100" s="441"/>
      <c r="AB3100" s="443"/>
      <c r="AC3100" s="441"/>
      <c r="AD3100" s="444"/>
      <c r="AG3100" s="441"/>
      <c r="AH3100" s="441"/>
      <c r="AI3100" s="443"/>
      <c r="AL3100" s="441"/>
      <c r="AN3100" s="441"/>
      <c r="AO3100" s="443"/>
      <c r="AP3100" s="441"/>
      <c r="AQ3100" s="441"/>
      <c r="AR3100" s="441"/>
      <c r="AS3100" s="441"/>
      <c r="AT3100" s="441"/>
      <c r="AU3100" s="441"/>
      <c r="AV3100" s="443"/>
      <c r="AW3100" s="442"/>
      <c r="AY3100" s="441"/>
      <c r="BC3100" s="441"/>
      <c r="BD3100" s="441"/>
      <c r="BE3100" s="441"/>
      <c r="BF3100" s="441"/>
      <c r="BG3100" s="441"/>
      <c r="BH3100" s="441"/>
      <c r="BI3100" s="441"/>
      <c r="BJ3100" s="441"/>
      <c r="BK3100" s="441"/>
    </row>
    <row r="3101" spans="1:63" x14ac:dyDescent="0.25">
      <c r="A3101" s="443"/>
      <c r="B3101" s="438"/>
      <c r="C3101" s="441"/>
      <c r="D3101" s="441"/>
      <c r="E3101" s="441"/>
      <c r="I3101" s="442"/>
      <c r="Q3101" s="443"/>
      <c r="S3101" s="443"/>
      <c r="T3101" s="441"/>
      <c r="U3101" s="444"/>
      <c r="V3101" s="438"/>
      <c r="W3101" s="443"/>
      <c r="X3101" s="443"/>
      <c r="Y3101" s="441"/>
      <c r="Z3101" s="445"/>
      <c r="AA3101" s="441"/>
      <c r="AB3101" s="443"/>
      <c r="AC3101" s="441"/>
      <c r="AD3101" s="444"/>
      <c r="AG3101" s="441"/>
      <c r="AH3101" s="441"/>
      <c r="AI3101" s="443"/>
      <c r="AL3101" s="441"/>
      <c r="AN3101" s="441"/>
      <c r="AO3101" s="443"/>
      <c r="AP3101" s="441"/>
      <c r="AQ3101" s="441"/>
      <c r="AR3101" s="441"/>
      <c r="AS3101" s="441"/>
      <c r="AT3101" s="441"/>
      <c r="AU3101" s="441"/>
      <c r="AV3101" s="443"/>
      <c r="AW3101" s="442"/>
      <c r="AY3101" s="441"/>
      <c r="BC3101" s="441"/>
      <c r="BD3101" s="441"/>
      <c r="BE3101" s="441"/>
      <c r="BF3101" s="441"/>
      <c r="BG3101" s="441"/>
      <c r="BH3101" s="441"/>
      <c r="BI3101" s="441"/>
      <c r="BJ3101" s="441"/>
      <c r="BK3101" s="441"/>
    </row>
    <row r="3102" spans="1:63" x14ac:dyDescent="0.25">
      <c r="A3102" s="443"/>
      <c r="B3102" s="438"/>
      <c r="C3102" s="441"/>
      <c r="D3102" s="441"/>
      <c r="E3102" s="441"/>
      <c r="I3102" s="442"/>
      <c r="Q3102" s="443"/>
      <c r="S3102" s="443"/>
      <c r="T3102" s="441"/>
      <c r="U3102" s="444"/>
      <c r="V3102" s="438"/>
      <c r="W3102" s="443"/>
      <c r="X3102" s="443"/>
      <c r="Y3102" s="441"/>
      <c r="Z3102" s="445"/>
      <c r="AA3102" s="441"/>
      <c r="AB3102" s="443"/>
      <c r="AC3102" s="441"/>
      <c r="AD3102" s="444"/>
      <c r="AG3102" s="441"/>
      <c r="AH3102" s="441"/>
      <c r="AI3102" s="443"/>
      <c r="AL3102" s="441"/>
      <c r="AN3102" s="441"/>
      <c r="AO3102" s="443"/>
      <c r="AP3102" s="441"/>
      <c r="AQ3102" s="441"/>
      <c r="AR3102" s="441"/>
      <c r="AS3102" s="441"/>
      <c r="AT3102" s="441"/>
      <c r="AU3102" s="441"/>
      <c r="AV3102" s="443"/>
      <c r="AW3102" s="442"/>
      <c r="AY3102" s="441"/>
      <c r="BC3102" s="441"/>
      <c r="BD3102" s="441"/>
      <c r="BE3102" s="441"/>
      <c r="BF3102" s="441"/>
      <c r="BG3102" s="441"/>
      <c r="BH3102" s="441"/>
      <c r="BI3102" s="441"/>
      <c r="BJ3102" s="441"/>
      <c r="BK3102" s="441"/>
    </row>
    <row r="3103" spans="1:63" x14ac:dyDescent="0.25">
      <c r="A3103" s="443"/>
      <c r="B3103" s="438"/>
      <c r="C3103" s="441"/>
      <c r="D3103" s="441"/>
      <c r="E3103" s="441"/>
      <c r="I3103" s="442"/>
      <c r="Q3103" s="443"/>
      <c r="S3103" s="443"/>
      <c r="T3103" s="441"/>
      <c r="U3103" s="444"/>
      <c r="V3103" s="438"/>
      <c r="W3103" s="443"/>
      <c r="X3103" s="443"/>
      <c r="Y3103" s="441"/>
      <c r="Z3103" s="445"/>
      <c r="AA3103" s="441"/>
      <c r="AB3103" s="443"/>
      <c r="AC3103" s="441"/>
      <c r="AD3103" s="444"/>
      <c r="AG3103" s="441"/>
      <c r="AH3103" s="441"/>
      <c r="AI3103" s="443"/>
      <c r="AL3103" s="441"/>
      <c r="AN3103" s="441"/>
      <c r="AO3103" s="443"/>
      <c r="AP3103" s="441"/>
      <c r="AQ3103" s="441"/>
      <c r="AR3103" s="441"/>
      <c r="AS3103" s="441"/>
      <c r="AT3103" s="441"/>
      <c r="AU3103" s="441"/>
      <c r="AV3103" s="443"/>
      <c r="AW3103" s="442"/>
      <c r="AY3103" s="441"/>
      <c r="BC3103" s="441"/>
      <c r="BD3103" s="441"/>
      <c r="BE3103" s="441"/>
      <c r="BF3103" s="441"/>
      <c r="BG3103" s="441"/>
      <c r="BH3103" s="441"/>
      <c r="BI3103" s="441"/>
      <c r="BJ3103" s="441"/>
      <c r="BK3103" s="441"/>
    </row>
    <row r="3104" spans="1:63" x14ac:dyDescent="0.25">
      <c r="A3104" s="443"/>
      <c r="B3104" s="438"/>
      <c r="C3104" s="441"/>
      <c r="D3104" s="441"/>
      <c r="E3104" s="441"/>
      <c r="I3104" s="442"/>
      <c r="Q3104" s="443"/>
      <c r="S3104" s="443"/>
      <c r="T3104" s="441"/>
      <c r="U3104" s="444"/>
      <c r="V3104" s="438"/>
      <c r="W3104" s="443"/>
      <c r="X3104" s="443"/>
      <c r="Y3104" s="441"/>
      <c r="Z3104" s="445"/>
      <c r="AA3104" s="441"/>
      <c r="AB3104" s="443"/>
      <c r="AC3104" s="441"/>
      <c r="AD3104" s="444"/>
      <c r="AG3104" s="441"/>
      <c r="AH3104" s="441"/>
      <c r="AI3104" s="443"/>
      <c r="AL3104" s="441"/>
      <c r="AN3104" s="441"/>
      <c r="AO3104" s="443"/>
      <c r="AP3104" s="441"/>
      <c r="AQ3104" s="441"/>
      <c r="AR3104" s="441"/>
      <c r="AS3104" s="441"/>
      <c r="AT3104" s="441"/>
      <c r="AU3104" s="441"/>
      <c r="AV3104" s="443"/>
      <c r="AW3104" s="442"/>
      <c r="AY3104" s="441"/>
      <c r="BC3104" s="441"/>
      <c r="BD3104" s="441"/>
      <c r="BE3104" s="441"/>
      <c r="BF3104" s="441"/>
      <c r="BG3104" s="441"/>
      <c r="BH3104" s="441"/>
      <c r="BI3104" s="441"/>
      <c r="BJ3104" s="441"/>
      <c r="BK3104" s="441"/>
    </row>
    <row r="3105" spans="1:63" x14ac:dyDescent="0.25">
      <c r="A3105" s="443"/>
      <c r="B3105" s="438"/>
      <c r="C3105" s="441"/>
      <c r="D3105" s="441"/>
      <c r="E3105" s="441"/>
      <c r="I3105" s="442"/>
      <c r="Q3105" s="443"/>
      <c r="S3105" s="443"/>
      <c r="T3105" s="441"/>
      <c r="U3105" s="444"/>
      <c r="V3105" s="438"/>
      <c r="W3105" s="443"/>
      <c r="X3105" s="443"/>
      <c r="Y3105" s="441"/>
      <c r="Z3105" s="445"/>
      <c r="AA3105" s="441"/>
      <c r="AB3105" s="443"/>
      <c r="AC3105" s="441"/>
      <c r="AD3105" s="444"/>
      <c r="AG3105" s="441"/>
      <c r="AH3105" s="441"/>
      <c r="AI3105" s="443"/>
      <c r="AL3105" s="441"/>
      <c r="AN3105" s="441"/>
      <c r="AO3105" s="443"/>
      <c r="AP3105" s="441"/>
      <c r="AQ3105" s="441"/>
      <c r="AR3105" s="441"/>
      <c r="AS3105" s="441"/>
      <c r="AT3105" s="441"/>
      <c r="AU3105" s="441"/>
      <c r="AV3105" s="443"/>
      <c r="AW3105" s="442"/>
      <c r="AY3105" s="441"/>
      <c r="BC3105" s="441"/>
      <c r="BD3105" s="441"/>
      <c r="BE3105" s="441"/>
      <c r="BF3105" s="441"/>
      <c r="BG3105" s="441"/>
      <c r="BH3105" s="441"/>
      <c r="BI3105" s="441"/>
      <c r="BJ3105" s="441"/>
      <c r="BK3105" s="441"/>
    </row>
    <row r="3106" spans="1:63" x14ac:dyDescent="0.25">
      <c r="A3106" s="443"/>
      <c r="B3106" s="438"/>
      <c r="C3106" s="441"/>
      <c r="D3106" s="441"/>
      <c r="E3106" s="441"/>
      <c r="I3106" s="442"/>
      <c r="Q3106" s="443"/>
      <c r="S3106" s="443"/>
      <c r="T3106" s="441"/>
      <c r="U3106" s="444"/>
      <c r="V3106" s="438"/>
      <c r="W3106" s="443"/>
      <c r="X3106" s="443"/>
      <c r="Y3106" s="441"/>
      <c r="Z3106" s="445"/>
      <c r="AA3106" s="441"/>
      <c r="AB3106" s="443"/>
      <c r="AC3106" s="441"/>
      <c r="AD3106" s="444"/>
      <c r="AG3106" s="441"/>
      <c r="AH3106" s="441"/>
      <c r="AI3106" s="443"/>
      <c r="AL3106" s="441"/>
      <c r="AN3106" s="441"/>
      <c r="AO3106" s="443"/>
      <c r="AP3106" s="441"/>
      <c r="AQ3106" s="441"/>
      <c r="AR3106" s="441"/>
      <c r="AS3106" s="441"/>
      <c r="AT3106" s="441"/>
      <c r="AU3106" s="441"/>
      <c r="AV3106" s="443"/>
      <c r="AW3106" s="442"/>
      <c r="AY3106" s="441"/>
      <c r="BC3106" s="441"/>
      <c r="BD3106" s="441"/>
      <c r="BE3106" s="441"/>
      <c r="BF3106" s="441"/>
      <c r="BG3106" s="441"/>
      <c r="BH3106" s="441"/>
      <c r="BI3106" s="441"/>
      <c r="BJ3106" s="441"/>
      <c r="BK3106" s="441"/>
    </row>
    <row r="3107" spans="1:63" x14ac:dyDescent="0.25">
      <c r="A3107" s="443"/>
      <c r="B3107" s="438"/>
      <c r="C3107" s="441"/>
      <c r="D3107" s="441"/>
      <c r="E3107" s="441"/>
      <c r="I3107" s="442"/>
      <c r="Q3107" s="443"/>
      <c r="S3107" s="443"/>
      <c r="T3107" s="441"/>
      <c r="U3107" s="444"/>
      <c r="V3107" s="438"/>
      <c r="W3107" s="443"/>
      <c r="X3107" s="443"/>
      <c r="Y3107" s="441"/>
      <c r="Z3107" s="445"/>
      <c r="AA3107" s="441"/>
      <c r="AB3107" s="443"/>
      <c r="AC3107" s="441"/>
      <c r="AD3107" s="444"/>
      <c r="AG3107" s="441"/>
      <c r="AH3107" s="441"/>
      <c r="AI3107" s="443"/>
      <c r="AL3107" s="441"/>
      <c r="AN3107" s="441"/>
      <c r="AO3107" s="443"/>
      <c r="AP3107" s="441"/>
      <c r="AQ3107" s="441"/>
      <c r="AR3107" s="441"/>
      <c r="AS3107" s="441"/>
      <c r="AT3107" s="441"/>
      <c r="AU3107" s="441"/>
      <c r="AV3107" s="443"/>
      <c r="AW3107" s="442"/>
      <c r="AY3107" s="441"/>
      <c r="BC3107" s="441"/>
      <c r="BD3107" s="441"/>
      <c r="BE3107" s="441"/>
      <c r="BF3107" s="441"/>
      <c r="BG3107" s="441"/>
      <c r="BH3107" s="441"/>
      <c r="BI3107" s="441"/>
      <c r="BJ3107" s="441"/>
      <c r="BK3107" s="441"/>
    </row>
    <row r="3108" spans="1:63" x14ac:dyDescent="0.25">
      <c r="A3108" s="443"/>
      <c r="B3108" s="438"/>
      <c r="C3108" s="441"/>
      <c r="D3108" s="441"/>
      <c r="E3108" s="441"/>
      <c r="I3108" s="442"/>
      <c r="Q3108" s="443"/>
      <c r="S3108" s="443"/>
      <c r="T3108" s="441"/>
      <c r="U3108" s="444"/>
      <c r="V3108" s="438"/>
      <c r="W3108" s="443"/>
      <c r="X3108" s="443"/>
      <c r="Y3108" s="441"/>
      <c r="Z3108" s="445"/>
      <c r="AA3108" s="441"/>
      <c r="AB3108" s="443"/>
      <c r="AC3108" s="441"/>
      <c r="AD3108" s="444"/>
      <c r="AG3108" s="441"/>
      <c r="AH3108" s="441"/>
      <c r="AI3108" s="443"/>
      <c r="AL3108" s="441"/>
      <c r="AN3108" s="441"/>
      <c r="AO3108" s="443"/>
      <c r="AP3108" s="441"/>
      <c r="AQ3108" s="441"/>
      <c r="AR3108" s="441"/>
      <c r="AS3108" s="441"/>
      <c r="AT3108" s="441"/>
      <c r="AU3108" s="441"/>
      <c r="AV3108" s="443"/>
      <c r="AW3108" s="442"/>
      <c r="AY3108" s="441"/>
      <c r="BC3108" s="441"/>
      <c r="BD3108" s="441"/>
      <c r="BE3108" s="441"/>
      <c r="BF3108" s="441"/>
      <c r="BG3108" s="441"/>
      <c r="BH3108" s="441"/>
      <c r="BI3108" s="441"/>
      <c r="BJ3108" s="441"/>
      <c r="BK3108" s="441"/>
    </row>
    <row r="3109" spans="1:63" x14ac:dyDescent="0.25">
      <c r="A3109" s="443"/>
      <c r="B3109" s="438"/>
      <c r="C3109" s="441"/>
      <c r="D3109" s="441"/>
      <c r="E3109" s="441"/>
      <c r="I3109" s="442"/>
      <c r="Q3109" s="443"/>
      <c r="S3109" s="443"/>
      <c r="T3109" s="441"/>
      <c r="U3109" s="444"/>
      <c r="V3109" s="438"/>
      <c r="W3109" s="443"/>
      <c r="X3109" s="443"/>
      <c r="Y3109" s="441"/>
      <c r="Z3109" s="445"/>
      <c r="AA3109" s="441"/>
      <c r="AB3109" s="443"/>
      <c r="AC3109" s="441"/>
      <c r="AD3109" s="444"/>
      <c r="AG3109" s="441"/>
      <c r="AH3109" s="441"/>
      <c r="AI3109" s="443"/>
      <c r="AL3109" s="441"/>
      <c r="AN3109" s="441"/>
      <c r="AO3109" s="443"/>
      <c r="AP3109" s="441"/>
      <c r="AQ3109" s="441"/>
      <c r="AR3109" s="441"/>
      <c r="AS3109" s="441"/>
      <c r="AT3109" s="441"/>
      <c r="AU3109" s="441"/>
      <c r="AV3109" s="443"/>
      <c r="AW3109" s="442"/>
      <c r="AY3109" s="441"/>
      <c r="BC3109" s="441"/>
      <c r="BD3109" s="441"/>
      <c r="BE3109" s="441"/>
      <c r="BF3109" s="441"/>
      <c r="BG3109" s="441"/>
      <c r="BH3109" s="441"/>
      <c r="BI3109" s="441"/>
      <c r="BJ3109" s="441"/>
      <c r="BK3109" s="441"/>
    </row>
    <row r="3110" spans="1:63" x14ac:dyDescent="0.25">
      <c r="A3110" s="443"/>
      <c r="B3110" s="438"/>
      <c r="C3110" s="441"/>
      <c r="D3110" s="441"/>
      <c r="E3110" s="441"/>
      <c r="I3110" s="442"/>
      <c r="Q3110" s="443"/>
      <c r="S3110" s="443"/>
      <c r="T3110" s="441"/>
      <c r="U3110" s="444"/>
      <c r="V3110" s="438"/>
      <c r="W3110" s="443"/>
      <c r="X3110" s="443"/>
      <c r="Y3110" s="441"/>
      <c r="Z3110" s="445"/>
      <c r="AA3110" s="441"/>
      <c r="AB3110" s="443"/>
      <c r="AC3110" s="441"/>
      <c r="AD3110" s="444"/>
      <c r="AG3110" s="441"/>
      <c r="AH3110" s="441"/>
      <c r="AI3110" s="443"/>
      <c r="AL3110" s="441"/>
      <c r="AN3110" s="441"/>
      <c r="AO3110" s="443"/>
      <c r="AP3110" s="441"/>
      <c r="AQ3110" s="441"/>
      <c r="AR3110" s="441"/>
      <c r="AS3110" s="441"/>
      <c r="AT3110" s="441"/>
      <c r="AU3110" s="441"/>
      <c r="AV3110" s="443"/>
      <c r="AW3110" s="442"/>
      <c r="AY3110" s="441"/>
      <c r="BC3110" s="441"/>
      <c r="BD3110" s="441"/>
      <c r="BE3110" s="441"/>
      <c r="BF3110" s="441"/>
      <c r="BG3110" s="441"/>
      <c r="BH3110" s="441"/>
      <c r="BI3110" s="441"/>
      <c r="BJ3110" s="441"/>
      <c r="BK3110" s="441"/>
    </row>
    <row r="3111" spans="1:63" x14ac:dyDescent="0.25">
      <c r="A3111" s="443"/>
      <c r="B3111" s="438"/>
      <c r="C3111" s="441"/>
      <c r="D3111" s="441"/>
      <c r="E3111" s="441"/>
      <c r="I3111" s="442"/>
      <c r="Q3111" s="443"/>
      <c r="S3111" s="443"/>
      <c r="T3111" s="441"/>
      <c r="U3111" s="444"/>
      <c r="V3111" s="438"/>
      <c r="W3111" s="443"/>
      <c r="X3111" s="443"/>
      <c r="Y3111" s="441"/>
      <c r="Z3111" s="445"/>
      <c r="AA3111" s="441"/>
      <c r="AB3111" s="443"/>
      <c r="AC3111" s="441"/>
      <c r="AD3111" s="444"/>
      <c r="AG3111" s="441"/>
      <c r="AH3111" s="441"/>
      <c r="AI3111" s="443"/>
      <c r="AL3111" s="441"/>
      <c r="AN3111" s="441"/>
      <c r="AO3111" s="443"/>
      <c r="AP3111" s="441"/>
      <c r="AQ3111" s="441"/>
      <c r="AR3111" s="441"/>
      <c r="AS3111" s="441"/>
      <c r="AT3111" s="441"/>
      <c r="AU3111" s="441"/>
      <c r="AV3111" s="443"/>
      <c r="AW3111" s="442"/>
      <c r="AY3111" s="441"/>
      <c r="BC3111" s="441"/>
      <c r="BD3111" s="441"/>
      <c r="BE3111" s="441"/>
      <c r="BF3111" s="441"/>
      <c r="BG3111" s="441"/>
      <c r="BH3111" s="441"/>
      <c r="BI3111" s="441"/>
      <c r="BJ3111" s="441"/>
      <c r="BK3111" s="441"/>
    </row>
    <row r="3112" spans="1:63" x14ac:dyDescent="0.25">
      <c r="A3112" s="443"/>
      <c r="B3112" s="438"/>
      <c r="C3112" s="441"/>
      <c r="D3112" s="441"/>
      <c r="E3112" s="441"/>
      <c r="I3112" s="442"/>
      <c r="Q3112" s="443"/>
      <c r="S3112" s="443"/>
      <c r="T3112" s="441"/>
      <c r="U3112" s="444"/>
      <c r="V3112" s="438"/>
      <c r="W3112" s="443"/>
      <c r="X3112" s="443"/>
      <c r="Y3112" s="441"/>
      <c r="Z3112" s="445"/>
      <c r="AA3112" s="441"/>
      <c r="AB3112" s="443"/>
      <c r="AC3112" s="441"/>
      <c r="AD3112" s="444"/>
      <c r="AG3112" s="441"/>
      <c r="AH3112" s="441"/>
      <c r="AI3112" s="443"/>
      <c r="AL3112" s="441"/>
      <c r="AN3112" s="441"/>
      <c r="AO3112" s="443"/>
      <c r="AP3112" s="441"/>
      <c r="AQ3112" s="441"/>
      <c r="AR3112" s="441"/>
      <c r="AS3112" s="441"/>
      <c r="AT3112" s="441"/>
      <c r="AU3112" s="441"/>
      <c r="AV3112" s="443"/>
      <c r="AW3112" s="442"/>
      <c r="AY3112" s="441"/>
      <c r="BC3112" s="441"/>
      <c r="BD3112" s="441"/>
      <c r="BE3112" s="441"/>
      <c r="BF3112" s="441"/>
      <c r="BG3112" s="441"/>
      <c r="BH3112" s="441"/>
      <c r="BI3112" s="441"/>
      <c r="BJ3112" s="441"/>
      <c r="BK3112" s="441"/>
    </row>
    <row r="3113" spans="1:63" x14ac:dyDescent="0.25">
      <c r="A3113" s="443"/>
      <c r="B3113" s="438"/>
      <c r="C3113" s="441"/>
      <c r="D3113" s="441"/>
      <c r="E3113" s="441"/>
      <c r="I3113" s="442"/>
      <c r="Q3113" s="443"/>
      <c r="S3113" s="443"/>
      <c r="T3113" s="441"/>
      <c r="U3113" s="444"/>
      <c r="V3113" s="438"/>
      <c r="W3113" s="443"/>
      <c r="X3113" s="443"/>
      <c r="Y3113" s="441"/>
      <c r="Z3113" s="445"/>
      <c r="AA3113" s="441"/>
      <c r="AB3113" s="443"/>
      <c r="AC3113" s="441"/>
      <c r="AD3113" s="444"/>
      <c r="AG3113" s="441"/>
      <c r="AH3113" s="441"/>
      <c r="AI3113" s="443"/>
      <c r="AL3113" s="441"/>
      <c r="AN3113" s="441"/>
      <c r="AO3113" s="443"/>
      <c r="AP3113" s="441"/>
      <c r="AQ3113" s="441"/>
      <c r="AR3113" s="441"/>
      <c r="AS3113" s="441"/>
      <c r="AT3113" s="441"/>
      <c r="AU3113" s="441"/>
      <c r="AV3113" s="443"/>
      <c r="AW3113" s="442"/>
      <c r="AY3113" s="441"/>
      <c r="BC3113" s="441"/>
      <c r="BD3113" s="441"/>
      <c r="BE3113" s="441"/>
      <c r="BF3113" s="441"/>
      <c r="BG3113" s="441"/>
      <c r="BH3113" s="441"/>
      <c r="BI3113" s="441"/>
      <c r="BJ3113" s="441"/>
      <c r="BK3113" s="441"/>
    </row>
    <row r="3114" spans="1:63" x14ac:dyDescent="0.25">
      <c r="A3114" s="443"/>
      <c r="B3114" s="438"/>
      <c r="C3114" s="441"/>
      <c r="D3114" s="441"/>
      <c r="E3114" s="441"/>
      <c r="I3114" s="442"/>
      <c r="Q3114" s="443"/>
      <c r="S3114" s="443"/>
      <c r="T3114" s="441"/>
      <c r="U3114" s="444"/>
      <c r="V3114" s="438"/>
      <c r="W3114" s="443"/>
      <c r="X3114" s="443"/>
      <c r="Y3114" s="441"/>
      <c r="Z3114" s="445"/>
      <c r="AA3114" s="441"/>
      <c r="AB3114" s="443"/>
      <c r="AC3114" s="441"/>
      <c r="AD3114" s="444"/>
      <c r="AG3114" s="441"/>
      <c r="AH3114" s="441"/>
      <c r="AI3114" s="443"/>
      <c r="AL3114" s="441"/>
      <c r="AN3114" s="441"/>
      <c r="AO3114" s="443"/>
      <c r="AP3114" s="441"/>
      <c r="AQ3114" s="441"/>
      <c r="AR3114" s="441"/>
      <c r="AS3114" s="441"/>
      <c r="AT3114" s="441"/>
      <c r="AU3114" s="441"/>
      <c r="AV3114" s="443"/>
      <c r="AW3114" s="442"/>
      <c r="AY3114" s="441"/>
      <c r="BC3114" s="441"/>
      <c r="BD3114" s="441"/>
      <c r="BE3114" s="441"/>
      <c r="BF3114" s="441"/>
      <c r="BG3114" s="441"/>
      <c r="BH3114" s="441"/>
      <c r="BI3114" s="441"/>
      <c r="BJ3114" s="441"/>
      <c r="BK3114" s="441"/>
    </row>
    <row r="3115" spans="1:63" x14ac:dyDescent="0.25">
      <c r="A3115" s="443"/>
      <c r="B3115" s="438"/>
      <c r="C3115" s="441"/>
      <c r="D3115" s="441"/>
      <c r="E3115" s="441"/>
      <c r="I3115" s="442"/>
      <c r="Q3115" s="443"/>
      <c r="S3115" s="443"/>
      <c r="T3115" s="441"/>
      <c r="U3115" s="444"/>
      <c r="V3115" s="438"/>
      <c r="W3115" s="443"/>
      <c r="X3115" s="443"/>
      <c r="Y3115" s="441"/>
      <c r="Z3115" s="445"/>
      <c r="AA3115" s="441"/>
      <c r="AB3115" s="443"/>
      <c r="AC3115" s="441"/>
      <c r="AD3115" s="444"/>
      <c r="AG3115" s="441"/>
      <c r="AH3115" s="441"/>
      <c r="AI3115" s="443"/>
      <c r="AL3115" s="441"/>
      <c r="AN3115" s="441"/>
      <c r="AO3115" s="443"/>
      <c r="AP3115" s="441"/>
      <c r="AQ3115" s="441"/>
      <c r="AR3115" s="441"/>
      <c r="AS3115" s="441"/>
      <c r="AT3115" s="441"/>
      <c r="AU3115" s="441"/>
      <c r="AV3115" s="443"/>
      <c r="AW3115" s="442"/>
      <c r="AY3115" s="441"/>
      <c r="BC3115" s="441"/>
      <c r="BD3115" s="441"/>
      <c r="BE3115" s="441"/>
      <c r="BF3115" s="441"/>
      <c r="BG3115" s="441"/>
      <c r="BH3115" s="441"/>
      <c r="BI3115" s="441"/>
      <c r="BJ3115" s="441"/>
      <c r="BK3115" s="441"/>
    </row>
    <row r="3116" spans="1:63" x14ac:dyDescent="0.25">
      <c r="A3116" s="443"/>
      <c r="B3116" s="438"/>
      <c r="C3116" s="441"/>
      <c r="D3116" s="441"/>
      <c r="E3116" s="441"/>
      <c r="I3116" s="442"/>
      <c r="Q3116" s="443"/>
      <c r="S3116" s="443"/>
      <c r="T3116" s="441"/>
      <c r="U3116" s="444"/>
      <c r="V3116" s="438"/>
      <c r="W3116" s="443"/>
      <c r="X3116" s="443"/>
      <c r="Y3116" s="441"/>
      <c r="Z3116" s="445"/>
      <c r="AA3116" s="441"/>
      <c r="AB3116" s="443"/>
      <c r="AC3116" s="441"/>
      <c r="AD3116" s="444"/>
      <c r="AG3116" s="441"/>
      <c r="AH3116" s="441"/>
      <c r="AI3116" s="443"/>
      <c r="AL3116" s="441"/>
      <c r="AN3116" s="441"/>
      <c r="AO3116" s="443"/>
      <c r="AP3116" s="441"/>
      <c r="AQ3116" s="441"/>
      <c r="AR3116" s="441"/>
      <c r="AS3116" s="441"/>
      <c r="AT3116" s="441"/>
      <c r="AU3116" s="441"/>
      <c r="AV3116" s="443"/>
      <c r="AW3116" s="442"/>
      <c r="AY3116" s="441"/>
      <c r="BC3116" s="441"/>
      <c r="BD3116" s="441"/>
      <c r="BE3116" s="441"/>
      <c r="BF3116" s="441"/>
      <c r="BG3116" s="441"/>
      <c r="BH3116" s="441"/>
      <c r="BI3116" s="441"/>
      <c r="BJ3116" s="441"/>
      <c r="BK3116" s="441"/>
    </row>
    <row r="3117" spans="1:63" x14ac:dyDescent="0.25">
      <c r="A3117" s="443"/>
      <c r="B3117" s="438"/>
      <c r="C3117" s="441"/>
      <c r="D3117" s="441"/>
      <c r="E3117" s="441"/>
      <c r="I3117" s="442"/>
      <c r="Q3117" s="443"/>
      <c r="S3117" s="443"/>
      <c r="T3117" s="441"/>
      <c r="U3117" s="444"/>
      <c r="V3117" s="438"/>
      <c r="W3117" s="443"/>
      <c r="X3117" s="443"/>
      <c r="Y3117" s="441"/>
      <c r="Z3117" s="445"/>
      <c r="AA3117" s="441"/>
      <c r="AB3117" s="443"/>
      <c r="AC3117" s="441"/>
      <c r="AD3117" s="444"/>
      <c r="AG3117" s="441"/>
      <c r="AH3117" s="441"/>
      <c r="AI3117" s="443"/>
      <c r="AL3117" s="441"/>
      <c r="AN3117" s="441"/>
      <c r="AO3117" s="443"/>
      <c r="AP3117" s="441"/>
      <c r="AQ3117" s="441"/>
      <c r="AR3117" s="441"/>
      <c r="AS3117" s="441"/>
      <c r="AT3117" s="441"/>
      <c r="AU3117" s="441"/>
      <c r="AV3117" s="443"/>
      <c r="AW3117" s="442"/>
      <c r="AY3117" s="441"/>
      <c r="BC3117" s="441"/>
      <c r="BD3117" s="441"/>
      <c r="BE3117" s="441"/>
      <c r="BF3117" s="441"/>
      <c r="BG3117" s="441"/>
      <c r="BH3117" s="441"/>
      <c r="BI3117" s="441"/>
      <c r="BJ3117" s="441"/>
      <c r="BK3117" s="441"/>
    </row>
    <row r="3118" spans="1:63" x14ac:dyDescent="0.25">
      <c r="A3118" s="443"/>
      <c r="B3118" s="438"/>
      <c r="C3118" s="441"/>
      <c r="D3118" s="441"/>
      <c r="E3118" s="441"/>
      <c r="I3118" s="442"/>
      <c r="Q3118" s="443"/>
      <c r="S3118" s="443"/>
      <c r="T3118" s="441"/>
      <c r="U3118" s="444"/>
      <c r="V3118" s="438"/>
      <c r="W3118" s="443"/>
      <c r="X3118" s="443"/>
      <c r="Y3118" s="441"/>
      <c r="Z3118" s="445"/>
      <c r="AA3118" s="441"/>
      <c r="AB3118" s="443"/>
      <c r="AC3118" s="441"/>
      <c r="AD3118" s="444"/>
      <c r="AG3118" s="441"/>
      <c r="AH3118" s="441"/>
      <c r="AI3118" s="443"/>
      <c r="AL3118" s="441"/>
      <c r="AN3118" s="441"/>
      <c r="AO3118" s="443"/>
      <c r="AP3118" s="441"/>
      <c r="AQ3118" s="441"/>
      <c r="AR3118" s="441"/>
      <c r="AS3118" s="441"/>
      <c r="AT3118" s="441"/>
      <c r="AU3118" s="441"/>
      <c r="AV3118" s="443"/>
      <c r="AW3118" s="442"/>
      <c r="AY3118" s="441"/>
      <c r="BC3118" s="441"/>
      <c r="BD3118" s="441"/>
      <c r="BE3118" s="441"/>
      <c r="BF3118" s="441"/>
      <c r="BG3118" s="441"/>
      <c r="BH3118" s="441"/>
      <c r="BI3118" s="441"/>
      <c r="BJ3118" s="441"/>
      <c r="BK3118" s="441"/>
    </row>
    <row r="3119" spans="1:63" x14ac:dyDescent="0.25">
      <c r="A3119" s="443"/>
      <c r="B3119" s="438"/>
      <c r="C3119" s="441"/>
      <c r="D3119" s="441"/>
      <c r="E3119" s="441"/>
      <c r="I3119" s="442"/>
      <c r="Q3119" s="443"/>
      <c r="S3119" s="443"/>
      <c r="T3119" s="441"/>
      <c r="U3119" s="444"/>
      <c r="V3119" s="438"/>
      <c r="W3119" s="443"/>
      <c r="X3119" s="443"/>
      <c r="Y3119" s="441"/>
      <c r="Z3119" s="445"/>
      <c r="AA3119" s="441"/>
      <c r="AB3119" s="443"/>
      <c r="AC3119" s="441"/>
      <c r="AD3119" s="444"/>
      <c r="AG3119" s="441"/>
      <c r="AH3119" s="441"/>
      <c r="AI3119" s="443"/>
      <c r="AL3119" s="441"/>
      <c r="AN3119" s="441"/>
      <c r="AO3119" s="443"/>
      <c r="AP3119" s="441"/>
      <c r="AQ3119" s="441"/>
      <c r="AR3119" s="441"/>
      <c r="AS3119" s="441"/>
      <c r="AT3119" s="441"/>
      <c r="AU3119" s="441"/>
      <c r="AV3119" s="443"/>
      <c r="AW3119" s="442"/>
      <c r="AY3119" s="441"/>
      <c r="BC3119" s="441"/>
      <c r="BD3119" s="441"/>
      <c r="BE3119" s="441"/>
      <c r="BF3119" s="441"/>
      <c r="BG3119" s="441"/>
      <c r="BH3119" s="441"/>
      <c r="BI3119" s="441"/>
      <c r="BJ3119" s="441"/>
      <c r="BK3119" s="441"/>
    </row>
    <row r="3120" spans="1:63" x14ac:dyDescent="0.25">
      <c r="A3120" s="443"/>
      <c r="B3120" s="438"/>
      <c r="C3120" s="441"/>
      <c r="D3120" s="441"/>
      <c r="E3120" s="441"/>
      <c r="I3120" s="442"/>
      <c r="Q3120" s="443"/>
      <c r="S3120" s="443"/>
      <c r="T3120" s="441"/>
      <c r="U3120" s="444"/>
      <c r="V3120" s="438"/>
      <c r="W3120" s="443"/>
      <c r="X3120" s="443"/>
      <c r="Y3120" s="441"/>
      <c r="Z3120" s="445"/>
      <c r="AA3120" s="441"/>
      <c r="AB3120" s="443"/>
      <c r="AC3120" s="441"/>
      <c r="AD3120" s="444"/>
      <c r="AG3120" s="441"/>
      <c r="AH3120" s="441"/>
      <c r="AI3120" s="443"/>
      <c r="AL3120" s="441"/>
      <c r="AN3120" s="441"/>
      <c r="AO3120" s="443"/>
      <c r="AP3120" s="441"/>
      <c r="AQ3120" s="441"/>
      <c r="AR3120" s="441"/>
      <c r="AS3120" s="441"/>
      <c r="AT3120" s="441"/>
      <c r="AU3120" s="441"/>
      <c r="AV3120" s="443"/>
      <c r="AW3120" s="442"/>
      <c r="AY3120" s="441"/>
      <c r="BC3120" s="441"/>
      <c r="BD3120" s="441"/>
      <c r="BE3120" s="441"/>
      <c r="BF3120" s="441"/>
      <c r="BG3120" s="441"/>
      <c r="BH3120" s="441"/>
      <c r="BI3120" s="441"/>
      <c r="BJ3120" s="441"/>
      <c r="BK3120" s="441"/>
    </row>
    <row r="3121" spans="1:63" x14ac:dyDescent="0.25">
      <c r="A3121" s="443"/>
      <c r="B3121" s="438"/>
      <c r="C3121" s="441"/>
      <c r="D3121" s="441"/>
      <c r="E3121" s="441"/>
      <c r="I3121" s="442"/>
      <c r="Q3121" s="443"/>
      <c r="S3121" s="443"/>
      <c r="T3121" s="441"/>
      <c r="U3121" s="444"/>
      <c r="V3121" s="438"/>
      <c r="W3121" s="443"/>
      <c r="X3121" s="443"/>
      <c r="Y3121" s="441"/>
      <c r="Z3121" s="445"/>
      <c r="AA3121" s="441"/>
      <c r="AB3121" s="443"/>
      <c r="AC3121" s="441"/>
      <c r="AD3121" s="444"/>
      <c r="AG3121" s="441"/>
      <c r="AH3121" s="441"/>
      <c r="AI3121" s="443"/>
      <c r="AL3121" s="441"/>
      <c r="AN3121" s="441"/>
      <c r="AO3121" s="443"/>
      <c r="AP3121" s="441"/>
      <c r="AQ3121" s="441"/>
      <c r="AR3121" s="441"/>
      <c r="AS3121" s="441"/>
      <c r="AT3121" s="441"/>
      <c r="AU3121" s="441"/>
      <c r="AV3121" s="443"/>
      <c r="AW3121" s="442"/>
      <c r="AY3121" s="441"/>
      <c r="BC3121" s="441"/>
      <c r="BD3121" s="441"/>
      <c r="BE3121" s="441"/>
      <c r="BF3121" s="441"/>
      <c r="BG3121" s="441"/>
      <c r="BH3121" s="441"/>
      <c r="BI3121" s="441"/>
      <c r="BJ3121" s="441"/>
      <c r="BK3121" s="441"/>
    </row>
    <row r="3122" spans="1:63" x14ac:dyDescent="0.25">
      <c r="A3122" s="443"/>
      <c r="B3122" s="438"/>
      <c r="C3122" s="441"/>
      <c r="D3122" s="441"/>
      <c r="E3122" s="441"/>
      <c r="I3122" s="442"/>
      <c r="Q3122" s="443"/>
      <c r="S3122" s="443"/>
      <c r="T3122" s="441"/>
      <c r="U3122" s="444"/>
      <c r="V3122" s="438"/>
      <c r="W3122" s="443"/>
      <c r="X3122" s="443"/>
      <c r="Y3122" s="441"/>
      <c r="Z3122" s="445"/>
      <c r="AA3122" s="441"/>
      <c r="AB3122" s="443"/>
      <c r="AC3122" s="441"/>
      <c r="AD3122" s="444"/>
      <c r="AG3122" s="441"/>
      <c r="AH3122" s="441"/>
      <c r="AI3122" s="443"/>
      <c r="AL3122" s="441"/>
      <c r="AN3122" s="441"/>
      <c r="AO3122" s="443"/>
      <c r="AP3122" s="441"/>
      <c r="AQ3122" s="441"/>
      <c r="AR3122" s="441"/>
      <c r="AS3122" s="441"/>
      <c r="AT3122" s="441"/>
      <c r="AU3122" s="441"/>
      <c r="AV3122" s="443"/>
      <c r="AW3122" s="442"/>
      <c r="AY3122" s="441"/>
      <c r="BC3122" s="441"/>
      <c r="BD3122" s="441"/>
      <c r="BE3122" s="441"/>
      <c r="BF3122" s="441"/>
      <c r="BG3122" s="441"/>
      <c r="BH3122" s="441"/>
      <c r="BI3122" s="441"/>
      <c r="BJ3122" s="441"/>
      <c r="BK3122" s="441"/>
    </row>
    <row r="3123" spans="1:63" x14ac:dyDescent="0.25">
      <c r="A3123" s="443"/>
      <c r="B3123" s="438"/>
      <c r="C3123" s="441"/>
      <c r="D3123" s="441"/>
      <c r="E3123" s="441"/>
      <c r="I3123" s="442"/>
      <c r="Q3123" s="443"/>
      <c r="S3123" s="443"/>
      <c r="T3123" s="441"/>
      <c r="U3123" s="444"/>
      <c r="V3123" s="438"/>
      <c r="W3123" s="443"/>
      <c r="X3123" s="443"/>
      <c r="Y3123" s="441"/>
      <c r="Z3123" s="445"/>
      <c r="AA3123" s="441"/>
      <c r="AB3123" s="443"/>
      <c r="AC3123" s="441"/>
      <c r="AD3123" s="444"/>
      <c r="AG3123" s="441"/>
      <c r="AH3123" s="441"/>
      <c r="AI3123" s="443"/>
      <c r="AL3123" s="441"/>
      <c r="AN3123" s="441"/>
      <c r="AO3123" s="443"/>
      <c r="AP3123" s="441"/>
      <c r="AQ3123" s="441"/>
      <c r="AR3123" s="441"/>
      <c r="AS3123" s="441"/>
      <c r="AT3123" s="441"/>
      <c r="AU3123" s="441"/>
      <c r="AV3123" s="443"/>
      <c r="AW3123" s="442"/>
      <c r="AY3123" s="441"/>
      <c r="BC3123" s="441"/>
      <c r="BD3123" s="441"/>
      <c r="BE3123" s="441"/>
      <c r="BF3123" s="441"/>
      <c r="BG3123" s="441"/>
      <c r="BH3123" s="441"/>
      <c r="BI3123" s="441"/>
      <c r="BJ3123" s="441"/>
      <c r="BK3123" s="441"/>
    </row>
    <row r="3124" spans="1:63" x14ac:dyDescent="0.25">
      <c r="A3124" s="443"/>
      <c r="B3124" s="438"/>
      <c r="C3124" s="441"/>
      <c r="D3124" s="441"/>
      <c r="E3124" s="441"/>
      <c r="I3124" s="442"/>
      <c r="Q3124" s="443"/>
      <c r="S3124" s="443"/>
      <c r="T3124" s="441"/>
      <c r="U3124" s="444"/>
      <c r="V3124" s="438"/>
      <c r="W3124" s="443"/>
      <c r="X3124" s="443"/>
      <c r="Y3124" s="441"/>
      <c r="Z3124" s="445"/>
      <c r="AA3124" s="441"/>
      <c r="AB3124" s="443"/>
      <c r="AC3124" s="441"/>
      <c r="AD3124" s="444"/>
      <c r="AG3124" s="441"/>
      <c r="AH3124" s="441"/>
      <c r="AI3124" s="443"/>
      <c r="AL3124" s="441"/>
      <c r="AN3124" s="441"/>
      <c r="AO3124" s="443"/>
      <c r="AP3124" s="441"/>
      <c r="AQ3124" s="441"/>
      <c r="AR3124" s="441"/>
      <c r="AS3124" s="441"/>
      <c r="AT3124" s="441"/>
      <c r="AU3124" s="441"/>
      <c r="AV3124" s="443"/>
      <c r="AW3124" s="442"/>
      <c r="AY3124" s="441"/>
      <c r="BC3124" s="441"/>
      <c r="BD3124" s="441"/>
      <c r="BE3124" s="441"/>
      <c r="BF3124" s="441"/>
      <c r="BG3124" s="441"/>
      <c r="BH3124" s="441"/>
      <c r="BI3124" s="441"/>
      <c r="BJ3124" s="441"/>
      <c r="BK3124" s="441"/>
    </row>
    <row r="3125" spans="1:63" x14ac:dyDescent="0.25">
      <c r="A3125" s="443"/>
      <c r="B3125" s="438"/>
      <c r="C3125" s="441"/>
      <c r="D3125" s="441"/>
      <c r="E3125" s="441"/>
      <c r="I3125" s="442"/>
      <c r="Q3125" s="443"/>
      <c r="S3125" s="443"/>
      <c r="T3125" s="441"/>
      <c r="U3125" s="444"/>
      <c r="V3125" s="438"/>
      <c r="W3125" s="443"/>
      <c r="X3125" s="443"/>
      <c r="Y3125" s="441"/>
      <c r="Z3125" s="445"/>
      <c r="AA3125" s="441"/>
      <c r="AB3125" s="443"/>
      <c r="AC3125" s="441"/>
      <c r="AD3125" s="444"/>
      <c r="AG3125" s="441"/>
      <c r="AH3125" s="441"/>
      <c r="AI3125" s="443"/>
      <c r="AL3125" s="441"/>
      <c r="AN3125" s="441"/>
      <c r="AO3125" s="443"/>
      <c r="AP3125" s="441"/>
      <c r="AQ3125" s="441"/>
      <c r="AR3125" s="441"/>
      <c r="AS3125" s="441"/>
      <c r="AT3125" s="441"/>
      <c r="AU3125" s="441"/>
      <c r="AV3125" s="443"/>
      <c r="AW3125" s="442"/>
      <c r="AY3125" s="441"/>
      <c r="BC3125" s="441"/>
      <c r="BD3125" s="441"/>
      <c r="BE3125" s="441"/>
      <c r="BF3125" s="441"/>
      <c r="BG3125" s="441"/>
      <c r="BH3125" s="441"/>
      <c r="BI3125" s="441"/>
      <c r="BJ3125" s="441"/>
      <c r="BK3125" s="441"/>
    </row>
    <row r="3126" spans="1:63" x14ac:dyDescent="0.25">
      <c r="A3126" s="443"/>
      <c r="B3126" s="438"/>
      <c r="C3126" s="441"/>
      <c r="D3126" s="441"/>
      <c r="E3126" s="441"/>
      <c r="I3126" s="442"/>
      <c r="Q3126" s="443"/>
      <c r="S3126" s="443"/>
      <c r="T3126" s="441"/>
      <c r="U3126" s="444"/>
      <c r="V3126" s="438"/>
      <c r="W3126" s="443"/>
      <c r="X3126" s="443"/>
      <c r="Y3126" s="441"/>
      <c r="Z3126" s="445"/>
      <c r="AA3126" s="441"/>
      <c r="AB3126" s="443"/>
      <c r="AC3126" s="441"/>
      <c r="AD3126" s="444"/>
      <c r="AG3126" s="441"/>
      <c r="AH3126" s="441"/>
      <c r="AI3126" s="443"/>
      <c r="AL3126" s="441"/>
      <c r="AN3126" s="441"/>
      <c r="AO3126" s="443"/>
      <c r="AP3126" s="441"/>
      <c r="AQ3126" s="441"/>
      <c r="AR3126" s="441"/>
      <c r="AS3126" s="441"/>
      <c r="AT3126" s="441"/>
      <c r="AU3126" s="441"/>
      <c r="AV3126" s="443"/>
      <c r="AW3126" s="442"/>
      <c r="AY3126" s="441"/>
      <c r="BC3126" s="441"/>
      <c r="BD3126" s="441"/>
      <c r="BE3126" s="441"/>
      <c r="BF3126" s="441"/>
      <c r="BG3126" s="441"/>
      <c r="BH3126" s="441"/>
      <c r="BI3126" s="441"/>
      <c r="BJ3126" s="441"/>
      <c r="BK3126" s="441"/>
    </row>
    <row r="3127" spans="1:63" x14ac:dyDescent="0.25">
      <c r="A3127" s="443"/>
      <c r="B3127" s="438"/>
      <c r="C3127" s="441"/>
      <c r="D3127" s="441"/>
      <c r="E3127" s="441"/>
      <c r="I3127" s="442"/>
      <c r="Q3127" s="443"/>
      <c r="S3127" s="443"/>
      <c r="T3127" s="441"/>
      <c r="U3127" s="444"/>
      <c r="V3127" s="438"/>
      <c r="W3127" s="443"/>
      <c r="X3127" s="443"/>
      <c r="Y3127" s="441"/>
      <c r="Z3127" s="445"/>
      <c r="AA3127" s="441"/>
      <c r="AB3127" s="443"/>
      <c r="AC3127" s="441"/>
      <c r="AD3127" s="444"/>
      <c r="AG3127" s="441"/>
      <c r="AH3127" s="441"/>
      <c r="AI3127" s="443"/>
      <c r="AL3127" s="441"/>
      <c r="AN3127" s="441"/>
      <c r="AO3127" s="443"/>
      <c r="AP3127" s="441"/>
      <c r="AQ3127" s="441"/>
      <c r="AR3127" s="441"/>
      <c r="AS3127" s="441"/>
      <c r="AT3127" s="441"/>
      <c r="AU3127" s="441"/>
      <c r="AV3127" s="443"/>
      <c r="AW3127" s="442"/>
      <c r="AY3127" s="441"/>
      <c r="BC3127" s="441"/>
      <c r="BD3127" s="441"/>
      <c r="BE3127" s="441"/>
      <c r="BF3127" s="441"/>
      <c r="BG3127" s="441"/>
      <c r="BH3127" s="441"/>
      <c r="BI3127" s="441"/>
      <c r="BJ3127" s="441"/>
      <c r="BK3127" s="441"/>
    </row>
    <row r="3128" spans="1:63" x14ac:dyDescent="0.25">
      <c r="A3128" s="443"/>
      <c r="B3128" s="438"/>
      <c r="C3128" s="441"/>
      <c r="D3128" s="441"/>
      <c r="E3128" s="441"/>
      <c r="I3128" s="442"/>
      <c r="Q3128" s="443"/>
      <c r="S3128" s="443"/>
      <c r="T3128" s="441"/>
      <c r="U3128" s="444"/>
      <c r="V3128" s="438"/>
      <c r="W3128" s="443"/>
      <c r="X3128" s="443"/>
      <c r="Y3128" s="441"/>
      <c r="Z3128" s="445"/>
      <c r="AA3128" s="441"/>
      <c r="AB3128" s="443"/>
      <c r="AC3128" s="441"/>
      <c r="AD3128" s="444"/>
      <c r="AG3128" s="441"/>
      <c r="AH3128" s="441"/>
      <c r="AI3128" s="443"/>
      <c r="AL3128" s="441"/>
      <c r="AN3128" s="441"/>
      <c r="AO3128" s="443"/>
      <c r="AP3128" s="441"/>
      <c r="AQ3128" s="441"/>
      <c r="AR3128" s="441"/>
      <c r="AS3128" s="441"/>
      <c r="AT3128" s="441"/>
      <c r="AU3128" s="441"/>
      <c r="AV3128" s="443"/>
      <c r="AW3128" s="442"/>
      <c r="AY3128" s="441"/>
      <c r="BC3128" s="441"/>
      <c r="BD3128" s="441"/>
      <c r="BE3128" s="441"/>
      <c r="BF3128" s="441"/>
      <c r="BG3128" s="441"/>
      <c r="BH3128" s="441"/>
      <c r="BI3128" s="441"/>
      <c r="BJ3128" s="441"/>
      <c r="BK3128" s="441"/>
    </row>
    <row r="3129" spans="1:63" x14ac:dyDescent="0.25">
      <c r="A3129" s="443"/>
      <c r="B3129" s="438"/>
      <c r="C3129" s="441"/>
      <c r="D3129" s="441"/>
      <c r="E3129" s="441"/>
      <c r="I3129" s="442"/>
      <c r="Q3129" s="443"/>
      <c r="S3129" s="443"/>
      <c r="T3129" s="441"/>
      <c r="U3129" s="444"/>
      <c r="V3129" s="438"/>
      <c r="W3129" s="443"/>
      <c r="X3129" s="443"/>
      <c r="Y3129" s="441"/>
      <c r="Z3129" s="445"/>
      <c r="AA3129" s="441"/>
      <c r="AB3129" s="443"/>
      <c r="AC3129" s="441"/>
      <c r="AD3129" s="444"/>
      <c r="AG3129" s="441"/>
      <c r="AH3129" s="441"/>
      <c r="AI3129" s="443"/>
      <c r="AL3129" s="441"/>
      <c r="AN3129" s="441"/>
      <c r="AO3129" s="443"/>
      <c r="AP3129" s="441"/>
      <c r="AQ3129" s="441"/>
      <c r="AR3129" s="441"/>
      <c r="AS3129" s="441"/>
      <c r="AT3129" s="441"/>
      <c r="AU3129" s="441"/>
      <c r="AV3129" s="443"/>
      <c r="AW3129" s="442"/>
      <c r="AY3129" s="441"/>
      <c r="BC3129" s="441"/>
      <c r="BD3129" s="441"/>
      <c r="BE3129" s="441"/>
      <c r="BF3129" s="441"/>
      <c r="BG3129" s="441"/>
      <c r="BH3129" s="441"/>
      <c r="BI3129" s="441"/>
      <c r="BJ3129" s="441"/>
      <c r="BK3129" s="441"/>
    </row>
    <row r="3130" spans="1:63" x14ac:dyDescent="0.25">
      <c r="A3130" s="443"/>
      <c r="B3130" s="438"/>
      <c r="C3130" s="441"/>
      <c r="D3130" s="441"/>
      <c r="E3130" s="441"/>
      <c r="I3130" s="442"/>
      <c r="Q3130" s="443"/>
      <c r="S3130" s="443"/>
      <c r="T3130" s="441"/>
      <c r="U3130" s="444"/>
      <c r="V3130" s="438"/>
      <c r="W3130" s="443"/>
      <c r="X3130" s="443"/>
      <c r="Y3130" s="441"/>
      <c r="Z3130" s="445"/>
      <c r="AA3130" s="441"/>
      <c r="AB3130" s="443"/>
      <c r="AC3130" s="441"/>
      <c r="AD3130" s="444"/>
      <c r="AG3130" s="441"/>
      <c r="AH3130" s="441"/>
      <c r="AI3130" s="443"/>
      <c r="AL3130" s="441"/>
      <c r="AN3130" s="441"/>
      <c r="AO3130" s="443"/>
      <c r="AP3130" s="441"/>
      <c r="AQ3130" s="441"/>
      <c r="AR3130" s="441"/>
      <c r="AS3130" s="441"/>
      <c r="AT3130" s="441"/>
      <c r="AU3130" s="441"/>
      <c r="AV3130" s="443"/>
      <c r="AW3130" s="442"/>
      <c r="AY3130" s="441"/>
      <c r="BC3130" s="441"/>
      <c r="BD3130" s="441"/>
      <c r="BE3130" s="441"/>
      <c r="BF3130" s="441"/>
      <c r="BG3130" s="441"/>
      <c r="BH3130" s="441"/>
      <c r="BI3130" s="441"/>
      <c r="BJ3130" s="441"/>
      <c r="BK3130" s="441"/>
    </row>
    <row r="3131" spans="1:63" x14ac:dyDescent="0.25">
      <c r="A3131" s="443"/>
      <c r="B3131" s="438"/>
      <c r="C3131" s="441"/>
      <c r="D3131" s="441"/>
      <c r="E3131" s="441"/>
      <c r="I3131" s="442"/>
      <c r="Q3131" s="443"/>
      <c r="S3131" s="443"/>
      <c r="T3131" s="441"/>
      <c r="U3131" s="444"/>
      <c r="V3131" s="438"/>
      <c r="W3131" s="443"/>
      <c r="X3131" s="443"/>
      <c r="Y3131" s="441"/>
      <c r="Z3131" s="445"/>
      <c r="AA3131" s="441"/>
      <c r="AB3131" s="443"/>
      <c r="AC3131" s="441"/>
      <c r="AD3131" s="444"/>
      <c r="AG3131" s="441"/>
      <c r="AH3131" s="441"/>
      <c r="AI3131" s="443"/>
      <c r="AL3131" s="441"/>
      <c r="AN3131" s="441"/>
      <c r="AO3131" s="443"/>
      <c r="AP3131" s="441"/>
      <c r="AQ3131" s="441"/>
      <c r="AR3131" s="441"/>
      <c r="AS3131" s="441"/>
      <c r="AT3131" s="441"/>
      <c r="AU3131" s="441"/>
      <c r="AV3131" s="443"/>
      <c r="AW3131" s="442"/>
      <c r="AY3131" s="441"/>
      <c r="BC3131" s="441"/>
      <c r="BD3131" s="441"/>
      <c r="BE3131" s="441"/>
      <c r="BF3131" s="441"/>
      <c r="BG3131" s="441"/>
      <c r="BH3131" s="441"/>
      <c r="BI3131" s="441"/>
      <c r="BJ3131" s="441"/>
      <c r="BK3131" s="441"/>
    </row>
    <row r="3132" spans="1:63" x14ac:dyDescent="0.25">
      <c r="A3132" s="443"/>
      <c r="B3132" s="438"/>
      <c r="C3132" s="441"/>
      <c r="D3132" s="441"/>
      <c r="E3132" s="441"/>
      <c r="I3132" s="442"/>
      <c r="Q3132" s="443"/>
      <c r="S3132" s="443"/>
      <c r="T3132" s="441"/>
      <c r="U3132" s="444"/>
      <c r="V3132" s="438"/>
      <c r="W3132" s="443"/>
      <c r="X3132" s="443"/>
      <c r="Y3132" s="441"/>
      <c r="Z3132" s="445"/>
      <c r="AA3132" s="441"/>
      <c r="AB3132" s="443"/>
      <c r="AC3132" s="441"/>
      <c r="AD3132" s="444"/>
      <c r="AG3132" s="441"/>
      <c r="AH3132" s="441"/>
      <c r="AI3132" s="443"/>
      <c r="AL3132" s="441"/>
      <c r="AN3132" s="441"/>
      <c r="AO3132" s="443"/>
      <c r="AP3132" s="441"/>
      <c r="AQ3132" s="441"/>
      <c r="AR3132" s="441"/>
      <c r="AS3132" s="441"/>
      <c r="AT3132" s="441"/>
      <c r="AU3132" s="441"/>
      <c r="AV3132" s="443"/>
      <c r="AW3132" s="442"/>
      <c r="AY3132" s="441"/>
      <c r="BC3132" s="441"/>
      <c r="BD3132" s="441"/>
      <c r="BE3132" s="441"/>
      <c r="BF3132" s="441"/>
      <c r="BG3132" s="441"/>
      <c r="BH3132" s="441"/>
      <c r="BI3132" s="441"/>
      <c r="BJ3132" s="441"/>
      <c r="BK3132" s="441"/>
    </row>
    <row r="3133" spans="1:63" x14ac:dyDescent="0.25">
      <c r="A3133" s="443"/>
      <c r="B3133" s="438"/>
      <c r="C3133" s="441"/>
      <c r="D3133" s="441"/>
      <c r="E3133" s="441"/>
      <c r="I3133" s="442"/>
      <c r="Q3133" s="443"/>
      <c r="S3133" s="443"/>
      <c r="T3133" s="441"/>
      <c r="U3133" s="444"/>
      <c r="V3133" s="438"/>
      <c r="W3133" s="443"/>
      <c r="X3133" s="443"/>
      <c r="Y3133" s="441"/>
      <c r="Z3133" s="445"/>
      <c r="AA3133" s="441"/>
      <c r="AB3133" s="443"/>
      <c r="AC3133" s="441"/>
      <c r="AD3133" s="444"/>
      <c r="AG3133" s="441"/>
      <c r="AH3133" s="441"/>
      <c r="AI3133" s="443"/>
      <c r="AL3133" s="441"/>
      <c r="AN3133" s="441"/>
      <c r="AO3133" s="443"/>
      <c r="AP3133" s="441"/>
      <c r="AQ3133" s="441"/>
      <c r="AR3133" s="441"/>
      <c r="AS3133" s="441"/>
      <c r="AT3133" s="441"/>
      <c r="AU3133" s="441"/>
      <c r="AV3133" s="443"/>
      <c r="AW3133" s="442"/>
      <c r="AY3133" s="441"/>
      <c r="BC3133" s="441"/>
      <c r="BD3133" s="441"/>
      <c r="BE3133" s="441"/>
      <c r="BF3133" s="441"/>
      <c r="BG3133" s="441"/>
      <c r="BH3133" s="441"/>
      <c r="BI3133" s="441"/>
      <c r="BJ3133" s="441"/>
      <c r="BK3133" s="441"/>
    </row>
    <row r="3134" spans="1:63" x14ac:dyDescent="0.25">
      <c r="A3134" s="443"/>
      <c r="B3134" s="438"/>
      <c r="C3134" s="441"/>
      <c r="D3134" s="441"/>
      <c r="E3134" s="441"/>
      <c r="I3134" s="442"/>
      <c r="Q3134" s="443"/>
      <c r="S3134" s="443"/>
      <c r="T3134" s="441"/>
      <c r="U3134" s="444"/>
      <c r="V3134" s="438"/>
      <c r="W3134" s="443"/>
      <c r="X3134" s="443"/>
      <c r="Y3134" s="441"/>
      <c r="Z3134" s="445"/>
      <c r="AA3134" s="441"/>
      <c r="AB3134" s="443"/>
      <c r="AC3134" s="441"/>
      <c r="AD3134" s="444"/>
      <c r="AG3134" s="441"/>
      <c r="AH3134" s="441"/>
      <c r="AI3134" s="443"/>
      <c r="AL3134" s="441"/>
      <c r="AN3134" s="441"/>
      <c r="AO3134" s="443"/>
      <c r="AP3134" s="441"/>
      <c r="AQ3134" s="441"/>
      <c r="AR3134" s="441"/>
      <c r="AS3134" s="441"/>
      <c r="AT3134" s="441"/>
      <c r="AU3134" s="441"/>
      <c r="AV3134" s="443"/>
      <c r="AW3134" s="442"/>
      <c r="AY3134" s="441"/>
      <c r="BC3134" s="441"/>
      <c r="BD3134" s="441"/>
      <c r="BE3134" s="441"/>
      <c r="BF3134" s="441"/>
      <c r="BG3134" s="441"/>
      <c r="BH3134" s="441"/>
      <c r="BI3134" s="441"/>
      <c r="BJ3134" s="441"/>
      <c r="BK3134" s="441"/>
    </row>
    <row r="3135" spans="1:63" x14ac:dyDescent="0.25">
      <c r="A3135" s="443"/>
      <c r="B3135" s="438"/>
      <c r="C3135" s="441"/>
      <c r="D3135" s="441"/>
      <c r="E3135" s="441"/>
      <c r="I3135" s="442"/>
      <c r="Q3135" s="443"/>
      <c r="S3135" s="443"/>
      <c r="T3135" s="441"/>
      <c r="U3135" s="444"/>
      <c r="V3135" s="438"/>
      <c r="W3135" s="443"/>
      <c r="X3135" s="443"/>
      <c r="Y3135" s="441"/>
      <c r="Z3135" s="445"/>
      <c r="AA3135" s="441"/>
      <c r="AB3135" s="443"/>
      <c r="AC3135" s="441"/>
      <c r="AD3135" s="444"/>
      <c r="AG3135" s="441"/>
      <c r="AH3135" s="441"/>
      <c r="AI3135" s="443"/>
      <c r="AL3135" s="441"/>
      <c r="AN3135" s="441"/>
      <c r="AO3135" s="443"/>
      <c r="AP3135" s="441"/>
      <c r="AQ3135" s="441"/>
      <c r="AR3135" s="441"/>
      <c r="AS3135" s="441"/>
      <c r="AT3135" s="441"/>
      <c r="AU3135" s="441"/>
      <c r="AV3135" s="443"/>
      <c r="AW3135" s="442"/>
      <c r="AY3135" s="441"/>
      <c r="BC3135" s="441"/>
      <c r="BD3135" s="441"/>
      <c r="BE3135" s="441"/>
      <c r="BF3135" s="441"/>
      <c r="BG3135" s="441"/>
      <c r="BH3135" s="441"/>
      <c r="BI3135" s="441"/>
      <c r="BJ3135" s="441"/>
      <c r="BK3135" s="441"/>
    </row>
    <row r="3136" spans="1:63" x14ac:dyDescent="0.25">
      <c r="A3136" s="443"/>
      <c r="B3136" s="438"/>
      <c r="C3136" s="441"/>
      <c r="D3136" s="441"/>
      <c r="E3136" s="441"/>
      <c r="I3136" s="442"/>
      <c r="Q3136" s="443"/>
      <c r="S3136" s="443"/>
      <c r="T3136" s="441"/>
      <c r="U3136" s="444"/>
      <c r="V3136" s="438"/>
      <c r="W3136" s="443"/>
      <c r="X3136" s="443"/>
      <c r="Y3136" s="441"/>
      <c r="Z3136" s="445"/>
      <c r="AA3136" s="441"/>
      <c r="AB3136" s="443"/>
      <c r="AC3136" s="441"/>
      <c r="AD3136" s="444"/>
      <c r="AG3136" s="441"/>
      <c r="AH3136" s="441"/>
      <c r="AI3136" s="443"/>
      <c r="AL3136" s="441"/>
      <c r="AN3136" s="441"/>
      <c r="AO3136" s="443"/>
      <c r="AP3136" s="441"/>
      <c r="AQ3136" s="441"/>
      <c r="AR3136" s="441"/>
      <c r="AS3136" s="441"/>
      <c r="AT3136" s="441"/>
      <c r="AU3136" s="441"/>
      <c r="AV3136" s="443"/>
      <c r="AW3136" s="442"/>
      <c r="AY3136" s="441"/>
      <c r="BC3136" s="441"/>
      <c r="BD3136" s="441"/>
      <c r="BE3136" s="441"/>
      <c r="BF3136" s="441"/>
      <c r="BG3136" s="441"/>
      <c r="BH3136" s="441"/>
      <c r="BI3136" s="441"/>
      <c r="BJ3136" s="441"/>
      <c r="BK3136" s="441"/>
    </row>
    <row r="3137" spans="1:63" x14ac:dyDescent="0.25">
      <c r="A3137" s="443"/>
      <c r="B3137" s="438"/>
      <c r="C3137" s="441"/>
      <c r="D3137" s="441"/>
      <c r="E3137" s="441"/>
      <c r="I3137" s="442"/>
      <c r="Q3137" s="443"/>
      <c r="S3137" s="443"/>
      <c r="T3137" s="441"/>
      <c r="U3137" s="444"/>
      <c r="V3137" s="438"/>
      <c r="W3137" s="443"/>
      <c r="X3137" s="443"/>
      <c r="Y3137" s="441"/>
      <c r="Z3137" s="445"/>
      <c r="AA3137" s="441"/>
      <c r="AB3137" s="443"/>
      <c r="AC3137" s="441"/>
      <c r="AD3137" s="444"/>
      <c r="AG3137" s="441"/>
      <c r="AH3137" s="441"/>
      <c r="AI3137" s="443"/>
      <c r="AL3137" s="441"/>
      <c r="AN3137" s="441"/>
      <c r="AO3137" s="443"/>
      <c r="AP3137" s="441"/>
      <c r="AQ3137" s="441"/>
      <c r="AR3137" s="441"/>
      <c r="AS3137" s="441"/>
      <c r="AT3137" s="441"/>
      <c r="AU3137" s="441"/>
      <c r="AV3137" s="443"/>
      <c r="AW3137" s="442"/>
      <c r="AY3137" s="441"/>
      <c r="BC3137" s="441"/>
      <c r="BD3137" s="441"/>
      <c r="BE3137" s="441"/>
      <c r="BF3137" s="441"/>
      <c r="BG3137" s="441"/>
      <c r="BH3137" s="441"/>
      <c r="BI3137" s="441"/>
      <c r="BJ3137" s="441"/>
      <c r="BK3137" s="441"/>
    </row>
    <row r="3138" spans="1:63" x14ac:dyDescent="0.25">
      <c r="A3138" s="443"/>
      <c r="B3138" s="438"/>
      <c r="C3138" s="441"/>
      <c r="D3138" s="441"/>
      <c r="E3138" s="441"/>
      <c r="I3138" s="442"/>
      <c r="Q3138" s="443"/>
      <c r="S3138" s="443"/>
      <c r="T3138" s="441"/>
      <c r="U3138" s="444"/>
      <c r="V3138" s="438"/>
      <c r="W3138" s="443"/>
      <c r="X3138" s="443"/>
      <c r="Y3138" s="441"/>
      <c r="Z3138" s="445"/>
      <c r="AA3138" s="441"/>
      <c r="AB3138" s="443"/>
      <c r="AC3138" s="441"/>
      <c r="AD3138" s="444"/>
      <c r="AG3138" s="441"/>
      <c r="AH3138" s="441"/>
      <c r="AI3138" s="443"/>
      <c r="AL3138" s="441"/>
      <c r="AN3138" s="441"/>
      <c r="AO3138" s="443"/>
      <c r="AP3138" s="441"/>
      <c r="AQ3138" s="441"/>
      <c r="AR3138" s="441"/>
      <c r="AS3138" s="441"/>
      <c r="AT3138" s="441"/>
      <c r="AU3138" s="441"/>
      <c r="AV3138" s="443"/>
      <c r="AW3138" s="442"/>
      <c r="AY3138" s="441"/>
      <c r="BC3138" s="441"/>
      <c r="BD3138" s="441"/>
      <c r="BE3138" s="441"/>
      <c r="BF3138" s="441"/>
      <c r="BG3138" s="441"/>
      <c r="BH3138" s="441"/>
      <c r="BI3138" s="441"/>
      <c r="BJ3138" s="441"/>
      <c r="BK3138" s="441"/>
    </row>
    <row r="3139" spans="1:63" x14ac:dyDescent="0.25">
      <c r="A3139" s="443"/>
      <c r="B3139" s="438"/>
      <c r="C3139" s="441"/>
      <c r="D3139" s="441"/>
      <c r="E3139" s="441"/>
      <c r="I3139" s="442"/>
      <c r="Q3139" s="443"/>
      <c r="S3139" s="443"/>
      <c r="T3139" s="441"/>
      <c r="U3139" s="444"/>
      <c r="V3139" s="438"/>
      <c r="W3139" s="443"/>
      <c r="X3139" s="443"/>
      <c r="Y3139" s="441"/>
      <c r="Z3139" s="445"/>
      <c r="AA3139" s="441"/>
      <c r="AB3139" s="443"/>
      <c r="AC3139" s="441"/>
      <c r="AD3139" s="444"/>
      <c r="AG3139" s="441"/>
      <c r="AH3139" s="441"/>
      <c r="AI3139" s="443"/>
      <c r="AL3139" s="441"/>
      <c r="AN3139" s="441"/>
      <c r="AO3139" s="443"/>
      <c r="AP3139" s="441"/>
      <c r="AQ3139" s="441"/>
      <c r="AR3139" s="441"/>
      <c r="AS3139" s="441"/>
      <c r="AT3139" s="441"/>
      <c r="AU3139" s="441"/>
      <c r="AV3139" s="443"/>
      <c r="AW3139" s="442"/>
      <c r="AY3139" s="441"/>
      <c r="BC3139" s="441"/>
      <c r="BD3139" s="441"/>
      <c r="BE3139" s="441"/>
      <c r="BF3139" s="441"/>
      <c r="BG3139" s="441"/>
      <c r="BH3139" s="441"/>
      <c r="BI3139" s="441"/>
      <c r="BJ3139" s="441"/>
      <c r="BK3139" s="441"/>
    </row>
    <row r="3140" spans="1:63" x14ac:dyDescent="0.25">
      <c r="A3140" s="443"/>
      <c r="B3140" s="438"/>
      <c r="C3140" s="441"/>
      <c r="D3140" s="441"/>
      <c r="E3140" s="441"/>
      <c r="I3140" s="442"/>
      <c r="Q3140" s="443"/>
      <c r="S3140" s="443"/>
      <c r="T3140" s="441"/>
      <c r="U3140" s="444"/>
      <c r="V3140" s="438"/>
      <c r="W3140" s="443"/>
      <c r="X3140" s="443"/>
      <c r="Y3140" s="441"/>
      <c r="Z3140" s="445"/>
      <c r="AA3140" s="441"/>
      <c r="AB3140" s="443"/>
      <c r="AC3140" s="441"/>
      <c r="AD3140" s="444"/>
      <c r="AG3140" s="441"/>
      <c r="AH3140" s="441"/>
      <c r="AI3140" s="443"/>
      <c r="AL3140" s="441"/>
      <c r="AN3140" s="441"/>
      <c r="AO3140" s="443"/>
      <c r="AP3140" s="441"/>
      <c r="AQ3140" s="441"/>
      <c r="AR3140" s="441"/>
      <c r="AS3140" s="441"/>
      <c r="AT3140" s="441"/>
      <c r="AU3140" s="441"/>
      <c r="AV3140" s="443"/>
      <c r="AW3140" s="442"/>
      <c r="AY3140" s="441"/>
      <c r="BC3140" s="441"/>
      <c r="BD3140" s="441"/>
      <c r="BE3140" s="441"/>
      <c r="BF3140" s="441"/>
      <c r="BG3140" s="441"/>
      <c r="BH3140" s="441"/>
      <c r="BI3140" s="441"/>
      <c r="BJ3140" s="441"/>
      <c r="BK3140" s="441"/>
    </row>
    <row r="3141" spans="1:63" x14ac:dyDescent="0.25">
      <c r="A3141" s="443"/>
      <c r="B3141" s="438"/>
      <c r="C3141" s="441"/>
      <c r="D3141" s="441"/>
      <c r="E3141" s="441"/>
      <c r="I3141" s="442"/>
      <c r="Q3141" s="443"/>
      <c r="S3141" s="443"/>
      <c r="T3141" s="441"/>
      <c r="U3141" s="444"/>
      <c r="V3141" s="438"/>
      <c r="W3141" s="443"/>
      <c r="X3141" s="443"/>
      <c r="Y3141" s="441"/>
      <c r="Z3141" s="445"/>
      <c r="AA3141" s="441"/>
      <c r="AB3141" s="443"/>
      <c r="AC3141" s="441"/>
      <c r="AD3141" s="444"/>
      <c r="AG3141" s="441"/>
      <c r="AH3141" s="441"/>
      <c r="AI3141" s="443"/>
      <c r="AL3141" s="441"/>
      <c r="AN3141" s="441"/>
      <c r="AO3141" s="443"/>
      <c r="AP3141" s="441"/>
      <c r="AQ3141" s="441"/>
      <c r="AR3141" s="441"/>
      <c r="AS3141" s="441"/>
      <c r="AT3141" s="441"/>
      <c r="AU3141" s="441"/>
      <c r="AV3141" s="443"/>
      <c r="AW3141" s="442"/>
      <c r="AY3141" s="441"/>
      <c r="BC3141" s="441"/>
      <c r="BD3141" s="441"/>
      <c r="BE3141" s="441"/>
      <c r="BF3141" s="441"/>
      <c r="BG3141" s="441"/>
      <c r="BH3141" s="441"/>
      <c r="BI3141" s="441"/>
      <c r="BJ3141" s="441"/>
      <c r="BK3141" s="441"/>
    </row>
    <row r="3142" spans="1:63" x14ac:dyDescent="0.25">
      <c r="A3142" s="443"/>
      <c r="B3142" s="438"/>
      <c r="C3142" s="441"/>
      <c r="D3142" s="441"/>
      <c r="E3142" s="441"/>
      <c r="I3142" s="442"/>
      <c r="Q3142" s="443"/>
      <c r="S3142" s="443"/>
      <c r="T3142" s="441"/>
      <c r="U3142" s="444"/>
      <c r="V3142" s="438"/>
      <c r="W3142" s="443"/>
      <c r="X3142" s="443"/>
      <c r="Y3142" s="441"/>
      <c r="Z3142" s="445"/>
      <c r="AA3142" s="441"/>
      <c r="AB3142" s="443"/>
      <c r="AC3142" s="441"/>
      <c r="AD3142" s="444"/>
      <c r="AG3142" s="441"/>
      <c r="AH3142" s="441"/>
      <c r="AI3142" s="443"/>
      <c r="AL3142" s="441"/>
      <c r="AN3142" s="441"/>
      <c r="AO3142" s="443"/>
      <c r="AP3142" s="441"/>
      <c r="AQ3142" s="441"/>
      <c r="AR3142" s="441"/>
      <c r="AS3142" s="441"/>
      <c r="AT3142" s="441"/>
      <c r="AU3142" s="441"/>
      <c r="AV3142" s="443"/>
      <c r="AW3142" s="442"/>
      <c r="AY3142" s="441"/>
      <c r="BC3142" s="441"/>
      <c r="BD3142" s="441"/>
      <c r="BE3142" s="441"/>
      <c r="BF3142" s="441"/>
      <c r="BG3142" s="441"/>
      <c r="BH3142" s="441"/>
      <c r="BI3142" s="441"/>
      <c r="BJ3142" s="441"/>
      <c r="BK3142" s="441"/>
    </row>
    <row r="3143" spans="1:63" x14ac:dyDescent="0.25">
      <c r="A3143" s="443"/>
      <c r="B3143" s="438"/>
      <c r="C3143" s="441"/>
      <c r="D3143" s="441"/>
      <c r="E3143" s="441"/>
      <c r="I3143" s="442"/>
      <c r="Q3143" s="443"/>
      <c r="S3143" s="443"/>
      <c r="T3143" s="441"/>
      <c r="U3143" s="444"/>
      <c r="V3143" s="438"/>
      <c r="W3143" s="443"/>
      <c r="X3143" s="443"/>
      <c r="Y3143" s="441"/>
      <c r="Z3143" s="445"/>
      <c r="AA3143" s="441"/>
      <c r="AB3143" s="443"/>
      <c r="AC3143" s="441"/>
      <c r="AD3143" s="444"/>
      <c r="AG3143" s="441"/>
      <c r="AH3143" s="441"/>
      <c r="AI3143" s="443"/>
      <c r="AL3143" s="441"/>
      <c r="AN3143" s="441"/>
      <c r="AO3143" s="443"/>
      <c r="AP3143" s="441"/>
      <c r="AQ3143" s="441"/>
      <c r="AR3143" s="441"/>
      <c r="AS3143" s="441"/>
      <c r="AT3143" s="441"/>
      <c r="AU3143" s="441"/>
      <c r="AV3143" s="443"/>
      <c r="AW3143" s="442"/>
      <c r="AY3143" s="441"/>
      <c r="BC3143" s="441"/>
      <c r="BD3143" s="441"/>
      <c r="BE3143" s="441"/>
      <c r="BF3143" s="441"/>
      <c r="BG3143" s="441"/>
      <c r="BH3143" s="441"/>
      <c r="BI3143" s="441"/>
      <c r="BJ3143" s="441"/>
      <c r="BK3143" s="441"/>
    </row>
    <row r="3144" spans="1:63" x14ac:dyDescent="0.25">
      <c r="A3144" s="443"/>
      <c r="B3144" s="438"/>
      <c r="C3144" s="441"/>
      <c r="D3144" s="441"/>
      <c r="E3144" s="441"/>
      <c r="I3144" s="442"/>
      <c r="Q3144" s="443"/>
      <c r="S3144" s="443"/>
      <c r="T3144" s="441"/>
      <c r="U3144" s="444"/>
      <c r="V3144" s="438"/>
      <c r="W3144" s="443"/>
      <c r="X3144" s="443"/>
      <c r="Y3144" s="441"/>
      <c r="Z3144" s="445"/>
      <c r="AA3144" s="441"/>
      <c r="AB3144" s="443"/>
      <c r="AC3144" s="441"/>
      <c r="AD3144" s="444"/>
      <c r="AG3144" s="441"/>
      <c r="AH3144" s="441"/>
      <c r="AI3144" s="443"/>
      <c r="AL3144" s="441"/>
      <c r="AN3144" s="441"/>
      <c r="AO3144" s="443"/>
      <c r="AP3144" s="441"/>
      <c r="AQ3144" s="441"/>
      <c r="AR3144" s="441"/>
      <c r="AS3144" s="441"/>
      <c r="AT3144" s="441"/>
      <c r="AU3144" s="441"/>
      <c r="AV3144" s="443"/>
      <c r="AW3144" s="442"/>
      <c r="AY3144" s="441"/>
      <c r="BC3144" s="441"/>
      <c r="BD3144" s="441"/>
      <c r="BE3144" s="441"/>
      <c r="BF3144" s="441"/>
      <c r="BG3144" s="441"/>
      <c r="BH3144" s="441"/>
      <c r="BI3144" s="441"/>
      <c r="BJ3144" s="441"/>
      <c r="BK3144" s="441"/>
    </row>
    <row r="3145" spans="1:63" x14ac:dyDescent="0.25">
      <c r="A3145" s="443"/>
      <c r="B3145" s="438"/>
      <c r="C3145" s="441"/>
      <c r="D3145" s="441"/>
      <c r="E3145" s="441"/>
      <c r="I3145" s="442"/>
      <c r="Q3145" s="443"/>
      <c r="S3145" s="443"/>
      <c r="T3145" s="441"/>
      <c r="U3145" s="444"/>
      <c r="V3145" s="438"/>
      <c r="W3145" s="443"/>
      <c r="X3145" s="443"/>
      <c r="Y3145" s="441"/>
      <c r="Z3145" s="445"/>
      <c r="AA3145" s="441"/>
      <c r="AB3145" s="443"/>
      <c r="AC3145" s="441"/>
      <c r="AD3145" s="444"/>
      <c r="AG3145" s="441"/>
      <c r="AH3145" s="441"/>
      <c r="AI3145" s="443"/>
      <c r="AL3145" s="441"/>
      <c r="AN3145" s="441"/>
      <c r="AO3145" s="443"/>
      <c r="AP3145" s="441"/>
      <c r="AQ3145" s="441"/>
      <c r="AR3145" s="441"/>
      <c r="AS3145" s="441"/>
      <c r="AT3145" s="441"/>
      <c r="AU3145" s="441"/>
      <c r="AV3145" s="443"/>
      <c r="AW3145" s="442"/>
      <c r="AY3145" s="441"/>
      <c r="BC3145" s="441"/>
      <c r="BD3145" s="441"/>
      <c r="BE3145" s="441"/>
      <c r="BF3145" s="441"/>
      <c r="BG3145" s="441"/>
      <c r="BH3145" s="441"/>
      <c r="BI3145" s="441"/>
      <c r="BJ3145" s="441"/>
      <c r="BK3145" s="441"/>
    </row>
    <row r="3146" spans="1:63" x14ac:dyDescent="0.25">
      <c r="A3146" s="443"/>
      <c r="B3146" s="438"/>
      <c r="C3146" s="441"/>
      <c r="D3146" s="441"/>
      <c r="E3146" s="441"/>
      <c r="I3146" s="442"/>
      <c r="Q3146" s="443"/>
      <c r="S3146" s="443"/>
      <c r="T3146" s="441"/>
      <c r="U3146" s="444"/>
      <c r="V3146" s="438"/>
      <c r="W3146" s="443"/>
      <c r="X3146" s="443"/>
      <c r="Y3146" s="441"/>
      <c r="Z3146" s="445"/>
      <c r="AA3146" s="441"/>
      <c r="AB3146" s="443"/>
      <c r="AC3146" s="441"/>
      <c r="AD3146" s="444"/>
      <c r="AG3146" s="441"/>
      <c r="AH3146" s="441"/>
      <c r="AI3146" s="443"/>
      <c r="AL3146" s="441"/>
      <c r="AN3146" s="441"/>
      <c r="AO3146" s="443"/>
      <c r="AP3146" s="441"/>
      <c r="AQ3146" s="441"/>
      <c r="AR3146" s="441"/>
      <c r="AS3146" s="441"/>
      <c r="AT3146" s="441"/>
      <c r="AU3146" s="441"/>
      <c r="AV3146" s="443"/>
      <c r="AW3146" s="442"/>
      <c r="AY3146" s="441"/>
      <c r="BC3146" s="441"/>
      <c r="BD3146" s="441"/>
      <c r="BE3146" s="441"/>
      <c r="BF3146" s="441"/>
      <c r="BG3146" s="441"/>
      <c r="BH3146" s="441"/>
      <c r="BI3146" s="441"/>
      <c r="BJ3146" s="441"/>
      <c r="BK3146" s="441"/>
    </row>
    <row r="3147" spans="1:63" x14ac:dyDescent="0.25">
      <c r="A3147" s="443"/>
      <c r="B3147" s="438"/>
      <c r="C3147" s="441"/>
      <c r="D3147" s="441"/>
      <c r="E3147" s="441"/>
      <c r="I3147" s="442"/>
      <c r="Q3147" s="443"/>
      <c r="S3147" s="443"/>
      <c r="T3147" s="441"/>
      <c r="U3147" s="444"/>
      <c r="V3147" s="438"/>
      <c r="W3147" s="443"/>
      <c r="X3147" s="443"/>
      <c r="Y3147" s="441"/>
      <c r="Z3147" s="445"/>
      <c r="AA3147" s="441"/>
      <c r="AB3147" s="443"/>
      <c r="AC3147" s="441"/>
      <c r="AD3147" s="444"/>
      <c r="AG3147" s="441"/>
      <c r="AH3147" s="441"/>
      <c r="AI3147" s="443"/>
      <c r="AL3147" s="441"/>
      <c r="AN3147" s="441"/>
      <c r="AO3147" s="443"/>
      <c r="AP3147" s="441"/>
      <c r="AQ3147" s="441"/>
      <c r="AR3147" s="441"/>
      <c r="AS3147" s="441"/>
      <c r="AT3147" s="441"/>
      <c r="AU3147" s="441"/>
      <c r="AV3147" s="443"/>
      <c r="AW3147" s="442"/>
      <c r="AY3147" s="441"/>
      <c r="BC3147" s="441"/>
      <c r="BD3147" s="441"/>
      <c r="BE3147" s="441"/>
      <c r="BF3147" s="441"/>
      <c r="BG3147" s="441"/>
      <c r="BH3147" s="441"/>
      <c r="BI3147" s="441"/>
      <c r="BJ3147" s="441"/>
      <c r="BK3147" s="441"/>
    </row>
    <row r="3148" spans="1:63" x14ac:dyDescent="0.25">
      <c r="A3148" s="443"/>
      <c r="B3148" s="438"/>
      <c r="C3148" s="441"/>
      <c r="D3148" s="441"/>
      <c r="E3148" s="441"/>
      <c r="I3148" s="442"/>
      <c r="Q3148" s="443"/>
      <c r="S3148" s="443"/>
      <c r="T3148" s="441"/>
      <c r="U3148" s="444"/>
      <c r="V3148" s="438"/>
      <c r="W3148" s="443"/>
      <c r="X3148" s="443"/>
      <c r="Y3148" s="441"/>
      <c r="Z3148" s="445"/>
      <c r="AA3148" s="441"/>
      <c r="AB3148" s="443"/>
      <c r="AC3148" s="441"/>
      <c r="AD3148" s="444"/>
      <c r="AG3148" s="441"/>
      <c r="AH3148" s="441"/>
      <c r="AI3148" s="443"/>
      <c r="AL3148" s="441"/>
      <c r="AN3148" s="441"/>
      <c r="AO3148" s="443"/>
      <c r="AP3148" s="441"/>
      <c r="AQ3148" s="441"/>
      <c r="AR3148" s="441"/>
      <c r="AS3148" s="441"/>
      <c r="AT3148" s="441"/>
      <c r="AU3148" s="441"/>
      <c r="AV3148" s="443"/>
      <c r="AW3148" s="442"/>
      <c r="AY3148" s="441"/>
      <c r="BC3148" s="441"/>
      <c r="BD3148" s="441"/>
      <c r="BE3148" s="441"/>
      <c r="BF3148" s="441"/>
      <c r="BG3148" s="441"/>
      <c r="BH3148" s="441"/>
      <c r="BI3148" s="441"/>
      <c r="BJ3148" s="441"/>
      <c r="BK3148" s="441"/>
    </row>
    <row r="3149" spans="1:63" x14ac:dyDescent="0.25">
      <c r="A3149" s="443"/>
      <c r="B3149" s="438"/>
      <c r="C3149" s="441"/>
      <c r="D3149" s="441"/>
      <c r="E3149" s="441"/>
      <c r="I3149" s="442"/>
      <c r="Q3149" s="443"/>
      <c r="S3149" s="443"/>
      <c r="T3149" s="441"/>
      <c r="U3149" s="444"/>
      <c r="V3149" s="438"/>
      <c r="W3149" s="443"/>
      <c r="X3149" s="443"/>
      <c r="Y3149" s="441"/>
      <c r="Z3149" s="445"/>
      <c r="AA3149" s="441"/>
      <c r="AB3149" s="443"/>
      <c r="AC3149" s="441"/>
      <c r="AD3149" s="444"/>
      <c r="AG3149" s="441"/>
      <c r="AH3149" s="441"/>
      <c r="AI3149" s="443"/>
      <c r="AL3149" s="441"/>
      <c r="AN3149" s="441"/>
      <c r="AO3149" s="443"/>
      <c r="AP3149" s="441"/>
      <c r="AQ3149" s="441"/>
      <c r="AR3149" s="441"/>
      <c r="AS3149" s="441"/>
      <c r="AT3149" s="441"/>
      <c r="AU3149" s="441"/>
      <c r="AV3149" s="443"/>
      <c r="AW3149" s="442"/>
      <c r="AY3149" s="441"/>
      <c r="BC3149" s="441"/>
      <c r="BD3149" s="441"/>
      <c r="BE3149" s="441"/>
      <c r="BF3149" s="441"/>
      <c r="BG3149" s="441"/>
      <c r="BH3149" s="441"/>
      <c r="BI3149" s="441"/>
      <c r="BJ3149" s="441"/>
      <c r="BK3149" s="441"/>
    </row>
    <row r="3150" spans="1:63" x14ac:dyDescent="0.25">
      <c r="A3150" s="443"/>
      <c r="B3150" s="438"/>
      <c r="C3150" s="441"/>
      <c r="D3150" s="441"/>
      <c r="E3150" s="441"/>
      <c r="I3150" s="442"/>
      <c r="Q3150" s="443"/>
      <c r="S3150" s="443"/>
      <c r="T3150" s="441"/>
      <c r="U3150" s="444"/>
      <c r="V3150" s="438"/>
      <c r="W3150" s="443"/>
      <c r="X3150" s="443"/>
      <c r="Y3150" s="441"/>
      <c r="Z3150" s="445"/>
      <c r="AA3150" s="441"/>
      <c r="AB3150" s="443"/>
      <c r="AC3150" s="441"/>
      <c r="AD3150" s="444"/>
      <c r="AG3150" s="441"/>
      <c r="AH3150" s="441"/>
      <c r="AI3150" s="443"/>
      <c r="AL3150" s="441"/>
      <c r="AN3150" s="441"/>
      <c r="AO3150" s="443"/>
      <c r="AP3150" s="441"/>
      <c r="AQ3150" s="441"/>
      <c r="AR3150" s="441"/>
      <c r="AS3150" s="441"/>
      <c r="AT3150" s="441"/>
      <c r="AU3150" s="441"/>
      <c r="AV3150" s="443"/>
      <c r="AW3150" s="442"/>
      <c r="AY3150" s="441"/>
      <c r="BC3150" s="441"/>
      <c r="BD3150" s="441"/>
      <c r="BE3150" s="441"/>
      <c r="BF3150" s="441"/>
      <c r="BG3150" s="441"/>
      <c r="BH3150" s="441"/>
      <c r="BI3150" s="441"/>
      <c r="BJ3150" s="441"/>
      <c r="BK3150" s="441"/>
    </row>
    <row r="3151" spans="1:63" x14ac:dyDescent="0.25">
      <c r="A3151" s="443"/>
      <c r="B3151" s="438"/>
      <c r="C3151" s="441"/>
      <c r="D3151" s="441"/>
      <c r="E3151" s="441"/>
      <c r="I3151" s="442"/>
      <c r="Q3151" s="443"/>
      <c r="S3151" s="443"/>
      <c r="T3151" s="441"/>
      <c r="U3151" s="444"/>
      <c r="V3151" s="438"/>
      <c r="W3151" s="443"/>
      <c r="X3151" s="443"/>
      <c r="Y3151" s="441"/>
      <c r="Z3151" s="445"/>
      <c r="AA3151" s="441"/>
      <c r="AB3151" s="443"/>
      <c r="AC3151" s="441"/>
      <c r="AD3151" s="444"/>
      <c r="AG3151" s="441"/>
      <c r="AH3151" s="441"/>
      <c r="AI3151" s="443"/>
      <c r="AL3151" s="441"/>
      <c r="AN3151" s="441"/>
      <c r="AO3151" s="443"/>
      <c r="AP3151" s="441"/>
      <c r="AQ3151" s="441"/>
      <c r="AR3151" s="441"/>
      <c r="AS3151" s="441"/>
      <c r="AT3151" s="441"/>
      <c r="AU3151" s="441"/>
      <c r="AV3151" s="443"/>
      <c r="AW3151" s="442"/>
      <c r="AY3151" s="441"/>
      <c r="BC3151" s="441"/>
      <c r="BD3151" s="441"/>
      <c r="BE3151" s="441"/>
      <c r="BF3151" s="441"/>
      <c r="BG3151" s="441"/>
      <c r="BH3151" s="441"/>
      <c r="BI3151" s="441"/>
      <c r="BJ3151" s="441"/>
      <c r="BK3151" s="441"/>
    </row>
    <row r="3152" spans="1:63" x14ac:dyDescent="0.25">
      <c r="A3152" s="443"/>
      <c r="B3152" s="438"/>
      <c r="C3152" s="441"/>
      <c r="D3152" s="441"/>
      <c r="E3152" s="441"/>
      <c r="I3152" s="442"/>
      <c r="Q3152" s="443"/>
      <c r="S3152" s="443"/>
      <c r="T3152" s="441"/>
      <c r="U3152" s="444"/>
      <c r="V3152" s="438"/>
      <c r="W3152" s="443"/>
      <c r="X3152" s="443"/>
      <c r="Y3152" s="441"/>
      <c r="Z3152" s="445"/>
      <c r="AA3152" s="441"/>
      <c r="AB3152" s="443"/>
      <c r="AC3152" s="441"/>
      <c r="AD3152" s="444"/>
      <c r="AG3152" s="441"/>
      <c r="AH3152" s="441"/>
      <c r="AI3152" s="443"/>
      <c r="AL3152" s="441"/>
      <c r="AN3152" s="441"/>
      <c r="AO3152" s="443"/>
      <c r="AP3152" s="441"/>
      <c r="AQ3152" s="441"/>
      <c r="AR3152" s="441"/>
      <c r="AS3152" s="441"/>
      <c r="AT3152" s="441"/>
      <c r="AU3152" s="441"/>
      <c r="AV3152" s="443"/>
      <c r="AW3152" s="442"/>
      <c r="AY3152" s="441"/>
      <c r="BC3152" s="441"/>
      <c r="BD3152" s="441"/>
      <c r="BE3152" s="441"/>
      <c r="BF3152" s="441"/>
      <c r="BG3152" s="441"/>
      <c r="BH3152" s="441"/>
      <c r="BI3152" s="441"/>
      <c r="BJ3152" s="441"/>
      <c r="BK3152" s="441"/>
    </row>
    <row r="3153" spans="1:63" x14ac:dyDescent="0.25">
      <c r="A3153" s="443"/>
      <c r="B3153" s="438"/>
      <c r="C3153" s="441"/>
      <c r="D3153" s="441"/>
      <c r="E3153" s="441"/>
      <c r="I3153" s="442"/>
      <c r="Q3153" s="443"/>
      <c r="S3153" s="443"/>
      <c r="T3153" s="441"/>
      <c r="U3153" s="444"/>
      <c r="V3153" s="438"/>
      <c r="W3153" s="443"/>
      <c r="X3153" s="443"/>
      <c r="Y3153" s="441"/>
      <c r="Z3153" s="445"/>
      <c r="AA3153" s="441"/>
      <c r="AB3153" s="443"/>
      <c r="AC3153" s="441"/>
      <c r="AD3153" s="444"/>
      <c r="AG3153" s="441"/>
      <c r="AH3153" s="441"/>
      <c r="AI3153" s="443"/>
      <c r="AL3153" s="441"/>
      <c r="AN3153" s="441"/>
      <c r="AO3153" s="443"/>
      <c r="AP3153" s="441"/>
      <c r="AQ3153" s="441"/>
      <c r="AR3153" s="441"/>
      <c r="AS3153" s="441"/>
      <c r="AT3153" s="441"/>
      <c r="AU3153" s="441"/>
      <c r="AV3153" s="443"/>
      <c r="AW3153" s="442"/>
      <c r="AY3153" s="441"/>
      <c r="BC3153" s="441"/>
      <c r="BD3153" s="441"/>
      <c r="BE3153" s="441"/>
      <c r="BF3153" s="441"/>
      <c r="BG3153" s="441"/>
      <c r="BH3153" s="441"/>
      <c r="BI3153" s="441"/>
      <c r="BJ3153" s="441"/>
      <c r="BK3153" s="441"/>
    </row>
    <row r="3154" spans="1:63" x14ac:dyDescent="0.25">
      <c r="A3154" s="443"/>
      <c r="B3154" s="438"/>
      <c r="C3154" s="441"/>
      <c r="D3154" s="441"/>
      <c r="E3154" s="441"/>
      <c r="I3154" s="442"/>
      <c r="Q3154" s="443"/>
      <c r="S3154" s="443"/>
      <c r="T3154" s="441"/>
      <c r="U3154" s="444"/>
      <c r="V3154" s="438"/>
      <c r="W3154" s="443"/>
      <c r="X3154" s="443"/>
      <c r="Y3154" s="441"/>
      <c r="Z3154" s="445"/>
      <c r="AA3154" s="441"/>
      <c r="AB3154" s="443"/>
      <c r="AC3154" s="441"/>
      <c r="AD3154" s="444"/>
      <c r="AG3154" s="441"/>
      <c r="AH3154" s="441"/>
      <c r="AI3154" s="443"/>
      <c r="AL3154" s="441"/>
      <c r="AN3154" s="441"/>
      <c r="AO3154" s="443"/>
      <c r="AP3154" s="441"/>
      <c r="AQ3154" s="441"/>
      <c r="AR3154" s="441"/>
      <c r="AS3154" s="441"/>
      <c r="AT3154" s="441"/>
      <c r="AU3154" s="441"/>
      <c r="AV3154" s="443"/>
      <c r="AW3154" s="442"/>
      <c r="AY3154" s="441"/>
      <c r="BC3154" s="441"/>
      <c r="BD3154" s="441"/>
      <c r="BE3154" s="441"/>
      <c r="BF3154" s="441"/>
      <c r="BG3154" s="441"/>
      <c r="BH3154" s="441"/>
      <c r="BI3154" s="441"/>
      <c r="BJ3154" s="441"/>
      <c r="BK3154" s="441"/>
    </row>
    <row r="3155" spans="1:63" x14ac:dyDescent="0.25">
      <c r="A3155" s="443"/>
      <c r="B3155" s="438"/>
      <c r="C3155" s="441"/>
      <c r="D3155" s="441"/>
      <c r="E3155" s="441"/>
      <c r="I3155" s="442"/>
      <c r="Q3155" s="443"/>
      <c r="S3155" s="443"/>
      <c r="T3155" s="441"/>
      <c r="U3155" s="444"/>
      <c r="V3155" s="438"/>
      <c r="W3155" s="443"/>
      <c r="X3155" s="443"/>
      <c r="Y3155" s="441"/>
      <c r="Z3155" s="445"/>
      <c r="AA3155" s="441"/>
      <c r="AB3155" s="443"/>
      <c r="AC3155" s="441"/>
      <c r="AD3155" s="444"/>
      <c r="AG3155" s="441"/>
      <c r="AH3155" s="441"/>
      <c r="AI3155" s="443"/>
      <c r="AL3155" s="441"/>
      <c r="AN3155" s="441"/>
      <c r="AO3155" s="443"/>
      <c r="AP3155" s="441"/>
      <c r="AQ3155" s="441"/>
      <c r="AR3155" s="441"/>
      <c r="AS3155" s="441"/>
      <c r="AT3155" s="441"/>
      <c r="AU3155" s="441"/>
      <c r="AV3155" s="443"/>
      <c r="AW3155" s="442"/>
      <c r="AY3155" s="441"/>
      <c r="BC3155" s="441"/>
      <c r="BD3155" s="441"/>
      <c r="BE3155" s="441"/>
      <c r="BF3155" s="441"/>
      <c r="BG3155" s="441"/>
      <c r="BH3155" s="441"/>
      <c r="BI3155" s="441"/>
      <c r="BJ3155" s="441"/>
      <c r="BK3155" s="441"/>
    </row>
    <row r="3156" spans="1:63" x14ac:dyDescent="0.25">
      <c r="A3156" s="443"/>
      <c r="B3156" s="438"/>
      <c r="C3156" s="441"/>
      <c r="D3156" s="441"/>
      <c r="E3156" s="441"/>
      <c r="I3156" s="442"/>
      <c r="Q3156" s="443"/>
      <c r="S3156" s="443"/>
      <c r="T3156" s="441"/>
      <c r="U3156" s="444"/>
      <c r="V3156" s="438"/>
      <c r="W3156" s="443"/>
      <c r="X3156" s="443"/>
      <c r="Y3156" s="441"/>
      <c r="Z3156" s="445"/>
      <c r="AA3156" s="441"/>
      <c r="AB3156" s="443"/>
      <c r="AC3156" s="441"/>
      <c r="AD3156" s="444"/>
      <c r="AG3156" s="441"/>
      <c r="AH3156" s="441"/>
      <c r="AI3156" s="443"/>
      <c r="AL3156" s="441"/>
      <c r="AN3156" s="441"/>
      <c r="AO3156" s="443"/>
      <c r="AP3156" s="441"/>
      <c r="AQ3156" s="441"/>
      <c r="AR3156" s="441"/>
      <c r="AS3156" s="441"/>
      <c r="AT3156" s="441"/>
      <c r="AU3156" s="441"/>
      <c r="AV3156" s="443"/>
      <c r="AW3156" s="442"/>
      <c r="AY3156" s="441"/>
      <c r="BC3156" s="441"/>
      <c r="BD3156" s="441"/>
      <c r="BE3156" s="441"/>
      <c r="BF3156" s="441"/>
      <c r="BG3156" s="441"/>
      <c r="BH3156" s="441"/>
      <c r="BI3156" s="441"/>
      <c r="BJ3156" s="441"/>
      <c r="BK3156" s="441"/>
    </row>
    <row r="3157" spans="1:63" x14ac:dyDescent="0.25">
      <c r="A3157" s="443"/>
      <c r="B3157" s="438"/>
      <c r="C3157" s="441"/>
      <c r="D3157" s="441"/>
      <c r="E3157" s="441"/>
      <c r="I3157" s="442"/>
      <c r="Q3157" s="443"/>
      <c r="S3157" s="443"/>
      <c r="T3157" s="441"/>
      <c r="U3157" s="444"/>
      <c r="V3157" s="438"/>
      <c r="W3157" s="443"/>
      <c r="X3157" s="443"/>
      <c r="Y3157" s="441"/>
      <c r="Z3157" s="445"/>
      <c r="AA3157" s="441"/>
      <c r="AB3157" s="443"/>
      <c r="AC3157" s="441"/>
      <c r="AD3157" s="444"/>
      <c r="AG3157" s="441"/>
      <c r="AH3157" s="441"/>
      <c r="AI3157" s="443"/>
      <c r="AL3157" s="441"/>
      <c r="AN3157" s="441"/>
      <c r="AO3157" s="443"/>
      <c r="AP3157" s="441"/>
      <c r="AQ3157" s="441"/>
      <c r="AR3157" s="441"/>
      <c r="AS3157" s="441"/>
      <c r="AT3157" s="441"/>
      <c r="AU3157" s="441"/>
      <c r="AV3157" s="443"/>
      <c r="AW3157" s="442"/>
      <c r="AY3157" s="441"/>
      <c r="BC3157" s="441"/>
      <c r="BD3157" s="441"/>
      <c r="BE3157" s="441"/>
      <c r="BF3157" s="441"/>
      <c r="BG3157" s="441"/>
      <c r="BH3157" s="441"/>
      <c r="BI3157" s="441"/>
      <c r="BJ3157" s="441"/>
      <c r="BK3157" s="441"/>
    </row>
    <row r="3158" spans="1:63" x14ac:dyDescent="0.25">
      <c r="A3158" s="443"/>
      <c r="B3158" s="438"/>
      <c r="C3158" s="441"/>
      <c r="D3158" s="441"/>
      <c r="E3158" s="441"/>
      <c r="I3158" s="442"/>
      <c r="Q3158" s="443"/>
      <c r="S3158" s="443"/>
      <c r="T3158" s="441"/>
      <c r="U3158" s="444"/>
      <c r="V3158" s="438"/>
      <c r="W3158" s="443"/>
      <c r="X3158" s="443"/>
      <c r="Y3158" s="441"/>
      <c r="Z3158" s="445"/>
      <c r="AA3158" s="441"/>
      <c r="AB3158" s="443"/>
      <c r="AC3158" s="441"/>
      <c r="AD3158" s="444"/>
      <c r="AG3158" s="441"/>
      <c r="AH3158" s="441"/>
      <c r="AI3158" s="443"/>
      <c r="AL3158" s="441"/>
      <c r="AN3158" s="441"/>
      <c r="AO3158" s="443"/>
      <c r="AP3158" s="441"/>
      <c r="AQ3158" s="441"/>
      <c r="AR3158" s="441"/>
      <c r="AS3158" s="441"/>
      <c r="AT3158" s="441"/>
      <c r="AU3158" s="441"/>
      <c r="AV3158" s="443"/>
      <c r="AW3158" s="442"/>
      <c r="AY3158" s="441"/>
      <c r="BC3158" s="441"/>
      <c r="BD3158" s="441"/>
      <c r="BE3158" s="441"/>
      <c r="BF3158" s="441"/>
      <c r="BG3158" s="441"/>
      <c r="BH3158" s="441"/>
      <c r="BI3158" s="441"/>
      <c r="BJ3158" s="441"/>
      <c r="BK3158" s="441"/>
    </row>
    <row r="3159" spans="1:63" x14ac:dyDescent="0.25">
      <c r="A3159" s="443"/>
      <c r="B3159" s="438"/>
      <c r="C3159" s="441"/>
      <c r="D3159" s="441"/>
      <c r="E3159" s="441"/>
      <c r="I3159" s="442"/>
      <c r="Q3159" s="443"/>
      <c r="S3159" s="443"/>
      <c r="T3159" s="441"/>
      <c r="U3159" s="444"/>
      <c r="V3159" s="438"/>
      <c r="W3159" s="443"/>
      <c r="X3159" s="443"/>
      <c r="Y3159" s="441"/>
      <c r="Z3159" s="445"/>
      <c r="AA3159" s="441"/>
      <c r="AB3159" s="443"/>
      <c r="AC3159" s="441"/>
      <c r="AD3159" s="444"/>
      <c r="AG3159" s="441"/>
      <c r="AH3159" s="441"/>
      <c r="AI3159" s="443"/>
      <c r="AL3159" s="441"/>
      <c r="AN3159" s="441"/>
      <c r="AO3159" s="443"/>
      <c r="AP3159" s="441"/>
      <c r="AQ3159" s="441"/>
      <c r="AR3159" s="441"/>
      <c r="AS3159" s="441"/>
      <c r="AT3159" s="441"/>
      <c r="AU3159" s="441"/>
      <c r="AV3159" s="443"/>
      <c r="AW3159" s="442"/>
      <c r="AY3159" s="441"/>
      <c r="BC3159" s="441"/>
      <c r="BD3159" s="441"/>
      <c r="BE3159" s="441"/>
      <c r="BF3159" s="441"/>
      <c r="BG3159" s="441"/>
      <c r="BH3159" s="441"/>
      <c r="BI3159" s="441"/>
      <c r="BJ3159" s="441"/>
      <c r="BK3159" s="441"/>
    </row>
    <row r="3160" spans="1:63" x14ac:dyDescent="0.25">
      <c r="A3160" s="443"/>
      <c r="B3160" s="438"/>
      <c r="C3160" s="441"/>
      <c r="D3160" s="441"/>
      <c r="E3160" s="441"/>
      <c r="I3160" s="442"/>
      <c r="Q3160" s="443"/>
      <c r="S3160" s="443"/>
      <c r="T3160" s="441"/>
      <c r="U3160" s="444"/>
      <c r="V3160" s="438"/>
      <c r="W3160" s="443"/>
      <c r="X3160" s="443"/>
      <c r="Y3160" s="441"/>
      <c r="Z3160" s="445"/>
      <c r="AA3160" s="441"/>
      <c r="AB3160" s="443"/>
      <c r="AC3160" s="441"/>
      <c r="AD3160" s="444"/>
      <c r="AG3160" s="441"/>
      <c r="AH3160" s="441"/>
      <c r="AI3160" s="443"/>
      <c r="AL3160" s="441"/>
      <c r="AN3160" s="441"/>
      <c r="AO3160" s="443"/>
      <c r="AP3160" s="441"/>
      <c r="AQ3160" s="441"/>
      <c r="AR3160" s="441"/>
      <c r="AS3160" s="441"/>
      <c r="AT3160" s="441"/>
      <c r="AU3160" s="441"/>
      <c r="AV3160" s="443"/>
      <c r="AW3160" s="442"/>
      <c r="AY3160" s="441"/>
      <c r="BC3160" s="441"/>
      <c r="BD3160" s="441"/>
      <c r="BE3160" s="441"/>
      <c r="BF3160" s="441"/>
      <c r="BG3160" s="441"/>
      <c r="BH3160" s="441"/>
      <c r="BI3160" s="441"/>
      <c r="BJ3160" s="441"/>
      <c r="BK3160" s="441"/>
    </row>
    <row r="3161" spans="1:63" x14ac:dyDescent="0.25">
      <c r="A3161" s="443"/>
      <c r="B3161" s="438"/>
      <c r="C3161" s="441"/>
      <c r="D3161" s="441"/>
      <c r="E3161" s="441"/>
      <c r="I3161" s="442"/>
      <c r="Q3161" s="443"/>
      <c r="S3161" s="443"/>
      <c r="T3161" s="441"/>
      <c r="U3161" s="444"/>
      <c r="V3161" s="438"/>
      <c r="W3161" s="443"/>
      <c r="X3161" s="443"/>
      <c r="Y3161" s="441"/>
      <c r="Z3161" s="445"/>
      <c r="AA3161" s="441"/>
      <c r="AB3161" s="443"/>
      <c r="AC3161" s="441"/>
      <c r="AD3161" s="444"/>
      <c r="AG3161" s="441"/>
      <c r="AH3161" s="441"/>
      <c r="AI3161" s="443"/>
      <c r="AL3161" s="441"/>
      <c r="AN3161" s="441"/>
      <c r="AO3161" s="443"/>
      <c r="AP3161" s="441"/>
      <c r="AQ3161" s="441"/>
      <c r="AR3161" s="441"/>
      <c r="AS3161" s="441"/>
      <c r="AT3161" s="441"/>
      <c r="AU3161" s="441"/>
      <c r="AV3161" s="443"/>
      <c r="AW3161" s="442"/>
      <c r="AY3161" s="441"/>
      <c r="BC3161" s="441"/>
      <c r="BD3161" s="441"/>
      <c r="BE3161" s="441"/>
      <c r="BF3161" s="441"/>
      <c r="BG3161" s="441"/>
      <c r="BH3161" s="441"/>
      <c r="BI3161" s="441"/>
      <c r="BJ3161" s="441"/>
      <c r="BK3161" s="441"/>
    </row>
    <row r="3162" spans="1:63" x14ac:dyDescent="0.25">
      <c r="A3162" s="443"/>
      <c r="B3162" s="438"/>
      <c r="C3162" s="441"/>
      <c r="D3162" s="441"/>
      <c r="E3162" s="441"/>
      <c r="I3162" s="442"/>
      <c r="Q3162" s="443"/>
      <c r="S3162" s="443"/>
      <c r="T3162" s="441"/>
      <c r="U3162" s="444"/>
      <c r="V3162" s="438"/>
      <c r="W3162" s="443"/>
      <c r="X3162" s="443"/>
      <c r="Y3162" s="441"/>
      <c r="Z3162" s="445"/>
      <c r="AA3162" s="441"/>
      <c r="AB3162" s="443"/>
      <c r="AC3162" s="441"/>
      <c r="AD3162" s="444"/>
      <c r="AG3162" s="441"/>
      <c r="AH3162" s="441"/>
      <c r="AI3162" s="443"/>
      <c r="AL3162" s="441"/>
      <c r="AN3162" s="441"/>
      <c r="AO3162" s="443"/>
      <c r="AP3162" s="441"/>
      <c r="AQ3162" s="441"/>
      <c r="AR3162" s="441"/>
      <c r="AS3162" s="441"/>
      <c r="AT3162" s="441"/>
      <c r="AU3162" s="441"/>
      <c r="AV3162" s="443"/>
      <c r="AW3162" s="442"/>
      <c r="AY3162" s="441"/>
      <c r="BC3162" s="441"/>
      <c r="BD3162" s="441"/>
      <c r="BE3162" s="441"/>
      <c r="BF3162" s="441"/>
      <c r="BG3162" s="441"/>
      <c r="BH3162" s="441"/>
      <c r="BI3162" s="441"/>
      <c r="BJ3162" s="441"/>
      <c r="BK3162" s="441"/>
    </row>
    <row r="3163" spans="1:63" x14ac:dyDescent="0.25">
      <c r="A3163" s="443"/>
      <c r="B3163" s="438"/>
      <c r="C3163" s="441"/>
      <c r="D3163" s="441"/>
      <c r="E3163" s="441"/>
      <c r="I3163" s="442"/>
      <c r="Q3163" s="443"/>
      <c r="S3163" s="443"/>
      <c r="T3163" s="441"/>
      <c r="U3163" s="444"/>
      <c r="V3163" s="438"/>
      <c r="W3163" s="443"/>
      <c r="X3163" s="443"/>
      <c r="Y3163" s="441"/>
      <c r="Z3163" s="445"/>
      <c r="AA3163" s="441"/>
      <c r="AB3163" s="443"/>
      <c r="AC3163" s="441"/>
      <c r="AD3163" s="444"/>
      <c r="AG3163" s="441"/>
      <c r="AH3163" s="441"/>
      <c r="AI3163" s="443"/>
      <c r="AL3163" s="441"/>
      <c r="AN3163" s="441"/>
      <c r="AO3163" s="443"/>
      <c r="AP3163" s="441"/>
      <c r="AQ3163" s="441"/>
      <c r="AR3163" s="441"/>
      <c r="AS3163" s="441"/>
      <c r="AT3163" s="441"/>
      <c r="AU3163" s="441"/>
      <c r="AV3163" s="443"/>
      <c r="AW3163" s="442"/>
      <c r="AY3163" s="441"/>
      <c r="BC3163" s="441"/>
      <c r="BD3163" s="441"/>
      <c r="BE3163" s="441"/>
      <c r="BF3163" s="441"/>
      <c r="BG3163" s="441"/>
      <c r="BH3163" s="441"/>
      <c r="BI3163" s="441"/>
      <c r="BJ3163" s="441"/>
      <c r="BK3163" s="441"/>
    </row>
    <row r="3164" spans="1:63" x14ac:dyDescent="0.25">
      <c r="A3164" s="443"/>
      <c r="B3164" s="438"/>
      <c r="C3164" s="441"/>
      <c r="D3164" s="441"/>
      <c r="E3164" s="441"/>
      <c r="I3164" s="442"/>
      <c r="Q3164" s="443"/>
      <c r="S3164" s="443"/>
      <c r="T3164" s="441"/>
      <c r="U3164" s="444"/>
      <c r="V3164" s="438"/>
      <c r="W3164" s="443"/>
      <c r="X3164" s="443"/>
      <c r="Y3164" s="441"/>
      <c r="Z3164" s="445"/>
      <c r="AA3164" s="441"/>
      <c r="AB3164" s="443"/>
      <c r="AC3164" s="441"/>
      <c r="AD3164" s="444"/>
      <c r="AG3164" s="441"/>
      <c r="AH3164" s="441"/>
      <c r="AI3164" s="443"/>
      <c r="AL3164" s="441"/>
      <c r="AN3164" s="441"/>
      <c r="AO3164" s="443"/>
      <c r="AP3164" s="441"/>
      <c r="AQ3164" s="441"/>
      <c r="AR3164" s="441"/>
      <c r="AS3164" s="441"/>
      <c r="AT3164" s="441"/>
      <c r="AU3164" s="441"/>
      <c r="AV3164" s="443"/>
      <c r="AW3164" s="442"/>
      <c r="AY3164" s="441"/>
      <c r="BC3164" s="441"/>
      <c r="BD3164" s="441"/>
      <c r="BE3164" s="441"/>
      <c r="BF3164" s="441"/>
      <c r="BG3164" s="441"/>
      <c r="BH3164" s="441"/>
      <c r="BI3164" s="441"/>
      <c r="BJ3164" s="441"/>
      <c r="BK3164" s="441"/>
    </row>
    <row r="3165" spans="1:63" x14ac:dyDescent="0.25">
      <c r="A3165" s="443"/>
      <c r="B3165" s="438"/>
      <c r="C3165" s="441"/>
      <c r="D3165" s="441"/>
      <c r="E3165" s="441"/>
      <c r="I3165" s="442"/>
      <c r="Q3165" s="443"/>
      <c r="S3165" s="443"/>
      <c r="T3165" s="441"/>
      <c r="U3165" s="444"/>
      <c r="V3165" s="438"/>
      <c r="W3165" s="443"/>
      <c r="X3165" s="443"/>
      <c r="Y3165" s="441"/>
      <c r="Z3165" s="445"/>
      <c r="AA3165" s="441"/>
      <c r="AB3165" s="443"/>
      <c r="AC3165" s="441"/>
      <c r="AD3165" s="444"/>
      <c r="AG3165" s="441"/>
      <c r="AH3165" s="441"/>
      <c r="AI3165" s="443"/>
      <c r="AL3165" s="441"/>
      <c r="AN3165" s="441"/>
      <c r="AO3165" s="443"/>
      <c r="AP3165" s="441"/>
      <c r="AQ3165" s="441"/>
      <c r="AR3165" s="441"/>
      <c r="AS3165" s="441"/>
      <c r="AT3165" s="441"/>
      <c r="AU3165" s="441"/>
      <c r="AV3165" s="443"/>
      <c r="AW3165" s="442"/>
      <c r="AY3165" s="441"/>
      <c r="BC3165" s="441"/>
      <c r="BD3165" s="441"/>
      <c r="BE3165" s="441"/>
      <c r="BF3165" s="441"/>
      <c r="BG3165" s="441"/>
      <c r="BH3165" s="441"/>
      <c r="BI3165" s="441"/>
      <c r="BJ3165" s="441"/>
      <c r="BK3165" s="441"/>
    </row>
    <row r="3166" spans="1:63" x14ac:dyDescent="0.25">
      <c r="A3166" s="443"/>
      <c r="B3166" s="438"/>
      <c r="C3166" s="441"/>
      <c r="D3166" s="441"/>
      <c r="E3166" s="441"/>
      <c r="I3166" s="442"/>
      <c r="Q3166" s="443"/>
      <c r="S3166" s="443"/>
      <c r="T3166" s="441"/>
      <c r="U3166" s="444"/>
      <c r="V3166" s="438"/>
      <c r="W3166" s="443"/>
      <c r="X3166" s="443"/>
      <c r="Y3166" s="441"/>
      <c r="Z3166" s="445"/>
      <c r="AA3166" s="441"/>
      <c r="AB3166" s="443"/>
      <c r="AC3166" s="441"/>
      <c r="AD3166" s="444"/>
      <c r="AG3166" s="441"/>
      <c r="AH3166" s="441"/>
      <c r="AI3166" s="443"/>
      <c r="AL3166" s="441"/>
      <c r="AN3166" s="441"/>
      <c r="AO3166" s="443"/>
      <c r="AP3166" s="441"/>
      <c r="AQ3166" s="441"/>
      <c r="AR3166" s="441"/>
      <c r="AS3166" s="441"/>
      <c r="AT3166" s="441"/>
      <c r="AU3166" s="441"/>
      <c r="AV3166" s="443"/>
      <c r="AW3166" s="442"/>
      <c r="AY3166" s="441"/>
      <c r="BC3166" s="441"/>
      <c r="BD3166" s="441"/>
      <c r="BE3166" s="441"/>
      <c r="BF3166" s="441"/>
      <c r="BG3166" s="441"/>
      <c r="BH3166" s="441"/>
      <c r="BI3166" s="441"/>
      <c r="BJ3166" s="441"/>
      <c r="BK3166" s="441"/>
    </row>
    <row r="3167" spans="1:63" x14ac:dyDescent="0.25">
      <c r="A3167" s="443"/>
      <c r="B3167" s="438"/>
      <c r="C3167" s="441"/>
      <c r="D3167" s="441"/>
      <c r="E3167" s="441"/>
      <c r="I3167" s="442"/>
      <c r="Q3167" s="443"/>
      <c r="S3167" s="443"/>
      <c r="T3167" s="441"/>
      <c r="U3167" s="444"/>
      <c r="V3167" s="438"/>
      <c r="W3167" s="443"/>
      <c r="X3167" s="443"/>
      <c r="Y3167" s="441"/>
      <c r="Z3167" s="445"/>
      <c r="AA3167" s="441"/>
      <c r="AB3167" s="443"/>
      <c r="AC3167" s="441"/>
      <c r="AD3167" s="444"/>
      <c r="AG3167" s="441"/>
      <c r="AH3167" s="441"/>
      <c r="AI3167" s="443"/>
      <c r="AL3167" s="441"/>
      <c r="AN3167" s="441"/>
      <c r="AO3167" s="443"/>
      <c r="AP3167" s="441"/>
      <c r="AQ3167" s="441"/>
      <c r="AR3167" s="441"/>
      <c r="AS3167" s="441"/>
      <c r="AT3167" s="441"/>
      <c r="AU3167" s="441"/>
      <c r="AV3167" s="443"/>
      <c r="AW3167" s="442"/>
      <c r="AY3167" s="441"/>
      <c r="BC3167" s="441"/>
      <c r="BD3167" s="441"/>
      <c r="BE3167" s="441"/>
      <c r="BF3167" s="441"/>
      <c r="BG3167" s="441"/>
      <c r="BH3167" s="441"/>
      <c r="BI3167" s="441"/>
      <c r="BJ3167" s="441"/>
      <c r="BK3167" s="441"/>
    </row>
    <row r="3168" spans="1:63" x14ac:dyDescent="0.25">
      <c r="A3168" s="443"/>
      <c r="B3168" s="438"/>
      <c r="C3168" s="441"/>
      <c r="D3168" s="441"/>
      <c r="E3168" s="441"/>
      <c r="I3168" s="442"/>
      <c r="Q3168" s="443"/>
      <c r="S3168" s="443"/>
      <c r="T3168" s="441"/>
      <c r="U3168" s="444"/>
      <c r="V3168" s="438"/>
      <c r="W3168" s="443"/>
      <c r="X3168" s="443"/>
      <c r="Y3168" s="441"/>
      <c r="Z3168" s="445"/>
      <c r="AA3168" s="441"/>
      <c r="AB3168" s="443"/>
      <c r="AC3168" s="441"/>
      <c r="AD3168" s="444"/>
      <c r="AG3168" s="441"/>
      <c r="AH3168" s="441"/>
      <c r="AI3168" s="443"/>
      <c r="AL3168" s="441"/>
      <c r="AN3168" s="441"/>
      <c r="AO3168" s="443"/>
      <c r="AP3168" s="441"/>
      <c r="AQ3168" s="441"/>
      <c r="AR3168" s="441"/>
      <c r="AS3168" s="441"/>
      <c r="AT3168" s="441"/>
      <c r="AU3168" s="441"/>
      <c r="AV3168" s="443"/>
      <c r="AW3168" s="442"/>
      <c r="AY3168" s="441"/>
      <c r="BC3168" s="441"/>
      <c r="BD3168" s="441"/>
      <c r="BE3168" s="441"/>
      <c r="BF3168" s="441"/>
      <c r="BG3168" s="441"/>
      <c r="BH3168" s="441"/>
      <c r="BI3168" s="441"/>
      <c r="BJ3168" s="441"/>
      <c r="BK3168" s="441"/>
    </row>
    <row r="3169" spans="1:63" x14ac:dyDescent="0.25">
      <c r="A3169" s="443"/>
      <c r="B3169" s="438"/>
      <c r="C3169" s="441"/>
      <c r="D3169" s="441"/>
      <c r="E3169" s="441"/>
      <c r="I3169" s="442"/>
      <c r="Q3169" s="443"/>
      <c r="S3169" s="443"/>
      <c r="T3169" s="441"/>
      <c r="U3169" s="444"/>
      <c r="V3169" s="438"/>
      <c r="W3169" s="443"/>
      <c r="X3169" s="443"/>
      <c r="Y3169" s="441"/>
      <c r="Z3169" s="445"/>
      <c r="AA3169" s="441"/>
      <c r="AB3169" s="443"/>
      <c r="AC3169" s="441"/>
      <c r="AD3169" s="444"/>
      <c r="AG3169" s="441"/>
      <c r="AH3169" s="441"/>
      <c r="AI3169" s="443"/>
      <c r="AL3169" s="441"/>
      <c r="AN3169" s="441"/>
      <c r="AO3169" s="443"/>
      <c r="AP3169" s="441"/>
      <c r="AQ3169" s="441"/>
      <c r="AR3169" s="441"/>
      <c r="AS3169" s="441"/>
      <c r="AT3169" s="441"/>
      <c r="AU3169" s="441"/>
      <c r="AV3169" s="443"/>
      <c r="AW3169" s="442"/>
      <c r="AY3169" s="441"/>
      <c r="BC3169" s="441"/>
      <c r="BD3169" s="441"/>
      <c r="BE3169" s="441"/>
      <c r="BF3169" s="441"/>
      <c r="BG3169" s="441"/>
      <c r="BH3169" s="441"/>
      <c r="BI3169" s="441"/>
      <c r="BJ3169" s="441"/>
      <c r="BK3169" s="441"/>
    </row>
    <row r="3170" spans="1:63" x14ac:dyDescent="0.25">
      <c r="A3170" s="443"/>
      <c r="B3170" s="438"/>
      <c r="C3170" s="441"/>
      <c r="D3170" s="441"/>
      <c r="E3170" s="441"/>
      <c r="I3170" s="442"/>
      <c r="Q3170" s="443"/>
      <c r="S3170" s="443"/>
      <c r="T3170" s="441"/>
      <c r="U3170" s="444"/>
      <c r="V3170" s="438"/>
      <c r="W3170" s="443"/>
      <c r="X3170" s="443"/>
      <c r="Y3170" s="441"/>
      <c r="Z3170" s="445"/>
      <c r="AA3170" s="441"/>
      <c r="AB3170" s="443"/>
      <c r="AC3170" s="441"/>
      <c r="AD3170" s="444"/>
      <c r="AG3170" s="441"/>
      <c r="AH3170" s="441"/>
      <c r="AI3170" s="443"/>
      <c r="AL3170" s="441"/>
      <c r="AN3170" s="441"/>
      <c r="AO3170" s="443"/>
      <c r="AP3170" s="441"/>
      <c r="AQ3170" s="441"/>
      <c r="AR3170" s="441"/>
      <c r="AS3170" s="441"/>
      <c r="AT3170" s="441"/>
      <c r="AU3170" s="441"/>
      <c r="AV3170" s="443"/>
      <c r="AW3170" s="442"/>
      <c r="AY3170" s="441"/>
      <c r="BC3170" s="441"/>
      <c r="BD3170" s="441"/>
      <c r="BE3170" s="441"/>
      <c r="BF3170" s="441"/>
      <c r="BG3170" s="441"/>
      <c r="BH3170" s="441"/>
      <c r="BI3170" s="441"/>
      <c r="BJ3170" s="441"/>
      <c r="BK3170" s="441"/>
    </row>
    <row r="3171" spans="1:63" x14ac:dyDescent="0.25">
      <c r="A3171" s="443"/>
      <c r="B3171" s="438"/>
      <c r="C3171" s="441"/>
      <c r="D3171" s="441"/>
      <c r="E3171" s="441"/>
      <c r="I3171" s="442"/>
      <c r="Q3171" s="443"/>
      <c r="S3171" s="443"/>
      <c r="T3171" s="441"/>
      <c r="U3171" s="444"/>
      <c r="V3171" s="438"/>
      <c r="W3171" s="443"/>
      <c r="X3171" s="443"/>
      <c r="Y3171" s="441"/>
      <c r="Z3171" s="445"/>
      <c r="AA3171" s="441"/>
      <c r="AB3171" s="443"/>
      <c r="AC3171" s="441"/>
      <c r="AD3171" s="444"/>
      <c r="AG3171" s="441"/>
      <c r="AH3171" s="441"/>
      <c r="AI3171" s="443"/>
      <c r="AL3171" s="441"/>
      <c r="AN3171" s="441"/>
      <c r="AO3171" s="443"/>
      <c r="AP3171" s="441"/>
      <c r="AQ3171" s="441"/>
      <c r="AR3171" s="441"/>
      <c r="AS3171" s="441"/>
      <c r="AT3171" s="441"/>
      <c r="AU3171" s="441"/>
      <c r="AV3171" s="443"/>
      <c r="AW3171" s="442"/>
      <c r="AY3171" s="441"/>
      <c r="BC3171" s="441"/>
      <c r="BD3171" s="441"/>
      <c r="BE3171" s="441"/>
      <c r="BF3171" s="441"/>
      <c r="BG3171" s="441"/>
      <c r="BH3171" s="441"/>
      <c r="BI3171" s="441"/>
      <c r="BJ3171" s="441"/>
      <c r="BK3171" s="441"/>
    </row>
    <row r="3172" spans="1:63" x14ac:dyDescent="0.25">
      <c r="A3172" s="443"/>
      <c r="B3172" s="438"/>
      <c r="C3172" s="441"/>
      <c r="D3172" s="441"/>
      <c r="E3172" s="441"/>
      <c r="I3172" s="442"/>
      <c r="Q3172" s="443"/>
      <c r="S3172" s="443"/>
      <c r="T3172" s="441"/>
      <c r="U3172" s="444"/>
      <c r="V3172" s="438"/>
      <c r="W3172" s="443"/>
      <c r="X3172" s="443"/>
      <c r="Y3172" s="441"/>
      <c r="Z3172" s="445"/>
      <c r="AA3172" s="441"/>
      <c r="AB3172" s="443"/>
      <c r="AC3172" s="441"/>
      <c r="AD3172" s="444"/>
      <c r="AG3172" s="441"/>
      <c r="AH3172" s="441"/>
      <c r="AI3172" s="443"/>
      <c r="AL3172" s="441"/>
      <c r="AN3172" s="441"/>
      <c r="AO3172" s="443"/>
      <c r="AP3172" s="441"/>
      <c r="AQ3172" s="441"/>
      <c r="AR3172" s="441"/>
      <c r="AS3172" s="441"/>
      <c r="AT3172" s="441"/>
      <c r="AU3172" s="441"/>
      <c r="AV3172" s="443"/>
      <c r="AW3172" s="442"/>
      <c r="AY3172" s="441"/>
      <c r="BC3172" s="441"/>
      <c r="BD3172" s="441"/>
      <c r="BE3172" s="441"/>
      <c r="BF3172" s="441"/>
      <c r="BG3172" s="441"/>
      <c r="BH3172" s="441"/>
      <c r="BI3172" s="441"/>
      <c r="BJ3172" s="441"/>
      <c r="BK3172" s="441"/>
    </row>
    <row r="3173" spans="1:63" x14ac:dyDescent="0.25">
      <c r="A3173" s="443"/>
      <c r="B3173" s="438"/>
      <c r="C3173" s="441"/>
      <c r="D3173" s="441"/>
      <c r="E3173" s="441"/>
      <c r="I3173" s="442"/>
      <c r="Q3173" s="443"/>
      <c r="S3173" s="443"/>
      <c r="T3173" s="441"/>
      <c r="U3173" s="444"/>
      <c r="V3173" s="438"/>
      <c r="W3173" s="443"/>
      <c r="X3173" s="443"/>
      <c r="Y3173" s="441"/>
      <c r="Z3173" s="445"/>
      <c r="AA3173" s="441"/>
      <c r="AB3173" s="443"/>
      <c r="AC3173" s="441"/>
      <c r="AD3173" s="444"/>
      <c r="AG3173" s="441"/>
      <c r="AH3173" s="441"/>
      <c r="AI3173" s="443"/>
      <c r="AL3173" s="441"/>
      <c r="AN3173" s="441"/>
      <c r="AO3173" s="443"/>
      <c r="AP3173" s="441"/>
      <c r="AQ3173" s="441"/>
      <c r="AR3173" s="441"/>
      <c r="AS3173" s="441"/>
      <c r="AT3173" s="441"/>
      <c r="AU3173" s="441"/>
      <c r="AV3173" s="443"/>
      <c r="AW3173" s="442"/>
      <c r="AY3173" s="441"/>
      <c r="BC3173" s="441"/>
      <c r="BD3173" s="441"/>
      <c r="BE3173" s="441"/>
      <c r="BF3173" s="441"/>
      <c r="BG3173" s="441"/>
      <c r="BH3173" s="441"/>
      <c r="BI3173" s="441"/>
      <c r="BJ3173" s="441"/>
      <c r="BK3173" s="441"/>
    </row>
    <row r="3174" spans="1:63" x14ac:dyDescent="0.25">
      <c r="A3174" s="443"/>
      <c r="B3174" s="438"/>
      <c r="C3174" s="441"/>
      <c r="D3174" s="441"/>
      <c r="E3174" s="441"/>
      <c r="I3174" s="442"/>
      <c r="Q3174" s="443"/>
      <c r="S3174" s="443"/>
      <c r="T3174" s="441"/>
      <c r="U3174" s="444"/>
      <c r="V3174" s="438"/>
      <c r="W3174" s="443"/>
      <c r="X3174" s="443"/>
      <c r="Y3174" s="441"/>
      <c r="Z3174" s="445"/>
      <c r="AA3174" s="441"/>
      <c r="AB3174" s="443"/>
      <c r="AC3174" s="441"/>
      <c r="AD3174" s="444"/>
      <c r="AG3174" s="441"/>
      <c r="AH3174" s="441"/>
      <c r="AI3174" s="443"/>
      <c r="AL3174" s="441"/>
      <c r="AN3174" s="441"/>
      <c r="AO3174" s="443"/>
      <c r="AP3174" s="441"/>
      <c r="AQ3174" s="441"/>
      <c r="AR3174" s="441"/>
      <c r="AS3174" s="441"/>
      <c r="AT3174" s="441"/>
      <c r="AU3174" s="441"/>
      <c r="AV3174" s="443"/>
      <c r="AW3174" s="442"/>
      <c r="AY3174" s="441"/>
      <c r="BC3174" s="441"/>
      <c r="BD3174" s="441"/>
      <c r="BE3174" s="441"/>
      <c r="BF3174" s="441"/>
      <c r="BG3174" s="441"/>
      <c r="BH3174" s="441"/>
      <c r="BI3174" s="441"/>
      <c r="BJ3174" s="441"/>
      <c r="BK3174" s="441"/>
    </row>
    <row r="3175" spans="1:63" x14ac:dyDescent="0.25">
      <c r="A3175" s="443"/>
      <c r="B3175" s="438"/>
      <c r="C3175" s="441"/>
      <c r="D3175" s="441"/>
      <c r="E3175" s="441"/>
      <c r="I3175" s="442"/>
      <c r="Q3175" s="443"/>
      <c r="S3175" s="443"/>
      <c r="T3175" s="441"/>
      <c r="U3175" s="444"/>
      <c r="V3175" s="438"/>
      <c r="W3175" s="443"/>
      <c r="X3175" s="443"/>
      <c r="Y3175" s="441"/>
      <c r="Z3175" s="445"/>
      <c r="AA3175" s="441"/>
      <c r="AB3175" s="443"/>
      <c r="AC3175" s="441"/>
      <c r="AD3175" s="444"/>
      <c r="AG3175" s="441"/>
      <c r="AH3175" s="441"/>
      <c r="AI3175" s="443"/>
      <c r="AL3175" s="441"/>
      <c r="AN3175" s="441"/>
      <c r="AO3175" s="443"/>
      <c r="AP3175" s="441"/>
      <c r="AQ3175" s="441"/>
      <c r="AR3175" s="441"/>
      <c r="AS3175" s="441"/>
      <c r="AT3175" s="441"/>
      <c r="AU3175" s="441"/>
      <c r="AV3175" s="443"/>
      <c r="AW3175" s="442"/>
      <c r="AY3175" s="441"/>
      <c r="BC3175" s="441"/>
      <c r="BD3175" s="441"/>
      <c r="BE3175" s="441"/>
      <c r="BF3175" s="441"/>
      <c r="BG3175" s="441"/>
      <c r="BH3175" s="441"/>
      <c r="BI3175" s="441"/>
      <c r="BJ3175" s="441"/>
      <c r="BK3175" s="441"/>
    </row>
    <row r="3176" spans="1:63" x14ac:dyDescent="0.25">
      <c r="A3176" s="443"/>
      <c r="B3176" s="438"/>
      <c r="C3176" s="441"/>
      <c r="D3176" s="441"/>
      <c r="E3176" s="441"/>
      <c r="I3176" s="442"/>
      <c r="Q3176" s="443"/>
      <c r="S3176" s="443"/>
      <c r="T3176" s="441"/>
      <c r="U3176" s="444"/>
      <c r="V3176" s="438"/>
      <c r="W3176" s="443"/>
      <c r="X3176" s="443"/>
      <c r="Y3176" s="441"/>
      <c r="Z3176" s="445"/>
      <c r="AA3176" s="441"/>
      <c r="AB3176" s="443"/>
      <c r="AC3176" s="441"/>
      <c r="AD3176" s="444"/>
      <c r="AG3176" s="441"/>
      <c r="AH3176" s="441"/>
      <c r="AI3176" s="443"/>
      <c r="AL3176" s="441"/>
      <c r="AN3176" s="441"/>
      <c r="AO3176" s="443"/>
      <c r="AP3176" s="441"/>
      <c r="AQ3176" s="441"/>
      <c r="AR3176" s="441"/>
      <c r="AS3176" s="441"/>
      <c r="AT3176" s="441"/>
      <c r="AU3176" s="441"/>
      <c r="AV3176" s="443"/>
      <c r="AW3176" s="442"/>
      <c r="AY3176" s="441"/>
      <c r="BC3176" s="441"/>
      <c r="BD3176" s="441"/>
      <c r="BE3176" s="441"/>
      <c r="BF3176" s="441"/>
      <c r="BG3176" s="441"/>
      <c r="BH3176" s="441"/>
      <c r="BI3176" s="441"/>
      <c r="BJ3176" s="441"/>
      <c r="BK3176" s="441"/>
    </row>
    <row r="3177" spans="1:63" x14ac:dyDescent="0.25">
      <c r="A3177" s="443"/>
      <c r="B3177" s="438"/>
      <c r="C3177" s="441"/>
      <c r="D3177" s="441"/>
      <c r="E3177" s="441"/>
      <c r="I3177" s="442"/>
      <c r="Q3177" s="443"/>
      <c r="S3177" s="443"/>
      <c r="T3177" s="441"/>
      <c r="U3177" s="444"/>
      <c r="V3177" s="438"/>
      <c r="W3177" s="443"/>
      <c r="X3177" s="443"/>
      <c r="Y3177" s="441"/>
      <c r="Z3177" s="445"/>
      <c r="AA3177" s="441"/>
      <c r="AB3177" s="443"/>
      <c r="AC3177" s="441"/>
      <c r="AD3177" s="444"/>
      <c r="AG3177" s="441"/>
      <c r="AH3177" s="441"/>
      <c r="AI3177" s="443"/>
      <c r="AL3177" s="441"/>
      <c r="AN3177" s="441"/>
      <c r="AO3177" s="443"/>
      <c r="AP3177" s="441"/>
      <c r="AQ3177" s="441"/>
      <c r="AR3177" s="441"/>
      <c r="AS3177" s="441"/>
      <c r="AT3177" s="441"/>
      <c r="AU3177" s="441"/>
      <c r="AV3177" s="443"/>
      <c r="AW3177" s="442"/>
      <c r="AY3177" s="441"/>
      <c r="BC3177" s="441"/>
      <c r="BD3177" s="441"/>
      <c r="BE3177" s="441"/>
      <c r="BF3177" s="441"/>
      <c r="BG3177" s="441"/>
      <c r="BH3177" s="441"/>
      <c r="BI3177" s="441"/>
      <c r="BJ3177" s="441"/>
      <c r="BK3177" s="441"/>
    </row>
    <row r="3178" spans="1:63" x14ac:dyDescent="0.25">
      <c r="A3178" s="443"/>
      <c r="B3178" s="438"/>
      <c r="C3178" s="441"/>
      <c r="D3178" s="441"/>
      <c r="E3178" s="441"/>
      <c r="I3178" s="442"/>
      <c r="Q3178" s="443"/>
      <c r="S3178" s="443"/>
      <c r="T3178" s="441"/>
      <c r="U3178" s="444"/>
      <c r="V3178" s="438"/>
      <c r="W3178" s="443"/>
      <c r="X3178" s="443"/>
      <c r="Y3178" s="441"/>
      <c r="Z3178" s="445"/>
      <c r="AA3178" s="441"/>
      <c r="AB3178" s="443"/>
      <c r="AC3178" s="441"/>
      <c r="AD3178" s="444"/>
      <c r="AG3178" s="441"/>
      <c r="AH3178" s="441"/>
      <c r="AI3178" s="443"/>
      <c r="AL3178" s="441"/>
      <c r="AN3178" s="441"/>
      <c r="AO3178" s="443"/>
      <c r="AP3178" s="441"/>
      <c r="AQ3178" s="441"/>
      <c r="AR3178" s="441"/>
      <c r="AS3178" s="441"/>
      <c r="AT3178" s="441"/>
      <c r="AU3178" s="441"/>
      <c r="AV3178" s="443"/>
      <c r="AW3178" s="442"/>
      <c r="AY3178" s="441"/>
      <c r="BC3178" s="441"/>
      <c r="BD3178" s="441"/>
      <c r="BE3178" s="441"/>
      <c r="BF3178" s="441"/>
      <c r="BG3178" s="441"/>
      <c r="BH3178" s="441"/>
      <c r="BI3178" s="441"/>
      <c r="BJ3178" s="441"/>
      <c r="BK3178" s="441"/>
    </row>
    <row r="3179" spans="1:63" x14ac:dyDescent="0.25">
      <c r="A3179" s="443"/>
      <c r="B3179" s="438"/>
      <c r="C3179" s="441"/>
      <c r="D3179" s="441"/>
      <c r="E3179" s="441"/>
      <c r="I3179" s="442"/>
      <c r="Q3179" s="443"/>
      <c r="S3179" s="443"/>
      <c r="T3179" s="441"/>
      <c r="U3179" s="444"/>
      <c r="V3179" s="438"/>
      <c r="W3179" s="443"/>
      <c r="X3179" s="443"/>
      <c r="Y3179" s="441"/>
      <c r="Z3179" s="445"/>
      <c r="AA3179" s="441"/>
      <c r="AB3179" s="443"/>
      <c r="AC3179" s="441"/>
      <c r="AD3179" s="444"/>
      <c r="AG3179" s="441"/>
      <c r="AH3179" s="441"/>
      <c r="AI3179" s="443"/>
      <c r="AL3179" s="441"/>
      <c r="AN3179" s="441"/>
      <c r="AO3179" s="443"/>
      <c r="AP3179" s="441"/>
      <c r="AQ3179" s="441"/>
      <c r="AR3179" s="441"/>
      <c r="AS3179" s="441"/>
      <c r="AT3179" s="441"/>
      <c r="AU3179" s="441"/>
      <c r="AV3179" s="443"/>
      <c r="AW3179" s="442"/>
      <c r="AY3179" s="441"/>
      <c r="BC3179" s="441"/>
      <c r="BD3179" s="441"/>
      <c r="BE3179" s="441"/>
      <c r="BF3179" s="441"/>
      <c r="BG3179" s="441"/>
      <c r="BH3179" s="441"/>
      <c r="BI3179" s="441"/>
      <c r="BJ3179" s="441"/>
      <c r="BK3179" s="441"/>
    </row>
    <row r="3180" spans="1:63" x14ac:dyDescent="0.25">
      <c r="A3180" s="443"/>
      <c r="B3180" s="438"/>
      <c r="C3180" s="441"/>
      <c r="D3180" s="441"/>
      <c r="E3180" s="441"/>
      <c r="I3180" s="442"/>
      <c r="Q3180" s="443"/>
      <c r="S3180" s="443"/>
      <c r="T3180" s="441"/>
      <c r="U3180" s="444"/>
      <c r="V3180" s="438"/>
      <c r="W3180" s="443"/>
      <c r="X3180" s="443"/>
      <c r="Y3180" s="441"/>
      <c r="Z3180" s="445"/>
      <c r="AA3180" s="441"/>
      <c r="AB3180" s="443"/>
      <c r="AC3180" s="441"/>
      <c r="AD3180" s="444"/>
      <c r="AG3180" s="441"/>
      <c r="AH3180" s="441"/>
      <c r="AI3180" s="443"/>
      <c r="AL3180" s="441"/>
      <c r="AN3180" s="441"/>
      <c r="AO3180" s="443"/>
      <c r="AP3180" s="441"/>
      <c r="AQ3180" s="441"/>
      <c r="AR3180" s="441"/>
      <c r="AS3180" s="441"/>
      <c r="AT3180" s="441"/>
      <c r="AU3180" s="441"/>
      <c r="AV3180" s="443"/>
      <c r="AW3180" s="442"/>
      <c r="AY3180" s="441"/>
      <c r="BC3180" s="441"/>
      <c r="BD3180" s="441"/>
      <c r="BE3180" s="441"/>
      <c r="BF3180" s="441"/>
      <c r="BG3180" s="441"/>
      <c r="BH3180" s="441"/>
      <c r="BI3180" s="441"/>
      <c r="BJ3180" s="441"/>
      <c r="BK3180" s="441"/>
    </row>
    <row r="3181" spans="1:63" x14ac:dyDescent="0.25">
      <c r="A3181" s="443"/>
      <c r="B3181" s="438"/>
      <c r="C3181" s="441"/>
      <c r="D3181" s="441"/>
      <c r="E3181" s="441"/>
      <c r="I3181" s="442"/>
      <c r="Q3181" s="443"/>
      <c r="S3181" s="443"/>
      <c r="T3181" s="441"/>
      <c r="U3181" s="444"/>
      <c r="V3181" s="438"/>
      <c r="W3181" s="443"/>
      <c r="X3181" s="443"/>
      <c r="Y3181" s="441"/>
      <c r="Z3181" s="445"/>
      <c r="AA3181" s="441"/>
      <c r="AB3181" s="443"/>
      <c r="AC3181" s="441"/>
      <c r="AD3181" s="444"/>
      <c r="AG3181" s="441"/>
      <c r="AH3181" s="441"/>
      <c r="AI3181" s="443"/>
      <c r="AL3181" s="441"/>
      <c r="AN3181" s="441"/>
      <c r="AO3181" s="443"/>
      <c r="AP3181" s="441"/>
      <c r="AQ3181" s="441"/>
      <c r="AR3181" s="441"/>
      <c r="AS3181" s="441"/>
      <c r="AT3181" s="441"/>
      <c r="AU3181" s="441"/>
      <c r="AV3181" s="443"/>
      <c r="AW3181" s="442"/>
      <c r="AY3181" s="441"/>
      <c r="BC3181" s="441"/>
      <c r="BD3181" s="441"/>
      <c r="BE3181" s="441"/>
      <c r="BF3181" s="441"/>
      <c r="BG3181" s="441"/>
      <c r="BH3181" s="441"/>
      <c r="BI3181" s="441"/>
      <c r="BJ3181" s="441"/>
      <c r="BK3181" s="441"/>
    </row>
    <row r="3182" spans="1:63" x14ac:dyDescent="0.25">
      <c r="A3182" s="443"/>
      <c r="B3182" s="438"/>
      <c r="C3182" s="441"/>
      <c r="D3182" s="441"/>
      <c r="E3182" s="441"/>
      <c r="I3182" s="442"/>
      <c r="Q3182" s="443"/>
      <c r="S3182" s="443"/>
      <c r="T3182" s="441"/>
      <c r="U3182" s="444"/>
      <c r="V3182" s="438"/>
      <c r="W3182" s="443"/>
      <c r="X3182" s="443"/>
      <c r="Y3182" s="441"/>
      <c r="Z3182" s="445"/>
      <c r="AA3182" s="441"/>
      <c r="AB3182" s="443"/>
      <c r="AC3182" s="441"/>
      <c r="AD3182" s="444"/>
      <c r="AG3182" s="441"/>
      <c r="AH3182" s="441"/>
      <c r="AI3182" s="443"/>
      <c r="AL3182" s="441"/>
      <c r="AN3182" s="441"/>
      <c r="AO3182" s="443"/>
      <c r="AP3182" s="441"/>
      <c r="AQ3182" s="441"/>
      <c r="AR3182" s="441"/>
      <c r="AS3182" s="441"/>
      <c r="AT3182" s="441"/>
      <c r="AU3182" s="441"/>
      <c r="AV3182" s="443"/>
      <c r="AW3182" s="442"/>
      <c r="AY3182" s="441"/>
      <c r="BC3182" s="441"/>
      <c r="BD3182" s="441"/>
      <c r="BE3182" s="441"/>
      <c r="BF3182" s="441"/>
      <c r="BG3182" s="441"/>
      <c r="BH3182" s="441"/>
      <c r="BI3182" s="441"/>
      <c r="BJ3182" s="441"/>
      <c r="BK3182" s="441"/>
    </row>
    <row r="3183" spans="1:63" x14ac:dyDescent="0.25">
      <c r="A3183" s="443"/>
      <c r="B3183" s="438"/>
      <c r="C3183" s="441"/>
      <c r="D3183" s="441"/>
      <c r="E3183" s="441"/>
      <c r="I3183" s="442"/>
      <c r="Q3183" s="443"/>
      <c r="S3183" s="443"/>
      <c r="T3183" s="441"/>
      <c r="U3183" s="444"/>
      <c r="V3183" s="438"/>
      <c r="W3183" s="443"/>
      <c r="X3183" s="443"/>
      <c r="Y3183" s="441"/>
      <c r="Z3183" s="445"/>
      <c r="AA3183" s="441"/>
      <c r="AB3183" s="443"/>
      <c r="AC3183" s="441"/>
      <c r="AD3183" s="444"/>
      <c r="AG3183" s="441"/>
      <c r="AH3183" s="441"/>
      <c r="AI3183" s="443"/>
      <c r="AL3183" s="441"/>
      <c r="AN3183" s="441"/>
      <c r="AO3183" s="443"/>
      <c r="AP3183" s="441"/>
      <c r="AQ3183" s="441"/>
      <c r="AR3183" s="441"/>
      <c r="AS3183" s="441"/>
      <c r="AT3183" s="441"/>
      <c r="AU3183" s="441"/>
      <c r="AV3183" s="443"/>
      <c r="AW3183" s="442"/>
      <c r="AY3183" s="441"/>
      <c r="BC3183" s="441"/>
      <c r="BD3183" s="441"/>
      <c r="BE3183" s="441"/>
      <c r="BF3183" s="441"/>
      <c r="BG3183" s="441"/>
      <c r="BH3183" s="441"/>
      <c r="BI3183" s="441"/>
      <c r="BJ3183" s="441"/>
      <c r="BK3183" s="441"/>
    </row>
    <row r="3184" spans="1:63" x14ac:dyDescent="0.25">
      <c r="A3184" s="443"/>
      <c r="B3184" s="438"/>
      <c r="C3184" s="441"/>
      <c r="D3184" s="441"/>
      <c r="E3184" s="441"/>
      <c r="I3184" s="442"/>
      <c r="Q3184" s="443"/>
      <c r="S3184" s="443"/>
      <c r="T3184" s="441"/>
      <c r="U3184" s="444"/>
      <c r="V3184" s="438"/>
      <c r="W3184" s="443"/>
      <c r="X3184" s="443"/>
      <c r="Y3184" s="441"/>
      <c r="Z3184" s="445"/>
      <c r="AA3184" s="441"/>
      <c r="AB3184" s="443"/>
      <c r="AC3184" s="441"/>
      <c r="AD3184" s="444"/>
      <c r="AG3184" s="441"/>
      <c r="AH3184" s="441"/>
      <c r="AI3184" s="443"/>
      <c r="AL3184" s="441"/>
      <c r="AN3184" s="441"/>
      <c r="AO3184" s="443"/>
      <c r="AP3184" s="441"/>
      <c r="AQ3184" s="441"/>
      <c r="AR3184" s="441"/>
      <c r="AS3184" s="441"/>
      <c r="AT3184" s="441"/>
      <c r="AU3184" s="441"/>
      <c r="AV3184" s="443"/>
      <c r="AW3184" s="442"/>
      <c r="AY3184" s="441"/>
      <c r="BC3184" s="441"/>
      <c r="BD3184" s="441"/>
      <c r="BE3184" s="441"/>
      <c r="BF3184" s="441"/>
      <c r="BG3184" s="441"/>
      <c r="BH3184" s="441"/>
      <c r="BI3184" s="441"/>
      <c r="BJ3184" s="441"/>
      <c r="BK3184" s="441"/>
    </row>
    <row r="3185" spans="1:63" x14ac:dyDescent="0.25">
      <c r="A3185" s="443"/>
      <c r="B3185" s="438"/>
      <c r="C3185" s="441"/>
      <c r="D3185" s="441"/>
      <c r="E3185" s="441"/>
      <c r="I3185" s="442"/>
      <c r="Q3185" s="443"/>
      <c r="S3185" s="443"/>
      <c r="T3185" s="441"/>
      <c r="U3185" s="444"/>
      <c r="V3185" s="438"/>
      <c r="W3185" s="443"/>
      <c r="X3185" s="443"/>
      <c r="Y3185" s="441"/>
      <c r="Z3185" s="445"/>
      <c r="AA3185" s="441"/>
      <c r="AB3185" s="443"/>
      <c r="AC3185" s="441"/>
      <c r="AD3185" s="444"/>
      <c r="AG3185" s="441"/>
      <c r="AH3185" s="441"/>
      <c r="AI3185" s="443"/>
      <c r="AL3185" s="441"/>
      <c r="AN3185" s="441"/>
      <c r="AO3185" s="443"/>
      <c r="AP3185" s="441"/>
      <c r="AQ3185" s="441"/>
      <c r="AR3185" s="441"/>
      <c r="AS3185" s="441"/>
      <c r="AT3185" s="441"/>
      <c r="AU3185" s="441"/>
      <c r="AV3185" s="443"/>
      <c r="AW3185" s="442"/>
      <c r="AY3185" s="441"/>
      <c r="BC3185" s="441"/>
      <c r="BD3185" s="441"/>
      <c r="BE3185" s="441"/>
      <c r="BF3185" s="441"/>
      <c r="BG3185" s="441"/>
      <c r="BH3185" s="441"/>
      <c r="BI3185" s="441"/>
      <c r="BJ3185" s="441"/>
      <c r="BK3185" s="441"/>
    </row>
    <row r="3186" spans="1:63" x14ac:dyDescent="0.25">
      <c r="A3186" s="443"/>
      <c r="B3186" s="438"/>
      <c r="C3186" s="441"/>
      <c r="D3186" s="441"/>
      <c r="E3186" s="441"/>
      <c r="I3186" s="442"/>
      <c r="Q3186" s="443"/>
      <c r="S3186" s="443"/>
      <c r="T3186" s="441"/>
      <c r="U3186" s="444"/>
      <c r="V3186" s="438"/>
      <c r="W3186" s="443"/>
      <c r="X3186" s="443"/>
      <c r="Y3186" s="441"/>
      <c r="Z3186" s="445"/>
      <c r="AA3186" s="441"/>
      <c r="AB3186" s="443"/>
      <c r="AC3186" s="441"/>
      <c r="AD3186" s="444"/>
      <c r="AG3186" s="441"/>
      <c r="AH3186" s="441"/>
      <c r="AI3186" s="443"/>
      <c r="AL3186" s="441"/>
      <c r="AN3186" s="441"/>
      <c r="AO3186" s="443"/>
      <c r="AP3186" s="441"/>
      <c r="AQ3186" s="441"/>
      <c r="AR3186" s="441"/>
      <c r="AS3186" s="441"/>
      <c r="AT3186" s="441"/>
      <c r="AU3186" s="441"/>
      <c r="AV3186" s="443"/>
      <c r="AW3186" s="442"/>
      <c r="AY3186" s="441"/>
      <c r="BC3186" s="441"/>
      <c r="BD3186" s="441"/>
      <c r="BE3186" s="441"/>
      <c r="BF3186" s="441"/>
      <c r="BG3186" s="441"/>
      <c r="BH3186" s="441"/>
      <c r="BI3186" s="441"/>
      <c r="BJ3186" s="441"/>
      <c r="BK3186" s="441"/>
    </row>
    <row r="3187" spans="1:63" x14ac:dyDescent="0.25">
      <c r="A3187" s="443"/>
      <c r="B3187" s="438"/>
      <c r="C3187" s="441"/>
      <c r="D3187" s="441"/>
      <c r="E3187" s="441"/>
      <c r="I3187" s="442"/>
      <c r="Q3187" s="443"/>
      <c r="S3187" s="443"/>
      <c r="T3187" s="441"/>
      <c r="U3187" s="444"/>
      <c r="V3187" s="438"/>
      <c r="W3187" s="443"/>
      <c r="X3187" s="443"/>
      <c r="Y3187" s="441"/>
      <c r="Z3187" s="445"/>
      <c r="AA3187" s="441"/>
      <c r="AB3187" s="443"/>
      <c r="AC3187" s="441"/>
      <c r="AD3187" s="444"/>
      <c r="AG3187" s="441"/>
      <c r="AH3187" s="441"/>
      <c r="AI3187" s="443"/>
      <c r="AL3187" s="441"/>
      <c r="AN3187" s="441"/>
      <c r="AO3187" s="443"/>
      <c r="AP3187" s="441"/>
      <c r="AQ3187" s="441"/>
      <c r="AR3187" s="441"/>
      <c r="AS3187" s="441"/>
      <c r="AT3187" s="441"/>
      <c r="AU3187" s="441"/>
      <c r="AV3187" s="443"/>
      <c r="AW3187" s="442"/>
      <c r="AY3187" s="441"/>
      <c r="BC3187" s="441"/>
      <c r="BD3187" s="441"/>
      <c r="BE3187" s="441"/>
      <c r="BF3187" s="441"/>
      <c r="BG3187" s="441"/>
      <c r="BH3187" s="441"/>
      <c r="BI3187" s="441"/>
      <c r="BJ3187" s="441"/>
      <c r="BK3187" s="441"/>
    </row>
    <row r="3188" spans="1:63" x14ac:dyDescent="0.25">
      <c r="A3188" s="443"/>
      <c r="B3188" s="438"/>
      <c r="C3188" s="441"/>
      <c r="D3188" s="441"/>
      <c r="E3188" s="441"/>
      <c r="I3188" s="442"/>
      <c r="Q3188" s="443"/>
      <c r="S3188" s="443"/>
      <c r="T3188" s="441"/>
      <c r="U3188" s="444"/>
      <c r="V3188" s="438"/>
      <c r="W3188" s="443"/>
      <c r="X3188" s="443"/>
      <c r="Y3188" s="441"/>
      <c r="Z3188" s="445"/>
      <c r="AA3188" s="441"/>
      <c r="AB3188" s="443"/>
      <c r="AC3188" s="441"/>
      <c r="AD3188" s="444"/>
      <c r="AG3188" s="441"/>
      <c r="AH3188" s="441"/>
      <c r="AI3188" s="443"/>
      <c r="AL3188" s="441"/>
      <c r="AN3188" s="441"/>
      <c r="AO3188" s="443"/>
      <c r="AP3188" s="441"/>
      <c r="AQ3188" s="441"/>
      <c r="AR3188" s="441"/>
      <c r="AS3188" s="441"/>
      <c r="AT3188" s="441"/>
      <c r="AU3188" s="441"/>
      <c r="AV3188" s="443"/>
      <c r="AW3188" s="442"/>
      <c r="AY3188" s="441"/>
      <c r="BC3188" s="441"/>
      <c r="BD3188" s="441"/>
      <c r="BE3188" s="441"/>
      <c r="BF3188" s="441"/>
      <c r="BG3188" s="441"/>
      <c r="BH3188" s="441"/>
      <c r="BI3188" s="441"/>
      <c r="BJ3188" s="441"/>
      <c r="BK3188" s="441"/>
    </row>
    <row r="3189" spans="1:63" x14ac:dyDescent="0.25">
      <c r="A3189" s="443"/>
      <c r="B3189" s="438"/>
      <c r="C3189" s="441"/>
      <c r="D3189" s="441"/>
      <c r="E3189" s="441"/>
      <c r="I3189" s="442"/>
      <c r="Q3189" s="443"/>
      <c r="S3189" s="443"/>
      <c r="T3189" s="441"/>
      <c r="U3189" s="444"/>
      <c r="V3189" s="438"/>
      <c r="W3189" s="443"/>
      <c r="X3189" s="443"/>
      <c r="Y3189" s="441"/>
      <c r="Z3189" s="445"/>
      <c r="AA3189" s="441"/>
      <c r="AB3189" s="443"/>
      <c r="AC3189" s="441"/>
      <c r="AD3189" s="444"/>
      <c r="AG3189" s="441"/>
      <c r="AH3189" s="441"/>
      <c r="AI3189" s="443"/>
      <c r="AL3189" s="441"/>
      <c r="AN3189" s="441"/>
      <c r="AO3189" s="443"/>
      <c r="AP3189" s="441"/>
      <c r="AQ3189" s="441"/>
      <c r="AR3189" s="441"/>
      <c r="AS3189" s="441"/>
      <c r="AT3189" s="441"/>
      <c r="AU3189" s="441"/>
      <c r="AV3189" s="443"/>
      <c r="AW3189" s="442"/>
      <c r="AY3189" s="441"/>
      <c r="BC3189" s="441"/>
      <c r="BD3189" s="441"/>
      <c r="BE3189" s="441"/>
      <c r="BF3189" s="441"/>
      <c r="BG3189" s="441"/>
      <c r="BH3189" s="441"/>
      <c r="BI3189" s="441"/>
      <c r="BJ3189" s="441"/>
      <c r="BK3189" s="441"/>
    </row>
    <row r="3190" spans="1:63" x14ac:dyDescent="0.25">
      <c r="A3190" s="443"/>
      <c r="B3190" s="438"/>
      <c r="C3190" s="441"/>
      <c r="D3190" s="441"/>
      <c r="E3190" s="441"/>
      <c r="I3190" s="442"/>
      <c r="Q3190" s="443"/>
      <c r="S3190" s="443"/>
      <c r="T3190" s="441"/>
      <c r="U3190" s="444"/>
      <c r="V3190" s="438"/>
      <c r="W3190" s="443"/>
      <c r="X3190" s="443"/>
      <c r="Y3190" s="441"/>
      <c r="Z3190" s="445"/>
      <c r="AA3190" s="441"/>
      <c r="AB3190" s="443"/>
      <c r="AC3190" s="441"/>
      <c r="AD3190" s="444"/>
      <c r="AG3190" s="441"/>
      <c r="AH3190" s="441"/>
      <c r="AI3190" s="443"/>
      <c r="AL3190" s="441"/>
      <c r="AN3190" s="441"/>
      <c r="AO3190" s="443"/>
      <c r="AP3190" s="441"/>
      <c r="AQ3190" s="441"/>
      <c r="AR3190" s="441"/>
      <c r="AS3190" s="441"/>
      <c r="AT3190" s="441"/>
      <c r="AU3190" s="441"/>
      <c r="AV3190" s="443"/>
      <c r="AW3190" s="442"/>
      <c r="AY3190" s="441"/>
      <c r="BC3190" s="441"/>
      <c r="BD3190" s="441"/>
      <c r="BE3190" s="441"/>
      <c r="BF3190" s="441"/>
      <c r="BG3190" s="441"/>
      <c r="BH3190" s="441"/>
      <c r="BI3190" s="441"/>
      <c r="BJ3190" s="441"/>
      <c r="BK3190" s="441"/>
    </row>
    <row r="3191" spans="1:63" x14ac:dyDescent="0.25">
      <c r="A3191" s="443"/>
      <c r="B3191" s="438"/>
      <c r="C3191" s="441"/>
      <c r="D3191" s="441"/>
      <c r="E3191" s="441"/>
      <c r="I3191" s="442"/>
      <c r="Q3191" s="443"/>
      <c r="S3191" s="443"/>
      <c r="T3191" s="441"/>
      <c r="U3191" s="444"/>
      <c r="V3191" s="438"/>
      <c r="W3191" s="443"/>
      <c r="X3191" s="443"/>
      <c r="Y3191" s="441"/>
      <c r="Z3191" s="445"/>
      <c r="AA3191" s="441"/>
      <c r="AB3191" s="443"/>
      <c r="AC3191" s="441"/>
      <c r="AD3191" s="444"/>
      <c r="AG3191" s="441"/>
      <c r="AH3191" s="441"/>
      <c r="AI3191" s="443"/>
      <c r="AL3191" s="441"/>
      <c r="AN3191" s="441"/>
      <c r="AO3191" s="443"/>
      <c r="AP3191" s="441"/>
      <c r="AQ3191" s="441"/>
      <c r="AR3191" s="441"/>
      <c r="AS3191" s="441"/>
      <c r="AT3191" s="441"/>
      <c r="AU3191" s="441"/>
      <c r="AV3191" s="443"/>
      <c r="AW3191" s="442"/>
      <c r="AY3191" s="441"/>
      <c r="BC3191" s="441"/>
      <c r="BD3191" s="441"/>
      <c r="BE3191" s="441"/>
      <c r="BF3191" s="441"/>
      <c r="BG3191" s="441"/>
      <c r="BH3191" s="441"/>
      <c r="BI3191" s="441"/>
      <c r="BJ3191" s="441"/>
      <c r="BK3191" s="441"/>
    </row>
    <row r="3192" spans="1:63" x14ac:dyDescent="0.25">
      <c r="A3192" s="443"/>
      <c r="B3192" s="438"/>
      <c r="C3192" s="441"/>
      <c r="D3192" s="441"/>
      <c r="E3192" s="441"/>
      <c r="I3192" s="442"/>
      <c r="Q3192" s="443"/>
      <c r="S3192" s="443"/>
      <c r="T3192" s="441"/>
      <c r="U3192" s="444"/>
      <c r="V3192" s="438"/>
      <c r="W3192" s="443"/>
      <c r="X3192" s="443"/>
      <c r="Y3192" s="441"/>
      <c r="Z3192" s="445"/>
      <c r="AA3192" s="441"/>
      <c r="AB3192" s="443"/>
      <c r="AC3192" s="441"/>
      <c r="AD3192" s="444"/>
      <c r="AG3192" s="441"/>
      <c r="AH3192" s="441"/>
      <c r="AI3192" s="443"/>
      <c r="AL3192" s="441"/>
      <c r="AN3192" s="441"/>
      <c r="AO3192" s="443"/>
      <c r="AP3192" s="441"/>
      <c r="AQ3192" s="441"/>
      <c r="AR3192" s="441"/>
      <c r="AS3192" s="441"/>
      <c r="AT3192" s="441"/>
      <c r="AU3192" s="441"/>
      <c r="AV3192" s="443"/>
      <c r="AW3192" s="442"/>
      <c r="AY3192" s="441"/>
      <c r="BC3192" s="441"/>
      <c r="BD3192" s="441"/>
      <c r="BE3192" s="441"/>
      <c r="BF3192" s="441"/>
      <c r="BG3192" s="441"/>
      <c r="BH3192" s="441"/>
      <c r="BI3192" s="441"/>
      <c r="BJ3192" s="441"/>
      <c r="BK3192" s="441"/>
    </row>
    <row r="3193" spans="1:63" x14ac:dyDescent="0.25">
      <c r="A3193" s="443"/>
      <c r="B3193" s="438"/>
      <c r="C3193" s="441"/>
      <c r="D3193" s="441"/>
      <c r="E3193" s="441"/>
      <c r="I3193" s="442"/>
      <c r="Q3193" s="443"/>
      <c r="S3193" s="443"/>
      <c r="T3193" s="441"/>
      <c r="U3193" s="444"/>
      <c r="V3193" s="438"/>
      <c r="W3193" s="443"/>
      <c r="X3193" s="443"/>
      <c r="Y3193" s="441"/>
      <c r="Z3193" s="445"/>
      <c r="AA3193" s="441"/>
      <c r="AB3193" s="443"/>
      <c r="AC3193" s="441"/>
      <c r="AD3193" s="444"/>
      <c r="AG3193" s="441"/>
      <c r="AH3193" s="441"/>
      <c r="AI3193" s="443"/>
      <c r="AL3193" s="441"/>
      <c r="AN3193" s="441"/>
      <c r="AO3193" s="443"/>
      <c r="AP3193" s="441"/>
      <c r="AQ3193" s="441"/>
      <c r="AR3193" s="441"/>
      <c r="AS3193" s="441"/>
      <c r="AT3193" s="441"/>
      <c r="AU3193" s="441"/>
      <c r="AV3193" s="443"/>
      <c r="AW3193" s="442"/>
      <c r="AY3193" s="441"/>
      <c r="BC3193" s="441"/>
      <c r="BD3193" s="441"/>
      <c r="BE3193" s="441"/>
      <c r="BF3193" s="441"/>
      <c r="BG3193" s="441"/>
      <c r="BH3193" s="441"/>
      <c r="BI3193" s="441"/>
      <c r="BJ3193" s="441"/>
      <c r="BK3193" s="441"/>
    </row>
    <row r="3194" spans="1:63" x14ac:dyDescent="0.25">
      <c r="A3194" s="443"/>
      <c r="B3194" s="438"/>
      <c r="C3194" s="441"/>
      <c r="D3194" s="441"/>
      <c r="E3194" s="441"/>
      <c r="I3194" s="442"/>
      <c r="Q3194" s="443"/>
      <c r="S3194" s="443"/>
      <c r="T3194" s="441"/>
      <c r="U3194" s="444"/>
      <c r="V3194" s="438"/>
      <c r="W3194" s="443"/>
      <c r="X3194" s="443"/>
      <c r="Y3194" s="441"/>
      <c r="Z3194" s="445"/>
      <c r="AA3194" s="441"/>
      <c r="AB3194" s="443"/>
      <c r="AC3194" s="441"/>
      <c r="AD3194" s="444"/>
      <c r="AG3194" s="441"/>
      <c r="AH3194" s="441"/>
      <c r="AI3194" s="443"/>
      <c r="AL3194" s="441"/>
      <c r="AN3194" s="441"/>
      <c r="AO3194" s="443"/>
      <c r="AP3194" s="441"/>
      <c r="AQ3194" s="441"/>
      <c r="AR3194" s="441"/>
      <c r="AS3194" s="441"/>
      <c r="AT3194" s="441"/>
      <c r="AU3194" s="441"/>
      <c r="AV3194" s="443"/>
      <c r="AW3194" s="442"/>
      <c r="AY3194" s="441"/>
      <c r="BC3194" s="441"/>
      <c r="BD3194" s="441"/>
      <c r="BE3194" s="441"/>
      <c r="BF3194" s="441"/>
      <c r="BG3194" s="441"/>
      <c r="BH3194" s="441"/>
      <c r="BI3194" s="441"/>
      <c r="BJ3194" s="441"/>
      <c r="BK3194" s="441"/>
    </row>
    <row r="3195" spans="1:63" x14ac:dyDescent="0.25">
      <c r="A3195" s="443"/>
      <c r="B3195" s="438"/>
      <c r="C3195" s="441"/>
      <c r="D3195" s="441"/>
      <c r="E3195" s="441"/>
      <c r="I3195" s="442"/>
      <c r="Q3195" s="443"/>
      <c r="S3195" s="443"/>
      <c r="T3195" s="441"/>
      <c r="U3195" s="444"/>
      <c r="V3195" s="438"/>
      <c r="W3195" s="443"/>
      <c r="X3195" s="443"/>
      <c r="Y3195" s="441"/>
      <c r="Z3195" s="445"/>
      <c r="AA3195" s="441"/>
      <c r="AB3195" s="443"/>
      <c r="AC3195" s="441"/>
      <c r="AD3195" s="444"/>
      <c r="AG3195" s="441"/>
      <c r="AH3195" s="441"/>
      <c r="AI3195" s="443"/>
      <c r="AL3195" s="441"/>
      <c r="AN3195" s="441"/>
      <c r="AO3195" s="443"/>
      <c r="AP3195" s="441"/>
      <c r="AQ3195" s="441"/>
      <c r="AR3195" s="441"/>
      <c r="AS3195" s="441"/>
      <c r="AT3195" s="441"/>
      <c r="AU3195" s="441"/>
      <c r="AV3195" s="443"/>
      <c r="AW3195" s="442"/>
      <c r="AY3195" s="441"/>
      <c r="BC3195" s="441"/>
      <c r="BD3195" s="441"/>
      <c r="BE3195" s="441"/>
      <c r="BF3195" s="441"/>
      <c r="BG3195" s="441"/>
      <c r="BH3195" s="441"/>
      <c r="BI3195" s="441"/>
      <c r="BJ3195" s="441"/>
      <c r="BK3195" s="441"/>
    </row>
    <row r="3196" spans="1:63" x14ac:dyDescent="0.25">
      <c r="A3196" s="443"/>
      <c r="B3196" s="438"/>
      <c r="C3196" s="441"/>
      <c r="D3196" s="441"/>
      <c r="E3196" s="441"/>
      <c r="I3196" s="442"/>
      <c r="Q3196" s="443"/>
      <c r="S3196" s="443"/>
      <c r="T3196" s="441"/>
      <c r="U3196" s="444"/>
      <c r="V3196" s="438"/>
      <c r="W3196" s="443"/>
      <c r="X3196" s="443"/>
      <c r="Y3196" s="441"/>
      <c r="Z3196" s="445"/>
      <c r="AA3196" s="441"/>
      <c r="AB3196" s="443"/>
      <c r="AC3196" s="441"/>
      <c r="AD3196" s="444"/>
      <c r="AG3196" s="441"/>
      <c r="AH3196" s="441"/>
      <c r="AI3196" s="443"/>
      <c r="AL3196" s="441"/>
      <c r="AN3196" s="441"/>
      <c r="AO3196" s="443"/>
      <c r="AP3196" s="441"/>
      <c r="AQ3196" s="441"/>
      <c r="AR3196" s="441"/>
      <c r="AS3196" s="441"/>
      <c r="AT3196" s="441"/>
      <c r="AU3196" s="441"/>
      <c r="AV3196" s="443"/>
      <c r="AW3196" s="442"/>
      <c r="AY3196" s="441"/>
      <c r="BC3196" s="441"/>
      <c r="BD3196" s="441"/>
      <c r="BE3196" s="441"/>
      <c r="BF3196" s="441"/>
      <c r="BG3196" s="441"/>
      <c r="BH3196" s="441"/>
      <c r="BI3196" s="441"/>
      <c r="BJ3196" s="441"/>
      <c r="BK3196" s="441"/>
    </row>
    <row r="3197" spans="1:63" x14ac:dyDescent="0.25">
      <c r="A3197" s="443"/>
      <c r="B3197" s="438"/>
      <c r="C3197" s="441"/>
      <c r="D3197" s="441"/>
      <c r="E3197" s="441"/>
      <c r="I3197" s="442"/>
      <c r="Q3197" s="443"/>
      <c r="S3197" s="443"/>
      <c r="T3197" s="441"/>
      <c r="U3197" s="444"/>
      <c r="V3197" s="438"/>
      <c r="W3197" s="443"/>
      <c r="X3197" s="443"/>
      <c r="Y3197" s="441"/>
      <c r="Z3197" s="445"/>
      <c r="AA3197" s="441"/>
      <c r="AB3197" s="443"/>
      <c r="AC3197" s="441"/>
      <c r="AD3197" s="444"/>
      <c r="AG3197" s="441"/>
      <c r="AH3197" s="441"/>
      <c r="AI3197" s="443"/>
      <c r="AL3197" s="441"/>
      <c r="AN3197" s="441"/>
      <c r="AO3197" s="443"/>
      <c r="AP3197" s="441"/>
      <c r="AQ3197" s="441"/>
      <c r="AR3197" s="441"/>
      <c r="AS3197" s="441"/>
      <c r="AT3197" s="441"/>
      <c r="AU3197" s="441"/>
      <c r="AV3197" s="443"/>
      <c r="AW3197" s="442"/>
      <c r="AY3197" s="441"/>
      <c r="BC3197" s="441"/>
      <c r="BD3197" s="441"/>
      <c r="BE3197" s="441"/>
      <c r="BF3197" s="441"/>
      <c r="BG3197" s="441"/>
      <c r="BH3197" s="441"/>
      <c r="BI3197" s="441"/>
      <c r="BJ3197" s="441"/>
      <c r="BK3197" s="441"/>
    </row>
    <row r="3198" spans="1:63" x14ac:dyDescent="0.25">
      <c r="A3198" s="443"/>
      <c r="B3198" s="438"/>
      <c r="C3198" s="441"/>
      <c r="D3198" s="441"/>
      <c r="E3198" s="441"/>
      <c r="I3198" s="442"/>
      <c r="Q3198" s="443"/>
      <c r="S3198" s="443"/>
      <c r="T3198" s="441"/>
      <c r="U3198" s="444"/>
      <c r="V3198" s="438"/>
      <c r="W3198" s="443"/>
      <c r="X3198" s="443"/>
      <c r="Y3198" s="441"/>
      <c r="Z3198" s="445"/>
      <c r="AA3198" s="441"/>
      <c r="AB3198" s="443"/>
      <c r="AC3198" s="441"/>
      <c r="AD3198" s="444"/>
      <c r="AG3198" s="441"/>
      <c r="AH3198" s="441"/>
      <c r="AI3198" s="443"/>
      <c r="AL3198" s="441"/>
      <c r="AN3198" s="441"/>
      <c r="AO3198" s="443"/>
      <c r="AP3198" s="441"/>
      <c r="AQ3198" s="441"/>
      <c r="AR3198" s="441"/>
      <c r="AS3198" s="441"/>
      <c r="AT3198" s="441"/>
      <c r="AU3198" s="441"/>
      <c r="AV3198" s="443"/>
      <c r="AW3198" s="442"/>
      <c r="AY3198" s="441"/>
      <c r="BC3198" s="441"/>
      <c r="BD3198" s="441"/>
      <c r="BE3198" s="441"/>
      <c r="BF3198" s="441"/>
      <c r="BG3198" s="441"/>
      <c r="BH3198" s="441"/>
      <c r="BI3198" s="441"/>
      <c r="BJ3198" s="441"/>
      <c r="BK3198" s="441"/>
    </row>
    <row r="3199" spans="1:63" x14ac:dyDescent="0.25">
      <c r="A3199" s="443"/>
      <c r="B3199" s="438"/>
      <c r="C3199" s="441"/>
      <c r="D3199" s="441"/>
      <c r="E3199" s="441"/>
      <c r="I3199" s="442"/>
      <c r="Q3199" s="443"/>
      <c r="S3199" s="443"/>
      <c r="T3199" s="441"/>
      <c r="U3199" s="444"/>
      <c r="V3199" s="438"/>
      <c r="W3199" s="443"/>
      <c r="X3199" s="443"/>
      <c r="Y3199" s="441"/>
      <c r="Z3199" s="445"/>
      <c r="AA3199" s="441"/>
      <c r="AB3199" s="443"/>
      <c r="AC3199" s="441"/>
      <c r="AD3199" s="444"/>
      <c r="AG3199" s="441"/>
      <c r="AH3199" s="441"/>
      <c r="AI3199" s="443"/>
      <c r="AL3199" s="441"/>
      <c r="AN3199" s="441"/>
      <c r="AO3199" s="443"/>
      <c r="AP3199" s="441"/>
      <c r="AQ3199" s="441"/>
      <c r="AR3199" s="441"/>
      <c r="AS3199" s="441"/>
      <c r="AT3199" s="441"/>
      <c r="AU3199" s="441"/>
      <c r="AV3199" s="443"/>
      <c r="AW3199" s="442"/>
      <c r="AY3199" s="441"/>
      <c r="BC3199" s="441"/>
      <c r="BD3199" s="441"/>
      <c r="BE3199" s="441"/>
      <c r="BF3199" s="441"/>
      <c r="BG3199" s="441"/>
      <c r="BH3199" s="441"/>
      <c r="BI3199" s="441"/>
      <c r="BJ3199" s="441"/>
      <c r="BK3199" s="441"/>
    </row>
    <row r="3200" spans="1:63" x14ac:dyDescent="0.25">
      <c r="A3200" s="443"/>
      <c r="B3200" s="438"/>
      <c r="C3200" s="441"/>
      <c r="D3200" s="441"/>
      <c r="E3200" s="441"/>
      <c r="I3200" s="442"/>
      <c r="Q3200" s="443"/>
      <c r="S3200" s="443"/>
      <c r="T3200" s="441"/>
      <c r="U3200" s="444"/>
      <c r="V3200" s="438"/>
      <c r="W3200" s="443"/>
      <c r="X3200" s="443"/>
      <c r="Y3200" s="441"/>
      <c r="Z3200" s="445"/>
      <c r="AA3200" s="441"/>
      <c r="AB3200" s="443"/>
      <c r="AC3200" s="441"/>
      <c r="AD3200" s="444"/>
      <c r="AG3200" s="441"/>
      <c r="AH3200" s="441"/>
      <c r="AI3200" s="443"/>
      <c r="AL3200" s="441"/>
      <c r="AN3200" s="441"/>
      <c r="AO3200" s="443"/>
      <c r="AP3200" s="441"/>
      <c r="AQ3200" s="441"/>
      <c r="AR3200" s="441"/>
      <c r="AS3200" s="441"/>
      <c r="AT3200" s="441"/>
      <c r="AU3200" s="441"/>
      <c r="AV3200" s="443"/>
      <c r="AW3200" s="442"/>
      <c r="AY3200" s="441"/>
      <c r="BC3200" s="441"/>
      <c r="BD3200" s="441"/>
      <c r="BE3200" s="441"/>
      <c r="BF3200" s="441"/>
      <c r="BG3200" s="441"/>
      <c r="BH3200" s="441"/>
      <c r="BI3200" s="441"/>
      <c r="BJ3200" s="441"/>
      <c r="BK3200" s="441"/>
    </row>
    <row r="3201" spans="1:63" x14ac:dyDescent="0.25">
      <c r="A3201" s="443"/>
      <c r="B3201" s="438"/>
      <c r="C3201" s="441"/>
      <c r="D3201" s="441"/>
      <c r="E3201" s="441"/>
      <c r="I3201" s="442"/>
      <c r="Q3201" s="443"/>
      <c r="S3201" s="443"/>
      <c r="T3201" s="441"/>
      <c r="U3201" s="444"/>
      <c r="V3201" s="438"/>
      <c r="W3201" s="443"/>
      <c r="X3201" s="443"/>
      <c r="Y3201" s="441"/>
      <c r="Z3201" s="445"/>
      <c r="AA3201" s="441"/>
      <c r="AB3201" s="443"/>
      <c r="AC3201" s="441"/>
      <c r="AD3201" s="444"/>
      <c r="AG3201" s="441"/>
      <c r="AH3201" s="441"/>
      <c r="AI3201" s="443"/>
      <c r="AL3201" s="441"/>
      <c r="AN3201" s="441"/>
      <c r="AO3201" s="443"/>
      <c r="AP3201" s="441"/>
      <c r="AQ3201" s="441"/>
      <c r="AR3201" s="441"/>
      <c r="AS3201" s="441"/>
      <c r="AT3201" s="441"/>
      <c r="AU3201" s="441"/>
      <c r="AV3201" s="443"/>
      <c r="AW3201" s="442"/>
      <c r="AY3201" s="441"/>
      <c r="BC3201" s="441"/>
      <c r="BD3201" s="441"/>
      <c r="BE3201" s="441"/>
      <c r="BF3201" s="441"/>
      <c r="BG3201" s="441"/>
      <c r="BH3201" s="441"/>
      <c r="BI3201" s="441"/>
      <c r="BJ3201" s="441"/>
      <c r="BK3201" s="441"/>
    </row>
    <row r="3202" spans="1:63" x14ac:dyDescent="0.25">
      <c r="A3202" s="443"/>
      <c r="B3202" s="438"/>
      <c r="C3202" s="441"/>
      <c r="D3202" s="441"/>
      <c r="E3202" s="441"/>
      <c r="I3202" s="442"/>
      <c r="Q3202" s="443"/>
      <c r="S3202" s="443"/>
      <c r="T3202" s="441"/>
      <c r="U3202" s="444"/>
      <c r="V3202" s="438"/>
      <c r="W3202" s="443"/>
      <c r="X3202" s="443"/>
      <c r="Y3202" s="441"/>
      <c r="Z3202" s="445"/>
      <c r="AA3202" s="441"/>
      <c r="AB3202" s="443"/>
      <c r="AC3202" s="441"/>
      <c r="AD3202" s="444"/>
      <c r="AG3202" s="441"/>
      <c r="AH3202" s="441"/>
      <c r="AI3202" s="443"/>
      <c r="AL3202" s="441"/>
      <c r="AN3202" s="441"/>
      <c r="AO3202" s="443"/>
      <c r="AP3202" s="441"/>
      <c r="AQ3202" s="441"/>
      <c r="AR3202" s="441"/>
      <c r="AS3202" s="441"/>
      <c r="AT3202" s="441"/>
      <c r="AU3202" s="441"/>
      <c r="AV3202" s="443"/>
      <c r="AW3202" s="442"/>
      <c r="AY3202" s="441"/>
      <c r="BC3202" s="441"/>
      <c r="BD3202" s="441"/>
      <c r="BE3202" s="441"/>
      <c r="BF3202" s="441"/>
      <c r="BG3202" s="441"/>
      <c r="BH3202" s="441"/>
      <c r="BI3202" s="441"/>
      <c r="BJ3202" s="441"/>
      <c r="BK3202" s="441"/>
    </row>
    <row r="3203" spans="1:63" x14ac:dyDescent="0.25">
      <c r="A3203" s="443"/>
      <c r="B3203" s="438"/>
      <c r="C3203" s="441"/>
      <c r="D3203" s="441"/>
      <c r="E3203" s="441"/>
      <c r="I3203" s="442"/>
      <c r="Q3203" s="443"/>
      <c r="S3203" s="443"/>
      <c r="T3203" s="441"/>
      <c r="U3203" s="444"/>
      <c r="V3203" s="438"/>
      <c r="W3203" s="443"/>
      <c r="X3203" s="443"/>
      <c r="Y3203" s="441"/>
      <c r="Z3203" s="445"/>
      <c r="AA3203" s="441"/>
      <c r="AB3203" s="443"/>
      <c r="AC3203" s="441"/>
      <c r="AD3203" s="444"/>
      <c r="AG3203" s="441"/>
      <c r="AH3203" s="441"/>
      <c r="AI3203" s="443"/>
      <c r="AL3203" s="441"/>
      <c r="AN3203" s="441"/>
      <c r="AO3203" s="443"/>
      <c r="AP3203" s="441"/>
      <c r="AQ3203" s="441"/>
      <c r="AR3203" s="441"/>
      <c r="AS3203" s="441"/>
      <c r="AT3203" s="441"/>
      <c r="AU3203" s="441"/>
      <c r="AV3203" s="443"/>
      <c r="AW3203" s="442"/>
      <c r="AY3203" s="441"/>
      <c r="BC3203" s="441"/>
      <c r="BD3203" s="441"/>
      <c r="BE3203" s="441"/>
      <c r="BF3203" s="441"/>
      <c r="BG3203" s="441"/>
      <c r="BH3203" s="441"/>
      <c r="BI3203" s="441"/>
      <c r="BJ3203" s="441"/>
      <c r="BK3203" s="441"/>
    </row>
    <row r="3204" spans="1:63" x14ac:dyDescent="0.25">
      <c r="A3204" s="443"/>
      <c r="B3204" s="438"/>
      <c r="C3204" s="441"/>
      <c r="D3204" s="441"/>
      <c r="E3204" s="441"/>
      <c r="I3204" s="442"/>
      <c r="Q3204" s="443"/>
      <c r="S3204" s="443"/>
      <c r="T3204" s="441"/>
      <c r="U3204" s="444"/>
      <c r="V3204" s="438"/>
      <c r="W3204" s="443"/>
      <c r="X3204" s="443"/>
      <c r="Y3204" s="441"/>
      <c r="Z3204" s="445"/>
      <c r="AA3204" s="441"/>
      <c r="AB3204" s="443"/>
      <c r="AC3204" s="441"/>
      <c r="AD3204" s="444"/>
      <c r="AG3204" s="441"/>
      <c r="AH3204" s="441"/>
      <c r="AI3204" s="443"/>
      <c r="AL3204" s="441"/>
      <c r="AN3204" s="441"/>
      <c r="AO3204" s="443"/>
      <c r="AP3204" s="441"/>
      <c r="AQ3204" s="441"/>
      <c r="AR3204" s="441"/>
      <c r="AS3204" s="441"/>
      <c r="AT3204" s="441"/>
      <c r="AU3204" s="441"/>
      <c r="AV3204" s="443"/>
      <c r="AW3204" s="442"/>
      <c r="AY3204" s="441"/>
      <c r="BC3204" s="441"/>
      <c r="BD3204" s="441"/>
      <c r="BE3204" s="441"/>
      <c r="BF3204" s="441"/>
      <c r="BG3204" s="441"/>
      <c r="BH3204" s="441"/>
      <c r="BI3204" s="441"/>
      <c r="BJ3204" s="441"/>
      <c r="BK3204" s="441"/>
    </row>
    <row r="3205" spans="1:63" x14ac:dyDescent="0.25">
      <c r="A3205" s="443"/>
      <c r="B3205" s="438"/>
      <c r="C3205" s="441"/>
      <c r="D3205" s="441"/>
      <c r="E3205" s="441"/>
      <c r="I3205" s="442"/>
      <c r="Q3205" s="443"/>
      <c r="S3205" s="443"/>
      <c r="T3205" s="441"/>
      <c r="U3205" s="444"/>
      <c r="V3205" s="438"/>
      <c r="W3205" s="443"/>
      <c r="X3205" s="443"/>
      <c r="Y3205" s="441"/>
      <c r="Z3205" s="445"/>
      <c r="AA3205" s="441"/>
      <c r="AB3205" s="443"/>
      <c r="AC3205" s="441"/>
      <c r="AD3205" s="444"/>
      <c r="AG3205" s="441"/>
      <c r="AH3205" s="441"/>
      <c r="AI3205" s="443"/>
      <c r="AL3205" s="441"/>
      <c r="AN3205" s="441"/>
      <c r="AO3205" s="443"/>
      <c r="AP3205" s="441"/>
      <c r="AQ3205" s="441"/>
      <c r="AR3205" s="441"/>
      <c r="AS3205" s="441"/>
      <c r="AT3205" s="441"/>
      <c r="AU3205" s="441"/>
      <c r="AV3205" s="443"/>
      <c r="AW3205" s="442"/>
      <c r="AY3205" s="441"/>
      <c r="BC3205" s="441"/>
      <c r="BD3205" s="441"/>
      <c r="BE3205" s="441"/>
      <c r="BF3205" s="441"/>
      <c r="BG3205" s="441"/>
      <c r="BH3205" s="441"/>
      <c r="BI3205" s="441"/>
      <c r="BJ3205" s="441"/>
      <c r="BK3205" s="441"/>
    </row>
    <row r="3206" spans="1:63" x14ac:dyDescent="0.25">
      <c r="A3206" s="443"/>
      <c r="B3206" s="438"/>
      <c r="C3206" s="441"/>
      <c r="D3206" s="441"/>
      <c r="E3206" s="441"/>
      <c r="I3206" s="442"/>
      <c r="Q3206" s="443"/>
      <c r="S3206" s="443"/>
      <c r="T3206" s="441"/>
      <c r="U3206" s="444"/>
      <c r="V3206" s="438"/>
      <c r="W3206" s="443"/>
      <c r="X3206" s="443"/>
      <c r="Y3206" s="441"/>
      <c r="Z3206" s="445"/>
      <c r="AA3206" s="441"/>
      <c r="AB3206" s="443"/>
      <c r="AC3206" s="441"/>
      <c r="AD3206" s="444"/>
      <c r="AG3206" s="441"/>
      <c r="AH3206" s="441"/>
      <c r="AI3206" s="443"/>
      <c r="AL3206" s="441"/>
      <c r="AN3206" s="441"/>
      <c r="AO3206" s="443"/>
      <c r="AP3206" s="441"/>
      <c r="AQ3206" s="441"/>
      <c r="AR3206" s="441"/>
      <c r="AS3206" s="441"/>
      <c r="AT3206" s="441"/>
      <c r="AU3206" s="441"/>
      <c r="AV3206" s="443"/>
      <c r="AW3206" s="442"/>
      <c r="AY3206" s="441"/>
      <c r="BC3206" s="441"/>
      <c r="BD3206" s="441"/>
      <c r="BE3206" s="441"/>
      <c r="BF3206" s="441"/>
      <c r="BG3206" s="441"/>
      <c r="BH3206" s="441"/>
      <c r="BI3206" s="441"/>
      <c r="BJ3206" s="441"/>
      <c r="BK3206" s="441"/>
    </row>
    <row r="3207" spans="1:63" x14ac:dyDescent="0.25">
      <c r="A3207" s="443"/>
      <c r="B3207" s="438"/>
      <c r="C3207" s="441"/>
      <c r="D3207" s="441"/>
      <c r="E3207" s="441"/>
      <c r="I3207" s="442"/>
      <c r="Q3207" s="443"/>
      <c r="S3207" s="443"/>
      <c r="T3207" s="441"/>
      <c r="U3207" s="444"/>
      <c r="V3207" s="438"/>
      <c r="W3207" s="443"/>
      <c r="X3207" s="443"/>
      <c r="Y3207" s="441"/>
      <c r="Z3207" s="445"/>
      <c r="AA3207" s="441"/>
      <c r="AB3207" s="443"/>
      <c r="AC3207" s="441"/>
      <c r="AD3207" s="444"/>
      <c r="AG3207" s="441"/>
      <c r="AH3207" s="441"/>
      <c r="AI3207" s="443"/>
      <c r="AL3207" s="441"/>
      <c r="AN3207" s="441"/>
      <c r="AO3207" s="443"/>
      <c r="AP3207" s="441"/>
      <c r="AQ3207" s="441"/>
      <c r="AR3207" s="441"/>
      <c r="AS3207" s="441"/>
      <c r="AT3207" s="441"/>
      <c r="AU3207" s="441"/>
      <c r="AV3207" s="443"/>
      <c r="AW3207" s="442"/>
      <c r="AY3207" s="441"/>
      <c r="BC3207" s="441"/>
      <c r="BD3207" s="441"/>
      <c r="BE3207" s="441"/>
      <c r="BF3207" s="441"/>
      <c r="BG3207" s="441"/>
      <c r="BH3207" s="441"/>
      <c r="BI3207" s="441"/>
      <c r="BJ3207" s="441"/>
      <c r="BK3207" s="441"/>
    </row>
    <row r="3208" spans="1:63" x14ac:dyDescent="0.25">
      <c r="A3208" s="443"/>
      <c r="B3208" s="438"/>
      <c r="C3208" s="441"/>
      <c r="D3208" s="441"/>
      <c r="E3208" s="441"/>
      <c r="I3208" s="442"/>
      <c r="Q3208" s="443"/>
      <c r="S3208" s="443"/>
      <c r="T3208" s="441"/>
      <c r="U3208" s="444"/>
      <c r="V3208" s="438"/>
      <c r="W3208" s="443"/>
      <c r="X3208" s="443"/>
      <c r="Y3208" s="441"/>
      <c r="Z3208" s="445"/>
      <c r="AA3208" s="441"/>
      <c r="AB3208" s="443"/>
      <c r="AC3208" s="441"/>
      <c r="AD3208" s="444"/>
      <c r="AG3208" s="441"/>
      <c r="AH3208" s="441"/>
      <c r="AI3208" s="443"/>
      <c r="AL3208" s="441"/>
      <c r="AN3208" s="441"/>
      <c r="AO3208" s="443"/>
      <c r="AP3208" s="441"/>
      <c r="AQ3208" s="441"/>
      <c r="AR3208" s="441"/>
      <c r="AS3208" s="441"/>
      <c r="AT3208" s="441"/>
      <c r="AU3208" s="441"/>
      <c r="AV3208" s="443"/>
      <c r="AW3208" s="442"/>
      <c r="AY3208" s="441"/>
      <c r="BC3208" s="441"/>
      <c r="BD3208" s="441"/>
      <c r="BE3208" s="441"/>
      <c r="BF3208" s="441"/>
      <c r="BG3208" s="441"/>
      <c r="BH3208" s="441"/>
      <c r="BI3208" s="441"/>
      <c r="BJ3208" s="441"/>
      <c r="BK3208" s="441"/>
    </row>
    <row r="3209" spans="1:63" x14ac:dyDescent="0.25">
      <c r="A3209" s="443"/>
      <c r="B3209" s="438"/>
      <c r="C3209" s="441"/>
      <c r="D3209" s="441"/>
      <c r="E3209" s="441"/>
      <c r="I3209" s="442"/>
      <c r="Q3209" s="443"/>
      <c r="S3209" s="443"/>
      <c r="T3209" s="441"/>
      <c r="U3209" s="444"/>
      <c r="V3209" s="438"/>
      <c r="W3209" s="443"/>
      <c r="X3209" s="443"/>
      <c r="Y3209" s="441"/>
      <c r="Z3209" s="445"/>
      <c r="AA3209" s="441"/>
      <c r="AB3209" s="443"/>
      <c r="AC3209" s="441"/>
      <c r="AD3209" s="444"/>
      <c r="AG3209" s="441"/>
      <c r="AH3209" s="441"/>
      <c r="AI3209" s="443"/>
      <c r="AL3209" s="441"/>
      <c r="AN3209" s="441"/>
      <c r="AO3209" s="443"/>
      <c r="AP3209" s="441"/>
      <c r="AQ3209" s="441"/>
      <c r="AR3209" s="441"/>
      <c r="AS3209" s="441"/>
      <c r="AT3209" s="441"/>
      <c r="AU3209" s="441"/>
      <c r="AV3209" s="443"/>
      <c r="AW3209" s="442"/>
      <c r="AY3209" s="441"/>
      <c r="BC3209" s="441"/>
      <c r="BD3209" s="441"/>
      <c r="BE3209" s="441"/>
      <c r="BF3209" s="441"/>
      <c r="BG3209" s="441"/>
      <c r="BH3209" s="441"/>
      <c r="BI3209" s="441"/>
      <c r="BJ3209" s="441"/>
      <c r="BK3209" s="441"/>
    </row>
    <row r="3210" spans="1:63" x14ac:dyDescent="0.25">
      <c r="A3210" s="443"/>
      <c r="B3210" s="438"/>
      <c r="C3210" s="441"/>
      <c r="D3210" s="441"/>
      <c r="E3210" s="441"/>
      <c r="I3210" s="442"/>
      <c r="Q3210" s="443"/>
      <c r="S3210" s="443"/>
      <c r="T3210" s="441"/>
      <c r="U3210" s="444"/>
      <c r="V3210" s="438"/>
      <c r="W3210" s="443"/>
      <c r="X3210" s="443"/>
      <c r="Y3210" s="441"/>
      <c r="Z3210" s="445"/>
      <c r="AA3210" s="441"/>
      <c r="AB3210" s="443"/>
      <c r="AC3210" s="441"/>
      <c r="AD3210" s="444"/>
      <c r="AG3210" s="441"/>
      <c r="AH3210" s="441"/>
      <c r="AI3210" s="443"/>
      <c r="AL3210" s="441"/>
      <c r="AN3210" s="441"/>
      <c r="AO3210" s="443"/>
      <c r="AP3210" s="441"/>
      <c r="AQ3210" s="441"/>
      <c r="AR3210" s="441"/>
      <c r="AS3210" s="441"/>
      <c r="AT3210" s="441"/>
      <c r="AU3210" s="441"/>
      <c r="AV3210" s="443"/>
      <c r="AW3210" s="442"/>
      <c r="AY3210" s="441"/>
      <c r="BC3210" s="441"/>
      <c r="BD3210" s="441"/>
      <c r="BE3210" s="441"/>
      <c r="BF3210" s="441"/>
      <c r="BG3210" s="441"/>
      <c r="BH3210" s="441"/>
      <c r="BI3210" s="441"/>
      <c r="BJ3210" s="441"/>
      <c r="BK3210" s="441"/>
    </row>
    <row r="3211" spans="1:63" x14ac:dyDescent="0.25">
      <c r="A3211" s="443"/>
      <c r="B3211" s="438"/>
      <c r="C3211" s="441"/>
      <c r="D3211" s="441"/>
      <c r="E3211" s="441"/>
      <c r="I3211" s="442"/>
      <c r="Q3211" s="443"/>
      <c r="S3211" s="443"/>
      <c r="T3211" s="441"/>
      <c r="U3211" s="444"/>
      <c r="V3211" s="438"/>
      <c r="W3211" s="443"/>
      <c r="X3211" s="443"/>
      <c r="Y3211" s="441"/>
      <c r="Z3211" s="445"/>
      <c r="AA3211" s="441"/>
      <c r="AB3211" s="443"/>
      <c r="AC3211" s="441"/>
      <c r="AD3211" s="444"/>
      <c r="AG3211" s="441"/>
      <c r="AH3211" s="441"/>
      <c r="AI3211" s="443"/>
      <c r="AL3211" s="441"/>
      <c r="AN3211" s="441"/>
      <c r="AO3211" s="443"/>
      <c r="AP3211" s="441"/>
      <c r="AQ3211" s="441"/>
      <c r="AR3211" s="441"/>
      <c r="AS3211" s="441"/>
      <c r="AT3211" s="441"/>
      <c r="AU3211" s="441"/>
      <c r="AV3211" s="443"/>
      <c r="AW3211" s="442"/>
      <c r="AY3211" s="441"/>
      <c r="BC3211" s="441"/>
      <c r="BD3211" s="441"/>
      <c r="BE3211" s="441"/>
      <c r="BF3211" s="441"/>
      <c r="BG3211" s="441"/>
      <c r="BH3211" s="441"/>
      <c r="BI3211" s="441"/>
      <c r="BJ3211" s="441"/>
      <c r="BK3211" s="441"/>
    </row>
    <row r="3212" spans="1:63" x14ac:dyDescent="0.25">
      <c r="A3212" s="443"/>
      <c r="B3212" s="438"/>
      <c r="C3212" s="441"/>
      <c r="D3212" s="441"/>
      <c r="E3212" s="441"/>
      <c r="I3212" s="442"/>
      <c r="Q3212" s="443"/>
      <c r="S3212" s="443"/>
      <c r="T3212" s="441"/>
      <c r="U3212" s="444"/>
      <c r="V3212" s="438"/>
      <c r="W3212" s="443"/>
      <c r="X3212" s="443"/>
      <c r="Y3212" s="441"/>
      <c r="Z3212" s="445"/>
      <c r="AA3212" s="441"/>
      <c r="AB3212" s="443"/>
      <c r="AC3212" s="441"/>
      <c r="AD3212" s="444"/>
      <c r="AG3212" s="441"/>
      <c r="AH3212" s="441"/>
      <c r="AI3212" s="443"/>
      <c r="AL3212" s="441"/>
      <c r="AN3212" s="441"/>
      <c r="AO3212" s="443"/>
      <c r="AP3212" s="441"/>
      <c r="AQ3212" s="441"/>
      <c r="AR3212" s="441"/>
      <c r="AS3212" s="441"/>
      <c r="AT3212" s="441"/>
      <c r="AU3212" s="441"/>
      <c r="AV3212" s="443"/>
      <c r="AW3212" s="442"/>
      <c r="AY3212" s="441"/>
      <c r="BC3212" s="441"/>
      <c r="BD3212" s="441"/>
      <c r="BE3212" s="441"/>
      <c r="BF3212" s="441"/>
      <c r="BG3212" s="441"/>
      <c r="BH3212" s="441"/>
      <c r="BI3212" s="441"/>
      <c r="BJ3212" s="441"/>
      <c r="BK3212" s="441"/>
    </row>
    <row r="3213" spans="1:63" x14ac:dyDescent="0.25">
      <c r="A3213" s="443"/>
      <c r="B3213" s="438"/>
      <c r="C3213" s="441"/>
      <c r="D3213" s="441"/>
      <c r="E3213" s="441"/>
      <c r="I3213" s="442"/>
      <c r="Q3213" s="443"/>
      <c r="S3213" s="443"/>
      <c r="T3213" s="441"/>
      <c r="U3213" s="444"/>
      <c r="V3213" s="438"/>
      <c r="W3213" s="443"/>
      <c r="X3213" s="443"/>
      <c r="Y3213" s="441"/>
      <c r="Z3213" s="445"/>
      <c r="AA3213" s="441"/>
      <c r="AB3213" s="443"/>
      <c r="AC3213" s="441"/>
      <c r="AD3213" s="444"/>
      <c r="AG3213" s="441"/>
      <c r="AH3213" s="441"/>
      <c r="AI3213" s="443"/>
      <c r="AL3213" s="441"/>
      <c r="AN3213" s="441"/>
      <c r="AO3213" s="443"/>
      <c r="AP3213" s="441"/>
      <c r="AQ3213" s="441"/>
      <c r="AR3213" s="441"/>
      <c r="AS3213" s="441"/>
      <c r="AT3213" s="441"/>
      <c r="AU3213" s="441"/>
      <c r="AV3213" s="443"/>
      <c r="AW3213" s="442"/>
      <c r="AY3213" s="441"/>
      <c r="BC3213" s="441"/>
      <c r="BD3213" s="441"/>
      <c r="BE3213" s="441"/>
      <c r="BF3213" s="441"/>
      <c r="BG3213" s="441"/>
      <c r="BH3213" s="441"/>
      <c r="BI3213" s="441"/>
      <c r="BJ3213" s="441"/>
      <c r="BK3213" s="441"/>
    </row>
    <row r="3214" spans="1:63" x14ac:dyDescent="0.25">
      <c r="A3214" s="443"/>
      <c r="B3214" s="438"/>
      <c r="C3214" s="441"/>
      <c r="D3214" s="441"/>
      <c r="E3214" s="441"/>
      <c r="I3214" s="442"/>
      <c r="Q3214" s="443"/>
      <c r="S3214" s="443"/>
      <c r="T3214" s="441"/>
      <c r="U3214" s="444"/>
      <c r="V3214" s="438"/>
      <c r="W3214" s="443"/>
      <c r="X3214" s="443"/>
      <c r="Y3214" s="441"/>
      <c r="Z3214" s="445"/>
      <c r="AA3214" s="441"/>
      <c r="AB3214" s="443"/>
      <c r="AC3214" s="441"/>
      <c r="AD3214" s="444"/>
      <c r="AG3214" s="441"/>
      <c r="AH3214" s="441"/>
      <c r="AI3214" s="443"/>
      <c r="AL3214" s="441"/>
      <c r="AN3214" s="441"/>
      <c r="AO3214" s="443"/>
      <c r="AP3214" s="441"/>
      <c r="AQ3214" s="441"/>
      <c r="AR3214" s="441"/>
      <c r="AS3214" s="441"/>
      <c r="AT3214" s="441"/>
      <c r="AU3214" s="441"/>
      <c r="AV3214" s="443"/>
      <c r="AW3214" s="442"/>
      <c r="AY3214" s="441"/>
      <c r="BC3214" s="441"/>
      <c r="BD3214" s="441"/>
      <c r="BE3214" s="441"/>
      <c r="BF3214" s="441"/>
      <c r="BG3214" s="441"/>
      <c r="BH3214" s="441"/>
      <c r="BI3214" s="441"/>
      <c r="BJ3214" s="441"/>
      <c r="BK3214" s="441"/>
    </row>
    <row r="3215" spans="1:63" x14ac:dyDescent="0.25">
      <c r="A3215" s="443"/>
      <c r="B3215" s="438"/>
      <c r="C3215" s="441"/>
      <c r="D3215" s="441"/>
      <c r="E3215" s="441"/>
      <c r="I3215" s="442"/>
      <c r="Q3215" s="443"/>
      <c r="S3215" s="443"/>
      <c r="T3215" s="441"/>
      <c r="U3215" s="444"/>
      <c r="V3215" s="438"/>
      <c r="W3215" s="443"/>
      <c r="X3215" s="443"/>
      <c r="Y3215" s="441"/>
      <c r="Z3215" s="445"/>
      <c r="AA3215" s="441"/>
      <c r="AB3215" s="443"/>
      <c r="AC3215" s="441"/>
      <c r="AD3215" s="444"/>
      <c r="AG3215" s="441"/>
      <c r="AH3215" s="441"/>
      <c r="AI3215" s="443"/>
      <c r="AL3215" s="441"/>
      <c r="AN3215" s="441"/>
      <c r="AO3215" s="443"/>
      <c r="AP3215" s="441"/>
      <c r="AQ3215" s="441"/>
      <c r="AR3215" s="441"/>
      <c r="AS3215" s="441"/>
      <c r="AT3215" s="441"/>
      <c r="AU3215" s="441"/>
      <c r="AV3215" s="443"/>
      <c r="AW3215" s="442"/>
      <c r="AY3215" s="441"/>
      <c r="BC3215" s="441"/>
      <c r="BD3215" s="441"/>
      <c r="BE3215" s="441"/>
      <c r="BF3215" s="441"/>
      <c r="BG3215" s="441"/>
      <c r="BH3215" s="441"/>
      <c r="BI3215" s="441"/>
      <c r="BJ3215" s="441"/>
      <c r="BK3215" s="441"/>
    </row>
    <row r="3216" spans="1:63" x14ac:dyDescent="0.25">
      <c r="A3216" s="443"/>
      <c r="B3216" s="438"/>
      <c r="C3216" s="441"/>
      <c r="D3216" s="441"/>
      <c r="E3216" s="441"/>
      <c r="I3216" s="442"/>
      <c r="Q3216" s="443"/>
      <c r="S3216" s="443"/>
      <c r="T3216" s="441"/>
      <c r="U3216" s="444"/>
      <c r="V3216" s="438"/>
      <c r="W3216" s="443"/>
      <c r="X3216" s="443"/>
      <c r="Y3216" s="441"/>
      <c r="Z3216" s="445"/>
      <c r="AA3216" s="441"/>
      <c r="AB3216" s="443"/>
      <c r="AC3216" s="441"/>
      <c r="AD3216" s="444"/>
      <c r="AG3216" s="441"/>
      <c r="AH3216" s="441"/>
      <c r="AI3216" s="443"/>
      <c r="AL3216" s="441"/>
      <c r="AN3216" s="441"/>
      <c r="AO3216" s="443"/>
      <c r="AP3216" s="441"/>
      <c r="AQ3216" s="441"/>
      <c r="AR3216" s="441"/>
      <c r="AS3216" s="441"/>
      <c r="AT3216" s="441"/>
      <c r="AU3216" s="441"/>
      <c r="AV3216" s="443"/>
      <c r="AW3216" s="442"/>
      <c r="AY3216" s="441"/>
      <c r="BC3216" s="441"/>
      <c r="BD3216" s="441"/>
      <c r="BE3216" s="441"/>
      <c r="BF3216" s="441"/>
      <c r="BG3216" s="441"/>
      <c r="BH3216" s="441"/>
      <c r="BI3216" s="441"/>
      <c r="BJ3216" s="441"/>
      <c r="BK3216" s="441"/>
    </row>
    <row r="3217" spans="1:63" x14ac:dyDescent="0.25">
      <c r="A3217" s="443"/>
      <c r="B3217" s="438"/>
      <c r="C3217" s="441"/>
      <c r="D3217" s="441"/>
      <c r="E3217" s="441"/>
      <c r="I3217" s="442"/>
      <c r="Q3217" s="443"/>
      <c r="S3217" s="443"/>
      <c r="T3217" s="441"/>
      <c r="U3217" s="444"/>
      <c r="V3217" s="438"/>
      <c r="W3217" s="443"/>
      <c r="X3217" s="443"/>
      <c r="Y3217" s="441"/>
      <c r="Z3217" s="445"/>
      <c r="AA3217" s="441"/>
      <c r="AB3217" s="443"/>
      <c r="AC3217" s="441"/>
      <c r="AD3217" s="444"/>
      <c r="AG3217" s="441"/>
      <c r="AH3217" s="441"/>
      <c r="AI3217" s="443"/>
      <c r="AL3217" s="441"/>
      <c r="AN3217" s="441"/>
      <c r="AO3217" s="443"/>
      <c r="AP3217" s="441"/>
      <c r="AQ3217" s="441"/>
      <c r="AR3217" s="441"/>
      <c r="AS3217" s="441"/>
      <c r="AT3217" s="441"/>
      <c r="AU3217" s="441"/>
      <c r="AV3217" s="443"/>
      <c r="AW3217" s="442"/>
      <c r="AY3217" s="441"/>
      <c r="BC3217" s="441"/>
      <c r="BD3217" s="441"/>
      <c r="BE3217" s="441"/>
      <c r="BF3217" s="441"/>
      <c r="BG3217" s="441"/>
      <c r="BH3217" s="441"/>
      <c r="BI3217" s="441"/>
      <c r="BJ3217" s="441"/>
      <c r="BK3217" s="441"/>
    </row>
    <row r="3218" spans="1:63" x14ac:dyDescent="0.25">
      <c r="A3218" s="443"/>
      <c r="B3218" s="438"/>
      <c r="C3218" s="441"/>
      <c r="D3218" s="441"/>
      <c r="E3218" s="441"/>
      <c r="I3218" s="442"/>
      <c r="Q3218" s="443"/>
      <c r="S3218" s="443"/>
      <c r="T3218" s="441"/>
      <c r="U3218" s="444"/>
      <c r="V3218" s="438"/>
      <c r="W3218" s="443"/>
      <c r="X3218" s="443"/>
      <c r="Y3218" s="441"/>
      <c r="Z3218" s="445"/>
      <c r="AA3218" s="441"/>
      <c r="AB3218" s="443"/>
      <c r="AC3218" s="441"/>
      <c r="AD3218" s="444"/>
      <c r="AG3218" s="441"/>
      <c r="AH3218" s="441"/>
      <c r="AI3218" s="443"/>
      <c r="AL3218" s="441"/>
      <c r="AN3218" s="441"/>
      <c r="AO3218" s="443"/>
      <c r="AP3218" s="441"/>
      <c r="AQ3218" s="441"/>
      <c r="AR3218" s="441"/>
      <c r="AS3218" s="441"/>
      <c r="AT3218" s="441"/>
      <c r="AU3218" s="441"/>
      <c r="AV3218" s="443"/>
      <c r="AW3218" s="442"/>
      <c r="AY3218" s="441"/>
      <c r="BC3218" s="441"/>
      <c r="BD3218" s="441"/>
      <c r="BE3218" s="441"/>
      <c r="BF3218" s="441"/>
      <c r="BG3218" s="441"/>
      <c r="BH3218" s="441"/>
      <c r="BI3218" s="441"/>
      <c r="BJ3218" s="441"/>
      <c r="BK3218" s="441"/>
    </row>
    <row r="3219" spans="1:63" x14ac:dyDescent="0.25">
      <c r="A3219" s="443"/>
      <c r="B3219" s="438"/>
      <c r="C3219" s="441"/>
      <c r="D3219" s="441"/>
      <c r="E3219" s="441"/>
      <c r="I3219" s="442"/>
      <c r="Q3219" s="443"/>
      <c r="S3219" s="443"/>
      <c r="T3219" s="441"/>
      <c r="U3219" s="444"/>
      <c r="V3219" s="438"/>
      <c r="W3219" s="443"/>
      <c r="X3219" s="443"/>
      <c r="Y3219" s="441"/>
      <c r="Z3219" s="445"/>
      <c r="AA3219" s="441"/>
      <c r="AB3219" s="443"/>
      <c r="AC3219" s="441"/>
      <c r="AD3219" s="444"/>
      <c r="AG3219" s="441"/>
      <c r="AH3219" s="441"/>
      <c r="AI3219" s="443"/>
      <c r="AL3219" s="441"/>
      <c r="AN3219" s="441"/>
      <c r="AO3219" s="443"/>
      <c r="AP3219" s="441"/>
      <c r="AQ3219" s="441"/>
      <c r="AR3219" s="441"/>
      <c r="AS3219" s="441"/>
      <c r="AT3219" s="441"/>
      <c r="AU3219" s="441"/>
      <c r="AV3219" s="443"/>
      <c r="AW3219" s="442"/>
      <c r="AY3219" s="441"/>
      <c r="BC3219" s="441"/>
      <c r="BD3219" s="441"/>
      <c r="BE3219" s="441"/>
      <c r="BF3219" s="441"/>
      <c r="BG3219" s="441"/>
      <c r="BH3219" s="441"/>
      <c r="BI3219" s="441"/>
      <c r="BJ3219" s="441"/>
      <c r="BK3219" s="441"/>
    </row>
    <row r="3220" spans="1:63" x14ac:dyDescent="0.25">
      <c r="A3220" s="443"/>
      <c r="B3220" s="438"/>
      <c r="C3220" s="441"/>
      <c r="D3220" s="441"/>
      <c r="E3220" s="441"/>
      <c r="I3220" s="442"/>
      <c r="Q3220" s="443"/>
      <c r="S3220" s="443"/>
      <c r="T3220" s="441"/>
      <c r="U3220" s="444"/>
      <c r="V3220" s="438"/>
      <c r="W3220" s="443"/>
      <c r="X3220" s="443"/>
      <c r="Y3220" s="441"/>
      <c r="Z3220" s="445"/>
      <c r="AA3220" s="441"/>
      <c r="AB3220" s="443"/>
      <c r="AC3220" s="441"/>
      <c r="AD3220" s="444"/>
      <c r="AG3220" s="441"/>
      <c r="AH3220" s="441"/>
      <c r="AI3220" s="443"/>
      <c r="AL3220" s="441"/>
      <c r="AN3220" s="441"/>
      <c r="AO3220" s="443"/>
      <c r="AP3220" s="441"/>
      <c r="AQ3220" s="441"/>
      <c r="AR3220" s="441"/>
      <c r="AS3220" s="441"/>
      <c r="AT3220" s="441"/>
      <c r="AU3220" s="441"/>
      <c r="AV3220" s="443"/>
      <c r="AW3220" s="442"/>
      <c r="AY3220" s="441"/>
      <c r="BC3220" s="441"/>
      <c r="BD3220" s="441"/>
      <c r="BE3220" s="441"/>
      <c r="BF3220" s="441"/>
      <c r="BG3220" s="441"/>
      <c r="BH3220" s="441"/>
      <c r="BI3220" s="441"/>
      <c r="BJ3220" s="441"/>
      <c r="BK3220" s="441"/>
    </row>
    <row r="3221" spans="1:63" x14ac:dyDescent="0.25">
      <c r="A3221" s="443"/>
      <c r="B3221" s="438"/>
      <c r="C3221" s="441"/>
      <c r="D3221" s="441"/>
      <c r="E3221" s="441"/>
      <c r="I3221" s="442"/>
      <c r="Q3221" s="443"/>
      <c r="S3221" s="443"/>
      <c r="T3221" s="441"/>
      <c r="U3221" s="444"/>
      <c r="V3221" s="438"/>
      <c r="W3221" s="443"/>
      <c r="X3221" s="443"/>
      <c r="Y3221" s="441"/>
      <c r="Z3221" s="445"/>
      <c r="AA3221" s="441"/>
      <c r="AB3221" s="443"/>
      <c r="AC3221" s="441"/>
      <c r="AD3221" s="444"/>
      <c r="AG3221" s="441"/>
      <c r="AH3221" s="441"/>
      <c r="AI3221" s="443"/>
      <c r="AL3221" s="441"/>
      <c r="AN3221" s="441"/>
      <c r="AO3221" s="443"/>
      <c r="AP3221" s="441"/>
      <c r="AQ3221" s="441"/>
      <c r="AR3221" s="441"/>
      <c r="AS3221" s="441"/>
      <c r="AT3221" s="441"/>
      <c r="AU3221" s="441"/>
      <c r="AV3221" s="443"/>
      <c r="AW3221" s="442"/>
      <c r="AY3221" s="441"/>
      <c r="BC3221" s="441"/>
      <c r="BD3221" s="441"/>
      <c r="BE3221" s="441"/>
      <c r="BF3221" s="441"/>
      <c r="BG3221" s="441"/>
      <c r="BH3221" s="441"/>
      <c r="BI3221" s="441"/>
      <c r="BJ3221" s="441"/>
      <c r="BK3221" s="441"/>
    </row>
    <row r="3222" spans="1:63" x14ac:dyDescent="0.25">
      <c r="A3222" s="443"/>
      <c r="B3222" s="438"/>
      <c r="C3222" s="441"/>
      <c r="D3222" s="441"/>
      <c r="E3222" s="441"/>
      <c r="I3222" s="442"/>
      <c r="Q3222" s="443"/>
      <c r="S3222" s="443"/>
      <c r="T3222" s="441"/>
      <c r="U3222" s="444"/>
      <c r="V3222" s="438"/>
      <c r="W3222" s="443"/>
      <c r="X3222" s="443"/>
      <c r="Y3222" s="441"/>
      <c r="Z3222" s="445"/>
      <c r="AA3222" s="441"/>
      <c r="AB3222" s="443"/>
      <c r="AC3222" s="441"/>
      <c r="AD3222" s="444"/>
      <c r="AG3222" s="441"/>
      <c r="AH3222" s="441"/>
      <c r="AI3222" s="443"/>
      <c r="AL3222" s="441"/>
      <c r="AN3222" s="441"/>
      <c r="AO3222" s="443"/>
      <c r="AP3222" s="441"/>
      <c r="AQ3222" s="441"/>
      <c r="AR3222" s="441"/>
      <c r="AS3222" s="441"/>
      <c r="AT3222" s="441"/>
      <c r="AU3222" s="441"/>
      <c r="AV3222" s="443"/>
      <c r="AW3222" s="442"/>
      <c r="AY3222" s="441"/>
      <c r="BC3222" s="441"/>
      <c r="BD3222" s="441"/>
      <c r="BE3222" s="441"/>
      <c r="BF3222" s="441"/>
      <c r="BG3222" s="441"/>
      <c r="BH3222" s="441"/>
      <c r="BI3222" s="441"/>
      <c r="BJ3222" s="441"/>
      <c r="BK3222" s="441"/>
    </row>
    <row r="3223" spans="1:63" x14ac:dyDescent="0.25">
      <c r="A3223" s="443"/>
      <c r="B3223" s="438"/>
      <c r="C3223" s="441"/>
      <c r="D3223" s="441"/>
      <c r="E3223" s="441"/>
      <c r="I3223" s="442"/>
      <c r="Q3223" s="443"/>
      <c r="S3223" s="443"/>
      <c r="T3223" s="441"/>
      <c r="U3223" s="444"/>
      <c r="V3223" s="438"/>
      <c r="W3223" s="443"/>
      <c r="X3223" s="443"/>
      <c r="Y3223" s="441"/>
      <c r="Z3223" s="445"/>
      <c r="AA3223" s="441"/>
      <c r="AB3223" s="443"/>
      <c r="AC3223" s="441"/>
      <c r="AD3223" s="444"/>
      <c r="AG3223" s="441"/>
      <c r="AH3223" s="441"/>
      <c r="AI3223" s="443"/>
      <c r="AL3223" s="441"/>
      <c r="AN3223" s="441"/>
      <c r="AO3223" s="443"/>
      <c r="AP3223" s="441"/>
      <c r="AQ3223" s="441"/>
      <c r="AR3223" s="441"/>
      <c r="AS3223" s="441"/>
      <c r="AT3223" s="441"/>
      <c r="AU3223" s="441"/>
      <c r="AV3223" s="443"/>
      <c r="AW3223" s="442"/>
      <c r="AY3223" s="441"/>
      <c r="BC3223" s="441"/>
      <c r="BD3223" s="441"/>
      <c r="BE3223" s="441"/>
      <c r="BF3223" s="441"/>
      <c r="BG3223" s="441"/>
      <c r="BH3223" s="441"/>
      <c r="BI3223" s="441"/>
      <c r="BJ3223" s="441"/>
      <c r="BK3223" s="441"/>
    </row>
    <row r="3224" spans="1:63" x14ac:dyDescent="0.25">
      <c r="A3224" s="443"/>
      <c r="B3224" s="438"/>
      <c r="C3224" s="441"/>
      <c r="D3224" s="441"/>
      <c r="E3224" s="441"/>
      <c r="I3224" s="442"/>
      <c r="Q3224" s="443"/>
      <c r="S3224" s="443"/>
      <c r="T3224" s="441"/>
      <c r="U3224" s="444"/>
      <c r="V3224" s="438"/>
      <c r="W3224" s="443"/>
      <c r="X3224" s="443"/>
      <c r="Y3224" s="441"/>
      <c r="Z3224" s="445"/>
      <c r="AA3224" s="441"/>
      <c r="AB3224" s="443"/>
      <c r="AC3224" s="441"/>
      <c r="AD3224" s="444"/>
      <c r="AG3224" s="441"/>
      <c r="AH3224" s="441"/>
      <c r="AI3224" s="443"/>
      <c r="AL3224" s="441"/>
      <c r="AN3224" s="441"/>
      <c r="AO3224" s="443"/>
      <c r="AP3224" s="441"/>
      <c r="AQ3224" s="441"/>
      <c r="AR3224" s="441"/>
      <c r="AS3224" s="441"/>
      <c r="AT3224" s="441"/>
      <c r="AU3224" s="441"/>
      <c r="AV3224" s="443"/>
      <c r="AW3224" s="442"/>
      <c r="AY3224" s="441"/>
      <c r="BC3224" s="441"/>
      <c r="BD3224" s="441"/>
      <c r="BE3224" s="441"/>
      <c r="BF3224" s="441"/>
      <c r="BG3224" s="441"/>
      <c r="BH3224" s="441"/>
      <c r="BI3224" s="441"/>
      <c r="BJ3224" s="441"/>
      <c r="BK3224" s="441"/>
    </row>
    <row r="3225" spans="1:63" x14ac:dyDescent="0.25">
      <c r="A3225" s="443"/>
      <c r="B3225" s="438"/>
      <c r="C3225" s="441"/>
      <c r="D3225" s="441"/>
      <c r="E3225" s="441"/>
      <c r="I3225" s="442"/>
      <c r="Q3225" s="443"/>
      <c r="S3225" s="443"/>
      <c r="T3225" s="441"/>
      <c r="U3225" s="444"/>
      <c r="V3225" s="438"/>
      <c r="W3225" s="443"/>
      <c r="X3225" s="443"/>
      <c r="Y3225" s="441"/>
      <c r="Z3225" s="445"/>
      <c r="AA3225" s="441"/>
      <c r="AB3225" s="443"/>
      <c r="AC3225" s="441"/>
      <c r="AD3225" s="444"/>
      <c r="AG3225" s="441"/>
      <c r="AH3225" s="441"/>
      <c r="AI3225" s="443"/>
      <c r="AL3225" s="441"/>
      <c r="AN3225" s="441"/>
      <c r="AO3225" s="443"/>
      <c r="AP3225" s="441"/>
      <c r="AQ3225" s="441"/>
      <c r="AR3225" s="441"/>
      <c r="AS3225" s="441"/>
      <c r="AT3225" s="441"/>
      <c r="AU3225" s="441"/>
      <c r="AV3225" s="443"/>
      <c r="AW3225" s="442"/>
      <c r="AY3225" s="441"/>
      <c r="BC3225" s="441"/>
      <c r="BD3225" s="441"/>
      <c r="BE3225" s="441"/>
      <c r="BF3225" s="441"/>
      <c r="BG3225" s="441"/>
      <c r="BH3225" s="441"/>
      <c r="BI3225" s="441"/>
      <c r="BJ3225" s="441"/>
      <c r="BK3225" s="441"/>
    </row>
    <row r="3226" spans="1:63" x14ac:dyDescent="0.25">
      <c r="A3226" s="443"/>
      <c r="B3226" s="438"/>
      <c r="C3226" s="441"/>
      <c r="D3226" s="441"/>
      <c r="E3226" s="441"/>
      <c r="I3226" s="442"/>
      <c r="Q3226" s="443"/>
      <c r="S3226" s="443"/>
      <c r="T3226" s="441"/>
      <c r="U3226" s="444"/>
      <c r="V3226" s="438"/>
      <c r="W3226" s="443"/>
      <c r="X3226" s="443"/>
      <c r="Y3226" s="441"/>
      <c r="Z3226" s="445"/>
      <c r="AA3226" s="441"/>
      <c r="AB3226" s="443"/>
      <c r="AC3226" s="441"/>
      <c r="AD3226" s="444"/>
      <c r="AG3226" s="441"/>
      <c r="AH3226" s="441"/>
      <c r="AI3226" s="443"/>
      <c r="AL3226" s="441"/>
      <c r="AN3226" s="441"/>
      <c r="AO3226" s="443"/>
      <c r="AP3226" s="441"/>
      <c r="AQ3226" s="441"/>
      <c r="AR3226" s="441"/>
      <c r="AS3226" s="441"/>
      <c r="AT3226" s="441"/>
      <c r="AU3226" s="441"/>
      <c r="AV3226" s="443"/>
      <c r="AW3226" s="442"/>
      <c r="AY3226" s="441"/>
      <c r="BC3226" s="441"/>
      <c r="BD3226" s="441"/>
      <c r="BE3226" s="441"/>
      <c r="BF3226" s="441"/>
      <c r="BG3226" s="441"/>
      <c r="BH3226" s="441"/>
      <c r="BI3226" s="441"/>
      <c r="BJ3226" s="441"/>
      <c r="BK3226" s="441"/>
    </row>
    <row r="3227" spans="1:63" x14ac:dyDescent="0.25">
      <c r="A3227" s="443"/>
      <c r="B3227" s="438"/>
      <c r="C3227" s="441"/>
      <c r="D3227" s="441"/>
      <c r="E3227" s="441"/>
      <c r="I3227" s="442"/>
      <c r="Q3227" s="443"/>
      <c r="S3227" s="443"/>
      <c r="T3227" s="441"/>
      <c r="U3227" s="444"/>
      <c r="V3227" s="438"/>
      <c r="W3227" s="443"/>
      <c r="X3227" s="443"/>
      <c r="Y3227" s="441"/>
      <c r="Z3227" s="445"/>
      <c r="AA3227" s="441"/>
      <c r="AB3227" s="443"/>
      <c r="AC3227" s="441"/>
      <c r="AD3227" s="444"/>
      <c r="AG3227" s="441"/>
      <c r="AH3227" s="441"/>
      <c r="AI3227" s="443"/>
      <c r="AL3227" s="441"/>
      <c r="AN3227" s="441"/>
      <c r="AO3227" s="443"/>
      <c r="AP3227" s="441"/>
      <c r="AQ3227" s="441"/>
      <c r="AR3227" s="441"/>
      <c r="AS3227" s="441"/>
      <c r="AT3227" s="441"/>
      <c r="AU3227" s="441"/>
      <c r="AV3227" s="443"/>
      <c r="AW3227" s="442"/>
      <c r="AY3227" s="441"/>
      <c r="BC3227" s="441"/>
      <c r="BD3227" s="441"/>
      <c r="BE3227" s="441"/>
      <c r="BF3227" s="441"/>
      <c r="BG3227" s="441"/>
      <c r="BH3227" s="441"/>
      <c r="BI3227" s="441"/>
      <c r="BJ3227" s="441"/>
      <c r="BK3227" s="441"/>
    </row>
    <row r="3228" spans="1:63" x14ac:dyDescent="0.25">
      <c r="A3228" s="443"/>
      <c r="B3228" s="438"/>
      <c r="C3228" s="441"/>
      <c r="D3228" s="441"/>
      <c r="E3228" s="441"/>
      <c r="I3228" s="442"/>
      <c r="Q3228" s="443"/>
      <c r="S3228" s="443"/>
      <c r="T3228" s="441"/>
      <c r="U3228" s="444"/>
      <c r="V3228" s="438"/>
      <c r="W3228" s="443"/>
      <c r="X3228" s="443"/>
      <c r="Y3228" s="441"/>
      <c r="Z3228" s="445"/>
      <c r="AA3228" s="441"/>
      <c r="AB3228" s="443"/>
      <c r="AC3228" s="441"/>
      <c r="AD3228" s="444"/>
      <c r="AG3228" s="441"/>
      <c r="AH3228" s="441"/>
      <c r="AI3228" s="443"/>
      <c r="AL3228" s="441"/>
      <c r="AN3228" s="441"/>
      <c r="AO3228" s="443"/>
      <c r="AP3228" s="441"/>
      <c r="AQ3228" s="441"/>
      <c r="AR3228" s="441"/>
      <c r="AS3228" s="441"/>
      <c r="AT3228" s="441"/>
      <c r="AU3228" s="441"/>
      <c r="AV3228" s="443"/>
      <c r="AW3228" s="442"/>
      <c r="AY3228" s="441"/>
      <c r="BC3228" s="441"/>
      <c r="BD3228" s="441"/>
      <c r="BE3228" s="441"/>
      <c r="BF3228" s="441"/>
      <c r="BG3228" s="441"/>
      <c r="BH3228" s="441"/>
      <c r="BI3228" s="441"/>
      <c r="BJ3228" s="441"/>
      <c r="BK3228" s="441"/>
    </row>
    <row r="3229" spans="1:63" x14ac:dyDescent="0.25">
      <c r="A3229" s="443"/>
      <c r="B3229" s="438"/>
      <c r="C3229" s="441"/>
      <c r="D3229" s="441"/>
      <c r="E3229" s="441"/>
      <c r="I3229" s="442"/>
      <c r="Q3229" s="443"/>
      <c r="S3229" s="443"/>
      <c r="T3229" s="441"/>
      <c r="U3229" s="444"/>
      <c r="V3229" s="438"/>
      <c r="W3229" s="443"/>
      <c r="X3229" s="443"/>
      <c r="Y3229" s="441"/>
      <c r="Z3229" s="445"/>
      <c r="AA3229" s="441"/>
      <c r="AB3229" s="443"/>
      <c r="AC3229" s="441"/>
      <c r="AD3229" s="444"/>
      <c r="AG3229" s="441"/>
      <c r="AH3229" s="441"/>
      <c r="AI3229" s="443"/>
      <c r="AL3229" s="441"/>
      <c r="AN3229" s="441"/>
      <c r="AO3229" s="443"/>
      <c r="AP3229" s="441"/>
      <c r="AQ3229" s="441"/>
      <c r="AR3229" s="441"/>
      <c r="AS3229" s="441"/>
      <c r="AT3229" s="441"/>
      <c r="AU3229" s="441"/>
      <c r="AV3229" s="443"/>
      <c r="AW3229" s="442"/>
      <c r="AY3229" s="441"/>
      <c r="BC3229" s="441"/>
      <c r="BD3229" s="441"/>
      <c r="BE3229" s="441"/>
      <c r="BF3229" s="441"/>
      <c r="BG3229" s="441"/>
      <c r="BH3229" s="441"/>
      <c r="BI3229" s="441"/>
      <c r="BJ3229" s="441"/>
      <c r="BK3229" s="441"/>
    </row>
    <row r="3230" spans="1:63" x14ac:dyDescent="0.25">
      <c r="A3230" s="443"/>
      <c r="B3230" s="438"/>
      <c r="C3230" s="441"/>
      <c r="D3230" s="441"/>
      <c r="E3230" s="441"/>
      <c r="I3230" s="442"/>
      <c r="Q3230" s="443"/>
      <c r="S3230" s="443"/>
      <c r="T3230" s="441"/>
      <c r="U3230" s="444"/>
      <c r="V3230" s="438"/>
      <c r="W3230" s="443"/>
      <c r="X3230" s="443"/>
      <c r="Y3230" s="441"/>
      <c r="Z3230" s="445"/>
      <c r="AA3230" s="441"/>
      <c r="AB3230" s="443"/>
      <c r="AC3230" s="441"/>
      <c r="AD3230" s="444"/>
      <c r="AG3230" s="441"/>
      <c r="AH3230" s="441"/>
      <c r="AI3230" s="443"/>
      <c r="AL3230" s="441"/>
      <c r="AN3230" s="441"/>
      <c r="AO3230" s="443"/>
      <c r="AP3230" s="441"/>
      <c r="AQ3230" s="441"/>
      <c r="AR3230" s="441"/>
      <c r="AS3230" s="441"/>
      <c r="AT3230" s="441"/>
      <c r="AU3230" s="441"/>
      <c r="AV3230" s="443"/>
      <c r="AW3230" s="442"/>
      <c r="AY3230" s="441"/>
      <c r="BC3230" s="441"/>
      <c r="BD3230" s="441"/>
      <c r="BE3230" s="441"/>
      <c r="BF3230" s="441"/>
      <c r="BG3230" s="441"/>
      <c r="BH3230" s="441"/>
      <c r="BI3230" s="441"/>
      <c r="BJ3230" s="441"/>
      <c r="BK3230" s="441"/>
    </row>
    <row r="3231" spans="1:63" x14ac:dyDescent="0.25">
      <c r="A3231" s="443"/>
      <c r="B3231" s="438"/>
      <c r="C3231" s="441"/>
      <c r="D3231" s="441"/>
      <c r="E3231" s="441"/>
      <c r="I3231" s="442"/>
      <c r="Q3231" s="443"/>
      <c r="S3231" s="443"/>
      <c r="T3231" s="441"/>
      <c r="U3231" s="444"/>
      <c r="V3231" s="438"/>
      <c r="W3231" s="443"/>
      <c r="X3231" s="443"/>
      <c r="Y3231" s="441"/>
      <c r="Z3231" s="445"/>
      <c r="AA3231" s="441"/>
      <c r="AB3231" s="443"/>
      <c r="AC3231" s="441"/>
      <c r="AD3231" s="444"/>
      <c r="AG3231" s="441"/>
      <c r="AH3231" s="441"/>
      <c r="AI3231" s="443"/>
      <c r="AL3231" s="441"/>
      <c r="AN3231" s="441"/>
      <c r="AO3231" s="443"/>
      <c r="AP3231" s="441"/>
      <c r="AQ3231" s="441"/>
      <c r="AR3231" s="441"/>
      <c r="AS3231" s="441"/>
      <c r="AT3231" s="441"/>
      <c r="AU3231" s="441"/>
      <c r="AV3231" s="443"/>
      <c r="AW3231" s="442"/>
      <c r="AY3231" s="441"/>
      <c r="BC3231" s="441"/>
      <c r="BD3231" s="441"/>
      <c r="BE3231" s="441"/>
      <c r="BF3231" s="441"/>
      <c r="BG3231" s="441"/>
      <c r="BH3231" s="441"/>
      <c r="BI3231" s="441"/>
      <c r="BJ3231" s="441"/>
      <c r="BK3231" s="441"/>
    </row>
    <row r="3232" spans="1:63" x14ac:dyDescent="0.25">
      <c r="A3232" s="443"/>
      <c r="B3232" s="438"/>
      <c r="C3232" s="441"/>
      <c r="D3232" s="441"/>
      <c r="E3232" s="441"/>
      <c r="I3232" s="442"/>
      <c r="Q3232" s="443"/>
      <c r="S3232" s="443"/>
      <c r="T3232" s="441"/>
      <c r="U3232" s="444"/>
      <c r="V3232" s="438"/>
      <c r="W3232" s="443"/>
      <c r="X3232" s="443"/>
      <c r="Y3232" s="441"/>
      <c r="Z3232" s="445"/>
      <c r="AA3232" s="441"/>
      <c r="AB3232" s="443"/>
      <c r="AC3232" s="441"/>
      <c r="AD3232" s="444"/>
      <c r="AG3232" s="441"/>
      <c r="AH3232" s="441"/>
      <c r="AI3232" s="443"/>
      <c r="AL3232" s="441"/>
      <c r="AN3232" s="441"/>
      <c r="AO3232" s="443"/>
      <c r="AP3232" s="441"/>
      <c r="AQ3232" s="441"/>
      <c r="AR3232" s="441"/>
      <c r="AS3232" s="441"/>
      <c r="AT3232" s="441"/>
      <c r="AU3232" s="441"/>
      <c r="AV3232" s="443"/>
      <c r="AW3232" s="442"/>
      <c r="AY3232" s="441"/>
      <c r="BC3232" s="441"/>
      <c r="BD3232" s="441"/>
      <c r="BE3232" s="441"/>
      <c r="BF3232" s="441"/>
      <c r="BG3232" s="441"/>
      <c r="BH3232" s="441"/>
      <c r="BI3232" s="441"/>
      <c r="BJ3232" s="441"/>
      <c r="BK3232" s="441"/>
    </row>
    <row r="3233" spans="1:63" x14ac:dyDescent="0.25">
      <c r="A3233" s="443"/>
      <c r="B3233" s="438"/>
      <c r="C3233" s="441"/>
      <c r="D3233" s="441"/>
      <c r="E3233" s="441"/>
      <c r="I3233" s="442"/>
      <c r="Q3233" s="443"/>
      <c r="S3233" s="443"/>
      <c r="T3233" s="441"/>
      <c r="U3233" s="444"/>
      <c r="V3233" s="438"/>
      <c r="W3233" s="443"/>
      <c r="X3233" s="443"/>
      <c r="Y3233" s="441"/>
      <c r="Z3233" s="445"/>
      <c r="AA3233" s="441"/>
      <c r="AB3233" s="443"/>
      <c r="AC3233" s="441"/>
      <c r="AD3233" s="444"/>
      <c r="AG3233" s="441"/>
      <c r="AH3233" s="441"/>
      <c r="AI3233" s="443"/>
      <c r="AL3233" s="441"/>
      <c r="AN3233" s="441"/>
      <c r="AO3233" s="443"/>
      <c r="AP3233" s="441"/>
      <c r="AQ3233" s="441"/>
      <c r="AR3233" s="441"/>
      <c r="AS3233" s="441"/>
      <c r="AT3233" s="441"/>
      <c r="AU3233" s="441"/>
      <c r="AV3233" s="443"/>
      <c r="AW3233" s="442"/>
      <c r="AY3233" s="441"/>
      <c r="BC3233" s="441"/>
      <c r="BD3233" s="441"/>
      <c r="BE3233" s="441"/>
      <c r="BF3233" s="441"/>
      <c r="BG3233" s="441"/>
      <c r="BH3233" s="441"/>
      <c r="BI3233" s="441"/>
      <c r="BJ3233" s="441"/>
      <c r="BK3233" s="441"/>
    </row>
    <row r="3234" spans="1:63" x14ac:dyDescent="0.25">
      <c r="A3234" s="443"/>
      <c r="B3234" s="438"/>
      <c r="C3234" s="441"/>
      <c r="D3234" s="441"/>
      <c r="E3234" s="441"/>
      <c r="I3234" s="442"/>
      <c r="Q3234" s="443"/>
      <c r="S3234" s="443"/>
      <c r="T3234" s="441"/>
      <c r="U3234" s="444"/>
      <c r="V3234" s="438"/>
      <c r="W3234" s="443"/>
      <c r="X3234" s="443"/>
      <c r="Y3234" s="441"/>
      <c r="Z3234" s="445"/>
      <c r="AA3234" s="441"/>
      <c r="AB3234" s="443"/>
      <c r="AC3234" s="441"/>
      <c r="AD3234" s="444"/>
      <c r="AG3234" s="441"/>
      <c r="AH3234" s="441"/>
      <c r="AI3234" s="443"/>
      <c r="AL3234" s="441"/>
      <c r="AN3234" s="441"/>
      <c r="AO3234" s="443"/>
      <c r="AP3234" s="441"/>
      <c r="AQ3234" s="441"/>
      <c r="AR3234" s="441"/>
      <c r="AS3234" s="441"/>
      <c r="AT3234" s="441"/>
      <c r="AU3234" s="441"/>
      <c r="AV3234" s="443"/>
      <c r="AW3234" s="442"/>
      <c r="AY3234" s="441"/>
      <c r="BC3234" s="441"/>
      <c r="BD3234" s="441"/>
      <c r="BE3234" s="441"/>
      <c r="BF3234" s="441"/>
      <c r="BG3234" s="441"/>
      <c r="BH3234" s="441"/>
      <c r="BI3234" s="441"/>
      <c r="BJ3234" s="441"/>
      <c r="BK3234" s="441"/>
    </row>
    <row r="3235" spans="1:63" x14ac:dyDescent="0.25">
      <c r="A3235" s="443"/>
      <c r="B3235" s="438"/>
      <c r="C3235" s="441"/>
      <c r="D3235" s="441"/>
      <c r="E3235" s="441"/>
      <c r="I3235" s="442"/>
      <c r="Q3235" s="443"/>
      <c r="S3235" s="443"/>
      <c r="T3235" s="441"/>
      <c r="U3235" s="444"/>
      <c r="V3235" s="438"/>
      <c r="W3235" s="443"/>
      <c r="X3235" s="443"/>
      <c r="Y3235" s="441"/>
      <c r="Z3235" s="445"/>
      <c r="AA3235" s="441"/>
      <c r="AB3235" s="443"/>
      <c r="AC3235" s="441"/>
      <c r="AD3235" s="444"/>
      <c r="AG3235" s="441"/>
      <c r="AH3235" s="441"/>
      <c r="AI3235" s="443"/>
      <c r="AL3235" s="441"/>
      <c r="AN3235" s="441"/>
      <c r="AO3235" s="443"/>
      <c r="AP3235" s="441"/>
      <c r="AQ3235" s="441"/>
      <c r="AR3235" s="441"/>
      <c r="AS3235" s="441"/>
      <c r="AT3235" s="441"/>
      <c r="AU3235" s="441"/>
      <c r="AV3235" s="443"/>
      <c r="AW3235" s="442"/>
      <c r="AY3235" s="441"/>
      <c r="BC3235" s="441"/>
      <c r="BD3235" s="441"/>
      <c r="BE3235" s="441"/>
      <c r="BF3235" s="441"/>
      <c r="BG3235" s="441"/>
      <c r="BH3235" s="441"/>
      <c r="BI3235" s="441"/>
      <c r="BJ3235" s="441"/>
      <c r="BK3235" s="441"/>
    </row>
    <row r="3236" spans="1:63" x14ac:dyDescent="0.25">
      <c r="A3236" s="443"/>
      <c r="B3236" s="438"/>
      <c r="C3236" s="441"/>
      <c r="D3236" s="441"/>
      <c r="E3236" s="441"/>
      <c r="I3236" s="442"/>
      <c r="Q3236" s="443"/>
      <c r="S3236" s="443"/>
      <c r="T3236" s="441"/>
      <c r="U3236" s="444"/>
      <c r="V3236" s="438"/>
      <c r="W3236" s="443"/>
      <c r="X3236" s="443"/>
      <c r="Y3236" s="441"/>
      <c r="Z3236" s="445"/>
      <c r="AA3236" s="441"/>
      <c r="AB3236" s="443"/>
      <c r="AC3236" s="441"/>
      <c r="AD3236" s="444"/>
      <c r="AG3236" s="441"/>
      <c r="AH3236" s="441"/>
      <c r="AI3236" s="443"/>
      <c r="AL3236" s="441"/>
      <c r="AN3236" s="441"/>
      <c r="AO3236" s="443"/>
      <c r="AP3236" s="441"/>
      <c r="AQ3236" s="441"/>
      <c r="AR3236" s="441"/>
      <c r="AS3236" s="441"/>
      <c r="AT3236" s="441"/>
      <c r="AU3236" s="441"/>
      <c r="AV3236" s="443"/>
      <c r="AW3236" s="442"/>
      <c r="AY3236" s="441"/>
      <c r="BC3236" s="441"/>
      <c r="BD3236" s="441"/>
      <c r="BE3236" s="441"/>
      <c r="BF3236" s="441"/>
      <c r="BG3236" s="441"/>
      <c r="BH3236" s="441"/>
      <c r="BI3236" s="441"/>
      <c r="BJ3236" s="441"/>
      <c r="BK3236" s="441"/>
    </row>
    <row r="3237" spans="1:63" x14ac:dyDescent="0.25">
      <c r="A3237" s="443"/>
      <c r="B3237" s="438"/>
      <c r="C3237" s="441"/>
      <c r="D3237" s="441"/>
      <c r="E3237" s="441"/>
      <c r="I3237" s="442"/>
      <c r="Q3237" s="443"/>
      <c r="S3237" s="443"/>
      <c r="T3237" s="441"/>
      <c r="U3237" s="444"/>
      <c r="V3237" s="438"/>
      <c r="W3237" s="443"/>
      <c r="X3237" s="443"/>
      <c r="Y3237" s="441"/>
      <c r="Z3237" s="445"/>
      <c r="AA3237" s="441"/>
      <c r="AB3237" s="443"/>
      <c r="AC3237" s="441"/>
      <c r="AD3237" s="444"/>
      <c r="AG3237" s="441"/>
      <c r="AH3237" s="441"/>
      <c r="AI3237" s="443"/>
      <c r="AL3237" s="441"/>
      <c r="AN3237" s="441"/>
      <c r="AO3237" s="443"/>
      <c r="AP3237" s="441"/>
      <c r="AQ3237" s="441"/>
      <c r="AR3237" s="441"/>
      <c r="AS3237" s="441"/>
      <c r="AT3237" s="441"/>
      <c r="AU3237" s="441"/>
      <c r="AV3237" s="443"/>
      <c r="AW3237" s="442"/>
      <c r="AY3237" s="441"/>
      <c r="BC3237" s="441"/>
      <c r="BD3237" s="441"/>
      <c r="BE3237" s="441"/>
      <c r="BF3237" s="441"/>
      <c r="BG3237" s="441"/>
      <c r="BH3237" s="441"/>
      <c r="BI3237" s="441"/>
      <c r="BJ3237" s="441"/>
      <c r="BK3237" s="441"/>
    </row>
    <row r="3238" spans="1:63" x14ac:dyDescent="0.25">
      <c r="A3238" s="443"/>
      <c r="B3238" s="438"/>
      <c r="C3238" s="441"/>
      <c r="D3238" s="441"/>
      <c r="E3238" s="441"/>
      <c r="I3238" s="442"/>
      <c r="Q3238" s="443"/>
      <c r="S3238" s="443"/>
      <c r="T3238" s="441"/>
      <c r="U3238" s="444"/>
      <c r="V3238" s="438"/>
      <c r="W3238" s="443"/>
      <c r="X3238" s="443"/>
      <c r="Y3238" s="441"/>
      <c r="Z3238" s="445"/>
      <c r="AA3238" s="441"/>
      <c r="AB3238" s="443"/>
      <c r="AC3238" s="441"/>
      <c r="AD3238" s="444"/>
      <c r="AG3238" s="441"/>
      <c r="AH3238" s="441"/>
      <c r="AI3238" s="443"/>
      <c r="AL3238" s="441"/>
      <c r="AN3238" s="441"/>
      <c r="AO3238" s="443"/>
      <c r="AP3238" s="441"/>
      <c r="AQ3238" s="441"/>
      <c r="AR3238" s="441"/>
      <c r="AS3238" s="441"/>
      <c r="AT3238" s="441"/>
      <c r="AU3238" s="441"/>
      <c r="AV3238" s="443"/>
      <c r="AW3238" s="442"/>
      <c r="AY3238" s="441"/>
      <c r="BC3238" s="441"/>
      <c r="BD3238" s="441"/>
      <c r="BE3238" s="441"/>
      <c r="BF3238" s="441"/>
      <c r="BG3238" s="441"/>
      <c r="BH3238" s="441"/>
      <c r="BI3238" s="441"/>
      <c r="BJ3238" s="441"/>
      <c r="BK3238" s="441"/>
    </row>
    <row r="3239" spans="1:63" x14ac:dyDescent="0.25">
      <c r="A3239" s="443"/>
      <c r="B3239" s="438"/>
      <c r="C3239" s="441"/>
      <c r="D3239" s="441"/>
      <c r="E3239" s="441"/>
      <c r="I3239" s="442"/>
      <c r="Q3239" s="443"/>
      <c r="S3239" s="443"/>
      <c r="T3239" s="441"/>
      <c r="U3239" s="444"/>
      <c r="V3239" s="438"/>
      <c r="W3239" s="443"/>
      <c r="X3239" s="443"/>
      <c r="Y3239" s="441"/>
      <c r="Z3239" s="445"/>
      <c r="AA3239" s="441"/>
      <c r="AB3239" s="443"/>
      <c r="AC3239" s="441"/>
      <c r="AD3239" s="444"/>
      <c r="AG3239" s="441"/>
      <c r="AH3239" s="441"/>
      <c r="AI3239" s="443"/>
      <c r="AL3239" s="441"/>
      <c r="AN3239" s="441"/>
      <c r="AO3239" s="443"/>
      <c r="AP3239" s="441"/>
      <c r="AQ3239" s="441"/>
      <c r="AR3239" s="441"/>
      <c r="AS3239" s="441"/>
      <c r="AT3239" s="441"/>
      <c r="AU3239" s="441"/>
      <c r="AV3239" s="443"/>
      <c r="AW3239" s="442"/>
      <c r="AY3239" s="441"/>
      <c r="BC3239" s="441"/>
      <c r="BD3239" s="441"/>
      <c r="BE3239" s="441"/>
      <c r="BF3239" s="441"/>
      <c r="BG3239" s="441"/>
      <c r="BH3239" s="441"/>
      <c r="BI3239" s="441"/>
      <c r="BJ3239" s="441"/>
      <c r="BK3239" s="441"/>
    </row>
    <row r="3240" spans="1:63" x14ac:dyDescent="0.25">
      <c r="A3240" s="443"/>
      <c r="B3240" s="438"/>
      <c r="C3240" s="441"/>
      <c r="D3240" s="441"/>
      <c r="E3240" s="441"/>
      <c r="I3240" s="442"/>
      <c r="Q3240" s="443"/>
      <c r="S3240" s="443"/>
      <c r="T3240" s="441"/>
      <c r="U3240" s="444"/>
      <c r="V3240" s="438"/>
      <c r="W3240" s="443"/>
      <c r="X3240" s="443"/>
      <c r="Y3240" s="441"/>
      <c r="Z3240" s="445"/>
      <c r="AA3240" s="441"/>
      <c r="AB3240" s="443"/>
      <c r="AC3240" s="441"/>
      <c r="AD3240" s="444"/>
      <c r="AG3240" s="441"/>
      <c r="AH3240" s="441"/>
      <c r="AI3240" s="443"/>
      <c r="AL3240" s="441"/>
      <c r="AN3240" s="441"/>
      <c r="AO3240" s="443"/>
      <c r="AP3240" s="441"/>
      <c r="AQ3240" s="441"/>
      <c r="AR3240" s="441"/>
      <c r="AS3240" s="441"/>
      <c r="AT3240" s="441"/>
      <c r="AU3240" s="441"/>
      <c r="AV3240" s="443"/>
      <c r="AW3240" s="442"/>
      <c r="AY3240" s="441"/>
      <c r="BC3240" s="441"/>
      <c r="BD3240" s="441"/>
      <c r="BE3240" s="441"/>
      <c r="BF3240" s="441"/>
      <c r="BG3240" s="441"/>
      <c r="BH3240" s="441"/>
      <c r="BI3240" s="441"/>
      <c r="BJ3240" s="441"/>
      <c r="BK3240" s="441"/>
    </row>
    <row r="3241" spans="1:63" x14ac:dyDescent="0.25">
      <c r="A3241" s="443"/>
      <c r="B3241" s="438"/>
      <c r="C3241" s="441"/>
      <c r="D3241" s="441"/>
      <c r="E3241" s="441"/>
      <c r="I3241" s="442"/>
      <c r="Q3241" s="443"/>
      <c r="S3241" s="443"/>
      <c r="T3241" s="441"/>
      <c r="U3241" s="444"/>
      <c r="V3241" s="438"/>
      <c r="W3241" s="443"/>
      <c r="X3241" s="443"/>
      <c r="Y3241" s="441"/>
      <c r="Z3241" s="445"/>
      <c r="AA3241" s="441"/>
      <c r="AB3241" s="443"/>
      <c r="AC3241" s="441"/>
      <c r="AD3241" s="444"/>
      <c r="AG3241" s="441"/>
      <c r="AH3241" s="441"/>
      <c r="AI3241" s="443"/>
      <c r="AL3241" s="441"/>
      <c r="AN3241" s="441"/>
      <c r="AO3241" s="443"/>
      <c r="AP3241" s="441"/>
      <c r="AQ3241" s="441"/>
      <c r="AR3241" s="441"/>
      <c r="AS3241" s="441"/>
      <c r="AT3241" s="441"/>
      <c r="AU3241" s="441"/>
      <c r="AV3241" s="443"/>
      <c r="AW3241" s="442"/>
      <c r="AY3241" s="441"/>
      <c r="BC3241" s="441"/>
      <c r="BD3241" s="441"/>
      <c r="BE3241" s="441"/>
      <c r="BF3241" s="441"/>
      <c r="BG3241" s="441"/>
      <c r="BH3241" s="441"/>
      <c r="BI3241" s="441"/>
      <c r="BJ3241" s="441"/>
      <c r="BK3241" s="441"/>
    </row>
    <row r="3242" spans="1:63" x14ac:dyDescent="0.25">
      <c r="A3242" s="443"/>
      <c r="B3242" s="438"/>
      <c r="C3242" s="441"/>
      <c r="D3242" s="441"/>
      <c r="E3242" s="441"/>
      <c r="I3242" s="442"/>
      <c r="Q3242" s="443"/>
      <c r="S3242" s="443"/>
      <c r="T3242" s="441"/>
      <c r="U3242" s="444"/>
      <c r="V3242" s="438"/>
      <c r="W3242" s="443"/>
      <c r="X3242" s="443"/>
      <c r="Y3242" s="441"/>
      <c r="Z3242" s="445"/>
      <c r="AA3242" s="441"/>
      <c r="AB3242" s="443"/>
      <c r="AC3242" s="441"/>
      <c r="AD3242" s="444"/>
      <c r="AG3242" s="441"/>
      <c r="AH3242" s="441"/>
      <c r="AI3242" s="443"/>
      <c r="AL3242" s="441"/>
      <c r="AN3242" s="441"/>
      <c r="AO3242" s="443"/>
      <c r="AP3242" s="441"/>
      <c r="AQ3242" s="441"/>
      <c r="AR3242" s="441"/>
      <c r="AS3242" s="441"/>
      <c r="AT3242" s="441"/>
      <c r="AU3242" s="441"/>
      <c r="AV3242" s="443"/>
      <c r="AW3242" s="442"/>
      <c r="AY3242" s="441"/>
      <c r="BC3242" s="441"/>
      <c r="BD3242" s="441"/>
      <c r="BE3242" s="441"/>
      <c r="BF3242" s="441"/>
      <c r="BG3242" s="441"/>
      <c r="BH3242" s="441"/>
      <c r="BI3242" s="441"/>
      <c r="BJ3242" s="441"/>
      <c r="BK3242" s="441"/>
    </row>
    <row r="3243" spans="1:63" x14ac:dyDescent="0.25">
      <c r="A3243" s="443"/>
      <c r="B3243" s="438"/>
      <c r="C3243" s="441"/>
      <c r="D3243" s="441"/>
      <c r="E3243" s="441"/>
      <c r="I3243" s="442"/>
      <c r="Q3243" s="443"/>
      <c r="S3243" s="443"/>
      <c r="T3243" s="441"/>
      <c r="U3243" s="444"/>
      <c r="V3243" s="438"/>
      <c r="W3243" s="443"/>
      <c r="X3243" s="443"/>
      <c r="Y3243" s="441"/>
      <c r="Z3243" s="445"/>
      <c r="AA3243" s="441"/>
      <c r="AB3243" s="443"/>
      <c r="AC3243" s="441"/>
      <c r="AD3243" s="444"/>
      <c r="AG3243" s="441"/>
      <c r="AH3243" s="441"/>
      <c r="AI3243" s="443"/>
      <c r="AL3243" s="441"/>
      <c r="AN3243" s="441"/>
      <c r="AO3243" s="443"/>
      <c r="AP3243" s="441"/>
      <c r="AQ3243" s="441"/>
      <c r="AR3243" s="441"/>
      <c r="AS3243" s="441"/>
      <c r="AT3243" s="441"/>
      <c r="AU3243" s="441"/>
      <c r="AV3243" s="443"/>
      <c r="AW3243" s="442"/>
      <c r="AY3243" s="441"/>
      <c r="BC3243" s="441"/>
      <c r="BD3243" s="441"/>
      <c r="BE3243" s="441"/>
      <c r="BF3243" s="441"/>
      <c r="BG3243" s="441"/>
      <c r="BH3243" s="441"/>
      <c r="BI3243" s="441"/>
      <c r="BJ3243" s="441"/>
      <c r="BK3243" s="441"/>
    </row>
    <row r="3244" spans="1:63" x14ac:dyDescent="0.25">
      <c r="A3244" s="443"/>
      <c r="B3244" s="438"/>
      <c r="C3244" s="441"/>
      <c r="D3244" s="441"/>
      <c r="E3244" s="441"/>
      <c r="I3244" s="442"/>
      <c r="Q3244" s="443"/>
      <c r="S3244" s="443"/>
      <c r="T3244" s="441"/>
      <c r="U3244" s="444"/>
      <c r="V3244" s="438"/>
      <c r="W3244" s="443"/>
      <c r="X3244" s="443"/>
      <c r="Y3244" s="441"/>
      <c r="Z3244" s="445"/>
      <c r="AA3244" s="441"/>
      <c r="AB3244" s="443"/>
      <c r="AC3244" s="441"/>
      <c r="AD3244" s="444"/>
      <c r="AG3244" s="441"/>
      <c r="AH3244" s="441"/>
      <c r="AI3244" s="443"/>
      <c r="AL3244" s="441"/>
      <c r="AN3244" s="441"/>
      <c r="AO3244" s="443"/>
      <c r="AP3244" s="441"/>
      <c r="AQ3244" s="441"/>
      <c r="AR3244" s="441"/>
      <c r="AS3244" s="441"/>
      <c r="AT3244" s="441"/>
      <c r="AU3244" s="441"/>
      <c r="AV3244" s="443"/>
      <c r="AW3244" s="442"/>
      <c r="AY3244" s="441"/>
      <c r="BC3244" s="441"/>
      <c r="BD3244" s="441"/>
      <c r="BE3244" s="441"/>
      <c r="BF3244" s="441"/>
      <c r="BG3244" s="441"/>
      <c r="BH3244" s="441"/>
      <c r="BI3244" s="441"/>
      <c r="BJ3244" s="441"/>
      <c r="BK3244" s="441"/>
    </row>
    <row r="3245" spans="1:63" x14ac:dyDescent="0.25">
      <c r="A3245" s="443"/>
      <c r="B3245" s="438"/>
      <c r="C3245" s="441"/>
      <c r="D3245" s="441"/>
      <c r="E3245" s="441"/>
      <c r="I3245" s="442"/>
      <c r="Q3245" s="443"/>
      <c r="S3245" s="443"/>
      <c r="T3245" s="441"/>
      <c r="U3245" s="444"/>
      <c r="V3245" s="438"/>
      <c r="W3245" s="443"/>
      <c r="X3245" s="443"/>
      <c r="Y3245" s="441"/>
      <c r="Z3245" s="445"/>
      <c r="AA3245" s="441"/>
      <c r="AB3245" s="443"/>
      <c r="AC3245" s="441"/>
      <c r="AD3245" s="444"/>
      <c r="AG3245" s="441"/>
      <c r="AH3245" s="441"/>
      <c r="AI3245" s="443"/>
      <c r="AL3245" s="441"/>
      <c r="AN3245" s="441"/>
      <c r="AO3245" s="443"/>
      <c r="AP3245" s="441"/>
      <c r="AQ3245" s="441"/>
      <c r="AR3245" s="441"/>
      <c r="AS3245" s="441"/>
      <c r="AT3245" s="441"/>
      <c r="AU3245" s="441"/>
      <c r="AV3245" s="443"/>
      <c r="AW3245" s="442"/>
      <c r="AY3245" s="441"/>
      <c r="BC3245" s="441"/>
      <c r="BD3245" s="441"/>
      <c r="BE3245" s="441"/>
      <c r="BF3245" s="441"/>
      <c r="BG3245" s="441"/>
      <c r="BH3245" s="441"/>
      <c r="BI3245" s="441"/>
      <c r="BJ3245" s="441"/>
      <c r="BK3245" s="441"/>
    </row>
    <row r="3246" spans="1:63" x14ac:dyDescent="0.25">
      <c r="A3246" s="443"/>
      <c r="B3246" s="438"/>
      <c r="C3246" s="441"/>
      <c r="D3246" s="441"/>
      <c r="E3246" s="441"/>
      <c r="I3246" s="442"/>
      <c r="Q3246" s="443"/>
      <c r="S3246" s="443"/>
      <c r="T3246" s="441"/>
      <c r="U3246" s="444"/>
      <c r="V3246" s="438"/>
      <c r="W3246" s="443"/>
      <c r="X3246" s="443"/>
      <c r="Y3246" s="441"/>
      <c r="Z3246" s="445"/>
      <c r="AA3246" s="441"/>
      <c r="AB3246" s="443"/>
      <c r="AC3246" s="441"/>
      <c r="AD3246" s="444"/>
      <c r="AG3246" s="441"/>
      <c r="AH3246" s="441"/>
      <c r="AI3246" s="443"/>
      <c r="AL3246" s="441"/>
      <c r="AN3246" s="441"/>
      <c r="AO3246" s="443"/>
      <c r="AP3246" s="441"/>
      <c r="AQ3246" s="441"/>
      <c r="AR3246" s="441"/>
      <c r="AS3246" s="441"/>
      <c r="AT3246" s="441"/>
      <c r="AU3246" s="441"/>
      <c r="AV3246" s="443"/>
      <c r="AW3246" s="442"/>
      <c r="AY3246" s="441"/>
      <c r="BC3246" s="441"/>
      <c r="BD3246" s="441"/>
      <c r="BE3246" s="441"/>
      <c r="BF3246" s="441"/>
      <c r="BG3246" s="441"/>
      <c r="BH3246" s="441"/>
      <c r="BI3246" s="441"/>
      <c r="BJ3246" s="441"/>
      <c r="BK3246" s="441"/>
    </row>
    <row r="3247" spans="1:63" x14ac:dyDescent="0.25">
      <c r="A3247" s="443"/>
      <c r="B3247" s="438"/>
      <c r="C3247" s="441"/>
      <c r="D3247" s="441"/>
      <c r="E3247" s="441"/>
      <c r="I3247" s="442"/>
      <c r="Q3247" s="443"/>
      <c r="S3247" s="443"/>
      <c r="T3247" s="441"/>
      <c r="U3247" s="444"/>
      <c r="V3247" s="438"/>
      <c r="W3247" s="443"/>
      <c r="X3247" s="443"/>
      <c r="Y3247" s="441"/>
      <c r="Z3247" s="445"/>
      <c r="AA3247" s="441"/>
      <c r="AB3247" s="443"/>
      <c r="AC3247" s="441"/>
      <c r="AD3247" s="444"/>
      <c r="AG3247" s="441"/>
      <c r="AH3247" s="441"/>
      <c r="AI3247" s="443"/>
      <c r="AL3247" s="441"/>
      <c r="AN3247" s="441"/>
      <c r="AO3247" s="443"/>
      <c r="AP3247" s="441"/>
      <c r="AQ3247" s="441"/>
      <c r="AR3247" s="441"/>
      <c r="AS3247" s="441"/>
      <c r="AT3247" s="441"/>
      <c r="AU3247" s="441"/>
      <c r="AV3247" s="443"/>
      <c r="AW3247" s="442"/>
      <c r="AY3247" s="441"/>
      <c r="BC3247" s="441"/>
      <c r="BD3247" s="441"/>
      <c r="BE3247" s="441"/>
      <c r="BF3247" s="441"/>
      <c r="BG3247" s="441"/>
      <c r="BH3247" s="441"/>
      <c r="BI3247" s="441"/>
      <c r="BJ3247" s="441"/>
      <c r="BK3247" s="441"/>
    </row>
    <row r="3248" spans="1:63" x14ac:dyDescent="0.25">
      <c r="A3248" s="443"/>
      <c r="B3248" s="438"/>
      <c r="C3248" s="441"/>
      <c r="D3248" s="441"/>
      <c r="E3248" s="441"/>
      <c r="I3248" s="442"/>
      <c r="Q3248" s="443"/>
      <c r="S3248" s="443"/>
      <c r="T3248" s="441"/>
      <c r="U3248" s="444"/>
      <c r="V3248" s="438"/>
      <c r="W3248" s="443"/>
      <c r="X3248" s="443"/>
      <c r="Y3248" s="441"/>
      <c r="Z3248" s="445"/>
      <c r="AA3248" s="441"/>
      <c r="AB3248" s="443"/>
      <c r="AC3248" s="441"/>
      <c r="AD3248" s="444"/>
      <c r="AG3248" s="441"/>
      <c r="AH3248" s="441"/>
      <c r="AI3248" s="443"/>
      <c r="AL3248" s="441"/>
      <c r="AN3248" s="441"/>
      <c r="AO3248" s="443"/>
      <c r="AP3248" s="441"/>
      <c r="AQ3248" s="441"/>
      <c r="AR3248" s="441"/>
      <c r="AS3248" s="441"/>
      <c r="AT3248" s="441"/>
      <c r="AU3248" s="441"/>
      <c r="AV3248" s="443"/>
      <c r="AW3248" s="442"/>
      <c r="AY3248" s="441"/>
      <c r="BC3248" s="441"/>
      <c r="BD3248" s="441"/>
      <c r="BE3248" s="441"/>
      <c r="BF3248" s="441"/>
      <c r="BG3248" s="441"/>
      <c r="BH3248" s="441"/>
      <c r="BI3248" s="441"/>
      <c r="BJ3248" s="441"/>
      <c r="BK3248" s="441"/>
    </row>
    <row r="3249" spans="1:63" x14ac:dyDescent="0.25">
      <c r="A3249" s="443"/>
      <c r="B3249" s="438"/>
      <c r="C3249" s="441"/>
      <c r="D3249" s="441"/>
      <c r="E3249" s="441"/>
      <c r="I3249" s="442"/>
      <c r="Q3249" s="443"/>
      <c r="S3249" s="443"/>
      <c r="T3249" s="441"/>
      <c r="U3249" s="444"/>
      <c r="V3249" s="438"/>
      <c r="W3249" s="443"/>
      <c r="X3249" s="443"/>
      <c r="Y3249" s="441"/>
      <c r="Z3249" s="445"/>
      <c r="AA3249" s="441"/>
      <c r="AB3249" s="443"/>
      <c r="AC3249" s="441"/>
      <c r="AD3249" s="444"/>
      <c r="AG3249" s="441"/>
      <c r="AH3249" s="441"/>
      <c r="AI3249" s="443"/>
      <c r="AL3249" s="441"/>
      <c r="AN3249" s="441"/>
      <c r="AO3249" s="443"/>
      <c r="AP3249" s="441"/>
      <c r="AQ3249" s="441"/>
      <c r="AR3249" s="441"/>
      <c r="AS3249" s="441"/>
      <c r="AT3249" s="441"/>
      <c r="AU3249" s="441"/>
      <c r="AV3249" s="443"/>
      <c r="AW3249" s="442"/>
      <c r="AY3249" s="441"/>
      <c r="BC3249" s="441"/>
      <c r="BD3249" s="441"/>
      <c r="BE3249" s="441"/>
      <c r="BF3249" s="441"/>
      <c r="BG3249" s="441"/>
      <c r="BH3249" s="441"/>
      <c r="BI3249" s="441"/>
      <c r="BJ3249" s="441"/>
      <c r="BK3249" s="441"/>
    </row>
    <row r="3250" spans="1:63" x14ac:dyDescent="0.25">
      <c r="A3250" s="443"/>
      <c r="B3250" s="438"/>
      <c r="C3250" s="441"/>
      <c r="D3250" s="441"/>
      <c r="E3250" s="441"/>
      <c r="I3250" s="442"/>
      <c r="Q3250" s="443"/>
      <c r="S3250" s="443"/>
      <c r="T3250" s="441"/>
      <c r="U3250" s="444"/>
      <c r="V3250" s="438"/>
      <c r="W3250" s="443"/>
      <c r="X3250" s="443"/>
      <c r="Y3250" s="441"/>
      <c r="Z3250" s="445"/>
      <c r="AA3250" s="441"/>
      <c r="AB3250" s="443"/>
      <c r="AC3250" s="441"/>
      <c r="AD3250" s="444"/>
      <c r="AG3250" s="441"/>
      <c r="AH3250" s="441"/>
      <c r="AI3250" s="443"/>
      <c r="AL3250" s="441"/>
      <c r="AN3250" s="441"/>
      <c r="AO3250" s="443"/>
      <c r="AP3250" s="441"/>
      <c r="AQ3250" s="441"/>
      <c r="AR3250" s="441"/>
      <c r="AS3250" s="441"/>
      <c r="AT3250" s="441"/>
      <c r="AU3250" s="441"/>
      <c r="AV3250" s="443"/>
      <c r="AW3250" s="442"/>
      <c r="AY3250" s="441"/>
      <c r="BC3250" s="441"/>
      <c r="BD3250" s="441"/>
      <c r="BE3250" s="441"/>
      <c r="BF3250" s="441"/>
      <c r="BG3250" s="441"/>
      <c r="BH3250" s="441"/>
      <c r="BI3250" s="441"/>
      <c r="BJ3250" s="441"/>
      <c r="BK3250" s="441"/>
    </row>
    <row r="3251" spans="1:63" x14ac:dyDescent="0.25">
      <c r="A3251" s="443"/>
      <c r="B3251" s="438"/>
      <c r="C3251" s="441"/>
      <c r="D3251" s="441"/>
      <c r="E3251" s="441"/>
      <c r="I3251" s="442"/>
      <c r="Q3251" s="443"/>
      <c r="S3251" s="443"/>
      <c r="T3251" s="441"/>
      <c r="U3251" s="444"/>
      <c r="V3251" s="438"/>
      <c r="W3251" s="443"/>
      <c r="X3251" s="443"/>
      <c r="Y3251" s="441"/>
      <c r="Z3251" s="445"/>
      <c r="AA3251" s="441"/>
      <c r="AB3251" s="443"/>
      <c r="AC3251" s="441"/>
      <c r="AD3251" s="444"/>
      <c r="AG3251" s="441"/>
      <c r="AH3251" s="441"/>
      <c r="AI3251" s="443"/>
      <c r="AL3251" s="441"/>
      <c r="AN3251" s="441"/>
      <c r="AO3251" s="443"/>
      <c r="AP3251" s="441"/>
      <c r="AQ3251" s="441"/>
      <c r="AR3251" s="441"/>
      <c r="AS3251" s="441"/>
      <c r="AT3251" s="441"/>
      <c r="AU3251" s="441"/>
      <c r="AV3251" s="443"/>
      <c r="AW3251" s="442"/>
      <c r="AY3251" s="441"/>
      <c r="BC3251" s="441"/>
      <c r="BD3251" s="441"/>
      <c r="BE3251" s="441"/>
      <c r="BF3251" s="441"/>
      <c r="BG3251" s="441"/>
      <c r="BH3251" s="441"/>
      <c r="BI3251" s="441"/>
      <c r="BJ3251" s="441"/>
      <c r="BK3251" s="441"/>
    </row>
    <row r="3252" spans="1:63" x14ac:dyDescent="0.25">
      <c r="A3252" s="443"/>
      <c r="B3252" s="438"/>
      <c r="C3252" s="441"/>
      <c r="D3252" s="441"/>
      <c r="E3252" s="441"/>
      <c r="I3252" s="442"/>
      <c r="Q3252" s="443"/>
      <c r="S3252" s="443"/>
      <c r="T3252" s="441"/>
      <c r="U3252" s="444"/>
      <c r="V3252" s="438"/>
      <c r="W3252" s="443"/>
      <c r="X3252" s="443"/>
      <c r="Y3252" s="441"/>
      <c r="Z3252" s="445"/>
      <c r="AA3252" s="441"/>
      <c r="AB3252" s="443"/>
      <c r="AC3252" s="441"/>
      <c r="AD3252" s="444"/>
      <c r="AG3252" s="441"/>
      <c r="AH3252" s="441"/>
      <c r="AI3252" s="443"/>
      <c r="AL3252" s="441"/>
      <c r="AN3252" s="441"/>
      <c r="AO3252" s="443"/>
      <c r="AP3252" s="441"/>
      <c r="AQ3252" s="441"/>
      <c r="AR3252" s="441"/>
      <c r="AS3252" s="441"/>
      <c r="AT3252" s="441"/>
      <c r="AU3252" s="441"/>
      <c r="AV3252" s="443"/>
      <c r="AW3252" s="442"/>
      <c r="AY3252" s="441"/>
      <c r="BC3252" s="441"/>
      <c r="BD3252" s="441"/>
      <c r="BE3252" s="441"/>
      <c r="BF3252" s="441"/>
      <c r="BG3252" s="441"/>
      <c r="BH3252" s="441"/>
      <c r="BI3252" s="441"/>
      <c r="BJ3252" s="441"/>
      <c r="BK3252" s="441"/>
    </row>
    <row r="3253" spans="1:63" x14ac:dyDescent="0.25">
      <c r="A3253" s="443"/>
      <c r="B3253" s="438"/>
      <c r="C3253" s="441"/>
      <c r="D3253" s="441"/>
      <c r="E3253" s="441"/>
      <c r="I3253" s="442"/>
      <c r="Q3253" s="443"/>
      <c r="S3253" s="443"/>
      <c r="T3253" s="441"/>
      <c r="U3253" s="444"/>
      <c r="V3253" s="438"/>
      <c r="W3253" s="443"/>
      <c r="X3253" s="443"/>
      <c r="Y3253" s="441"/>
      <c r="Z3253" s="445"/>
      <c r="AA3253" s="441"/>
      <c r="AB3253" s="443"/>
      <c r="AC3253" s="441"/>
      <c r="AD3253" s="444"/>
      <c r="AG3253" s="441"/>
      <c r="AH3253" s="441"/>
      <c r="AI3253" s="443"/>
      <c r="AL3253" s="441"/>
      <c r="AN3253" s="441"/>
      <c r="AO3253" s="443"/>
      <c r="AP3253" s="441"/>
      <c r="AQ3253" s="441"/>
      <c r="AR3253" s="441"/>
      <c r="AS3253" s="441"/>
      <c r="AT3253" s="441"/>
      <c r="AU3253" s="441"/>
      <c r="AV3253" s="443"/>
      <c r="AW3253" s="442"/>
      <c r="AY3253" s="441"/>
      <c r="BC3253" s="441"/>
      <c r="BD3253" s="441"/>
      <c r="BE3253" s="441"/>
      <c r="BF3253" s="441"/>
      <c r="BG3253" s="441"/>
      <c r="BH3253" s="441"/>
      <c r="BI3253" s="441"/>
      <c r="BJ3253" s="441"/>
      <c r="BK3253" s="441"/>
    </row>
    <row r="3254" spans="1:63" x14ac:dyDescent="0.25">
      <c r="A3254" s="443"/>
      <c r="B3254" s="438"/>
      <c r="C3254" s="441"/>
      <c r="D3254" s="441"/>
      <c r="E3254" s="441"/>
      <c r="I3254" s="442"/>
      <c r="Q3254" s="443"/>
      <c r="S3254" s="443"/>
      <c r="T3254" s="441"/>
      <c r="U3254" s="444"/>
      <c r="V3254" s="438"/>
      <c r="W3254" s="443"/>
      <c r="X3254" s="443"/>
      <c r="Y3254" s="441"/>
      <c r="Z3254" s="445"/>
      <c r="AA3254" s="441"/>
      <c r="AB3254" s="443"/>
      <c r="AC3254" s="441"/>
      <c r="AD3254" s="444"/>
      <c r="AG3254" s="441"/>
      <c r="AH3254" s="441"/>
      <c r="AI3254" s="443"/>
      <c r="AL3254" s="441"/>
      <c r="AN3254" s="441"/>
      <c r="AO3254" s="443"/>
      <c r="AP3254" s="441"/>
      <c r="AQ3254" s="441"/>
      <c r="AR3254" s="441"/>
      <c r="AS3254" s="441"/>
      <c r="AT3254" s="441"/>
      <c r="AU3254" s="441"/>
      <c r="AV3254" s="443"/>
      <c r="AW3254" s="442"/>
      <c r="AY3254" s="441"/>
      <c r="BC3254" s="441"/>
      <c r="BD3254" s="441"/>
      <c r="BE3254" s="441"/>
      <c r="BF3254" s="441"/>
      <c r="BG3254" s="441"/>
      <c r="BH3254" s="441"/>
      <c r="BI3254" s="441"/>
      <c r="BJ3254" s="441"/>
      <c r="BK3254" s="441"/>
    </row>
    <row r="3255" spans="1:63" x14ac:dyDescent="0.25">
      <c r="A3255" s="443"/>
      <c r="B3255" s="438"/>
      <c r="C3255" s="441"/>
      <c r="D3255" s="441"/>
      <c r="E3255" s="441"/>
      <c r="I3255" s="442"/>
      <c r="Q3255" s="443"/>
      <c r="S3255" s="443"/>
      <c r="T3255" s="441"/>
      <c r="U3255" s="444"/>
      <c r="V3255" s="438"/>
      <c r="W3255" s="443"/>
      <c r="X3255" s="443"/>
      <c r="Y3255" s="441"/>
      <c r="Z3255" s="445"/>
      <c r="AA3255" s="441"/>
      <c r="AB3255" s="443"/>
      <c r="AC3255" s="441"/>
      <c r="AD3255" s="444"/>
      <c r="AG3255" s="441"/>
      <c r="AH3255" s="441"/>
      <c r="AI3255" s="443"/>
      <c r="AL3255" s="441"/>
      <c r="AN3255" s="441"/>
      <c r="AO3255" s="443"/>
      <c r="AP3255" s="441"/>
      <c r="AQ3255" s="441"/>
      <c r="AR3255" s="441"/>
      <c r="AS3255" s="441"/>
      <c r="AT3255" s="441"/>
      <c r="AU3255" s="441"/>
      <c r="AV3255" s="443"/>
      <c r="AW3255" s="442"/>
      <c r="AY3255" s="441"/>
      <c r="BC3255" s="441"/>
      <c r="BD3255" s="441"/>
      <c r="BE3255" s="441"/>
      <c r="BF3255" s="441"/>
      <c r="BG3255" s="441"/>
      <c r="BH3255" s="441"/>
      <c r="BI3255" s="441"/>
      <c r="BJ3255" s="441"/>
      <c r="BK3255" s="441"/>
    </row>
    <row r="3256" spans="1:63" x14ac:dyDescent="0.25">
      <c r="A3256" s="443"/>
      <c r="B3256" s="438"/>
      <c r="C3256" s="441"/>
      <c r="D3256" s="441"/>
      <c r="E3256" s="441"/>
      <c r="I3256" s="442"/>
      <c r="Q3256" s="443"/>
      <c r="S3256" s="443"/>
      <c r="T3256" s="441"/>
      <c r="U3256" s="444"/>
      <c r="V3256" s="438"/>
      <c r="W3256" s="443"/>
      <c r="X3256" s="443"/>
      <c r="Y3256" s="441"/>
      <c r="Z3256" s="445"/>
      <c r="AA3256" s="441"/>
      <c r="AB3256" s="443"/>
      <c r="AC3256" s="441"/>
      <c r="AD3256" s="444"/>
      <c r="AG3256" s="441"/>
      <c r="AH3256" s="441"/>
      <c r="AI3256" s="443"/>
      <c r="AL3256" s="441"/>
      <c r="AN3256" s="441"/>
      <c r="AO3256" s="443"/>
      <c r="AP3256" s="441"/>
      <c r="AQ3256" s="441"/>
      <c r="AR3256" s="441"/>
      <c r="AS3256" s="441"/>
      <c r="AT3256" s="441"/>
      <c r="AU3256" s="441"/>
      <c r="AV3256" s="443"/>
      <c r="AW3256" s="442"/>
      <c r="AY3256" s="441"/>
      <c r="BC3256" s="441"/>
      <c r="BD3256" s="441"/>
      <c r="BE3256" s="441"/>
      <c r="BF3256" s="441"/>
      <c r="BG3256" s="441"/>
      <c r="BH3256" s="441"/>
      <c r="BI3256" s="441"/>
      <c r="BJ3256" s="441"/>
      <c r="BK3256" s="441"/>
    </row>
    <row r="3257" spans="1:63" x14ac:dyDescent="0.25">
      <c r="A3257" s="443"/>
      <c r="B3257" s="438"/>
      <c r="C3257" s="441"/>
      <c r="D3257" s="441"/>
      <c r="E3257" s="441"/>
      <c r="I3257" s="442"/>
      <c r="Q3257" s="443"/>
      <c r="S3257" s="443"/>
      <c r="T3257" s="441"/>
      <c r="U3257" s="444"/>
      <c r="V3257" s="438"/>
      <c r="W3257" s="443"/>
      <c r="X3257" s="443"/>
      <c r="Y3257" s="441"/>
      <c r="Z3257" s="445"/>
      <c r="AA3257" s="441"/>
      <c r="AB3257" s="443"/>
      <c r="AC3257" s="441"/>
      <c r="AD3257" s="444"/>
      <c r="AG3257" s="441"/>
      <c r="AH3257" s="441"/>
      <c r="AI3257" s="443"/>
      <c r="AL3257" s="441"/>
      <c r="AN3257" s="441"/>
      <c r="AO3257" s="443"/>
      <c r="AP3257" s="441"/>
      <c r="AQ3257" s="441"/>
      <c r="AR3257" s="441"/>
      <c r="AS3257" s="441"/>
      <c r="AT3257" s="441"/>
      <c r="AU3257" s="441"/>
      <c r="AV3257" s="443"/>
      <c r="AW3257" s="442"/>
      <c r="AY3257" s="441"/>
      <c r="BC3257" s="441"/>
      <c r="BD3257" s="441"/>
      <c r="BE3257" s="441"/>
      <c r="BF3257" s="441"/>
      <c r="BG3257" s="441"/>
      <c r="BH3257" s="441"/>
      <c r="BI3257" s="441"/>
      <c r="BJ3257" s="441"/>
      <c r="BK3257" s="441"/>
    </row>
    <row r="3258" spans="1:63" x14ac:dyDescent="0.25">
      <c r="A3258" s="443"/>
      <c r="B3258" s="438"/>
      <c r="C3258" s="441"/>
      <c r="D3258" s="441"/>
      <c r="E3258" s="441"/>
      <c r="I3258" s="442"/>
      <c r="Q3258" s="443"/>
      <c r="S3258" s="443"/>
      <c r="T3258" s="441"/>
      <c r="U3258" s="444"/>
      <c r="V3258" s="438"/>
      <c r="W3258" s="443"/>
      <c r="X3258" s="443"/>
      <c r="Y3258" s="441"/>
      <c r="Z3258" s="445"/>
      <c r="AA3258" s="441"/>
      <c r="AB3258" s="443"/>
      <c r="AC3258" s="441"/>
      <c r="AD3258" s="444"/>
      <c r="AG3258" s="441"/>
      <c r="AH3258" s="441"/>
      <c r="AI3258" s="443"/>
      <c r="AL3258" s="441"/>
      <c r="AN3258" s="441"/>
      <c r="AO3258" s="443"/>
      <c r="AP3258" s="441"/>
      <c r="AQ3258" s="441"/>
      <c r="AR3258" s="441"/>
      <c r="AS3258" s="441"/>
      <c r="AT3258" s="441"/>
      <c r="AU3258" s="441"/>
      <c r="AV3258" s="443"/>
      <c r="AW3258" s="442"/>
      <c r="AY3258" s="441"/>
      <c r="BC3258" s="441"/>
      <c r="BD3258" s="441"/>
      <c r="BE3258" s="441"/>
      <c r="BF3258" s="441"/>
      <c r="BG3258" s="441"/>
      <c r="BH3258" s="441"/>
      <c r="BI3258" s="441"/>
      <c r="BJ3258" s="441"/>
      <c r="BK3258" s="441"/>
    </row>
    <row r="3259" spans="1:63" x14ac:dyDescent="0.25">
      <c r="A3259" s="443"/>
      <c r="B3259" s="438"/>
      <c r="C3259" s="441"/>
      <c r="D3259" s="441"/>
      <c r="E3259" s="441"/>
      <c r="I3259" s="442"/>
      <c r="Q3259" s="443"/>
      <c r="S3259" s="443"/>
      <c r="T3259" s="441"/>
      <c r="U3259" s="444"/>
      <c r="V3259" s="438"/>
      <c r="W3259" s="443"/>
      <c r="X3259" s="443"/>
      <c r="Y3259" s="441"/>
      <c r="Z3259" s="445"/>
      <c r="AA3259" s="441"/>
      <c r="AB3259" s="443"/>
      <c r="AC3259" s="441"/>
      <c r="AD3259" s="444"/>
      <c r="AG3259" s="441"/>
      <c r="AH3259" s="441"/>
      <c r="AI3259" s="443"/>
      <c r="AL3259" s="441"/>
      <c r="AN3259" s="441"/>
      <c r="AO3259" s="443"/>
      <c r="AP3259" s="441"/>
      <c r="AQ3259" s="441"/>
      <c r="AR3259" s="441"/>
      <c r="AS3259" s="441"/>
      <c r="AT3259" s="441"/>
      <c r="AU3259" s="441"/>
      <c r="AV3259" s="443"/>
      <c r="AW3259" s="442"/>
      <c r="AY3259" s="441"/>
      <c r="BC3259" s="441"/>
      <c r="BD3259" s="441"/>
      <c r="BE3259" s="441"/>
      <c r="BF3259" s="441"/>
      <c r="BG3259" s="441"/>
      <c r="BH3259" s="441"/>
      <c r="BI3259" s="441"/>
      <c r="BJ3259" s="441"/>
      <c r="BK3259" s="441"/>
    </row>
    <row r="3260" spans="1:63" x14ac:dyDescent="0.25">
      <c r="A3260" s="443"/>
      <c r="B3260" s="438"/>
      <c r="C3260" s="441"/>
      <c r="D3260" s="441"/>
      <c r="E3260" s="441"/>
      <c r="I3260" s="442"/>
      <c r="Q3260" s="443"/>
      <c r="S3260" s="443"/>
      <c r="T3260" s="441"/>
      <c r="U3260" s="444"/>
      <c r="V3260" s="438"/>
      <c r="W3260" s="443"/>
      <c r="X3260" s="443"/>
      <c r="Y3260" s="441"/>
      <c r="Z3260" s="445"/>
      <c r="AA3260" s="441"/>
      <c r="AB3260" s="443"/>
      <c r="AC3260" s="441"/>
      <c r="AD3260" s="444"/>
      <c r="AG3260" s="441"/>
      <c r="AH3260" s="441"/>
      <c r="AI3260" s="443"/>
      <c r="AL3260" s="441"/>
      <c r="AN3260" s="441"/>
      <c r="AO3260" s="443"/>
      <c r="AP3260" s="441"/>
      <c r="AQ3260" s="441"/>
      <c r="AR3260" s="441"/>
      <c r="AS3260" s="441"/>
      <c r="AT3260" s="441"/>
      <c r="AU3260" s="441"/>
      <c r="AV3260" s="443"/>
      <c r="AW3260" s="442"/>
      <c r="AY3260" s="441"/>
      <c r="BC3260" s="441"/>
      <c r="BD3260" s="441"/>
      <c r="BE3260" s="441"/>
      <c r="BF3260" s="441"/>
      <c r="BG3260" s="441"/>
      <c r="BH3260" s="441"/>
      <c r="BI3260" s="441"/>
      <c r="BJ3260" s="441"/>
      <c r="BK3260" s="441"/>
    </row>
    <row r="3261" spans="1:63" x14ac:dyDescent="0.25">
      <c r="A3261" s="443"/>
      <c r="B3261" s="438"/>
      <c r="C3261" s="441"/>
      <c r="D3261" s="441"/>
      <c r="E3261" s="441"/>
      <c r="I3261" s="442"/>
      <c r="Q3261" s="443"/>
      <c r="S3261" s="443"/>
      <c r="T3261" s="441"/>
      <c r="U3261" s="444"/>
      <c r="V3261" s="438"/>
      <c r="W3261" s="443"/>
      <c r="X3261" s="443"/>
      <c r="Y3261" s="441"/>
      <c r="Z3261" s="445"/>
      <c r="AA3261" s="441"/>
      <c r="AB3261" s="443"/>
      <c r="AC3261" s="441"/>
      <c r="AD3261" s="444"/>
      <c r="AG3261" s="441"/>
      <c r="AH3261" s="441"/>
      <c r="AI3261" s="443"/>
      <c r="AL3261" s="441"/>
      <c r="AN3261" s="441"/>
      <c r="AO3261" s="443"/>
      <c r="AP3261" s="441"/>
      <c r="AQ3261" s="441"/>
      <c r="AR3261" s="441"/>
      <c r="AS3261" s="441"/>
      <c r="AT3261" s="441"/>
      <c r="AU3261" s="441"/>
      <c r="AV3261" s="443"/>
      <c r="AW3261" s="442"/>
      <c r="AY3261" s="441"/>
      <c r="BC3261" s="441"/>
      <c r="BD3261" s="441"/>
      <c r="BE3261" s="441"/>
      <c r="BF3261" s="441"/>
      <c r="BG3261" s="441"/>
      <c r="BH3261" s="441"/>
      <c r="BI3261" s="441"/>
      <c r="BJ3261" s="441"/>
      <c r="BK3261" s="441"/>
    </row>
    <row r="3262" spans="1:63" x14ac:dyDescent="0.25">
      <c r="A3262" s="443"/>
      <c r="B3262" s="438"/>
      <c r="C3262" s="441"/>
      <c r="D3262" s="441"/>
      <c r="E3262" s="441"/>
      <c r="I3262" s="442"/>
      <c r="Q3262" s="443"/>
      <c r="S3262" s="443"/>
      <c r="T3262" s="441"/>
      <c r="U3262" s="444"/>
      <c r="V3262" s="438"/>
      <c r="W3262" s="443"/>
      <c r="X3262" s="443"/>
      <c r="Y3262" s="441"/>
      <c r="Z3262" s="445"/>
      <c r="AA3262" s="441"/>
      <c r="AB3262" s="443"/>
      <c r="AC3262" s="441"/>
      <c r="AD3262" s="444"/>
      <c r="AG3262" s="441"/>
      <c r="AH3262" s="441"/>
      <c r="AI3262" s="443"/>
      <c r="AL3262" s="441"/>
      <c r="AN3262" s="441"/>
      <c r="AO3262" s="443"/>
      <c r="AP3262" s="441"/>
      <c r="AQ3262" s="441"/>
      <c r="AR3262" s="441"/>
      <c r="AS3262" s="441"/>
      <c r="AT3262" s="441"/>
      <c r="AU3262" s="441"/>
      <c r="AV3262" s="443"/>
      <c r="AW3262" s="442"/>
      <c r="AY3262" s="441"/>
      <c r="BC3262" s="441"/>
      <c r="BD3262" s="441"/>
      <c r="BE3262" s="441"/>
      <c r="BF3262" s="441"/>
      <c r="BG3262" s="441"/>
      <c r="BH3262" s="441"/>
      <c r="BI3262" s="441"/>
      <c r="BJ3262" s="441"/>
      <c r="BK3262" s="441"/>
    </row>
    <row r="3263" spans="1:63" x14ac:dyDescent="0.25">
      <c r="A3263" s="443"/>
      <c r="B3263" s="438"/>
      <c r="C3263" s="441"/>
      <c r="D3263" s="441"/>
      <c r="E3263" s="441"/>
      <c r="I3263" s="442"/>
      <c r="Q3263" s="443"/>
      <c r="S3263" s="443"/>
      <c r="T3263" s="441"/>
      <c r="U3263" s="444"/>
      <c r="V3263" s="438"/>
      <c r="W3263" s="443"/>
      <c r="X3263" s="443"/>
      <c r="Y3263" s="441"/>
      <c r="Z3263" s="445"/>
      <c r="AA3263" s="441"/>
      <c r="AB3263" s="443"/>
      <c r="AC3263" s="441"/>
      <c r="AD3263" s="444"/>
      <c r="AG3263" s="441"/>
      <c r="AH3263" s="441"/>
      <c r="AI3263" s="443"/>
      <c r="AL3263" s="441"/>
      <c r="AN3263" s="441"/>
      <c r="AO3263" s="443"/>
      <c r="AP3263" s="441"/>
      <c r="AQ3263" s="441"/>
      <c r="AR3263" s="441"/>
      <c r="AS3263" s="441"/>
      <c r="AT3263" s="441"/>
      <c r="AU3263" s="441"/>
      <c r="AV3263" s="443"/>
      <c r="AW3263" s="442"/>
      <c r="AY3263" s="441"/>
      <c r="BC3263" s="441"/>
      <c r="BD3263" s="441"/>
      <c r="BE3263" s="441"/>
      <c r="BF3263" s="441"/>
      <c r="BG3263" s="441"/>
      <c r="BH3263" s="441"/>
      <c r="BI3263" s="441"/>
      <c r="BJ3263" s="441"/>
      <c r="BK3263" s="441"/>
    </row>
    <row r="3264" spans="1:63" x14ac:dyDescent="0.25">
      <c r="A3264" s="443"/>
      <c r="B3264" s="438"/>
      <c r="C3264" s="441"/>
      <c r="D3264" s="441"/>
      <c r="E3264" s="441"/>
      <c r="I3264" s="442"/>
      <c r="Q3264" s="443"/>
      <c r="S3264" s="443"/>
      <c r="T3264" s="441"/>
      <c r="U3264" s="444"/>
      <c r="V3264" s="438"/>
      <c r="W3264" s="443"/>
      <c r="X3264" s="443"/>
      <c r="Y3264" s="441"/>
      <c r="Z3264" s="445"/>
      <c r="AA3264" s="441"/>
      <c r="AB3264" s="443"/>
      <c r="AC3264" s="441"/>
      <c r="AD3264" s="444"/>
      <c r="AG3264" s="441"/>
      <c r="AH3264" s="441"/>
      <c r="AI3264" s="443"/>
      <c r="AL3264" s="441"/>
      <c r="AN3264" s="441"/>
      <c r="AO3264" s="443"/>
      <c r="AP3264" s="441"/>
      <c r="AQ3264" s="441"/>
      <c r="AR3264" s="441"/>
      <c r="AS3264" s="441"/>
      <c r="AT3264" s="441"/>
      <c r="AU3264" s="441"/>
      <c r="AV3264" s="443"/>
      <c r="AW3264" s="442"/>
      <c r="AY3264" s="441"/>
      <c r="BC3264" s="441"/>
      <c r="BD3264" s="441"/>
      <c r="BE3264" s="441"/>
      <c r="BF3264" s="441"/>
      <c r="BG3264" s="441"/>
      <c r="BH3264" s="441"/>
      <c r="BI3264" s="441"/>
      <c r="BJ3264" s="441"/>
      <c r="BK3264" s="441"/>
    </row>
    <row r="3265" spans="1:63" x14ac:dyDescent="0.25">
      <c r="A3265" s="443"/>
      <c r="B3265" s="438"/>
      <c r="C3265" s="441"/>
      <c r="D3265" s="441"/>
      <c r="E3265" s="441"/>
      <c r="I3265" s="442"/>
      <c r="Q3265" s="443"/>
      <c r="S3265" s="443"/>
      <c r="T3265" s="441"/>
      <c r="U3265" s="444"/>
      <c r="V3265" s="438"/>
      <c r="W3265" s="443"/>
      <c r="X3265" s="443"/>
      <c r="Y3265" s="441"/>
      <c r="Z3265" s="445"/>
      <c r="AA3265" s="441"/>
      <c r="AB3265" s="443"/>
      <c r="AC3265" s="441"/>
      <c r="AD3265" s="444"/>
      <c r="AG3265" s="441"/>
      <c r="AH3265" s="441"/>
      <c r="AI3265" s="443"/>
      <c r="AL3265" s="441"/>
      <c r="AN3265" s="441"/>
      <c r="AO3265" s="443"/>
      <c r="AP3265" s="441"/>
      <c r="AQ3265" s="441"/>
      <c r="AR3265" s="441"/>
      <c r="AS3265" s="441"/>
      <c r="AT3265" s="441"/>
      <c r="AU3265" s="441"/>
      <c r="AV3265" s="443"/>
      <c r="AW3265" s="442"/>
      <c r="AY3265" s="441"/>
      <c r="BC3265" s="441"/>
      <c r="BD3265" s="441"/>
      <c r="BE3265" s="441"/>
      <c r="BF3265" s="441"/>
      <c r="BG3265" s="441"/>
      <c r="BH3265" s="441"/>
      <c r="BI3265" s="441"/>
      <c r="BJ3265" s="441"/>
      <c r="BK3265" s="441"/>
    </row>
    <row r="3266" spans="1:63" x14ac:dyDescent="0.25">
      <c r="A3266" s="443"/>
      <c r="B3266" s="438"/>
      <c r="C3266" s="441"/>
      <c r="D3266" s="441"/>
      <c r="E3266" s="441"/>
      <c r="I3266" s="442"/>
      <c r="Q3266" s="443"/>
      <c r="S3266" s="443"/>
      <c r="T3266" s="441"/>
      <c r="U3266" s="444"/>
      <c r="V3266" s="438"/>
      <c r="W3266" s="443"/>
      <c r="X3266" s="443"/>
      <c r="Y3266" s="441"/>
      <c r="Z3266" s="445"/>
      <c r="AA3266" s="441"/>
      <c r="AB3266" s="443"/>
      <c r="AC3266" s="441"/>
      <c r="AD3266" s="444"/>
      <c r="AG3266" s="441"/>
      <c r="AH3266" s="441"/>
      <c r="AI3266" s="443"/>
      <c r="AL3266" s="441"/>
      <c r="AN3266" s="441"/>
      <c r="AO3266" s="443"/>
      <c r="AP3266" s="441"/>
      <c r="AQ3266" s="441"/>
      <c r="AR3266" s="441"/>
      <c r="AS3266" s="441"/>
      <c r="AT3266" s="441"/>
      <c r="AU3266" s="441"/>
      <c r="AV3266" s="443"/>
      <c r="AW3266" s="442"/>
      <c r="AY3266" s="441"/>
      <c r="BC3266" s="441"/>
      <c r="BD3266" s="441"/>
      <c r="BE3266" s="441"/>
      <c r="BF3266" s="441"/>
      <c r="BG3266" s="441"/>
      <c r="BH3266" s="441"/>
      <c r="BI3266" s="441"/>
      <c r="BJ3266" s="441"/>
      <c r="BK3266" s="441"/>
    </row>
    <row r="3267" spans="1:63" x14ac:dyDescent="0.25">
      <c r="A3267" s="443"/>
      <c r="B3267" s="438"/>
      <c r="C3267" s="441"/>
      <c r="D3267" s="441"/>
      <c r="E3267" s="441"/>
      <c r="I3267" s="442"/>
      <c r="Q3267" s="443"/>
      <c r="S3267" s="443"/>
      <c r="T3267" s="441"/>
      <c r="U3267" s="444"/>
      <c r="V3267" s="438"/>
      <c r="W3267" s="443"/>
      <c r="X3267" s="443"/>
      <c r="Y3267" s="441"/>
      <c r="Z3267" s="445"/>
      <c r="AA3267" s="441"/>
      <c r="AB3267" s="443"/>
      <c r="AC3267" s="441"/>
      <c r="AD3267" s="444"/>
      <c r="AG3267" s="441"/>
      <c r="AH3267" s="441"/>
      <c r="AI3267" s="443"/>
      <c r="AL3267" s="441"/>
      <c r="AN3267" s="441"/>
      <c r="AO3267" s="443"/>
      <c r="AP3267" s="441"/>
      <c r="AQ3267" s="441"/>
      <c r="AR3267" s="441"/>
      <c r="AS3267" s="441"/>
      <c r="AT3267" s="441"/>
      <c r="AU3267" s="441"/>
      <c r="AV3267" s="443"/>
      <c r="AW3267" s="442"/>
      <c r="AY3267" s="441"/>
      <c r="BC3267" s="441"/>
      <c r="BD3267" s="441"/>
      <c r="BE3267" s="441"/>
      <c r="BF3267" s="441"/>
      <c r="BG3267" s="441"/>
      <c r="BH3267" s="441"/>
      <c r="BI3267" s="441"/>
      <c r="BJ3267" s="441"/>
      <c r="BK3267" s="441"/>
    </row>
    <row r="3268" spans="1:63" x14ac:dyDescent="0.25">
      <c r="A3268" s="443"/>
      <c r="B3268" s="438"/>
      <c r="C3268" s="441"/>
      <c r="D3268" s="441"/>
      <c r="E3268" s="441"/>
      <c r="I3268" s="442"/>
      <c r="Q3268" s="443"/>
      <c r="S3268" s="443"/>
      <c r="T3268" s="441"/>
      <c r="U3268" s="444"/>
      <c r="V3268" s="438"/>
      <c r="W3268" s="443"/>
      <c r="X3268" s="443"/>
      <c r="Y3268" s="441"/>
      <c r="Z3268" s="445"/>
      <c r="AA3268" s="441"/>
      <c r="AB3268" s="443"/>
      <c r="AC3268" s="441"/>
      <c r="AD3268" s="444"/>
      <c r="AG3268" s="441"/>
      <c r="AH3268" s="441"/>
      <c r="AI3268" s="443"/>
      <c r="AL3268" s="441"/>
      <c r="AN3268" s="441"/>
      <c r="AO3268" s="443"/>
      <c r="AP3268" s="441"/>
      <c r="AQ3268" s="441"/>
      <c r="AR3268" s="441"/>
      <c r="AS3268" s="441"/>
      <c r="AT3268" s="441"/>
      <c r="AU3268" s="441"/>
      <c r="AV3268" s="443"/>
      <c r="AW3268" s="442"/>
      <c r="AY3268" s="441"/>
      <c r="BC3268" s="441"/>
      <c r="BD3268" s="441"/>
      <c r="BE3268" s="441"/>
      <c r="BF3268" s="441"/>
      <c r="BG3268" s="441"/>
      <c r="BH3268" s="441"/>
      <c r="BI3268" s="441"/>
      <c r="BJ3268" s="441"/>
      <c r="BK3268" s="441"/>
    </row>
    <row r="3269" spans="1:63" x14ac:dyDescent="0.25">
      <c r="A3269" s="443"/>
      <c r="B3269" s="438"/>
      <c r="C3269" s="441"/>
      <c r="D3269" s="441"/>
      <c r="E3269" s="441"/>
      <c r="I3269" s="442"/>
      <c r="Q3269" s="443"/>
      <c r="S3269" s="443"/>
      <c r="T3269" s="441"/>
      <c r="U3269" s="444"/>
      <c r="V3269" s="438"/>
      <c r="W3269" s="443"/>
      <c r="X3269" s="443"/>
      <c r="Y3269" s="441"/>
      <c r="Z3269" s="445"/>
      <c r="AA3269" s="441"/>
      <c r="AB3269" s="443"/>
      <c r="AC3269" s="441"/>
      <c r="AD3269" s="444"/>
      <c r="AG3269" s="441"/>
      <c r="AH3269" s="441"/>
      <c r="AI3269" s="443"/>
      <c r="AL3269" s="441"/>
      <c r="AN3269" s="441"/>
      <c r="AO3269" s="443"/>
      <c r="AP3269" s="441"/>
      <c r="AQ3269" s="441"/>
      <c r="AR3269" s="441"/>
      <c r="AS3269" s="441"/>
      <c r="AT3269" s="441"/>
      <c r="AU3269" s="441"/>
      <c r="AV3269" s="443"/>
      <c r="AW3269" s="442"/>
      <c r="AY3269" s="441"/>
      <c r="BC3269" s="441"/>
      <c r="BD3269" s="441"/>
      <c r="BE3269" s="441"/>
      <c r="BF3269" s="441"/>
      <c r="BG3269" s="441"/>
      <c r="BH3269" s="441"/>
      <c r="BI3269" s="441"/>
      <c r="BJ3269" s="441"/>
      <c r="BK3269" s="441"/>
    </row>
    <row r="3270" spans="1:63" x14ac:dyDescent="0.25">
      <c r="A3270" s="443"/>
      <c r="B3270" s="438"/>
      <c r="C3270" s="441"/>
      <c r="D3270" s="441"/>
      <c r="E3270" s="441"/>
      <c r="I3270" s="442"/>
      <c r="Q3270" s="443"/>
      <c r="S3270" s="443"/>
      <c r="T3270" s="441"/>
      <c r="U3270" s="444"/>
      <c r="V3270" s="438"/>
      <c r="W3270" s="443"/>
      <c r="X3270" s="443"/>
      <c r="Y3270" s="441"/>
      <c r="Z3270" s="445"/>
      <c r="AA3270" s="441"/>
      <c r="AB3270" s="443"/>
      <c r="AC3270" s="441"/>
      <c r="AD3270" s="444"/>
      <c r="AG3270" s="441"/>
      <c r="AH3270" s="441"/>
      <c r="AI3270" s="443"/>
      <c r="AL3270" s="441"/>
      <c r="AN3270" s="441"/>
      <c r="AO3270" s="443"/>
      <c r="AP3270" s="441"/>
      <c r="AQ3270" s="441"/>
      <c r="AR3270" s="441"/>
      <c r="AS3270" s="441"/>
      <c r="AT3270" s="441"/>
      <c r="AU3270" s="441"/>
      <c r="AV3270" s="443"/>
      <c r="AW3270" s="442"/>
      <c r="AY3270" s="441"/>
      <c r="BC3270" s="441"/>
      <c r="BD3270" s="441"/>
      <c r="BE3270" s="441"/>
      <c r="BF3270" s="441"/>
      <c r="BG3270" s="441"/>
      <c r="BH3270" s="441"/>
      <c r="BI3270" s="441"/>
      <c r="BJ3270" s="441"/>
      <c r="BK3270" s="441"/>
    </row>
    <row r="3271" spans="1:63" x14ac:dyDescent="0.25">
      <c r="A3271" s="443"/>
      <c r="B3271" s="438"/>
      <c r="C3271" s="441"/>
      <c r="D3271" s="441"/>
      <c r="E3271" s="441"/>
      <c r="I3271" s="442"/>
      <c r="Q3271" s="443"/>
      <c r="S3271" s="443"/>
      <c r="T3271" s="441"/>
      <c r="U3271" s="444"/>
      <c r="V3271" s="438"/>
      <c r="W3271" s="443"/>
      <c r="X3271" s="443"/>
      <c r="Y3271" s="441"/>
      <c r="Z3271" s="445"/>
      <c r="AA3271" s="441"/>
      <c r="AB3271" s="443"/>
      <c r="AC3271" s="441"/>
      <c r="AD3271" s="444"/>
      <c r="AG3271" s="441"/>
      <c r="AH3271" s="441"/>
      <c r="AI3271" s="443"/>
      <c r="AL3271" s="441"/>
      <c r="AN3271" s="441"/>
      <c r="AO3271" s="443"/>
      <c r="AP3271" s="441"/>
      <c r="AQ3271" s="441"/>
      <c r="AR3271" s="441"/>
      <c r="AS3271" s="441"/>
      <c r="AT3271" s="441"/>
      <c r="AU3271" s="441"/>
      <c r="AV3271" s="443"/>
      <c r="AW3271" s="442"/>
      <c r="AY3271" s="441"/>
      <c r="BC3271" s="441"/>
      <c r="BD3271" s="441"/>
      <c r="BE3271" s="441"/>
      <c r="BF3271" s="441"/>
      <c r="BG3271" s="441"/>
      <c r="BH3271" s="441"/>
      <c r="BI3271" s="441"/>
      <c r="BJ3271" s="441"/>
      <c r="BK3271" s="441"/>
    </row>
    <row r="3272" spans="1:63" x14ac:dyDescent="0.25">
      <c r="A3272" s="443"/>
      <c r="B3272" s="438"/>
      <c r="C3272" s="441"/>
      <c r="D3272" s="441"/>
      <c r="E3272" s="441"/>
      <c r="I3272" s="442"/>
      <c r="Q3272" s="443"/>
      <c r="S3272" s="443"/>
      <c r="T3272" s="441"/>
      <c r="U3272" s="444"/>
      <c r="V3272" s="438"/>
      <c r="W3272" s="443"/>
      <c r="X3272" s="443"/>
      <c r="Y3272" s="441"/>
      <c r="Z3272" s="445"/>
      <c r="AA3272" s="441"/>
      <c r="AB3272" s="443"/>
      <c r="AC3272" s="441"/>
      <c r="AD3272" s="444"/>
      <c r="AG3272" s="441"/>
      <c r="AH3272" s="441"/>
      <c r="AI3272" s="443"/>
      <c r="AL3272" s="441"/>
      <c r="AN3272" s="441"/>
      <c r="AO3272" s="443"/>
      <c r="AP3272" s="441"/>
      <c r="AQ3272" s="441"/>
      <c r="AR3272" s="441"/>
      <c r="AS3272" s="441"/>
      <c r="AT3272" s="441"/>
      <c r="AU3272" s="441"/>
      <c r="AV3272" s="443"/>
      <c r="AW3272" s="442"/>
      <c r="AY3272" s="441"/>
      <c r="BC3272" s="441"/>
      <c r="BD3272" s="441"/>
      <c r="BE3272" s="441"/>
      <c r="BF3272" s="441"/>
      <c r="BG3272" s="441"/>
      <c r="BH3272" s="441"/>
      <c r="BI3272" s="441"/>
      <c r="BJ3272" s="441"/>
      <c r="BK3272" s="441"/>
    </row>
    <row r="3273" spans="1:63" x14ac:dyDescent="0.25">
      <c r="A3273" s="443"/>
      <c r="B3273" s="438"/>
      <c r="C3273" s="441"/>
      <c r="D3273" s="441"/>
      <c r="E3273" s="441"/>
      <c r="I3273" s="442"/>
      <c r="Q3273" s="443"/>
      <c r="S3273" s="443"/>
      <c r="T3273" s="441"/>
      <c r="U3273" s="444"/>
      <c r="V3273" s="438"/>
      <c r="W3273" s="443"/>
      <c r="X3273" s="443"/>
      <c r="Y3273" s="441"/>
      <c r="Z3273" s="445"/>
      <c r="AA3273" s="441"/>
      <c r="AB3273" s="443"/>
      <c r="AC3273" s="441"/>
      <c r="AD3273" s="444"/>
      <c r="AG3273" s="441"/>
      <c r="AH3273" s="441"/>
      <c r="AI3273" s="443"/>
      <c r="AL3273" s="441"/>
      <c r="AN3273" s="441"/>
      <c r="AO3273" s="443"/>
      <c r="AP3273" s="441"/>
      <c r="AQ3273" s="441"/>
      <c r="AR3273" s="441"/>
      <c r="AS3273" s="441"/>
      <c r="AT3273" s="441"/>
      <c r="AU3273" s="441"/>
      <c r="AV3273" s="443"/>
      <c r="AW3273" s="442"/>
      <c r="AY3273" s="441"/>
      <c r="BC3273" s="441"/>
      <c r="BD3273" s="441"/>
      <c r="BE3273" s="441"/>
      <c r="BF3273" s="441"/>
      <c r="BG3273" s="441"/>
      <c r="BH3273" s="441"/>
      <c r="BI3273" s="441"/>
      <c r="BJ3273" s="441"/>
      <c r="BK3273" s="441"/>
    </row>
    <row r="3274" spans="1:63" x14ac:dyDescent="0.25">
      <c r="A3274" s="443"/>
      <c r="B3274" s="438"/>
      <c r="C3274" s="441"/>
      <c r="D3274" s="441"/>
      <c r="E3274" s="441"/>
      <c r="I3274" s="442"/>
      <c r="Q3274" s="443"/>
      <c r="S3274" s="443"/>
      <c r="T3274" s="441"/>
      <c r="U3274" s="444"/>
      <c r="V3274" s="438"/>
      <c r="W3274" s="443"/>
      <c r="X3274" s="443"/>
      <c r="Y3274" s="441"/>
      <c r="Z3274" s="445"/>
      <c r="AA3274" s="441"/>
      <c r="AB3274" s="443"/>
      <c r="AC3274" s="441"/>
      <c r="AD3274" s="444"/>
      <c r="AG3274" s="441"/>
      <c r="AH3274" s="441"/>
      <c r="AI3274" s="443"/>
      <c r="AL3274" s="441"/>
      <c r="AN3274" s="441"/>
      <c r="AO3274" s="443"/>
      <c r="AP3274" s="441"/>
      <c r="AQ3274" s="441"/>
      <c r="AR3274" s="441"/>
      <c r="AS3274" s="441"/>
      <c r="AT3274" s="441"/>
      <c r="AU3274" s="441"/>
      <c r="AV3274" s="443"/>
      <c r="AW3274" s="442"/>
      <c r="AY3274" s="441"/>
      <c r="BC3274" s="441"/>
      <c r="BD3274" s="441"/>
      <c r="BE3274" s="441"/>
      <c r="BF3274" s="441"/>
      <c r="BG3274" s="441"/>
      <c r="BH3274" s="441"/>
      <c r="BI3274" s="441"/>
      <c r="BJ3274" s="441"/>
      <c r="BK3274" s="441"/>
    </row>
    <row r="3275" spans="1:63" x14ac:dyDescent="0.25">
      <c r="A3275" s="443"/>
      <c r="B3275" s="438"/>
      <c r="C3275" s="441"/>
      <c r="D3275" s="441"/>
      <c r="E3275" s="441"/>
      <c r="I3275" s="442"/>
      <c r="Q3275" s="443"/>
      <c r="S3275" s="443"/>
      <c r="T3275" s="441"/>
      <c r="U3275" s="444"/>
      <c r="V3275" s="438"/>
      <c r="W3275" s="443"/>
      <c r="X3275" s="443"/>
      <c r="Y3275" s="441"/>
      <c r="Z3275" s="445"/>
      <c r="AA3275" s="441"/>
      <c r="AB3275" s="443"/>
      <c r="AC3275" s="441"/>
      <c r="AD3275" s="444"/>
      <c r="AG3275" s="441"/>
      <c r="AH3275" s="441"/>
      <c r="AI3275" s="443"/>
      <c r="AL3275" s="441"/>
      <c r="AN3275" s="441"/>
      <c r="AO3275" s="443"/>
      <c r="AP3275" s="441"/>
      <c r="AQ3275" s="441"/>
      <c r="AR3275" s="441"/>
      <c r="AS3275" s="441"/>
      <c r="AT3275" s="441"/>
      <c r="AU3275" s="441"/>
      <c r="AV3275" s="443"/>
      <c r="AW3275" s="442"/>
      <c r="AY3275" s="441"/>
      <c r="BC3275" s="441"/>
      <c r="BD3275" s="441"/>
      <c r="BE3275" s="441"/>
      <c r="BF3275" s="441"/>
      <c r="BG3275" s="441"/>
      <c r="BH3275" s="441"/>
      <c r="BI3275" s="441"/>
      <c r="BJ3275" s="441"/>
      <c r="BK3275" s="441"/>
    </row>
    <row r="3276" spans="1:63" x14ac:dyDescent="0.25">
      <c r="A3276" s="443"/>
      <c r="B3276" s="438"/>
      <c r="C3276" s="441"/>
      <c r="D3276" s="441"/>
      <c r="E3276" s="441"/>
      <c r="I3276" s="442"/>
      <c r="Q3276" s="443"/>
      <c r="S3276" s="443"/>
      <c r="T3276" s="441"/>
      <c r="U3276" s="444"/>
      <c r="V3276" s="438"/>
      <c r="W3276" s="443"/>
      <c r="X3276" s="443"/>
      <c r="Y3276" s="441"/>
      <c r="Z3276" s="445"/>
      <c r="AA3276" s="441"/>
      <c r="AB3276" s="443"/>
      <c r="AC3276" s="441"/>
      <c r="AD3276" s="444"/>
      <c r="AG3276" s="441"/>
      <c r="AH3276" s="441"/>
      <c r="AI3276" s="443"/>
      <c r="AL3276" s="441"/>
      <c r="AN3276" s="441"/>
      <c r="AO3276" s="443"/>
      <c r="AP3276" s="441"/>
      <c r="AQ3276" s="441"/>
      <c r="AR3276" s="441"/>
      <c r="AS3276" s="441"/>
      <c r="AT3276" s="441"/>
      <c r="AU3276" s="441"/>
      <c r="AV3276" s="443"/>
      <c r="AW3276" s="442"/>
      <c r="AY3276" s="441"/>
      <c r="BC3276" s="441"/>
      <c r="BD3276" s="441"/>
      <c r="BE3276" s="441"/>
      <c r="BF3276" s="441"/>
      <c r="BG3276" s="441"/>
      <c r="BH3276" s="441"/>
      <c r="BI3276" s="441"/>
      <c r="BJ3276" s="441"/>
      <c r="BK3276" s="441"/>
    </row>
    <row r="3277" spans="1:63" x14ac:dyDescent="0.25">
      <c r="A3277" s="443"/>
      <c r="B3277" s="438"/>
      <c r="C3277" s="441"/>
      <c r="D3277" s="441"/>
      <c r="E3277" s="441"/>
      <c r="I3277" s="442"/>
      <c r="Q3277" s="443"/>
      <c r="S3277" s="443"/>
      <c r="T3277" s="441"/>
      <c r="U3277" s="444"/>
      <c r="V3277" s="438"/>
      <c r="W3277" s="443"/>
      <c r="X3277" s="443"/>
      <c r="Y3277" s="441"/>
      <c r="Z3277" s="445"/>
      <c r="AA3277" s="441"/>
      <c r="AB3277" s="443"/>
      <c r="AC3277" s="441"/>
      <c r="AD3277" s="444"/>
      <c r="AG3277" s="441"/>
      <c r="AH3277" s="441"/>
      <c r="AI3277" s="443"/>
      <c r="AL3277" s="441"/>
      <c r="AN3277" s="441"/>
      <c r="AO3277" s="443"/>
      <c r="AP3277" s="441"/>
      <c r="AQ3277" s="441"/>
      <c r="AR3277" s="441"/>
      <c r="AS3277" s="441"/>
      <c r="AT3277" s="441"/>
      <c r="AU3277" s="441"/>
      <c r="AV3277" s="443"/>
      <c r="AW3277" s="442"/>
      <c r="AY3277" s="441"/>
      <c r="BC3277" s="441"/>
      <c r="BD3277" s="441"/>
      <c r="BE3277" s="441"/>
      <c r="BF3277" s="441"/>
      <c r="BG3277" s="441"/>
      <c r="BH3277" s="441"/>
      <c r="BI3277" s="441"/>
      <c r="BJ3277" s="441"/>
      <c r="BK3277" s="441"/>
    </row>
    <row r="3278" spans="1:63" x14ac:dyDescent="0.25">
      <c r="A3278" s="443"/>
      <c r="B3278" s="438"/>
      <c r="C3278" s="441"/>
      <c r="D3278" s="441"/>
      <c r="E3278" s="441"/>
      <c r="I3278" s="442"/>
      <c r="Q3278" s="443"/>
      <c r="S3278" s="443"/>
      <c r="T3278" s="441"/>
      <c r="U3278" s="444"/>
      <c r="V3278" s="438"/>
      <c r="W3278" s="443"/>
      <c r="X3278" s="443"/>
      <c r="Y3278" s="441"/>
      <c r="Z3278" s="445"/>
      <c r="AA3278" s="441"/>
      <c r="AB3278" s="443"/>
      <c r="AC3278" s="441"/>
      <c r="AD3278" s="444"/>
      <c r="AG3278" s="441"/>
      <c r="AH3278" s="441"/>
      <c r="AI3278" s="443"/>
      <c r="AL3278" s="441"/>
      <c r="AN3278" s="441"/>
      <c r="AO3278" s="443"/>
      <c r="AP3278" s="441"/>
      <c r="AQ3278" s="441"/>
      <c r="AR3278" s="441"/>
      <c r="AS3278" s="441"/>
      <c r="AT3278" s="441"/>
      <c r="AU3278" s="441"/>
      <c r="AV3278" s="443"/>
      <c r="AW3278" s="442"/>
      <c r="AY3278" s="441"/>
      <c r="BC3278" s="441"/>
      <c r="BD3278" s="441"/>
      <c r="BE3278" s="441"/>
      <c r="BF3278" s="441"/>
      <c r="BG3278" s="441"/>
      <c r="BH3278" s="441"/>
      <c r="BI3278" s="441"/>
      <c r="BJ3278" s="441"/>
      <c r="BK3278" s="441"/>
    </row>
    <row r="3279" spans="1:63" x14ac:dyDescent="0.25">
      <c r="A3279" s="443"/>
      <c r="B3279" s="438"/>
      <c r="C3279" s="441"/>
      <c r="D3279" s="441"/>
      <c r="E3279" s="441"/>
      <c r="I3279" s="442"/>
      <c r="Q3279" s="443"/>
      <c r="S3279" s="443"/>
      <c r="T3279" s="441"/>
      <c r="U3279" s="444"/>
      <c r="V3279" s="438"/>
      <c r="W3279" s="443"/>
      <c r="X3279" s="443"/>
      <c r="Y3279" s="441"/>
      <c r="Z3279" s="445"/>
      <c r="AA3279" s="441"/>
      <c r="AB3279" s="443"/>
      <c r="AC3279" s="441"/>
      <c r="AD3279" s="444"/>
      <c r="AG3279" s="441"/>
      <c r="AH3279" s="441"/>
      <c r="AI3279" s="443"/>
      <c r="AL3279" s="441"/>
      <c r="AN3279" s="441"/>
      <c r="AO3279" s="443"/>
      <c r="AP3279" s="441"/>
      <c r="AQ3279" s="441"/>
      <c r="AR3279" s="441"/>
      <c r="AS3279" s="441"/>
      <c r="AT3279" s="441"/>
      <c r="AU3279" s="441"/>
      <c r="AV3279" s="443"/>
      <c r="AW3279" s="442"/>
      <c r="AY3279" s="441"/>
      <c r="BC3279" s="441"/>
      <c r="BD3279" s="441"/>
      <c r="BE3279" s="441"/>
      <c r="BF3279" s="441"/>
      <c r="BG3279" s="441"/>
      <c r="BH3279" s="441"/>
      <c r="BI3279" s="441"/>
      <c r="BJ3279" s="441"/>
      <c r="BK3279" s="441"/>
    </row>
    <row r="3280" spans="1:63" x14ac:dyDescent="0.25">
      <c r="A3280" s="443"/>
      <c r="B3280" s="438"/>
      <c r="C3280" s="441"/>
      <c r="D3280" s="441"/>
      <c r="E3280" s="441"/>
      <c r="I3280" s="442"/>
      <c r="Q3280" s="443"/>
      <c r="S3280" s="443"/>
      <c r="T3280" s="441"/>
      <c r="U3280" s="444"/>
      <c r="V3280" s="438"/>
      <c r="W3280" s="443"/>
      <c r="X3280" s="443"/>
      <c r="Y3280" s="441"/>
      <c r="Z3280" s="445"/>
      <c r="AA3280" s="441"/>
      <c r="AB3280" s="443"/>
      <c r="AC3280" s="441"/>
      <c r="AD3280" s="444"/>
      <c r="AG3280" s="441"/>
      <c r="AH3280" s="441"/>
      <c r="AI3280" s="443"/>
      <c r="AL3280" s="441"/>
      <c r="AN3280" s="441"/>
      <c r="AO3280" s="443"/>
      <c r="AP3280" s="441"/>
      <c r="AQ3280" s="441"/>
      <c r="AR3280" s="441"/>
      <c r="AS3280" s="441"/>
      <c r="AT3280" s="441"/>
      <c r="AU3280" s="441"/>
      <c r="AV3280" s="443"/>
      <c r="AW3280" s="442"/>
      <c r="AY3280" s="441"/>
      <c r="BC3280" s="441"/>
      <c r="BD3280" s="441"/>
      <c r="BE3280" s="441"/>
      <c r="BF3280" s="441"/>
      <c r="BG3280" s="441"/>
      <c r="BH3280" s="441"/>
      <c r="BI3280" s="441"/>
      <c r="BJ3280" s="441"/>
      <c r="BK3280" s="441"/>
    </row>
    <row r="3281" spans="1:63" x14ac:dyDescent="0.25">
      <c r="A3281" s="443"/>
      <c r="B3281" s="438"/>
      <c r="C3281" s="441"/>
      <c r="D3281" s="441"/>
      <c r="E3281" s="441"/>
      <c r="I3281" s="442"/>
      <c r="Q3281" s="443"/>
      <c r="S3281" s="443"/>
      <c r="T3281" s="441"/>
      <c r="U3281" s="444"/>
      <c r="V3281" s="438"/>
      <c r="W3281" s="443"/>
      <c r="X3281" s="443"/>
      <c r="Y3281" s="441"/>
      <c r="Z3281" s="445"/>
      <c r="AA3281" s="441"/>
      <c r="AB3281" s="443"/>
      <c r="AC3281" s="441"/>
      <c r="AD3281" s="444"/>
      <c r="AG3281" s="441"/>
      <c r="AH3281" s="441"/>
      <c r="AI3281" s="443"/>
      <c r="AL3281" s="441"/>
      <c r="AN3281" s="441"/>
      <c r="AO3281" s="443"/>
      <c r="AP3281" s="441"/>
      <c r="AQ3281" s="441"/>
      <c r="AR3281" s="441"/>
      <c r="AS3281" s="441"/>
      <c r="AT3281" s="441"/>
      <c r="AU3281" s="441"/>
      <c r="AV3281" s="443"/>
      <c r="AW3281" s="442"/>
      <c r="AY3281" s="441"/>
      <c r="BC3281" s="441"/>
      <c r="BD3281" s="441"/>
      <c r="BE3281" s="441"/>
      <c r="BF3281" s="441"/>
      <c r="BG3281" s="441"/>
      <c r="BH3281" s="441"/>
      <c r="BI3281" s="441"/>
      <c r="BJ3281" s="441"/>
      <c r="BK3281" s="441"/>
    </row>
    <row r="3282" spans="1:63" x14ac:dyDescent="0.25">
      <c r="A3282" s="443"/>
      <c r="B3282" s="438"/>
      <c r="C3282" s="441"/>
      <c r="D3282" s="441"/>
      <c r="E3282" s="441"/>
      <c r="I3282" s="442"/>
      <c r="Q3282" s="443"/>
      <c r="S3282" s="443"/>
      <c r="T3282" s="441"/>
      <c r="U3282" s="444"/>
      <c r="V3282" s="438"/>
      <c r="W3282" s="443"/>
      <c r="X3282" s="443"/>
      <c r="Y3282" s="441"/>
      <c r="Z3282" s="445"/>
      <c r="AA3282" s="441"/>
      <c r="AB3282" s="443"/>
      <c r="AC3282" s="441"/>
      <c r="AD3282" s="444"/>
      <c r="AG3282" s="441"/>
      <c r="AH3282" s="441"/>
      <c r="AI3282" s="443"/>
      <c r="AL3282" s="441"/>
      <c r="AN3282" s="441"/>
      <c r="AO3282" s="443"/>
      <c r="AP3282" s="441"/>
      <c r="AQ3282" s="441"/>
      <c r="AR3282" s="441"/>
      <c r="AS3282" s="441"/>
      <c r="AT3282" s="441"/>
      <c r="AU3282" s="441"/>
      <c r="AV3282" s="443"/>
      <c r="AW3282" s="442"/>
      <c r="AY3282" s="441"/>
      <c r="BC3282" s="441"/>
      <c r="BD3282" s="441"/>
      <c r="BE3282" s="441"/>
      <c r="BF3282" s="441"/>
      <c r="BG3282" s="441"/>
      <c r="BH3282" s="441"/>
      <c r="BI3282" s="441"/>
      <c r="BJ3282" s="441"/>
      <c r="BK3282" s="441"/>
    </row>
    <row r="3283" spans="1:63" x14ac:dyDescent="0.25">
      <c r="A3283" s="443"/>
      <c r="B3283" s="438"/>
      <c r="C3283" s="441"/>
      <c r="D3283" s="441"/>
      <c r="E3283" s="441"/>
      <c r="I3283" s="442"/>
      <c r="Q3283" s="443"/>
      <c r="S3283" s="443"/>
      <c r="T3283" s="441"/>
      <c r="U3283" s="444"/>
      <c r="V3283" s="438"/>
      <c r="W3283" s="443"/>
      <c r="X3283" s="443"/>
      <c r="Y3283" s="441"/>
      <c r="Z3283" s="445"/>
      <c r="AA3283" s="441"/>
      <c r="AB3283" s="443"/>
      <c r="AC3283" s="441"/>
      <c r="AD3283" s="444"/>
      <c r="AG3283" s="441"/>
      <c r="AH3283" s="441"/>
      <c r="AI3283" s="443"/>
      <c r="AL3283" s="441"/>
      <c r="AN3283" s="441"/>
      <c r="AO3283" s="443"/>
      <c r="AP3283" s="441"/>
      <c r="AQ3283" s="441"/>
      <c r="AR3283" s="441"/>
      <c r="AS3283" s="441"/>
      <c r="AT3283" s="441"/>
      <c r="AU3283" s="441"/>
      <c r="AV3283" s="443"/>
      <c r="AW3283" s="442"/>
      <c r="AY3283" s="441"/>
      <c r="BC3283" s="441"/>
      <c r="BD3283" s="441"/>
      <c r="BE3283" s="441"/>
      <c r="BF3283" s="441"/>
      <c r="BG3283" s="441"/>
      <c r="BH3283" s="441"/>
      <c r="BI3283" s="441"/>
      <c r="BJ3283" s="441"/>
      <c r="BK3283" s="441"/>
    </row>
    <row r="3284" spans="1:63" x14ac:dyDescent="0.25">
      <c r="A3284" s="443"/>
      <c r="B3284" s="438"/>
      <c r="C3284" s="441"/>
      <c r="D3284" s="441"/>
      <c r="E3284" s="441"/>
      <c r="I3284" s="442"/>
      <c r="Q3284" s="443"/>
      <c r="S3284" s="443"/>
      <c r="T3284" s="441"/>
      <c r="U3284" s="444"/>
      <c r="V3284" s="438"/>
      <c r="W3284" s="443"/>
      <c r="X3284" s="443"/>
      <c r="Y3284" s="441"/>
      <c r="Z3284" s="445"/>
      <c r="AA3284" s="441"/>
      <c r="AB3284" s="443"/>
      <c r="AC3284" s="441"/>
      <c r="AD3284" s="444"/>
      <c r="AG3284" s="441"/>
      <c r="AH3284" s="441"/>
      <c r="AI3284" s="443"/>
      <c r="AL3284" s="441"/>
      <c r="AN3284" s="441"/>
      <c r="AO3284" s="443"/>
      <c r="AP3284" s="441"/>
      <c r="AQ3284" s="441"/>
      <c r="AR3284" s="441"/>
      <c r="AS3284" s="441"/>
      <c r="AT3284" s="441"/>
      <c r="AU3284" s="441"/>
      <c r="AV3284" s="443"/>
      <c r="AW3284" s="442"/>
      <c r="AY3284" s="441"/>
      <c r="BC3284" s="441"/>
      <c r="BD3284" s="441"/>
      <c r="BE3284" s="441"/>
      <c r="BF3284" s="441"/>
      <c r="BG3284" s="441"/>
      <c r="BH3284" s="441"/>
      <c r="BI3284" s="441"/>
      <c r="BJ3284" s="441"/>
      <c r="BK3284" s="441"/>
    </row>
    <row r="3285" spans="1:63" x14ac:dyDescent="0.25">
      <c r="A3285" s="443"/>
      <c r="B3285" s="438"/>
      <c r="C3285" s="441"/>
      <c r="D3285" s="441"/>
      <c r="E3285" s="441"/>
      <c r="I3285" s="442"/>
      <c r="Q3285" s="443"/>
      <c r="S3285" s="443"/>
      <c r="T3285" s="441"/>
      <c r="U3285" s="444"/>
      <c r="V3285" s="438"/>
      <c r="W3285" s="443"/>
      <c r="X3285" s="443"/>
      <c r="Y3285" s="441"/>
      <c r="Z3285" s="445"/>
      <c r="AA3285" s="441"/>
      <c r="AB3285" s="443"/>
      <c r="AC3285" s="441"/>
      <c r="AD3285" s="444"/>
      <c r="AG3285" s="441"/>
      <c r="AH3285" s="441"/>
      <c r="AI3285" s="443"/>
      <c r="AL3285" s="441"/>
      <c r="AN3285" s="441"/>
      <c r="AO3285" s="443"/>
      <c r="AP3285" s="441"/>
      <c r="AQ3285" s="441"/>
      <c r="AR3285" s="441"/>
      <c r="AS3285" s="441"/>
      <c r="AT3285" s="441"/>
      <c r="AU3285" s="441"/>
      <c r="AV3285" s="443"/>
      <c r="AW3285" s="442"/>
      <c r="AY3285" s="441"/>
      <c r="BC3285" s="441"/>
      <c r="BD3285" s="441"/>
      <c r="BE3285" s="441"/>
      <c r="BF3285" s="441"/>
      <c r="BG3285" s="441"/>
      <c r="BH3285" s="441"/>
      <c r="BI3285" s="441"/>
      <c r="BJ3285" s="441"/>
      <c r="BK3285" s="441"/>
    </row>
    <row r="3286" spans="1:63" x14ac:dyDescent="0.25">
      <c r="A3286" s="443"/>
      <c r="B3286" s="438"/>
      <c r="C3286" s="441"/>
      <c r="D3286" s="441"/>
      <c r="E3286" s="441"/>
      <c r="I3286" s="442"/>
      <c r="Q3286" s="443"/>
      <c r="S3286" s="443"/>
      <c r="T3286" s="441"/>
      <c r="U3286" s="444"/>
      <c r="V3286" s="438"/>
      <c r="W3286" s="443"/>
      <c r="X3286" s="443"/>
      <c r="Y3286" s="441"/>
      <c r="Z3286" s="445"/>
      <c r="AA3286" s="441"/>
      <c r="AB3286" s="443"/>
      <c r="AC3286" s="441"/>
      <c r="AD3286" s="444"/>
      <c r="AG3286" s="441"/>
      <c r="AH3286" s="441"/>
      <c r="AI3286" s="443"/>
      <c r="AL3286" s="441"/>
      <c r="AN3286" s="441"/>
      <c r="AO3286" s="443"/>
      <c r="AP3286" s="441"/>
      <c r="AQ3286" s="441"/>
      <c r="AR3286" s="441"/>
      <c r="AS3286" s="441"/>
      <c r="AT3286" s="441"/>
      <c r="AU3286" s="441"/>
      <c r="AV3286" s="443"/>
      <c r="AW3286" s="442"/>
      <c r="AY3286" s="441"/>
      <c r="BC3286" s="441"/>
      <c r="BD3286" s="441"/>
      <c r="BE3286" s="441"/>
      <c r="BF3286" s="441"/>
      <c r="BG3286" s="441"/>
      <c r="BH3286" s="441"/>
      <c r="BI3286" s="441"/>
      <c r="BJ3286" s="441"/>
      <c r="BK3286" s="441"/>
    </row>
    <row r="3287" spans="1:63" x14ac:dyDescent="0.25">
      <c r="A3287" s="443"/>
      <c r="B3287" s="438"/>
      <c r="C3287" s="441"/>
      <c r="D3287" s="441"/>
      <c r="E3287" s="441"/>
      <c r="I3287" s="442"/>
      <c r="Q3287" s="443"/>
      <c r="S3287" s="443"/>
      <c r="T3287" s="441"/>
      <c r="U3287" s="444"/>
      <c r="V3287" s="438"/>
      <c r="W3287" s="443"/>
      <c r="X3287" s="443"/>
      <c r="Y3287" s="441"/>
      <c r="Z3287" s="445"/>
      <c r="AA3287" s="441"/>
      <c r="AB3287" s="443"/>
      <c r="AC3287" s="441"/>
      <c r="AD3287" s="444"/>
      <c r="AG3287" s="441"/>
      <c r="AH3287" s="441"/>
      <c r="AI3287" s="443"/>
      <c r="AL3287" s="441"/>
      <c r="AN3287" s="441"/>
      <c r="AO3287" s="443"/>
      <c r="AP3287" s="441"/>
      <c r="AQ3287" s="441"/>
      <c r="AR3287" s="441"/>
      <c r="AS3287" s="441"/>
      <c r="AT3287" s="441"/>
      <c r="AU3287" s="441"/>
      <c r="AV3287" s="443"/>
      <c r="AW3287" s="442"/>
      <c r="AY3287" s="441"/>
      <c r="BC3287" s="441"/>
      <c r="BD3287" s="441"/>
      <c r="BE3287" s="441"/>
      <c r="BF3287" s="441"/>
      <c r="BG3287" s="441"/>
      <c r="BH3287" s="441"/>
      <c r="BI3287" s="441"/>
      <c r="BJ3287" s="441"/>
      <c r="BK3287" s="441"/>
    </row>
    <row r="3288" spans="1:63" x14ac:dyDescent="0.25">
      <c r="A3288" s="443"/>
      <c r="B3288" s="438"/>
      <c r="C3288" s="441"/>
      <c r="D3288" s="441"/>
      <c r="E3288" s="441"/>
      <c r="I3288" s="442"/>
      <c r="Q3288" s="443"/>
      <c r="S3288" s="443"/>
      <c r="T3288" s="441"/>
      <c r="U3288" s="444"/>
      <c r="V3288" s="438"/>
      <c r="W3288" s="443"/>
      <c r="X3288" s="443"/>
      <c r="Y3288" s="441"/>
      <c r="Z3288" s="445"/>
      <c r="AA3288" s="441"/>
      <c r="AB3288" s="443"/>
      <c r="AC3288" s="441"/>
      <c r="AD3288" s="444"/>
      <c r="AG3288" s="441"/>
      <c r="AH3288" s="441"/>
      <c r="AI3288" s="443"/>
      <c r="AL3288" s="441"/>
      <c r="AN3288" s="441"/>
      <c r="AO3288" s="443"/>
      <c r="AP3288" s="441"/>
      <c r="AQ3288" s="441"/>
      <c r="AR3288" s="441"/>
      <c r="AS3288" s="441"/>
      <c r="AT3288" s="441"/>
      <c r="AU3288" s="441"/>
      <c r="AV3288" s="443"/>
      <c r="AW3288" s="442"/>
      <c r="AY3288" s="441"/>
      <c r="BC3288" s="441"/>
      <c r="BD3288" s="441"/>
      <c r="BE3288" s="441"/>
      <c r="BF3288" s="441"/>
      <c r="BG3288" s="441"/>
      <c r="BH3288" s="441"/>
      <c r="BI3288" s="441"/>
      <c r="BJ3288" s="441"/>
      <c r="BK3288" s="441"/>
    </row>
    <row r="3289" spans="1:63" x14ac:dyDescent="0.25">
      <c r="A3289" s="443"/>
      <c r="B3289" s="438"/>
      <c r="C3289" s="441"/>
      <c r="D3289" s="441"/>
      <c r="E3289" s="441"/>
      <c r="I3289" s="442"/>
      <c r="Q3289" s="443"/>
      <c r="S3289" s="443"/>
      <c r="T3289" s="441"/>
      <c r="U3289" s="444"/>
      <c r="V3289" s="438"/>
      <c r="W3289" s="443"/>
      <c r="X3289" s="443"/>
      <c r="Y3289" s="441"/>
      <c r="Z3289" s="445"/>
      <c r="AA3289" s="441"/>
      <c r="AB3289" s="443"/>
      <c r="AC3289" s="441"/>
      <c r="AD3289" s="444"/>
      <c r="AG3289" s="441"/>
      <c r="AH3289" s="441"/>
      <c r="AI3289" s="443"/>
      <c r="AL3289" s="441"/>
      <c r="AN3289" s="441"/>
      <c r="AO3289" s="443"/>
      <c r="AP3289" s="441"/>
      <c r="AQ3289" s="441"/>
      <c r="AR3289" s="441"/>
      <c r="AS3289" s="441"/>
      <c r="AT3289" s="441"/>
      <c r="AU3289" s="441"/>
      <c r="AV3289" s="443"/>
      <c r="AW3289" s="442"/>
      <c r="AY3289" s="441"/>
      <c r="BC3289" s="441"/>
      <c r="BD3289" s="441"/>
      <c r="BE3289" s="441"/>
      <c r="BF3289" s="441"/>
      <c r="BG3289" s="441"/>
      <c r="BH3289" s="441"/>
      <c r="BI3289" s="441"/>
      <c r="BJ3289" s="441"/>
      <c r="BK3289" s="441"/>
    </row>
    <row r="3290" spans="1:63" x14ac:dyDescent="0.25">
      <c r="A3290" s="443"/>
      <c r="B3290" s="438"/>
      <c r="C3290" s="441"/>
      <c r="D3290" s="441"/>
      <c r="E3290" s="441"/>
      <c r="I3290" s="442"/>
      <c r="Q3290" s="443"/>
      <c r="S3290" s="443"/>
      <c r="T3290" s="441"/>
      <c r="U3290" s="444"/>
      <c r="V3290" s="438"/>
      <c r="W3290" s="443"/>
      <c r="X3290" s="443"/>
      <c r="Y3290" s="441"/>
      <c r="Z3290" s="445"/>
      <c r="AA3290" s="441"/>
      <c r="AB3290" s="443"/>
      <c r="AC3290" s="441"/>
      <c r="AD3290" s="444"/>
      <c r="AG3290" s="441"/>
      <c r="AH3290" s="441"/>
      <c r="AI3290" s="443"/>
      <c r="AL3290" s="441"/>
      <c r="AN3290" s="441"/>
      <c r="AO3290" s="443"/>
      <c r="AP3290" s="441"/>
      <c r="AQ3290" s="441"/>
      <c r="AR3290" s="441"/>
      <c r="AS3290" s="441"/>
      <c r="AT3290" s="441"/>
      <c r="AU3290" s="441"/>
      <c r="AV3290" s="443"/>
      <c r="AW3290" s="442"/>
      <c r="AY3290" s="441"/>
      <c r="BC3290" s="441"/>
      <c r="BD3290" s="441"/>
      <c r="BE3290" s="441"/>
      <c r="BF3290" s="441"/>
      <c r="BG3290" s="441"/>
      <c r="BH3290" s="441"/>
      <c r="BI3290" s="441"/>
      <c r="BJ3290" s="441"/>
      <c r="BK3290" s="441"/>
    </row>
    <row r="3291" spans="1:63" x14ac:dyDescent="0.25">
      <c r="A3291" s="443"/>
      <c r="B3291" s="438"/>
      <c r="C3291" s="441"/>
      <c r="D3291" s="441"/>
      <c r="E3291" s="441"/>
      <c r="I3291" s="442"/>
      <c r="Q3291" s="443"/>
      <c r="S3291" s="443"/>
      <c r="T3291" s="441"/>
      <c r="U3291" s="444"/>
      <c r="V3291" s="438"/>
      <c r="W3291" s="443"/>
      <c r="X3291" s="443"/>
      <c r="Y3291" s="441"/>
      <c r="Z3291" s="445"/>
      <c r="AA3291" s="441"/>
      <c r="AB3291" s="443"/>
      <c r="AC3291" s="441"/>
      <c r="AD3291" s="444"/>
      <c r="AG3291" s="441"/>
      <c r="AH3291" s="441"/>
      <c r="AI3291" s="443"/>
      <c r="AL3291" s="441"/>
      <c r="AN3291" s="441"/>
      <c r="AO3291" s="443"/>
      <c r="AP3291" s="441"/>
      <c r="AQ3291" s="441"/>
      <c r="AR3291" s="441"/>
      <c r="AS3291" s="441"/>
      <c r="AT3291" s="441"/>
      <c r="AU3291" s="441"/>
      <c r="AV3291" s="443"/>
      <c r="AW3291" s="442"/>
      <c r="AY3291" s="441"/>
      <c r="BC3291" s="441"/>
      <c r="BD3291" s="441"/>
      <c r="BE3291" s="441"/>
      <c r="BF3291" s="441"/>
      <c r="BG3291" s="441"/>
      <c r="BH3291" s="441"/>
      <c r="BI3291" s="441"/>
      <c r="BJ3291" s="441"/>
      <c r="BK3291" s="441"/>
    </row>
    <row r="3292" spans="1:63" x14ac:dyDescent="0.25">
      <c r="A3292" s="443"/>
      <c r="B3292" s="438"/>
      <c r="C3292" s="441"/>
      <c r="D3292" s="441"/>
      <c r="E3292" s="441"/>
      <c r="I3292" s="442"/>
      <c r="Q3292" s="443"/>
      <c r="S3292" s="443"/>
      <c r="T3292" s="441"/>
      <c r="U3292" s="444"/>
      <c r="V3292" s="438"/>
      <c r="W3292" s="443"/>
      <c r="X3292" s="443"/>
      <c r="Y3292" s="441"/>
      <c r="Z3292" s="445"/>
      <c r="AA3292" s="441"/>
      <c r="AB3292" s="443"/>
      <c r="AC3292" s="441"/>
      <c r="AD3292" s="444"/>
      <c r="AG3292" s="441"/>
      <c r="AH3292" s="441"/>
      <c r="AI3292" s="443"/>
      <c r="AL3292" s="441"/>
      <c r="AN3292" s="441"/>
      <c r="AO3292" s="443"/>
      <c r="AP3292" s="441"/>
      <c r="AQ3292" s="441"/>
      <c r="AR3292" s="441"/>
      <c r="AS3292" s="441"/>
      <c r="AT3292" s="441"/>
      <c r="AU3292" s="441"/>
      <c r="AV3292" s="443"/>
      <c r="AW3292" s="442"/>
      <c r="AY3292" s="441"/>
      <c r="BC3292" s="441"/>
      <c r="BD3292" s="441"/>
      <c r="BE3292" s="441"/>
      <c r="BF3292" s="441"/>
      <c r="BG3292" s="441"/>
      <c r="BH3292" s="441"/>
      <c r="BI3292" s="441"/>
      <c r="BJ3292" s="441"/>
      <c r="BK3292" s="441"/>
    </row>
    <row r="3293" spans="1:63" x14ac:dyDescent="0.25">
      <c r="A3293" s="443"/>
      <c r="B3293" s="438"/>
      <c r="C3293" s="441"/>
      <c r="D3293" s="441"/>
      <c r="E3293" s="441"/>
      <c r="I3293" s="442"/>
      <c r="Q3293" s="443"/>
      <c r="S3293" s="443"/>
      <c r="T3293" s="441"/>
      <c r="U3293" s="444"/>
      <c r="V3293" s="438"/>
      <c r="W3293" s="443"/>
      <c r="X3293" s="443"/>
      <c r="Y3293" s="441"/>
      <c r="Z3293" s="445"/>
      <c r="AA3293" s="441"/>
      <c r="AB3293" s="443"/>
      <c r="AC3293" s="441"/>
      <c r="AD3293" s="444"/>
      <c r="AG3293" s="441"/>
      <c r="AH3293" s="441"/>
      <c r="AI3293" s="443"/>
      <c r="AL3293" s="441"/>
      <c r="AN3293" s="441"/>
      <c r="AO3293" s="443"/>
      <c r="AP3293" s="441"/>
      <c r="AQ3293" s="441"/>
      <c r="AR3293" s="441"/>
      <c r="AS3293" s="441"/>
      <c r="AT3293" s="441"/>
      <c r="AU3293" s="441"/>
      <c r="AV3293" s="443"/>
      <c r="AW3293" s="442"/>
      <c r="AY3293" s="441"/>
      <c r="BC3293" s="441"/>
      <c r="BD3293" s="441"/>
      <c r="BE3293" s="441"/>
      <c r="BF3293" s="441"/>
      <c r="BG3293" s="441"/>
      <c r="BH3293" s="441"/>
      <c r="BI3293" s="441"/>
      <c r="BJ3293" s="441"/>
      <c r="BK3293" s="441"/>
    </row>
    <row r="3294" spans="1:63" x14ac:dyDescent="0.25">
      <c r="A3294" s="443"/>
      <c r="B3294" s="438"/>
      <c r="C3294" s="441"/>
      <c r="D3294" s="441"/>
      <c r="E3294" s="441"/>
      <c r="I3294" s="442"/>
      <c r="Q3294" s="443"/>
      <c r="S3294" s="443"/>
      <c r="T3294" s="441"/>
      <c r="U3294" s="444"/>
      <c r="V3294" s="438"/>
      <c r="W3294" s="443"/>
      <c r="X3294" s="443"/>
      <c r="Y3294" s="441"/>
      <c r="Z3294" s="445"/>
      <c r="AA3294" s="441"/>
      <c r="AB3294" s="443"/>
      <c r="AC3294" s="441"/>
      <c r="AD3294" s="444"/>
      <c r="AG3294" s="441"/>
      <c r="AH3294" s="441"/>
      <c r="AI3294" s="443"/>
      <c r="AL3294" s="441"/>
      <c r="AN3294" s="441"/>
      <c r="AO3294" s="443"/>
      <c r="AP3294" s="441"/>
      <c r="AQ3294" s="441"/>
      <c r="AR3294" s="441"/>
      <c r="AS3294" s="441"/>
      <c r="AT3294" s="441"/>
      <c r="AU3294" s="441"/>
      <c r="AV3294" s="443"/>
      <c r="AW3294" s="442"/>
      <c r="AY3294" s="441"/>
      <c r="BC3294" s="441"/>
      <c r="BD3294" s="441"/>
      <c r="BE3294" s="441"/>
      <c r="BF3294" s="441"/>
      <c r="BG3294" s="441"/>
      <c r="BH3294" s="441"/>
      <c r="BI3294" s="441"/>
      <c r="BJ3294" s="441"/>
      <c r="BK3294" s="441"/>
    </row>
    <row r="3295" spans="1:63" x14ac:dyDescent="0.25">
      <c r="A3295" s="443"/>
      <c r="B3295" s="438"/>
      <c r="C3295" s="441"/>
      <c r="D3295" s="441"/>
      <c r="E3295" s="441"/>
      <c r="I3295" s="442"/>
      <c r="Q3295" s="443"/>
      <c r="S3295" s="443"/>
      <c r="T3295" s="441"/>
      <c r="U3295" s="444"/>
      <c r="V3295" s="438"/>
      <c r="W3295" s="443"/>
      <c r="X3295" s="443"/>
      <c r="Y3295" s="441"/>
      <c r="Z3295" s="445"/>
      <c r="AA3295" s="441"/>
      <c r="AB3295" s="443"/>
      <c r="AC3295" s="441"/>
      <c r="AD3295" s="444"/>
      <c r="AG3295" s="441"/>
      <c r="AH3295" s="441"/>
      <c r="AI3295" s="443"/>
      <c r="AL3295" s="441"/>
      <c r="AN3295" s="441"/>
      <c r="AO3295" s="443"/>
      <c r="AP3295" s="441"/>
      <c r="AQ3295" s="441"/>
      <c r="AR3295" s="441"/>
      <c r="AS3295" s="441"/>
      <c r="AT3295" s="441"/>
      <c r="AU3295" s="441"/>
      <c r="AV3295" s="443"/>
      <c r="AW3295" s="442"/>
      <c r="AY3295" s="441"/>
      <c r="BC3295" s="441"/>
      <c r="BD3295" s="441"/>
      <c r="BE3295" s="441"/>
      <c r="BF3295" s="441"/>
      <c r="BG3295" s="441"/>
      <c r="BH3295" s="441"/>
      <c r="BI3295" s="441"/>
      <c r="BJ3295" s="441"/>
      <c r="BK3295" s="441"/>
    </row>
    <row r="3296" spans="1:63" x14ac:dyDescent="0.25">
      <c r="A3296" s="443"/>
      <c r="B3296" s="438"/>
      <c r="C3296" s="441"/>
      <c r="D3296" s="441"/>
      <c r="E3296" s="441"/>
      <c r="I3296" s="442"/>
      <c r="Q3296" s="443"/>
      <c r="S3296" s="443"/>
      <c r="T3296" s="441"/>
      <c r="U3296" s="444"/>
      <c r="V3296" s="438"/>
      <c r="W3296" s="443"/>
      <c r="X3296" s="443"/>
      <c r="Y3296" s="441"/>
      <c r="Z3296" s="445"/>
      <c r="AA3296" s="441"/>
      <c r="AB3296" s="443"/>
      <c r="AC3296" s="441"/>
      <c r="AD3296" s="444"/>
      <c r="AG3296" s="441"/>
      <c r="AH3296" s="441"/>
      <c r="AI3296" s="443"/>
      <c r="AL3296" s="441"/>
      <c r="AN3296" s="441"/>
      <c r="AO3296" s="443"/>
      <c r="AP3296" s="441"/>
      <c r="AQ3296" s="441"/>
      <c r="AR3296" s="441"/>
      <c r="AS3296" s="441"/>
      <c r="AT3296" s="441"/>
      <c r="AU3296" s="441"/>
      <c r="AV3296" s="443"/>
      <c r="AW3296" s="442"/>
      <c r="AY3296" s="441"/>
      <c r="BC3296" s="441"/>
      <c r="BD3296" s="441"/>
      <c r="BE3296" s="441"/>
      <c r="BF3296" s="441"/>
      <c r="BG3296" s="441"/>
      <c r="BH3296" s="441"/>
      <c r="BI3296" s="441"/>
      <c r="BJ3296" s="441"/>
      <c r="BK3296" s="441"/>
    </row>
    <row r="3297" spans="1:63" x14ac:dyDescent="0.25">
      <c r="A3297" s="443"/>
      <c r="B3297" s="438"/>
      <c r="C3297" s="441"/>
      <c r="D3297" s="441"/>
      <c r="E3297" s="441"/>
      <c r="I3297" s="442"/>
      <c r="Q3297" s="443"/>
      <c r="S3297" s="443"/>
      <c r="T3297" s="441"/>
      <c r="U3297" s="444"/>
      <c r="V3297" s="438"/>
      <c r="W3297" s="443"/>
      <c r="X3297" s="443"/>
      <c r="Y3297" s="441"/>
      <c r="Z3297" s="445"/>
      <c r="AA3297" s="441"/>
      <c r="AB3297" s="443"/>
      <c r="AC3297" s="441"/>
      <c r="AD3297" s="444"/>
      <c r="AG3297" s="441"/>
      <c r="AH3297" s="441"/>
      <c r="AI3297" s="443"/>
      <c r="AL3297" s="441"/>
      <c r="AN3297" s="441"/>
      <c r="AO3297" s="443"/>
      <c r="AP3297" s="441"/>
      <c r="AQ3297" s="441"/>
      <c r="AR3297" s="441"/>
      <c r="AS3297" s="441"/>
      <c r="AT3297" s="441"/>
      <c r="AU3297" s="441"/>
      <c r="AV3297" s="443"/>
      <c r="AW3297" s="442"/>
      <c r="AY3297" s="441"/>
      <c r="BC3297" s="441"/>
      <c r="BD3297" s="441"/>
      <c r="BE3297" s="441"/>
      <c r="BF3297" s="441"/>
      <c r="BG3297" s="441"/>
      <c r="BH3297" s="441"/>
      <c r="BI3297" s="441"/>
      <c r="BJ3297" s="441"/>
      <c r="BK3297" s="441"/>
    </row>
    <row r="3298" spans="1:63" x14ac:dyDescent="0.25">
      <c r="A3298" s="443"/>
      <c r="B3298" s="438"/>
      <c r="C3298" s="441"/>
      <c r="D3298" s="441"/>
      <c r="E3298" s="441"/>
      <c r="I3298" s="442"/>
      <c r="Q3298" s="443"/>
      <c r="S3298" s="443"/>
      <c r="T3298" s="441"/>
      <c r="U3298" s="444"/>
      <c r="V3298" s="438"/>
      <c r="W3298" s="443"/>
      <c r="X3298" s="443"/>
      <c r="Y3298" s="441"/>
      <c r="Z3298" s="445"/>
      <c r="AA3298" s="441"/>
      <c r="AB3298" s="443"/>
      <c r="AC3298" s="441"/>
      <c r="AD3298" s="444"/>
      <c r="AG3298" s="441"/>
      <c r="AH3298" s="441"/>
      <c r="AI3298" s="443"/>
      <c r="AL3298" s="441"/>
      <c r="AN3298" s="441"/>
      <c r="AO3298" s="443"/>
      <c r="AP3298" s="441"/>
      <c r="AQ3298" s="441"/>
      <c r="AR3298" s="441"/>
      <c r="AS3298" s="441"/>
      <c r="AT3298" s="441"/>
      <c r="AU3298" s="441"/>
      <c r="AV3298" s="443"/>
      <c r="AW3298" s="442"/>
      <c r="AY3298" s="441"/>
      <c r="BC3298" s="441"/>
      <c r="BD3298" s="441"/>
      <c r="BE3298" s="441"/>
      <c r="BF3298" s="441"/>
      <c r="BG3298" s="441"/>
      <c r="BH3298" s="441"/>
      <c r="BI3298" s="441"/>
      <c r="BJ3298" s="441"/>
      <c r="BK3298" s="441"/>
    </row>
    <row r="3299" spans="1:63" x14ac:dyDescent="0.25">
      <c r="A3299" s="443"/>
      <c r="B3299" s="438"/>
      <c r="C3299" s="441"/>
      <c r="D3299" s="441"/>
      <c r="E3299" s="441"/>
      <c r="I3299" s="442"/>
      <c r="Q3299" s="443"/>
      <c r="S3299" s="443"/>
      <c r="T3299" s="441"/>
      <c r="U3299" s="444"/>
      <c r="V3299" s="438"/>
      <c r="W3299" s="443"/>
      <c r="X3299" s="443"/>
      <c r="Y3299" s="441"/>
      <c r="Z3299" s="445"/>
      <c r="AA3299" s="441"/>
      <c r="AB3299" s="443"/>
      <c r="AC3299" s="441"/>
      <c r="AD3299" s="444"/>
      <c r="AG3299" s="441"/>
      <c r="AH3299" s="441"/>
      <c r="AI3299" s="443"/>
      <c r="AL3299" s="441"/>
      <c r="AN3299" s="441"/>
      <c r="AO3299" s="443"/>
      <c r="AP3299" s="441"/>
      <c r="AQ3299" s="441"/>
      <c r="AR3299" s="441"/>
      <c r="AS3299" s="441"/>
      <c r="AT3299" s="441"/>
      <c r="AU3299" s="441"/>
      <c r="AV3299" s="443"/>
      <c r="AW3299" s="442"/>
      <c r="AY3299" s="441"/>
      <c r="BC3299" s="441"/>
      <c r="BD3299" s="441"/>
      <c r="BE3299" s="441"/>
      <c r="BF3299" s="441"/>
      <c r="BG3299" s="441"/>
      <c r="BH3299" s="441"/>
      <c r="BI3299" s="441"/>
      <c r="BJ3299" s="441"/>
      <c r="BK3299" s="441"/>
    </row>
    <row r="3300" spans="1:63" x14ac:dyDescent="0.25">
      <c r="A3300" s="443"/>
      <c r="B3300" s="438"/>
      <c r="C3300" s="441"/>
      <c r="D3300" s="441"/>
      <c r="E3300" s="441"/>
      <c r="I3300" s="442"/>
      <c r="Q3300" s="443"/>
      <c r="S3300" s="443"/>
      <c r="T3300" s="441"/>
      <c r="U3300" s="444"/>
      <c r="V3300" s="438"/>
      <c r="W3300" s="443"/>
      <c r="X3300" s="443"/>
      <c r="Y3300" s="441"/>
      <c r="Z3300" s="445"/>
      <c r="AA3300" s="441"/>
      <c r="AB3300" s="443"/>
      <c r="AC3300" s="441"/>
      <c r="AD3300" s="444"/>
      <c r="AG3300" s="441"/>
      <c r="AH3300" s="441"/>
      <c r="AI3300" s="443"/>
      <c r="AL3300" s="441"/>
      <c r="AN3300" s="441"/>
      <c r="AO3300" s="443"/>
      <c r="AP3300" s="441"/>
      <c r="AQ3300" s="441"/>
      <c r="AR3300" s="441"/>
      <c r="AS3300" s="441"/>
      <c r="AT3300" s="441"/>
      <c r="AU3300" s="441"/>
      <c r="AV3300" s="443"/>
      <c r="AW3300" s="442"/>
      <c r="AY3300" s="441"/>
      <c r="BC3300" s="441"/>
      <c r="BD3300" s="441"/>
      <c r="BE3300" s="441"/>
      <c r="BF3300" s="441"/>
      <c r="BG3300" s="441"/>
      <c r="BH3300" s="441"/>
      <c r="BI3300" s="441"/>
      <c r="BJ3300" s="441"/>
      <c r="BK3300" s="441"/>
    </row>
    <row r="3301" spans="1:63" x14ac:dyDescent="0.25">
      <c r="A3301" s="443"/>
      <c r="B3301" s="438"/>
      <c r="C3301" s="441"/>
      <c r="D3301" s="441"/>
      <c r="E3301" s="441"/>
      <c r="I3301" s="442"/>
      <c r="Q3301" s="443"/>
      <c r="S3301" s="443"/>
      <c r="T3301" s="441"/>
      <c r="U3301" s="444"/>
      <c r="V3301" s="438"/>
      <c r="W3301" s="443"/>
      <c r="X3301" s="443"/>
      <c r="Y3301" s="441"/>
      <c r="Z3301" s="445"/>
      <c r="AA3301" s="441"/>
      <c r="AB3301" s="443"/>
      <c r="AC3301" s="441"/>
      <c r="AD3301" s="444"/>
      <c r="AG3301" s="441"/>
      <c r="AH3301" s="441"/>
      <c r="AI3301" s="443"/>
      <c r="AL3301" s="441"/>
      <c r="AN3301" s="441"/>
      <c r="AO3301" s="443"/>
      <c r="AP3301" s="441"/>
      <c r="AQ3301" s="441"/>
      <c r="AR3301" s="441"/>
      <c r="AS3301" s="441"/>
      <c r="AT3301" s="441"/>
      <c r="AU3301" s="441"/>
      <c r="AV3301" s="443"/>
      <c r="AW3301" s="442"/>
      <c r="AY3301" s="441"/>
      <c r="BC3301" s="441"/>
      <c r="BD3301" s="441"/>
      <c r="BE3301" s="441"/>
      <c r="BF3301" s="441"/>
      <c r="BG3301" s="441"/>
      <c r="BH3301" s="441"/>
      <c r="BI3301" s="441"/>
      <c r="BJ3301" s="441"/>
      <c r="BK3301" s="441"/>
    </row>
    <row r="3302" spans="1:63" x14ac:dyDescent="0.25">
      <c r="A3302" s="443"/>
      <c r="B3302" s="438"/>
      <c r="C3302" s="441"/>
      <c r="D3302" s="441"/>
      <c r="E3302" s="441"/>
      <c r="I3302" s="442"/>
      <c r="Q3302" s="443"/>
      <c r="S3302" s="443"/>
      <c r="T3302" s="441"/>
      <c r="U3302" s="444"/>
      <c r="V3302" s="438"/>
      <c r="W3302" s="443"/>
      <c r="X3302" s="443"/>
      <c r="Y3302" s="441"/>
      <c r="Z3302" s="445"/>
      <c r="AA3302" s="441"/>
      <c r="AB3302" s="443"/>
      <c r="AC3302" s="441"/>
      <c r="AD3302" s="444"/>
      <c r="AG3302" s="441"/>
      <c r="AH3302" s="441"/>
      <c r="AI3302" s="443"/>
      <c r="AL3302" s="441"/>
      <c r="AN3302" s="441"/>
      <c r="AO3302" s="443"/>
      <c r="AP3302" s="441"/>
      <c r="AQ3302" s="441"/>
      <c r="AR3302" s="441"/>
      <c r="AS3302" s="441"/>
      <c r="AT3302" s="441"/>
      <c r="AU3302" s="441"/>
      <c r="AV3302" s="443"/>
      <c r="AW3302" s="442"/>
      <c r="AY3302" s="441"/>
      <c r="BC3302" s="441"/>
      <c r="BD3302" s="441"/>
      <c r="BE3302" s="441"/>
      <c r="BF3302" s="441"/>
      <c r="BG3302" s="441"/>
      <c r="BH3302" s="441"/>
      <c r="BI3302" s="441"/>
      <c r="BJ3302" s="441"/>
      <c r="BK3302" s="441"/>
    </row>
    <row r="3303" spans="1:63" x14ac:dyDescent="0.25">
      <c r="A3303" s="443"/>
      <c r="B3303" s="438"/>
      <c r="C3303" s="441"/>
      <c r="D3303" s="441"/>
      <c r="E3303" s="441"/>
      <c r="I3303" s="442"/>
      <c r="Q3303" s="443"/>
      <c r="S3303" s="443"/>
      <c r="T3303" s="441"/>
      <c r="U3303" s="444"/>
      <c r="V3303" s="438"/>
      <c r="W3303" s="443"/>
      <c r="X3303" s="443"/>
      <c r="Y3303" s="441"/>
      <c r="Z3303" s="445"/>
      <c r="AA3303" s="441"/>
      <c r="AB3303" s="443"/>
      <c r="AC3303" s="441"/>
      <c r="AD3303" s="444"/>
      <c r="AG3303" s="441"/>
      <c r="AH3303" s="441"/>
      <c r="AI3303" s="443"/>
      <c r="AL3303" s="441"/>
      <c r="AN3303" s="441"/>
      <c r="AO3303" s="443"/>
      <c r="AP3303" s="441"/>
      <c r="AQ3303" s="441"/>
      <c r="AR3303" s="441"/>
      <c r="AS3303" s="441"/>
      <c r="AT3303" s="441"/>
      <c r="AU3303" s="441"/>
      <c r="AV3303" s="443"/>
      <c r="AW3303" s="442"/>
      <c r="AY3303" s="441"/>
      <c r="BC3303" s="441"/>
      <c r="BD3303" s="441"/>
      <c r="BE3303" s="441"/>
      <c r="BF3303" s="441"/>
      <c r="BG3303" s="441"/>
      <c r="BH3303" s="441"/>
      <c r="BI3303" s="441"/>
      <c r="BJ3303" s="441"/>
      <c r="BK3303" s="441"/>
    </row>
    <row r="3304" spans="1:63" x14ac:dyDescent="0.25">
      <c r="A3304" s="443"/>
      <c r="B3304" s="438"/>
      <c r="C3304" s="441"/>
      <c r="D3304" s="441"/>
      <c r="E3304" s="441"/>
      <c r="I3304" s="442"/>
      <c r="Q3304" s="443"/>
      <c r="S3304" s="443"/>
      <c r="T3304" s="441"/>
      <c r="U3304" s="444"/>
      <c r="V3304" s="438"/>
      <c r="W3304" s="443"/>
      <c r="X3304" s="443"/>
      <c r="Y3304" s="441"/>
      <c r="Z3304" s="445"/>
      <c r="AA3304" s="441"/>
      <c r="AB3304" s="443"/>
      <c r="AC3304" s="441"/>
      <c r="AD3304" s="444"/>
      <c r="AG3304" s="441"/>
      <c r="AH3304" s="441"/>
      <c r="AI3304" s="443"/>
      <c r="AL3304" s="441"/>
      <c r="AN3304" s="441"/>
      <c r="AO3304" s="443"/>
      <c r="AP3304" s="441"/>
      <c r="AQ3304" s="441"/>
      <c r="AR3304" s="441"/>
      <c r="AS3304" s="441"/>
      <c r="AT3304" s="441"/>
      <c r="AU3304" s="441"/>
      <c r="AV3304" s="443"/>
      <c r="AW3304" s="442"/>
      <c r="AY3304" s="441"/>
      <c r="BC3304" s="441"/>
      <c r="BD3304" s="441"/>
      <c r="BE3304" s="441"/>
      <c r="BF3304" s="441"/>
      <c r="BG3304" s="441"/>
      <c r="BH3304" s="441"/>
      <c r="BI3304" s="441"/>
      <c r="BJ3304" s="441"/>
      <c r="BK3304" s="441"/>
    </row>
    <row r="3305" spans="1:63" x14ac:dyDescent="0.25">
      <c r="A3305" s="443"/>
      <c r="B3305" s="438"/>
      <c r="C3305" s="441"/>
      <c r="D3305" s="441"/>
      <c r="E3305" s="441"/>
      <c r="I3305" s="442"/>
      <c r="Q3305" s="443"/>
      <c r="S3305" s="443"/>
      <c r="T3305" s="441"/>
      <c r="U3305" s="444"/>
      <c r="V3305" s="438"/>
      <c r="W3305" s="443"/>
      <c r="X3305" s="443"/>
      <c r="Y3305" s="441"/>
      <c r="Z3305" s="445"/>
      <c r="AA3305" s="441"/>
      <c r="AB3305" s="443"/>
      <c r="AC3305" s="441"/>
      <c r="AD3305" s="444"/>
      <c r="AG3305" s="441"/>
      <c r="AH3305" s="441"/>
      <c r="AI3305" s="443"/>
      <c r="AL3305" s="441"/>
      <c r="AN3305" s="441"/>
      <c r="AO3305" s="443"/>
      <c r="AP3305" s="441"/>
      <c r="AQ3305" s="441"/>
      <c r="AR3305" s="441"/>
      <c r="AS3305" s="441"/>
      <c r="AT3305" s="441"/>
      <c r="AU3305" s="441"/>
      <c r="AV3305" s="443"/>
      <c r="AW3305" s="442"/>
      <c r="AY3305" s="441"/>
      <c r="BC3305" s="441"/>
      <c r="BD3305" s="441"/>
      <c r="BE3305" s="441"/>
      <c r="BF3305" s="441"/>
      <c r="BG3305" s="441"/>
      <c r="BH3305" s="441"/>
      <c r="BI3305" s="441"/>
      <c r="BJ3305" s="441"/>
      <c r="BK3305" s="441"/>
    </row>
    <row r="3306" spans="1:63" x14ac:dyDescent="0.25">
      <c r="A3306" s="443"/>
      <c r="B3306" s="438"/>
      <c r="C3306" s="441"/>
      <c r="D3306" s="441"/>
      <c r="E3306" s="441"/>
      <c r="I3306" s="442"/>
      <c r="Q3306" s="443"/>
      <c r="S3306" s="443"/>
      <c r="T3306" s="441"/>
      <c r="U3306" s="444"/>
      <c r="V3306" s="438"/>
      <c r="W3306" s="443"/>
      <c r="X3306" s="443"/>
      <c r="Y3306" s="441"/>
      <c r="Z3306" s="445"/>
      <c r="AA3306" s="441"/>
      <c r="AB3306" s="443"/>
      <c r="AC3306" s="441"/>
      <c r="AD3306" s="444"/>
      <c r="AG3306" s="441"/>
      <c r="AH3306" s="441"/>
      <c r="AI3306" s="443"/>
      <c r="AL3306" s="441"/>
      <c r="AN3306" s="441"/>
      <c r="AO3306" s="443"/>
      <c r="AP3306" s="441"/>
      <c r="AQ3306" s="441"/>
      <c r="AR3306" s="441"/>
      <c r="AS3306" s="441"/>
      <c r="AT3306" s="441"/>
      <c r="AU3306" s="441"/>
      <c r="AV3306" s="443"/>
      <c r="AW3306" s="442"/>
      <c r="AY3306" s="441"/>
      <c r="BC3306" s="441"/>
      <c r="BD3306" s="441"/>
      <c r="BE3306" s="441"/>
      <c r="BF3306" s="441"/>
      <c r="BG3306" s="441"/>
      <c r="BH3306" s="441"/>
      <c r="BI3306" s="441"/>
      <c r="BJ3306" s="441"/>
      <c r="BK3306" s="441"/>
    </row>
    <row r="3307" spans="1:63" x14ac:dyDescent="0.25">
      <c r="A3307" s="443"/>
      <c r="B3307" s="438"/>
      <c r="C3307" s="441"/>
      <c r="D3307" s="441"/>
      <c r="E3307" s="441"/>
      <c r="I3307" s="442"/>
      <c r="Q3307" s="443"/>
      <c r="S3307" s="443"/>
      <c r="T3307" s="441"/>
      <c r="U3307" s="444"/>
      <c r="V3307" s="438"/>
      <c r="W3307" s="443"/>
      <c r="X3307" s="443"/>
      <c r="Y3307" s="441"/>
      <c r="Z3307" s="445"/>
      <c r="AA3307" s="441"/>
      <c r="AB3307" s="443"/>
      <c r="AC3307" s="441"/>
      <c r="AD3307" s="444"/>
      <c r="AG3307" s="441"/>
      <c r="AH3307" s="441"/>
      <c r="AI3307" s="443"/>
      <c r="AL3307" s="441"/>
      <c r="AN3307" s="441"/>
      <c r="AO3307" s="443"/>
      <c r="AP3307" s="441"/>
      <c r="AQ3307" s="441"/>
      <c r="AR3307" s="441"/>
      <c r="AS3307" s="441"/>
      <c r="AT3307" s="441"/>
      <c r="AU3307" s="441"/>
      <c r="AV3307" s="443"/>
      <c r="AW3307" s="442"/>
      <c r="AY3307" s="441"/>
      <c r="BC3307" s="441"/>
      <c r="BD3307" s="441"/>
      <c r="BE3307" s="441"/>
      <c r="BF3307" s="441"/>
      <c r="BG3307" s="441"/>
      <c r="BH3307" s="441"/>
      <c r="BI3307" s="441"/>
      <c r="BJ3307" s="441"/>
      <c r="BK3307" s="441"/>
    </row>
    <row r="3308" spans="1:63" x14ac:dyDescent="0.25">
      <c r="A3308" s="443"/>
      <c r="B3308" s="438"/>
      <c r="C3308" s="441"/>
      <c r="D3308" s="441"/>
      <c r="E3308" s="441"/>
      <c r="I3308" s="442"/>
      <c r="Q3308" s="443"/>
      <c r="S3308" s="443"/>
      <c r="T3308" s="441"/>
      <c r="U3308" s="444"/>
      <c r="V3308" s="438"/>
      <c r="W3308" s="443"/>
      <c r="X3308" s="443"/>
      <c r="Y3308" s="441"/>
      <c r="Z3308" s="445"/>
      <c r="AA3308" s="441"/>
      <c r="AB3308" s="443"/>
      <c r="AC3308" s="441"/>
      <c r="AD3308" s="444"/>
      <c r="AG3308" s="441"/>
      <c r="AH3308" s="441"/>
      <c r="AI3308" s="443"/>
      <c r="AL3308" s="441"/>
      <c r="AN3308" s="441"/>
      <c r="AO3308" s="443"/>
      <c r="AP3308" s="441"/>
      <c r="AQ3308" s="441"/>
      <c r="AR3308" s="441"/>
      <c r="AS3308" s="441"/>
      <c r="AT3308" s="441"/>
      <c r="AU3308" s="441"/>
      <c r="AV3308" s="443"/>
      <c r="AW3308" s="442"/>
      <c r="AY3308" s="441"/>
      <c r="BC3308" s="441"/>
      <c r="BD3308" s="441"/>
      <c r="BE3308" s="441"/>
      <c r="BF3308" s="441"/>
      <c r="BG3308" s="441"/>
      <c r="BH3308" s="441"/>
      <c r="BI3308" s="441"/>
      <c r="BJ3308" s="441"/>
      <c r="BK3308" s="441"/>
    </row>
    <row r="3309" spans="1:63" x14ac:dyDescent="0.25">
      <c r="A3309" s="443"/>
      <c r="B3309" s="438"/>
      <c r="C3309" s="441"/>
      <c r="D3309" s="441"/>
      <c r="E3309" s="441"/>
      <c r="I3309" s="442"/>
      <c r="Q3309" s="443"/>
      <c r="S3309" s="443"/>
      <c r="T3309" s="441"/>
      <c r="U3309" s="444"/>
      <c r="V3309" s="438"/>
      <c r="W3309" s="443"/>
      <c r="X3309" s="443"/>
      <c r="Y3309" s="441"/>
      <c r="Z3309" s="445"/>
      <c r="AA3309" s="441"/>
      <c r="AB3309" s="443"/>
      <c r="AC3309" s="441"/>
      <c r="AD3309" s="444"/>
      <c r="AG3309" s="441"/>
      <c r="AH3309" s="441"/>
      <c r="AI3309" s="443"/>
      <c r="AL3309" s="441"/>
      <c r="AN3309" s="441"/>
      <c r="AO3309" s="443"/>
      <c r="AP3309" s="441"/>
      <c r="AQ3309" s="441"/>
      <c r="AR3309" s="441"/>
      <c r="AS3309" s="441"/>
      <c r="AT3309" s="441"/>
      <c r="AU3309" s="441"/>
      <c r="AV3309" s="443"/>
      <c r="AW3309" s="442"/>
      <c r="AY3309" s="441"/>
      <c r="BC3309" s="441"/>
      <c r="BD3309" s="441"/>
      <c r="BE3309" s="441"/>
      <c r="BF3309" s="441"/>
      <c r="BG3309" s="441"/>
      <c r="BH3309" s="441"/>
      <c r="BI3309" s="441"/>
      <c r="BJ3309" s="441"/>
      <c r="BK3309" s="441"/>
    </row>
    <row r="3310" spans="1:63" x14ac:dyDescent="0.25">
      <c r="A3310" s="443"/>
      <c r="B3310" s="438"/>
      <c r="C3310" s="441"/>
      <c r="D3310" s="441"/>
      <c r="E3310" s="441"/>
      <c r="I3310" s="442"/>
      <c r="Q3310" s="443"/>
      <c r="S3310" s="443"/>
      <c r="T3310" s="441"/>
      <c r="U3310" s="444"/>
      <c r="V3310" s="438"/>
      <c r="W3310" s="443"/>
      <c r="X3310" s="443"/>
      <c r="Y3310" s="441"/>
      <c r="Z3310" s="445"/>
      <c r="AA3310" s="441"/>
      <c r="AB3310" s="443"/>
      <c r="AC3310" s="441"/>
      <c r="AD3310" s="444"/>
      <c r="AG3310" s="441"/>
      <c r="AH3310" s="441"/>
      <c r="AI3310" s="443"/>
      <c r="AL3310" s="441"/>
      <c r="AN3310" s="441"/>
      <c r="AO3310" s="443"/>
      <c r="AP3310" s="441"/>
      <c r="AQ3310" s="441"/>
      <c r="AR3310" s="441"/>
      <c r="AS3310" s="441"/>
      <c r="AT3310" s="441"/>
      <c r="AU3310" s="441"/>
      <c r="AV3310" s="443"/>
      <c r="AW3310" s="442"/>
      <c r="AY3310" s="441"/>
      <c r="BC3310" s="441"/>
      <c r="BD3310" s="441"/>
      <c r="BE3310" s="441"/>
      <c r="BF3310" s="441"/>
      <c r="BG3310" s="441"/>
      <c r="BH3310" s="441"/>
      <c r="BI3310" s="441"/>
      <c r="BJ3310" s="441"/>
      <c r="BK3310" s="441"/>
    </row>
    <row r="3311" spans="1:63" x14ac:dyDescent="0.25">
      <c r="A3311" s="443"/>
      <c r="B3311" s="438"/>
      <c r="C3311" s="441"/>
      <c r="D3311" s="441"/>
      <c r="E3311" s="441"/>
      <c r="I3311" s="442"/>
      <c r="Q3311" s="443"/>
      <c r="S3311" s="443"/>
      <c r="T3311" s="441"/>
      <c r="U3311" s="444"/>
      <c r="V3311" s="438"/>
      <c r="W3311" s="443"/>
      <c r="X3311" s="443"/>
      <c r="Y3311" s="441"/>
      <c r="Z3311" s="445"/>
      <c r="AA3311" s="441"/>
      <c r="AB3311" s="443"/>
      <c r="AC3311" s="441"/>
      <c r="AD3311" s="444"/>
      <c r="AG3311" s="441"/>
      <c r="AH3311" s="441"/>
      <c r="AI3311" s="443"/>
      <c r="AL3311" s="441"/>
      <c r="AN3311" s="441"/>
      <c r="AO3311" s="443"/>
      <c r="AP3311" s="441"/>
      <c r="AQ3311" s="441"/>
      <c r="AR3311" s="441"/>
      <c r="AS3311" s="441"/>
      <c r="AT3311" s="441"/>
      <c r="AU3311" s="441"/>
      <c r="AV3311" s="443"/>
      <c r="AW3311" s="442"/>
      <c r="AY3311" s="441"/>
      <c r="BC3311" s="441"/>
      <c r="BD3311" s="441"/>
      <c r="BE3311" s="441"/>
      <c r="BF3311" s="441"/>
      <c r="BG3311" s="441"/>
      <c r="BH3311" s="441"/>
      <c r="BI3311" s="441"/>
      <c r="BJ3311" s="441"/>
      <c r="BK3311" s="441"/>
    </row>
    <row r="3312" spans="1:63" x14ac:dyDescent="0.25">
      <c r="A3312" s="443"/>
      <c r="B3312" s="438"/>
      <c r="C3312" s="441"/>
      <c r="D3312" s="441"/>
      <c r="E3312" s="441"/>
      <c r="I3312" s="442"/>
      <c r="Q3312" s="443"/>
      <c r="S3312" s="443"/>
      <c r="T3312" s="441"/>
      <c r="U3312" s="444"/>
      <c r="V3312" s="438"/>
      <c r="W3312" s="443"/>
      <c r="X3312" s="443"/>
      <c r="Y3312" s="441"/>
      <c r="Z3312" s="445"/>
      <c r="AA3312" s="441"/>
      <c r="AB3312" s="443"/>
      <c r="AC3312" s="441"/>
      <c r="AD3312" s="444"/>
      <c r="AG3312" s="441"/>
      <c r="AH3312" s="441"/>
      <c r="AI3312" s="443"/>
      <c r="AL3312" s="441"/>
      <c r="AN3312" s="441"/>
      <c r="AO3312" s="443"/>
      <c r="AP3312" s="441"/>
      <c r="AQ3312" s="441"/>
      <c r="AR3312" s="441"/>
      <c r="AS3312" s="441"/>
      <c r="AT3312" s="441"/>
      <c r="AU3312" s="441"/>
      <c r="AV3312" s="443"/>
      <c r="AW3312" s="442"/>
      <c r="AY3312" s="441"/>
      <c r="BC3312" s="441"/>
      <c r="BD3312" s="441"/>
      <c r="BE3312" s="441"/>
      <c r="BF3312" s="441"/>
      <c r="BG3312" s="441"/>
      <c r="BH3312" s="441"/>
      <c r="BI3312" s="441"/>
      <c r="BJ3312" s="441"/>
      <c r="BK3312" s="441"/>
    </row>
    <row r="3313" spans="1:63" x14ac:dyDescent="0.25">
      <c r="A3313" s="443"/>
      <c r="B3313" s="438"/>
      <c r="C3313" s="441"/>
      <c r="D3313" s="441"/>
      <c r="E3313" s="441"/>
      <c r="I3313" s="442"/>
      <c r="Q3313" s="443"/>
      <c r="S3313" s="443"/>
      <c r="T3313" s="441"/>
      <c r="U3313" s="444"/>
      <c r="V3313" s="438"/>
      <c r="W3313" s="443"/>
      <c r="X3313" s="443"/>
      <c r="Y3313" s="441"/>
      <c r="Z3313" s="445"/>
      <c r="AA3313" s="441"/>
      <c r="AB3313" s="443"/>
      <c r="AC3313" s="441"/>
      <c r="AD3313" s="444"/>
      <c r="AG3313" s="441"/>
      <c r="AH3313" s="441"/>
      <c r="AI3313" s="443"/>
      <c r="AL3313" s="441"/>
      <c r="AN3313" s="441"/>
      <c r="AO3313" s="443"/>
      <c r="AP3313" s="441"/>
      <c r="AQ3313" s="441"/>
      <c r="AR3313" s="441"/>
      <c r="AS3313" s="441"/>
      <c r="AT3313" s="441"/>
      <c r="AU3313" s="441"/>
      <c r="AV3313" s="443"/>
      <c r="AW3313" s="442"/>
      <c r="AY3313" s="441"/>
      <c r="BC3313" s="441"/>
      <c r="BD3313" s="441"/>
      <c r="BE3313" s="441"/>
      <c r="BF3313" s="441"/>
      <c r="BG3313" s="441"/>
      <c r="BH3313" s="441"/>
      <c r="BI3313" s="441"/>
      <c r="BJ3313" s="441"/>
      <c r="BK3313" s="441"/>
    </row>
    <row r="3314" spans="1:63" x14ac:dyDescent="0.25">
      <c r="A3314" s="443"/>
      <c r="B3314" s="438"/>
      <c r="C3314" s="441"/>
      <c r="D3314" s="441"/>
      <c r="E3314" s="441"/>
      <c r="I3314" s="442"/>
      <c r="Q3314" s="443"/>
      <c r="S3314" s="443"/>
      <c r="T3314" s="441"/>
      <c r="U3314" s="444"/>
      <c r="V3314" s="438"/>
      <c r="W3314" s="443"/>
      <c r="X3314" s="443"/>
      <c r="Y3314" s="441"/>
      <c r="Z3314" s="445"/>
      <c r="AA3314" s="441"/>
      <c r="AB3314" s="443"/>
      <c r="AC3314" s="441"/>
      <c r="AD3314" s="444"/>
      <c r="AG3314" s="441"/>
      <c r="AH3314" s="441"/>
      <c r="AI3314" s="443"/>
      <c r="AL3314" s="441"/>
      <c r="AN3314" s="441"/>
      <c r="AO3314" s="443"/>
      <c r="AP3314" s="441"/>
      <c r="AQ3314" s="441"/>
      <c r="AR3314" s="441"/>
      <c r="AS3314" s="441"/>
      <c r="AT3314" s="441"/>
      <c r="AU3314" s="441"/>
      <c r="AV3314" s="443"/>
      <c r="AW3314" s="442"/>
      <c r="AY3314" s="441"/>
      <c r="BC3314" s="441"/>
      <c r="BD3314" s="441"/>
      <c r="BE3314" s="441"/>
      <c r="BF3314" s="441"/>
      <c r="BG3314" s="441"/>
      <c r="BH3314" s="441"/>
      <c r="BI3314" s="441"/>
      <c r="BJ3314" s="441"/>
      <c r="BK3314" s="441"/>
    </row>
    <row r="3315" spans="1:63" x14ac:dyDescent="0.25">
      <c r="A3315" s="443"/>
      <c r="B3315" s="438"/>
      <c r="C3315" s="441"/>
      <c r="D3315" s="441"/>
      <c r="E3315" s="441"/>
      <c r="I3315" s="442"/>
      <c r="Q3315" s="443"/>
      <c r="S3315" s="443"/>
      <c r="T3315" s="441"/>
      <c r="U3315" s="444"/>
      <c r="V3315" s="438"/>
      <c r="W3315" s="443"/>
      <c r="X3315" s="443"/>
      <c r="Y3315" s="441"/>
      <c r="Z3315" s="445"/>
      <c r="AA3315" s="441"/>
      <c r="AB3315" s="443"/>
      <c r="AC3315" s="441"/>
      <c r="AD3315" s="444"/>
      <c r="AG3315" s="441"/>
      <c r="AH3315" s="441"/>
      <c r="AI3315" s="443"/>
      <c r="AL3315" s="441"/>
      <c r="AN3315" s="441"/>
      <c r="AO3315" s="443"/>
      <c r="AP3315" s="441"/>
      <c r="AQ3315" s="441"/>
      <c r="AR3315" s="441"/>
      <c r="AS3315" s="441"/>
      <c r="AT3315" s="441"/>
      <c r="AU3315" s="441"/>
      <c r="AV3315" s="443"/>
      <c r="AW3315" s="442"/>
      <c r="AY3315" s="441"/>
      <c r="BC3315" s="441"/>
      <c r="BD3315" s="441"/>
      <c r="BE3315" s="441"/>
      <c r="BF3315" s="441"/>
      <c r="BG3315" s="441"/>
      <c r="BH3315" s="441"/>
      <c r="BI3315" s="441"/>
      <c r="BJ3315" s="441"/>
      <c r="BK3315" s="441"/>
    </row>
    <row r="3316" spans="1:63" x14ac:dyDescent="0.25">
      <c r="A3316" s="443"/>
      <c r="B3316" s="438"/>
      <c r="C3316" s="441"/>
      <c r="D3316" s="441"/>
      <c r="E3316" s="441"/>
      <c r="I3316" s="442"/>
      <c r="Q3316" s="443"/>
      <c r="S3316" s="443"/>
      <c r="T3316" s="441"/>
      <c r="U3316" s="444"/>
      <c r="V3316" s="438"/>
      <c r="W3316" s="443"/>
      <c r="X3316" s="443"/>
      <c r="Y3316" s="441"/>
      <c r="Z3316" s="445"/>
      <c r="AA3316" s="441"/>
      <c r="AB3316" s="443"/>
      <c r="AC3316" s="441"/>
      <c r="AD3316" s="444"/>
      <c r="AG3316" s="441"/>
      <c r="AH3316" s="441"/>
      <c r="AI3316" s="443"/>
      <c r="AL3316" s="441"/>
      <c r="AN3316" s="441"/>
      <c r="AO3316" s="443"/>
      <c r="AP3316" s="441"/>
      <c r="AQ3316" s="441"/>
      <c r="AR3316" s="441"/>
      <c r="AS3316" s="441"/>
      <c r="AT3316" s="441"/>
      <c r="AU3316" s="441"/>
      <c r="AV3316" s="443"/>
      <c r="AW3316" s="442"/>
      <c r="AY3316" s="441"/>
      <c r="BC3316" s="441"/>
      <c r="BD3316" s="441"/>
      <c r="BE3316" s="441"/>
      <c r="BF3316" s="441"/>
      <c r="BG3316" s="441"/>
      <c r="BH3316" s="441"/>
      <c r="BI3316" s="441"/>
      <c r="BJ3316" s="441"/>
      <c r="BK3316" s="441"/>
    </row>
    <row r="3317" spans="1:63" x14ac:dyDescent="0.25">
      <c r="A3317" s="443"/>
      <c r="B3317" s="438"/>
      <c r="C3317" s="441"/>
      <c r="D3317" s="441"/>
      <c r="E3317" s="441"/>
      <c r="I3317" s="442"/>
      <c r="Q3317" s="443"/>
      <c r="S3317" s="443"/>
      <c r="T3317" s="441"/>
      <c r="U3317" s="444"/>
      <c r="V3317" s="438"/>
      <c r="W3317" s="443"/>
      <c r="X3317" s="443"/>
      <c r="Y3317" s="441"/>
      <c r="Z3317" s="445"/>
      <c r="AA3317" s="441"/>
      <c r="AB3317" s="443"/>
      <c r="AC3317" s="441"/>
      <c r="AD3317" s="444"/>
      <c r="AG3317" s="441"/>
      <c r="AH3317" s="441"/>
      <c r="AI3317" s="443"/>
      <c r="AL3317" s="441"/>
      <c r="AN3317" s="441"/>
      <c r="AO3317" s="443"/>
      <c r="AP3317" s="441"/>
      <c r="AQ3317" s="441"/>
      <c r="AR3317" s="441"/>
      <c r="AS3317" s="441"/>
      <c r="AT3317" s="441"/>
      <c r="AU3317" s="441"/>
      <c r="AV3317" s="443"/>
      <c r="AW3317" s="442"/>
      <c r="AY3317" s="441"/>
      <c r="BC3317" s="441"/>
      <c r="BD3317" s="441"/>
      <c r="BE3317" s="441"/>
      <c r="BF3317" s="441"/>
      <c r="BG3317" s="441"/>
      <c r="BH3317" s="441"/>
      <c r="BI3317" s="441"/>
      <c r="BJ3317" s="441"/>
      <c r="BK3317" s="441"/>
    </row>
    <row r="3318" spans="1:63" x14ac:dyDescent="0.25">
      <c r="A3318" s="443"/>
      <c r="B3318" s="438"/>
      <c r="C3318" s="441"/>
      <c r="D3318" s="441"/>
      <c r="E3318" s="441"/>
      <c r="I3318" s="442"/>
      <c r="Q3318" s="443"/>
      <c r="S3318" s="443"/>
      <c r="T3318" s="441"/>
      <c r="U3318" s="444"/>
      <c r="V3318" s="438"/>
      <c r="W3318" s="443"/>
      <c r="X3318" s="443"/>
      <c r="Y3318" s="441"/>
      <c r="Z3318" s="445"/>
      <c r="AA3318" s="441"/>
      <c r="AB3318" s="443"/>
      <c r="AC3318" s="441"/>
      <c r="AD3318" s="444"/>
      <c r="AG3318" s="441"/>
      <c r="AH3318" s="441"/>
      <c r="AI3318" s="443"/>
      <c r="AL3318" s="441"/>
      <c r="AN3318" s="441"/>
      <c r="AO3318" s="443"/>
      <c r="AP3318" s="441"/>
      <c r="AQ3318" s="441"/>
      <c r="AR3318" s="441"/>
      <c r="AS3318" s="441"/>
      <c r="AT3318" s="441"/>
      <c r="AU3318" s="441"/>
      <c r="AV3318" s="443"/>
      <c r="AW3318" s="442"/>
      <c r="AY3318" s="441"/>
      <c r="BC3318" s="441"/>
      <c r="BD3318" s="441"/>
      <c r="BE3318" s="441"/>
      <c r="BF3318" s="441"/>
      <c r="BG3318" s="441"/>
      <c r="BH3318" s="441"/>
      <c r="BI3318" s="441"/>
      <c r="BJ3318" s="441"/>
      <c r="BK3318" s="441"/>
    </row>
    <row r="3319" spans="1:63" x14ac:dyDescent="0.25">
      <c r="A3319" s="443"/>
      <c r="B3319" s="438"/>
      <c r="C3319" s="441"/>
      <c r="D3319" s="441"/>
      <c r="E3319" s="441"/>
      <c r="I3319" s="442"/>
      <c r="Q3319" s="443"/>
      <c r="S3319" s="443"/>
      <c r="T3319" s="441"/>
      <c r="U3319" s="444"/>
      <c r="V3319" s="438"/>
      <c r="W3319" s="443"/>
      <c r="X3319" s="443"/>
      <c r="Y3319" s="441"/>
      <c r="Z3319" s="445"/>
      <c r="AA3319" s="441"/>
      <c r="AB3319" s="443"/>
      <c r="AC3319" s="441"/>
      <c r="AD3319" s="444"/>
      <c r="AG3319" s="441"/>
      <c r="AH3319" s="441"/>
      <c r="AI3319" s="443"/>
      <c r="AL3319" s="441"/>
      <c r="AN3319" s="441"/>
      <c r="AO3319" s="443"/>
      <c r="AP3319" s="441"/>
      <c r="AQ3319" s="441"/>
      <c r="AR3319" s="441"/>
      <c r="AS3319" s="441"/>
      <c r="AT3319" s="441"/>
      <c r="AU3319" s="441"/>
      <c r="AV3319" s="443"/>
      <c r="AW3319" s="442"/>
      <c r="AY3319" s="441"/>
      <c r="BC3319" s="441"/>
      <c r="BD3319" s="441"/>
      <c r="BE3319" s="441"/>
      <c r="BF3319" s="441"/>
      <c r="BG3319" s="441"/>
      <c r="BH3319" s="441"/>
      <c r="BI3319" s="441"/>
      <c r="BJ3319" s="441"/>
      <c r="BK3319" s="441"/>
    </row>
    <row r="3320" spans="1:63" x14ac:dyDescent="0.25">
      <c r="A3320" s="443"/>
      <c r="B3320" s="438"/>
      <c r="C3320" s="441"/>
      <c r="D3320" s="441"/>
      <c r="E3320" s="441"/>
      <c r="I3320" s="442"/>
      <c r="Q3320" s="443"/>
      <c r="S3320" s="443"/>
      <c r="T3320" s="441"/>
      <c r="U3320" s="444"/>
      <c r="V3320" s="438"/>
      <c r="W3320" s="443"/>
      <c r="X3320" s="443"/>
      <c r="Y3320" s="441"/>
      <c r="Z3320" s="445"/>
      <c r="AA3320" s="441"/>
      <c r="AB3320" s="443"/>
      <c r="AC3320" s="441"/>
      <c r="AD3320" s="444"/>
      <c r="AG3320" s="441"/>
      <c r="AH3320" s="441"/>
      <c r="AI3320" s="443"/>
      <c r="AL3320" s="441"/>
      <c r="AN3320" s="441"/>
      <c r="AO3320" s="443"/>
      <c r="AP3320" s="441"/>
      <c r="AQ3320" s="441"/>
      <c r="AR3320" s="441"/>
      <c r="AS3320" s="441"/>
      <c r="AT3320" s="441"/>
      <c r="AU3320" s="441"/>
      <c r="AV3320" s="443"/>
      <c r="AW3320" s="442"/>
      <c r="AY3320" s="441"/>
      <c r="BC3320" s="441"/>
      <c r="BD3320" s="441"/>
      <c r="BE3320" s="441"/>
      <c r="BF3320" s="441"/>
      <c r="BG3320" s="441"/>
      <c r="BH3320" s="441"/>
      <c r="BI3320" s="441"/>
      <c r="BJ3320" s="441"/>
      <c r="BK3320" s="441"/>
    </row>
    <row r="3321" spans="1:63" x14ac:dyDescent="0.25">
      <c r="A3321" s="443"/>
      <c r="B3321" s="438"/>
      <c r="C3321" s="441"/>
      <c r="D3321" s="441"/>
      <c r="E3321" s="441"/>
      <c r="I3321" s="442"/>
      <c r="Q3321" s="443"/>
      <c r="S3321" s="443"/>
      <c r="T3321" s="441"/>
      <c r="U3321" s="444"/>
      <c r="V3321" s="438"/>
      <c r="W3321" s="443"/>
      <c r="X3321" s="443"/>
      <c r="Y3321" s="441"/>
      <c r="Z3321" s="445"/>
      <c r="AA3321" s="441"/>
      <c r="AB3321" s="443"/>
      <c r="AC3321" s="441"/>
      <c r="AD3321" s="444"/>
      <c r="AG3321" s="441"/>
      <c r="AH3321" s="441"/>
      <c r="AI3321" s="443"/>
      <c r="AL3321" s="441"/>
      <c r="AN3321" s="441"/>
      <c r="AO3321" s="443"/>
      <c r="AP3321" s="441"/>
      <c r="AQ3321" s="441"/>
      <c r="AR3321" s="441"/>
      <c r="AS3321" s="441"/>
      <c r="AT3321" s="441"/>
      <c r="AU3321" s="441"/>
      <c r="AV3321" s="443"/>
      <c r="AW3321" s="442"/>
      <c r="AY3321" s="441"/>
      <c r="BC3321" s="441"/>
      <c r="BD3321" s="441"/>
      <c r="BE3321" s="441"/>
      <c r="BF3321" s="441"/>
      <c r="BG3321" s="441"/>
      <c r="BH3321" s="441"/>
      <c r="BI3321" s="441"/>
      <c r="BJ3321" s="441"/>
      <c r="BK3321" s="441"/>
    </row>
    <row r="3322" spans="1:63" x14ac:dyDescent="0.25">
      <c r="A3322" s="443"/>
      <c r="B3322" s="438"/>
      <c r="C3322" s="441"/>
      <c r="D3322" s="441"/>
      <c r="E3322" s="441"/>
      <c r="I3322" s="442"/>
      <c r="Q3322" s="443"/>
      <c r="S3322" s="443"/>
      <c r="T3322" s="441"/>
      <c r="U3322" s="444"/>
      <c r="V3322" s="438"/>
      <c r="W3322" s="443"/>
      <c r="X3322" s="443"/>
      <c r="Y3322" s="441"/>
      <c r="Z3322" s="445"/>
      <c r="AA3322" s="441"/>
      <c r="AB3322" s="443"/>
      <c r="AC3322" s="441"/>
      <c r="AD3322" s="444"/>
      <c r="AG3322" s="441"/>
      <c r="AH3322" s="441"/>
      <c r="AI3322" s="443"/>
      <c r="AL3322" s="441"/>
      <c r="AN3322" s="441"/>
      <c r="AO3322" s="443"/>
      <c r="AP3322" s="441"/>
      <c r="AQ3322" s="441"/>
      <c r="AR3322" s="441"/>
      <c r="AS3322" s="441"/>
      <c r="AT3322" s="441"/>
      <c r="AU3322" s="441"/>
      <c r="AV3322" s="443"/>
      <c r="AW3322" s="442"/>
      <c r="AY3322" s="441"/>
      <c r="BC3322" s="441"/>
      <c r="BD3322" s="441"/>
      <c r="BE3322" s="441"/>
      <c r="BF3322" s="441"/>
      <c r="BG3322" s="441"/>
      <c r="BH3322" s="441"/>
      <c r="BI3322" s="441"/>
      <c r="BJ3322" s="441"/>
      <c r="BK3322" s="441"/>
    </row>
    <row r="3323" spans="1:63" x14ac:dyDescent="0.25">
      <c r="A3323" s="443"/>
      <c r="B3323" s="438"/>
      <c r="C3323" s="441"/>
      <c r="D3323" s="441"/>
      <c r="E3323" s="441"/>
      <c r="I3323" s="442"/>
      <c r="Q3323" s="443"/>
      <c r="S3323" s="443"/>
      <c r="T3323" s="441"/>
      <c r="U3323" s="444"/>
      <c r="V3323" s="438"/>
      <c r="W3323" s="443"/>
      <c r="X3323" s="443"/>
      <c r="Y3323" s="441"/>
      <c r="Z3323" s="445"/>
      <c r="AA3323" s="441"/>
      <c r="AB3323" s="443"/>
      <c r="AC3323" s="441"/>
      <c r="AD3323" s="444"/>
      <c r="AG3323" s="441"/>
      <c r="AH3323" s="441"/>
      <c r="AI3323" s="443"/>
      <c r="AL3323" s="441"/>
      <c r="AN3323" s="441"/>
      <c r="AO3323" s="443"/>
      <c r="AP3323" s="441"/>
      <c r="AQ3323" s="441"/>
      <c r="AR3323" s="441"/>
      <c r="AS3323" s="441"/>
      <c r="AT3323" s="441"/>
      <c r="AU3323" s="441"/>
      <c r="AV3323" s="443"/>
      <c r="AW3323" s="442"/>
      <c r="AY3323" s="441"/>
      <c r="BC3323" s="441"/>
      <c r="BD3323" s="441"/>
      <c r="BE3323" s="441"/>
      <c r="BF3323" s="441"/>
      <c r="BG3323" s="441"/>
      <c r="BH3323" s="441"/>
      <c r="BI3323" s="441"/>
      <c r="BJ3323" s="441"/>
      <c r="BK3323" s="441"/>
    </row>
    <row r="3324" spans="1:63" x14ac:dyDescent="0.25">
      <c r="A3324" s="443"/>
      <c r="B3324" s="438"/>
      <c r="C3324" s="441"/>
      <c r="D3324" s="441"/>
      <c r="E3324" s="441"/>
      <c r="I3324" s="442"/>
      <c r="Q3324" s="443"/>
      <c r="S3324" s="443"/>
      <c r="T3324" s="441"/>
      <c r="U3324" s="444"/>
      <c r="V3324" s="438"/>
      <c r="W3324" s="443"/>
      <c r="X3324" s="443"/>
      <c r="Y3324" s="441"/>
      <c r="Z3324" s="445"/>
      <c r="AA3324" s="441"/>
      <c r="AB3324" s="443"/>
      <c r="AC3324" s="441"/>
      <c r="AD3324" s="444"/>
      <c r="AG3324" s="441"/>
      <c r="AH3324" s="441"/>
      <c r="AI3324" s="443"/>
      <c r="AL3324" s="441"/>
      <c r="AN3324" s="441"/>
      <c r="AO3324" s="443"/>
      <c r="AP3324" s="441"/>
      <c r="AQ3324" s="441"/>
      <c r="AR3324" s="441"/>
      <c r="AS3324" s="441"/>
      <c r="AT3324" s="441"/>
      <c r="AU3324" s="441"/>
      <c r="AV3324" s="443"/>
      <c r="AW3324" s="442"/>
      <c r="AY3324" s="441"/>
      <c r="BC3324" s="441"/>
      <c r="BD3324" s="441"/>
      <c r="BE3324" s="441"/>
      <c r="BF3324" s="441"/>
      <c r="BG3324" s="441"/>
      <c r="BH3324" s="441"/>
      <c r="BI3324" s="441"/>
      <c r="BJ3324" s="441"/>
      <c r="BK3324" s="441"/>
    </row>
    <row r="3325" spans="1:63" x14ac:dyDescent="0.25">
      <c r="A3325" s="443"/>
      <c r="B3325" s="438"/>
      <c r="C3325" s="441"/>
      <c r="D3325" s="441"/>
      <c r="E3325" s="441"/>
      <c r="I3325" s="442"/>
      <c r="Q3325" s="443"/>
      <c r="S3325" s="443"/>
      <c r="T3325" s="441"/>
      <c r="U3325" s="444"/>
      <c r="V3325" s="438"/>
      <c r="W3325" s="443"/>
      <c r="X3325" s="443"/>
      <c r="Y3325" s="441"/>
      <c r="Z3325" s="445"/>
      <c r="AA3325" s="441"/>
      <c r="AB3325" s="443"/>
      <c r="AC3325" s="441"/>
      <c r="AD3325" s="444"/>
      <c r="AG3325" s="441"/>
      <c r="AH3325" s="441"/>
      <c r="AI3325" s="443"/>
      <c r="AL3325" s="441"/>
      <c r="AN3325" s="441"/>
      <c r="AO3325" s="443"/>
      <c r="AP3325" s="441"/>
      <c r="AQ3325" s="441"/>
      <c r="AR3325" s="441"/>
      <c r="AS3325" s="441"/>
      <c r="AT3325" s="441"/>
      <c r="AU3325" s="441"/>
      <c r="AV3325" s="443"/>
      <c r="AW3325" s="442"/>
      <c r="AY3325" s="441"/>
      <c r="BC3325" s="441"/>
      <c r="BD3325" s="441"/>
      <c r="BE3325" s="441"/>
      <c r="BF3325" s="441"/>
      <c r="BG3325" s="441"/>
      <c r="BH3325" s="441"/>
      <c r="BI3325" s="441"/>
      <c r="BJ3325" s="441"/>
      <c r="BK3325" s="441"/>
    </row>
    <row r="3326" spans="1:63" x14ac:dyDescent="0.25">
      <c r="A3326" s="443"/>
      <c r="B3326" s="438"/>
      <c r="C3326" s="441"/>
      <c r="D3326" s="441"/>
      <c r="E3326" s="441"/>
      <c r="I3326" s="442"/>
      <c r="Q3326" s="443"/>
      <c r="S3326" s="443"/>
      <c r="T3326" s="441"/>
      <c r="U3326" s="444"/>
      <c r="V3326" s="438"/>
      <c r="W3326" s="443"/>
      <c r="X3326" s="443"/>
      <c r="Y3326" s="441"/>
      <c r="Z3326" s="445"/>
      <c r="AA3326" s="441"/>
      <c r="AB3326" s="443"/>
      <c r="AC3326" s="441"/>
      <c r="AD3326" s="444"/>
      <c r="AG3326" s="441"/>
      <c r="AH3326" s="441"/>
      <c r="AI3326" s="443"/>
      <c r="AL3326" s="441"/>
      <c r="AN3326" s="441"/>
      <c r="AO3326" s="443"/>
      <c r="AP3326" s="441"/>
      <c r="AQ3326" s="441"/>
      <c r="AR3326" s="441"/>
      <c r="AS3326" s="441"/>
      <c r="AT3326" s="441"/>
      <c r="AU3326" s="441"/>
      <c r="AV3326" s="443"/>
      <c r="AW3326" s="442"/>
      <c r="AY3326" s="441"/>
      <c r="BC3326" s="441"/>
      <c r="BD3326" s="441"/>
      <c r="BE3326" s="441"/>
      <c r="BF3326" s="441"/>
      <c r="BG3326" s="441"/>
      <c r="BH3326" s="441"/>
      <c r="BI3326" s="441"/>
      <c r="BJ3326" s="441"/>
      <c r="BK3326" s="441"/>
    </row>
    <row r="3327" spans="1:63" x14ac:dyDescent="0.25">
      <c r="A3327" s="443"/>
      <c r="B3327" s="438"/>
      <c r="C3327" s="441"/>
      <c r="D3327" s="441"/>
      <c r="E3327" s="441"/>
      <c r="I3327" s="442"/>
      <c r="Q3327" s="443"/>
      <c r="S3327" s="443"/>
      <c r="T3327" s="441"/>
      <c r="U3327" s="444"/>
      <c r="V3327" s="438"/>
      <c r="W3327" s="443"/>
      <c r="X3327" s="443"/>
      <c r="Y3327" s="441"/>
      <c r="Z3327" s="445"/>
      <c r="AA3327" s="441"/>
      <c r="AB3327" s="443"/>
      <c r="AC3327" s="441"/>
      <c r="AD3327" s="444"/>
      <c r="AG3327" s="441"/>
      <c r="AH3327" s="441"/>
      <c r="AI3327" s="443"/>
      <c r="AL3327" s="441"/>
      <c r="AN3327" s="441"/>
      <c r="AO3327" s="443"/>
      <c r="AP3327" s="441"/>
      <c r="AQ3327" s="441"/>
      <c r="AR3327" s="441"/>
      <c r="AS3327" s="441"/>
      <c r="AT3327" s="441"/>
      <c r="AU3327" s="441"/>
      <c r="AV3327" s="443"/>
      <c r="AW3327" s="442"/>
      <c r="AY3327" s="441"/>
      <c r="BC3327" s="441"/>
      <c r="BD3327" s="441"/>
      <c r="BE3327" s="441"/>
      <c r="BF3327" s="441"/>
      <c r="BG3327" s="441"/>
      <c r="BH3327" s="441"/>
      <c r="BI3327" s="441"/>
      <c r="BJ3327" s="441"/>
      <c r="BK3327" s="441"/>
    </row>
    <row r="3328" spans="1:63" x14ac:dyDescent="0.25">
      <c r="A3328" s="443"/>
      <c r="B3328" s="438"/>
      <c r="C3328" s="441"/>
      <c r="D3328" s="441"/>
      <c r="E3328" s="441"/>
      <c r="I3328" s="442"/>
      <c r="Q3328" s="443"/>
      <c r="S3328" s="443"/>
      <c r="T3328" s="441"/>
      <c r="U3328" s="444"/>
      <c r="V3328" s="438"/>
      <c r="W3328" s="443"/>
      <c r="X3328" s="443"/>
      <c r="Y3328" s="441"/>
      <c r="Z3328" s="445"/>
      <c r="AA3328" s="441"/>
      <c r="AB3328" s="443"/>
      <c r="AC3328" s="441"/>
      <c r="AD3328" s="444"/>
      <c r="AG3328" s="441"/>
      <c r="AH3328" s="441"/>
      <c r="AI3328" s="443"/>
      <c r="AL3328" s="441"/>
      <c r="AN3328" s="441"/>
      <c r="AO3328" s="443"/>
      <c r="AP3328" s="441"/>
      <c r="AQ3328" s="441"/>
      <c r="AR3328" s="441"/>
      <c r="AS3328" s="441"/>
      <c r="AT3328" s="441"/>
      <c r="AU3328" s="441"/>
      <c r="AV3328" s="443"/>
      <c r="AW3328" s="442"/>
      <c r="AY3328" s="441"/>
      <c r="BC3328" s="441"/>
      <c r="BD3328" s="441"/>
      <c r="BE3328" s="441"/>
      <c r="BF3328" s="441"/>
      <c r="BG3328" s="441"/>
      <c r="BH3328" s="441"/>
      <c r="BI3328" s="441"/>
      <c r="BJ3328" s="441"/>
      <c r="BK3328" s="441"/>
    </row>
    <row r="3329" spans="1:63" x14ac:dyDescent="0.25">
      <c r="A3329" s="443"/>
      <c r="B3329" s="438"/>
      <c r="C3329" s="441"/>
      <c r="D3329" s="441"/>
      <c r="E3329" s="441"/>
      <c r="I3329" s="442"/>
      <c r="Q3329" s="443"/>
      <c r="S3329" s="443"/>
      <c r="T3329" s="441"/>
      <c r="U3329" s="444"/>
      <c r="V3329" s="438"/>
      <c r="W3329" s="443"/>
      <c r="X3329" s="443"/>
      <c r="Y3329" s="441"/>
      <c r="Z3329" s="445"/>
      <c r="AA3329" s="441"/>
      <c r="AB3329" s="443"/>
      <c r="AC3329" s="441"/>
      <c r="AD3329" s="444"/>
      <c r="AG3329" s="441"/>
      <c r="AH3329" s="441"/>
      <c r="AI3329" s="443"/>
      <c r="AL3329" s="441"/>
      <c r="AN3329" s="441"/>
      <c r="AO3329" s="443"/>
      <c r="AP3329" s="441"/>
      <c r="AQ3329" s="441"/>
      <c r="AR3329" s="441"/>
      <c r="AS3329" s="441"/>
      <c r="AT3329" s="441"/>
      <c r="AU3329" s="441"/>
      <c r="AV3329" s="443"/>
      <c r="AW3329" s="442"/>
      <c r="AY3329" s="441"/>
      <c r="BC3329" s="441"/>
      <c r="BD3329" s="441"/>
      <c r="BE3329" s="441"/>
      <c r="BF3329" s="441"/>
      <c r="BG3329" s="441"/>
      <c r="BH3329" s="441"/>
      <c r="BI3329" s="441"/>
      <c r="BJ3329" s="441"/>
      <c r="BK3329" s="441"/>
    </row>
    <row r="3330" spans="1:63" x14ac:dyDescent="0.25">
      <c r="A3330" s="443"/>
      <c r="B3330" s="438"/>
      <c r="C3330" s="441"/>
      <c r="D3330" s="441"/>
      <c r="E3330" s="441"/>
      <c r="I3330" s="442"/>
      <c r="Q3330" s="443"/>
      <c r="S3330" s="443"/>
      <c r="T3330" s="441"/>
      <c r="U3330" s="444"/>
      <c r="V3330" s="438"/>
      <c r="W3330" s="443"/>
      <c r="X3330" s="443"/>
      <c r="Y3330" s="441"/>
      <c r="Z3330" s="445"/>
      <c r="AA3330" s="441"/>
      <c r="AB3330" s="443"/>
      <c r="AC3330" s="441"/>
      <c r="AD3330" s="444"/>
      <c r="AG3330" s="441"/>
      <c r="AH3330" s="441"/>
      <c r="AI3330" s="443"/>
      <c r="AL3330" s="441"/>
      <c r="AN3330" s="441"/>
      <c r="AO3330" s="443"/>
      <c r="AP3330" s="441"/>
      <c r="AQ3330" s="441"/>
      <c r="AR3330" s="441"/>
      <c r="AS3330" s="441"/>
      <c r="AT3330" s="441"/>
      <c r="AU3330" s="441"/>
      <c r="AV3330" s="443"/>
      <c r="AW3330" s="442"/>
      <c r="AY3330" s="441"/>
      <c r="BC3330" s="441"/>
      <c r="BD3330" s="441"/>
      <c r="BE3330" s="441"/>
      <c r="BF3330" s="441"/>
      <c r="BG3330" s="441"/>
      <c r="BH3330" s="441"/>
      <c r="BI3330" s="441"/>
      <c r="BJ3330" s="441"/>
      <c r="BK3330" s="441"/>
    </row>
    <row r="3331" spans="1:63" x14ac:dyDescent="0.25">
      <c r="A3331" s="443"/>
      <c r="B3331" s="438"/>
      <c r="C3331" s="441"/>
      <c r="D3331" s="441"/>
      <c r="E3331" s="441"/>
      <c r="I3331" s="442"/>
      <c r="Q3331" s="443"/>
      <c r="S3331" s="443"/>
      <c r="T3331" s="441"/>
      <c r="U3331" s="444"/>
      <c r="V3331" s="438"/>
      <c r="W3331" s="443"/>
      <c r="X3331" s="443"/>
      <c r="Y3331" s="441"/>
      <c r="Z3331" s="445"/>
      <c r="AA3331" s="441"/>
      <c r="AB3331" s="443"/>
      <c r="AC3331" s="441"/>
      <c r="AD3331" s="444"/>
      <c r="AG3331" s="441"/>
      <c r="AH3331" s="441"/>
      <c r="AI3331" s="443"/>
      <c r="AL3331" s="441"/>
      <c r="AN3331" s="441"/>
      <c r="AO3331" s="443"/>
      <c r="AP3331" s="441"/>
      <c r="AQ3331" s="441"/>
      <c r="AR3331" s="441"/>
      <c r="AS3331" s="441"/>
      <c r="AT3331" s="441"/>
      <c r="AU3331" s="441"/>
      <c r="AV3331" s="443"/>
      <c r="AW3331" s="442"/>
      <c r="AY3331" s="441"/>
      <c r="BC3331" s="441"/>
      <c r="BD3331" s="441"/>
      <c r="BE3331" s="441"/>
      <c r="BF3331" s="441"/>
      <c r="BG3331" s="441"/>
      <c r="BH3331" s="441"/>
      <c r="BI3331" s="441"/>
      <c r="BJ3331" s="441"/>
      <c r="BK3331" s="441"/>
    </row>
    <row r="3332" spans="1:63" x14ac:dyDescent="0.25">
      <c r="A3332" s="443"/>
      <c r="B3332" s="438"/>
      <c r="C3332" s="441"/>
      <c r="D3332" s="441"/>
      <c r="E3332" s="441"/>
      <c r="I3332" s="442"/>
      <c r="Q3332" s="443"/>
      <c r="S3332" s="443"/>
      <c r="T3332" s="441"/>
      <c r="U3332" s="444"/>
      <c r="V3332" s="438"/>
      <c r="W3332" s="443"/>
      <c r="X3332" s="443"/>
      <c r="Y3332" s="441"/>
      <c r="Z3332" s="445"/>
      <c r="AA3332" s="441"/>
      <c r="AB3332" s="443"/>
      <c r="AC3332" s="441"/>
      <c r="AD3332" s="444"/>
      <c r="AG3332" s="441"/>
      <c r="AH3332" s="441"/>
      <c r="AI3332" s="443"/>
      <c r="AL3332" s="441"/>
      <c r="AN3332" s="441"/>
      <c r="AO3332" s="443"/>
      <c r="AP3332" s="441"/>
      <c r="AQ3332" s="441"/>
      <c r="AR3332" s="441"/>
      <c r="AS3332" s="441"/>
      <c r="AT3332" s="441"/>
      <c r="AU3332" s="441"/>
      <c r="AV3332" s="443"/>
      <c r="AW3332" s="442"/>
      <c r="AY3332" s="441"/>
      <c r="BC3332" s="441"/>
      <c r="BD3332" s="441"/>
      <c r="BE3332" s="441"/>
      <c r="BF3332" s="441"/>
      <c r="BG3332" s="441"/>
      <c r="BH3332" s="441"/>
      <c r="BI3332" s="441"/>
      <c r="BJ3332" s="441"/>
      <c r="BK3332" s="441"/>
    </row>
    <row r="3333" spans="1:63" x14ac:dyDescent="0.25">
      <c r="A3333" s="443"/>
      <c r="B3333" s="438"/>
      <c r="C3333" s="441"/>
      <c r="D3333" s="441"/>
      <c r="E3333" s="441"/>
      <c r="I3333" s="442"/>
      <c r="Q3333" s="443"/>
      <c r="S3333" s="443"/>
      <c r="T3333" s="441"/>
      <c r="U3333" s="444"/>
      <c r="V3333" s="438"/>
      <c r="W3333" s="443"/>
      <c r="X3333" s="443"/>
      <c r="Y3333" s="441"/>
      <c r="Z3333" s="445"/>
      <c r="AA3333" s="441"/>
      <c r="AB3333" s="443"/>
      <c r="AC3333" s="441"/>
      <c r="AD3333" s="444"/>
      <c r="AG3333" s="441"/>
      <c r="AH3333" s="441"/>
      <c r="AI3333" s="443"/>
      <c r="AL3333" s="441"/>
      <c r="AN3333" s="441"/>
      <c r="AO3333" s="443"/>
      <c r="AP3333" s="441"/>
      <c r="AQ3333" s="441"/>
      <c r="AR3333" s="441"/>
      <c r="AS3333" s="441"/>
      <c r="AT3333" s="441"/>
      <c r="AU3333" s="441"/>
      <c r="AV3333" s="443"/>
      <c r="AW3333" s="442"/>
      <c r="AY3333" s="441"/>
      <c r="BC3333" s="441"/>
      <c r="BD3333" s="441"/>
      <c r="BE3333" s="441"/>
      <c r="BF3333" s="441"/>
      <c r="BG3333" s="441"/>
      <c r="BH3333" s="441"/>
      <c r="BI3333" s="441"/>
      <c r="BJ3333" s="441"/>
      <c r="BK3333" s="441"/>
    </row>
    <row r="3334" spans="1:63" x14ac:dyDescent="0.25">
      <c r="A3334" s="443"/>
      <c r="B3334" s="438"/>
      <c r="C3334" s="441"/>
      <c r="D3334" s="441"/>
      <c r="E3334" s="441"/>
      <c r="I3334" s="442"/>
      <c r="Q3334" s="443"/>
      <c r="S3334" s="443"/>
      <c r="T3334" s="441"/>
      <c r="U3334" s="444"/>
      <c r="V3334" s="438"/>
      <c r="W3334" s="443"/>
      <c r="X3334" s="443"/>
      <c r="Y3334" s="441"/>
      <c r="Z3334" s="445"/>
      <c r="AA3334" s="441"/>
      <c r="AB3334" s="443"/>
      <c r="AC3334" s="441"/>
      <c r="AD3334" s="444"/>
      <c r="AG3334" s="441"/>
      <c r="AH3334" s="441"/>
      <c r="AI3334" s="443"/>
      <c r="AL3334" s="441"/>
      <c r="AN3334" s="441"/>
      <c r="AO3334" s="443"/>
      <c r="AP3334" s="441"/>
      <c r="AQ3334" s="441"/>
      <c r="AR3334" s="441"/>
      <c r="AS3334" s="441"/>
      <c r="AT3334" s="441"/>
      <c r="AU3334" s="441"/>
      <c r="AV3334" s="443"/>
      <c r="AW3334" s="442"/>
      <c r="AY3334" s="441"/>
      <c r="BC3334" s="441"/>
      <c r="BD3334" s="441"/>
      <c r="BE3334" s="441"/>
      <c r="BF3334" s="441"/>
      <c r="BG3334" s="441"/>
      <c r="BH3334" s="441"/>
      <c r="BI3334" s="441"/>
      <c r="BJ3334" s="441"/>
      <c r="BK3334" s="441"/>
    </row>
    <row r="3335" spans="1:63" x14ac:dyDescent="0.25">
      <c r="A3335" s="443"/>
      <c r="B3335" s="438"/>
      <c r="C3335" s="441"/>
      <c r="D3335" s="441"/>
      <c r="E3335" s="441"/>
      <c r="I3335" s="442"/>
      <c r="Q3335" s="443"/>
      <c r="S3335" s="443"/>
      <c r="T3335" s="441"/>
      <c r="U3335" s="444"/>
      <c r="V3335" s="438"/>
      <c r="W3335" s="443"/>
      <c r="X3335" s="443"/>
      <c r="Y3335" s="441"/>
      <c r="Z3335" s="445"/>
      <c r="AA3335" s="441"/>
      <c r="AB3335" s="443"/>
      <c r="AC3335" s="441"/>
      <c r="AD3335" s="444"/>
      <c r="AG3335" s="441"/>
      <c r="AH3335" s="441"/>
      <c r="AI3335" s="443"/>
      <c r="AL3335" s="441"/>
      <c r="AN3335" s="441"/>
      <c r="AO3335" s="443"/>
      <c r="AP3335" s="441"/>
      <c r="AQ3335" s="441"/>
      <c r="AR3335" s="441"/>
      <c r="AS3335" s="441"/>
      <c r="AT3335" s="441"/>
      <c r="AU3335" s="441"/>
      <c r="AV3335" s="443"/>
      <c r="AW3335" s="442"/>
      <c r="AY3335" s="441"/>
      <c r="BC3335" s="441"/>
      <c r="BD3335" s="441"/>
      <c r="BE3335" s="441"/>
      <c r="BF3335" s="441"/>
      <c r="BG3335" s="441"/>
      <c r="BH3335" s="441"/>
      <c r="BI3335" s="441"/>
      <c r="BJ3335" s="441"/>
      <c r="BK3335" s="441"/>
    </row>
    <row r="3336" spans="1:63" x14ac:dyDescent="0.25">
      <c r="A3336" s="443"/>
      <c r="B3336" s="438"/>
      <c r="C3336" s="441"/>
      <c r="D3336" s="441"/>
      <c r="E3336" s="441"/>
      <c r="I3336" s="442"/>
      <c r="Q3336" s="443"/>
      <c r="S3336" s="443"/>
      <c r="T3336" s="441"/>
      <c r="U3336" s="444"/>
      <c r="V3336" s="438"/>
      <c r="W3336" s="443"/>
      <c r="X3336" s="443"/>
      <c r="Y3336" s="441"/>
      <c r="Z3336" s="445"/>
      <c r="AA3336" s="441"/>
      <c r="AB3336" s="443"/>
      <c r="AC3336" s="441"/>
      <c r="AD3336" s="444"/>
      <c r="AG3336" s="441"/>
      <c r="AH3336" s="441"/>
      <c r="AI3336" s="443"/>
      <c r="AL3336" s="441"/>
      <c r="AN3336" s="441"/>
      <c r="AO3336" s="443"/>
      <c r="AP3336" s="441"/>
      <c r="AQ3336" s="441"/>
      <c r="AR3336" s="441"/>
      <c r="AS3336" s="441"/>
      <c r="AT3336" s="441"/>
      <c r="AU3336" s="441"/>
      <c r="AV3336" s="443"/>
      <c r="AW3336" s="442"/>
      <c r="AY3336" s="441"/>
      <c r="BC3336" s="441"/>
      <c r="BD3336" s="441"/>
      <c r="BE3336" s="441"/>
      <c r="BF3336" s="441"/>
      <c r="BG3336" s="441"/>
      <c r="BH3336" s="441"/>
      <c r="BI3336" s="441"/>
      <c r="BJ3336" s="441"/>
      <c r="BK3336" s="441"/>
    </row>
    <row r="3337" spans="1:63" x14ac:dyDescent="0.25">
      <c r="A3337" s="443"/>
      <c r="B3337" s="438"/>
      <c r="C3337" s="441"/>
      <c r="D3337" s="441"/>
      <c r="E3337" s="441"/>
      <c r="I3337" s="442"/>
      <c r="Q3337" s="443"/>
      <c r="S3337" s="443"/>
      <c r="T3337" s="441"/>
      <c r="U3337" s="444"/>
      <c r="V3337" s="438"/>
      <c r="W3337" s="443"/>
      <c r="X3337" s="443"/>
      <c r="Y3337" s="441"/>
      <c r="Z3337" s="445"/>
      <c r="AA3337" s="441"/>
      <c r="AB3337" s="443"/>
      <c r="AC3337" s="441"/>
      <c r="AD3337" s="444"/>
      <c r="AG3337" s="441"/>
      <c r="AH3337" s="441"/>
      <c r="AI3337" s="443"/>
      <c r="AL3337" s="441"/>
      <c r="AN3337" s="441"/>
      <c r="AO3337" s="443"/>
      <c r="AP3337" s="441"/>
      <c r="AQ3337" s="441"/>
      <c r="AR3337" s="441"/>
      <c r="AS3337" s="441"/>
      <c r="AT3337" s="441"/>
      <c r="AU3337" s="441"/>
      <c r="AV3337" s="443"/>
      <c r="AW3337" s="442"/>
      <c r="AY3337" s="441"/>
      <c r="BC3337" s="441"/>
      <c r="BD3337" s="441"/>
      <c r="BE3337" s="441"/>
      <c r="BF3337" s="441"/>
      <c r="BG3337" s="441"/>
      <c r="BH3337" s="441"/>
      <c r="BI3337" s="441"/>
      <c r="BJ3337" s="441"/>
      <c r="BK3337" s="441"/>
    </row>
    <row r="3338" spans="1:63" x14ac:dyDescent="0.25">
      <c r="A3338" s="443"/>
      <c r="B3338" s="438"/>
      <c r="C3338" s="441"/>
      <c r="D3338" s="441"/>
      <c r="E3338" s="441"/>
      <c r="I3338" s="442"/>
      <c r="Q3338" s="443"/>
      <c r="S3338" s="443"/>
      <c r="T3338" s="441"/>
      <c r="U3338" s="444"/>
      <c r="V3338" s="438"/>
      <c r="W3338" s="443"/>
      <c r="X3338" s="443"/>
      <c r="Y3338" s="441"/>
      <c r="Z3338" s="445"/>
      <c r="AA3338" s="441"/>
      <c r="AB3338" s="443"/>
      <c r="AC3338" s="441"/>
      <c r="AD3338" s="444"/>
      <c r="AG3338" s="441"/>
      <c r="AH3338" s="441"/>
      <c r="AI3338" s="443"/>
      <c r="AL3338" s="441"/>
      <c r="AN3338" s="441"/>
      <c r="AO3338" s="443"/>
      <c r="AP3338" s="441"/>
      <c r="AQ3338" s="441"/>
      <c r="AR3338" s="441"/>
      <c r="AS3338" s="441"/>
      <c r="AT3338" s="441"/>
      <c r="AU3338" s="441"/>
      <c r="AV3338" s="443"/>
      <c r="AW3338" s="442"/>
      <c r="AY3338" s="441"/>
      <c r="BC3338" s="441"/>
      <c r="BD3338" s="441"/>
      <c r="BE3338" s="441"/>
      <c r="BF3338" s="441"/>
      <c r="BG3338" s="441"/>
      <c r="BH3338" s="441"/>
      <c r="BI3338" s="441"/>
      <c r="BJ3338" s="441"/>
      <c r="BK3338" s="441"/>
    </row>
    <row r="3339" spans="1:63" x14ac:dyDescent="0.25">
      <c r="A3339" s="443"/>
      <c r="B3339" s="438"/>
      <c r="C3339" s="441"/>
      <c r="D3339" s="441"/>
      <c r="E3339" s="441"/>
      <c r="I3339" s="442"/>
      <c r="Q3339" s="443"/>
      <c r="S3339" s="443"/>
      <c r="T3339" s="441"/>
      <c r="U3339" s="444"/>
      <c r="V3339" s="438"/>
      <c r="W3339" s="443"/>
      <c r="X3339" s="443"/>
      <c r="Y3339" s="441"/>
      <c r="Z3339" s="445"/>
      <c r="AA3339" s="441"/>
      <c r="AB3339" s="443"/>
      <c r="AC3339" s="441"/>
      <c r="AD3339" s="444"/>
      <c r="AG3339" s="441"/>
      <c r="AH3339" s="441"/>
      <c r="AI3339" s="443"/>
      <c r="AL3339" s="441"/>
      <c r="AN3339" s="441"/>
      <c r="AO3339" s="443"/>
      <c r="AP3339" s="441"/>
      <c r="AQ3339" s="441"/>
      <c r="AR3339" s="441"/>
      <c r="AS3339" s="441"/>
      <c r="AT3339" s="441"/>
      <c r="AU3339" s="441"/>
      <c r="AV3339" s="443"/>
      <c r="AW3339" s="442"/>
      <c r="AY3339" s="441"/>
      <c r="BC3339" s="441"/>
      <c r="BD3339" s="441"/>
      <c r="BE3339" s="441"/>
      <c r="BF3339" s="441"/>
      <c r="BG3339" s="441"/>
      <c r="BH3339" s="441"/>
      <c r="BI3339" s="441"/>
      <c r="BJ3339" s="441"/>
      <c r="BK3339" s="441"/>
    </row>
    <row r="3340" spans="1:63" x14ac:dyDescent="0.25">
      <c r="A3340" s="443"/>
      <c r="B3340" s="438"/>
      <c r="C3340" s="441"/>
      <c r="D3340" s="441"/>
      <c r="E3340" s="441"/>
      <c r="I3340" s="442"/>
      <c r="Q3340" s="443"/>
      <c r="S3340" s="443"/>
      <c r="T3340" s="441"/>
      <c r="U3340" s="444"/>
      <c r="V3340" s="438"/>
      <c r="W3340" s="443"/>
      <c r="X3340" s="443"/>
      <c r="Y3340" s="441"/>
      <c r="Z3340" s="445"/>
      <c r="AA3340" s="441"/>
      <c r="AB3340" s="443"/>
      <c r="AC3340" s="441"/>
      <c r="AD3340" s="444"/>
      <c r="AG3340" s="441"/>
      <c r="AH3340" s="441"/>
      <c r="AI3340" s="443"/>
      <c r="AL3340" s="441"/>
      <c r="AN3340" s="441"/>
      <c r="AO3340" s="443"/>
      <c r="AP3340" s="441"/>
      <c r="AQ3340" s="441"/>
      <c r="AR3340" s="441"/>
      <c r="AS3340" s="441"/>
      <c r="AT3340" s="441"/>
      <c r="AU3340" s="441"/>
      <c r="AV3340" s="443"/>
      <c r="AW3340" s="442"/>
      <c r="AY3340" s="441"/>
      <c r="BC3340" s="441"/>
      <c r="BD3340" s="441"/>
      <c r="BE3340" s="441"/>
      <c r="BF3340" s="441"/>
      <c r="BG3340" s="441"/>
      <c r="BH3340" s="441"/>
      <c r="BI3340" s="441"/>
      <c r="BJ3340" s="441"/>
      <c r="BK3340" s="441"/>
    </row>
    <row r="3341" spans="1:63" x14ac:dyDescent="0.25">
      <c r="A3341" s="443"/>
      <c r="B3341" s="438"/>
      <c r="C3341" s="441"/>
      <c r="D3341" s="441"/>
      <c r="E3341" s="441"/>
      <c r="I3341" s="442"/>
      <c r="Q3341" s="443"/>
      <c r="S3341" s="443"/>
      <c r="T3341" s="441"/>
      <c r="U3341" s="444"/>
      <c r="V3341" s="438"/>
      <c r="W3341" s="443"/>
      <c r="X3341" s="443"/>
      <c r="Y3341" s="441"/>
      <c r="Z3341" s="445"/>
      <c r="AA3341" s="441"/>
      <c r="AB3341" s="443"/>
      <c r="AC3341" s="441"/>
      <c r="AD3341" s="444"/>
      <c r="AG3341" s="441"/>
      <c r="AH3341" s="441"/>
      <c r="AI3341" s="443"/>
      <c r="AL3341" s="441"/>
      <c r="AN3341" s="441"/>
      <c r="AO3341" s="443"/>
      <c r="AP3341" s="441"/>
      <c r="AQ3341" s="441"/>
      <c r="AR3341" s="441"/>
      <c r="AS3341" s="441"/>
      <c r="AT3341" s="441"/>
      <c r="AU3341" s="441"/>
      <c r="AV3341" s="443"/>
      <c r="AW3341" s="442"/>
      <c r="AY3341" s="441"/>
      <c r="BC3341" s="441"/>
      <c r="BD3341" s="441"/>
      <c r="BE3341" s="441"/>
      <c r="BF3341" s="441"/>
      <c r="BG3341" s="441"/>
      <c r="BH3341" s="441"/>
      <c r="BI3341" s="441"/>
      <c r="BJ3341" s="441"/>
      <c r="BK3341" s="441"/>
    </row>
    <row r="3342" spans="1:63" x14ac:dyDescent="0.25">
      <c r="A3342" s="443"/>
      <c r="B3342" s="438"/>
      <c r="C3342" s="441"/>
      <c r="D3342" s="441"/>
      <c r="E3342" s="441"/>
      <c r="I3342" s="442"/>
      <c r="Q3342" s="443"/>
      <c r="S3342" s="443"/>
      <c r="T3342" s="441"/>
      <c r="U3342" s="444"/>
      <c r="V3342" s="438"/>
      <c r="W3342" s="443"/>
      <c r="X3342" s="443"/>
      <c r="Y3342" s="441"/>
      <c r="Z3342" s="445"/>
      <c r="AA3342" s="441"/>
      <c r="AB3342" s="443"/>
      <c r="AC3342" s="441"/>
      <c r="AD3342" s="444"/>
      <c r="AG3342" s="441"/>
      <c r="AH3342" s="441"/>
      <c r="AI3342" s="443"/>
      <c r="AL3342" s="441"/>
      <c r="AN3342" s="441"/>
      <c r="AO3342" s="443"/>
      <c r="AP3342" s="441"/>
      <c r="AQ3342" s="441"/>
      <c r="AR3342" s="441"/>
      <c r="AS3342" s="441"/>
      <c r="AT3342" s="441"/>
      <c r="AU3342" s="441"/>
      <c r="AV3342" s="443"/>
      <c r="AW3342" s="442"/>
      <c r="AY3342" s="441"/>
      <c r="BC3342" s="441"/>
      <c r="BD3342" s="441"/>
      <c r="BE3342" s="441"/>
      <c r="BF3342" s="441"/>
      <c r="BG3342" s="441"/>
      <c r="BH3342" s="441"/>
      <c r="BI3342" s="441"/>
      <c r="BJ3342" s="441"/>
      <c r="BK3342" s="441"/>
    </row>
    <row r="3343" spans="1:63" x14ac:dyDescent="0.25">
      <c r="A3343" s="443"/>
      <c r="B3343" s="438"/>
      <c r="C3343" s="441"/>
      <c r="D3343" s="441"/>
      <c r="E3343" s="441"/>
      <c r="I3343" s="442"/>
      <c r="Q3343" s="443"/>
      <c r="S3343" s="443"/>
      <c r="T3343" s="441"/>
      <c r="U3343" s="444"/>
      <c r="V3343" s="438"/>
      <c r="W3343" s="443"/>
      <c r="X3343" s="443"/>
      <c r="Y3343" s="441"/>
      <c r="Z3343" s="445"/>
      <c r="AA3343" s="441"/>
      <c r="AB3343" s="443"/>
      <c r="AC3343" s="441"/>
      <c r="AD3343" s="444"/>
      <c r="AG3343" s="441"/>
      <c r="AH3343" s="441"/>
      <c r="AI3343" s="443"/>
      <c r="AL3343" s="441"/>
      <c r="AN3343" s="441"/>
      <c r="AO3343" s="443"/>
      <c r="AP3343" s="441"/>
      <c r="AQ3343" s="441"/>
      <c r="AR3343" s="441"/>
      <c r="AS3343" s="441"/>
      <c r="AT3343" s="441"/>
      <c r="AU3343" s="441"/>
      <c r="AV3343" s="443"/>
      <c r="AW3343" s="442"/>
      <c r="AY3343" s="441"/>
      <c r="BC3343" s="441"/>
      <c r="BD3343" s="441"/>
      <c r="BE3343" s="441"/>
      <c r="BF3343" s="441"/>
      <c r="BG3343" s="441"/>
      <c r="BH3343" s="441"/>
      <c r="BI3343" s="441"/>
      <c r="BJ3343" s="441"/>
      <c r="BK3343" s="441"/>
    </row>
    <row r="3344" spans="1:63" x14ac:dyDescent="0.25">
      <c r="A3344" s="443"/>
      <c r="B3344" s="438"/>
      <c r="C3344" s="441"/>
      <c r="D3344" s="441"/>
      <c r="E3344" s="441"/>
      <c r="I3344" s="442"/>
      <c r="Q3344" s="443"/>
      <c r="S3344" s="443"/>
      <c r="T3344" s="441"/>
      <c r="U3344" s="444"/>
      <c r="V3344" s="438"/>
      <c r="W3344" s="443"/>
      <c r="X3344" s="443"/>
      <c r="Y3344" s="441"/>
      <c r="Z3344" s="445"/>
      <c r="AA3344" s="441"/>
      <c r="AB3344" s="443"/>
      <c r="AC3344" s="441"/>
      <c r="AD3344" s="444"/>
      <c r="AG3344" s="441"/>
      <c r="AH3344" s="441"/>
      <c r="AI3344" s="443"/>
      <c r="AL3344" s="441"/>
      <c r="AN3344" s="441"/>
      <c r="AO3344" s="443"/>
      <c r="AP3344" s="441"/>
      <c r="AQ3344" s="441"/>
      <c r="AR3344" s="441"/>
      <c r="AS3344" s="441"/>
      <c r="AT3344" s="441"/>
      <c r="AU3344" s="441"/>
      <c r="AV3344" s="443"/>
      <c r="AW3344" s="442"/>
      <c r="AY3344" s="441"/>
      <c r="BC3344" s="441"/>
      <c r="BD3344" s="441"/>
      <c r="BE3344" s="441"/>
      <c r="BF3344" s="441"/>
      <c r="BG3344" s="441"/>
      <c r="BH3344" s="441"/>
      <c r="BI3344" s="441"/>
      <c r="BJ3344" s="441"/>
      <c r="BK3344" s="441"/>
    </row>
    <row r="3345" spans="1:63" x14ac:dyDescent="0.25">
      <c r="A3345" s="443"/>
      <c r="B3345" s="438"/>
      <c r="C3345" s="441"/>
      <c r="D3345" s="441"/>
      <c r="E3345" s="441"/>
      <c r="I3345" s="442"/>
      <c r="Q3345" s="443"/>
      <c r="S3345" s="443"/>
      <c r="T3345" s="441"/>
      <c r="U3345" s="444"/>
      <c r="V3345" s="438"/>
      <c r="W3345" s="443"/>
      <c r="X3345" s="443"/>
      <c r="Y3345" s="441"/>
      <c r="Z3345" s="445"/>
      <c r="AA3345" s="441"/>
      <c r="AB3345" s="443"/>
      <c r="AC3345" s="441"/>
      <c r="AD3345" s="444"/>
      <c r="AG3345" s="441"/>
      <c r="AH3345" s="441"/>
      <c r="AI3345" s="443"/>
      <c r="AL3345" s="441"/>
      <c r="AN3345" s="441"/>
      <c r="AO3345" s="443"/>
      <c r="AP3345" s="441"/>
      <c r="AQ3345" s="441"/>
      <c r="AR3345" s="441"/>
      <c r="AS3345" s="441"/>
      <c r="AT3345" s="441"/>
      <c r="AU3345" s="441"/>
      <c r="AV3345" s="443"/>
      <c r="AW3345" s="442"/>
      <c r="AY3345" s="441"/>
      <c r="BC3345" s="441"/>
      <c r="BD3345" s="441"/>
      <c r="BE3345" s="441"/>
      <c r="BF3345" s="441"/>
      <c r="BG3345" s="441"/>
      <c r="BH3345" s="441"/>
      <c r="BI3345" s="441"/>
      <c r="BJ3345" s="441"/>
      <c r="BK3345" s="441"/>
    </row>
    <row r="3346" spans="1:63" x14ac:dyDescent="0.25">
      <c r="A3346" s="443"/>
      <c r="B3346" s="438"/>
      <c r="C3346" s="441"/>
      <c r="D3346" s="441"/>
      <c r="E3346" s="441"/>
      <c r="I3346" s="442"/>
      <c r="Q3346" s="443"/>
      <c r="S3346" s="443"/>
      <c r="T3346" s="441"/>
      <c r="U3346" s="444"/>
      <c r="V3346" s="438"/>
      <c r="W3346" s="443"/>
      <c r="X3346" s="443"/>
      <c r="Y3346" s="441"/>
      <c r="Z3346" s="445"/>
      <c r="AA3346" s="441"/>
      <c r="AB3346" s="443"/>
      <c r="AC3346" s="441"/>
      <c r="AD3346" s="444"/>
      <c r="AG3346" s="441"/>
      <c r="AH3346" s="441"/>
      <c r="AI3346" s="443"/>
      <c r="AL3346" s="441"/>
      <c r="AN3346" s="441"/>
      <c r="AO3346" s="443"/>
      <c r="AP3346" s="441"/>
      <c r="AQ3346" s="441"/>
      <c r="AR3346" s="441"/>
      <c r="AS3346" s="441"/>
      <c r="AT3346" s="441"/>
      <c r="AU3346" s="441"/>
      <c r="AV3346" s="443"/>
      <c r="AW3346" s="442"/>
      <c r="AY3346" s="441"/>
      <c r="BC3346" s="441"/>
      <c r="BD3346" s="441"/>
      <c r="BE3346" s="441"/>
      <c r="BF3346" s="441"/>
      <c r="BG3346" s="441"/>
      <c r="BH3346" s="441"/>
      <c r="BI3346" s="441"/>
      <c r="BJ3346" s="441"/>
      <c r="BK3346" s="441"/>
    </row>
    <row r="3347" spans="1:63" x14ac:dyDescent="0.25">
      <c r="A3347" s="443"/>
      <c r="B3347" s="438"/>
      <c r="C3347" s="441"/>
      <c r="D3347" s="441"/>
      <c r="E3347" s="441"/>
      <c r="I3347" s="442"/>
      <c r="Q3347" s="443"/>
      <c r="S3347" s="443"/>
      <c r="T3347" s="441"/>
      <c r="U3347" s="444"/>
      <c r="V3347" s="438"/>
      <c r="W3347" s="443"/>
      <c r="X3347" s="443"/>
      <c r="Y3347" s="441"/>
      <c r="Z3347" s="445"/>
      <c r="AA3347" s="441"/>
      <c r="AB3347" s="443"/>
      <c r="AC3347" s="441"/>
      <c r="AD3347" s="444"/>
      <c r="AG3347" s="441"/>
      <c r="AH3347" s="441"/>
      <c r="AI3347" s="443"/>
      <c r="AL3347" s="441"/>
      <c r="AN3347" s="441"/>
      <c r="AO3347" s="443"/>
      <c r="AP3347" s="441"/>
      <c r="AQ3347" s="441"/>
      <c r="AR3347" s="441"/>
      <c r="AS3347" s="441"/>
      <c r="AT3347" s="441"/>
      <c r="AU3347" s="441"/>
      <c r="AV3347" s="443"/>
      <c r="AW3347" s="442"/>
      <c r="AY3347" s="441"/>
      <c r="BC3347" s="441"/>
      <c r="BD3347" s="441"/>
      <c r="BE3347" s="441"/>
      <c r="BF3347" s="441"/>
      <c r="BG3347" s="441"/>
      <c r="BH3347" s="441"/>
      <c r="BI3347" s="441"/>
      <c r="BJ3347" s="441"/>
      <c r="BK3347" s="441"/>
    </row>
    <row r="3348" spans="1:63" x14ac:dyDescent="0.25">
      <c r="A3348" s="443"/>
      <c r="B3348" s="438"/>
      <c r="C3348" s="441"/>
      <c r="D3348" s="441"/>
      <c r="E3348" s="441"/>
      <c r="I3348" s="442"/>
      <c r="Q3348" s="443"/>
      <c r="S3348" s="443"/>
      <c r="T3348" s="441"/>
      <c r="U3348" s="444"/>
      <c r="V3348" s="438"/>
      <c r="W3348" s="443"/>
      <c r="X3348" s="443"/>
      <c r="Y3348" s="441"/>
      <c r="Z3348" s="445"/>
      <c r="AA3348" s="441"/>
      <c r="AB3348" s="443"/>
      <c r="AC3348" s="441"/>
      <c r="AD3348" s="444"/>
      <c r="AG3348" s="441"/>
      <c r="AH3348" s="441"/>
      <c r="AI3348" s="443"/>
      <c r="AL3348" s="441"/>
      <c r="AN3348" s="441"/>
      <c r="AO3348" s="443"/>
      <c r="AP3348" s="441"/>
      <c r="AQ3348" s="441"/>
      <c r="AR3348" s="441"/>
      <c r="AS3348" s="441"/>
      <c r="AT3348" s="441"/>
      <c r="AU3348" s="441"/>
      <c r="AV3348" s="443"/>
      <c r="AW3348" s="442"/>
      <c r="AY3348" s="441"/>
      <c r="BC3348" s="441"/>
      <c r="BD3348" s="441"/>
      <c r="BE3348" s="441"/>
      <c r="BF3348" s="441"/>
      <c r="BG3348" s="441"/>
      <c r="BH3348" s="441"/>
      <c r="BI3348" s="441"/>
      <c r="BJ3348" s="441"/>
      <c r="BK3348" s="441"/>
    </row>
    <row r="3349" spans="1:63" x14ac:dyDescent="0.25">
      <c r="A3349" s="443"/>
      <c r="B3349" s="438"/>
      <c r="C3349" s="441"/>
      <c r="D3349" s="441"/>
      <c r="E3349" s="441"/>
      <c r="I3349" s="442"/>
      <c r="Q3349" s="443"/>
      <c r="S3349" s="443"/>
      <c r="T3349" s="441"/>
      <c r="U3349" s="444"/>
      <c r="V3349" s="438"/>
      <c r="W3349" s="443"/>
      <c r="X3349" s="443"/>
      <c r="Y3349" s="441"/>
      <c r="Z3349" s="445"/>
      <c r="AA3349" s="441"/>
      <c r="AB3349" s="443"/>
      <c r="AC3349" s="441"/>
      <c r="AD3349" s="444"/>
      <c r="AG3349" s="441"/>
      <c r="AH3349" s="441"/>
      <c r="AI3349" s="443"/>
      <c r="AL3349" s="441"/>
      <c r="AN3349" s="441"/>
      <c r="AO3349" s="443"/>
      <c r="AP3349" s="441"/>
      <c r="AQ3349" s="441"/>
      <c r="AR3349" s="441"/>
      <c r="AS3349" s="441"/>
      <c r="AT3349" s="441"/>
      <c r="AU3349" s="441"/>
      <c r="AV3349" s="443"/>
      <c r="AW3349" s="442"/>
      <c r="AY3349" s="441"/>
      <c r="BC3349" s="441"/>
      <c r="BD3349" s="441"/>
      <c r="BE3349" s="441"/>
      <c r="BF3349" s="441"/>
      <c r="BG3349" s="441"/>
      <c r="BH3349" s="441"/>
      <c r="BI3349" s="441"/>
      <c r="BJ3349" s="441"/>
      <c r="BK3349" s="441"/>
    </row>
    <row r="3350" spans="1:63" x14ac:dyDescent="0.25">
      <c r="A3350" s="443"/>
      <c r="B3350" s="438"/>
      <c r="C3350" s="441"/>
      <c r="D3350" s="441"/>
      <c r="E3350" s="441"/>
      <c r="I3350" s="442"/>
      <c r="Q3350" s="443"/>
      <c r="S3350" s="443"/>
      <c r="T3350" s="441"/>
      <c r="U3350" s="444"/>
      <c r="V3350" s="438"/>
      <c r="W3350" s="443"/>
      <c r="X3350" s="443"/>
      <c r="Y3350" s="441"/>
      <c r="Z3350" s="445"/>
      <c r="AA3350" s="441"/>
      <c r="AB3350" s="443"/>
      <c r="AC3350" s="441"/>
      <c r="AD3350" s="444"/>
      <c r="AG3350" s="441"/>
      <c r="AH3350" s="441"/>
      <c r="AI3350" s="443"/>
      <c r="AL3350" s="441"/>
      <c r="AN3350" s="441"/>
      <c r="AO3350" s="443"/>
      <c r="AP3350" s="441"/>
      <c r="AQ3350" s="441"/>
      <c r="AR3350" s="441"/>
      <c r="AS3350" s="441"/>
      <c r="AT3350" s="441"/>
      <c r="AU3350" s="441"/>
      <c r="AV3350" s="443"/>
      <c r="AW3350" s="442"/>
      <c r="AY3350" s="441"/>
      <c r="BC3350" s="441"/>
      <c r="BD3350" s="441"/>
      <c r="BE3350" s="441"/>
      <c r="BF3350" s="441"/>
      <c r="BG3350" s="441"/>
      <c r="BH3350" s="441"/>
      <c r="BI3350" s="441"/>
      <c r="BJ3350" s="441"/>
      <c r="BK3350" s="441"/>
    </row>
    <row r="3351" spans="1:63" x14ac:dyDescent="0.25">
      <c r="A3351" s="443"/>
      <c r="B3351" s="438"/>
      <c r="C3351" s="441"/>
      <c r="D3351" s="441"/>
      <c r="E3351" s="441"/>
      <c r="I3351" s="442"/>
      <c r="Q3351" s="443"/>
      <c r="S3351" s="443"/>
      <c r="T3351" s="441"/>
      <c r="U3351" s="444"/>
      <c r="V3351" s="438"/>
      <c r="W3351" s="443"/>
      <c r="X3351" s="443"/>
      <c r="Y3351" s="441"/>
      <c r="Z3351" s="445"/>
      <c r="AA3351" s="441"/>
      <c r="AB3351" s="443"/>
      <c r="AC3351" s="441"/>
      <c r="AD3351" s="444"/>
      <c r="AG3351" s="441"/>
      <c r="AH3351" s="441"/>
      <c r="AI3351" s="443"/>
      <c r="AL3351" s="441"/>
      <c r="AN3351" s="441"/>
      <c r="AO3351" s="443"/>
      <c r="AP3351" s="441"/>
      <c r="AQ3351" s="441"/>
      <c r="AR3351" s="441"/>
      <c r="AS3351" s="441"/>
      <c r="AT3351" s="441"/>
      <c r="AU3351" s="441"/>
      <c r="AV3351" s="443"/>
      <c r="AW3351" s="442"/>
      <c r="AY3351" s="441"/>
      <c r="BC3351" s="441"/>
      <c r="BD3351" s="441"/>
      <c r="BE3351" s="441"/>
      <c r="BF3351" s="441"/>
      <c r="BG3351" s="441"/>
      <c r="BH3351" s="441"/>
      <c r="BI3351" s="441"/>
      <c r="BJ3351" s="441"/>
      <c r="BK3351" s="441"/>
    </row>
    <row r="3352" spans="1:63" x14ac:dyDescent="0.25">
      <c r="A3352" s="443"/>
      <c r="B3352" s="438"/>
      <c r="C3352" s="441"/>
      <c r="D3352" s="441"/>
      <c r="E3352" s="441"/>
      <c r="I3352" s="442"/>
      <c r="Q3352" s="443"/>
      <c r="S3352" s="443"/>
      <c r="T3352" s="441"/>
      <c r="U3352" s="444"/>
      <c r="V3352" s="438"/>
      <c r="W3352" s="443"/>
      <c r="X3352" s="443"/>
      <c r="Y3352" s="441"/>
      <c r="Z3352" s="445"/>
      <c r="AA3352" s="441"/>
      <c r="AB3352" s="443"/>
      <c r="AC3352" s="441"/>
      <c r="AD3352" s="444"/>
      <c r="AG3352" s="441"/>
      <c r="AH3352" s="441"/>
      <c r="AI3352" s="443"/>
      <c r="AL3352" s="441"/>
      <c r="AN3352" s="441"/>
      <c r="AO3352" s="443"/>
      <c r="AP3352" s="441"/>
      <c r="AQ3352" s="441"/>
      <c r="AR3352" s="441"/>
      <c r="AS3352" s="441"/>
      <c r="AT3352" s="441"/>
      <c r="AU3352" s="441"/>
      <c r="AV3352" s="443"/>
      <c r="AW3352" s="442"/>
      <c r="AY3352" s="441"/>
      <c r="BC3352" s="441"/>
      <c r="BD3352" s="441"/>
      <c r="BE3352" s="441"/>
      <c r="BF3352" s="441"/>
      <c r="BG3352" s="441"/>
      <c r="BH3352" s="441"/>
      <c r="BI3352" s="441"/>
      <c r="BJ3352" s="441"/>
      <c r="BK3352" s="441"/>
    </row>
    <row r="3353" spans="1:63" x14ac:dyDescent="0.25">
      <c r="A3353" s="443"/>
      <c r="B3353" s="438"/>
      <c r="C3353" s="441"/>
      <c r="D3353" s="441"/>
      <c r="E3353" s="441"/>
      <c r="I3353" s="442"/>
      <c r="Q3353" s="443"/>
      <c r="S3353" s="443"/>
      <c r="T3353" s="441"/>
      <c r="U3353" s="444"/>
      <c r="V3353" s="438"/>
      <c r="W3353" s="443"/>
      <c r="X3353" s="443"/>
      <c r="Y3353" s="441"/>
      <c r="Z3353" s="445"/>
      <c r="AA3353" s="441"/>
      <c r="AB3353" s="443"/>
      <c r="AC3353" s="441"/>
      <c r="AD3353" s="444"/>
      <c r="AG3353" s="441"/>
      <c r="AH3353" s="441"/>
      <c r="AI3353" s="443"/>
      <c r="AL3353" s="441"/>
      <c r="AN3353" s="441"/>
      <c r="AO3353" s="443"/>
      <c r="AP3353" s="441"/>
      <c r="AQ3353" s="441"/>
      <c r="AR3353" s="441"/>
      <c r="AS3353" s="441"/>
      <c r="AT3353" s="441"/>
      <c r="AU3353" s="441"/>
      <c r="AV3353" s="443"/>
      <c r="AW3353" s="442"/>
      <c r="AY3353" s="441"/>
      <c r="BC3353" s="441"/>
      <c r="BD3353" s="441"/>
      <c r="BE3353" s="441"/>
      <c r="BF3353" s="441"/>
      <c r="BG3353" s="441"/>
      <c r="BH3353" s="441"/>
      <c r="BI3353" s="441"/>
      <c r="BJ3353" s="441"/>
      <c r="BK3353" s="441"/>
    </row>
    <row r="3354" spans="1:63" x14ac:dyDescent="0.25">
      <c r="A3354" s="443"/>
      <c r="B3354" s="438"/>
      <c r="C3354" s="441"/>
      <c r="D3354" s="441"/>
      <c r="E3354" s="441"/>
      <c r="I3354" s="442"/>
      <c r="Q3354" s="443"/>
      <c r="S3354" s="443"/>
      <c r="T3354" s="441"/>
      <c r="U3354" s="444"/>
      <c r="V3354" s="438"/>
      <c r="W3354" s="443"/>
      <c r="X3354" s="443"/>
      <c r="Y3354" s="441"/>
      <c r="Z3354" s="445"/>
      <c r="AA3354" s="441"/>
      <c r="AB3354" s="443"/>
      <c r="AC3354" s="441"/>
      <c r="AD3354" s="444"/>
      <c r="AG3354" s="441"/>
      <c r="AH3354" s="441"/>
      <c r="AI3354" s="443"/>
      <c r="AL3354" s="441"/>
      <c r="AN3354" s="441"/>
      <c r="AO3354" s="443"/>
      <c r="AP3354" s="441"/>
      <c r="AQ3354" s="441"/>
      <c r="AR3354" s="441"/>
      <c r="AS3354" s="441"/>
      <c r="AT3354" s="441"/>
      <c r="AU3354" s="441"/>
      <c r="AV3354" s="443"/>
      <c r="AW3354" s="442"/>
      <c r="AY3354" s="441"/>
      <c r="BC3354" s="441"/>
      <c r="BD3354" s="441"/>
      <c r="BE3354" s="441"/>
      <c r="BF3354" s="441"/>
      <c r="BG3354" s="441"/>
      <c r="BH3354" s="441"/>
      <c r="BI3354" s="441"/>
      <c r="BJ3354" s="441"/>
      <c r="BK3354" s="441"/>
    </row>
    <row r="3355" spans="1:63" x14ac:dyDescent="0.25">
      <c r="A3355" s="443"/>
      <c r="B3355" s="438"/>
      <c r="C3355" s="441"/>
      <c r="D3355" s="441"/>
      <c r="E3355" s="441"/>
      <c r="I3355" s="442"/>
      <c r="Q3355" s="443"/>
      <c r="S3355" s="443"/>
      <c r="T3355" s="441"/>
      <c r="U3355" s="444"/>
      <c r="V3355" s="438"/>
      <c r="W3355" s="443"/>
      <c r="X3355" s="443"/>
      <c r="Y3355" s="441"/>
      <c r="Z3355" s="445"/>
      <c r="AA3355" s="441"/>
      <c r="AB3355" s="443"/>
      <c r="AC3355" s="441"/>
      <c r="AD3355" s="444"/>
      <c r="AG3355" s="441"/>
      <c r="AH3355" s="441"/>
      <c r="AI3355" s="443"/>
      <c r="AL3355" s="441"/>
      <c r="AN3355" s="441"/>
      <c r="AO3355" s="443"/>
      <c r="AP3355" s="441"/>
      <c r="AQ3355" s="441"/>
      <c r="AR3355" s="441"/>
      <c r="AS3355" s="441"/>
      <c r="AT3355" s="441"/>
      <c r="AU3355" s="441"/>
      <c r="AV3355" s="443"/>
      <c r="AW3355" s="442"/>
      <c r="AY3355" s="441"/>
      <c r="BC3355" s="441"/>
      <c r="BD3355" s="441"/>
      <c r="BE3355" s="441"/>
      <c r="BF3355" s="441"/>
      <c r="BG3355" s="441"/>
      <c r="BH3355" s="441"/>
      <c r="BI3355" s="441"/>
      <c r="BJ3355" s="441"/>
      <c r="BK3355" s="441"/>
    </row>
    <row r="3356" spans="1:63" x14ac:dyDescent="0.25">
      <c r="A3356" s="443"/>
      <c r="B3356" s="438"/>
      <c r="C3356" s="441"/>
      <c r="D3356" s="441"/>
      <c r="E3356" s="441"/>
      <c r="I3356" s="442"/>
      <c r="Q3356" s="443"/>
      <c r="S3356" s="443"/>
      <c r="T3356" s="441"/>
      <c r="U3356" s="444"/>
      <c r="V3356" s="438"/>
      <c r="W3356" s="443"/>
      <c r="X3356" s="443"/>
      <c r="Y3356" s="441"/>
      <c r="Z3356" s="445"/>
      <c r="AA3356" s="441"/>
      <c r="AB3356" s="443"/>
      <c r="AC3356" s="441"/>
      <c r="AD3356" s="444"/>
      <c r="AG3356" s="441"/>
      <c r="AH3356" s="441"/>
      <c r="AI3356" s="443"/>
      <c r="AL3356" s="441"/>
      <c r="AN3356" s="441"/>
      <c r="AO3356" s="443"/>
      <c r="AP3356" s="441"/>
      <c r="AQ3356" s="441"/>
      <c r="AR3356" s="441"/>
      <c r="AS3356" s="441"/>
      <c r="AT3356" s="441"/>
      <c r="AU3356" s="441"/>
      <c r="AV3356" s="443"/>
      <c r="AW3356" s="442"/>
      <c r="AY3356" s="441"/>
      <c r="BC3356" s="441"/>
      <c r="BD3356" s="441"/>
      <c r="BE3356" s="441"/>
      <c r="BF3356" s="441"/>
      <c r="BG3356" s="441"/>
      <c r="BH3356" s="441"/>
      <c r="BI3356" s="441"/>
      <c r="BJ3356" s="441"/>
      <c r="BK3356" s="441"/>
    </row>
    <row r="3357" spans="1:63" x14ac:dyDescent="0.25">
      <c r="A3357" s="443"/>
      <c r="B3357" s="438"/>
      <c r="C3357" s="441"/>
      <c r="D3357" s="441"/>
      <c r="E3357" s="441"/>
      <c r="I3357" s="442"/>
      <c r="Q3357" s="443"/>
      <c r="S3357" s="443"/>
      <c r="T3357" s="441"/>
      <c r="U3357" s="444"/>
      <c r="V3357" s="438"/>
      <c r="W3357" s="443"/>
      <c r="X3357" s="443"/>
      <c r="Y3357" s="441"/>
      <c r="Z3357" s="445"/>
      <c r="AA3357" s="441"/>
      <c r="AB3357" s="443"/>
      <c r="AC3357" s="441"/>
      <c r="AD3357" s="444"/>
      <c r="AG3357" s="441"/>
      <c r="AH3357" s="441"/>
      <c r="AI3357" s="443"/>
      <c r="AL3357" s="441"/>
      <c r="AN3357" s="441"/>
      <c r="AO3357" s="443"/>
      <c r="AP3357" s="441"/>
      <c r="AQ3357" s="441"/>
      <c r="AR3357" s="441"/>
      <c r="AS3357" s="441"/>
      <c r="AT3357" s="441"/>
      <c r="AU3357" s="441"/>
      <c r="AV3357" s="443"/>
      <c r="AW3357" s="442"/>
      <c r="AY3357" s="441"/>
      <c r="BC3357" s="441"/>
      <c r="BD3357" s="441"/>
      <c r="BE3357" s="441"/>
      <c r="BF3357" s="441"/>
      <c r="BG3357" s="441"/>
      <c r="BH3357" s="441"/>
      <c r="BI3357" s="441"/>
      <c r="BJ3357" s="441"/>
      <c r="BK3357" s="441"/>
    </row>
    <row r="3358" spans="1:63" x14ac:dyDescent="0.25">
      <c r="A3358" s="443"/>
      <c r="B3358" s="438"/>
      <c r="C3358" s="441"/>
      <c r="D3358" s="441"/>
      <c r="E3358" s="441"/>
      <c r="I3358" s="442"/>
      <c r="Q3358" s="443"/>
      <c r="S3358" s="443"/>
      <c r="T3358" s="441"/>
      <c r="U3358" s="444"/>
      <c r="V3358" s="438"/>
      <c r="W3358" s="443"/>
      <c r="X3358" s="443"/>
      <c r="Y3358" s="441"/>
      <c r="Z3358" s="445"/>
      <c r="AA3358" s="441"/>
      <c r="AB3358" s="443"/>
      <c r="AC3358" s="441"/>
      <c r="AD3358" s="444"/>
      <c r="AG3358" s="441"/>
      <c r="AH3358" s="441"/>
      <c r="AI3358" s="443"/>
      <c r="AL3358" s="441"/>
      <c r="AN3358" s="441"/>
      <c r="AO3358" s="443"/>
      <c r="AP3358" s="441"/>
      <c r="AQ3358" s="441"/>
      <c r="AR3358" s="441"/>
      <c r="AS3358" s="441"/>
      <c r="AT3358" s="441"/>
      <c r="AU3358" s="441"/>
      <c r="AV3358" s="443"/>
      <c r="AW3358" s="442"/>
      <c r="AY3358" s="441"/>
      <c r="BC3358" s="441"/>
      <c r="BD3358" s="441"/>
      <c r="BE3358" s="441"/>
      <c r="BF3358" s="441"/>
      <c r="BG3358" s="441"/>
      <c r="BH3358" s="441"/>
      <c r="BI3358" s="441"/>
      <c r="BJ3358" s="441"/>
      <c r="BK3358" s="441"/>
    </row>
    <row r="3359" spans="1:63" x14ac:dyDescent="0.25">
      <c r="A3359" s="443"/>
      <c r="B3359" s="438"/>
      <c r="C3359" s="441"/>
      <c r="D3359" s="441"/>
      <c r="E3359" s="441"/>
      <c r="I3359" s="442"/>
      <c r="Q3359" s="443"/>
      <c r="S3359" s="443"/>
      <c r="T3359" s="441"/>
      <c r="U3359" s="444"/>
      <c r="V3359" s="438"/>
      <c r="W3359" s="443"/>
      <c r="X3359" s="443"/>
      <c r="Y3359" s="441"/>
      <c r="Z3359" s="445"/>
      <c r="AA3359" s="441"/>
      <c r="AB3359" s="443"/>
      <c r="AC3359" s="441"/>
      <c r="AD3359" s="444"/>
      <c r="AG3359" s="441"/>
      <c r="AH3359" s="441"/>
      <c r="AI3359" s="443"/>
      <c r="AL3359" s="441"/>
      <c r="AN3359" s="441"/>
      <c r="AO3359" s="443"/>
      <c r="AP3359" s="441"/>
      <c r="AQ3359" s="441"/>
      <c r="AR3359" s="441"/>
      <c r="AS3359" s="441"/>
      <c r="AT3359" s="441"/>
      <c r="AU3359" s="441"/>
      <c r="AV3359" s="443"/>
      <c r="AW3359" s="442"/>
      <c r="AY3359" s="441"/>
      <c r="BC3359" s="441"/>
      <c r="BD3359" s="441"/>
      <c r="BE3359" s="441"/>
      <c r="BF3359" s="441"/>
      <c r="BG3359" s="441"/>
      <c r="BH3359" s="441"/>
      <c r="BI3359" s="441"/>
      <c r="BJ3359" s="441"/>
      <c r="BK3359" s="441"/>
    </row>
    <row r="3360" spans="1:63" x14ac:dyDescent="0.25">
      <c r="A3360" s="443"/>
      <c r="B3360" s="438"/>
      <c r="C3360" s="441"/>
      <c r="D3360" s="441"/>
      <c r="E3360" s="441"/>
      <c r="I3360" s="442"/>
      <c r="Q3360" s="443"/>
      <c r="S3360" s="443"/>
      <c r="T3360" s="441"/>
      <c r="U3360" s="444"/>
      <c r="V3360" s="438"/>
      <c r="W3360" s="443"/>
      <c r="X3360" s="443"/>
      <c r="Y3360" s="441"/>
      <c r="Z3360" s="445"/>
      <c r="AA3360" s="441"/>
      <c r="AB3360" s="443"/>
      <c r="AC3360" s="441"/>
      <c r="AD3360" s="444"/>
      <c r="AG3360" s="441"/>
      <c r="AH3360" s="441"/>
      <c r="AI3360" s="443"/>
      <c r="AL3360" s="441"/>
      <c r="AN3360" s="441"/>
      <c r="AO3360" s="443"/>
      <c r="AP3360" s="441"/>
      <c r="AQ3360" s="441"/>
      <c r="AR3360" s="441"/>
      <c r="AS3360" s="441"/>
      <c r="AT3360" s="441"/>
      <c r="AU3360" s="441"/>
      <c r="AV3360" s="443"/>
      <c r="AW3360" s="442"/>
      <c r="AY3360" s="441"/>
      <c r="BC3360" s="441"/>
      <c r="BD3360" s="441"/>
      <c r="BE3360" s="441"/>
      <c r="BF3360" s="441"/>
      <c r="BG3360" s="441"/>
      <c r="BH3360" s="441"/>
      <c r="BI3360" s="441"/>
      <c r="BJ3360" s="441"/>
      <c r="BK3360" s="441"/>
    </row>
    <row r="3361" spans="1:63" x14ac:dyDescent="0.25">
      <c r="A3361" s="443"/>
      <c r="B3361" s="438"/>
      <c r="C3361" s="441"/>
      <c r="D3361" s="441"/>
      <c r="E3361" s="441"/>
      <c r="I3361" s="442"/>
      <c r="Q3361" s="443"/>
      <c r="S3361" s="443"/>
      <c r="T3361" s="441"/>
      <c r="U3361" s="444"/>
      <c r="V3361" s="438"/>
      <c r="W3361" s="443"/>
      <c r="X3361" s="443"/>
      <c r="Y3361" s="441"/>
      <c r="Z3361" s="445"/>
      <c r="AA3361" s="441"/>
      <c r="AB3361" s="443"/>
      <c r="AC3361" s="441"/>
      <c r="AD3361" s="444"/>
      <c r="AG3361" s="441"/>
      <c r="AH3361" s="441"/>
      <c r="AI3361" s="443"/>
      <c r="AL3361" s="441"/>
      <c r="AN3361" s="441"/>
      <c r="AO3361" s="443"/>
      <c r="AP3361" s="441"/>
      <c r="AQ3361" s="441"/>
      <c r="AR3361" s="441"/>
      <c r="AS3361" s="441"/>
      <c r="AT3361" s="441"/>
      <c r="AU3361" s="441"/>
      <c r="AV3361" s="443"/>
      <c r="AW3361" s="442"/>
      <c r="AY3361" s="441"/>
      <c r="BC3361" s="441"/>
      <c r="BD3361" s="441"/>
      <c r="BE3361" s="441"/>
      <c r="BF3361" s="441"/>
      <c r="BG3361" s="441"/>
      <c r="BH3361" s="441"/>
      <c r="BI3361" s="441"/>
      <c r="BJ3361" s="441"/>
      <c r="BK3361" s="441"/>
    </row>
    <row r="3362" spans="1:63" x14ac:dyDescent="0.25">
      <c r="A3362" s="443"/>
      <c r="B3362" s="438"/>
      <c r="C3362" s="441"/>
      <c r="D3362" s="441"/>
      <c r="E3362" s="441"/>
      <c r="I3362" s="442"/>
      <c r="Q3362" s="443"/>
      <c r="S3362" s="443"/>
      <c r="T3362" s="441"/>
      <c r="U3362" s="444"/>
      <c r="V3362" s="438"/>
      <c r="W3362" s="443"/>
      <c r="X3362" s="443"/>
      <c r="Y3362" s="441"/>
      <c r="Z3362" s="445"/>
      <c r="AA3362" s="441"/>
      <c r="AB3362" s="443"/>
      <c r="AC3362" s="441"/>
      <c r="AD3362" s="444"/>
      <c r="AG3362" s="441"/>
      <c r="AH3362" s="441"/>
      <c r="AI3362" s="443"/>
      <c r="AL3362" s="441"/>
      <c r="AN3362" s="441"/>
      <c r="AO3362" s="443"/>
      <c r="AP3362" s="441"/>
      <c r="AQ3362" s="441"/>
      <c r="AR3362" s="441"/>
      <c r="AS3362" s="441"/>
      <c r="AT3362" s="441"/>
      <c r="AU3362" s="441"/>
      <c r="AV3362" s="443"/>
      <c r="AW3362" s="442"/>
      <c r="AY3362" s="441"/>
      <c r="BC3362" s="441"/>
      <c r="BD3362" s="441"/>
      <c r="BE3362" s="441"/>
      <c r="BF3362" s="441"/>
      <c r="BG3362" s="441"/>
      <c r="BH3362" s="441"/>
      <c r="BI3362" s="441"/>
      <c r="BJ3362" s="441"/>
      <c r="BK3362" s="441"/>
    </row>
    <row r="3363" spans="1:63" x14ac:dyDescent="0.25">
      <c r="A3363" s="443"/>
      <c r="B3363" s="438"/>
      <c r="C3363" s="441"/>
      <c r="D3363" s="441"/>
      <c r="E3363" s="441"/>
      <c r="I3363" s="442"/>
      <c r="Q3363" s="443"/>
      <c r="S3363" s="443"/>
      <c r="T3363" s="441"/>
      <c r="U3363" s="444"/>
      <c r="V3363" s="438"/>
      <c r="W3363" s="443"/>
      <c r="X3363" s="443"/>
      <c r="Y3363" s="441"/>
      <c r="Z3363" s="445"/>
      <c r="AA3363" s="441"/>
      <c r="AB3363" s="443"/>
      <c r="AC3363" s="441"/>
      <c r="AD3363" s="444"/>
      <c r="AG3363" s="441"/>
      <c r="AH3363" s="441"/>
      <c r="AI3363" s="443"/>
      <c r="AL3363" s="441"/>
      <c r="AN3363" s="441"/>
      <c r="AO3363" s="443"/>
      <c r="AP3363" s="441"/>
      <c r="AQ3363" s="441"/>
      <c r="AR3363" s="441"/>
      <c r="AS3363" s="441"/>
      <c r="AT3363" s="441"/>
      <c r="AU3363" s="441"/>
      <c r="AV3363" s="443"/>
      <c r="AW3363" s="442"/>
      <c r="AY3363" s="441"/>
      <c r="BC3363" s="441"/>
      <c r="BD3363" s="441"/>
      <c r="BE3363" s="441"/>
      <c r="BF3363" s="441"/>
      <c r="BG3363" s="441"/>
      <c r="BH3363" s="441"/>
      <c r="BI3363" s="441"/>
      <c r="BJ3363" s="441"/>
      <c r="BK3363" s="441"/>
    </row>
    <row r="3364" spans="1:63" x14ac:dyDescent="0.25">
      <c r="A3364" s="443"/>
      <c r="B3364" s="438"/>
      <c r="C3364" s="441"/>
      <c r="D3364" s="441"/>
      <c r="E3364" s="441"/>
      <c r="I3364" s="442"/>
      <c r="Q3364" s="443"/>
      <c r="S3364" s="443"/>
      <c r="T3364" s="441"/>
      <c r="U3364" s="444"/>
      <c r="V3364" s="438"/>
      <c r="W3364" s="443"/>
      <c r="X3364" s="443"/>
      <c r="Y3364" s="441"/>
      <c r="Z3364" s="445"/>
      <c r="AA3364" s="441"/>
      <c r="AB3364" s="443"/>
      <c r="AC3364" s="441"/>
      <c r="AD3364" s="444"/>
      <c r="AG3364" s="441"/>
      <c r="AH3364" s="441"/>
      <c r="AI3364" s="443"/>
      <c r="AL3364" s="441"/>
      <c r="AN3364" s="441"/>
      <c r="AO3364" s="443"/>
      <c r="AP3364" s="441"/>
      <c r="AQ3364" s="441"/>
      <c r="AR3364" s="441"/>
      <c r="AS3364" s="441"/>
      <c r="AT3364" s="441"/>
      <c r="AU3364" s="441"/>
      <c r="AV3364" s="443"/>
      <c r="AW3364" s="442"/>
      <c r="AY3364" s="441"/>
      <c r="BC3364" s="441"/>
      <c r="BD3364" s="441"/>
      <c r="BE3364" s="441"/>
      <c r="BF3364" s="441"/>
      <c r="BG3364" s="441"/>
      <c r="BH3364" s="441"/>
      <c r="BI3364" s="441"/>
      <c r="BJ3364" s="441"/>
      <c r="BK3364" s="441"/>
    </row>
    <row r="3365" spans="1:63" x14ac:dyDescent="0.25">
      <c r="A3365" s="443"/>
      <c r="B3365" s="438"/>
      <c r="C3365" s="441"/>
      <c r="D3365" s="441"/>
      <c r="E3365" s="441"/>
      <c r="I3365" s="442"/>
      <c r="Q3365" s="443"/>
      <c r="S3365" s="443"/>
      <c r="T3365" s="441"/>
      <c r="U3365" s="444"/>
      <c r="V3365" s="438"/>
      <c r="W3365" s="443"/>
      <c r="X3365" s="443"/>
      <c r="Y3365" s="441"/>
      <c r="Z3365" s="445"/>
      <c r="AA3365" s="441"/>
      <c r="AB3365" s="443"/>
      <c r="AC3365" s="441"/>
      <c r="AD3365" s="444"/>
      <c r="AG3365" s="441"/>
      <c r="AH3365" s="441"/>
      <c r="AI3365" s="443"/>
      <c r="AL3365" s="441"/>
      <c r="AN3365" s="441"/>
      <c r="AO3365" s="443"/>
      <c r="AP3365" s="441"/>
      <c r="AQ3365" s="441"/>
      <c r="AR3365" s="441"/>
      <c r="AS3365" s="441"/>
      <c r="AT3365" s="441"/>
      <c r="AU3365" s="441"/>
      <c r="AV3365" s="443"/>
      <c r="AW3365" s="442"/>
      <c r="AY3365" s="441"/>
      <c r="BC3365" s="441"/>
      <c r="BD3365" s="441"/>
      <c r="BE3365" s="441"/>
      <c r="BF3365" s="441"/>
      <c r="BG3365" s="441"/>
      <c r="BH3365" s="441"/>
      <c r="BI3365" s="441"/>
      <c r="BJ3365" s="441"/>
      <c r="BK3365" s="441"/>
    </row>
    <row r="3366" spans="1:63" x14ac:dyDescent="0.25">
      <c r="A3366" s="443"/>
      <c r="B3366" s="438"/>
      <c r="C3366" s="441"/>
      <c r="D3366" s="441"/>
      <c r="E3366" s="441"/>
      <c r="I3366" s="442"/>
      <c r="Q3366" s="443"/>
      <c r="S3366" s="443"/>
      <c r="T3366" s="441"/>
      <c r="U3366" s="444"/>
      <c r="V3366" s="438"/>
      <c r="W3366" s="443"/>
      <c r="X3366" s="443"/>
      <c r="Y3366" s="441"/>
      <c r="Z3366" s="445"/>
      <c r="AA3366" s="441"/>
      <c r="AB3366" s="443"/>
      <c r="AC3366" s="441"/>
      <c r="AD3366" s="444"/>
      <c r="AG3366" s="441"/>
      <c r="AH3366" s="441"/>
      <c r="AI3366" s="443"/>
      <c r="AL3366" s="441"/>
      <c r="AN3366" s="441"/>
      <c r="AO3366" s="443"/>
      <c r="AP3366" s="441"/>
      <c r="AQ3366" s="441"/>
      <c r="AR3366" s="441"/>
      <c r="AS3366" s="441"/>
      <c r="AT3366" s="441"/>
      <c r="AU3366" s="441"/>
      <c r="AV3366" s="443"/>
      <c r="AW3366" s="442"/>
      <c r="AY3366" s="441"/>
      <c r="BC3366" s="441"/>
      <c r="BD3366" s="441"/>
      <c r="BE3366" s="441"/>
      <c r="BF3366" s="441"/>
      <c r="BG3366" s="441"/>
      <c r="BH3366" s="441"/>
      <c r="BI3366" s="441"/>
      <c r="BJ3366" s="441"/>
      <c r="BK3366" s="441"/>
    </row>
    <row r="3367" spans="1:63" x14ac:dyDescent="0.25">
      <c r="A3367" s="443"/>
      <c r="B3367" s="438"/>
      <c r="C3367" s="441"/>
      <c r="D3367" s="441"/>
      <c r="E3367" s="441"/>
      <c r="I3367" s="442"/>
      <c r="Q3367" s="443"/>
      <c r="S3367" s="443"/>
      <c r="T3367" s="441"/>
      <c r="U3367" s="444"/>
      <c r="V3367" s="438"/>
      <c r="W3367" s="443"/>
      <c r="X3367" s="443"/>
      <c r="Y3367" s="441"/>
      <c r="Z3367" s="445"/>
      <c r="AA3367" s="441"/>
      <c r="AB3367" s="443"/>
      <c r="AC3367" s="441"/>
      <c r="AD3367" s="444"/>
      <c r="AG3367" s="441"/>
      <c r="AH3367" s="441"/>
      <c r="AI3367" s="443"/>
      <c r="AL3367" s="441"/>
      <c r="AN3367" s="441"/>
      <c r="AO3367" s="443"/>
      <c r="AP3367" s="441"/>
      <c r="AQ3367" s="441"/>
      <c r="AR3367" s="441"/>
      <c r="AS3367" s="441"/>
      <c r="AT3367" s="441"/>
      <c r="AU3367" s="441"/>
      <c r="AV3367" s="443"/>
      <c r="AW3367" s="442"/>
      <c r="AY3367" s="441"/>
      <c r="BC3367" s="441"/>
      <c r="BD3367" s="441"/>
      <c r="BE3367" s="441"/>
      <c r="BF3367" s="441"/>
      <c r="BG3367" s="441"/>
      <c r="BH3367" s="441"/>
      <c r="BI3367" s="441"/>
      <c r="BJ3367" s="441"/>
      <c r="BK3367" s="441"/>
    </row>
    <row r="3368" spans="1:63" x14ac:dyDescent="0.25">
      <c r="A3368" s="443"/>
      <c r="B3368" s="438"/>
      <c r="C3368" s="441"/>
      <c r="D3368" s="441"/>
      <c r="E3368" s="441"/>
      <c r="I3368" s="442"/>
      <c r="Q3368" s="443"/>
      <c r="S3368" s="443"/>
      <c r="T3368" s="441"/>
      <c r="U3368" s="444"/>
      <c r="V3368" s="438"/>
      <c r="W3368" s="443"/>
      <c r="X3368" s="443"/>
      <c r="Y3368" s="441"/>
      <c r="Z3368" s="445"/>
      <c r="AA3368" s="441"/>
      <c r="AB3368" s="443"/>
      <c r="AC3368" s="441"/>
      <c r="AD3368" s="444"/>
      <c r="AG3368" s="441"/>
      <c r="AH3368" s="441"/>
      <c r="AI3368" s="443"/>
      <c r="AL3368" s="441"/>
      <c r="AN3368" s="441"/>
      <c r="AO3368" s="443"/>
      <c r="AP3368" s="441"/>
      <c r="AQ3368" s="441"/>
      <c r="AR3368" s="441"/>
      <c r="AS3368" s="441"/>
      <c r="AT3368" s="441"/>
      <c r="AU3368" s="441"/>
      <c r="AV3368" s="443"/>
      <c r="AW3368" s="442"/>
      <c r="AY3368" s="441"/>
      <c r="BC3368" s="441"/>
      <c r="BD3368" s="441"/>
      <c r="BE3368" s="441"/>
      <c r="BF3368" s="441"/>
      <c r="BG3368" s="441"/>
      <c r="BH3368" s="441"/>
      <c r="BI3368" s="441"/>
      <c r="BJ3368" s="441"/>
      <c r="BK3368" s="441"/>
    </row>
    <row r="3369" spans="1:63" x14ac:dyDescent="0.25">
      <c r="A3369" s="443"/>
      <c r="B3369" s="438"/>
      <c r="C3369" s="441"/>
      <c r="D3369" s="441"/>
      <c r="E3369" s="441"/>
      <c r="I3369" s="442"/>
      <c r="Q3369" s="443"/>
      <c r="S3369" s="443"/>
      <c r="T3369" s="441"/>
      <c r="U3369" s="444"/>
      <c r="V3369" s="438"/>
      <c r="W3369" s="443"/>
      <c r="X3369" s="443"/>
      <c r="Y3369" s="441"/>
      <c r="Z3369" s="445"/>
      <c r="AA3369" s="441"/>
      <c r="AB3369" s="443"/>
      <c r="AC3369" s="441"/>
      <c r="AD3369" s="444"/>
      <c r="AG3369" s="441"/>
      <c r="AH3369" s="441"/>
      <c r="AI3369" s="443"/>
      <c r="AL3369" s="441"/>
      <c r="AN3369" s="441"/>
      <c r="AO3369" s="443"/>
      <c r="AP3369" s="441"/>
      <c r="AQ3369" s="441"/>
      <c r="AR3369" s="441"/>
      <c r="AS3369" s="441"/>
      <c r="AT3369" s="441"/>
      <c r="AU3369" s="441"/>
      <c r="AV3369" s="443"/>
      <c r="AW3369" s="442"/>
      <c r="AY3369" s="441"/>
      <c r="BC3369" s="441"/>
      <c r="BD3369" s="441"/>
      <c r="BE3369" s="441"/>
      <c r="BF3369" s="441"/>
      <c r="BG3369" s="441"/>
      <c r="BH3369" s="441"/>
      <c r="BI3369" s="441"/>
      <c r="BJ3369" s="441"/>
      <c r="BK3369" s="441"/>
    </row>
    <row r="3370" spans="1:63" x14ac:dyDescent="0.25">
      <c r="A3370" s="443"/>
      <c r="B3370" s="438"/>
      <c r="C3370" s="441"/>
      <c r="D3370" s="441"/>
      <c r="E3370" s="441"/>
      <c r="I3370" s="442"/>
      <c r="Q3370" s="443"/>
      <c r="S3370" s="443"/>
      <c r="T3370" s="441"/>
      <c r="U3370" s="444"/>
      <c r="V3370" s="438"/>
      <c r="W3370" s="443"/>
      <c r="X3370" s="443"/>
      <c r="Y3370" s="441"/>
      <c r="Z3370" s="445"/>
      <c r="AA3370" s="441"/>
      <c r="AB3370" s="443"/>
      <c r="AC3370" s="441"/>
      <c r="AD3370" s="444"/>
      <c r="AG3370" s="441"/>
      <c r="AH3370" s="441"/>
      <c r="AI3370" s="443"/>
      <c r="AL3370" s="441"/>
      <c r="AN3370" s="441"/>
      <c r="AO3370" s="443"/>
      <c r="AP3370" s="441"/>
      <c r="AQ3370" s="441"/>
      <c r="AR3370" s="441"/>
      <c r="AS3370" s="441"/>
      <c r="AT3370" s="441"/>
      <c r="AU3370" s="441"/>
      <c r="AV3370" s="443"/>
      <c r="AW3370" s="442"/>
      <c r="AY3370" s="441"/>
      <c r="BC3370" s="441"/>
      <c r="BD3370" s="441"/>
      <c r="BE3370" s="441"/>
      <c r="BF3370" s="441"/>
      <c r="BG3370" s="441"/>
      <c r="BH3370" s="441"/>
      <c r="BI3370" s="441"/>
      <c r="BJ3370" s="441"/>
      <c r="BK3370" s="441"/>
    </row>
    <row r="3371" spans="1:63" x14ac:dyDescent="0.25">
      <c r="A3371" s="443"/>
      <c r="B3371" s="438"/>
      <c r="C3371" s="441"/>
      <c r="D3371" s="441"/>
      <c r="E3371" s="441"/>
      <c r="I3371" s="442"/>
      <c r="Q3371" s="443"/>
      <c r="S3371" s="443"/>
      <c r="T3371" s="441"/>
      <c r="U3371" s="444"/>
      <c r="V3371" s="438"/>
      <c r="W3371" s="443"/>
      <c r="X3371" s="443"/>
      <c r="Y3371" s="441"/>
      <c r="Z3371" s="445"/>
      <c r="AA3371" s="441"/>
      <c r="AB3371" s="443"/>
      <c r="AC3371" s="441"/>
      <c r="AD3371" s="444"/>
      <c r="AG3371" s="441"/>
      <c r="AH3371" s="441"/>
      <c r="AI3371" s="443"/>
      <c r="AL3371" s="441"/>
      <c r="AN3371" s="441"/>
      <c r="AO3371" s="443"/>
      <c r="AP3371" s="441"/>
      <c r="AQ3371" s="441"/>
      <c r="AR3371" s="441"/>
      <c r="AS3371" s="441"/>
      <c r="AT3371" s="441"/>
      <c r="AU3371" s="441"/>
      <c r="AV3371" s="443"/>
      <c r="AW3371" s="442"/>
      <c r="AY3371" s="441"/>
      <c r="BC3371" s="441"/>
      <c r="BD3371" s="441"/>
      <c r="BE3371" s="441"/>
      <c r="BF3371" s="441"/>
      <c r="BG3371" s="441"/>
      <c r="BH3371" s="441"/>
      <c r="BI3371" s="441"/>
      <c r="BJ3371" s="441"/>
      <c r="BK3371" s="441"/>
    </row>
    <row r="3372" spans="1:63" x14ac:dyDescent="0.25">
      <c r="A3372" s="443"/>
      <c r="B3372" s="438"/>
      <c r="C3372" s="441"/>
      <c r="D3372" s="441"/>
      <c r="E3372" s="441"/>
      <c r="I3372" s="442"/>
      <c r="Q3372" s="443"/>
      <c r="S3372" s="443"/>
      <c r="T3372" s="441"/>
      <c r="U3372" s="444"/>
      <c r="V3372" s="438"/>
      <c r="W3372" s="443"/>
      <c r="X3372" s="443"/>
      <c r="Y3372" s="441"/>
      <c r="Z3372" s="445"/>
      <c r="AA3372" s="441"/>
      <c r="AB3372" s="443"/>
      <c r="AC3372" s="441"/>
      <c r="AD3372" s="444"/>
      <c r="AG3372" s="441"/>
      <c r="AH3372" s="441"/>
      <c r="AI3372" s="443"/>
      <c r="AL3372" s="441"/>
      <c r="AN3372" s="441"/>
      <c r="AO3372" s="443"/>
      <c r="AP3372" s="441"/>
      <c r="AQ3372" s="441"/>
      <c r="AR3372" s="441"/>
      <c r="AS3372" s="441"/>
      <c r="AT3372" s="441"/>
      <c r="AU3372" s="441"/>
      <c r="AV3372" s="443"/>
      <c r="AW3372" s="442"/>
      <c r="AY3372" s="441"/>
      <c r="BC3372" s="441"/>
      <c r="BD3372" s="441"/>
      <c r="BE3372" s="441"/>
      <c r="BF3372" s="441"/>
      <c r="BG3372" s="441"/>
      <c r="BH3372" s="441"/>
      <c r="BI3372" s="441"/>
      <c r="BJ3372" s="441"/>
      <c r="BK3372" s="441"/>
    </row>
    <row r="3373" spans="1:63" x14ac:dyDescent="0.25">
      <c r="A3373" s="443"/>
      <c r="B3373" s="438"/>
      <c r="C3373" s="441"/>
      <c r="D3373" s="441"/>
      <c r="E3373" s="441"/>
      <c r="I3373" s="442"/>
      <c r="Q3373" s="443"/>
      <c r="S3373" s="443"/>
      <c r="T3373" s="441"/>
      <c r="U3373" s="444"/>
      <c r="V3373" s="438"/>
      <c r="W3373" s="443"/>
      <c r="X3373" s="443"/>
      <c r="Y3373" s="441"/>
      <c r="Z3373" s="445"/>
      <c r="AA3373" s="441"/>
      <c r="AB3373" s="443"/>
      <c r="AC3373" s="441"/>
      <c r="AD3373" s="444"/>
      <c r="AG3373" s="441"/>
      <c r="AH3373" s="441"/>
      <c r="AI3373" s="443"/>
      <c r="AL3373" s="441"/>
      <c r="AN3373" s="441"/>
      <c r="AO3373" s="443"/>
      <c r="AP3373" s="441"/>
      <c r="AQ3373" s="441"/>
      <c r="AR3373" s="441"/>
      <c r="AS3373" s="441"/>
      <c r="AT3373" s="441"/>
      <c r="AU3373" s="441"/>
      <c r="AV3373" s="443"/>
      <c r="AW3373" s="442"/>
      <c r="AY3373" s="441"/>
      <c r="BC3373" s="441"/>
      <c r="BD3373" s="441"/>
      <c r="BE3373" s="441"/>
      <c r="BF3373" s="441"/>
      <c r="BG3373" s="441"/>
      <c r="BH3373" s="441"/>
      <c r="BI3373" s="441"/>
      <c r="BJ3373" s="441"/>
      <c r="BK3373" s="441"/>
    </row>
    <row r="3374" spans="1:63" x14ac:dyDescent="0.25">
      <c r="A3374" s="443"/>
      <c r="B3374" s="438"/>
      <c r="C3374" s="441"/>
      <c r="D3374" s="441"/>
      <c r="E3374" s="441"/>
      <c r="I3374" s="442"/>
      <c r="Q3374" s="443"/>
      <c r="S3374" s="443"/>
      <c r="T3374" s="441"/>
      <c r="U3374" s="444"/>
      <c r="V3374" s="438"/>
      <c r="W3374" s="443"/>
      <c r="X3374" s="443"/>
      <c r="Y3374" s="441"/>
      <c r="Z3374" s="445"/>
      <c r="AA3374" s="441"/>
      <c r="AB3374" s="443"/>
      <c r="AC3374" s="441"/>
      <c r="AD3374" s="444"/>
      <c r="AG3374" s="441"/>
      <c r="AH3374" s="441"/>
      <c r="AI3374" s="443"/>
      <c r="AL3374" s="441"/>
      <c r="AN3374" s="441"/>
      <c r="AO3374" s="443"/>
      <c r="AP3374" s="441"/>
      <c r="AQ3374" s="441"/>
      <c r="AR3374" s="441"/>
      <c r="AS3374" s="441"/>
      <c r="AT3374" s="441"/>
      <c r="AU3374" s="441"/>
      <c r="AV3374" s="443"/>
      <c r="AW3374" s="442"/>
      <c r="AY3374" s="441"/>
      <c r="BC3374" s="441"/>
      <c r="BD3374" s="441"/>
      <c r="BE3374" s="441"/>
      <c r="BF3374" s="441"/>
      <c r="BG3374" s="441"/>
      <c r="BH3374" s="441"/>
      <c r="BI3374" s="441"/>
      <c r="BJ3374" s="441"/>
      <c r="BK3374" s="441"/>
    </row>
    <row r="3375" spans="1:63" x14ac:dyDescent="0.25">
      <c r="A3375" s="443"/>
      <c r="B3375" s="438"/>
      <c r="C3375" s="441"/>
      <c r="D3375" s="441"/>
      <c r="E3375" s="441"/>
      <c r="I3375" s="442"/>
      <c r="Q3375" s="443"/>
      <c r="S3375" s="443"/>
      <c r="T3375" s="441"/>
      <c r="U3375" s="444"/>
      <c r="V3375" s="438"/>
      <c r="W3375" s="443"/>
      <c r="X3375" s="443"/>
      <c r="Y3375" s="441"/>
      <c r="Z3375" s="445"/>
      <c r="AA3375" s="441"/>
      <c r="AB3375" s="443"/>
      <c r="AC3375" s="441"/>
      <c r="AD3375" s="444"/>
      <c r="AG3375" s="441"/>
      <c r="AH3375" s="441"/>
      <c r="AI3375" s="443"/>
      <c r="AL3375" s="441"/>
      <c r="AN3375" s="441"/>
      <c r="AO3375" s="443"/>
      <c r="AP3375" s="441"/>
      <c r="AQ3375" s="441"/>
      <c r="AR3375" s="441"/>
      <c r="AS3375" s="441"/>
      <c r="AT3375" s="441"/>
      <c r="AU3375" s="441"/>
      <c r="AV3375" s="443"/>
      <c r="AW3375" s="442"/>
      <c r="AY3375" s="441"/>
      <c r="BC3375" s="441"/>
      <c r="BD3375" s="441"/>
      <c r="BE3375" s="441"/>
      <c r="BF3375" s="441"/>
      <c r="BG3375" s="441"/>
      <c r="BH3375" s="441"/>
      <c r="BI3375" s="441"/>
      <c r="BJ3375" s="441"/>
      <c r="BK3375" s="441"/>
    </row>
    <row r="3376" spans="1:63" x14ac:dyDescent="0.25">
      <c r="A3376" s="443"/>
      <c r="B3376" s="438"/>
      <c r="C3376" s="441"/>
      <c r="D3376" s="441"/>
      <c r="E3376" s="441"/>
      <c r="I3376" s="442"/>
      <c r="Q3376" s="443"/>
      <c r="S3376" s="443"/>
      <c r="T3376" s="441"/>
      <c r="U3376" s="444"/>
      <c r="V3376" s="438"/>
      <c r="W3376" s="443"/>
      <c r="X3376" s="443"/>
      <c r="Y3376" s="441"/>
      <c r="Z3376" s="445"/>
      <c r="AA3376" s="441"/>
      <c r="AB3376" s="443"/>
      <c r="AC3376" s="441"/>
      <c r="AD3376" s="444"/>
      <c r="AG3376" s="441"/>
      <c r="AH3376" s="441"/>
      <c r="AI3376" s="443"/>
      <c r="AL3376" s="441"/>
      <c r="AN3376" s="441"/>
      <c r="AO3376" s="443"/>
      <c r="AP3376" s="441"/>
      <c r="AQ3376" s="441"/>
      <c r="AR3376" s="441"/>
      <c r="AS3376" s="441"/>
      <c r="AT3376" s="441"/>
      <c r="AU3376" s="441"/>
      <c r="AV3376" s="443"/>
      <c r="AW3376" s="442"/>
      <c r="AY3376" s="441"/>
      <c r="BC3376" s="441"/>
      <c r="BD3376" s="441"/>
      <c r="BE3376" s="441"/>
      <c r="BF3376" s="441"/>
      <c r="BG3376" s="441"/>
      <c r="BH3376" s="441"/>
      <c r="BI3376" s="441"/>
      <c r="BJ3376" s="441"/>
      <c r="BK3376" s="441"/>
    </row>
    <row r="3377" spans="1:63" x14ac:dyDescent="0.25">
      <c r="A3377" s="443"/>
      <c r="B3377" s="438"/>
      <c r="C3377" s="441"/>
      <c r="D3377" s="441"/>
      <c r="E3377" s="441"/>
      <c r="I3377" s="442"/>
      <c r="Q3377" s="443"/>
      <c r="S3377" s="443"/>
      <c r="T3377" s="441"/>
      <c r="U3377" s="444"/>
      <c r="V3377" s="438"/>
      <c r="W3377" s="443"/>
      <c r="X3377" s="443"/>
      <c r="Y3377" s="441"/>
      <c r="Z3377" s="445"/>
      <c r="AA3377" s="441"/>
      <c r="AB3377" s="443"/>
      <c r="AC3377" s="441"/>
      <c r="AD3377" s="444"/>
      <c r="AG3377" s="441"/>
      <c r="AH3377" s="441"/>
      <c r="AI3377" s="443"/>
      <c r="AL3377" s="441"/>
      <c r="AN3377" s="441"/>
      <c r="AO3377" s="443"/>
      <c r="AP3377" s="441"/>
      <c r="AQ3377" s="441"/>
      <c r="AR3377" s="441"/>
      <c r="AS3377" s="441"/>
      <c r="AT3377" s="441"/>
      <c r="AU3377" s="441"/>
      <c r="AV3377" s="443"/>
      <c r="AW3377" s="442"/>
      <c r="AY3377" s="441"/>
      <c r="BC3377" s="441"/>
      <c r="BD3377" s="441"/>
      <c r="BE3377" s="441"/>
      <c r="BF3377" s="441"/>
      <c r="BG3377" s="441"/>
      <c r="BH3377" s="441"/>
      <c r="BI3377" s="441"/>
      <c r="BJ3377" s="441"/>
      <c r="BK3377" s="441"/>
    </row>
    <row r="3378" spans="1:63" x14ac:dyDescent="0.25">
      <c r="A3378" s="443"/>
      <c r="B3378" s="438"/>
      <c r="C3378" s="441"/>
      <c r="D3378" s="441"/>
      <c r="E3378" s="441"/>
      <c r="I3378" s="442"/>
      <c r="Q3378" s="443"/>
      <c r="S3378" s="443"/>
      <c r="T3378" s="441"/>
      <c r="U3378" s="444"/>
      <c r="V3378" s="438"/>
      <c r="W3378" s="443"/>
      <c r="X3378" s="443"/>
      <c r="Y3378" s="441"/>
      <c r="Z3378" s="445"/>
      <c r="AA3378" s="441"/>
      <c r="AB3378" s="443"/>
      <c r="AC3378" s="441"/>
      <c r="AD3378" s="444"/>
      <c r="AG3378" s="441"/>
      <c r="AH3378" s="441"/>
      <c r="AI3378" s="443"/>
      <c r="AL3378" s="441"/>
      <c r="AN3378" s="441"/>
      <c r="AO3378" s="443"/>
      <c r="AP3378" s="441"/>
      <c r="AQ3378" s="441"/>
      <c r="AR3378" s="441"/>
      <c r="AS3378" s="441"/>
      <c r="AT3378" s="441"/>
      <c r="AU3378" s="441"/>
      <c r="AV3378" s="443"/>
      <c r="AW3378" s="442"/>
      <c r="AY3378" s="441"/>
      <c r="BC3378" s="441"/>
      <c r="BD3378" s="441"/>
      <c r="BE3378" s="441"/>
      <c r="BF3378" s="441"/>
      <c r="BG3378" s="441"/>
      <c r="BH3378" s="441"/>
      <c r="BI3378" s="441"/>
      <c r="BJ3378" s="441"/>
      <c r="BK3378" s="441"/>
    </row>
    <row r="3379" spans="1:63" x14ac:dyDescent="0.25">
      <c r="A3379" s="443"/>
      <c r="B3379" s="438"/>
      <c r="C3379" s="441"/>
      <c r="D3379" s="441"/>
      <c r="E3379" s="441"/>
      <c r="I3379" s="442"/>
      <c r="Q3379" s="443"/>
      <c r="S3379" s="443"/>
      <c r="T3379" s="441"/>
      <c r="U3379" s="444"/>
      <c r="V3379" s="438"/>
      <c r="W3379" s="443"/>
      <c r="X3379" s="443"/>
      <c r="Y3379" s="441"/>
      <c r="Z3379" s="445"/>
      <c r="AA3379" s="441"/>
      <c r="AB3379" s="443"/>
      <c r="AC3379" s="441"/>
      <c r="AD3379" s="444"/>
      <c r="AG3379" s="441"/>
      <c r="AH3379" s="441"/>
      <c r="AI3379" s="443"/>
      <c r="AL3379" s="441"/>
      <c r="AN3379" s="441"/>
      <c r="AO3379" s="443"/>
      <c r="AP3379" s="441"/>
      <c r="AQ3379" s="441"/>
      <c r="AR3379" s="441"/>
      <c r="AS3379" s="441"/>
      <c r="AT3379" s="441"/>
      <c r="AU3379" s="441"/>
      <c r="AV3379" s="443"/>
      <c r="AW3379" s="442"/>
      <c r="AY3379" s="441"/>
      <c r="BC3379" s="441"/>
      <c r="BD3379" s="441"/>
      <c r="BE3379" s="441"/>
      <c r="BF3379" s="441"/>
      <c r="BG3379" s="441"/>
      <c r="BH3379" s="441"/>
      <c r="BI3379" s="441"/>
      <c r="BJ3379" s="441"/>
      <c r="BK3379" s="441"/>
    </row>
    <row r="3380" spans="1:63" x14ac:dyDescent="0.25">
      <c r="A3380" s="443"/>
      <c r="B3380" s="438"/>
      <c r="C3380" s="441"/>
      <c r="D3380" s="441"/>
      <c r="E3380" s="441"/>
      <c r="I3380" s="442"/>
      <c r="Q3380" s="443"/>
      <c r="S3380" s="443"/>
      <c r="T3380" s="441"/>
      <c r="U3380" s="444"/>
      <c r="V3380" s="438"/>
      <c r="W3380" s="443"/>
      <c r="X3380" s="443"/>
      <c r="Y3380" s="441"/>
      <c r="Z3380" s="445"/>
      <c r="AA3380" s="441"/>
      <c r="AB3380" s="443"/>
      <c r="AC3380" s="441"/>
      <c r="AD3380" s="444"/>
      <c r="AG3380" s="441"/>
      <c r="AH3380" s="441"/>
      <c r="AI3380" s="443"/>
      <c r="AL3380" s="441"/>
      <c r="AN3380" s="441"/>
      <c r="AO3380" s="443"/>
      <c r="AP3380" s="441"/>
      <c r="AQ3380" s="441"/>
      <c r="AR3380" s="441"/>
      <c r="AS3380" s="441"/>
      <c r="AT3380" s="441"/>
      <c r="AU3380" s="441"/>
      <c r="AV3380" s="443"/>
      <c r="AW3380" s="442"/>
      <c r="AY3380" s="441"/>
      <c r="BC3380" s="441"/>
      <c r="BD3380" s="441"/>
      <c r="BE3380" s="441"/>
      <c r="BF3380" s="441"/>
      <c r="BG3380" s="441"/>
      <c r="BH3380" s="441"/>
      <c r="BI3380" s="441"/>
      <c r="BJ3380" s="441"/>
      <c r="BK3380" s="441"/>
    </row>
    <row r="3381" spans="1:63" x14ac:dyDescent="0.25">
      <c r="A3381" s="443"/>
      <c r="B3381" s="438"/>
      <c r="C3381" s="441"/>
      <c r="D3381" s="441"/>
      <c r="E3381" s="441"/>
      <c r="I3381" s="442"/>
      <c r="Q3381" s="443"/>
      <c r="S3381" s="443"/>
      <c r="T3381" s="441"/>
      <c r="U3381" s="444"/>
      <c r="V3381" s="438"/>
      <c r="W3381" s="443"/>
      <c r="X3381" s="443"/>
      <c r="Y3381" s="441"/>
      <c r="Z3381" s="445"/>
      <c r="AA3381" s="441"/>
      <c r="AB3381" s="443"/>
      <c r="AC3381" s="441"/>
      <c r="AD3381" s="444"/>
      <c r="AG3381" s="441"/>
      <c r="AH3381" s="441"/>
      <c r="AI3381" s="443"/>
      <c r="AL3381" s="441"/>
      <c r="AN3381" s="441"/>
      <c r="AO3381" s="443"/>
      <c r="AP3381" s="441"/>
      <c r="AQ3381" s="441"/>
      <c r="AR3381" s="441"/>
      <c r="AS3381" s="441"/>
      <c r="AT3381" s="441"/>
      <c r="AU3381" s="441"/>
      <c r="AV3381" s="443"/>
      <c r="AW3381" s="442"/>
      <c r="AY3381" s="441"/>
      <c r="BC3381" s="441"/>
      <c r="BD3381" s="441"/>
      <c r="BE3381" s="441"/>
      <c r="BF3381" s="441"/>
      <c r="BG3381" s="441"/>
      <c r="BH3381" s="441"/>
      <c r="BI3381" s="441"/>
      <c r="BJ3381" s="441"/>
      <c r="BK3381" s="441"/>
    </row>
    <row r="3382" spans="1:63" x14ac:dyDescent="0.25">
      <c r="A3382" s="443"/>
      <c r="B3382" s="438"/>
      <c r="C3382" s="441"/>
      <c r="D3382" s="441"/>
      <c r="E3382" s="441"/>
      <c r="I3382" s="442"/>
      <c r="Q3382" s="443"/>
      <c r="S3382" s="443"/>
      <c r="T3382" s="441"/>
      <c r="U3382" s="444"/>
      <c r="V3382" s="438"/>
      <c r="W3382" s="443"/>
      <c r="X3382" s="443"/>
      <c r="Y3382" s="441"/>
      <c r="Z3382" s="445"/>
      <c r="AA3382" s="441"/>
      <c r="AB3382" s="443"/>
      <c r="AC3382" s="441"/>
      <c r="AD3382" s="444"/>
      <c r="AG3382" s="441"/>
      <c r="AH3382" s="441"/>
      <c r="AI3382" s="443"/>
      <c r="AL3382" s="441"/>
      <c r="AN3382" s="441"/>
      <c r="AO3382" s="443"/>
      <c r="AP3382" s="441"/>
      <c r="AQ3382" s="441"/>
      <c r="AR3382" s="441"/>
      <c r="AS3382" s="441"/>
      <c r="AT3382" s="441"/>
      <c r="AU3382" s="441"/>
      <c r="AV3382" s="443"/>
      <c r="AW3382" s="442"/>
      <c r="AY3382" s="441"/>
      <c r="BC3382" s="441"/>
      <c r="BD3382" s="441"/>
      <c r="BE3382" s="441"/>
      <c r="BF3382" s="441"/>
      <c r="BG3382" s="441"/>
      <c r="BH3382" s="441"/>
      <c r="BI3382" s="441"/>
      <c r="BJ3382" s="441"/>
      <c r="BK3382" s="441"/>
    </row>
    <row r="3383" spans="1:63" x14ac:dyDescent="0.25">
      <c r="A3383" s="443"/>
      <c r="B3383" s="438"/>
      <c r="C3383" s="441"/>
      <c r="D3383" s="441"/>
      <c r="E3383" s="441"/>
      <c r="I3383" s="442"/>
      <c r="Q3383" s="443"/>
      <c r="S3383" s="443"/>
      <c r="T3383" s="441"/>
      <c r="U3383" s="444"/>
      <c r="V3383" s="438"/>
      <c r="W3383" s="443"/>
      <c r="X3383" s="443"/>
      <c r="Y3383" s="441"/>
      <c r="Z3383" s="445"/>
      <c r="AA3383" s="441"/>
      <c r="AB3383" s="443"/>
      <c r="AC3383" s="441"/>
      <c r="AD3383" s="444"/>
      <c r="AG3383" s="441"/>
      <c r="AH3383" s="441"/>
      <c r="AI3383" s="443"/>
      <c r="AL3383" s="441"/>
      <c r="AN3383" s="441"/>
      <c r="AO3383" s="443"/>
      <c r="AP3383" s="441"/>
      <c r="AQ3383" s="441"/>
      <c r="AR3383" s="441"/>
      <c r="AS3383" s="441"/>
      <c r="AT3383" s="441"/>
      <c r="AU3383" s="441"/>
      <c r="AV3383" s="443"/>
      <c r="AW3383" s="442"/>
      <c r="AY3383" s="441"/>
      <c r="BC3383" s="441"/>
      <c r="BD3383" s="441"/>
      <c r="BE3383" s="441"/>
      <c r="BF3383" s="441"/>
      <c r="BG3383" s="441"/>
      <c r="BH3383" s="441"/>
      <c r="BI3383" s="441"/>
      <c r="BJ3383" s="441"/>
      <c r="BK3383" s="441"/>
    </row>
    <row r="3384" spans="1:63" x14ac:dyDescent="0.25">
      <c r="A3384" s="443"/>
      <c r="B3384" s="438"/>
      <c r="C3384" s="441"/>
      <c r="D3384" s="441"/>
      <c r="E3384" s="441"/>
      <c r="I3384" s="442"/>
      <c r="Q3384" s="443"/>
      <c r="S3384" s="443"/>
      <c r="T3384" s="441"/>
      <c r="U3384" s="444"/>
      <c r="V3384" s="438"/>
      <c r="W3384" s="443"/>
      <c r="X3384" s="443"/>
      <c r="Y3384" s="441"/>
      <c r="Z3384" s="445"/>
      <c r="AA3384" s="441"/>
      <c r="AB3384" s="443"/>
      <c r="AC3384" s="441"/>
      <c r="AD3384" s="444"/>
      <c r="AG3384" s="441"/>
      <c r="AH3384" s="441"/>
      <c r="AI3384" s="443"/>
      <c r="AL3384" s="441"/>
      <c r="AN3384" s="441"/>
      <c r="AO3384" s="443"/>
      <c r="AP3384" s="441"/>
      <c r="AQ3384" s="441"/>
      <c r="AR3384" s="441"/>
      <c r="AS3384" s="441"/>
      <c r="AT3384" s="441"/>
      <c r="AU3384" s="441"/>
      <c r="AV3384" s="443"/>
      <c r="AW3384" s="442"/>
      <c r="AY3384" s="441"/>
      <c r="BC3384" s="441"/>
      <c r="BD3384" s="441"/>
      <c r="BE3384" s="441"/>
      <c r="BF3384" s="441"/>
      <c r="BG3384" s="441"/>
      <c r="BH3384" s="441"/>
      <c r="BI3384" s="441"/>
      <c r="BJ3384" s="441"/>
      <c r="BK3384" s="441"/>
    </row>
    <row r="3385" spans="1:63" x14ac:dyDescent="0.25">
      <c r="A3385" s="443"/>
      <c r="B3385" s="438"/>
      <c r="C3385" s="441"/>
      <c r="D3385" s="441"/>
      <c r="E3385" s="441"/>
      <c r="I3385" s="442"/>
      <c r="Q3385" s="443"/>
      <c r="S3385" s="443"/>
      <c r="T3385" s="441"/>
      <c r="U3385" s="444"/>
      <c r="V3385" s="438"/>
      <c r="W3385" s="443"/>
      <c r="X3385" s="443"/>
      <c r="Y3385" s="441"/>
      <c r="Z3385" s="445"/>
      <c r="AA3385" s="441"/>
      <c r="AB3385" s="443"/>
      <c r="AC3385" s="441"/>
      <c r="AD3385" s="444"/>
      <c r="AG3385" s="441"/>
      <c r="AH3385" s="441"/>
      <c r="AI3385" s="443"/>
      <c r="AL3385" s="441"/>
      <c r="AN3385" s="441"/>
      <c r="AO3385" s="443"/>
      <c r="AP3385" s="441"/>
      <c r="AQ3385" s="441"/>
      <c r="AR3385" s="441"/>
      <c r="AS3385" s="441"/>
      <c r="AT3385" s="441"/>
      <c r="AU3385" s="441"/>
      <c r="AV3385" s="443"/>
      <c r="AW3385" s="442"/>
      <c r="AY3385" s="441"/>
      <c r="BC3385" s="441"/>
      <c r="BD3385" s="441"/>
      <c r="BE3385" s="441"/>
      <c r="BF3385" s="441"/>
      <c r="BG3385" s="441"/>
      <c r="BH3385" s="441"/>
      <c r="BI3385" s="441"/>
      <c r="BJ3385" s="441"/>
      <c r="BK3385" s="441"/>
    </row>
    <row r="3386" spans="1:63" x14ac:dyDescent="0.25">
      <c r="A3386" s="443"/>
      <c r="B3386" s="438"/>
      <c r="C3386" s="441"/>
      <c r="D3386" s="441"/>
      <c r="E3386" s="441"/>
      <c r="I3386" s="442"/>
      <c r="Q3386" s="443"/>
      <c r="S3386" s="443"/>
      <c r="T3386" s="441"/>
      <c r="U3386" s="444"/>
      <c r="V3386" s="438"/>
      <c r="W3386" s="443"/>
      <c r="X3386" s="443"/>
      <c r="Y3386" s="441"/>
      <c r="Z3386" s="445"/>
      <c r="AA3386" s="441"/>
      <c r="AB3386" s="443"/>
      <c r="AC3386" s="441"/>
      <c r="AD3386" s="444"/>
      <c r="AG3386" s="441"/>
      <c r="AH3386" s="441"/>
      <c r="AI3386" s="443"/>
      <c r="AL3386" s="441"/>
      <c r="AN3386" s="441"/>
      <c r="AO3386" s="443"/>
      <c r="AP3386" s="441"/>
      <c r="AQ3386" s="441"/>
      <c r="AR3386" s="441"/>
      <c r="AS3386" s="441"/>
      <c r="AT3386" s="441"/>
      <c r="AU3386" s="441"/>
      <c r="AV3386" s="443"/>
      <c r="AW3386" s="442"/>
      <c r="AY3386" s="441"/>
      <c r="BC3386" s="441"/>
      <c r="BD3386" s="441"/>
      <c r="BE3386" s="441"/>
      <c r="BF3386" s="441"/>
      <c r="BG3386" s="441"/>
      <c r="BH3386" s="441"/>
      <c r="BI3386" s="441"/>
      <c r="BJ3386" s="441"/>
      <c r="BK3386" s="441"/>
    </row>
    <row r="3387" spans="1:63" x14ac:dyDescent="0.25">
      <c r="A3387" s="443"/>
      <c r="B3387" s="438"/>
      <c r="C3387" s="441"/>
      <c r="D3387" s="441"/>
      <c r="E3387" s="441"/>
      <c r="I3387" s="442"/>
      <c r="Q3387" s="443"/>
      <c r="S3387" s="443"/>
      <c r="T3387" s="441"/>
      <c r="U3387" s="444"/>
      <c r="V3387" s="438"/>
      <c r="W3387" s="443"/>
      <c r="X3387" s="443"/>
      <c r="Y3387" s="441"/>
      <c r="Z3387" s="445"/>
      <c r="AA3387" s="441"/>
      <c r="AB3387" s="443"/>
      <c r="AC3387" s="441"/>
      <c r="AD3387" s="444"/>
      <c r="AG3387" s="441"/>
      <c r="AH3387" s="441"/>
      <c r="AI3387" s="443"/>
      <c r="AL3387" s="441"/>
      <c r="AN3387" s="441"/>
      <c r="AO3387" s="443"/>
      <c r="AP3387" s="441"/>
      <c r="AQ3387" s="441"/>
      <c r="AR3387" s="441"/>
      <c r="AS3387" s="441"/>
      <c r="AT3387" s="441"/>
      <c r="AU3387" s="441"/>
      <c r="AV3387" s="443"/>
      <c r="AW3387" s="442"/>
      <c r="AY3387" s="441"/>
      <c r="BC3387" s="441"/>
      <c r="BD3387" s="441"/>
      <c r="BE3387" s="441"/>
      <c r="BF3387" s="441"/>
      <c r="BG3387" s="441"/>
      <c r="BH3387" s="441"/>
      <c r="BI3387" s="441"/>
      <c r="BJ3387" s="441"/>
      <c r="BK3387" s="441"/>
    </row>
    <row r="3388" spans="1:63" x14ac:dyDescent="0.25">
      <c r="A3388" s="443"/>
      <c r="B3388" s="438"/>
      <c r="C3388" s="441"/>
      <c r="D3388" s="441"/>
      <c r="E3388" s="441"/>
      <c r="I3388" s="442"/>
      <c r="Q3388" s="443"/>
      <c r="S3388" s="443"/>
      <c r="T3388" s="441"/>
      <c r="U3388" s="444"/>
      <c r="V3388" s="438"/>
      <c r="W3388" s="443"/>
      <c r="X3388" s="443"/>
      <c r="Y3388" s="441"/>
      <c r="Z3388" s="445"/>
      <c r="AA3388" s="441"/>
      <c r="AB3388" s="443"/>
      <c r="AC3388" s="441"/>
      <c r="AD3388" s="444"/>
      <c r="AG3388" s="441"/>
      <c r="AH3388" s="441"/>
      <c r="AI3388" s="443"/>
      <c r="AL3388" s="441"/>
      <c r="AN3388" s="441"/>
      <c r="AO3388" s="443"/>
      <c r="AP3388" s="441"/>
      <c r="AQ3388" s="441"/>
      <c r="AR3388" s="441"/>
      <c r="AS3388" s="441"/>
      <c r="AT3388" s="441"/>
      <c r="AU3388" s="441"/>
      <c r="AV3388" s="443"/>
      <c r="AW3388" s="442"/>
      <c r="AY3388" s="441"/>
      <c r="BC3388" s="441"/>
      <c r="BD3388" s="441"/>
      <c r="BE3388" s="441"/>
      <c r="BF3388" s="441"/>
      <c r="BG3388" s="441"/>
      <c r="BH3388" s="441"/>
      <c r="BI3388" s="441"/>
      <c r="BJ3388" s="441"/>
      <c r="BK3388" s="441"/>
    </row>
    <row r="3389" spans="1:63" x14ac:dyDescent="0.25">
      <c r="A3389" s="443"/>
      <c r="B3389" s="438"/>
      <c r="C3389" s="441"/>
      <c r="D3389" s="441"/>
      <c r="E3389" s="441"/>
      <c r="I3389" s="442"/>
      <c r="Q3389" s="443"/>
      <c r="S3389" s="443"/>
      <c r="T3389" s="441"/>
      <c r="U3389" s="444"/>
      <c r="V3389" s="438"/>
      <c r="W3389" s="443"/>
      <c r="X3389" s="443"/>
      <c r="Y3389" s="441"/>
      <c r="Z3389" s="445"/>
      <c r="AA3389" s="441"/>
      <c r="AB3389" s="443"/>
      <c r="AC3389" s="441"/>
      <c r="AD3389" s="444"/>
      <c r="AG3389" s="441"/>
      <c r="AH3389" s="441"/>
      <c r="AI3389" s="443"/>
      <c r="AL3389" s="441"/>
      <c r="AN3389" s="441"/>
      <c r="AO3389" s="443"/>
      <c r="AP3389" s="441"/>
      <c r="AQ3389" s="441"/>
      <c r="AR3389" s="441"/>
      <c r="AS3389" s="441"/>
      <c r="AT3389" s="441"/>
      <c r="AU3389" s="441"/>
      <c r="AV3389" s="443"/>
      <c r="AW3389" s="442"/>
      <c r="AY3389" s="441"/>
      <c r="BC3389" s="441"/>
      <c r="BD3389" s="441"/>
      <c r="BE3389" s="441"/>
      <c r="BF3389" s="441"/>
      <c r="BG3389" s="441"/>
      <c r="BH3389" s="441"/>
      <c r="BI3389" s="441"/>
      <c r="BJ3389" s="441"/>
      <c r="BK3389" s="441"/>
    </row>
    <row r="3390" spans="1:63" x14ac:dyDescent="0.25">
      <c r="A3390" s="443"/>
      <c r="B3390" s="438"/>
      <c r="C3390" s="441"/>
      <c r="D3390" s="441"/>
      <c r="E3390" s="441"/>
      <c r="I3390" s="442"/>
      <c r="Q3390" s="443"/>
      <c r="S3390" s="443"/>
      <c r="T3390" s="441"/>
      <c r="U3390" s="444"/>
      <c r="V3390" s="438"/>
      <c r="W3390" s="443"/>
      <c r="X3390" s="443"/>
      <c r="Y3390" s="441"/>
      <c r="Z3390" s="445"/>
      <c r="AA3390" s="441"/>
      <c r="AB3390" s="443"/>
      <c r="AC3390" s="441"/>
      <c r="AD3390" s="444"/>
      <c r="AG3390" s="441"/>
      <c r="AH3390" s="441"/>
      <c r="AI3390" s="443"/>
      <c r="AL3390" s="441"/>
      <c r="AN3390" s="441"/>
      <c r="AO3390" s="443"/>
      <c r="AP3390" s="441"/>
      <c r="AQ3390" s="441"/>
      <c r="AR3390" s="441"/>
      <c r="AS3390" s="441"/>
      <c r="AT3390" s="441"/>
      <c r="AU3390" s="441"/>
      <c r="AV3390" s="443"/>
      <c r="AW3390" s="442"/>
      <c r="AY3390" s="441"/>
      <c r="BC3390" s="441"/>
      <c r="BD3390" s="441"/>
      <c r="BE3390" s="441"/>
      <c r="BF3390" s="441"/>
      <c r="BG3390" s="441"/>
      <c r="BH3390" s="441"/>
      <c r="BI3390" s="441"/>
      <c r="BJ3390" s="441"/>
      <c r="BK3390" s="441"/>
    </row>
    <row r="3391" spans="1:63" x14ac:dyDescent="0.25">
      <c r="A3391" s="443"/>
      <c r="B3391" s="438"/>
      <c r="C3391" s="441"/>
      <c r="D3391" s="441"/>
      <c r="E3391" s="441"/>
      <c r="I3391" s="442"/>
      <c r="Q3391" s="443"/>
      <c r="S3391" s="443"/>
      <c r="T3391" s="441"/>
      <c r="U3391" s="444"/>
      <c r="V3391" s="438"/>
      <c r="W3391" s="443"/>
      <c r="X3391" s="443"/>
      <c r="Y3391" s="441"/>
      <c r="Z3391" s="445"/>
      <c r="AA3391" s="441"/>
      <c r="AB3391" s="443"/>
      <c r="AC3391" s="441"/>
      <c r="AD3391" s="444"/>
      <c r="AG3391" s="441"/>
      <c r="AH3391" s="441"/>
      <c r="AI3391" s="443"/>
      <c r="AL3391" s="441"/>
      <c r="AN3391" s="441"/>
      <c r="AO3391" s="443"/>
      <c r="AP3391" s="441"/>
      <c r="AQ3391" s="441"/>
      <c r="AR3391" s="441"/>
      <c r="AS3391" s="441"/>
      <c r="AT3391" s="441"/>
      <c r="AU3391" s="441"/>
      <c r="AV3391" s="443"/>
      <c r="AW3391" s="442"/>
      <c r="AY3391" s="441"/>
      <c r="BC3391" s="441"/>
      <c r="BD3391" s="441"/>
      <c r="BE3391" s="441"/>
      <c r="BF3391" s="441"/>
      <c r="BG3391" s="441"/>
      <c r="BH3391" s="441"/>
      <c r="BI3391" s="441"/>
      <c r="BJ3391" s="441"/>
      <c r="BK3391" s="441"/>
    </row>
    <row r="3392" spans="1:63" x14ac:dyDescent="0.25">
      <c r="A3392" s="443"/>
      <c r="B3392" s="438"/>
      <c r="C3392" s="441"/>
      <c r="D3392" s="441"/>
      <c r="E3392" s="441"/>
      <c r="I3392" s="442"/>
      <c r="Q3392" s="443"/>
      <c r="S3392" s="443"/>
      <c r="T3392" s="441"/>
      <c r="U3392" s="444"/>
      <c r="V3392" s="438"/>
      <c r="W3392" s="443"/>
      <c r="X3392" s="443"/>
      <c r="Y3392" s="441"/>
      <c r="Z3392" s="445"/>
      <c r="AA3392" s="441"/>
      <c r="AB3392" s="443"/>
      <c r="AC3392" s="441"/>
      <c r="AD3392" s="444"/>
      <c r="AG3392" s="441"/>
      <c r="AH3392" s="441"/>
      <c r="AI3392" s="443"/>
      <c r="AL3392" s="441"/>
      <c r="AN3392" s="441"/>
      <c r="AO3392" s="443"/>
      <c r="AP3392" s="441"/>
      <c r="AQ3392" s="441"/>
      <c r="AR3392" s="441"/>
      <c r="AS3392" s="441"/>
      <c r="AT3392" s="441"/>
      <c r="AU3392" s="441"/>
      <c r="AV3392" s="443"/>
      <c r="AW3392" s="442"/>
      <c r="AY3392" s="441"/>
      <c r="BC3392" s="441"/>
      <c r="BD3392" s="441"/>
      <c r="BE3392" s="441"/>
      <c r="BF3392" s="441"/>
      <c r="BG3392" s="441"/>
      <c r="BH3392" s="441"/>
      <c r="BI3392" s="441"/>
      <c r="BJ3392" s="441"/>
      <c r="BK3392" s="441"/>
    </row>
    <row r="3393" spans="1:63" x14ac:dyDescent="0.25">
      <c r="A3393" s="443"/>
      <c r="B3393" s="438"/>
      <c r="C3393" s="441"/>
      <c r="D3393" s="441"/>
      <c r="E3393" s="441"/>
      <c r="I3393" s="442"/>
      <c r="Q3393" s="443"/>
      <c r="S3393" s="443"/>
      <c r="T3393" s="441"/>
      <c r="U3393" s="444"/>
      <c r="V3393" s="438"/>
      <c r="W3393" s="443"/>
      <c r="X3393" s="443"/>
      <c r="Y3393" s="441"/>
      <c r="Z3393" s="445"/>
      <c r="AA3393" s="441"/>
      <c r="AB3393" s="443"/>
      <c r="AC3393" s="441"/>
      <c r="AD3393" s="444"/>
      <c r="AG3393" s="441"/>
      <c r="AH3393" s="441"/>
      <c r="AI3393" s="443"/>
      <c r="AL3393" s="441"/>
      <c r="AN3393" s="441"/>
      <c r="AO3393" s="443"/>
      <c r="AP3393" s="441"/>
      <c r="AQ3393" s="441"/>
      <c r="AR3393" s="441"/>
      <c r="AS3393" s="441"/>
      <c r="AT3393" s="441"/>
      <c r="AU3393" s="441"/>
      <c r="AV3393" s="443"/>
      <c r="AW3393" s="442"/>
      <c r="AY3393" s="441"/>
      <c r="BC3393" s="441"/>
      <c r="BD3393" s="441"/>
      <c r="BE3393" s="441"/>
      <c r="BF3393" s="441"/>
      <c r="BG3393" s="441"/>
      <c r="BH3393" s="441"/>
      <c r="BI3393" s="441"/>
      <c r="BJ3393" s="441"/>
      <c r="BK3393" s="441"/>
    </row>
    <row r="3394" spans="1:63" x14ac:dyDescent="0.25">
      <c r="A3394" s="443"/>
      <c r="B3394" s="438"/>
      <c r="C3394" s="441"/>
      <c r="D3394" s="441"/>
      <c r="E3394" s="441"/>
      <c r="I3394" s="442"/>
      <c r="Q3394" s="443"/>
      <c r="S3394" s="443"/>
      <c r="T3394" s="441"/>
      <c r="U3394" s="444"/>
      <c r="V3394" s="438"/>
      <c r="W3394" s="443"/>
      <c r="X3394" s="443"/>
      <c r="Y3394" s="441"/>
      <c r="Z3394" s="445"/>
      <c r="AA3394" s="441"/>
      <c r="AB3394" s="443"/>
      <c r="AC3394" s="441"/>
      <c r="AD3394" s="444"/>
      <c r="AG3394" s="441"/>
      <c r="AH3394" s="441"/>
      <c r="AI3394" s="443"/>
      <c r="AL3394" s="441"/>
      <c r="AN3394" s="441"/>
      <c r="AO3394" s="443"/>
      <c r="AP3394" s="441"/>
      <c r="AQ3394" s="441"/>
      <c r="AR3394" s="441"/>
      <c r="AS3394" s="441"/>
      <c r="AT3394" s="441"/>
      <c r="AU3394" s="441"/>
      <c r="AV3394" s="443"/>
      <c r="AW3394" s="442"/>
      <c r="AY3394" s="441"/>
      <c r="BC3394" s="441"/>
      <c r="BD3394" s="441"/>
      <c r="BE3394" s="441"/>
      <c r="BF3394" s="441"/>
      <c r="BG3394" s="441"/>
      <c r="BH3394" s="441"/>
      <c r="BI3394" s="441"/>
      <c r="BJ3394" s="441"/>
      <c r="BK3394" s="441"/>
    </row>
    <row r="3395" spans="1:63" x14ac:dyDescent="0.25">
      <c r="A3395" s="443"/>
      <c r="B3395" s="438"/>
      <c r="C3395" s="441"/>
      <c r="D3395" s="441"/>
      <c r="E3395" s="441"/>
      <c r="I3395" s="442"/>
      <c r="Q3395" s="443"/>
      <c r="S3395" s="443"/>
      <c r="T3395" s="441"/>
      <c r="U3395" s="444"/>
      <c r="V3395" s="438"/>
      <c r="W3395" s="443"/>
      <c r="X3395" s="443"/>
      <c r="Y3395" s="441"/>
      <c r="Z3395" s="445"/>
      <c r="AA3395" s="441"/>
      <c r="AB3395" s="443"/>
      <c r="AC3395" s="441"/>
      <c r="AD3395" s="444"/>
      <c r="AG3395" s="441"/>
      <c r="AH3395" s="441"/>
      <c r="AI3395" s="443"/>
      <c r="AL3395" s="441"/>
      <c r="AN3395" s="441"/>
      <c r="AO3395" s="443"/>
      <c r="AP3395" s="441"/>
      <c r="AQ3395" s="441"/>
      <c r="AR3395" s="441"/>
      <c r="AS3395" s="441"/>
      <c r="AT3395" s="441"/>
      <c r="AU3395" s="441"/>
      <c r="AV3395" s="443"/>
      <c r="AW3395" s="442"/>
      <c r="AY3395" s="441"/>
      <c r="BC3395" s="441"/>
      <c r="BD3395" s="441"/>
      <c r="BE3395" s="441"/>
      <c r="BF3395" s="441"/>
      <c r="BG3395" s="441"/>
      <c r="BH3395" s="441"/>
      <c r="BI3395" s="441"/>
      <c r="BJ3395" s="441"/>
      <c r="BK3395" s="441"/>
    </row>
    <row r="3396" spans="1:63" x14ac:dyDescent="0.25">
      <c r="A3396" s="443"/>
      <c r="B3396" s="438"/>
      <c r="C3396" s="441"/>
      <c r="D3396" s="441"/>
      <c r="E3396" s="441"/>
      <c r="I3396" s="442"/>
      <c r="Q3396" s="443"/>
      <c r="S3396" s="443"/>
      <c r="T3396" s="441"/>
      <c r="U3396" s="444"/>
      <c r="V3396" s="438"/>
      <c r="W3396" s="443"/>
      <c r="X3396" s="443"/>
      <c r="Y3396" s="441"/>
      <c r="Z3396" s="445"/>
      <c r="AA3396" s="441"/>
      <c r="AB3396" s="443"/>
      <c r="AC3396" s="441"/>
      <c r="AD3396" s="444"/>
      <c r="AG3396" s="441"/>
      <c r="AH3396" s="441"/>
      <c r="AI3396" s="443"/>
      <c r="AL3396" s="441"/>
      <c r="AN3396" s="441"/>
      <c r="AO3396" s="443"/>
      <c r="AP3396" s="441"/>
      <c r="AQ3396" s="441"/>
      <c r="AR3396" s="441"/>
      <c r="AS3396" s="441"/>
      <c r="AT3396" s="441"/>
      <c r="AU3396" s="441"/>
      <c r="AV3396" s="443"/>
      <c r="AW3396" s="442"/>
      <c r="AY3396" s="441"/>
      <c r="BC3396" s="441"/>
      <c r="BD3396" s="441"/>
      <c r="BE3396" s="441"/>
      <c r="BF3396" s="441"/>
      <c r="BG3396" s="441"/>
      <c r="BH3396" s="441"/>
      <c r="BI3396" s="441"/>
      <c r="BJ3396" s="441"/>
      <c r="BK3396" s="441"/>
    </row>
    <row r="3397" spans="1:63" x14ac:dyDescent="0.25">
      <c r="A3397" s="443"/>
      <c r="B3397" s="438"/>
      <c r="C3397" s="441"/>
      <c r="D3397" s="441"/>
      <c r="E3397" s="441"/>
      <c r="I3397" s="442"/>
      <c r="Q3397" s="443"/>
      <c r="S3397" s="443"/>
      <c r="T3397" s="441"/>
      <c r="U3397" s="444"/>
      <c r="V3397" s="438"/>
      <c r="W3397" s="443"/>
      <c r="X3397" s="443"/>
      <c r="Y3397" s="441"/>
      <c r="Z3397" s="445"/>
      <c r="AA3397" s="441"/>
      <c r="AB3397" s="443"/>
      <c r="AC3397" s="441"/>
      <c r="AD3397" s="444"/>
      <c r="AG3397" s="441"/>
      <c r="AH3397" s="441"/>
      <c r="AI3397" s="443"/>
      <c r="AL3397" s="441"/>
      <c r="AN3397" s="441"/>
      <c r="AO3397" s="443"/>
      <c r="AP3397" s="441"/>
      <c r="AQ3397" s="441"/>
      <c r="AR3397" s="441"/>
      <c r="AS3397" s="441"/>
      <c r="AT3397" s="441"/>
      <c r="AU3397" s="441"/>
      <c r="AV3397" s="443"/>
      <c r="AW3397" s="442"/>
      <c r="AY3397" s="441"/>
      <c r="BC3397" s="441"/>
      <c r="BD3397" s="441"/>
      <c r="BE3397" s="441"/>
      <c r="BF3397" s="441"/>
      <c r="BG3397" s="441"/>
      <c r="BH3397" s="441"/>
      <c r="BI3397" s="441"/>
      <c r="BJ3397" s="441"/>
      <c r="BK3397" s="441"/>
    </row>
    <row r="3398" spans="1:63" x14ac:dyDescent="0.25">
      <c r="A3398" s="443"/>
      <c r="B3398" s="438"/>
      <c r="C3398" s="441"/>
      <c r="D3398" s="441"/>
      <c r="E3398" s="441"/>
      <c r="I3398" s="442"/>
      <c r="Q3398" s="443"/>
      <c r="S3398" s="443"/>
      <c r="T3398" s="441"/>
      <c r="U3398" s="444"/>
      <c r="V3398" s="438"/>
      <c r="W3398" s="443"/>
      <c r="X3398" s="443"/>
      <c r="Y3398" s="441"/>
      <c r="Z3398" s="445"/>
      <c r="AA3398" s="441"/>
      <c r="AB3398" s="443"/>
      <c r="AC3398" s="441"/>
      <c r="AD3398" s="444"/>
      <c r="AG3398" s="441"/>
      <c r="AH3398" s="441"/>
      <c r="AI3398" s="443"/>
      <c r="AL3398" s="441"/>
      <c r="AN3398" s="441"/>
      <c r="AO3398" s="443"/>
      <c r="AP3398" s="441"/>
      <c r="AQ3398" s="441"/>
      <c r="AR3398" s="441"/>
      <c r="AS3398" s="441"/>
      <c r="AT3398" s="441"/>
      <c r="AU3398" s="441"/>
      <c r="AV3398" s="443"/>
      <c r="AW3398" s="442"/>
      <c r="AY3398" s="441"/>
      <c r="BC3398" s="441"/>
      <c r="BD3398" s="441"/>
      <c r="BE3398" s="441"/>
      <c r="BF3398" s="441"/>
      <c r="BG3398" s="441"/>
      <c r="BH3398" s="441"/>
      <c r="BI3398" s="441"/>
      <c r="BJ3398" s="441"/>
      <c r="BK3398" s="441"/>
    </row>
    <row r="3399" spans="1:63" x14ac:dyDescent="0.25">
      <c r="A3399" s="443"/>
      <c r="B3399" s="438"/>
      <c r="C3399" s="441"/>
      <c r="D3399" s="441"/>
      <c r="E3399" s="441"/>
      <c r="I3399" s="442"/>
      <c r="Q3399" s="443"/>
      <c r="S3399" s="443"/>
      <c r="T3399" s="441"/>
      <c r="U3399" s="444"/>
      <c r="V3399" s="438"/>
      <c r="W3399" s="443"/>
      <c r="X3399" s="443"/>
      <c r="Y3399" s="441"/>
      <c r="Z3399" s="445"/>
      <c r="AA3399" s="441"/>
      <c r="AB3399" s="443"/>
      <c r="AC3399" s="441"/>
      <c r="AD3399" s="444"/>
      <c r="AG3399" s="441"/>
      <c r="AH3399" s="441"/>
      <c r="AI3399" s="443"/>
      <c r="AL3399" s="441"/>
      <c r="AN3399" s="441"/>
      <c r="AO3399" s="443"/>
      <c r="AP3399" s="441"/>
      <c r="AQ3399" s="441"/>
      <c r="AR3399" s="441"/>
      <c r="AS3399" s="441"/>
      <c r="AT3399" s="441"/>
      <c r="AU3399" s="441"/>
      <c r="AV3399" s="443"/>
      <c r="AW3399" s="442"/>
      <c r="AY3399" s="441"/>
      <c r="BC3399" s="441"/>
      <c r="BD3399" s="441"/>
      <c r="BE3399" s="441"/>
      <c r="BF3399" s="441"/>
      <c r="BG3399" s="441"/>
      <c r="BH3399" s="441"/>
      <c r="BI3399" s="441"/>
      <c r="BJ3399" s="441"/>
      <c r="BK3399" s="441"/>
    </row>
    <row r="3400" spans="1:63" x14ac:dyDescent="0.25">
      <c r="A3400" s="443"/>
      <c r="B3400" s="438"/>
      <c r="C3400" s="441"/>
      <c r="D3400" s="441"/>
      <c r="E3400" s="441"/>
      <c r="I3400" s="442"/>
      <c r="Q3400" s="443"/>
      <c r="S3400" s="443"/>
      <c r="T3400" s="441"/>
      <c r="U3400" s="444"/>
      <c r="V3400" s="438"/>
      <c r="W3400" s="443"/>
      <c r="X3400" s="443"/>
      <c r="Y3400" s="441"/>
      <c r="Z3400" s="445"/>
      <c r="AA3400" s="441"/>
      <c r="AB3400" s="443"/>
      <c r="AC3400" s="441"/>
      <c r="AD3400" s="444"/>
      <c r="AG3400" s="441"/>
      <c r="AH3400" s="441"/>
      <c r="AI3400" s="443"/>
      <c r="AL3400" s="441"/>
      <c r="AN3400" s="441"/>
      <c r="AO3400" s="443"/>
      <c r="AP3400" s="441"/>
      <c r="AQ3400" s="441"/>
      <c r="AR3400" s="441"/>
      <c r="AS3400" s="441"/>
      <c r="AT3400" s="441"/>
      <c r="AU3400" s="441"/>
      <c r="AV3400" s="443"/>
      <c r="AW3400" s="442"/>
      <c r="AY3400" s="441"/>
      <c r="BC3400" s="441"/>
      <c r="BD3400" s="441"/>
      <c r="BE3400" s="441"/>
      <c r="BF3400" s="441"/>
      <c r="BG3400" s="441"/>
      <c r="BH3400" s="441"/>
      <c r="BI3400" s="441"/>
      <c r="BJ3400" s="441"/>
      <c r="BK3400" s="441"/>
    </row>
    <row r="3401" spans="1:63" x14ac:dyDescent="0.25">
      <c r="A3401" s="443"/>
      <c r="B3401" s="438"/>
      <c r="C3401" s="441"/>
      <c r="D3401" s="441"/>
      <c r="E3401" s="441"/>
      <c r="I3401" s="442"/>
      <c r="Q3401" s="443"/>
      <c r="S3401" s="443"/>
      <c r="T3401" s="441"/>
      <c r="U3401" s="444"/>
      <c r="V3401" s="438"/>
      <c r="W3401" s="443"/>
      <c r="X3401" s="443"/>
      <c r="Y3401" s="441"/>
      <c r="Z3401" s="445"/>
      <c r="AA3401" s="441"/>
      <c r="AB3401" s="443"/>
      <c r="AC3401" s="441"/>
      <c r="AD3401" s="444"/>
      <c r="AG3401" s="441"/>
      <c r="AH3401" s="441"/>
      <c r="AI3401" s="443"/>
      <c r="AL3401" s="441"/>
      <c r="AN3401" s="441"/>
      <c r="AO3401" s="443"/>
      <c r="AP3401" s="441"/>
      <c r="AQ3401" s="441"/>
      <c r="AR3401" s="441"/>
      <c r="AS3401" s="441"/>
      <c r="AT3401" s="441"/>
      <c r="AU3401" s="441"/>
      <c r="AV3401" s="443"/>
      <c r="AW3401" s="442"/>
      <c r="AY3401" s="441"/>
      <c r="BC3401" s="441"/>
      <c r="BD3401" s="441"/>
      <c r="BE3401" s="441"/>
      <c r="BF3401" s="441"/>
      <c r="BG3401" s="441"/>
      <c r="BH3401" s="441"/>
      <c r="BI3401" s="441"/>
      <c r="BJ3401" s="441"/>
      <c r="BK3401" s="441"/>
    </row>
    <row r="3402" spans="1:63" x14ac:dyDescent="0.25">
      <c r="A3402" s="443"/>
      <c r="B3402" s="438"/>
      <c r="C3402" s="441"/>
      <c r="D3402" s="441"/>
      <c r="E3402" s="441"/>
      <c r="I3402" s="442"/>
      <c r="Q3402" s="443"/>
      <c r="S3402" s="443"/>
      <c r="T3402" s="441"/>
      <c r="U3402" s="444"/>
      <c r="V3402" s="438"/>
      <c r="W3402" s="443"/>
      <c r="X3402" s="443"/>
      <c r="Y3402" s="441"/>
      <c r="Z3402" s="445"/>
      <c r="AA3402" s="441"/>
      <c r="AB3402" s="443"/>
      <c r="AC3402" s="441"/>
      <c r="AD3402" s="444"/>
      <c r="AG3402" s="441"/>
      <c r="AH3402" s="441"/>
      <c r="AI3402" s="443"/>
      <c r="AL3402" s="441"/>
      <c r="AN3402" s="441"/>
      <c r="AO3402" s="443"/>
      <c r="AP3402" s="441"/>
      <c r="AQ3402" s="441"/>
      <c r="AR3402" s="441"/>
      <c r="AS3402" s="441"/>
      <c r="AT3402" s="441"/>
      <c r="AU3402" s="441"/>
      <c r="AV3402" s="443"/>
      <c r="AW3402" s="442"/>
      <c r="AY3402" s="441"/>
      <c r="BC3402" s="441"/>
      <c r="BD3402" s="441"/>
      <c r="BE3402" s="441"/>
      <c r="BF3402" s="441"/>
      <c r="BG3402" s="441"/>
      <c r="BH3402" s="441"/>
      <c r="BI3402" s="441"/>
      <c r="BJ3402" s="441"/>
      <c r="BK3402" s="441"/>
    </row>
    <row r="3403" spans="1:63" x14ac:dyDescent="0.25">
      <c r="A3403" s="443"/>
      <c r="B3403" s="438"/>
      <c r="C3403" s="441"/>
      <c r="D3403" s="441"/>
      <c r="E3403" s="441"/>
      <c r="I3403" s="442"/>
      <c r="Q3403" s="443"/>
      <c r="S3403" s="443"/>
      <c r="T3403" s="441"/>
      <c r="U3403" s="444"/>
      <c r="V3403" s="438"/>
      <c r="W3403" s="443"/>
      <c r="X3403" s="443"/>
      <c r="Y3403" s="441"/>
      <c r="Z3403" s="445"/>
      <c r="AA3403" s="441"/>
      <c r="AB3403" s="443"/>
      <c r="AC3403" s="441"/>
      <c r="AD3403" s="444"/>
      <c r="AG3403" s="441"/>
      <c r="AH3403" s="441"/>
      <c r="AI3403" s="443"/>
      <c r="AL3403" s="441"/>
      <c r="AN3403" s="441"/>
      <c r="AO3403" s="443"/>
      <c r="AP3403" s="441"/>
      <c r="AQ3403" s="441"/>
      <c r="AR3403" s="441"/>
      <c r="AS3403" s="441"/>
      <c r="AT3403" s="441"/>
      <c r="AU3403" s="441"/>
      <c r="AV3403" s="443"/>
      <c r="AW3403" s="442"/>
      <c r="AY3403" s="441"/>
      <c r="BC3403" s="441"/>
      <c r="BD3403" s="441"/>
      <c r="BE3403" s="441"/>
      <c r="BF3403" s="441"/>
      <c r="BG3403" s="441"/>
      <c r="BH3403" s="441"/>
      <c r="BI3403" s="441"/>
      <c r="BJ3403" s="441"/>
      <c r="BK3403" s="441"/>
    </row>
    <row r="3404" spans="1:63" x14ac:dyDescent="0.25">
      <c r="A3404" s="443"/>
      <c r="B3404" s="438"/>
      <c r="C3404" s="441"/>
      <c r="D3404" s="441"/>
      <c r="E3404" s="441"/>
      <c r="I3404" s="442"/>
      <c r="Q3404" s="443"/>
      <c r="S3404" s="443"/>
      <c r="T3404" s="441"/>
      <c r="U3404" s="444"/>
      <c r="V3404" s="438"/>
      <c r="W3404" s="443"/>
      <c r="X3404" s="443"/>
      <c r="Y3404" s="441"/>
      <c r="Z3404" s="445"/>
      <c r="AA3404" s="441"/>
      <c r="AB3404" s="443"/>
      <c r="AC3404" s="441"/>
      <c r="AD3404" s="444"/>
      <c r="AG3404" s="441"/>
      <c r="AH3404" s="441"/>
      <c r="AI3404" s="443"/>
      <c r="AL3404" s="441"/>
      <c r="AN3404" s="441"/>
      <c r="AO3404" s="443"/>
      <c r="AP3404" s="441"/>
      <c r="AQ3404" s="441"/>
      <c r="AR3404" s="441"/>
      <c r="AS3404" s="441"/>
      <c r="AT3404" s="441"/>
      <c r="AU3404" s="441"/>
      <c r="AV3404" s="443"/>
      <c r="AW3404" s="442"/>
      <c r="AY3404" s="441"/>
      <c r="BC3404" s="441"/>
      <c r="BD3404" s="441"/>
      <c r="BE3404" s="441"/>
      <c r="BF3404" s="441"/>
      <c r="BG3404" s="441"/>
      <c r="BH3404" s="441"/>
      <c r="BI3404" s="441"/>
      <c r="BJ3404" s="441"/>
      <c r="BK3404" s="441"/>
    </row>
    <row r="3405" spans="1:63" x14ac:dyDescent="0.25">
      <c r="A3405" s="443"/>
      <c r="B3405" s="438"/>
      <c r="C3405" s="441"/>
      <c r="D3405" s="441"/>
      <c r="E3405" s="441"/>
      <c r="I3405" s="442"/>
      <c r="Q3405" s="443"/>
      <c r="S3405" s="443"/>
      <c r="T3405" s="441"/>
      <c r="U3405" s="444"/>
      <c r="V3405" s="438"/>
      <c r="W3405" s="443"/>
      <c r="X3405" s="443"/>
      <c r="Y3405" s="441"/>
      <c r="Z3405" s="445"/>
      <c r="AA3405" s="441"/>
      <c r="AB3405" s="443"/>
      <c r="AC3405" s="441"/>
      <c r="AD3405" s="444"/>
      <c r="AG3405" s="441"/>
      <c r="AH3405" s="441"/>
      <c r="AI3405" s="443"/>
      <c r="AL3405" s="441"/>
      <c r="AN3405" s="441"/>
      <c r="AO3405" s="443"/>
      <c r="AP3405" s="441"/>
      <c r="AQ3405" s="441"/>
      <c r="AR3405" s="441"/>
      <c r="AS3405" s="441"/>
      <c r="AT3405" s="441"/>
      <c r="AU3405" s="441"/>
      <c r="AV3405" s="443"/>
      <c r="AW3405" s="442"/>
      <c r="AY3405" s="441"/>
      <c r="BC3405" s="441"/>
      <c r="BD3405" s="441"/>
      <c r="BE3405" s="441"/>
      <c r="BF3405" s="441"/>
      <c r="BG3405" s="441"/>
      <c r="BH3405" s="441"/>
      <c r="BI3405" s="441"/>
      <c r="BJ3405" s="441"/>
      <c r="BK3405" s="441"/>
    </row>
    <row r="3406" spans="1:63" x14ac:dyDescent="0.25">
      <c r="A3406" s="443"/>
      <c r="B3406" s="438"/>
      <c r="C3406" s="441"/>
      <c r="D3406" s="441"/>
      <c r="E3406" s="441"/>
      <c r="I3406" s="442"/>
      <c r="Q3406" s="443"/>
      <c r="S3406" s="443"/>
      <c r="T3406" s="441"/>
      <c r="U3406" s="444"/>
      <c r="V3406" s="438"/>
      <c r="W3406" s="443"/>
      <c r="X3406" s="443"/>
      <c r="Y3406" s="441"/>
      <c r="Z3406" s="445"/>
      <c r="AA3406" s="441"/>
      <c r="AB3406" s="443"/>
      <c r="AC3406" s="441"/>
      <c r="AD3406" s="444"/>
      <c r="AG3406" s="441"/>
      <c r="AH3406" s="441"/>
      <c r="AI3406" s="443"/>
      <c r="AL3406" s="441"/>
      <c r="AN3406" s="441"/>
      <c r="AO3406" s="443"/>
      <c r="AP3406" s="441"/>
      <c r="AQ3406" s="441"/>
      <c r="AR3406" s="441"/>
      <c r="AS3406" s="441"/>
      <c r="AT3406" s="441"/>
      <c r="AU3406" s="441"/>
      <c r="AV3406" s="443"/>
      <c r="AW3406" s="442"/>
      <c r="AY3406" s="441"/>
      <c r="BC3406" s="441"/>
      <c r="BD3406" s="441"/>
      <c r="BE3406" s="441"/>
      <c r="BF3406" s="441"/>
      <c r="BG3406" s="441"/>
      <c r="BH3406" s="441"/>
      <c r="BI3406" s="441"/>
      <c r="BJ3406" s="441"/>
      <c r="BK3406" s="441"/>
    </row>
    <row r="3407" spans="1:63" x14ac:dyDescent="0.25">
      <c r="A3407" s="443"/>
      <c r="B3407" s="438"/>
      <c r="C3407" s="441"/>
      <c r="D3407" s="441"/>
      <c r="E3407" s="441"/>
      <c r="I3407" s="442"/>
      <c r="Q3407" s="443"/>
      <c r="S3407" s="443"/>
      <c r="T3407" s="441"/>
      <c r="U3407" s="444"/>
      <c r="V3407" s="438"/>
      <c r="W3407" s="443"/>
      <c r="X3407" s="443"/>
      <c r="Y3407" s="441"/>
      <c r="Z3407" s="445"/>
      <c r="AA3407" s="441"/>
      <c r="AB3407" s="443"/>
      <c r="AC3407" s="441"/>
      <c r="AD3407" s="444"/>
      <c r="AG3407" s="441"/>
      <c r="AH3407" s="441"/>
      <c r="AI3407" s="443"/>
      <c r="AL3407" s="441"/>
      <c r="AN3407" s="441"/>
      <c r="AO3407" s="443"/>
      <c r="AP3407" s="441"/>
      <c r="AQ3407" s="441"/>
      <c r="AR3407" s="441"/>
      <c r="AS3407" s="441"/>
      <c r="AT3407" s="441"/>
      <c r="AU3407" s="441"/>
      <c r="AV3407" s="443"/>
      <c r="AW3407" s="442"/>
      <c r="AY3407" s="441"/>
      <c r="BC3407" s="441"/>
      <c r="BD3407" s="441"/>
      <c r="BE3407" s="441"/>
      <c r="BF3407" s="441"/>
      <c r="BG3407" s="441"/>
      <c r="BH3407" s="441"/>
      <c r="BI3407" s="441"/>
      <c r="BJ3407" s="441"/>
      <c r="BK3407" s="441"/>
    </row>
    <row r="3408" spans="1:63" x14ac:dyDescent="0.25">
      <c r="A3408" s="443"/>
      <c r="B3408" s="438"/>
      <c r="C3408" s="441"/>
      <c r="D3408" s="441"/>
      <c r="E3408" s="441"/>
      <c r="I3408" s="442"/>
      <c r="Q3408" s="443"/>
      <c r="S3408" s="443"/>
      <c r="T3408" s="441"/>
      <c r="U3408" s="444"/>
      <c r="V3408" s="438"/>
      <c r="W3408" s="443"/>
      <c r="X3408" s="443"/>
      <c r="Y3408" s="441"/>
      <c r="Z3408" s="445"/>
      <c r="AA3408" s="441"/>
      <c r="AB3408" s="443"/>
      <c r="AC3408" s="441"/>
      <c r="AD3408" s="444"/>
      <c r="AG3408" s="441"/>
      <c r="AH3408" s="441"/>
      <c r="AI3408" s="443"/>
      <c r="AL3408" s="441"/>
      <c r="AN3408" s="441"/>
      <c r="AO3408" s="443"/>
      <c r="AP3408" s="441"/>
      <c r="AQ3408" s="441"/>
      <c r="AR3408" s="441"/>
      <c r="AS3408" s="441"/>
      <c r="AT3408" s="441"/>
      <c r="AU3408" s="441"/>
      <c r="AV3408" s="443"/>
      <c r="AW3408" s="442"/>
      <c r="AY3408" s="441"/>
      <c r="BC3408" s="441"/>
      <c r="BD3408" s="441"/>
      <c r="BE3408" s="441"/>
      <c r="BF3408" s="441"/>
      <c r="BG3408" s="441"/>
      <c r="BH3408" s="441"/>
      <c r="BI3408" s="441"/>
      <c r="BJ3408" s="441"/>
      <c r="BK3408" s="441"/>
    </row>
    <row r="3409" spans="1:63" x14ac:dyDescent="0.25">
      <c r="A3409" s="443"/>
      <c r="B3409" s="438"/>
      <c r="C3409" s="441"/>
      <c r="D3409" s="441"/>
      <c r="E3409" s="441"/>
      <c r="I3409" s="442"/>
      <c r="Q3409" s="443"/>
      <c r="S3409" s="443"/>
      <c r="T3409" s="441"/>
      <c r="U3409" s="444"/>
      <c r="V3409" s="438"/>
      <c r="W3409" s="443"/>
      <c r="X3409" s="443"/>
      <c r="Y3409" s="441"/>
      <c r="Z3409" s="445"/>
      <c r="AA3409" s="441"/>
      <c r="AB3409" s="443"/>
      <c r="AC3409" s="441"/>
      <c r="AD3409" s="444"/>
      <c r="AG3409" s="441"/>
      <c r="AH3409" s="441"/>
      <c r="AI3409" s="443"/>
      <c r="AL3409" s="441"/>
      <c r="AN3409" s="441"/>
      <c r="AO3409" s="443"/>
      <c r="AP3409" s="441"/>
      <c r="AQ3409" s="441"/>
      <c r="AR3409" s="441"/>
      <c r="AS3409" s="441"/>
      <c r="AT3409" s="441"/>
      <c r="AU3409" s="441"/>
      <c r="AV3409" s="443"/>
      <c r="AW3409" s="442"/>
      <c r="AY3409" s="441"/>
      <c r="BC3409" s="441"/>
      <c r="BD3409" s="441"/>
      <c r="BE3409" s="441"/>
      <c r="BF3409" s="441"/>
      <c r="BG3409" s="441"/>
      <c r="BH3409" s="441"/>
      <c r="BI3409" s="441"/>
      <c r="BJ3409" s="441"/>
      <c r="BK3409" s="441"/>
    </row>
    <row r="3410" spans="1:63" x14ac:dyDescent="0.25">
      <c r="A3410" s="443"/>
      <c r="B3410" s="438"/>
      <c r="C3410" s="441"/>
      <c r="D3410" s="441"/>
      <c r="E3410" s="441"/>
      <c r="I3410" s="442"/>
      <c r="Q3410" s="443"/>
      <c r="S3410" s="443"/>
      <c r="T3410" s="441"/>
      <c r="U3410" s="444"/>
      <c r="V3410" s="438"/>
      <c r="W3410" s="443"/>
      <c r="X3410" s="443"/>
      <c r="Y3410" s="441"/>
      <c r="Z3410" s="445"/>
      <c r="AA3410" s="441"/>
      <c r="AB3410" s="443"/>
      <c r="AC3410" s="441"/>
      <c r="AD3410" s="444"/>
      <c r="AG3410" s="441"/>
      <c r="AH3410" s="441"/>
      <c r="AI3410" s="443"/>
      <c r="AL3410" s="441"/>
      <c r="AN3410" s="441"/>
      <c r="AO3410" s="443"/>
      <c r="AP3410" s="441"/>
      <c r="AQ3410" s="441"/>
      <c r="AR3410" s="441"/>
      <c r="AS3410" s="441"/>
      <c r="AT3410" s="441"/>
      <c r="AU3410" s="441"/>
      <c r="AV3410" s="443"/>
      <c r="AW3410" s="442"/>
      <c r="AY3410" s="441"/>
      <c r="BC3410" s="441"/>
      <c r="BD3410" s="441"/>
      <c r="BE3410" s="441"/>
      <c r="BF3410" s="441"/>
      <c r="BG3410" s="441"/>
      <c r="BH3410" s="441"/>
      <c r="BI3410" s="441"/>
      <c r="BJ3410" s="441"/>
      <c r="BK3410" s="441"/>
    </row>
    <row r="3411" spans="1:63" x14ac:dyDescent="0.25">
      <c r="A3411" s="443"/>
      <c r="B3411" s="438"/>
      <c r="C3411" s="441"/>
      <c r="D3411" s="441"/>
      <c r="E3411" s="441"/>
      <c r="I3411" s="442"/>
      <c r="Q3411" s="443"/>
      <c r="S3411" s="443"/>
      <c r="T3411" s="441"/>
      <c r="U3411" s="444"/>
      <c r="V3411" s="438"/>
      <c r="W3411" s="443"/>
      <c r="X3411" s="443"/>
      <c r="Y3411" s="441"/>
      <c r="Z3411" s="445"/>
      <c r="AA3411" s="441"/>
      <c r="AB3411" s="443"/>
      <c r="AC3411" s="441"/>
      <c r="AD3411" s="444"/>
      <c r="AG3411" s="441"/>
      <c r="AH3411" s="441"/>
      <c r="AI3411" s="443"/>
      <c r="AL3411" s="441"/>
      <c r="AN3411" s="441"/>
      <c r="AO3411" s="443"/>
      <c r="AP3411" s="441"/>
      <c r="AQ3411" s="441"/>
      <c r="AR3411" s="441"/>
      <c r="AS3411" s="441"/>
      <c r="AT3411" s="441"/>
      <c r="AU3411" s="441"/>
      <c r="AV3411" s="443"/>
      <c r="AW3411" s="442"/>
      <c r="AY3411" s="441"/>
      <c r="BC3411" s="441"/>
      <c r="BD3411" s="441"/>
      <c r="BE3411" s="441"/>
      <c r="BF3411" s="441"/>
      <c r="BG3411" s="441"/>
      <c r="BH3411" s="441"/>
      <c r="BI3411" s="441"/>
      <c r="BJ3411" s="441"/>
      <c r="BK3411" s="441"/>
    </row>
    <row r="3412" spans="1:63" x14ac:dyDescent="0.25">
      <c r="A3412" s="443"/>
      <c r="B3412" s="438"/>
      <c r="C3412" s="441"/>
      <c r="D3412" s="441"/>
      <c r="E3412" s="441"/>
      <c r="I3412" s="442"/>
      <c r="Q3412" s="443"/>
      <c r="S3412" s="443"/>
      <c r="T3412" s="441"/>
      <c r="U3412" s="444"/>
      <c r="V3412" s="438"/>
      <c r="W3412" s="443"/>
      <c r="X3412" s="443"/>
      <c r="Y3412" s="441"/>
      <c r="Z3412" s="445"/>
      <c r="AA3412" s="441"/>
      <c r="AB3412" s="443"/>
      <c r="AC3412" s="441"/>
      <c r="AD3412" s="444"/>
      <c r="AG3412" s="441"/>
      <c r="AH3412" s="441"/>
      <c r="AI3412" s="443"/>
      <c r="AL3412" s="441"/>
      <c r="AN3412" s="441"/>
      <c r="AO3412" s="443"/>
      <c r="AP3412" s="441"/>
      <c r="AQ3412" s="441"/>
      <c r="AR3412" s="441"/>
      <c r="AS3412" s="441"/>
      <c r="AT3412" s="441"/>
      <c r="AU3412" s="441"/>
      <c r="AV3412" s="443"/>
      <c r="AW3412" s="442"/>
      <c r="AY3412" s="441"/>
      <c r="BC3412" s="441"/>
      <c r="BD3412" s="441"/>
      <c r="BE3412" s="441"/>
      <c r="BF3412" s="441"/>
      <c r="BG3412" s="441"/>
      <c r="BH3412" s="441"/>
      <c r="BI3412" s="441"/>
      <c r="BJ3412" s="441"/>
      <c r="BK3412" s="441"/>
    </row>
    <row r="3413" spans="1:63" x14ac:dyDescent="0.25">
      <c r="A3413" s="443"/>
      <c r="B3413" s="438"/>
      <c r="C3413" s="441"/>
      <c r="D3413" s="441"/>
      <c r="E3413" s="441"/>
      <c r="I3413" s="442"/>
      <c r="Q3413" s="443"/>
      <c r="S3413" s="443"/>
      <c r="T3413" s="441"/>
      <c r="U3413" s="444"/>
      <c r="V3413" s="438"/>
      <c r="W3413" s="443"/>
      <c r="X3413" s="443"/>
      <c r="Y3413" s="441"/>
      <c r="Z3413" s="445"/>
      <c r="AA3413" s="441"/>
      <c r="AB3413" s="443"/>
      <c r="AC3413" s="441"/>
      <c r="AD3413" s="444"/>
      <c r="AG3413" s="441"/>
      <c r="AH3413" s="441"/>
      <c r="AI3413" s="443"/>
      <c r="AL3413" s="441"/>
      <c r="AN3413" s="441"/>
      <c r="AO3413" s="443"/>
      <c r="AP3413" s="441"/>
      <c r="AQ3413" s="441"/>
      <c r="AR3413" s="441"/>
      <c r="AS3413" s="441"/>
      <c r="AT3413" s="441"/>
      <c r="AU3413" s="441"/>
      <c r="AV3413" s="443"/>
      <c r="AW3413" s="442"/>
      <c r="AY3413" s="441"/>
      <c r="BC3413" s="441"/>
      <c r="BD3413" s="441"/>
      <c r="BE3413" s="441"/>
      <c r="BF3413" s="441"/>
      <c r="BG3413" s="441"/>
      <c r="BH3413" s="441"/>
      <c r="BI3413" s="441"/>
      <c r="BJ3413" s="441"/>
      <c r="BK3413" s="441"/>
    </row>
    <row r="3414" spans="1:63" x14ac:dyDescent="0.25">
      <c r="A3414" s="443"/>
      <c r="B3414" s="438"/>
      <c r="C3414" s="441"/>
      <c r="D3414" s="441"/>
      <c r="E3414" s="441"/>
      <c r="I3414" s="442"/>
      <c r="Q3414" s="443"/>
      <c r="S3414" s="443"/>
      <c r="T3414" s="441"/>
      <c r="U3414" s="444"/>
      <c r="V3414" s="438"/>
      <c r="W3414" s="443"/>
      <c r="X3414" s="443"/>
      <c r="Y3414" s="441"/>
      <c r="Z3414" s="445"/>
      <c r="AA3414" s="441"/>
      <c r="AB3414" s="443"/>
      <c r="AC3414" s="441"/>
      <c r="AD3414" s="444"/>
      <c r="AG3414" s="441"/>
      <c r="AH3414" s="441"/>
      <c r="AI3414" s="443"/>
      <c r="AL3414" s="441"/>
      <c r="AN3414" s="441"/>
      <c r="AO3414" s="443"/>
      <c r="AP3414" s="441"/>
      <c r="AQ3414" s="441"/>
      <c r="AR3414" s="441"/>
      <c r="AS3414" s="441"/>
      <c r="AT3414" s="441"/>
      <c r="AU3414" s="441"/>
      <c r="AV3414" s="443"/>
      <c r="AW3414" s="442"/>
      <c r="AY3414" s="441"/>
      <c r="BC3414" s="441"/>
      <c r="BD3414" s="441"/>
      <c r="BE3414" s="441"/>
      <c r="BF3414" s="441"/>
      <c r="BG3414" s="441"/>
      <c r="BH3414" s="441"/>
      <c r="BI3414" s="441"/>
      <c r="BJ3414" s="441"/>
      <c r="BK3414" s="441"/>
    </row>
    <row r="3415" spans="1:63" x14ac:dyDescent="0.25">
      <c r="A3415" s="443"/>
      <c r="B3415" s="438"/>
      <c r="C3415" s="441"/>
      <c r="D3415" s="441"/>
      <c r="E3415" s="441"/>
      <c r="I3415" s="442"/>
      <c r="Q3415" s="443"/>
      <c r="S3415" s="443"/>
      <c r="T3415" s="441"/>
      <c r="U3415" s="444"/>
      <c r="V3415" s="438"/>
      <c r="W3415" s="443"/>
      <c r="X3415" s="443"/>
      <c r="Y3415" s="441"/>
      <c r="Z3415" s="445"/>
      <c r="AA3415" s="441"/>
      <c r="AB3415" s="443"/>
      <c r="AC3415" s="441"/>
      <c r="AD3415" s="444"/>
      <c r="AG3415" s="441"/>
      <c r="AH3415" s="441"/>
      <c r="AI3415" s="443"/>
      <c r="AL3415" s="441"/>
      <c r="AN3415" s="441"/>
      <c r="AO3415" s="443"/>
      <c r="AP3415" s="441"/>
      <c r="AQ3415" s="441"/>
      <c r="AR3415" s="441"/>
      <c r="AS3415" s="441"/>
      <c r="AT3415" s="441"/>
      <c r="AU3415" s="441"/>
      <c r="AV3415" s="443"/>
      <c r="AW3415" s="442"/>
      <c r="AY3415" s="441"/>
      <c r="BC3415" s="441"/>
      <c r="BD3415" s="441"/>
      <c r="BE3415" s="441"/>
      <c r="BF3415" s="441"/>
      <c r="BG3415" s="441"/>
      <c r="BH3415" s="441"/>
      <c r="BI3415" s="441"/>
      <c r="BJ3415" s="441"/>
      <c r="BK3415" s="441"/>
    </row>
    <row r="3416" spans="1:63" x14ac:dyDescent="0.25">
      <c r="A3416" s="443"/>
      <c r="B3416" s="438"/>
      <c r="C3416" s="441"/>
      <c r="D3416" s="441"/>
      <c r="E3416" s="441"/>
      <c r="I3416" s="442"/>
      <c r="Q3416" s="443"/>
      <c r="S3416" s="443"/>
      <c r="T3416" s="441"/>
      <c r="U3416" s="444"/>
      <c r="V3416" s="438"/>
      <c r="W3416" s="443"/>
      <c r="X3416" s="443"/>
      <c r="Y3416" s="441"/>
      <c r="Z3416" s="445"/>
      <c r="AA3416" s="441"/>
      <c r="AB3416" s="443"/>
      <c r="AC3416" s="441"/>
      <c r="AD3416" s="444"/>
      <c r="AG3416" s="441"/>
      <c r="AH3416" s="441"/>
      <c r="AI3416" s="443"/>
      <c r="AL3416" s="441"/>
      <c r="AN3416" s="441"/>
      <c r="AO3416" s="443"/>
      <c r="AP3416" s="441"/>
      <c r="AQ3416" s="441"/>
      <c r="AR3416" s="441"/>
      <c r="AS3416" s="441"/>
      <c r="AT3416" s="441"/>
      <c r="AU3416" s="441"/>
      <c r="AV3416" s="443"/>
      <c r="AW3416" s="442"/>
      <c r="AY3416" s="441"/>
      <c r="BC3416" s="441"/>
      <c r="BD3416" s="441"/>
      <c r="BE3416" s="441"/>
      <c r="BF3416" s="441"/>
      <c r="BG3416" s="441"/>
      <c r="BH3416" s="441"/>
      <c r="BI3416" s="441"/>
      <c r="BJ3416" s="441"/>
      <c r="BK3416" s="441"/>
    </row>
    <row r="3417" spans="1:63" x14ac:dyDescent="0.25">
      <c r="A3417" s="443"/>
      <c r="B3417" s="438"/>
      <c r="C3417" s="441"/>
      <c r="D3417" s="441"/>
      <c r="E3417" s="441"/>
      <c r="I3417" s="442"/>
      <c r="Q3417" s="443"/>
      <c r="S3417" s="443"/>
      <c r="T3417" s="441"/>
      <c r="U3417" s="444"/>
      <c r="V3417" s="438"/>
      <c r="W3417" s="443"/>
      <c r="X3417" s="443"/>
      <c r="Y3417" s="441"/>
      <c r="Z3417" s="445"/>
      <c r="AA3417" s="441"/>
      <c r="AB3417" s="443"/>
      <c r="AC3417" s="441"/>
      <c r="AD3417" s="444"/>
      <c r="AG3417" s="441"/>
      <c r="AH3417" s="441"/>
      <c r="AI3417" s="443"/>
      <c r="AL3417" s="441"/>
      <c r="AN3417" s="441"/>
      <c r="AO3417" s="443"/>
      <c r="AP3417" s="441"/>
      <c r="AQ3417" s="441"/>
      <c r="AR3417" s="441"/>
      <c r="AS3417" s="441"/>
      <c r="AT3417" s="441"/>
      <c r="AU3417" s="441"/>
      <c r="AV3417" s="443"/>
      <c r="AW3417" s="442"/>
      <c r="AY3417" s="441"/>
      <c r="BC3417" s="441"/>
      <c r="BD3417" s="441"/>
      <c r="BE3417" s="441"/>
      <c r="BF3417" s="441"/>
      <c r="BG3417" s="441"/>
      <c r="BH3417" s="441"/>
      <c r="BI3417" s="441"/>
      <c r="BJ3417" s="441"/>
      <c r="BK3417" s="441"/>
    </row>
    <row r="3418" spans="1:63" x14ac:dyDescent="0.25">
      <c r="A3418" s="443"/>
      <c r="B3418" s="438"/>
      <c r="C3418" s="441"/>
      <c r="D3418" s="441"/>
      <c r="E3418" s="441"/>
      <c r="I3418" s="442"/>
      <c r="Q3418" s="443"/>
      <c r="S3418" s="443"/>
      <c r="T3418" s="441"/>
      <c r="U3418" s="444"/>
      <c r="V3418" s="438"/>
      <c r="W3418" s="443"/>
      <c r="X3418" s="443"/>
      <c r="Y3418" s="441"/>
      <c r="Z3418" s="445"/>
      <c r="AA3418" s="441"/>
      <c r="AB3418" s="443"/>
      <c r="AC3418" s="441"/>
      <c r="AD3418" s="444"/>
      <c r="AG3418" s="441"/>
      <c r="AH3418" s="441"/>
      <c r="AI3418" s="443"/>
      <c r="AL3418" s="441"/>
      <c r="AN3418" s="441"/>
      <c r="AO3418" s="443"/>
      <c r="AP3418" s="441"/>
      <c r="AQ3418" s="441"/>
      <c r="AR3418" s="441"/>
      <c r="AS3418" s="441"/>
      <c r="AT3418" s="441"/>
      <c r="AU3418" s="441"/>
      <c r="AV3418" s="443"/>
      <c r="AW3418" s="442"/>
      <c r="AY3418" s="441"/>
      <c r="BC3418" s="441"/>
      <c r="BD3418" s="441"/>
      <c r="BE3418" s="441"/>
      <c r="BF3418" s="441"/>
      <c r="BG3418" s="441"/>
      <c r="BH3418" s="441"/>
      <c r="BI3418" s="441"/>
      <c r="BJ3418" s="441"/>
      <c r="BK3418" s="441"/>
    </row>
    <row r="3419" spans="1:63" x14ac:dyDescent="0.25">
      <c r="A3419" s="443"/>
      <c r="B3419" s="438"/>
      <c r="C3419" s="441"/>
      <c r="D3419" s="441"/>
      <c r="E3419" s="441"/>
      <c r="I3419" s="442"/>
      <c r="Q3419" s="443"/>
      <c r="S3419" s="443"/>
      <c r="T3419" s="441"/>
      <c r="U3419" s="444"/>
      <c r="V3419" s="438"/>
      <c r="W3419" s="443"/>
      <c r="X3419" s="443"/>
      <c r="Y3419" s="441"/>
      <c r="Z3419" s="445"/>
      <c r="AA3419" s="441"/>
      <c r="AB3419" s="443"/>
      <c r="AC3419" s="441"/>
      <c r="AD3419" s="444"/>
      <c r="AG3419" s="441"/>
      <c r="AH3419" s="441"/>
      <c r="AI3419" s="443"/>
      <c r="AL3419" s="441"/>
      <c r="AN3419" s="441"/>
      <c r="AO3419" s="443"/>
      <c r="AP3419" s="441"/>
      <c r="AQ3419" s="441"/>
      <c r="AR3419" s="441"/>
      <c r="AS3419" s="441"/>
      <c r="AT3419" s="441"/>
      <c r="AU3419" s="441"/>
      <c r="AV3419" s="443"/>
      <c r="AW3419" s="442"/>
      <c r="AY3419" s="441"/>
      <c r="BC3419" s="441"/>
      <c r="BD3419" s="441"/>
      <c r="BE3419" s="441"/>
      <c r="BF3419" s="441"/>
      <c r="BG3419" s="441"/>
      <c r="BH3419" s="441"/>
      <c r="BI3419" s="441"/>
      <c r="BJ3419" s="441"/>
      <c r="BK3419" s="441"/>
    </row>
    <row r="3420" spans="1:63" x14ac:dyDescent="0.25">
      <c r="A3420" s="443"/>
      <c r="B3420" s="438"/>
      <c r="C3420" s="441"/>
      <c r="D3420" s="441"/>
      <c r="E3420" s="441"/>
      <c r="I3420" s="442"/>
      <c r="Q3420" s="443"/>
      <c r="S3420" s="443"/>
      <c r="T3420" s="441"/>
      <c r="U3420" s="444"/>
      <c r="V3420" s="438"/>
      <c r="W3420" s="443"/>
      <c r="X3420" s="443"/>
      <c r="Y3420" s="441"/>
      <c r="Z3420" s="445"/>
      <c r="AA3420" s="441"/>
      <c r="AB3420" s="443"/>
      <c r="AC3420" s="441"/>
      <c r="AD3420" s="444"/>
      <c r="AG3420" s="441"/>
      <c r="AH3420" s="441"/>
      <c r="AI3420" s="443"/>
      <c r="AL3420" s="441"/>
      <c r="AN3420" s="441"/>
      <c r="AO3420" s="443"/>
      <c r="AP3420" s="441"/>
      <c r="AQ3420" s="441"/>
      <c r="AR3420" s="441"/>
      <c r="AS3420" s="441"/>
      <c r="AT3420" s="441"/>
      <c r="AU3420" s="441"/>
      <c r="AV3420" s="443"/>
      <c r="AW3420" s="442"/>
      <c r="AY3420" s="441"/>
      <c r="BC3420" s="441"/>
      <c r="BD3420" s="441"/>
      <c r="BE3420" s="441"/>
      <c r="BF3420" s="441"/>
      <c r="BG3420" s="441"/>
      <c r="BH3420" s="441"/>
      <c r="BI3420" s="441"/>
      <c r="BJ3420" s="441"/>
      <c r="BK3420" s="441"/>
    </row>
    <row r="3421" spans="1:63" x14ac:dyDescent="0.25">
      <c r="A3421" s="443"/>
      <c r="B3421" s="438"/>
      <c r="C3421" s="441"/>
      <c r="D3421" s="441"/>
      <c r="E3421" s="441"/>
      <c r="I3421" s="442"/>
      <c r="Q3421" s="443"/>
      <c r="S3421" s="443"/>
      <c r="T3421" s="441"/>
      <c r="U3421" s="444"/>
      <c r="V3421" s="438"/>
      <c r="W3421" s="443"/>
      <c r="X3421" s="443"/>
      <c r="Y3421" s="441"/>
      <c r="Z3421" s="445"/>
      <c r="AA3421" s="441"/>
      <c r="AB3421" s="443"/>
      <c r="AC3421" s="441"/>
      <c r="AD3421" s="444"/>
      <c r="AG3421" s="441"/>
      <c r="AH3421" s="441"/>
      <c r="AI3421" s="443"/>
      <c r="AL3421" s="441"/>
      <c r="AN3421" s="441"/>
      <c r="AO3421" s="443"/>
      <c r="AP3421" s="441"/>
      <c r="AQ3421" s="441"/>
      <c r="AR3421" s="441"/>
      <c r="AS3421" s="441"/>
      <c r="AT3421" s="441"/>
      <c r="AU3421" s="441"/>
      <c r="AV3421" s="443"/>
      <c r="AW3421" s="442"/>
      <c r="AY3421" s="441"/>
      <c r="BC3421" s="441"/>
      <c r="BD3421" s="441"/>
      <c r="BE3421" s="441"/>
      <c r="BF3421" s="441"/>
      <c r="BG3421" s="441"/>
      <c r="BH3421" s="441"/>
      <c r="BI3421" s="441"/>
      <c r="BJ3421" s="441"/>
      <c r="BK3421" s="441"/>
    </row>
    <row r="3422" spans="1:63" x14ac:dyDescent="0.25">
      <c r="A3422" s="443"/>
      <c r="B3422" s="438"/>
      <c r="C3422" s="441"/>
      <c r="D3422" s="441"/>
      <c r="E3422" s="441"/>
      <c r="I3422" s="442"/>
      <c r="Q3422" s="443"/>
      <c r="S3422" s="443"/>
      <c r="T3422" s="441"/>
      <c r="U3422" s="444"/>
      <c r="V3422" s="438"/>
      <c r="W3422" s="443"/>
      <c r="X3422" s="443"/>
      <c r="Y3422" s="441"/>
      <c r="Z3422" s="445"/>
      <c r="AA3422" s="441"/>
      <c r="AB3422" s="443"/>
      <c r="AC3422" s="441"/>
      <c r="AD3422" s="444"/>
      <c r="AG3422" s="441"/>
      <c r="AH3422" s="441"/>
      <c r="AI3422" s="443"/>
      <c r="AL3422" s="441"/>
      <c r="AN3422" s="441"/>
      <c r="AO3422" s="443"/>
      <c r="AP3422" s="441"/>
      <c r="AQ3422" s="441"/>
      <c r="AR3422" s="441"/>
      <c r="AS3422" s="441"/>
      <c r="AT3422" s="441"/>
      <c r="AU3422" s="441"/>
      <c r="AV3422" s="443"/>
      <c r="AW3422" s="442"/>
      <c r="AY3422" s="441"/>
      <c r="BC3422" s="441"/>
      <c r="BD3422" s="441"/>
      <c r="BE3422" s="441"/>
      <c r="BF3422" s="441"/>
      <c r="BG3422" s="441"/>
      <c r="BH3422" s="441"/>
      <c r="BI3422" s="441"/>
      <c r="BJ3422" s="441"/>
      <c r="BK3422" s="441"/>
    </row>
    <row r="3423" spans="1:63" x14ac:dyDescent="0.25">
      <c r="A3423" s="443"/>
      <c r="B3423" s="438"/>
      <c r="C3423" s="441"/>
      <c r="D3423" s="441"/>
      <c r="E3423" s="441"/>
      <c r="I3423" s="442"/>
      <c r="Q3423" s="443"/>
      <c r="S3423" s="443"/>
      <c r="T3423" s="441"/>
      <c r="U3423" s="444"/>
      <c r="V3423" s="438"/>
      <c r="W3423" s="443"/>
      <c r="X3423" s="443"/>
      <c r="Y3423" s="441"/>
      <c r="Z3423" s="445"/>
      <c r="AA3423" s="441"/>
      <c r="AB3423" s="443"/>
      <c r="AC3423" s="441"/>
      <c r="AD3423" s="444"/>
      <c r="AG3423" s="441"/>
      <c r="AH3423" s="441"/>
      <c r="AI3423" s="443"/>
      <c r="AL3423" s="441"/>
      <c r="AN3423" s="441"/>
      <c r="AO3423" s="443"/>
      <c r="AP3423" s="441"/>
      <c r="AQ3423" s="441"/>
      <c r="AR3423" s="441"/>
      <c r="AS3423" s="441"/>
      <c r="AT3423" s="441"/>
      <c r="AU3423" s="441"/>
      <c r="AV3423" s="443"/>
      <c r="AW3423" s="442"/>
      <c r="AY3423" s="441"/>
      <c r="BC3423" s="441"/>
      <c r="BD3423" s="441"/>
      <c r="BE3423" s="441"/>
      <c r="BF3423" s="441"/>
      <c r="BG3423" s="441"/>
      <c r="BH3423" s="441"/>
      <c r="BI3423" s="441"/>
      <c r="BJ3423" s="441"/>
      <c r="BK3423" s="441"/>
    </row>
    <row r="3424" spans="1:63" x14ac:dyDescent="0.25">
      <c r="A3424" s="443"/>
      <c r="B3424" s="438"/>
      <c r="C3424" s="441"/>
      <c r="D3424" s="441"/>
      <c r="E3424" s="441"/>
      <c r="I3424" s="442"/>
      <c r="Q3424" s="443"/>
      <c r="S3424" s="443"/>
      <c r="T3424" s="441"/>
      <c r="U3424" s="444"/>
      <c r="V3424" s="438"/>
      <c r="W3424" s="443"/>
      <c r="X3424" s="443"/>
      <c r="Y3424" s="441"/>
      <c r="Z3424" s="445"/>
      <c r="AA3424" s="441"/>
      <c r="AB3424" s="443"/>
      <c r="AC3424" s="441"/>
      <c r="AD3424" s="444"/>
      <c r="AG3424" s="441"/>
      <c r="AH3424" s="441"/>
      <c r="AI3424" s="443"/>
      <c r="AL3424" s="441"/>
      <c r="AN3424" s="441"/>
      <c r="AO3424" s="443"/>
      <c r="AP3424" s="441"/>
      <c r="AQ3424" s="441"/>
      <c r="AR3424" s="441"/>
      <c r="AS3424" s="441"/>
      <c r="AT3424" s="441"/>
      <c r="AU3424" s="441"/>
      <c r="AV3424" s="443"/>
      <c r="AW3424" s="442"/>
      <c r="AY3424" s="441"/>
      <c r="BC3424" s="441"/>
      <c r="BD3424" s="441"/>
      <c r="BE3424" s="441"/>
      <c r="BF3424" s="441"/>
      <c r="BG3424" s="441"/>
      <c r="BH3424" s="441"/>
      <c r="BI3424" s="441"/>
      <c r="BJ3424" s="441"/>
      <c r="BK3424" s="441"/>
    </row>
    <row r="3425" spans="1:63" x14ac:dyDescent="0.25">
      <c r="A3425" s="443"/>
      <c r="B3425" s="438"/>
      <c r="C3425" s="441"/>
      <c r="D3425" s="441"/>
      <c r="E3425" s="441"/>
      <c r="I3425" s="442"/>
      <c r="Q3425" s="443"/>
      <c r="S3425" s="443"/>
      <c r="T3425" s="441"/>
      <c r="U3425" s="444"/>
      <c r="V3425" s="438"/>
      <c r="W3425" s="443"/>
      <c r="X3425" s="443"/>
      <c r="Y3425" s="441"/>
      <c r="Z3425" s="445"/>
      <c r="AA3425" s="441"/>
      <c r="AB3425" s="443"/>
      <c r="AC3425" s="441"/>
      <c r="AD3425" s="444"/>
      <c r="AG3425" s="441"/>
      <c r="AH3425" s="441"/>
      <c r="AI3425" s="443"/>
      <c r="AL3425" s="441"/>
      <c r="AN3425" s="441"/>
      <c r="AO3425" s="443"/>
      <c r="AP3425" s="441"/>
      <c r="AQ3425" s="441"/>
      <c r="AR3425" s="441"/>
      <c r="AS3425" s="441"/>
      <c r="AT3425" s="441"/>
      <c r="AU3425" s="441"/>
      <c r="AV3425" s="443"/>
      <c r="AW3425" s="442"/>
      <c r="AY3425" s="441"/>
      <c r="BC3425" s="441"/>
      <c r="BD3425" s="441"/>
      <c r="BE3425" s="441"/>
      <c r="BF3425" s="441"/>
      <c r="BG3425" s="441"/>
      <c r="BH3425" s="441"/>
      <c r="BI3425" s="441"/>
      <c r="BJ3425" s="441"/>
      <c r="BK3425" s="441"/>
    </row>
    <row r="3426" spans="1:63" x14ac:dyDescent="0.25">
      <c r="A3426" s="443"/>
      <c r="B3426" s="438"/>
      <c r="C3426" s="441"/>
      <c r="D3426" s="441"/>
      <c r="E3426" s="441"/>
      <c r="I3426" s="442"/>
      <c r="Q3426" s="443"/>
      <c r="S3426" s="443"/>
      <c r="T3426" s="441"/>
      <c r="U3426" s="444"/>
      <c r="V3426" s="438"/>
      <c r="W3426" s="443"/>
      <c r="X3426" s="443"/>
      <c r="Y3426" s="441"/>
      <c r="Z3426" s="445"/>
      <c r="AA3426" s="441"/>
      <c r="AB3426" s="443"/>
      <c r="AC3426" s="441"/>
      <c r="AD3426" s="444"/>
      <c r="AG3426" s="441"/>
      <c r="AH3426" s="441"/>
      <c r="AI3426" s="443"/>
      <c r="AL3426" s="441"/>
      <c r="AN3426" s="441"/>
      <c r="AO3426" s="443"/>
      <c r="AP3426" s="441"/>
      <c r="AQ3426" s="441"/>
      <c r="AR3426" s="441"/>
      <c r="AS3426" s="441"/>
      <c r="AT3426" s="441"/>
      <c r="AU3426" s="441"/>
      <c r="AV3426" s="443"/>
      <c r="AW3426" s="442"/>
      <c r="AY3426" s="441"/>
      <c r="BC3426" s="441"/>
      <c r="BD3426" s="441"/>
      <c r="BE3426" s="441"/>
      <c r="BF3426" s="441"/>
      <c r="BG3426" s="441"/>
      <c r="BH3426" s="441"/>
      <c r="BI3426" s="441"/>
      <c r="BJ3426" s="441"/>
      <c r="BK3426" s="441"/>
    </row>
    <row r="3427" spans="1:63" x14ac:dyDescent="0.25">
      <c r="A3427" s="443"/>
      <c r="B3427" s="438"/>
      <c r="C3427" s="441"/>
      <c r="D3427" s="441"/>
      <c r="E3427" s="441"/>
      <c r="I3427" s="442"/>
      <c r="Q3427" s="443"/>
      <c r="S3427" s="443"/>
      <c r="T3427" s="441"/>
      <c r="U3427" s="444"/>
      <c r="V3427" s="438"/>
      <c r="W3427" s="443"/>
      <c r="X3427" s="443"/>
      <c r="Y3427" s="441"/>
      <c r="Z3427" s="445"/>
      <c r="AA3427" s="441"/>
      <c r="AB3427" s="443"/>
      <c r="AC3427" s="441"/>
      <c r="AD3427" s="444"/>
      <c r="AG3427" s="441"/>
      <c r="AH3427" s="441"/>
      <c r="AI3427" s="443"/>
      <c r="AL3427" s="441"/>
      <c r="AN3427" s="441"/>
      <c r="AO3427" s="443"/>
      <c r="AP3427" s="441"/>
      <c r="AQ3427" s="441"/>
      <c r="AR3427" s="441"/>
      <c r="AS3427" s="441"/>
      <c r="AT3427" s="441"/>
      <c r="AU3427" s="441"/>
      <c r="AV3427" s="443"/>
      <c r="AW3427" s="442"/>
      <c r="AY3427" s="441"/>
      <c r="BC3427" s="441"/>
      <c r="BD3427" s="441"/>
      <c r="BE3427" s="441"/>
      <c r="BF3427" s="441"/>
      <c r="BG3427" s="441"/>
      <c r="BH3427" s="441"/>
      <c r="BI3427" s="441"/>
      <c r="BJ3427" s="441"/>
      <c r="BK3427" s="441"/>
    </row>
    <row r="3428" spans="1:63" x14ac:dyDescent="0.25">
      <c r="A3428" s="443"/>
      <c r="B3428" s="438"/>
      <c r="C3428" s="441"/>
      <c r="D3428" s="441"/>
      <c r="E3428" s="441"/>
      <c r="I3428" s="442"/>
      <c r="Q3428" s="443"/>
      <c r="S3428" s="443"/>
      <c r="T3428" s="441"/>
      <c r="U3428" s="444"/>
      <c r="V3428" s="438"/>
      <c r="W3428" s="443"/>
      <c r="X3428" s="443"/>
      <c r="Y3428" s="441"/>
      <c r="Z3428" s="445"/>
      <c r="AA3428" s="441"/>
      <c r="AB3428" s="443"/>
      <c r="AC3428" s="441"/>
      <c r="AD3428" s="444"/>
      <c r="AG3428" s="441"/>
      <c r="AH3428" s="441"/>
      <c r="AI3428" s="443"/>
      <c r="AL3428" s="441"/>
      <c r="AN3428" s="441"/>
      <c r="AO3428" s="443"/>
      <c r="AP3428" s="441"/>
      <c r="AQ3428" s="441"/>
      <c r="AR3428" s="441"/>
      <c r="AS3428" s="441"/>
      <c r="AT3428" s="441"/>
      <c r="AU3428" s="441"/>
      <c r="AV3428" s="443"/>
      <c r="AW3428" s="442"/>
      <c r="AY3428" s="441"/>
      <c r="BC3428" s="441"/>
      <c r="BD3428" s="441"/>
      <c r="BE3428" s="441"/>
      <c r="BF3428" s="441"/>
      <c r="BG3428" s="441"/>
      <c r="BH3428" s="441"/>
      <c r="BI3428" s="441"/>
      <c r="BJ3428" s="441"/>
      <c r="BK3428" s="441"/>
    </row>
    <row r="3429" spans="1:63" x14ac:dyDescent="0.25">
      <c r="A3429" s="443"/>
      <c r="B3429" s="438"/>
      <c r="C3429" s="441"/>
      <c r="D3429" s="441"/>
      <c r="E3429" s="441"/>
      <c r="I3429" s="442"/>
      <c r="Q3429" s="443"/>
      <c r="S3429" s="443"/>
      <c r="T3429" s="441"/>
      <c r="U3429" s="444"/>
      <c r="V3429" s="438"/>
      <c r="W3429" s="443"/>
      <c r="X3429" s="443"/>
      <c r="Y3429" s="441"/>
      <c r="Z3429" s="445"/>
      <c r="AA3429" s="441"/>
      <c r="AB3429" s="443"/>
      <c r="AC3429" s="441"/>
      <c r="AD3429" s="444"/>
      <c r="AG3429" s="441"/>
      <c r="AH3429" s="441"/>
      <c r="AI3429" s="443"/>
      <c r="AL3429" s="441"/>
      <c r="AN3429" s="441"/>
      <c r="AO3429" s="443"/>
      <c r="AP3429" s="441"/>
      <c r="AQ3429" s="441"/>
      <c r="AR3429" s="441"/>
      <c r="AS3429" s="441"/>
      <c r="AT3429" s="441"/>
      <c r="AU3429" s="441"/>
      <c r="AV3429" s="443"/>
      <c r="AW3429" s="442"/>
      <c r="AY3429" s="441"/>
      <c r="BC3429" s="441"/>
      <c r="BD3429" s="441"/>
      <c r="BE3429" s="441"/>
      <c r="BF3429" s="441"/>
      <c r="BG3429" s="441"/>
      <c r="BH3429" s="441"/>
      <c r="BI3429" s="441"/>
      <c r="BJ3429" s="441"/>
      <c r="BK3429" s="441"/>
    </row>
    <row r="3430" spans="1:63" x14ac:dyDescent="0.25">
      <c r="A3430" s="443"/>
      <c r="B3430" s="438"/>
      <c r="C3430" s="441"/>
      <c r="D3430" s="441"/>
      <c r="E3430" s="441"/>
      <c r="I3430" s="442"/>
      <c r="Q3430" s="443"/>
      <c r="S3430" s="443"/>
      <c r="T3430" s="441"/>
      <c r="U3430" s="444"/>
      <c r="V3430" s="438"/>
      <c r="W3430" s="443"/>
      <c r="X3430" s="443"/>
      <c r="Y3430" s="441"/>
      <c r="Z3430" s="445"/>
      <c r="AA3430" s="441"/>
      <c r="AB3430" s="443"/>
      <c r="AC3430" s="441"/>
      <c r="AD3430" s="444"/>
      <c r="AG3430" s="441"/>
      <c r="AH3430" s="441"/>
      <c r="AI3430" s="443"/>
      <c r="AL3430" s="441"/>
      <c r="AN3430" s="441"/>
      <c r="AO3430" s="443"/>
      <c r="AP3430" s="441"/>
      <c r="AQ3430" s="441"/>
      <c r="AR3430" s="441"/>
      <c r="AS3430" s="441"/>
      <c r="AT3430" s="441"/>
      <c r="AU3430" s="441"/>
      <c r="AV3430" s="443"/>
      <c r="AW3430" s="442"/>
      <c r="AY3430" s="441"/>
      <c r="BC3430" s="441"/>
      <c r="BD3430" s="441"/>
      <c r="BE3430" s="441"/>
      <c r="BF3430" s="441"/>
      <c r="BG3430" s="441"/>
      <c r="BH3430" s="441"/>
      <c r="BI3430" s="441"/>
      <c r="BJ3430" s="441"/>
      <c r="BK3430" s="441"/>
    </row>
    <row r="3431" spans="1:63" x14ac:dyDescent="0.25">
      <c r="A3431" s="443"/>
      <c r="B3431" s="438"/>
      <c r="C3431" s="441"/>
      <c r="D3431" s="441"/>
      <c r="E3431" s="441"/>
      <c r="I3431" s="442"/>
      <c r="Q3431" s="443"/>
      <c r="S3431" s="443"/>
      <c r="T3431" s="441"/>
      <c r="U3431" s="444"/>
      <c r="V3431" s="438"/>
      <c r="W3431" s="443"/>
      <c r="X3431" s="443"/>
      <c r="Y3431" s="441"/>
      <c r="Z3431" s="445"/>
      <c r="AA3431" s="441"/>
      <c r="AB3431" s="443"/>
      <c r="AC3431" s="441"/>
      <c r="AD3431" s="444"/>
      <c r="AG3431" s="441"/>
      <c r="AH3431" s="441"/>
      <c r="AI3431" s="443"/>
      <c r="AL3431" s="441"/>
      <c r="AN3431" s="441"/>
      <c r="AO3431" s="443"/>
      <c r="AP3431" s="441"/>
      <c r="AQ3431" s="441"/>
      <c r="AR3431" s="441"/>
      <c r="AS3431" s="441"/>
      <c r="AT3431" s="441"/>
      <c r="AU3431" s="441"/>
      <c r="AV3431" s="443"/>
      <c r="AW3431" s="442"/>
      <c r="AY3431" s="441"/>
      <c r="BC3431" s="441"/>
      <c r="BD3431" s="441"/>
      <c r="BE3431" s="441"/>
      <c r="BF3431" s="441"/>
      <c r="BG3431" s="441"/>
      <c r="BH3431" s="441"/>
      <c r="BI3431" s="441"/>
      <c r="BJ3431" s="441"/>
      <c r="BK3431" s="441"/>
    </row>
    <row r="3432" spans="1:63" x14ac:dyDescent="0.25">
      <c r="A3432" s="443"/>
      <c r="B3432" s="438"/>
      <c r="C3432" s="441"/>
      <c r="D3432" s="441"/>
      <c r="E3432" s="441"/>
      <c r="I3432" s="442"/>
      <c r="Q3432" s="443"/>
      <c r="S3432" s="443"/>
      <c r="T3432" s="441"/>
      <c r="U3432" s="444"/>
      <c r="V3432" s="438"/>
      <c r="W3432" s="443"/>
      <c r="X3432" s="443"/>
      <c r="Y3432" s="441"/>
      <c r="Z3432" s="445"/>
      <c r="AA3432" s="441"/>
      <c r="AB3432" s="443"/>
      <c r="AC3432" s="441"/>
      <c r="AD3432" s="444"/>
      <c r="AG3432" s="441"/>
      <c r="AH3432" s="441"/>
      <c r="AI3432" s="443"/>
      <c r="AL3432" s="441"/>
      <c r="AN3432" s="441"/>
      <c r="AO3432" s="443"/>
      <c r="AP3432" s="441"/>
      <c r="AQ3432" s="441"/>
      <c r="AR3432" s="441"/>
      <c r="AS3432" s="441"/>
      <c r="AT3432" s="441"/>
      <c r="AU3432" s="441"/>
      <c r="AV3432" s="443"/>
      <c r="AW3432" s="442"/>
      <c r="AY3432" s="441"/>
      <c r="BC3432" s="441"/>
      <c r="BD3432" s="441"/>
      <c r="BE3432" s="441"/>
      <c r="BF3432" s="441"/>
      <c r="BG3432" s="441"/>
      <c r="BH3432" s="441"/>
      <c r="BI3432" s="441"/>
      <c r="BJ3432" s="441"/>
      <c r="BK3432" s="441"/>
    </row>
    <row r="3433" spans="1:63" x14ac:dyDescent="0.25">
      <c r="A3433" s="443"/>
      <c r="B3433" s="438"/>
      <c r="C3433" s="441"/>
      <c r="D3433" s="441"/>
      <c r="E3433" s="441"/>
      <c r="I3433" s="442"/>
      <c r="Q3433" s="443"/>
      <c r="S3433" s="443"/>
      <c r="T3433" s="441"/>
      <c r="U3433" s="444"/>
      <c r="V3433" s="438"/>
      <c r="W3433" s="443"/>
      <c r="X3433" s="443"/>
      <c r="Y3433" s="441"/>
      <c r="Z3433" s="445"/>
      <c r="AA3433" s="441"/>
      <c r="AB3433" s="443"/>
      <c r="AC3433" s="441"/>
      <c r="AD3433" s="444"/>
      <c r="AG3433" s="441"/>
      <c r="AH3433" s="441"/>
      <c r="AI3433" s="443"/>
      <c r="AL3433" s="441"/>
      <c r="AN3433" s="441"/>
      <c r="AO3433" s="443"/>
      <c r="AP3433" s="441"/>
      <c r="AQ3433" s="441"/>
      <c r="AR3433" s="441"/>
      <c r="AS3433" s="441"/>
      <c r="AT3433" s="441"/>
      <c r="AU3433" s="441"/>
      <c r="AV3433" s="443"/>
      <c r="AW3433" s="442"/>
      <c r="AY3433" s="441"/>
      <c r="BC3433" s="441"/>
      <c r="BD3433" s="441"/>
      <c r="BE3433" s="441"/>
      <c r="BF3433" s="441"/>
      <c r="BG3433" s="441"/>
      <c r="BH3433" s="441"/>
      <c r="BI3433" s="441"/>
      <c r="BJ3433" s="441"/>
      <c r="BK3433" s="441"/>
    </row>
    <row r="3434" spans="1:63" x14ac:dyDescent="0.25">
      <c r="A3434" s="443"/>
      <c r="B3434" s="438"/>
      <c r="C3434" s="441"/>
      <c r="D3434" s="441"/>
      <c r="E3434" s="441"/>
      <c r="I3434" s="442"/>
      <c r="Q3434" s="443"/>
      <c r="S3434" s="443"/>
      <c r="T3434" s="441"/>
      <c r="U3434" s="444"/>
      <c r="V3434" s="438"/>
      <c r="W3434" s="443"/>
      <c r="X3434" s="443"/>
      <c r="Y3434" s="441"/>
      <c r="Z3434" s="445"/>
      <c r="AA3434" s="441"/>
      <c r="AB3434" s="443"/>
      <c r="AC3434" s="441"/>
      <c r="AD3434" s="444"/>
      <c r="AG3434" s="441"/>
      <c r="AH3434" s="441"/>
      <c r="AI3434" s="443"/>
      <c r="AL3434" s="441"/>
      <c r="AN3434" s="441"/>
      <c r="AO3434" s="443"/>
      <c r="AP3434" s="441"/>
      <c r="AQ3434" s="441"/>
      <c r="AR3434" s="441"/>
      <c r="AS3434" s="441"/>
      <c r="AT3434" s="441"/>
      <c r="AU3434" s="441"/>
      <c r="AV3434" s="443"/>
      <c r="AW3434" s="442"/>
      <c r="AY3434" s="441"/>
      <c r="BC3434" s="441"/>
      <c r="BD3434" s="441"/>
      <c r="BE3434" s="441"/>
      <c r="BF3434" s="441"/>
      <c r="BG3434" s="441"/>
      <c r="BH3434" s="441"/>
      <c r="BI3434" s="441"/>
      <c r="BJ3434" s="441"/>
      <c r="BK3434" s="441"/>
    </row>
    <row r="3435" spans="1:63" x14ac:dyDescent="0.25">
      <c r="A3435" s="443"/>
      <c r="B3435" s="438"/>
      <c r="C3435" s="441"/>
      <c r="D3435" s="441"/>
      <c r="E3435" s="441"/>
      <c r="I3435" s="442"/>
      <c r="Q3435" s="443"/>
      <c r="S3435" s="443"/>
      <c r="T3435" s="441"/>
      <c r="U3435" s="444"/>
      <c r="V3435" s="438"/>
      <c r="W3435" s="443"/>
      <c r="X3435" s="443"/>
      <c r="Y3435" s="441"/>
      <c r="Z3435" s="445"/>
      <c r="AA3435" s="441"/>
      <c r="AB3435" s="443"/>
      <c r="AC3435" s="441"/>
      <c r="AD3435" s="444"/>
      <c r="AG3435" s="441"/>
      <c r="AH3435" s="441"/>
      <c r="AI3435" s="443"/>
      <c r="AL3435" s="441"/>
      <c r="AN3435" s="441"/>
      <c r="AO3435" s="443"/>
      <c r="AP3435" s="441"/>
      <c r="AQ3435" s="441"/>
      <c r="AR3435" s="441"/>
      <c r="AS3435" s="441"/>
      <c r="AT3435" s="441"/>
      <c r="AU3435" s="441"/>
      <c r="AV3435" s="443"/>
      <c r="AW3435" s="442"/>
      <c r="AY3435" s="441"/>
      <c r="BC3435" s="441"/>
      <c r="BD3435" s="441"/>
      <c r="BE3435" s="441"/>
      <c r="BF3435" s="441"/>
      <c r="BG3435" s="441"/>
      <c r="BH3435" s="441"/>
      <c r="BI3435" s="441"/>
      <c r="BJ3435" s="441"/>
      <c r="BK3435" s="441"/>
    </row>
    <row r="3436" spans="1:63" x14ac:dyDescent="0.25">
      <c r="A3436" s="443"/>
      <c r="B3436" s="438"/>
      <c r="C3436" s="441"/>
      <c r="D3436" s="441"/>
      <c r="E3436" s="441"/>
      <c r="I3436" s="442"/>
      <c r="Q3436" s="443"/>
      <c r="S3436" s="443"/>
      <c r="T3436" s="441"/>
      <c r="U3436" s="444"/>
      <c r="V3436" s="438"/>
      <c r="W3436" s="443"/>
      <c r="X3436" s="443"/>
      <c r="Y3436" s="441"/>
      <c r="Z3436" s="445"/>
      <c r="AA3436" s="441"/>
      <c r="AB3436" s="443"/>
      <c r="AC3436" s="441"/>
      <c r="AD3436" s="444"/>
      <c r="AG3436" s="441"/>
      <c r="AH3436" s="441"/>
      <c r="AI3436" s="443"/>
      <c r="AL3436" s="441"/>
      <c r="AN3436" s="441"/>
      <c r="AO3436" s="443"/>
      <c r="AP3436" s="441"/>
      <c r="AQ3436" s="441"/>
      <c r="AR3436" s="441"/>
      <c r="AS3436" s="441"/>
      <c r="AT3436" s="441"/>
      <c r="AU3436" s="441"/>
      <c r="AV3436" s="443"/>
      <c r="AW3436" s="442"/>
      <c r="AY3436" s="441"/>
      <c r="BC3436" s="441"/>
      <c r="BD3436" s="441"/>
      <c r="BE3436" s="441"/>
      <c r="BF3436" s="441"/>
      <c r="BG3436" s="441"/>
      <c r="BH3436" s="441"/>
      <c r="BI3436" s="441"/>
      <c r="BJ3436" s="441"/>
      <c r="BK3436" s="441"/>
    </row>
    <row r="3437" spans="1:63" x14ac:dyDescent="0.25">
      <c r="A3437" s="443"/>
      <c r="B3437" s="438"/>
      <c r="C3437" s="441"/>
      <c r="D3437" s="441"/>
      <c r="E3437" s="441"/>
      <c r="I3437" s="442"/>
      <c r="Q3437" s="443"/>
      <c r="S3437" s="443"/>
      <c r="T3437" s="441"/>
      <c r="U3437" s="444"/>
      <c r="V3437" s="438"/>
      <c r="W3437" s="443"/>
      <c r="X3437" s="443"/>
      <c r="Y3437" s="441"/>
      <c r="Z3437" s="445"/>
      <c r="AA3437" s="441"/>
      <c r="AB3437" s="443"/>
      <c r="AC3437" s="441"/>
      <c r="AD3437" s="444"/>
      <c r="AG3437" s="441"/>
      <c r="AH3437" s="441"/>
      <c r="AI3437" s="443"/>
      <c r="AL3437" s="441"/>
      <c r="AN3437" s="441"/>
      <c r="AO3437" s="443"/>
      <c r="AP3437" s="441"/>
      <c r="AQ3437" s="441"/>
      <c r="AR3437" s="441"/>
      <c r="AS3437" s="441"/>
      <c r="AT3437" s="441"/>
      <c r="AU3437" s="441"/>
      <c r="AV3437" s="443"/>
      <c r="AW3437" s="442"/>
      <c r="AY3437" s="441"/>
      <c r="BC3437" s="441"/>
      <c r="BD3437" s="441"/>
      <c r="BE3437" s="441"/>
      <c r="BF3437" s="441"/>
      <c r="BG3437" s="441"/>
      <c r="BH3437" s="441"/>
      <c r="BI3437" s="441"/>
      <c r="BJ3437" s="441"/>
      <c r="BK3437" s="441"/>
    </row>
    <row r="3438" spans="1:63" x14ac:dyDescent="0.25">
      <c r="A3438" s="443"/>
      <c r="B3438" s="438"/>
      <c r="C3438" s="441"/>
      <c r="D3438" s="441"/>
      <c r="E3438" s="441"/>
      <c r="I3438" s="442"/>
      <c r="Q3438" s="443"/>
      <c r="S3438" s="443"/>
      <c r="T3438" s="441"/>
      <c r="U3438" s="444"/>
      <c r="V3438" s="438"/>
      <c r="W3438" s="443"/>
      <c r="X3438" s="443"/>
      <c r="Y3438" s="441"/>
      <c r="Z3438" s="445"/>
      <c r="AA3438" s="441"/>
      <c r="AB3438" s="443"/>
      <c r="AC3438" s="441"/>
      <c r="AD3438" s="444"/>
      <c r="AG3438" s="441"/>
      <c r="AH3438" s="441"/>
      <c r="AI3438" s="443"/>
      <c r="AL3438" s="441"/>
      <c r="AN3438" s="441"/>
      <c r="AO3438" s="443"/>
      <c r="AP3438" s="441"/>
      <c r="AQ3438" s="441"/>
      <c r="AR3438" s="441"/>
      <c r="AS3438" s="441"/>
      <c r="AT3438" s="441"/>
      <c r="AU3438" s="441"/>
      <c r="AV3438" s="443"/>
      <c r="AW3438" s="442"/>
      <c r="AY3438" s="441"/>
      <c r="BC3438" s="441"/>
      <c r="BD3438" s="441"/>
      <c r="BE3438" s="441"/>
      <c r="BF3438" s="441"/>
      <c r="BG3438" s="441"/>
      <c r="BH3438" s="441"/>
      <c r="BI3438" s="441"/>
      <c r="BJ3438" s="441"/>
      <c r="BK3438" s="441"/>
    </row>
    <row r="3439" spans="1:63" x14ac:dyDescent="0.25">
      <c r="A3439" s="443"/>
      <c r="B3439" s="438"/>
      <c r="C3439" s="441"/>
      <c r="D3439" s="441"/>
      <c r="E3439" s="441"/>
      <c r="I3439" s="442"/>
      <c r="Q3439" s="443"/>
      <c r="S3439" s="443"/>
      <c r="T3439" s="441"/>
      <c r="U3439" s="444"/>
      <c r="V3439" s="438"/>
      <c r="W3439" s="443"/>
      <c r="X3439" s="443"/>
      <c r="Y3439" s="441"/>
      <c r="Z3439" s="445"/>
      <c r="AA3439" s="441"/>
      <c r="AB3439" s="443"/>
      <c r="AC3439" s="441"/>
      <c r="AD3439" s="444"/>
      <c r="AG3439" s="441"/>
      <c r="AH3439" s="441"/>
      <c r="AI3439" s="443"/>
      <c r="AL3439" s="441"/>
      <c r="AN3439" s="441"/>
      <c r="AO3439" s="443"/>
      <c r="AP3439" s="441"/>
      <c r="AQ3439" s="441"/>
      <c r="AR3439" s="441"/>
      <c r="AS3439" s="441"/>
      <c r="AT3439" s="441"/>
      <c r="AU3439" s="441"/>
      <c r="AV3439" s="443"/>
      <c r="AW3439" s="442"/>
      <c r="AY3439" s="441"/>
      <c r="BC3439" s="441"/>
      <c r="BD3439" s="441"/>
      <c r="BE3439" s="441"/>
      <c r="BF3439" s="441"/>
      <c r="BG3439" s="441"/>
      <c r="BH3439" s="441"/>
      <c r="BI3439" s="441"/>
      <c r="BJ3439" s="441"/>
      <c r="BK3439" s="441"/>
    </row>
    <row r="3440" spans="1:63" x14ac:dyDescent="0.25">
      <c r="A3440" s="443"/>
      <c r="B3440" s="438"/>
      <c r="C3440" s="441"/>
      <c r="D3440" s="441"/>
      <c r="E3440" s="441"/>
      <c r="I3440" s="442"/>
      <c r="Q3440" s="443"/>
      <c r="S3440" s="443"/>
      <c r="T3440" s="441"/>
      <c r="U3440" s="444"/>
      <c r="V3440" s="438"/>
      <c r="W3440" s="443"/>
      <c r="X3440" s="443"/>
      <c r="Y3440" s="441"/>
      <c r="Z3440" s="445"/>
      <c r="AA3440" s="441"/>
      <c r="AB3440" s="443"/>
      <c r="AC3440" s="441"/>
      <c r="AD3440" s="444"/>
      <c r="AG3440" s="441"/>
      <c r="AH3440" s="441"/>
      <c r="AI3440" s="443"/>
      <c r="AL3440" s="441"/>
      <c r="AN3440" s="441"/>
      <c r="AO3440" s="443"/>
      <c r="AP3440" s="441"/>
      <c r="AQ3440" s="441"/>
      <c r="AR3440" s="441"/>
      <c r="AS3440" s="441"/>
      <c r="AT3440" s="441"/>
      <c r="AU3440" s="441"/>
      <c r="AV3440" s="443"/>
      <c r="AW3440" s="442"/>
      <c r="AY3440" s="441"/>
      <c r="BC3440" s="441"/>
      <c r="BD3440" s="441"/>
      <c r="BE3440" s="441"/>
      <c r="BF3440" s="441"/>
      <c r="BG3440" s="441"/>
      <c r="BH3440" s="441"/>
      <c r="BI3440" s="441"/>
      <c r="BJ3440" s="441"/>
      <c r="BK3440" s="441"/>
    </row>
    <row r="3441" spans="1:63" x14ac:dyDescent="0.25">
      <c r="A3441" s="443"/>
      <c r="B3441" s="438"/>
      <c r="C3441" s="441"/>
      <c r="D3441" s="441"/>
      <c r="E3441" s="441"/>
      <c r="I3441" s="442"/>
      <c r="Q3441" s="443"/>
      <c r="S3441" s="443"/>
      <c r="T3441" s="441"/>
      <c r="U3441" s="444"/>
      <c r="V3441" s="438"/>
      <c r="W3441" s="443"/>
      <c r="X3441" s="443"/>
      <c r="Y3441" s="441"/>
      <c r="Z3441" s="445"/>
      <c r="AA3441" s="441"/>
      <c r="AB3441" s="443"/>
      <c r="AC3441" s="441"/>
      <c r="AD3441" s="444"/>
      <c r="AG3441" s="441"/>
      <c r="AH3441" s="441"/>
      <c r="AI3441" s="443"/>
      <c r="AL3441" s="441"/>
      <c r="AN3441" s="441"/>
      <c r="AO3441" s="443"/>
      <c r="AP3441" s="441"/>
      <c r="AQ3441" s="441"/>
      <c r="AR3441" s="441"/>
      <c r="AS3441" s="441"/>
      <c r="AT3441" s="441"/>
      <c r="AU3441" s="441"/>
      <c r="AV3441" s="443"/>
      <c r="AW3441" s="442"/>
      <c r="AY3441" s="441"/>
      <c r="BC3441" s="441"/>
      <c r="BD3441" s="441"/>
      <c r="BE3441" s="441"/>
      <c r="BF3441" s="441"/>
      <c r="BG3441" s="441"/>
      <c r="BH3441" s="441"/>
      <c r="BI3441" s="441"/>
      <c r="BJ3441" s="441"/>
      <c r="BK3441" s="441"/>
    </row>
    <row r="3442" spans="1:63" x14ac:dyDescent="0.25">
      <c r="A3442" s="443"/>
      <c r="B3442" s="438"/>
      <c r="C3442" s="441"/>
      <c r="D3442" s="441"/>
      <c r="E3442" s="441"/>
      <c r="I3442" s="442"/>
      <c r="Q3442" s="443"/>
      <c r="S3442" s="443"/>
      <c r="T3442" s="441"/>
      <c r="U3442" s="444"/>
      <c r="V3442" s="438"/>
      <c r="W3442" s="443"/>
      <c r="X3442" s="443"/>
      <c r="Y3442" s="441"/>
      <c r="Z3442" s="445"/>
      <c r="AA3442" s="441"/>
      <c r="AB3442" s="443"/>
      <c r="AC3442" s="441"/>
      <c r="AD3442" s="444"/>
      <c r="AG3442" s="441"/>
      <c r="AH3442" s="441"/>
      <c r="AI3442" s="443"/>
      <c r="AL3442" s="441"/>
      <c r="AN3442" s="441"/>
      <c r="AO3442" s="443"/>
      <c r="AP3442" s="441"/>
      <c r="AQ3442" s="441"/>
      <c r="AR3442" s="441"/>
      <c r="AS3442" s="441"/>
      <c r="AT3442" s="441"/>
      <c r="AU3442" s="441"/>
      <c r="AV3442" s="443"/>
      <c r="AW3442" s="442"/>
      <c r="AY3442" s="441"/>
      <c r="BC3442" s="441"/>
      <c r="BD3442" s="441"/>
      <c r="BE3442" s="441"/>
      <c r="BF3442" s="441"/>
      <c r="BG3442" s="441"/>
      <c r="BH3442" s="441"/>
      <c r="BI3442" s="441"/>
      <c r="BJ3442" s="441"/>
      <c r="BK3442" s="441"/>
    </row>
    <row r="3443" spans="1:63" x14ac:dyDescent="0.25">
      <c r="A3443" s="443"/>
      <c r="B3443" s="438"/>
      <c r="C3443" s="441"/>
      <c r="D3443" s="441"/>
      <c r="E3443" s="441"/>
      <c r="I3443" s="442"/>
      <c r="Q3443" s="443"/>
      <c r="S3443" s="443"/>
      <c r="T3443" s="441"/>
      <c r="U3443" s="444"/>
      <c r="V3443" s="438"/>
      <c r="W3443" s="443"/>
      <c r="X3443" s="443"/>
      <c r="Y3443" s="441"/>
      <c r="Z3443" s="445"/>
      <c r="AA3443" s="441"/>
      <c r="AB3443" s="443"/>
      <c r="AC3443" s="441"/>
      <c r="AD3443" s="444"/>
      <c r="AG3443" s="441"/>
      <c r="AH3443" s="441"/>
      <c r="AI3443" s="443"/>
      <c r="AL3443" s="441"/>
      <c r="AN3443" s="441"/>
      <c r="AO3443" s="443"/>
      <c r="AP3443" s="441"/>
      <c r="AQ3443" s="441"/>
      <c r="AR3443" s="441"/>
      <c r="AS3443" s="441"/>
      <c r="AT3443" s="441"/>
      <c r="AU3443" s="441"/>
      <c r="AV3443" s="443"/>
      <c r="AW3443" s="442"/>
      <c r="AY3443" s="441"/>
      <c r="BC3443" s="441"/>
      <c r="BD3443" s="441"/>
      <c r="BE3443" s="441"/>
      <c r="BF3443" s="441"/>
      <c r="BG3443" s="441"/>
      <c r="BH3443" s="441"/>
      <c r="BI3443" s="441"/>
      <c r="BJ3443" s="441"/>
      <c r="BK3443" s="441"/>
    </row>
    <row r="3444" spans="1:63" x14ac:dyDescent="0.25">
      <c r="A3444" s="443"/>
      <c r="B3444" s="438"/>
      <c r="C3444" s="441"/>
      <c r="D3444" s="441"/>
      <c r="E3444" s="441"/>
      <c r="I3444" s="442"/>
      <c r="Q3444" s="443"/>
      <c r="S3444" s="443"/>
      <c r="T3444" s="441"/>
      <c r="U3444" s="444"/>
      <c r="V3444" s="438"/>
      <c r="W3444" s="443"/>
      <c r="X3444" s="443"/>
      <c r="Y3444" s="441"/>
      <c r="Z3444" s="445"/>
      <c r="AA3444" s="441"/>
      <c r="AB3444" s="443"/>
      <c r="AC3444" s="441"/>
      <c r="AD3444" s="444"/>
      <c r="AG3444" s="441"/>
      <c r="AH3444" s="441"/>
      <c r="AI3444" s="443"/>
      <c r="AL3444" s="441"/>
      <c r="AN3444" s="441"/>
      <c r="AO3444" s="443"/>
      <c r="AP3444" s="441"/>
      <c r="AQ3444" s="441"/>
      <c r="AR3444" s="441"/>
      <c r="AS3444" s="441"/>
      <c r="AT3444" s="441"/>
      <c r="AU3444" s="441"/>
      <c r="AV3444" s="443"/>
      <c r="AW3444" s="442"/>
      <c r="AY3444" s="441"/>
      <c r="BC3444" s="441"/>
      <c r="BD3444" s="441"/>
      <c r="BE3444" s="441"/>
      <c r="BF3444" s="441"/>
      <c r="BG3444" s="441"/>
      <c r="BH3444" s="441"/>
      <c r="BI3444" s="441"/>
      <c r="BJ3444" s="441"/>
      <c r="BK3444" s="441"/>
    </row>
    <row r="3445" spans="1:63" x14ac:dyDescent="0.25">
      <c r="A3445" s="443"/>
      <c r="B3445" s="438"/>
      <c r="C3445" s="441"/>
      <c r="D3445" s="441"/>
      <c r="E3445" s="441"/>
      <c r="I3445" s="442"/>
      <c r="Q3445" s="443"/>
      <c r="S3445" s="443"/>
      <c r="T3445" s="441"/>
      <c r="U3445" s="444"/>
      <c r="V3445" s="438"/>
      <c r="W3445" s="443"/>
      <c r="X3445" s="443"/>
      <c r="Y3445" s="441"/>
      <c r="Z3445" s="445"/>
      <c r="AA3445" s="441"/>
      <c r="AB3445" s="443"/>
      <c r="AC3445" s="441"/>
      <c r="AD3445" s="444"/>
      <c r="AG3445" s="441"/>
      <c r="AH3445" s="441"/>
      <c r="AI3445" s="443"/>
      <c r="AL3445" s="441"/>
      <c r="AN3445" s="441"/>
      <c r="AO3445" s="443"/>
      <c r="AP3445" s="441"/>
      <c r="AQ3445" s="441"/>
      <c r="AR3445" s="441"/>
      <c r="AS3445" s="441"/>
      <c r="AT3445" s="441"/>
      <c r="AU3445" s="441"/>
      <c r="AV3445" s="443"/>
      <c r="AW3445" s="442"/>
      <c r="AY3445" s="441"/>
      <c r="BC3445" s="441"/>
      <c r="BD3445" s="441"/>
      <c r="BE3445" s="441"/>
      <c r="BF3445" s="441"/>
      <c r="BG3445" s="441"/>
      <c r="BH3445" s="441"/>
      <c r="BI3445" s="441"/>
      <c r="BJ3445" s="441"/>
      <c r="BK3445" s="441"/>
    </row>
    <row r="3446" spans="1:63" x14ac:dyDescent="0.25">
      <c r="A3446" s="443"/>
      <c r="B3446" s="438"/>
      <c r="C3446" s="441"/>
      <c r="D3446" s="441"/>
      <c r="E3446" s="441"/>
      <c r="I3446" s="442"/>
      <c r="Q3446" s="443"/>
      <c r="S3446" s="443"/>
      <c r="T3446" s="441"/>
      <c r="U3446" s="444"/>
      <c r="V3446" s="438"/>
      <c r="W3446" s="443"/>
      <c r="X3446" s="443"/>
      <c r="Y3446" s="441"/>
      <c r="Z3446" s="445"/>
      <c r="AA3446" s="441"/>
      <c r="AB3446" s="443"/>
      <c r="AC3446" s="441"/>
      <c r="AD3446" s="444"/>
      <c r="AG3446" s="441"/>
      <c r="AH3446" s="441"/>
      <c r="AI3446" s="443"/>
      <c r="AL3446" s="441"/>
      <c r="AN3446" s="441"/>
      <c r="AO3446" s="443"/>
      <c r="AP3446" s="441"/>
      <c r="AQ3446" s="441"/>
      <c r="AR3446" s="441"/>
      <c r="AS3446" s="441"/>
      <c r="AT3446" s="441"/>
      <c r="AU3446" s="441"/>
      <c r="AV3446" s="443"/>
      <c r="AW3446" s="442"/>
      <c r="AY3446" s="441"/>
      <c r="BC3446" s="441"/>
      <c r="BD3446" s="441"/>
      <c r="BE3446" s="441"/>
      <c r="BF3446" s="441"/>
      <c r="BG3446" s="441"/>
      <c r="BH3446" s="441"/>
      <c r="BI3446" s="441"/>
      <c r="BJ3446" s="441"/>
      <c r="BK3446" s="441"/>
    </row>
    <row r="3447" spans="1:63" x14ac:dyDescent="0.25">
      <c r="A3447" s="443"/>
      <c r="B3447" s="438"/>
      <c r="C3447" s="441"/>
      <c r="D3447" s="441"/>
      <c r="E3447" s="441"/>
      <c r="I3447" s="442"/>
      <c r="Q3447" s="443"/>
      <c r="S3447" s="443"/>
      <c r="T3447" s="441"/>
      <c r="U3447" s="444"/>
      <c r="V3447" s="438"/>
      <c r="W3447" s="443"/>
      <c r="X3447" s="443"/>
      <c r="Y3447" s="441"/>
      <c r="Z3447" s="445"/>
      <c r="AA3447" s="441"/>
      <c r="AB3447" s="443"/>
      <c r="AC3447" s="441"/>
      <c r="AD3447" s="444"/>
      <c r="AG3447" s="441"/>
      <c r="AH3447" s="441"/>
      <c r="AI3447" s="443"/>
      <c r="AL3447" s="441"/>
      <c r="AN3447" s="441"/>
      <c r="AO3447" s="443"/>
      <c r="AP3447" s="441"/>
      <c r="AQ3447" s="441"/>
      <c r="AR3447" s="441"/>
      <c r="AS3447" s="441"/>
      <c r="AT3447" s="441"/>
      <c r="AU3447" s="441"/>
      <c r="AV3447" s="443"/>
      <c r="AW3447" s="442"/>
      <c r="AY3447" s="441"/>
      <c r="BC3447" s="441"/>
      <c r="BD3447" s="441"/>
      <c r="BE3447" s="441"/>
      <c r="BF3447" s="441"/>
      <c r="BG3447" s="441"/>
      <c r="BH3447" s="441"/>
      <c r="BI3447" s="441"/>
      <c r="BJ3447" s="441"/>
      <c r="BK3447" s="441"/>
    </row>
    <row r="3448" spans="1:63" x14ac:dyDescent="0.25">
      <c r="A3448" s="443"/>
      <c r="B3448" s="438"/>
      <c r="C3448" s="441"/>
      <c r="D3448" s="441"/>
      <c r="E3448" s="441"/>
      <c r="I3448" s="442"/>
      <c r="Q3448" s="443"/>
      <c r="S3448" s="443"/>
      <c r="T3448" s="441"/>
      <c r="U3448" s="444"/>
      <c r="V3448" s="438"/>
      <c r="W3448" s="443"/>
      <c r="X3448" s="443"/>
      <c r="Y3448" s="441"/>
      <c r="Z3448" s="445"/>
      <c r="AA3448" s="441"/>
      <c r="AB3448" s="443"/>
      <c r="AC3448" s="441"/>
      <c r="AD3448" s="444"/>
      <c r="AG3448" s="441"/>
      <c r="AH3448" s="441"/>
      <c r="AI3448" s="443"/>
      <c r="AL3448" s="441"/>
      <c r="AN3448" s="441"/>
      <c r="AO3448" s="443"/>
      <c r="AP3448" s="441"/>
      <c r="AQ3448" s="441"/>
      <c r="AR3448" s="441"/>
      <c r="AS3448" s="441"/>
      <c r="AT3448" s="441"/>
      <c r="AU3448" s="441"/>
      <c r="AV3448" s="443"/>
      <c r="AW3448" s="442"/>
      <c r="AY3448" s="441"/>
      <c r="BC3448" s="441"/>
      <c r="BD3448" s="441"/>
      <c r="BE3448" s="441"/>
      <c r="BF3448" s="441"/>
      <c r="BG3448" s="441"/>
      <c r="BH3448" s="441"/>
      <c r="BI3448" s="441"/>
      <c r="BJ3448" s="441"/>
      <c r="BK3448" s="441"/>
    </row>
    <row r="3449" spans="1:63" x14ac:dyDescent="0.25">
      <c r="A3449" s="443"/>
      <c r="B3449" s="438"/>
      <c r="C3449" s="441"/>
      <c r="D3449" s="441"/>
      <c r="E3449" s="441"/>
      <c r="I3449" s="442"/>
      <c r="Q3449" s="443"/>
      <c r="S3449" s="443"/>
      <c r="T3449" s="441"/>
      <c r="U3449" s="444"/>
      <c r="V3449" s="438"/>
      <c r="W3449" s="443"/>
      <c r="X3449" s="443"/>
      <c r="Y3449" s="441"/>
      <c r="Z3449" s="445"/>
      <c r="AA3449" s="441"/>
      <c r="AB3449" s="443"/>
      <c r="AC3449" s="441"/>
      <c r="AD3449" s="444"/>
      <c r="AG3449" s="441"/>
      <c r="AH3449" s="441"/>
      <c r="AI3449" s="443"/>
      <c r="AL3449" s="441"/>
      <c r="AN3449" s="441"/>
      <c r="AO3449" s="443"/>
      <c r="AP3449" s="441"/>
      <c r="AQ3449" s="441"/>
      <c r="AR3449" s="441"/>
      <c r="AS3449" s="441"/>
      <c r="AT3449" s="441"/>
      <c r="AU3449" s="441"/>
      <c r="AV3449" s="443"/>
      <c r="AW3449" s="442"/>
      <c r="AY3449" s="441"/>
      <c r="BC3449" s="441"/>
      <c r="BD3449" s="441"/>
      <c r="BE3449" s="441"/>
      <c r="BF3449" s="441"/>
      <c r="BG3449" s="441"/>
      <c r="BH3449" s="441"/>
      <c r="BI3449" s="441"/>
      <c r="BJ3449" s="441"/>
      <c r="BK3449" s="441"/>
    </row>
    <row r="3450" spans="1:63" x14ac:dyDescent="0.25">
      <c r="A3450" s="443"/>
      <c r="B3450" s="438"/>
      <c r="C3450" s="441"/>
      <c r="D3450" s="441"/>
      <c r="E3450" s="441"/>
      <c r="I3450" s="442"/>
      <c r="Q3450" s="443"/>
      <c r="S3450" s="443"/>
      <c r="T3450" s="441"/>
      <c r="U3450" s="444"/>
      <c r="V3450" s="438"/>
      <c r="W3450" s="443"/>
      <c r="X3450" s="443"/>
      <c r="Y3450" s="441"/>
      <c r="Z3450" s="445"/>
      <c r="AA3450" s="441"/>
      <c r="AB3450" s="443"/>
      <c r="AC3450" s="441"/>
      <c r="AD3450" s="444"/>
      <c r="AG3450" s="441"/>
      <c r="AH3450" s="441"/>
      <c r="AI3450" s="443"/>
      <c r="AL3450" s="441"/>
      <c r="AN3450" s="441"/>
      <c r="AO3450" s="443"/>
      <c r="AP3450" s="441"/>
      <c r="AQ3450" s="441"/>
      <c r="AR3450" s="441"/>
      <c r="AS3450" s="441"/>
      <c r="AT3450" s="441"/>
      <c r="AU3450" s="441"/>
      <c r="AV3450" s="443"/>
      <c r="AW3450" s="442"/>
      <c r="AY3450" s="441"/>
      <c r="BC3450" s="441"/>
      <c r="BD3450" s="441"/>
      <c r="BE3450" s="441"/>
      <c r="BF3450" s="441"/>
      <c r="BG3450" s="441"/>
      <c r="BH3450" s="441"/>
      <c r="BI3450" s="441"/>
      <c r="BJ3450" s="441"/>
      <c r="BK3450" s="441"/>
    </row>
    <row r="3451" spans="1:63" x14ac:dyDescent="0.25">
      <c r="A3451" s="443"/>
      <c r="B3451" s="438"/>
      <c r="C3451" s="441"/>
      <c r="D3451" s="441"/>
      <c r="E3451" s="441"/>
      <c r="I3451" s="442"/>
      <c r="Q3451" s="443"/>
      <c r="S3451" s="443"/>
      <c r="T3451" s="441"/>
      <c r="U3451" s="444"/>
      <c r="V3451" s="438"/>
      <c r="W3451" s="443"/>
      <c r="X3451" s="443"/>
      <c r="Y3451" s="441"/>
      <c r="Z3451" s="445"/>
      <c r="AA3451" s="441"/>
      <c r="AB3451" s="443"/>
      <c r="AC3451" s="441"/>
      <c r="AD3451" s="444"/>
      <c r="AG3451" s="441"/>
      <c r="AH3451" s="441"/>
      <c r="AI3451" s="443"/>
      <c r="AL3451" s="441"/>
      <c r="AN3451" s="441"/>
      <c r="AO3451" s="443"/>
      <c r="AP3451" s="441"/>
      <c r="AQ3451" s="441"/>
      <c r="AR3451" s="441"/>
      <c r="AS3451" s="441"/>
      <c r="AT3451" s="441"/>
      <c r="AU3451" s="441"/>
      <c r="AV3451" s="443"/>
      <c r="AW3451" s="442"/>
      <c r="AY3451" s="441"/>
      <c r="BC3451" s="441"/>
      <c r="BD3451" s="441"/>
      <c r="BE3451" s="441"/>
      <c r="BF3451" s="441"/>
      <c r="BG3451" s="441"/>
      <c r="BH3451" s="441"/>
      <c r="BI3451" s="441"/>
      <c r="BJ3451" s="441"/>
      <c r="BK3451" s="441"/>
    </row>
    <row r="3452" spans="1:63" x14ac:dyDescent="0.25">
      <c r="A3452" s="443"/>
      <c r="B3452" s="438"/>
      <c r="C3452" s="441"/>
      <c r="D3452" s="441"/>
      <c r="E3452" s="441"/>
      <c r="I3452" s="442"/>
      <c r="Q3452" s="443"/>
      <c r="S3452" s="443"/>
      <c r="T3452" s="441"/>
      <c r="U3452" s="444"/>
      <c r="V3452" s="438"/>
      <c r="W3452" s="443"/>
      <c r="X3452" s="443"/>
      <c r="Y3452" s="441"/>
      <c r="Z3452" s="445"/>
      <c r="AA3452" s="441"/>
      <c r="AB3452" s="443"/>
      <c r="AC3452" s="441"/>
      <c r="AD3452" s="444"/>
      <c r="AG3452" s="441"/>
      <c r="AH3452" s="441"/>
      <c r="AI3452" s="443"/>
      <c r="AL3452" s="441"/>
      <c r="AN3452" s="441"/>
      <c r="AO3452" s="443"/>
      <c r="AP3452" s="441"/>
      <c r="AQ3452" s="441"/>
      <c r="AR3452" s="441"/>
      <c r="AS3452" s="441"/>
      <c r="AT3452" s="441"/>
      <c r="AU3452" s="441"/>
      <c r="AV3452" s="443"/>
      <c r="AW3452" s="442"/>
      <c r="AY3452" s="441"/>
      <c r="BC3452" s="441"/>
      <c r="BD3452" s="441"/>
      <c r="BE3452" s="441"/>
      <c r="BF3452" s="441"/>
      <c r="BG3452" s="441"/>
      <c r="BH3452" s="441"/>
      <c r="BI3452" s="441"/>
      <c r="BJ3452" s="441"/>
      <c r="BK3452" s="441"/>
    </row>
    <row r="3453" spans="1:63" x14ac:dyDescent="0.25">
      <c r="A3453" s="443"/>
      <c r="B3453" s="438"/>
      <c r="C3453" s="441"/>
      <c r="D3453" s="441"/>
      <c r="E3453" s="441"/>
      <c r="I3453" s="442"/>
      <c r="Q3453" s="443"/>
      <c r="S3453" s="443"/>
      <c r="T3453" s="441"/>
      <c r="U3453" s="444"/>
      <c r="V3453" s="438"/>
      <c r="W3453" s="443"/>
      <c r="X3453" s="443"/>
      <c r="Y3453" s="441"/>
      <c r="Z3453" s="445"/>
      <c r="AA3453" s="441"/>
      <c r="AB3453" s="443"/>
      <c r="AC3453" s="441"/>
      <c r="AD3453" s="444"/>
      <c r="AG3453" s="441"/>
      <c r="AH3453" s="441"/>
      <c r="AI3453" s="443"/>
      <c r="AL3453" s="441"/>
      <c r="AN3453" s="441"/>
      <c r="AO3453" s="443"/>
      <c r="AP3453" s="441"/>
      <c r="AQ3453" s="441"/>
      <c r="AR3453" s="441"/>
      <c r="AS3453" s="441"/>
      <c r="AT3453" s="441"/>
      <c r="AU3453" s="441"/>
      <c r="AV3453" s="443"/>
      <c r="AW3453" s="442"/>
      <c r="AY3453" s="441"/>
      <c r="BC3453" s="441"/>
      <c r="BD3453" s="441"/>
      <c r="BE3453" s="441"/>
      <c r="BF3453" s="441"/>
      <c r="BG3453" s="441"/>
      <c r="BH3453" s="441"/>
      <c r="BI3453" s="441"/>
      <c r="BJ3453" s="441"/>
      <c r="BK3453" s="441"/>
    </row>
    <row r="3454" spans="1:63" x14ac:dyDescent="0.25">
      <c r="A3454" s="443"/>
      <c r="B3454" s="438"/>
      <c r="C3454" s="441"/>
      <c r="D3454" s="441"/>
      <c r="E3454" s="441"/>
      <c r="I3454" s="442"/>
      <c r="Q3454" s="443"/>
      <c r="S3454" s="443"/>
      <c r="T3454" s="441"/>
      <c r="U3454" s="444"/>
      <c r="V3454" s="438"/>
      <c r="W3454" s="443"/>
      <c r="X3454" s="443"/>
      <c r="Y3454" s="441"/>
      <c r="Z3454" s="445"/>
      <c r="AA3454" s="441"/>
      <c r="AB3454" s="443"/>
      <c r="AC3454" s="441"/>
      <c r="AD3454" s="444"/>
      <c r="AG3454" s="441"/>
      <c r="AH3454" s="441"/>
      <c r="AI3454" s="443"/>
      <c r="AL3454" s="441"/>
      <c r="AN3454" s="441"/>
      <c r="AO3454" s="443"/>
      <c r="AP3454" s="441"/>
      <c r="AQ3454" s="441"/>
      <c r="AR3454" s="441"/>
      <c r="AS3454" s="441"/>
      <c r="AT3454" s="441"/>
      <c r="AU3454" s="441"/>
      <c r="AV3454" s="443"/>
      <c r="AW3454" s="442"/>
      <c r="AY3454" s="441"/>
      <c r="BC3454" s="441"/>
      <c r="BD3454" s="441"/>
      <c r="BE3454" s="441"/>
      <c r="BF3454" s="441"/>
      <c r="BG3454" s="441"/>
      <c r="BH3454" s="441"/>
      <c r="BI3454" s="441"/>
      <c r="BJ3454" s="441"/>
      <c r="BK3454" s="441"/>
    </row>
    <row r="3455" spans="1:63" x14ac:dyDescent="0.25">
      <c r="A3455" s="443"/>
      <c r="B3455" s="438"/>
      <c r="C3455" s="441"/>
      <c r="D3455" s="441"/>
      <c r="E3455" s="441"/>
      <c r="I3455" s="442"/>
      <c r="Q3455" s="443"/>
      <c r="S3455" s="443"/>
      <c r="T3455" s="441"/>
      <c r="U3455" s="444"/>
      <c r="V3455" s="438"/>
      <c r="W3455" s="443"/>
      <c r="X3455" s="443"/>
      <c r="Y3455" s="441"/>
      <c r="Z3455" s="445"/>
      <c r="AA3455" s="441"/>
      <c r="AB3455" s="443"/>
      <c r="AC3455" s="441"/>
      <c r="AD3455" s="444"/>
      <c r="AG3455" s="441"/>
      <c r="AH3455" s="441"/>
      <c r="AI3455" s="443"/>
      <c r="AL3455" s="441"/>
      <c r="AN3455" s="441"/>
      <c r="AO3455" s="443"/>
      <c r="AP3455" s="441"/>
      <c r="AQ3455" s="441"/>
      <c r="AR3455" s="441"/>
      <c r="AS3455" s="441"/>
      <c r="AT3455" s="441"/>
      <c r="AU3455" s="441"/>
      <c r="AV3455" s="443"/>
      <c r="AW3455" s="442"/>
      <c r="AY3455" s="441"/>
      <c r="BC3455" s="441"/>
      <c r="BD3455" s="441"/>
      <c r="BE3455" s="441"/>
      <c r="BF3455" s="441"/>
      <c r="BG3455" s="441"/>
      <c r="BH3455" s="441"/>
      <c r="BI3455" s="441"/>
      <c r="BJ3455" s="441"/>
      <c r="BK3455" s="441"/>
    </row>
    <row r="3456" spans="1:63" x14ac:dyDescent="0.25">
      <c r="A3456" s="443"/>
      <c r="B3456" s="438"/>
      <c r="C3456" s="441"/>
      <c r="D3456" s="441"/>
      <c r="E3456" s="441"/>
      <c r="I3456" s="442"/>
      <c r="Q3456" s="443"/>
      <c r="S3456" s="443"/>
      <c r="T3456" s="441"/>
      <c r="U3456" s="444"/>
      <c r="V3456" s="438"/>
      <c r="W3456" s="443"/>
      <c r="X3456" s="443"/>
      <c r="Y3456" s="441"/>
      <c r="Z3456" s="445"/>
      <c r="AA3456" s="441"/>
      <c r="AB3456" s="443"/>
      <c r="AC3456" s="441"/>
      <c r="AD3456" s="444"/>
      <c r="AG3456" s="441"/>
      <c r="AH3456" s="441"/>
      <c r="AI3456" s="443"/>
      <c r="AL3456" s="441"/>
      <c r="AN3456" s="441"/>
      <c r="AO3456" s="443"/>
      <c r="AP3456" s="441"/>
      <c r="AQ3456" s="441"/>
      <c r="AR3456" s="441"/>
      <c r="AS3456" s="441"/>
      <c r="AT3456" s="441"/>
      <c r="AU3456" s="441"/>
      <c r="AV3456" s="443"/>
      <c r="AW3456" s="442"/>
      <c r="AY3456" s="441"/>
      <c r="BC3456" s="441"/>
      <c r="BD3456" s="441"/>
      <c r="BE3456" s="441"/>
      <c r="BF3456" s="441"/>
      <c r="BG3456" s="441"/>
      <c r="BH3456" s="441"/>
      <c r="BI3456" s="441"/>
      <c r="BJ3456" s="441"/>
      <c r="BK3456" s="441"/>
    </row>
    <row r="3457" spans="1:63" x14ac:dyDescent="0.25">
      <c r="A3457" s="443"/>
      <c r="B3457" s="438"/>
      <c r="C3457" s="441"/>
      <c r="D3457" s="441"/>
      <c r="E3457" s="441"/>
      <c r="I3457" s="442"/>
      <c r="Q3457" s="443"/>
      <c r="S3457" s="443"/>
      <c r="T3457" s="441"/>
      <c r="U3457" s="444"/>
      <c r="V3457" s="438"/>
      <c r="W3457" s="443"/>
      <c r="X3457" s="443"/>
      <c r="Y3457" s="441"/>
      <c r="Z3457" s="445"/>
      <c r="AA3457" s="441"/>
      <c r="AB3457" s="443"/>
      <c r="AC3457" s="441"/>
      <c r="AD3457" s="444"/>
      <c r="AG3457" s="441"/>
      <c r="AH3457" s="441"/>
      <c r="AI3457" s="443"/>
      <c r="AL3457" s="441"/>
      <c r="AN3457" s="441"/>
      <c r="AO3457" s="443"/>
      <c r="AP3457" s="441"/>
      <c r="AQ3457" s="441"/>
      <c r="AR3457" s="441"/>
      <c r="AS3457" s="441"/>
      <c r="AT3457" s="441"/>
      <c r="AU3457" s="441"/>
      <c r="AV3457" s="443"/>
      <c r="AW3457" s="442"/>
      <c r="AY3457" s="441"/>
      <c r="BC3457" s="441"/>
      <c r="BD3457" s="441"/>
      <c r="BE3457" s="441"/>
      <c r="BF3457" s="441"/>
      <c r="BG3457" s="441"/>
      <c r="BH3457" s="441"/>
      <c r="BI3457" s="441"/>
      <c r="BJ3457" s="441"/>
      <c r="BK3457" s="441"/>
    </row>
    <row r="3458" spans="1:63" x14ac:dyDescent="0.25">
      <c r="A3458" s="443"/>
      <c r="B3458" s="438"/>
      <c r="C3458" s="441"/>
      <c r="D3458" s="441"/>
      <c r="E3458" s="441"/>
      <c r="I3458" s="442"/>
      <c r="Q3458" s="443"/>
      <c r="S3458" s="443"/>
      <c r="T3458" s="441"/>
      <c r="U3458" s="444"/>
      <c r="V3458" s="438"/>
      <c r="W3458" s="443"/>
      <c r="X3458" s="443"/>
      <c r="Y3458" s="441"/>
      <c r="Z3458" s="445"/>
      <c r="AA3458" s="441"/>
      <c r="AB3458" s="443"/>
      <c r="AC3458" s="441"/>
      <c r="AD3458" s="444"/>
      <c r="AG3458" s="441"/>
      <c r="AH3458" s="441"/>
      <c r="AI3458" s="443"/>
      <c r="AL3458" s="441"/>
      <c r="AN3458" s="441"/>
      <c r="AO3458" s="443"/>
      <c r="AP3458" s="441"/>
      <c r="AQ3458" s="441"/>
      <c r="AR3458" s="441"/>
      <c r="AS3458" s="441"/>
      <c r="AT3458" s="441"/>
      <c r="AU3458" s="441"/>
      <c r="AV3458" s="443"/>
      <c r="AW3458" s="442"/>
      <c r="AY3458" s="441"/>
      <c r="BC3458" s="441"/>
      <c r="BD3458" s="441"/>
      <c r="BE3458" s="441"/>
      <c r="BF3458" s="441"/>
      <c r="BG3458" s="441"/>
      <c r="BH3458" s="441"/>
      <c r="BI3458" s="441"/>
      <c r="BJ3458" s="441"/>
      <c r="BK3458" s="441"/>
    </row>
    <row r="3459" spans="1:63" x14ac:dyDescent="0.25">
      <c r="A3459" s="443"/>
      <c r="B3459" s="438"/>
      <c r="C3459" s="441"/>
      <c r="D3459" s="441"/>
      <c r="E3459" s="441"/>
      <c r="I3459" s="442"/>
      <c r="Q3459" s="443"/>
      <c r="S3459" s="443"/>
      <c r="T3459" s="441"/>
      <c r="U3459" s="444"/>
      <c r="V3459" s="438"/>
      <c r="W3459" s="443"/>
      <c r="X3459" s="443"/>
      <c r="Y3459" s="441"/>
      <c r="Z3459" s="445"/>
      <c r="AA3459" s="441"/>
      <c r="AB3459" s="443"/>
      <c r="AC3459" s="441"/>
      <c r="AD3459" s="444"/>
      <c r="AG3459" s="441"/>
      <c r="AH3459" s="441"/>
      <c r="AI3459" s="443"/>
      <c r="AL3459" s="441"/>
      <c r="AN3459" s="441"/>
      <c r="AO3459" s="443"/>
      <c r="AP3459" s="441"/>
      <c r="AQ3459" s="441"/>
      <c r="AR3459" s="441"/>
      <c r="AS3459" s="441"/>
      <c r="AT3459" s="441"/>
      <c r="AU3459" s="441"/>
      <c r="AV3459" s="443"/>
      <c r="AW3459" s="442"/>
      <c r="AY3459" s="441"/>
      <c r="BC3459" s="441"/>
      <c r="BD3459" s="441"/>
      <c r="BE3459" s="441"/>
      <c r="BF3459" s="441"/>
      <c r="BG3459" s="441"/>
      <c r="BH3459" s="441"/>
      <c r="BI3459" s="441"/>
      <c r="BJ3459" s="441"/>
      <c r="BK3459" s="441"/>
    </row>
    <row r="3460" spans="1:63" x14ac:dyDescent="0.25">
      <c r="A3460" s="443"/>
      <c r="B3460" s="438"/>
      <c r="C3460" s="441"/>
      <c r="D3460" s="441"/>
      <c r="E3460" s="441"/>
      <c r="I3460" s="442"/>
      <c r="Q3460" s="443"/>
      <c r="S3460" s="443"/>
      <c r="T3460" s="441"/>
      <c r="U3460" s="444"/>
      <c r="V3460" s="438"/>
      <c r="W3460" s="443"/>
      <c r="X3460" s="443"/>
      <c r="Y3460" s="441"/>
      <c r="Z3460" s="445"/>
      <c r="AA3460" s="441"/>
      <c r="AB3460" s="443"/>
      <c r="AC3460" s="441"/>
      <c r="AD3460" s="444"/>
      <c r="AG3460" s="441"/>
      <c r="AH3460" s="441"/>
      <c r="AI3460" s="443"/>
      <c r="AL3460" s="441"/>
      <c r="AN3460" s="441"/>
      <c r="AO3460" s="443"/>
      <c r="AP3460" s="441"/>
      <c r="AQ3460" s="441"/>
      <c r="AR3460" s="441"/>
      <c r="AS3460" s="441"/>
      <c r="AT3460" s="441"/>
      <c r="AU3460" s="441"/>
      <c r="AV3460" s="443"/>
      <c r="AW3460" s="442"/>
      <c r="AY3460" s="441"/>
      <c r="BC3460" s="441"/>
      <c r="BD3460" s="441"/>
      <c r="BE3460" s="441"/>
      <c r="BF3460" s="441"/>
      <c r="BG3460" s="441"/>
      <c r="BH3460" s="441"/>
      <c r="BI3460" s="441"/>
      <c r="BJ3460" s="441"/>
      <c r="BK3460" s="441"/>
    </row>
    <row r="3461" spans="1:63" x14ac:dyDescent="0.25">
      <c r="A3461" s="443"/>
      <c r="B3461" s="438"/>
      <c r="C3461" s="441"/>
      <c r="D3461" s="441"/>
      <c r="E3461" s="441"/>
      <c r="I3461" s="442"/>
      <c r="Q3461" s="443"/>
      <c r="S3461" s="443"/>
      <c r="T3461" s="441"/>
      <c r="U3461" s="444"/>
      <c r="V3461" s="438"/>
      <c r="W3461" s="443"/>
      <c r="X3461" s="443"/>
      <c r="Y3461" s="441"/>
      <c r="Z3461" s="445"/>
      <c r="AA3461" s="441"/>
      <c r="AB3461" s="443"/>
      <c r="AC3461" s="441"/>
      <c r="AD3461" s="444"/>
      <c r="AG3461" s="441"/>
      <c r="AH3461" s="441"/>
      <c r="AI3461" s="443"/>
      <c r="AL3461" s="441"/>
      <c r="AN3461" s="441"/>
      <c r="AO3461" s="443"/>
      <c r="AP3461" s="441"/>
      <c r="AQ3461" s="441"/>
      <c r="AR3461" s="441"/>
      <c r="AS3461" s="441"/>
      <c r="AT3461" s="441"/>
      <c r="AU3461" s="441"/>
      <c r="AV3461" s="443"/>
      <c r="AW3461" s="442"/>
      <c r="AY3461" s="441"/>
      <c r="BC3461" s="441"/>
      <c r="BD3461" s="441"/>
      <c r="BE3461" s="441"/>
      <c r="BF3461" s="441"/>
      <c r="BG3461" s="441"/>
      <c r="BH3461" s="441"/>
      <c r="BI3461" s="441"/>
      <c r="BJ3461" s="441"/>
      <c r="BK3461" s="441"/>
    </row>
    <row r="3462" spans="1:63" x14ac:dyDescent="0.25">
      <c r="A3462" s="443"/>
      <c r="B3462" s="438"/>
      <c r="C3462" s="441"/>
      <c r="D3462" s="441"/>
      <c r="E3462" s="441"/>
      <c r="I3462" s="442"/>
      <c r="Q3462" s="443"/>
      <c r="S3462" s="443"/>
      <c r="T3462" s="441"/>
      <c r="U3462" s="444"/>
      <c r="V3462" s="438"/>
      <c r="W3462" s="443"/>
      <c r="X3462" s="443"/>
      <c r="Y3462" s="441"/>
      <c r="Z3462" s="445"/>
      <c r="AA3462" s="441"/>
      <c r="AB3462" s="443"/>
      <c r="AC3462" s="441"/>
      <c r="AD3462" s="444"/>
      <c r="AG3462" s="441"/>
      <c r="AH3462" s="441"/>
      <c r="AI3462" s="443"/>
      <c r="AL3462" s="441"/>
      <c r="AN3462" s="441"/>
      <c r="AO3462" s="443"/>
      <c r="AP3462" s="441"/>
      <c r="AQ3462" s="441"/>
      <c r="AR3462" s="441"/>
      <c r="AS3462" s="441"/>
      <c r="AT3462" s="441"/>
      <c r="AU3462" s="441"/>
      <c r="AV3462" s="443"/>
      <c r="AW3462" s="442"/>
      <c r="AY3462" s="441"/>
      <c r="BC3462" s="441"/>
      <c r="BD3462" s="441"/>
      <c r="BE3462" s="441"/>
      <c r="BF3462" s="441"/>
      <c r="BG3462" s="441"/>
      <c r="BH3462" s="441"/>
      <c r="BI3462" s="441"/>
      <c r="BJ3462" s="441"/>
      <c r="BK3462" s="441"/>
    </row>
    <row r="3463" spans="1:63" x14ac:dyDescent="0.25">
      <c r="A3463" s="443"/>
      <c r="B3463" s="438"/>
      <c r="C3463" s="441"/>
      <c r="D3463" s="441"/>
      <c r="E3463" s="441"/>
      <c r="I3463" s="442"/>
      <c r="Q3463" s="443"/>
      <c r="S3463" s="443"/>
      <c r="T3463" s="441"/>
      <c r="U3463" s="444"/>
      <c r="V3463" s="438"/>
      <c r="W3463" s="443"/>
      <c r="X3463" s="443"/>
      <c r="Y3463" s="441"/>
      <c r="Z3463" s="445"/>
      <c r="AA3463" s="441"/>
      <c r="AB3463" s="443"/>
      <c r="AC3463" s="441"/>
      <c r="AD3463" s="444"/>
      <c r="AG3463" s="441"/>
      <c r="AH3463" s="441"/>
      <c r="AI3463" s="443"/>
      <c r="AL3463" s="441"/>
      <c r="AN3463" s="441"/>
      <c r="AO3463" s="443"/>
      <c r="AP3463" s="441"/>
      <c r="AQ3463" s="441"/>
      <c r="AR3463" s="441"/>
      <c r="AS3463" s="441"/>
      <c r="AT3463" s="441"/>
      <c r="AU3463" s="441"/>
      <c r="AV3463" s="443"/>
      <c r="AW3463" s="442"/>
      <c r="AY3463" s="441"/>
      <c r="BC3463" s="441"/>
      <c r="BD3463" s="441"/>
      <c r="BE3463" s="441"/>
      <c r="BF3463" s="441"/>
      <c r="BG3463" s="441"/>
      <c r="BH3463" s="441"/>
      <c r="BI3463" s="441"/>
      <c r="BJ3463" s="441"/>
      <c r="BK3463" s="441"/>
    </row>
    <row r="3464" spans="1:63" x14ac:dyDescent="0.25">
      <c r="A3464" s="443"/>
      <c r="B3464" s="438"/>
      <c r="C3464" s="441"/>
      <c r="D3464" s="441"/>
      <c r="E3464" s="441"/>
      <c r="I3464" s="442"/>
      <c r="Q3464" s="443"/>
      <c r="S3464" s="443"/>
      <c r="T3464" s="441"/>
      <c r="U3464" s="444"/>
      <c r="V3464" s="438"/>
      <c r="W3464" s="443"/>
      <c r="X3464" s="443"/>
      <c r="Y3464" s="441"/>
      <c r="Z3464" s="445"/>
      <c r="AA3464" s="441"/>
      <c r="AB3464" s="443"/>
      <c r="AC3464" s="441"/>
      <c r="AD3464" s="444"/>
      <c r="AG3464" s="441"/>
      <c r="AH3464" s="441"/>
      <c r="AI3464" s="443"/>
      <c r="AL3464" s="441"/>
      <c r="AN3464" s="441"/>
      <c r="AO3464" s="443"/>
      <c r="AP3464" s="441"/>
      <c r="AQ3464" s="441"/>
      <c r="AR3464" s="441"/>
      <c r="AS3464" s="441"/>
      <c r="AT3464" s="441"/>
      <c r="AU3464" s="441"/>
      <c r="AV3464" s="443"/>
      <c r="AW3464" s="442"/>
      <c r="AY3464" s="441"/>
      <c r="BC3464" s="441"/>
      <c r="BD3464" s="441"/>
      <c r="BE3464" s="441"/>
      <c r="BF3464" s="441"/>
      <c r="BG3464" s="441"/>
      <c r="BH3464" s="441"/>
      <c r="BI3464" s="441"/>
      <c r="BJ3464" s="441"/>
      <c r="BK3464" s="441"/>
    </row>
    <row r="3465" spans="1:63" x14ac:dyDescent="0.25">
      <c r="A3465" s="443"/>
      <c r="B3465" s="438"/>
      <c r="C3465" s="441"/>
      <c r="D3465" s="441"/>
      <c r="E3465" s="441"/>
      <c r="I3465" s="442"/>
      <c r="Q3465" s="443"/>
      <c r="S3465" s="443"/>
      <c r="T3465" s="441"/>
      <c r="U3465" s="444"/>
      <c r="V3465" s="438"/>
      <c r="W3465" s="443"/>
      <c r="X3465" s="443"/>
      <c r="Y3465" s="441"/>
      <c r="Z3465" s="445"/>
      <c r="AA3465" s="441"/>
      <c r="AB3465" s="443"/>
      <c r="AC3465" s="441"/>
      <c r="AD3465" s="444"/>
      <c r="AG3465" s="441"/>
      <c r="AH3465" s="441"/>
      <c r="AI3465" s="443"/>
      <c r="AL3465" s="441"/>
      <c r="AN3465" s="441"/>
      <c r="AO3465" s="443"/>
      <c r="AP3465" s="441"/>
      <c r="AQ3465" s="441"/>
      <c r="AR3465" s="441"/>
      <c r="AS3465" s="441"/>
      <c r="AT3465" s="441"/>
      <c r="AU3465" s="441"/>
      <c r="AV3465" s="443"/>
      <c r="AW3465" s="442"/>
      <c r="AY3465" s="441"/>
      <c r="BC3465" s="441"/>
      <c r="BD3465" s="441"/>
      <c r="BE3465" s="441"/>
      <c r="BF3465" s="441"/>
      <c r="BG3465" s="441"/>
      <c r="BH3465" s="441"/>
      <c r="BI3465" s="441"/>
      <c r="BJ3465" s="441"/>
      <c r="BK3465" s="441"/>
    </row>
    <row r="3466" spans="1:63" x14ac:dyDescent="0.25">
      <c r="A3466" s="443"/>
      <c r="B3466" s="438"/>
      <c r="C3466" s="441"/>
      <c r="D3466" s="441"/>
      <c r="E3466" s="441"/>
      <c r="I3466" s="442"/>
      <c r="Q3466" s="443"/>
      <c r="S3466" s="443"/>
      <c r="T3466" s="441"/>
      <c r="U3466" s="444"/>
      <c r="V3466" s="438"/>
      <c r="W3466" s="443"/>
      <c r="X3466" s="443"/>
      <c r="Y3466" s="441"/>
      <c r="Z3466" s="445"/>
      <c r="AA3466" s="441"/>
      <c r="AB3466" s="443"/>
      <c r="AC3466" s="441"/>
      <c r="AD3466" s="444"/>
      <c r="AG3466" s="441"/>
      <c r="AH3466" s="441"/>
      <c r="AI3466" s="443"/>
      <c r="AL3466" s="441"/>
      <c r="AN3466" s="441"/>
      <c r="AO3466" s="443"/>
      <c r="AP3466" s="441"/>
      <c r="AQ3466" s="441"/>
      <c r="AR3466" s="441"/>
      <c r="AS3466" s="441"/>
      <c r="AT3466" s="441"/>
      <c r="AU3466" s="441"/>
      <c r="AV3466" s="443"/>
      <c r="AW3466" s="442"/>
      <c r="AY3466" s="441"/>
      <c r="BC3466" s="441"/>
      <c r="BD3466" s="441"/>
      <c r="BE3466" s="441"/>
      <c r="BF3466" s="441"/>
      <c r="BG3466" s="441"/>
      <c r="BH3466" s="441"/>
      <c r="BI3466" s="441"/>
      <c r="BJ3466" s="441"/>
      <c r="BK3466" s="441"/>
    </row>
    <row r="3467" spans="1:63" x14ac:dyDescent="0.25">
      <c r="A3467" s="443"/>
      <c r="B3467" s="438"/>
      <c r="C3467" s="441"/>
      <c r="D3467" s="441"/>
      <c r="E3467" s="441"/>
      <c r="I3467" s="442"/>
      <c r="Q3467" s="443"/>
      <c r="S3467" s="443"/>
      <c r="T3467" s="441"/>
      <c r="U3467" s="444"/>
      <c r="V3467" s="438"/>
      <c r="W3467" s="443"/>
      <c r="X3467" s="443"/>
      <c r="Y3467" s="441"/>
      <c r="Z3467" s="445"/>
      <c r="AA3467" s="441"/>
      <c r="AB3467" s="443"/>
      <c r="AC3467" s="441"/>
      <c r="AD3467" s="444"/>
      <c r="AG3467" s="441"/>
      <c r="AH3467" s="441"/>
      <c r="AI3467" s="443"/>
      <c r="AL3467" s="441"/>
      <c r="AN3467" s="441"/>
      <c r="AO3467" s="443"/>
      <c r="AP3467" s="441"/>
      <c r="AQ3467" s="441"/>
      <c r="AR3467" s="441"/>
      <c r="AS3467" s="441"/>
      <c r="AT3467" s="441"/>
      <c r="AU3467" s="441"/>
      <c r="AV3467" s="443"/>
      <c r="AW3467" s="442"/>
      <c r="AY3467" s="441"/>
      <c r="BC3467" s="441"/>
      <c r="BD3467" s="441"/>
      <c r="BE3467" s="441"/>
      <c r="BF3467" s="441"/>
      <c r="BG3467" s="441"/>
      <c r="BH3467" s="441"/>
      <c r="BI3467" s="441"/>
      <c r="BJ3467" s="441"/>
      <c r="BK3467" s="441"/>
    </row>
    <row r="3468" spans="1:63" x14ac:dyDescent="0.25">
      <c r="A3468" s="443"/>
      <c r="B3468" s="438"/>
      <c r="C3468" s="441"/>
      <c r="D3468" s="441"/>
      <c r="E3468" s="441"/>
      <c r="I3468" s="442"/>
      <c r="Q3468" s="443"/>
      <c r="S3468" s="443"/>
      <c r="T3468" s="441"/>
      <c r="U3468" s="444"/>
      <c r="V3468" s="438"/>
      <c r="W3468" s="443"/>
      <c r="X3468" s="443"/>
      <c r="Y3468" s="441"/>
      <c r="Z3468" s="445"/>
      <c r="AA3468" s="441"/>
      <c r="AB3468" s="443"/>
      <c r="AC3468" s="441"/>
      <c r="AD3468" s="444"/>
      <c r="AG3468" s="441"/>
      <c r="AH3468" s="441"/>
      <c r="AI3468" s="443"/>
      <c r="AL3468" s="441"/>
      <c r="AN3468" s="441"/>
      <c r="AO3468" s="443"/>
      <c r="AP3468" s="441"/>
      <c r="AQ3468" s="441"/>
      <c r="AR3468" s="441"/>
      <c r="AS3468" s="441"/>
      <c r="AT3468" s="441"/>
      <c r="AU3468" s="441"/>
      <c r="AV3468" s="443"/>
      <c r="AW3468" s="442"/>
      <c r="AY3468" s="441"/>
      <c r="BC3468" s="441"/>
      <c r="BD3468" s="441"/>
      <c r="BE3468" s="441"/>
      <c r="BF3468" s="441"/>
      <c r="BG3468" s="441"/>
      <c r="BH3468" s="441"/>
      <c r="BI3468" s="441"/>
      <c r="BJ3468" s="441"/>
      <c r="BK3468" s="441"/>
    </row>
    <row r="3469" spans="1:63" x14ac:dyDescent="0.25">
      <c r="A3469" s="443"/>
      <c r="B3469" s="438"/>
      <c r="C3469" s="441"/>
      <c r="D3469" s="441"/>
      <c r="E3469" s="441"/>
      <c r="I3469" s="442"/>
      <c r="Q3469" s="443"/>
      <c r="S3469" s="443"/>
      <c r="T3469" s="441"/>
      <c r="U3469" s="444"/>
      <c r="V3469" s="438"/>
      <c r="W3469" s="443"/>
      <c r="X3469" s="443"/>
      <c r="Y3469" s="441"/>
      <c r="Z3469" s="445"/>
      <c r="AA3469" s="441"/>
      <c r="AB3469" s="443"/>
      <c r="AC3469" s="441"/>
      <c r="AD3469" s="444"/>
      <c r="AG3469" s="441"/>
      <c r="AH3469" s="441"/>
      <c r="AI3469" s="443"/>
      <c r="AL3469" s="441"/>
      <c r="AN3469" s="441"/>
      <c r="AO3469" s="443"/>
      <c r="AP3469" s="441"/>
      <c r="AQ3469" s="441"/>
      <c r="AR3469" s="441"/>
      <c r="AS3469" s="441"/>
      <c r="AT3469" s="441"/>
      <c r="AU3469" s="441"/>
      <c r="AV3469" s="443"/>
      <c r="AW3469" s="442"/>
      <c r="AY3469" s="441"/>
      <c r="BC3469" s="441"/>
      <c r="BD3469" s="441"/>
      <c r="BE3469" s="441"/>
      <c r="BF3469" s="441"/>
      <c r="BG3469" s="441"/>
      <c r="BH3469" s="441"/>
      <c r="BI3469" s="441"/>
      <c r="BJ3469" s="441"/>
      <c r="BK3469" s="441"/>
    </row>
    <row r="3470" spans="1:63" x14ac:dyDescent="0.25">
      <c r="A3470" s="443"/>
      <c r="B3470" s="438"/>
      <c r="C3470" s="441"/>
      <c r="D3470" s="441"/>
      <c r="E3470" s="441"/>
      <c r="I3470" s="442"/>
      <c r="Q3470" s="443"/>
      <c r="S3470" s="443"/>
      <c r="T3470" s="441"/>
      <c r="U3470" s="444"/>
      <c r="V3470" s="438"/>
      <c r="W3470" s="443"/>
      <c r="X3470" s="443"/>
      <c r="Y3470" s="441"/>
      <c r="Z3470" s="445"/>
      <c r="AA3470" s="441"/>
      <c r="AB3470" s="443"/>
      <c r="AC3470" s="441"/>
      <c r="AD3470" s="444"/>
      <c r="AG3470" s="441"/>
      <c r="AH3470" s="441"/>
      <c r="AI3470" s="443"/>
      <c r="AL3470" s="441"/>
      <c r="AN3470" s="441"/>
      <c r="AO3470" s="443"/>
      <c r="AP3470" s="441"/>
      <c r="AQ3470" s="441"/>
      <c r="AR3470" s="441"/>
      <c r="AS3470" s="441"/>
      <c r="AT3470" s="441"/>
      <c r="AU3470" s="441"/>
      <c r="AV3470" s="443"/>
      <c r="AW3470" s="442"/>
      <c r="AY3470" s="441"/>
      <c r="BC3470" s="441"/>
      <c r="BD3470" s="441"/>
      <c r="BE3470" s="441"/>
      <c r="BF3470" s="441"/>
      <c r="BG3470" s="441"/>
      <c r="BH3470" s="441"/>
      <c r="BI3470" s="441"/>
      <c r="BJ3470" s="441"/>
      <c r="BK3470" s="441"/>
    </row>
    <row r="3471" spans="1:63" x14ac:dyDescent="0.25">
      <c r="A3471" s="443"/>
      <c r="B3471" s="438"/>
      <c r="C3471" s="441"/>
      <c r="D3471" s="441"/>
      <c r="E3471" s="441"/>
      <c r="I3471" s="442"/>
      <c r="Q3471" s="443"/>
      <c r="S3471" s="443"/>
      <c r="T3471" s="441"/>
      <c r="U3471" s="444"/>
      <c r="V3471" s="438"/>
      <c r="W3471" s="443"/>
      <c r="X3471" s="443"/>
      <c r="Y3471" s="441"/>
      <c r="Z3471" s="445"/>
      <c r="AA3471" s="441"/>
      <c r="AB3471" s="443"/>
      <c r="AC3471" s="441"/>
      <c r="AD3471" s="444"/>
      <c r="AG3471" s="441"/>
      <c r="AH3471" s="441"/>
      <c r="AI3471" s="443"/>
      <c r="AL3471" s="441"/>
      <c r="AN3471" s="441"/>
      <c r="AO3471" s="443"/>
      <c r="AP3471" s="441"/>
      <c r="AQ3471" s="441"/>
      <c r="AR3471" s="441"/>
      <c r="AS3471" s="441"/>
      <c r="AT3471" s="441"/>
      <c r="AU3471" s="441"/>
      <c r="AV3471" s="443"/>
      <c r="AW3471" s="442"/>
      <c r="AY3471" s="441"/>
      <c r="BC3471" s="441"/>
      <c r="BD3471" s="441"/>
      <c r="BE3471" s="441"/>
      <c r="BF3471" s="441"/>
      <c r="BG3471" s="441"/>
      <c r="BH3471" s="441"/>
      <c r="BI3471" s="441"/>
      <c r="BJ3471" s="441"/>
      <c r="BK3471" s="441"/>
    </row>
    <row r="3472" spans="1:63" x14ac:dyDescent="0.25">
      <c r="A3472" s="443"/>
      <c r="B3472" s="438"/>
      <c r="C3472" s="441"/>
      <c r="D3472" s="441"/>
      <c r="E3472" s="441"/>
      <c r="I3472" s="442"/>
      <c r="Q3472" s="443"/>
      <c r="S3472" s="443"/>
      <c r="T3472" s="441"/>
      <c r="U3472" s="444"/>
      <c r="V3472" s="438"/>
      <c r="W3472" s="443"/>
      <c r="X3472" s="443"/>
      <c r="Y3472" s="441"/>
      <c r="Z3472" s="445"/>
      <c r="AA3472" s="441"/>
      <c r="AB3472" s="443"/>
      <c r="AC3472" s="441"/>
      <c r="AD3472" s="444"/>
      <c r="AG3472" s="441"/>
      <c r="AH3472" s="441"/>
      <c r="AI3472" s="443"/>
      <c r="AL3472" s="441"/>
      <c r="AN3472" s="441"/>
      <c r="AO3472" s="443"/>
      <c r="AP3472" s="441"/>
      <c r="AQ3472" s="441"/>
      <c r="AR3472" s="441"/>
      <c r="AS3472" s="441"/>
      <c r="AT3472" s="441"/>
      <c r="AU3472" s="441"/>
      <c r="AV3472" s="443"/>
      <c r="AW3472" s="442"/>
      <c r="AY3472" s="441"/>
      <c r="BC3472" s="441"/>
      <c r="BD3472" s="441"/>
      <c r="BE3472" s="441"/>
      <c r="BF3472" s="441"/>
      <c r="BG3472" s="441"/>
      <c r="BH3472" s="441"/>
      <c r="BI3472" s="441"/>
      <c r="BJ3472" s="441"/>
      <c r="BK3472" s="441"/>
    </row>
    <row r="3473" spans="1:63" x14ac:dyDescent="0.25">
      <c r="A3473" s="443"/>
      <c r="B3473" s="438"/>
      <c r="C3473" s="441"/>
      <c r="D3473" s="441"/>
      <c r="E3473" s="441"/>
      <c r="I3473" s="442"/>
      <c r="Q3473" s="443"/>
      <c r="S3473" s="443"/>
      <c r="T3473" s="441"/>
      <c r="U3473" s="444"/>
      <c r="V3473" s="438"/>
      <c r="W3473" s="443"/>
      <c r="X3473" s="443"/>
      <c r="Y3473" s="441"/>
      <c r="Z3473" s="445"/>
      <c r="AA3473" s="441"/>
      <c r="AB3473" s="443"/>
      <c r="AC3473" s="441"/>
      <c r="AD3473" s="444"/>
      <c r="AG3473" s="441"/>
      <c r="AH3473" s="441"/>
      <c r="AI3473" s="443"/>
      <c r="AL3473" s="441"/>
      <c r="AN3473" s="441"/>
      <c r="AO3473" s="443"/>
      <c r="AP3473" s="441"/>
      <c r="AQ3473" s="441"/>
      <c r="AR3473" s="441"/>
      <c r="AS3473" s="441"/>
      <c r="AT3473" s="441"/>
      <c r="AU3473" s="441"/>
      <c r="AV3473" s="443"/>
      <c r="AW3473" s="442"/>
      <c r="AY3473" s="441"/>
      <c r="BC3473" s="441"/>
      <c r="BD3473" s="441"/>
      <c r="BE3473" s="441"/>
      <c r="BF3473" s="441"/>
      <c r="BG3473" s="441"/>
      <c r="BH3473" s="441"/>
      <c r="BI3473" s="441"/>
      <c r="BJ3473" s="441"/>
      <c r="BK3473" s="441"/>
    </row>
    <row r="3474" spans="1:63" x14ac:dyDescent="0.25">
      <c r="A3474" s="443"/>
      <c r="B3474" s="438"/>
      <c r="C3474" s="441"/>
      <c r="D3474" s="441"/>
      <c r="E3474" s="441"/>
      <c r="I3474" s="442"/>
      <c r="Q3474" s="443"/>
      <c r="S3474" s="443"/>
      <c r="T3474" s="441"/>
      <c r="U3474" s="444"/>
      <c r="V3474" s="438"/>
      <c r="W3474" s="443"/>
      <c r="X3474" s="443"/>
      <c r="Y3474" s="441"/>
      <c r="Z3474" s="445"/>
      <c r="AA3474" s="441"/>
      <c r="AB3474" s="443"/>
      <c r="AC3474" s="441"/>
      <c r="AD3474" s="444"/>
      <c r="AG3474" s="441"/>
      <c r="AH3474" s="441"/>
      <c r="AI3474" s="443"/>
      <c r="AL3474" s="441"/>
      <c r="AN3474" s="441"/>
      <c r="AO3474" s="443"/>
      <c r="AP3474" s="441"/>
      <c r="AQ3474" s="441"/>
      <c r="AR3474" s="441"/>
      <c r="AS3474" s="441"/>
      <c r="AT3474" s="441"/>
      <c r="AU3474" s="441"/>
      <c r="AV3474" s="443"/>
      <c r="AW3474" s="442"/>
      <c r="AY3474" s="441"/>
      <c r="BC3474" s="441"/>
      <c r="BD3474" s="441"/>
      <c r="BE3474" s="441"/>
      <c r="BF3474" s="441"/>
      <c r="BG3474" s="441"/>
      <c r="BH3474" s="441"/>
      <c r="BI3474" s="441"/>
      <c r="BJ3474" s="441"/>
      <c r="BK3474" s="441"/>
    </row>
    <row r="3475" spans="1:63" x14ac:dyDescent="0.25">
      <c r="A3475" s="443"/>
      <c r="B3475" s="438"/>
      <c r="C3475" s="441"/>
      <c r="D3475" s="441"/>
      <c r="E3475" s="441"/>
      <c r="I3475" s="442"/>
      <c r="Q3475" s="443"/>
      <c r="S3475" s="443"/>
      <c r="T3475" s="441"/>
      <c r="U3475" s="444"/>
      <c r="V3475" s="438"/>
      <c r="W3475" s="443"/>
      <c r="X3475" s="443"/>
      <c r="Y3475" s="441"/>
      <c r="Z3475" s="445"/>
      <c r="AA3475" s="441"/>
      <c r="AB3475" s="443"/>
      <c r="AC3475" s="441"/>
      <c r="AD3475" s="444"/>
      <c r="AG3475" s="441"/>
      <c r="AH3475" s="441"/>
      <c r="AI3475" s="443"/>
      <c r="AL3475" s="441"/>
      <c r="AN3475" s="441"/>
      <c r="AO3475" s="443"/>
      <c r="AP3475" s="441"/>
      <c r="AQ3475" s="441"/>
      <c r="AR3475" s="441"/>
      <c r="AS3475" s="441"/>
      <c r="AT3475" s="441"/>
      <c r="AU3475" s="441"/>
      <c r="AV3475" s="443"/>
      <c r="AW3475" s="442"/>
      <c r="AY3475" s="441"/>
      <c r="BC3475" s="441"/>
      <c r="BD3475" s="441"/>
      <c r="BE3475" s="441"/>
      <c r="BF3475" s="441"/>
      <c r="BG3475" s="441"/>
      <c r="BH3475" s="441"/>
      <c r="BI3475" s="441"/>
      <c r="BJ3475" s="441"/>
      <c r="BK3475" s="441"/>
    </row>
    <row r="3476" spans="1:63" x14ac:dyDescent="0.25">
      <c r="A3476" s="443"/>
      <c r="B3476" s="438"/>
      <c r="C3476" s="441"/>
      <c r="D3476" s="441"/>
      <c r="E3476" s="441"/>
      <c r="I3476" s="442"/>
      <c r="Q3476" s="443"/>
      <c r="S3476" s="443"/>
      <c r="T3476" s="441"/>
      <c r="U3476" s="444"/>
      <c r="V3476" s="438"/>
      <c r="W3476" s="443"/>
      <c r="X3476" s="443"/>
      <c r="Y3476" s="441"/>
      <c r="Z3476" s="445"/>
      <c r="AA3476" s="441"/>
      <c r="AB3476" s="443"/>
      <c r="AC3476" s="441"/>
      <c r="AD3476" s="444"/>
      <c r="AG3476" s="441"/>
      <c r="AH3476" s="441"/>
      <c r="AI3476" s="443"/>
      <c r="AL3476" s="441"/>
      <c r="AN3476" s="441"/>
      <c r="AO3476" s="443"/>
      <c r="AP3476" s="441"/>
      <c r="AQ3476" s="441"/>
      <c r="AR3476" s="441"/>
      <c r="AS3476" s="441"/>
      <c r="AT3476" s="441"/>
      <c r="AU3476" s="441"/>
      <c r="AV3476" s="443"/>
      <c r="AW3476" s="442"/>
      <c r="AY3476" s="441"/>
      <c r="BC3476" s="441"/>
      <c r="BD3476" s="441"/>
      <c r="BE3476" s="441"/>
      <c r="BF3476" s="441"/>
      <c r="BG3476" s="441"/>
      <c r="BH3476" s="441"/>
      <c r="BI3476" s="441"/>
      <c r="BJ3476" s="441"/>
      <c r="BK3476" s="441"/>
    </row>
    <row r="3477" spans="1:63" x14ac:dyDescent="0.25">
      <c r="A3477" s="443"/>
      <c r="B3477" s="438"/>
      <c r="C3477" s="441"/>
      <c r="D3477" s="441"/>
      <c r="E3477" s="441"/>
      <c r="I3477" s="442"/>
      <c r="Q3477" s="443"/>
      <c r="S3477" s="443"/>
      <c r="T3477" s="441"/>
      <c r="U3477" s="444"/>
      <c r="V3477" s="438"/>
      <c r="W3477" s="443"/>
      <c r="X3477" s="443"/>
      <c r="Y3477" s="441"/>
      <c r="Z3477" s="445"/>
      <c r="AA3477" s="441"/>
      <c r="AB3477" s="443"/>
      <c r="AC3477" s="441"/>
      <c r="AD3477" s="444"/>
      <c r="AG3477" s="441"/>
      <c r="AH3477" s="441"/>
      <c r="AI3477" s="443"/>
      <c r="AL3477" s="441"/>
      <c r="AN3477" s="441"/>
      <c r="AO3477" s="443"/>
      <c r="AP3477" s="441"/>
      <c r="AQ3477" s="441"/>
      <c r="AR3477" s="441"/>
      <c r="AS3477" s="441"/>
      <c r="AT3477" s="441"/>
      <c r="AU3477" s="441"/>
      <c r="AV3477" s="443"/>
      <c r="AW3477" s="442"/>
      <c r="AY3477" s="441"/>
      <c r="BC3477" s="441"/>
      <c r="BD3477" s="441"/>
      <c r="BE3477" s="441"/>
      <c r="BF3477" s="441"/>
      <c r="BG3477" s="441"/>
      <c r="BH3477" s="441"/>
      <c r="BI3477" s="441"/>
      <c r="BJ3477" s="441"/>
      <c r="BK3477" s="441"/>
    </row>
    <row r="3478" spans="1:63" x14ac:dyDescent="0.25">
      <c r="A3478" s="443"/>
      <c r="B3478" s="438"/>
      <c r="C3478" s="441"/>
      <c r="D3478" s="441"/>
      <c r="E3478" s="441"/>
      <c r="I3478" s="442"/>
      <c r="Q3478" s="443"/>
      <c r="S3478" s="443"/>
      <c r="T3478" s="441"/>
      <c r="U3478" s="444"/>
      <c r="V3478" s="438"/>
      <c r="W3478" s="443"/>
      <c r="X3478" s="443"/>
      <c r="Y3478" s="441"/>
      <c r="Z3478" s="445"/>
      <c r="AA3478" s="441"/>
      <c r="AB3478" s="443"/>
      <c r="AC3478" s="441"/>
      <c r="AD3478" s="444"/>
      <c r="AG3478" s="441"/>
      <c r="AH3478" s="441"/>
      <c r="AI3478" s="443"/>
      <c r="AL3478" s="441"/>
      <c r="AN3478" s="441"/>
      <c r="AO3478" s="443"/>
      <c r="AP3478" s="441"/>
      <c r="AQ3478" s="441"/>
      <c r="AR3478" s="441"/>
      <c r="AS3478" s="441"/>
      <c r="AT3478" s="441"/>
      <c r="AU3478" s="441"/>
      <c r="AV3478" s="443"/>
      <c r="AW3478" s="442"/>
      <c r="AY3478" s="441"/>
      <c r="BC3478" s="441"/>
      <c r="BD3478" s="441"/>
      <c r="BE3478" s="441"/>
      <c r="BF3478" s="441"/>
      <c r="BG3478" s="441"/>
      <c r="BH3478" s="441"/>
      <c r="BI3478" s="441"/>
      <c r="BJ3478" s="441"/>
      <c r="BK3478" s="441"/>
    </row>
    <row r="3479" spans="1:63" x14ac:dyDescent="0.25">
      <c r="A3479" s="443"/>
      <c r="B3479" s="438"/>
      <c r="C3479" s="441"/>
      <c r="D3479" s="441"/>
      <c r="E3479" s="441"/>
      <c r="I3479" s="442"/>
      <c r="Q3479" s="443"/>
      <c r="S3479" s="443"/>
      <c r="T3479" s="441"/>
      <c r="U3479" s="444"/>
      <c r="V3479" s="438"/>
      <c r="W3479" s="443"/>
      <c r="X3479" s="443"/>
      <c r="Y3479" s="441"/>
      <c r="Z3479" s="445"/>
      <c r="AA3479" s="441"/>
      <c r="AB3479" s="443"/>
      <c r="AC3479" s="441"/>
      <c r="AD3479" s="444"/>
      <c r="AG3479" s="441"/>
      <c r="AH3479" s="441"/>
      <c r="AI3479" s="443"/>
      <c r="AL3479" s="441"/>
      <c r="AN3479" s="441"/>
      <c r="AO3479" s="443"/>
      <c r="AP3479" s="441"/>
      <c r="AQ3479" s="441"/>
      <c r="AR3479" s="441"/>
      <c r="AS3479" s="441"/>
      <c r="AT3479" s="441"/>
      <c r="AU3479" s="441"/>
      <c r="AV3479" s="443"/>
      <c r="AW3479" s="442"/>
      <c r="AY3479" s="441"/>
      <c r="BC3479" s="441"/>
      <c r="BD3479" s="441"/>
      <c r="BE3479" s="441"/>
      <c r="BF3479" s="441"/>
      <c r="BG3479" s="441"/>
      <c r="BH3479" s="441"/>
      <c r="BI3479" s="441"/>
      <c r="BJ3479" s="441"/>
      <c r="BK3479" s="441"/>
    </row>
    <row r="3480" spans="1:63" x14ac:dyDescent="0.25">
      <c r="A3480" s="443"/>
      <c r="B3480" s="438"/>
      <c r="C3480" s="441"/>
      <c r="D3480" s="441"/>
      <c r="E3480" s="441"/>
      <c r="I3480" s="442"/>
      <c r="Q3480" s="443"/>
      <c r="S3480" s="443"/>
      <c r="T3480" s="441"/>
      <c r="U3480" s="444"/>
      <c r="V3480" s="438"/>
      <c r="W3480" s="443"/>
      <c r="X3480" s="443"/>
      <c r="Y3480" s="441"/>
      <c r="Z3480" s="445"/>
      <c r="AA3480" s="441"/>
      <c r="AB3480" s="443"/>
      <c r="AC3480" s="441"/>
      <c r="AD3480" s="444"/>
      <c r="AG3480" s="441"/>
      <c r="AH3480" s="441"/>
      <c r="AI3480" s="443"/>
      <c r="AL3480" s="441"/>
      <c r="AN3480" s="441"/>
      <c r="AO3480" s="443"/>
      <c r="AP3480" s="441"/>
      <c r="AQ3480" s="441"/>
      <c r="AR3480" s="441"/>
      <c r="AS3480" s="441"/>
      <c r="AT3480" s="441"/>
      <c r="AU3480" s="441"/>
      <c r="AV3480" s="443"/>
      <c r="AW3480" s="442"/>
      <c r="AY3480" s="441"/>
      <c r="BC3480" s="441"/>
      <c r="BD3480" s="441"/>
      <c r="BE3480" s="441"/>
      <c r="BF3480" s="441"/>
      <c r="BG3480" s="441"/>
      <c r="BH3480" s="441"/>
      <c r="BI3480" s="441"/>
      <c r="BJ3480" s="441"/>
      <c r="BK3480" s="441"/>
    </row>
    <row r="3481" spans="1:63" x14ac:dyDescent="0.25">
      <c r="A3481" s="443"/>
      <c r="B3481" s="438"/>
      <c r="C3481" s="441"/>
      <c r="D3481" s="441"/>
      <c r="E3481" s="441"/>
      <c r="I3481" s="442"/>
      <c r="Q3481" s="443"/>
      <c r="S3481" s="443"/>
      <c r="T3481" s="441"/>
      <c r="U3481" s="444"/>
      <c r="V3481" s="438"/>
      <c r="W3481" s="443"/>
      <c r="X3481" s="443"/>
      <c r="Y3481" s="441"/>
      <c r="Z3481" s="445"/>
      <c r="AA3481" s="441"/>
      <c r="AB3481" s="443"/>
      <c r="AC3481" s="441"/>
      <c r="AD3481" s="444"/>
      <c r="AG3481" s="441"/>
      <c r="AH3481" s="441"/>
      <c r="AI3481" s="443"/>
      <c r="AL3481" s="441"/>
      <c r="AN3481" s="441"/>
      <c r="AO3481" s="443"/>
      <c r="AP3481" s="441"/>
      <c r="AQ3481" s="441"/>
      <c r="AR3481" s="441"/>
      <c r="AS3481" s="441"/>
      <c r="AT3481" s="441"/>
      <c r="AU3481" s="441"/>
      <c r="AV3481" s="443"/>
      <c r="AW3481" s="442"/>
      <c r="AY3481" s="441"/>
      <c r="BC3481" s="441"/>
      <c r="BD3481" s="441"/>
      <c r="BE3481" s="441"/>
      <c r="BF3481" s="441"/>
      <c r="BG3481" s="441"/>
      <c r="BH3481" s="441"/>
      <c r="BI3481" s="441"/>
      <c r="BJ3481" s="441"/>
      <c r="BK3481" s="441"/>
    </row>
    <row r="3482" spans="1:63" x14ac:dyDescent="0.25">
      <c r="A3482" s="443"/>
      <c r="B3482" s="438"/>
      <c r="C3482" s="441"/>
      <c r="D3482" s="441"/>
      <c r="E3482" s="441"/>
      <c r="I3482" s="442"/>
      <c r="Q3482" s="443"/>
      <c r="S3482" s="443"/>
      <c r="T3482" s="441"/>
      <c r="U3482" s="444"/>
      <c r="V3482" s="438"/>
      <c r="W3482" s="443"/>
      <c r="X3482" s="443"/>
      <c r="Y3482" s="441"/>
      <c r="Z3482" s="445"/>
      <c r="AA3482" s="441"/>
      <c r="AB3482" s="443"/>
      <c r="AC3482" s="441"/>
      <c r="AD3482" s="444"/>
      <c r="AG3482" s="441"/>
      <c r="AH3482" s="441"/>
      <c r="AI3482" s="443"/>
      <c r="AL3482" s="441"/>
      <c r="AN3482" s="441"/>
      <c r="AO3482" s="443"/>
      <c r="AP3482" s="441"/>
      <c r="AQ3482" s="441"/>
      <c r="AR3482" s="441"/>
      <c r="AS3482" s="441"/>
      <c r="AT3482" s="441"/>
      <c r="AU3482" s="441"/>
      <c r="AV3482" s="443"/>
      <c r="AW3482" s="442"/>
      <c r="AY3482" s="441"/>
      <c r="BC3482" s="441"/>
      <c r="BD3482" s="441"/>
      <c r="BE3482" s="441"/>
      <c r="BF3482" s="441"/>
      <c r="BG3482" s="441"/>
      <c r="BH3482" s="441"/>
      <c r="BI3482" s="441"/>
      <c r="BJ3482" s="441"/>
      <c r="BK3482" s="441"/>
    </row>
    <row r="3483" spans="1:63" x14ac:dyDescent="0.25">
      <c r="A3483" s="443"/>
      <c r="B3483" s="438"/>
      <c r="C3483" s="441"/>
      <c r="D3483" s="441"/>
      <c r="E3483" s="441"/>
      <c r="I3483" s="442"/>
      <c r="Q3483" s="443"/>
      <c r="S3483" s="443"/>
      <c r="T3483" s="441"/>
      <c r="U3483" s="444"/>
      <c r="V3483" s="438"/>
      <c r="W3483" s="443"/>
      <c r="X3483" s="443"/>
      <c r="Y3483" s="441"/>
      <c r="Z3483" s="445"/>
      <c r="AA3483" s="441"/>
      <c r="AB3483" s="443"/>
      <c r="AC3483" s="441"/>
      <c r="AD3483" s="444"/>
      <c r="AG3483" s="441"/>
      <c r="AH3483" s="441"/>
      <c r="AI3483" s="443"/>
      <c r="AL3483" s="441"/>
      <c r="AN3483" s="441"/>
      <c r="AO3483" s="443"/>
      <c r="AP3483" s="441"/>
      <c r="AQ3483" s="441"/>
      <c r="AR3483" s="441"/>
      <c r="AS3483" s="441"/>
      <c r="AT3483" s="441"/>
      <c r="AU3483" s="441"/>
      <c r="AV3483" s="443"/>
      <c r="AW3483" s="442"/>
      <c r="AY3483" s="441"/>
      <c r="BC3483" s="441"/>
      <c r="BD3483" s="441"/>
      <c r="BE3483" s="441"/>
      <c r="BF3483" s="441"/>
      <c r="BG3483" s="441"/>
      <c r="BH3483" s="441"/>
      <c r="BI3483" s="441"/>
      <c r="BJ3483" s="441"/>
      <c r="BK3483" s="441"/>
    </row>
    <row r="3484" spans="1:63" x14ac:dyDescent="0.25">
      <c r="A3484" s="443"/>
      <c r="B3484" s="438"/>
      <c r="C3484" s="441"/>
      <c r="D3484" s="441"/>
      <c r="E3484" s="441"/>
      <c r="I3484" s="442"/>
      <c r="Q3484" s="443"/>
      <c r="S3484" s="443"/>
      <c r="T3484" s="441"/>
      <c r="U3484" s="444"/>
      <c r="V3484" s="438"/>
      <c r="W3484" s="443"/>
      <c r="X3484" s="443"/>
      <c r="Y3484" s="441"/>
      <c r="Z3484" s="445"/>
      <c r="AA3484" s="441"/>
      <c r="AB3484" s="443"/>
      <c r="AC3484" s="441"/>
      <c r="AD3484" s="444"/>
      <c r="AG3484" s="441"/>
      <c r="AH3484" s="441"/>
      <c r="AI3484" s="443"/>
      <c r="AL3484" s="441"/>
      <c r="AN3484" s="441"/>
      <c r="AO3484" s="443"/>
      <c r="AP3484" s="441"/>
      <c r="AQ3484" s="441"/>
      <c r="AR3484" s="441"/>
      <c r="AS3484" s="441"/>
      <c r="AT3484" s="441"/>
      <c r="AU3484" s="441"/>
      <c r="AV3484" s="443"/>
      <c r="AW3484" s="442"/>
      <c r="AY3484" s="441"/>
      <c r="BC3484" s="441"/>
      <c r="BD3484" s="441"/>
      <c r="BE3484" s="441"/>
      <c r="BF3484" s="441"/>
      <c r="BG3484" s="441"/>
      <c r="BH3484" s="441"/>
      <c r="BI3484" s="441"/>
      <c r="BJ3484" s="441"/>
      <c r="BK3484" s="441"/>
    </row>
    <row r="3485" spans="1:63" x14ac:dyDescent="0.25">
      <c r="A3485" s="443"/>
      <c r="B3485" s="438"/>
      <c r="C3485" s="441"/>
      <c r="D3485" s="441"/>
      <c r="E3485" s="441"/>
      <c r="I3485" s="442"/>
      <c r="Q3485" s="443"/>
      <c r="S3485" s="443"/>
      <c r="T3485" s="441"/>
      <c r="U3485" s="444"/>
      <c r="V3485" s="438"/>
      <c r="W3485" s="443"/>
      <c r="X3485" s="443"/>
      <c r="Y3485" s="441"/>
      <c r="Z3485" s="445"/>
      <c r="AA3485" s="441"/>
      <c r="AB3485" s="443"/>
      <c r="AC3485" s="441"/>
      <c r="AD3485" s="444"/>
      <c r="AG3485" s="441"/>
      <c r="AH3485" s="441"/>
      <c r="AI3485" s="443"/>
      <c r="AL3485" s="441"/>
      <c r="AN3485" s="441"/>
      <c r="AO3485" s="443"/>
      <c r="AP3485" s="441"/>
      <c r="AQ3485" s="441"/>
      <c r="AR3485" s="441"/>
      <c r="AS3485" s="441"/>
      <c r="AT3485" s="441"/>
      <c r="AU3485" s="441"/>
      <c r="AV3485" s="443"/>
      <c r="AW3485" s="442"/>
      <c r="AY3485" s="441"/>
      <c r="BC3485" s="441"/>
      <c r="BD3485" s="441"/>
      <c r="BE3485" s="441"/>
      <c r="BF3485" s="441"/>
      <c r="BG3485" s="441"/>
      <c r="BH3485" s="441"/>
      <c r="BI3485" s="441"/>
      <c r="BJ3485" s="441"/>
      <c r="BK3485" s="441"/>
    </row>
    <row r="3486" spans="1:63" x14ac:dyDescent="0.25">
      <c r="A3486" s="443"/>
      <c r="B3486" s="438"/>
      <c r="C3486" s="441"/>
      <c r="D3486" s="441"/>
      <c r="E3486" s="441"/>
      <c r="I3486" s="442"/>
      <c r="Q3486" s="443"/>
      <c r="S3486" s="443"/>
      <c r="T3486" s="441"/>
      <c r="U3486" s="444"/>
      <c r="V3486" s="438"/>
      <c r="W3486" s="443"/>
      <c r="X3486" s="443"/>
      <c r="Y3486" s="441"/>
      <c r="Z3486" s="445"/>
      <c r="AA3486" s="441"/>
      <c r="AB3486" s="443"/>
      <c r="AC3486" s="441"/>
      <c r="AD3486" s="444"/>
      <c r="AG3486" s="441"/>
      <c r="AH3486" s="441"/>
      <c r="AI3486" s="443"/>
      <c r="AL3486" s="441"/>
      <c r="AN3486" s="441"/>
      <c r="AO3486" s="443"/>
      <c r="AP3486" s="441"/>
      <c r="AQ3486" s="441"/>
      <c r="AR3486" s="441"/>
      <c r="AS3486" s="441"/>
      <c r="AT3486" s="441"/>
      <c r="AU3486" s="441"/>
      <c r="AV3486" s="443"/>
      <c r="AW3486" s="442"/>
      <c r="AY3486" s="441"/>
      <c r="BC3486" s="441"/>
      <c r="BD3486" s="441"/>
      <c r="BE3486" s="441"/>
      <c r="BF3486" s="441"/>
      <c r="BG3486" s="441"/>
      <c r="BH3486" s="441"/>
      <c r="BI3486" s="441"/>
      <c r="BJ3486" s="441"/>
      <c r="BK3486" s="441"/>
    </row>
    <row r="3487" spans="1:63" x14ac:dyDescent="0.25">
      <c r="A3487" s="443"/>
      <c r="B3487" s="438"/>
      <c r="C3487" s="441"/>
      <c r="D3487" s="441"/>
      <c r="E3487" s="441"/>
      <c r="I3487" s="442"/>
      <c r="Q3487" s="443"/>
      <c r="S3487" s="443"/>
      <c r="T3487" s="441"/>
      <c r="U3487" s="444"/>
      <c r="V3487" s="438"/>
      <c r="W3487" s="443"/>
      <c r="X3487" s="443"/>
      <c r="Y3487" s="441"/>
      <c r="Z3487" s="445"/>
      <c r="AA3487" s="441"/>
      <c r="AB3487" s="443"/>
      <c r="AC3487" s="441"/>
      <c r="AD3487" s="444"/>
      <c r="AG3487" s="441"/>
      <c r="AH3487" s="441"/>
      <c r="AI3487" s="443"/>
      <c r="AL3487" s="441"/>
      <c r="AN3487" s="441"/>
      <c r="AO3487" s="443"/>
      <c r="AP3487" s="441"/>
      <c r="AQ3487" s="441"/>
      <c r="AR3487" s="441"/>
      <c r="AS3487" s="441"/>
      <c r="AT3487" s="441"/>
      <c r="AU3487" s="441"/>
      <c r="AV3487" s="443"/>
      <c r="AW3487" s="442"/>
      <c r="AY3487" s="441"/>
      <c r="BC3487" s="441"/>
      <c r="BD3487" s="441"/>
      <c r="BE3487" s="441"/>
      <c r="BF3487" s="441"/>
      <c r="BG3487" s="441"/>
      <c r="BH3487" s="441"/>
      <c r="BI3487" s="441"/>
      <c r="BJ3487" s="441"/>
      <c r="BK3487" s="441"/>
    </row>
    <row r="3488" spans="1:63" x14ac:dyDescent="0.25">
      <c r="A3488" s="443"/>
      <c r="B3488" s="438"/>
      <c r="C3488" s="441"/>
      <c r="D3488" s="441"/>
      <c r="E3488" s="441"/>
      <c r="I3488" s="442"/>
      <c r="Q3488" s="443"/>
      <c r="S3488" s="443"/>
      <c r="T3488" s="441"/>
      <c r="U3488" s="444"/>
      <c r="V3488" s="438"/>
      <c r="W3488" s="443"/>
      <c r="X3488" s="443"/>
      <c r="Y3488" s="441"/>
      <c r="Z3488" s="445"/>
      <c r="AA3488" s="441"/>
      <c r="AB3488" s="443"/>
      <c r="AC3488" s="441"/>
      <c r="AD3488" s="444"/>
      <c r="AG3488" s="441"/>
      <c r="AH3488" s="441"/>
      <c r="AI3488" s="443"/>
      <c r="AL3488" s="441"/>
      <c r="AN3488" s="441"/>
      <c r="AO3488" s="443"/>
      <c r="AP3488" s="441"/>
      <c r="AQ3488" s="441"/>
      <c r="AR3488" s="441"/>
      <c r="AS3488" s="441"/>
      <c r="AT3488" s="441"/>
      <c r="AU3488" s="441"/>
      <c r="AV3488" s="443"/>
      <c r="AW3488" s="442"/>
      <c r="AY3488" s="441"/>
      <c r="BC3488" s="441"/>
      <c r="BD3488" s="441"/>
      <c r="BE3488" s="441"/>
      <c r="BF3488" s="441"/>
      <c r="BG3488" s="441"/>
      <c r="BH3488" s="441"/>
      <c r="BI3488" s="441"/>
      <c r="BJ3488" s="441"/>
      <c r="BK3488" s="441"/>
    </row>
    <row r="3489" spans="1:63" x14ac:dyDescent="0.25">
      <c r="A3489" s="443"/>
      <c r="B3489" s="438"/>
      <c r="C3489" s="441"/>
      <c r="D3489" s="441"/>
      <c r="E3489" s="441"/>
      <c r="I3489" s="442"/>
      <c r="Q3489" s="443"/>
      <c r="S3489" s="443"/>
      <c r="T3489" s="441"/>
      <c r="U3489" s="444"/>
      <c r="V3489" s="438"/>
      <c r="W3489" s="443"/>
      <c r="X3489" s="443"/>
      <c r="Y3489" s="441"/>
      <c r="Z3489" s="445"/>
      <c r="AA3489" s="441"/>
      <c r="AB3489" s="443"/>
      <c r="AC3489" s="441"/>
      <c r="AD3489" s="444"/>
      <c r="AG3489" s="441"/>
      <c r="AH3489" s="441"/>
      <c r="AI3489" s="443"/>
      <c r="AL3489" s="441"/>
      <c r="AN3489" s="441"/>
      <c r="AO3489" s="443"/>
      <c r="AP3489" s="441"/>
      <c r="AQ3489" s="441"/>
      <c r="AR3489" s="441"/>
      <c r="AS3489" s="441"/>
      <c r="AT3489" s="441"/>
      <c r="AU3489" s="441"/>
      <c r="AV3489" s="443"/>
      <c r="AW3489" s="442"/>
      <c r="AY3489" s="441"/>
      <c r="BC3489" s="441"/>
      <c r="BD3489" s="441"/>
      <c r="BE3489" s="441"/>
      <c r="BF3489" s="441"/>
      <c r="BG3489" s="441"/>
      <c r="BH3489" s="441"/>
      <c r="BI3489" s="441"/>
      <c r="BJ3489" s="441"/>
      <c r="BK3489" s="441"/>
    </row>
    <row r="3490" spans="1:63" x14ac:dyDescent="0.25">
      <c r="A3490" s="443"/>
      <c r="B3490" s="438"/>
      <c r="C3490" s="441"/>
      <c r="D3490" s="441"/>
      <c r="E3490" s="441"/>
      <c r="I3490" s="442"/>
      <c r="Q3490" s="443"/>
      <c r="S3490" s="443"/>
      <c r="T3490" s="441"/>
      <c r="U3490" s="444"/>
      <c r="V3490" s="438"/>
      <c r="W3490" s="443"/>
      <c r="X3490" s="443"/>
      <c r="Y3490" s="441"/>
      <c r="Z3490" s="445"/>
      <c r="AA3490" s="441"/>
      <c r="AB3490" s="443"/>
      <c r="AC3490" s="441"/>
      <c r="AD3490" s="444"/>
      <c r="AG3490" s="441"/>
      <c r="AH3490" s="441"/>
      <c r="AI3490" s="443"/>
      <c r="AL3490" s="441"/>
      <c r="AN3490" s="441"/>
      <c r="AO3490" s="443"/>
      <c r="AP3490" s="441"/>
      <c r="AQ3490" s="441"/>
      <c r="AR3490" s="441"/>
      <c r="AS3490" s="441"/>
      <c r="AT3490" s="441"/>
      <c r="AU3490" s="441"/>
      <c r="AV3490" s="443"/>
      <c r="AW3490" s="442"/>
      <c r="AY3490" s="441"/>
      <c r="BC3490" s="441"/>
      <c r="BD3490" s="441"/>
      <c r="BE3490" s="441"/>
      <c r="BF3490" s="441"/>
      <c r="BG3490" s="441"/>
      <c r="BH3490" s="441"/>
      <c r="BI3490" s="441"/>
      <c r="BJ3490" s="441"/>
      <c r="BK3490" s="441"/>
    </row>
    <row r="3491" spans="1:63" x14ac:dyDescent="0.25">
      <c r="A3491" s="443"/>
      <c r="B3491" s="438"/>
      <c r="C3491" s="441"/>
      <c r="D3491" s="441"/>
      <c r="E3491" s="441"/>
      <c r="I3491" s="442"/>
      <c r="Q3491" s="443"/>
      <c r="S3491" s="443"/>
      <c r="T3491" s="441"/>
      <c r="U3491" s="444"/>
      <c r="V3491" s="438"/>
      <c r="W3491" s="443"/>
      <c r="X3491" s="443"/>
      <c r="Y3491" s="441"/>
      <c r="Z3491" s="445"/>
      <c r="AA3491" s="441"/>
      <c r="AB3491" s="443"/>
      <c r="AC3491" s="441"/>
      <c r="AD3491" s="444"/>
      <c r="AG3491" s="441"/>
      <c r="AH3491" s="441"/>
      <c r="AI3491" s="443"/>
      <c r="AL3491" s="441"/>
      <c r="AN3491" s="441"/>
      <c r="AO3491" s="443"/>
      <c r="AP3491" s="441"/>
      <c r="AQ3491" s="441"/>
      <c r="AR3491" s="441"/>
      <c r="AS3491" s="441"/>
      <c r="AT3491" s="441"/>
      <c r="AU3491" s="441"/>
      <c r="AV3491" s="443"/>
      <c r="AW3491" s="442"/>
      <c r="AY3491" s="441"/>
      <c r="BC3491" s="441"/>
      <c r="BD3491" s="441"/>
      <c r="BE3491" s="441"/>
      <c r="BF3491" s="441"/>
      <c r="BG3491" s="441"/>
      <c r="BH3491" s="441"/>
      <c r="BI3491" s="441"/>
      <c r="BJ3491" s="441"/>
      <c r="BK3491" s="441"/>
    </row>
    <row r="3492" spans="1:63" x14ac:dyDescent="0.25">
      <c r="A3492" s="443"/>
      <c r="B3492" s="438"/>
      <c r="C3492" s="441"/>
      <c r="D3492" s="441"/>
      <c r="E3492" s="441"/>
      <c r="I3492" s="442"/>
      <c r="Q3492" s="443"/>
      <c r="S3492" s="443"/>
      <c r="T3492" s="441"/>
      <c r="U3492" s="444"/>
      <c r="V3492" s="438"/>
      <c r="W3492" s="443"/>
      <c r="X3492" s="443"/>
      <c r="Y3492" s="441"/>
      <c r="Z3492" s="445"/>
      <c r="AA3492" s="441"/>
      <c r="AB3492" s="443"/>
      <c r="AC3492" s="441"/>
      <c r="AD3492" s="444"/>
      <c r="AG3492" s="441"/>
      <c r="AH3492" s="441"/>
      <c r="AI3492" s="443"/>
      <c r="AL3492" s="441"/>
      <c r="AN3492" s="441"/>
      <c r="AO3492" s="443"/>
      <c r="AP3492" s="441"/>
      <c r="AQ3492" s="441"/>
      <c r="AR3492" s="441"/>
      <c r="AS3492" s="441"/>
      <c r="AT3492" s="441"/>
      <c r="AU3492" s="441"/>
      <c r="AV3492" s="443"/>
      <c r="AW3492" s="442"/>
      <c r="AY3492" s="441"/>
      <c r="BC3492" s="441"/>
      <c r="BD3492" s="441"/>
      <c r="BE3492" s="441"/>
      <c r="BF3492" s="441"/>
      <c r="BG3492" s="441"/>
      <c r="BH3492" s="441"/>
      <c r="BI3492" s="441"/>
      <c r="BJ3492" s="441"/>
      <c r="BK3492" s="441"/>
    </row>
    <row r="3493" spans="1:63" x14ac:dyDescent="0.25">
      <c r="A3493" s="443"/>
      <c r="B3493" s="438"/>
      <c r="C3493" s="441"/>
      <c r="D3493" s="441"/>
      <c r="E3493" s="441"/>
      <c r="I3493" s="442"/>
      <c r="Q3493" s="443"/>
      <c r="S3493" s="443"/>
      <c r="T3493" s="441"/>
      <c r="U3493" s="444"/>
      <c r="V3493" s="438"/>
      <c r="W3493" s="443"/>
      <c r="X3493" s="443"/>
      <c r="Y3493" s="441"/>
      <c r="Z3493" s="445"/>
      <c r="AA3493" s="441"/>
      <c r="AB3493" s="443"/>
      <c r="AC3493" s="441"/>
      <c r="AD3493" s="444"/>
      <c r="AG3493" s="441"/>
      <c r="AH3493" s="441"/>
      <c r="AI3493" s="443"/>
      <c r="AL3493" s="441"/>
      <c r="AN3493" s="441"/>
      <c r="AO3493" s="443"/>
      <c r="AP3493" s="441"/>
      <c r="AQ3493" s="441"/>
      <c r="AR3493" s="441"/>
      <c r="AS3493" s="441"/>
      <c r="AT3493" s="441"/>
      <c r="AU3493" s="441"/>
      <c r="AV3493" s="443"/>
      <c r="AW3493" s="442"/>
      <c r="AY3493" s="441"/>
      <c r="BC3493" s="441"/>
      <c r="BD3493" s="441"/>
      <c r="BE3493" s="441"/>
      <c r="BF3493" s="441"/>
      <c r="BG3493" s="441"/>
      <c r="BH3493" s="441"/>
      <c r="BI3493" s="441"/>
      <c r="BJ3493" s="441"/>
      <c r="BK3493" s="441"/>
    </row>
    <row r="3494" spans="1:63" x14ac:dyDescent="0.25">
      <c r="A3494" s="443"/>
      <c r="B3494" s="438"/>
      <c r="C3494" s="441"/>
      <c r="D3494" s="441"/>
      <c r="E3494" s="441"/>
      <c r="I3494" s="442"/>
      <c r="Q3494" s="443"/>
      <c r="S3494" s="443"/>
      <c r="T3494" s="441"/>
      <c r="U3494" s="444"/>
      <c r="V3494" s="438"/>
      <c r="W3494" s="443"/>
      <c r="X3494" s="443"/>
      <c r="Y3494" s="441"/>
      <c r="Z3494" s="445"/>
      <c r="AA3494" s="441"/>
      <c r="AB3494" s="443"/>
      <c r="AC3494" s="441"/>
      <c r="AD3494" s="444"/>
      <c r="AG3494" s="441"/>
      <c r="AH3494" s="441"/>
      <c r="AI3494" s="443"/>
      <c r="AL3494" s="441"/>
      <c r="AN3494" s="441"/>
      <c r="AO3494" s="443"/>
      <c r="AP3494" s="441"/>
      <c r="AQ3494" s="441"/>
      <c r="AR3494" s="441"/>
      <c r="AS3494" s="441"/>
      <c r="AT3494" s="441"/>
      <c r="AU3494" s="441"/>
      <c r="AV3494" s="443"/>
      <c r="AW3494" s="442"/>
      <c r="AY3494" s="441"/>
      <c r="BC3494" s="441"/>
      <c r="BD3494" s="441"/>
      <c r="BE3494" s="441"/>
      <c r="BF3494" s="441"/>
      <c r="BG3494" s="441"/>
      <c r="BH3494" s="441"/>
      <c r="BI3494" s="441"/>
      <c r="BJ3494" s="441"/>
      <c r="BK3494" s="441"/>
    </row>
    <row r="3495" spans="1:63" x14ac:dyDescent="0.25">
      <c r="A3495" s="443"/>
      <c r="B3495" s="438"/>
      <c r="C3495" s="441"/>
      <c r="D3495" s="441"/>
      <c r="E3495" s="441"/>
      <c r="I3495" s="442"/>
      <c r="Q3495" s="443"/>
      <c r="S3495" s="443"/>
      <c r="T3495" s="441"/>
      <c r="U3495" s="444"/>
      <c r="V3495" s="438"/>
      <c r="W3495" s="443"/>
      <c r="X3495" s="443"/>
      <c r="Y3495" s="441"/>
      <c r="Z3495" s="445"/>
      <c r="AA3495" s="441"/>
      <c r="AB3495" s="443"/>
      <c r="AC3495" s="441"/>
      <c r="AD3495" s="444"/>
      <c r="AG3495" s="441"/>
      <c r="AH3495" s="441"/>
      <c r="AI3495" s="443"/>
      <c r="AL3495" s="441"/>
      <c r="AN3495" s="441"/>
      <c r="AO3495" s="443"/>
      <c r="AP3495" s="441"/>
      <c r="AQ3495" s="441"/>
      <c r="AR3495" s="441"/>
      <c r="AS3495" s="441"/>
      <c r="AT3495" s="441"/>
      <c r="AU3495" s="441"/>
      <c r="AV3495" s="443"/>
      <c r="AW3495" s="442"/>
      <c r="AY3495" s="441"/>
      <c r="BC3495" s="441"/>
      <c r="BD3495" s="441"/>
      <c r="BE3495" s="441"/>
      <c r="BF3495" s="441"/>
      <c r="BG3495" s="441"/>
      <c r="BH3495" s="441"/>
      <c r="BI3495" s="441"/>
      <c r="BJ3495" s="441"/>
      <c r="BK3495" s="441"/>
    </row>
    <row r="3496" spans="1:63" x14ac:dyDescent="0.25">
      <c r="A3496" s="443"/>
      <c r="B3496" s="438"/>
      <c r="C3496" s="441"/>
      <c r="D3496" s="441"/>
      <c r="E3496" s="441"/>
      <c r="I3496" s="442"/>
      <c r="Q3496" s="443"/>
      <c r="S3496" s="443"/>
      <c r="T3496" s="441"/>
      <c r="U3496" s="444"/>
      <c r="V3496" s="438"/>
      <c r="W3496" s="443"/>
      <c r="X3496" s="443"/>
      <c r="Y3496" s="441"/>
      <c r="Z3496" s="445"/>
      <c r="AA3496" s="441"/>
      <c r="AB3496" s="443"/>
      <c r="AC3496" s="441"/>
      <c r="AD3496" s="444"/>
      <c r="AG3496" s="441"/>
      <c r="AH3496" s="441"/>
      <c r="AI3496" s="443"/>
      <c r="AL3496" s="441"/>
      <c r="AN3496" s="441"/>
      <c r="AO3496" s="443"/>
      <c r="AP3496" s="441"/>
      <c r="AQ3496" s="441"/>
      <c r="AR3496" s="441"/>
      <c r="AS3496" s="441"/>
      <c r="AT3496" s="441"/>
      <c r="AU3496" s="441"/>
      <c r="AV3496" s="443"/>
      <c r="AW3496" s="442"/>
      <c r="AY3496" s="441"/>
      <c r="BC3496" s="441"/>
      <c r="BD3496" s="441"/>
      <c r="BE3496" s="441"/>
      <c r="BF3496" s="441"/>
      <c r="BG3496" s="441"/>
      <c r="BH3496" s="441"/>
      <c r="BI3496" s="441"/>
      <c r="BJ3496" s="441"/>
      <c r="BK3496" s="441"/>
    </row>
    <row r="3497" spans="1:63" x14ac:dyDescent="0.25">
      <c r="A3497" s="443"/>
      <c r="B3497" s="438"/>
      <c r="C3497" s="441"/>
      <c r="D3497" s="441"/>
      <c r="E3497" s="441"/>
      <c r="I3497" s="442"/>
      <c r="Q3497" s="443"/>
      <c r="S3497" s="443"/>
      <c r="T3497" s="441"/>
      <c r="U3497" s="444"/>
      <c r="V3497" s="438"/>
      <c r="W3497" s="443"/>
      <c r="X3497" s="443"/>
      <c r="Y3497" s="441"/>
      <c r="Z3497" s="445"/>
      <c r="AA3497" s="441"/>
      <c r="AB3497" s="443"/>
      <c r="AC3497" s="441"/>
      <c r="AD3497" s="444"/>
      <c r="AG3497" s="441"/>
      <c r="AH3497" s="441"/>
      <c r="AI3497" s="443"/>
      <c r="AL3497" s="441"/>
      <c r="AN3497" s="441"/>
      <c r="AO3497" s="443"/>
      <c r="AP3497" s="441"/>
      <c r="AQ3497" s="441"/>
      <c r="AR3497" s="441"/>
      <c r="AS3497" s="441"/>
      <c r="AT3497" s="441"/>
      <c r="AU3497" s="441"/>
      <c r="AV3497" s="443"/>
      <c r="AW3497" s="442"/>
      <c r="AY3497" s="441"/>
      <c r="BC3497" s="441"/>
      <c r="BD3497" s="441"/>
      <c r="BE3497" s="441"/>
      <c r="BF3497" s="441"/>
      <c r="BG3497" s="441"/>
      <c r="BH3497" s="441"/>
      <c r="BI3497" s="441"/>
      <c r="BJ3497" s="441"/>
      <c r="BK3497" s="441"/>
    </row>
    <row r="3498" spans="1:63" x14ac:dyDescent="0.25">
      <c r="A3498" s="443"/>
      <c r="B3498" s="438"/>
      <c r="C3498" s="441"/>
      <c r="D3498" s="441"/>
      <c r="E3498" s="441"/>
      <c r="I3498" s="442"/>
      <c r="Q3498" s="443"/>
      <c r="S3498" s="443"/>
      <c r="T3498" s="441"/>
      <c r="U3498" s="444"/>
      <c r="V3498" s="438"/>
      <c r="W3498" s="443"/>
      <c r="X3498" s="443"/>
      <c r="Y3498" s="441"/>
      <c r="Z3498" s="445"/>
      <c r="AA3498" s="441"/>
      <c r="AB3498" s="443"/>
      <c r="AC3498" s="441"/>
      <c r="AD3498" s="444"/>
      <c r="AG3498" s="441"/>
      <c r="AH3498" s="441"/>
      <c r="AI3498" s="443"/>
      <c r="AL3498" s="441"/>
      <c r="AN3498" s="441"/>
      <c r="AO3498" s="443"/>
      <c r="AP3498" s="441"/>
      <c r="AQ3498" s="441"/>
      <c r="AR3498" s="441"/>
      <c r="AS3498" s="441"/>
      <c r="AT3498" s="441"/>
      <c r="AU3498" s="441"/>
      <c r="AV3498" s="443"/>
      <c r="AW3498" s="442"/>
      <c r="AY3498" s="441"/>
      <c r="BC3498" s="441"/>
      <c r="BD3498" s="441"/>
      <c r="BE3498" s="441"/>
      <c r="BF3498" s="441"/>
      <c r="BG3498" s="441"/>
      <c r="BH3498" s="441"/>
      <c r="BI3498" s="441"/>
      <c r="BJ3498" s="441"/>
      <c r="BK3498" s="441"/>
    </row>
    <row r="3499" spans="1:63" x14ac:dyDescent="0.25">
      <c r="A3499" s="443"/>
      <c r="B3499" s="438"/>
      <c r="C3499" s="441"/>
      <c r="D3499" s="441"/>
      <c r="E3499" s="441"/>
      <c r="I3499" s="442"/>
      <c r="Q3499" s="443"/>
      <c r="S3499" s="443"/>
      <c r="T3499" s="441"/>
      <c r="U3499" s="444"/>
      <c r="V3499" s="438"/>
      <c r="W3499" s="443"/>
      <c r="X3499" s="443"/>
      <c r="Y3499" s="441"/>
      <c r="Z3499" s="445"/>
      <c r="AA3499" s="441"/>
      <c r="AB3499" s="443"/>
      <c r="AC3499" s="441"/>
      <c r="AD3499" s="444"/>
      <c r="AG3499" s="441"/>
      <c r="AH3499" s="441"/>
      <c r="AI3499" s="443"/>
      <c r="AL3499" s="441"/>
      <c r="AN3499" s="441"/>
      <c r="AO3499" s="443"/>
      <c r="AP3499" s="441"/>
      <c r="AQ3499" s="441"/>
      <c r="AR3499" s="441"/>
      <c r="AS3499" s="441"/>
      <c r="AT3499" s="441"/>
      <c r="AU3499" s="441"/>
      <c r="AV3499" s="443"/>
      <c r="AW3499" s="442"/>
      <c r="AY3499" s="441"/>
      <c r="BC3499" s="441"/>
      <c r="BD3499" s="441"/>
      <c r="BE3499" s="441"/>
      <c r="BF3499" s="441"/>
      <c r="BG3499" s="441"/>
      <c r="BH3499" s="441"/>
      <c r="BI3499" s="441"/>
      <c r="BJ3499" s="441"/>
      <c r="BK3499" s="441"/>
    </row>
    <row r="3500" spans="1:63" x14ac:dyDescent="0.25">
      <c r="A3500" s="443"/>
      <c r="B3500" s="438"/>
      <c r="C3500" s="441"/>
      <c r="D3500" s="441"/>
      <c r="E3500" s="441"/>
      <c r="I3500" s="442"/>
      <c r="Q3500" s="443"/>
      <c r="S3500" s="443"/>
      <c r="T3500" s="441"/>
      <c r="U3500" s="444"/>
      <c r="V3500" s="438"/>
      <c r="W3500" s="443"/>
      <c r="X3500" s="443"/>
      <c r="Y3500" s="441"/>
      <c r="Z3500" s="445"/>
      <c r="AA3500" s="441"/>
      <c r="AB3500" s="443"/>
      <c r="AC3500" s="441"/>
      <c r="AD3500" s="444"/>
      <c r="AG3500" s="441"/>
      <c r="AH3500" s="441"/>
      <c r="AI3500" s="443"/>
      <c r="AL3500" s="441"/>
      <c r="AN3500" s="441"/>
      <c r="AO3500" s="443"/>
      <c r="AP3500" s="441"/>
      <c r="AQ3500" s="441"/>
      <c r="AR3500" s="441"/>
      <c r="AS3500" s="441"/>
      <c r="AT3500" s="441"/>
      <c r="AU3500" s="441"/>
      <c r="AV3500" s="443"/>
      <c r="AW3500" s="442"/>
      <c r="AY3500" s="441"/>
      <c r="BC3500" s="441"/>
      <c r="BD3500" s="441"/>
      <c r="BE3500" s="441"/>
      <c r="BF3500" s="441"/>
      <c r="BG3500" s="441"/>
      <c r="BH3500" s="441"/>
      <c r="BI3500" s="441"/>
      <c r="BJ3500" s="441"/>
      <c r="BK3500" s="441"/>
    </row>
    <row r="3501" spans="1:63" x14ac:dyDescent="0.25">
      <c r="A3501" s="443"/>
      <c r="B3501" s="438"/>
      <c r="C3501" s="441"/>
      <c r="D3501" s="441"/>
      <c r="E3501" s="441"/>
      <c r="I3501" s="442"/>
      <c r="Q3501" s="443"/>
      <c r="S3501" s="443"/>
      <c r="T3501" s="441"/>
      <c r="U3501" s="444"/>
      <c r="V3501" s="438"/>
      <c r="W3501" s="443"/>
      <c r="X3501" s="443"/>
      <c r="Y3501" s="441"/>
      <c r="Z3501" s="445"/>
      <c r="AA3501" s="441"/>
      <c r="AB3501" s="443"/>
      <c r="AC3501" s="441"/>
      <c r="AD3501" s="444"/>
      <c r="AG3501" s="441"/>
      <c r="AH3501" s="441"/>
      <c r="AI3501" s="443"/>
      <c r="AL3501" s="441"/>
      <c r="AN3501" s="441"/>
      <c r="AO3501" s="443"/>
      <c r="AP3501" s="441"/>
      <c r="AQ3501" s="441"/>
      <c r="AR3501" s="441"/>
      <c r="AS3501" s="441"/>
      <c r="AT3501" s="441"/>
      <c r="AU3501" s="441"/>
      <c r="AV3501" s="443"/>
      <c r="AW3501" s="442"/>
      <c r="AY3501" s="441"/>
      <c r="BC3501" s="441"/>
      <c r="BD3501" s="441"/>
      <c r="BE3501" s="441"/>
      <c r="BF3501" s="441"/>
      <c r="BG3501" s="441"/>
      <c r="BH3501" s="441"/>
      <c r="BI3501" s="441"/>
      <c r="BJ3501" s="441"/>
      <c r="BK3501" s="441"/>
    </row>
    <row r="3502" spans="1:63" x14ac:dyDescent="0.25">
      <c r="A3502" s="443"/>
      <c r="B3502" s="438"/>
      <c r="C3502" s="441"/>
      <c r="D3502" s="441"/>
      <c r="E3502" s="441"/>
      <c r="I3502" s="442"/>
      <c r="Q3502" s="443"/>
      <c r="S3502" s="443"/>
      <c r="T3502" s="441"/>
      <c r="U3502" s="444"/>
      <c r="V3502" s="438"/>
      <c r="W3502" s="443"/>
      <c r="X3502" s="443"/>
      <c r="Y3502" s="441"/>
      <c r="Z3502" s="445"/>
      <c r="AA3502" s="441"/>
      <c r="AB3502" s="443"/>
      <c r="AC3502" s="441"/>
      <c r="AD3502" s="444"/>
      <c r="AG3502" s="441"/>
      <c r="AH3502" s="441"/>
      <c r="AI3502" s="443"/>
      <c r="AL3502" s="441"/>
      <c r="AN3502" s="441"/>
      <c r="AO3502" s="443"/>
      <c r="AP3502" s="441"/>
      <c r="AQ3502" s="441"/>
      <c r="AR3502" s="441"/>
      <c r="AS3502" s="441"/>
      <c r="AT3502" s="441"/>
      <c r="AU3502" s="441"/>
      <c r="AV3502" s="443"/>
      <c r="AW3502" s="442"/>
      <c r="AY3502" s="441"/>
      <c r="BC3502" s="441"/>
      <c r="BD3502" s="441"/>
      <c r="BE3502" s="441"/>
      <c r="BF3502" s="441"/>
      <c r="BG3502" s="441"/>
      <c r="BH3502" s="441"/>
      <c r="BI3502" s="441"/>
      <c r="BJ3502" s="441"/>
      <c r="BK3502" s="441"/>
    </row>
    <row r="3503" spans="1:63" x14ac:dyDescent="0.25">
      <c r="A3503" s="443"/>
      <c r="B3503" s="438"/>
      <c r="C3503" s="441"/>
      <c r="D3503" s="441"/>
      <c r="E3503" s="441"/>
      <c r="I3503" s="442"/>
      <c r="Q3503" s="443"/>
      <c r="S3503" s="443"/>
      <c r="T3503" s="441"/>
      <c r="U3503" s="444"/>
      <c r="V3503" s="438"/>
      <c r="W3503" s="443"/>
      <c r="X3503" s="443"/>
      <c r="Y3503" s="441"/>
      <c r="Z3503" s="445"/>
      <c r="AA3503" s="441"/>
      <c r="AB3503" s="443"/>
      <c r="AC3503" s="441"/>
      <c r="AD3503" s="444"/>
      <c r="AG3503" s="441"/>
      <c r="AH3503" s="441"/>
      <c r="AI3503" s="443"/>
      <c r="AL3503" s="441"/>
      <c r="AN3503" s="441"/>
      <c r="AO3503" s="443"/>
      <c r="AP3503" s="441"/>
      <c r="AQ3503" s="441"/>
      <c r="AR3503" s="441"/>
      <c r="AS3503" s="441"/>
      <c r="AT3503" s="441"/>
      <c r="AU3503" s="441"/>
      <c r="AV3503" s="443"/>
      <c r="AW3503" s="442"/>
      <c r="AY3503" s="441"/>
      <c r="BC3503" s="441"/>
      <c r="BD3503" s="441"/>
      <c r="BE3503" s="441"/>
      <c r="BF3503" s="441"/>
      <c r="BG3503" s="441"/>
      <c r="BH3503" s="441"/>
      <c r="BI3503" s="441"/>
      <c r="BJ3503" s="441"/>
      <c r="BK3503" s="441"/>
    </row>
    <row r="3504" spans="1:63" x14ac:dyDescent="0.25">
      <c r="A3504" s="443"/>
      <c r="B3504" s="438"/>
      <c r="C3504" s="441"/>
      <c r="D3504" s="441"/>
      <c r="E3504" s="441"/>
      <c r="I3504" s="442"/>
      <c r="Q3504" s="443"/>
      <c r="S3504" s="443"/>
      <c r="T3504" s="441"/>
      <c r="U3504" s="444"/>
      <c r="V3504" s="438"/>
      <c r="W3504" s="443"/>
      <c r="X3504" s="443"/>
      <c r="Y3504" s="441"/>
      <c r="Z3504" s="445"/>
      <c r="AA3504" s="441"/>
      <c r="AB3504" s="443"/>
      <c r="AC3504" s="441"/>
      <c r="AD3504" s="444"/>
      <c r="AG3504" s="441"/>
      <c r="AH3504" s="441"/>
      <c r="AI3504" s="443"/>
      <c r="AL3504" s="441"/>
      <c r="AN3504" s="441"/>
      <c r="AO3504" s="443"/>
      <c r="AP3504" s="441"/>
      <c r="AQ3504" s="441"/>
      <c r="AR3504" s="441"/>
      <c r="AS3504" s="441"/>
      <c r="AT3504" s="441"/>
      <c r="AU3504" s="441"/>
      <c r="AV3504" s="443"/>
      <c r="AW3504" s="442"/>
      <c r="AY3504" s="441"/>
      <c r="BC3504" s="441"/>
      <c r="BD3504" s="441"/>
      <c r="BE3504" s="441"/>
      <c r="BF3504" s="441"/>
      <c r="BG3504" s="441"/>
      <c r="BH3504" s="441"/>
      <c r="BI3504" s="441"/>
      <c r="BJ3504" s="441"/>
      <c r="BK3504" s="441"/>
    </row>
    <row r="3505" spans="1:63" x14ac:dyDescent="0.25">
      <c r="A3505" s="443"/>
      <c r="B3505" s="438"/>
      <c r="C3505" s="441"/>
      <c r="D3505" s="441"/>
      <c r="E3505" s="441"/>
      <c r="I3505" s="442"/>
      <c r="Q3505" s="443"/>
      <c r="S3505" s="443"/>
      <c r="T3505" s="441"/>
      <c r="U3505" s="444"/>
      <c r="V3505" s="438"/>
      <c r="W3505" s="443"/>
      <c r="X3505" s="443"/>
      <c r="Y3505" s="441"/>
      <c r="Z3505" s="445"/>
      <c r="AA3505" s="441"/>
      <c r="AB3505" s="443"/>
      <c r="AC3505" s="441"/>
      <c r="AD3505" s="444"/>
      <c r="AG3505" s="441"/>
      <c r="AH3505" s="441"/>
      <c r="AI3505" s="443"/>
      <c r="AL3505" s="441"/>
      <c r="AN3505" s="441"/>
      <c r="AO3505" s="443"/>
      <c r="AP3505" s="441"/>
      <c r="AQ3505" s="441"/>
      <c r="AR3505" s="441"/>
      <c r="AS3505" s="441"/>
      <c r="AT3505" s="441"/>
      <c r="AU3505" s="441"/>
      <c r="AV3505" s="443"/>
      <c r="AW3505" s="442"/>
      <c r="AY3505" s="441"/>
      <c r="BC3505" s="441"/>
      <c r="BD3505" s="441"/>
      <c r="BE3505" s="441"/>
      <c r="BF3505" s="441"/>
      <c r="BG3505" s="441"/>
      <c r="BH3505" s="441"/>
      <c r="BI3505" s="441"/>
      <c r="BJ3505" s="441"/>
      <c r="BK3505" s="441"/>
    </row>
    <row r="3506" spans="1:63" x14ac:dyDescent="0.25">
      <c r="A3506" s="443"/>
      <c r="B3506" s="438"/>
      <c r="C3506" s="441"/>
      <c r="D3506" s="441"/>
      <c r="E3506" s="441"/>
      <c r="I3506" s="442"/>
      <c r="Q3506" s="443"/>
      <c r="S3506" s="443"/>
      <c r="T3506" s="441"/>
      <c r="U3506" s="444"/>
      <c r="V3506" s="438"/>
      <c r="W3506" s="443"/>
      <c r="X3506" s="443"/>
      <c r="Y3506" s="441"/>
      <c r="Z3506" s="445"/>
      <c r="AA3506" s="441"/>
      <c r="AB3506" s="443"/>
      <c r="AC3506" s="441"/>
      <c r="AD3506" s="444"/>
      <c r="AG3506" s="441"/>
      <c r="AH3506" s="441"/>
      <c r="AI3506" s="443"/>
      <c r="AL3506" s="441"/>
      <c r="AN3506" s="441"/>
      <c r="AO3506" s="443"/>
      <c r="AP3506" s="441"/>
      <c r="AQ3506" s="441"/>
      <c r="AR3506" s="441"/>
      <c r="AS3506" s="441"/>
      <c r="AT3506" s="441"/>
      <c r="AU3506" s="441"/>
      <c r="AV3506" s="443"/>
      <c r="AW3506" s="442"/>
      <c r="AY3506" s="441"/>
      <c r="BC3506" s="441"/>
      <c r="BD3506" s="441"/>
      <c r="BE3506" s="441"/>
      <c r="BF3506" s="441"/>
      <c r="BG3506" s="441"/>
      <c r="BH3506" s="441"/>
      <c r="BI3506" s="441"/>
      <c r="BJ3506" s="441"/>
      <c r="BK3506" s="441"/>
    </row>
    <row r="3507" spans="1:63" x14ac:dyDescent="0.25">
      <c r="A3507" s="443"/>
      <c r="B3507" s="438"/>
      <c r="C3507" s="441"/>
      <c r="D3507" s="441"/>
      <c r="E3507" s="441"/>
      <c r="I3507" s="442"/>
      <c r="Q3507" s="443"/>
      <c r="S3507" s="443"/>
      <c r="T3507" s="441"/>
      <c r="U3507" s="444"/>
      <c r="V3507" s="438"/>
      <c r="W3507" s="443"/>
      <c r="X3507" s="443"/>
      <c r="Y3507" s="441"/>
      <c r="Z3507" s="445"/>
      <c r="AA3507" s="441"/>
      <c r="AB3507" s="443"/>
      <c r="AC3507" s="441"/>
      <c r="AD3507" s="444"/>
      <c r="AG3507" s="441"/>
      <c r="AH3507" s="441"/>
      <c r="AI3507" s="443"/>
      <c r="AL3507" s="441"/>
      <c r="AN3507" s="441"/>
      <c r="AO3507" s="443"/>
      <c r="AP3507" s="441"/>
      <c r="AQ3507" s="441"/>
      <c r="AR3507" s="441"/>
      <c r="AS3507" s="441"/>
      <c r="AT3507" s="441"/>
      <c r="AU3507" s="441"/>
      <c r="AV3507" s="443"/>
      <c r="AW3507" s="442"/>
      <c r="AY3507" s="441"/>
      <c r="BC3507" s="441"/>
      <c r="BD3507" s="441"/>
      <c r="BE3507" s="441"/>
      <c r="BF3507" s="441"/>
      <c r="BG3507" s="441"/>
      <c r="BH3507" s="441"/>
      <c r="BI3507" s="441"/>
      <c r="BJ3507" s="441"/>
      <c r="BK3507" s="441"/>
    </row>
    <row r="3508" spans="1:63" x14ac:dyDescent="0.25">
      <c r="A3508" s="443"/>
      <c r="B3508" s="438"/>
      <c r="C3508" s="441"/>
      <c r="D3508" s="441"/>
      <c r="E3508" s="441"/>
      <c r="I3508" s="442"/>
      <c r="Q3508" s="443"/>
      <c r="S3508" s="443"/>
      <c r="T3508" s="441"/>
      <c r="U3508" s="444"/>
      <c r="V3508" s="438"/>
      <c r="W3508" s="443"/>
      <c r="X3508" s="443"/>
      <c r="Y3508" s="441"/>
      <c r="Z3508" s="445"/>
      <c r="AA3508" s="441"/>
      <c r="AB3508" s="443"/>
      <c r="AC3508" s="441"/>
      <c r="AD3508" s="444"/>
      <c r="AG3508" s="441"/>
      <c r="AH3508" s="441"/>
      <c r="AI3508" s="443"/>
      <c r="AL3508" s="441"/>
      <c r="AN3508" s="441"/>
      <c r="AO3508" s="443"/>
      <c r="AP3508" s="441"/>
      <c r="AQ3508" s="441"/>
      <c r="AR3508" s="441"/>
      <c r="AS3508" s="441"/>
      <c r="AT3508" s="441"/>
      <c r="AU3508" s="441"/>
      <c r="AV3508" s="443"/>
      <c r="AW3508" s="442"/>
      <c r="AY3508" s="441"/>
      <c r="BC3508" s="441"/>
      <c r="BD3508" s="441"/>
      <c r="BE3508" s="441"/>
      <c r="BF3508" s="441"/>
      <c r="BG3508" s="441"/>
      <c r="BH3508" s="441"/>
      <c r="BI3508" s="441"/>
      <c r="BJ3508" s="441"/>
      <c r="BK3508" s="441"/>
    </row>
    <row r="3509" spans="1:63" x14ac:dyDescent="0.25">
      <c r="A3509" s="443"/>
      <c r="B3509" s="438"/>
      <c r="C3509" s="441"/>
      <c r="D3509" s="441"/>
      <c r="E3509" s="441"/>
      <c r="I3509" s="442"/>
      <c r="Q3509" s="443"/>
      <c r="S3509" s="443"/>
      <c r="T3509" s="441"/>
      <c r="U3509" s="444"/>
      <c r="V3509" s="438"/>
      <c r="W3509" s="443"/>
      <c r="X3509" s="443"/>
      <c r="Y3509" s="441"/>
      <c r="Z3509" s="445"/>
      <c r="AA3509" s="441"/>
      <c r="AB3509" s="443"/>
      <c r="AC3509" s="441"/>
      <c r="AD3509" s="444"/>
      <c r="AG3509" s="441"/>
      <c r="AH3509" s="441"/>
      <c r="AI3509" s="443"/>
      <c r="AL3509" s="441"/>
      <c r="AN3509" s="441"/>
      <c r="AO3509" s="443"/>
      <c r="AP3509" s="441"/>
      <c r="AQ3509" s="441"/>
      <c r="AR3509" s="441"/>
      <c r="AS3509" s="441"/>
      <c r="AT3509" s="441"/>
      <c r="AU3509" s="441"/>
      <c r="AV3509" s="443"/>
      <c r="AW3509" s="442"/>
      <c r="AY3509" s="441"/>
      <c r="BC3509" s="441"/>
      <c r="BD3509" s="441"/>
      <c r="BE3509" s="441"/>
      <c r="BF3509" s="441"/>
      <c r="BG3509" s="441"/>
      <c r="BH3509" s="441"/>
      <c r="BI3509" s="441"/>
      <c r="BJ3509" s="441"/>
      <c r="BK3509" s="441"/>
    </row>
    <row r="3510" spans="1:63" x14ac:dyDescent="0.25">
      <c r="A3510" s="443"/>
      <c r="B3510" s="438"/>
      <c r="C3510" s="441"/>
      <c r="D3510" s="441"/>
      <c r="E3510" s="441"/>
      <c r="I3510" s="442"/>
      <c r="Q3510" s="443"/>
      <c r="S3510" s="443"/>
      <c r="T3510" s="441"/>
      <c r="U3510" s="444"/>
      <c r="V3510" s="438"/>
      <c r="W3510" s="443"/>
      <c r="X3510" s="443"/>
      <c r="Y3510" s="441"/>
      <c r="Z3510" s="445"/>
      <c r="AA3510" s="441"/>
      <c r="AB3510" s="443"/>
      <c r="AC3510" s="441"/>
      <c r="AD3510" s="444"/>
      <c r="AG3510" s="441"/>
      <c r="AH3510" s="441"/>
      <c r="AI3510" s="443"/>
      <c r="AL3510" s="441"/>
      <c r="AN3510" s="441"/>
      <c r="AO3510" s="443"/>
      <c r="AP3510" s="441"/>
      <c r="AQ3510" s="441"/>
      <c r="AR3510" s="441"/>
      <c r="AS3510" s="441"/>
      <c r="AT3510" s="441"/>
      <c r="AU3510" s="441"/>
      <c r="AV3510" s="443"/>
      <c r="AW3510" s="442"/>
      <c r="AY3510" s="441"/>
      <c r="BC3510" s="441"/>
      <c r="BD3510" s="441"/>
      <c r="BE3510" s="441"/>
      <c r="BF3510" s="441"/>
      <c r="BG3510" s="441"/>
      <c r="BH3510" s="441"/>
      <c r="BI3510" s="441"/>
      <c r="BJ3510" s="441"/>
      <c r="BK3510" s="441"/>
    </row>
    <row r="3511" spans="1:63" x14ac:dyDescent="0.25">
      <c r="A3511" s="443"/>
      <c r="B3511" s="438"/>
      <c r="C3511" s="441"/>
      <c r="D3511" s="441"/>
      <c r="E3511" s="441"/>
      <c r="I3511" s="442"/>
      <c r="Q3511" s="443"/>
      <c r="S3511" s="443"/>
      <c r="T3511" s="441"/>
      <c r="U3511" s="444"/>
      <c r="V3511" s="438"/>
      <c r="W3511" s="443"/>
      <c r="X3511" s="443"/>
      <c r="Y3511" s="441"/>
      <c r="Z3511" s="445"/>
      <c r="AA3511" s="441"/>
      <c r="AB3511" s="443"/>
      <c r="AC3511" s="441"/>
      <c r="AD3511" s="444"/>
      <c r="AG3511" s="441"/>
      <c r="AH3511" s="441"/>
      <c r="AI3511" s="443"/>
      <c r="AL3511" s="441"/>
      <c r="AN3511" s="441"/>
      <c r="AO3511" s="443"/>
      <c r="AP3511" s="441"/>
      <c r="AQ3511" s="441"/>
      <c r="AR3511" s="441"/>
      <c r="AS3511" s="441"/>
      <c r="AT3511" s="441"/>
      <c r="AU3511" s="441"/>
      <c r="AV3511" s="443"/>
      <c r="AW3511" s="442"/>
      <c r="AY3511" s="441"/>
      <c r="BC3511" s="441"/>
      <c r="BD3511" s="441"/>
      <c r="BE3511" s="441"/>
      <c r="BF3511" s="441"/>
      <c r="BG3511" s="441"/>
      <c r="BH3511" s="441"/>
      <c r="BI3511" s="441"/>
      <c r="BJ3511" s="441"/>
      <c r="BK3511" s="441"/>
    </row>
    <row r="3512" spans="1:63" x14ac:dyDescent="0.25">
      <c r="A3512" s="443"/>
      <c r="B3512" s="438"/>
      <c r="C3512" s="441"/>
      <c r="D3512" s="441"/>
      <c r="E3512" s="441"/>
      <c r="I3512" s="442"/>
      <c r="Q3512" s="443"/>
      <c r="S3512" s="443"/>
      <c r="T3512" s="441"/>
      <c r="U3512" s="444"/>
      <c r="V3512" s="438"/>
      <c r="W3512" s="443"/>
      <c r="X3512" s="443"/>
      <c r="Y3512" s="441"/>
      <c r="Z3512" s="445"/>
      <c r="AA3512" s="441"/>
      <c r="AB3512" s="443"/>
      <c r="AC3512" s="441"/>
      <c r="AD3512" s="444"/>
      <c r="AG3512" s="441"/>
      <c r="AH3512" s="441"/>
      <c r="AI3512" s="443"/>
      <c r="AL3512" s="441"/>
      <c r="AN3512" s="441"/>
      <c r="AO3512" s="443"/>
      <c r="AP3512" s="441"/>
      <c r="AQ3512" s="441"/>
      <c r="AR3512" s="441"/>
      <c r="AS3512" s="441"/>
      <c r="AT3512" s="441"/>
      <c r="AU3512" s="441"/>
      <c r="AV3512" s="443"/>
      <c r="AW3512" s="442"/>
      <c r="AY3512" s="441"/>
      <c r="BC3512" s="441"/>
      <c r="BD3512" s="441"/>
      <c r="BE3512" s="441"/>
      <c r="BF3512" s="441"/>
      <c r="BG3512" s="441"/>
      <c r="BH3512" s="441"/>
      <c r="BI3512" s="441"/>
      <c r="BJ3512" s="441"/>
      <c r="BK3512" s="441"/>
    </row>
    <row r="3513" spans="1:63" x14ac:dyDescent="0.25">
      <c r="A3513" s="443"/>
      <c r="B3513" s="438"/>
      <c r="C3513" s="441"/>
      <c r="D3513" s="441"/>
      <c r="E3513" s="441"/>
      <c r="I3513" s="442"/>
      <c r="Q3513" s="443"/>
      <c r="S3513" s="443"/>
      <c r="T3513" s="441"/>
      <c r="U3513" s="444"/>
      <c r="V3513" s="438"/>
      <c r="W3513" s="443"/>
      <c r="X3513" s="443"/>
      <c r="Y3513" s="441"/>
      <c r="Z3513" s="445"/>
      <c r="AA3513" s="441"/>
      <c r="AB3513" s="443"/>
      <c r="AC3513" s="441"/>
      <c r="AD3513" s="444"/>
      <c r="AG3513" s="441"/>
      <c r="AH3513" s="441"/>
      <c r="AI3513" s="443"/>
      <c r="AL3513" s="441"/>
      <c r="AN3513" s="441"/>
      <c r="AO3513" s="443"/>
      <c r="AP3513" s="441"/>
      <c r="AQ3513" s="441"/>
      <c r="AR3513" s="441"/>
      <c r="AS3513" s="441"/>
      <c r="AT3513" s="441"/>
      <c r="AU3513" s="441"/>
      <c r="AV3513" s="443"/>
      <c r="AW3513" s="442"/>
      <c r="AY3513" s="441"/>
      <c r="BC3513" s="441"/>
      <c r="BD3513" s="441"/>
      <c r="BE3513" s="441"/>
      <c r="BF3513" s="441"/>
      <c r="BG3513" s="441"/>
      <c r="BH3513" s="441"/>
      <c r="BI3513" s="441"/>
      <c r="BJ3513" s="441"/>
      <c r="BK3513" s="441"/>
    </row>
    <row r="3514" spans="1:63" x14ac:dyDescent="0.25">
      <c r="A3514" s="443"/>
      <c r="B3514" s="438"/>
      <c r="C3514" s="441"/>
      <c r="D3514" s="441"/>
      <c r="E3514" s="441"/>
      <c r="I3514" s="442"/>
      <c r="Q3514" s="443"/>
      <c r="S3514" s="443"/>
      <c r="T3514" s="441"/>
      <c r="U3514" s="444"/>
      <c r="V3514" s="438"/>
      <c r="W3514" s="443"/>
      <c r="X3514" s="443"/>
      <c r="Y3514" s="441"/>
      <c r="Z3514" s="445"/>
      <c r="AA3514" s="441"/>
      <c r="AB3514" s="443"/>
      <c r="AC3514" s="441"/>
      <c r="AD3514" s="444"/>
      <c r="AG3514" s="441"/>
      <c r="AH3514" s="441"/>
      <c r="AI3514" s="443"/>
      <c r="AL3514" s="441"/>
      <c r="AN3514" s="441"/>
      <c r="AO3514" s="443"/>
      <c r="AP3514" s="441"/>
      <c r="AQ3514" s="441"/>
      <c r="AR3514" s="441"/>
      <c r="AS3514" s="441"/>
      <c r="AT3514" s="441"/>
      <c r="AU3514" s="441"/>
      <c r="AV3514" s="443"/>
      <c r="AW3514" s="442"/>
      <c r="AY3514" s="441"/>
      <c r="BC3514" s="441"/>
      <c r="BD3514" s="441"/>
      <c r="BE3514" s="441"/>
      <c r="BF3514" s="441"/>
      <c r="BG3514" s="441"/>
      <c r="BH3514" s="441"/>
      <c r="BI3514" s="441"/>
      <c r="BJ3514" s="441"/>
      <c r="BK3514" s="441"/>
    </row>
    <row r="3515" spans="1:63" x14ac:dyDescent="0.25">
      <c r="A3515" s="443"/>
      <c r="B3515" s="438"/>
      <c r="C3515" s="441"/>
      <c r="D3515" s="441"/>
      <c r="E3515" s="441"/>
      <c r="I3515" s="442"/>
      <c r="Q3515" s="443"/>
      <c r="S3515" s="443"/>
      <c r="T3515" s="441"/>
      <c r="U3515" s="444"/>
      <c r="V3515" s="438"/>
      <c r="W3515" s="443"/>
      <c r="X3515" s="443"/>
      <c r="Y3515" s="441"/>
      <c r="Z3515" s="445"/>
      <c r="AA3515" s="441"/>
      <c r="AB3515" s="443"/>
      <c r="AC3515" s="441"/>
      <c r="AD3515" s="444"/>
      <c r="AG3515" s="441"/>
      <c r="AH3515" s="441"/>
      <c r="AI3515" s="443"/>
      <c r="AL3515" s="441"/>
      <c r="AN3515" s="441"/>
      <c r="AO3515" s="443"/>
      <c r="AP3515" s="441"/>
      <c r="AQ3515" s="441"/>
      <c r="AR3515" s="441"/>
      <c r="AS3515" s="441"/>
      <c r="AT3515" s="441"/>
      <c r="AU3515" s="441"/>
      <c r="AV3515" s="443"/>
      <c r="AW3515" s="442"/>
      <c r="AY3515" s="441"/>
      <c r="BC3515" s="441"/>
      <c r="BD3515" s="441"/>
      <c r="BE3515" s="441"/>
      <c r="BF3515" s="441"/>
      <c r="BG3515" s="441"/>
      <c r="BH3515" s="441"/>
      <c r="BI3515" s="441"/>
      <c r="BJ3515" s="441"/>
      <c r="BK3515" s="441"/>
    </row>
    <row r="3516" spans="1:63" x14ac:dyDescent="0.25">
      <c r="A3516" s="443"/>
      <c r="B3516" s="438"/>
      <c r="C3516" s="441"/>
      <c r="D3516" s="441"/>
      <c r="E3516" s="441"/>
      <c r="I3516" s="442"/>
      <c r="Q3516" s="443"/>
      <c r="S3516" s="443"/>
      <c r="T3516" s="441"/>
      <c r="U3516" s="444"/>
      <c r="V3516" s="438"/>
      <c r="W3516" s="443"/>
      <c r="X3516" s="443"/>
      <c r="Y3516" s="441"/>
      <c r="Z3516" s="445"/>
      <c r="AA3516" s="441"/>
      <c r="AB3516" s="443"/>
      <c r="AC3516" s="441"/>
      <c r="AD3516" s="444"/>
      <c r="AG3516" s="441"/>
      <c r="AH3516" s="441"/>
      <c r="AI3516" s="443"/>
      <c r="AL3516" s="441"/>
      <c r="AN3516" s="441"/>
      <c r="AO3516" s="443"/>
      <c r="AP3516" s="441"/>
      <c r="AQ3516" s="441"/>
      <c r="AR3516" s="441"/>
      <c r="AS3516" s="441"/>
      <c r="AT3516" s="441"/>
      <c r="AU3516" s="441"/>
      <c r="AV3516" s="443"/>
      <c r="AW3516" s="442"/>
      <c r="AY3516" s="441"/>
      <c r="BC3516" s="441"/>
      <c r="BD3516" s="441"/>
      <c r="BE3516" s="441"/>
      <c r="BF3516" s="441"/>
      <c r="BG3516" s="441"/>
      <c r="BH3516" s="441"/>
      <c r="BI3516" s="441"/>
      <c r="BJ3516" s="441"/>
      <c r="BK3516" s="441"/>
    </row>
    <row r="3517" spans="1:63" x14ac:dyDescent="0.25">
      <c r="A3517" s="443"/>
      <c r="B3517" s="438"/>
      <c r="C3517" s="441"/>
      <c r="D3517" s="441"/>
      <c r="E3517" s="441"/>
      <c r="I3517" s="442"/>
      <c r="Q3517" s="443"/>
      <c r="S3517" s="443"/>
      <c r="T3517" s="441"/>
      <c r="U3517" s="444"/>
      <c r="V3517" s="438"/>
      <c r="W3517" s="443"/>
      <c r="X3517" s="443"/>
      <c r="Y3517" s="441"/>
      <c r="Z3517" s="445"/>
      <c r="AA3517" s="441"/>
      <c r="AB3517" s="443"/>
      <c r="AC3517" s="441"/>
      <c r="AD3517" s="444"/>
      <c r="AG3517" s="441"/>
      <c r="AH3517" s="441"/>
      <c r="AI3517" s="443"/>
      <c r="AL3517" s="441"/>
      <c r="AN3517" s="441"/>
      <c r="AO3517" s="443"/>
      <c r="AP3517" s="441"/>
      <c r="AQ3517" s="441"/>
      <c r="AR3517" s="441"/>
      <c r="AS3517" s="441"/>
      <c r="AT3517" s="441"/>
      <c r="AU3517" s="441"/>
      <c r="AV3517" s="443"/>
      <c r="AW3517" s="442"/>
      <c r="AY3517" s="441"/>
      <c r="BC3517" s="441"/>
      <c r="BD3517" s="441"/>
      <c r="BE3517" s="441"/>
      <c r="BF3517" s="441"/>
      <c r="BG3517" s="441"/>
      <c r="BH3517" s="441"/>
      <c r="BI3517" s="441"/>
      <c r="BJ3517" s="441"/>
      <c r="BK3517" s="441"/>
    </row>
    <row r="3518" spans="1:63" x14ac:dyDescent="0.25">
      <c r="A3518" s="443"/>
      <c r="B3518" s="438"/>
      <c r="C3518" s="441"/>
      <c r="D3518" s="441"/>
      <c r="E3518" s="441"/>
      <c r="I3518" s="442"/>
      <c r="Q3518" s="443"/>
      <c r="S3518" s="443"/>
      <c r="T3518" s="441"/>
      <c r="U3518" s="444"/>
      <c r="V3518" s="438"/>
      <c r="W3518" s="443"/>
      <c r="X3518" s="443"/>
      <c r="Y3518" s="441"/>
      <c r="Z3518" s="445"/>
      <c r="AA3518" s="441"/>
      <c r="AB3518" s="443"/>
      <c r="AC3518" s="441"/>
      <c r="AD3518" s="444"/>
      <c r="AG3518" s="441"/>
      <c r="AH3518" s="441"/>
      <c r="AI3518" s="443"/>
      <c r="AL3518" s="441"/>
      <c r="AN3518" s="441"/>
      <c r="AO3518" s="443"/>
      <c r="AP3518" s="441"/>
      <c r="AQ3518" s="441"/>
      <c r="AR3518" s="441"/>
      <c r="AS3518" s="441"/>
      <c r="AT3518" s="441"/>
      <c r="AU3518" s="441"/>
      <c r="AV3518" s="443"/>
      <c r="AW3518" s="442"/>
      <c r="AY3518" s="441"/>
      <c r="BC3518" s="441"/>
      <c r="BD3518" s="441"/>
      <c r="BE3518" s="441"/>
      <c r="BF3518" s="441"/>
      <c r="BG3518" s="441"/>
      <c r="BH3518" s="441"/>
      <c r="BI3518" s="441"/>
      <c r="BJ3518" s="441"/>
      <c r="BK3518" s="441"/>
    </row>
    <row r="3519" spans="1:63" x14ac:dyDescent="0.25">
      <c r="A3519" s="443"/>
      <c r="B3519" s="438"/>
      <c r="C3519" s="441"/>
      <c r="D3519" s="441"/>
      <c r="E3519" s="441"/>
      <c r="I3519" s="442"/>
      <c r="Q3519" s="443"/>
      <c r="S3519" s="443"/>
      <c r="T3519" s="441"/>
      <c r="U3519" s="444"/>
      <c r="V3519" s="438"/>
      <c r="W3519" s="443"/>
      <c r="X3519" s="443"/>
      <c r="Y3519" s="441"/>
      <c r="Z3519" s="445"/>
      <c r="AA3519" s="441"/>
      <c r="AB3519" s="443"/>
      <c r="AC3519" s="441"/>
      <c r="AD3519" s="444"/>
      <c r="AG3519" s="441"/>
      <c r="AH3519" s="441"/>
      <c r="AI3519" s="443"/>
      <c r="AL3519" s="441"/>
      <c r="AN3519" s="441"/>
      <c r="AO3519" s="443"/>
      <c r="AP3519" s="441"/>
      <c r="AQ3519" s="441"/>
      <c r="AR3519" s="441"/>
      <c r="AS3519" s="441"/>
      <c r="AT3519" s="441"/>
      <c r="AU3519" s="441"/>
      <c r="AV3519" s="443"/>
      <c r="AW3519" s="442"/>
      <c r="AY3519" s="441"/>
      <c r="BC3519" s="441"/>
      <c r="BD3519" s="441"/>
      <c r="BE3519" s="441"/>
      <c r="BF3519" s="441"/>
      <c r="BG3519" s="441"/>
      <c r="BH3519" s="441"/>
      <c r="BI3519" s="441"/>
      <c r="BJ3519" s="441"/>
      <c r="BK3519" s="441"/>
    </row>
    <row r="3520" spans="1:63" x14ac:dyDescent="0.25">
      <c r="A3520" s="443"/>
      <c r="B3520" s="438"/>
      <c r="C3520" s="441"/>
      <c r="D3520" s="441"/>
      <c r="E3520" s="441"/>
      <c r="I3520" s="442"/>
      <c r="Q3520" s="443"/>
      <c r="S3520" s="443"/>
      <c r="T3520" s="441"/>
      <c r="U3520" s="444"/>
      <c r="V3520" s="438"/>
      <c r="W3520" s="443"/>
      <c r="X3520" s="443"/>
      <c r="Y3520" s="441"/>
      <c r="Z3520" s="445"/>
      <c r="AA3520" s="441"/>
      <c r="AB3520" s="443"/>
      <c r="AC3520" s="441"/>
      <c r="AD3520" s="444"/>
      <c r="AG3520" s="441"/>
      <c r="AH3520" s="441"/>
      <c r="AI3520" s="443"/>
      <c r="AL3520" s="441"/>
      <c r="AN3520" s="441"/>
      <c r="AO3520" s="443"/>
      <c r="AP3520" s="441"/>
      <c r="AQ3520" s="441"/>
      <c r="AR3520" s="441"/>
      <c r="AS3520" s="441"/>
      <c r="AT3520" s="441"/>
      <c r="AU3520" s="441"/>
      <c r="AV3520" s="443"/>
      <c r="AW3520" s="442"/>
      <c r="AY3520" s="441"/>
      <c r="BC3520" s="441"/>
      <c r="BD3520" s="441"/>
      <c r="BE3520" s="441"/>
      <c r="BF3520" s="441"/>
      <c r="BG3520" s="441"/>
      <c r="BH3520" s="441"/>
      <c r="BI3520" s="441"/>
      <c r="BJ3520" s="441"/>
      <c r="BK3520" s="441"/>
    </row>
    <row r="3521" spans="1:63" x14ac:dyDescent="0.25">
      <c r="A3521" s="443"/>
      <c r="B3521" s="438"/>
      <c r="C3521" s="441"/>
      <c r="D3521" s="441"/>
      <c r="E3521" s="441"/>
      <c r="I3521" s="442"/>
      <c r="Q3521" s="443"/>
      <c r="S3521" s="443"/>
      <c r="T3521" s="441"/>
      <c r="U3521" s="444"/>
      <c r="V3521" s="438"/>
      <c r="W3521" s="443"/>
      <c r="X3521" s="443"/>
      <c r="Y3521" s="441"/>
      <c r="Z3521" s="445"/>
      <c r="AA3521" s="441"/>
      <c r="AB3521" s="443"/>
      <c r="AC3521" s="441"/>
      <c r="AD3521" s="444"/>
      <c r="AG3521" s="441"/>
      <c r="AH3521" s="441"/>
      <c r="AI3521" s="443"/>
      <c r="AL3521" s="441"/>
      <c r="AN3521" s="441"/>
      <c r="AO3521" s="443"/>
      <c r="AP3521" s="441"/>
      <c r="AQ3521" s="441"/>
      <c r="AR3521" s="441"/>
      <c r="AS3521" s="441"/>
      <c r="AT3521" s="441"/>
      <c r="AU3521" s="441"/>
      <c r="AV3521" s="443"/>
      <c r="AW3521" s="442"/>
      <c r="AY3521" s="441"/>
      <c r="BC3521" s="441"/>
      <c r="BD3521" s="441"/>
      <c r="BE3521" s="441"/>
      <c r="BF3521" s="441"/>
      <c r="BG3521" s="441"/>
      <c r="BH3521" s="441"/>
      <c r="BI3521" s="441"/>
      <c r="BJ3521" s="441"/>
      <c r="BK3521" s="441"/>
    </row>
    <row r="3522" spans="1:63" x14ac:dyDescent="0.25">
      <c r="A3522" s="443"/>
      <c r="B3522" s="438"/>
      <c r="C3522" s="441"/>
      <c r="D3522" s="441"/>
      <c r="E3522" s="441"/>
      <c r="I3522" s="442"/>
      <c r="Q3522" s="443"/>
      <c r="S3522" s="443"/>
      <c r="T3522" s="441"/>
      <c r="U3522" s="444"/>
      <c r="V3522" s="438"/>
      <c r="W3522" s="443"/>
      <c r="X3522" s="443"/>
      <c r="Y3522" s="441"/>
      <c r="Z3522" s="445"/>
      <c r="AA3522" s="441"/>
      <c r="AB3522" s="443"/>
      <c r="AC3522" s="441"/>
      <c r="AD3522" s="444"/>
      <c r="AG3522" s="441"/>
      <c r="AH3522" s="441"/>
      <c r="AI3522" s="443"/>
      <c r="AL3522" s="441"/>
      <c r="AN3522" s="441"/>
      <c r="AO3522" s="443"/>
      <c r="AP3522" s="441"/>
      <c r="AQ3522" s="441"/>
      <c r="AR3522" s="441"/>
      <c r="AS3522" s="441"/>
      <c r="AT3522" s="441"/>
      <c r="AU3522" s="441"/>
      <c r="AV3522" s="443"/>
      <c r="AW3522" s="442"/>
      <c r="AY3522" s="441"/>
      <c r="BC3522" s="441"/>
      <c r="BD3522" s="441"/>
      <c r="BE3522" s="441"/>
      <c r="BF3522" s="441"/>
      <c r="BG3522" s="441"/>
      <c r="BH3522" s="441"/>
      <c r="BI3522" s="441"/>
      <c r="BJ3522" s="441"/>
      <c r="BK3522" s="441"/>
    </row>
    <row r="3523" spans="1:63" x14ac:dyDescent="0.25">
      <c r="A3523" s="443"/>
      <c r="B3523" s="438"/>
      <c r="C3523" s="441"/>
      <c r="D3523" s="441"/>
      <c r="E3523" s="441"/>
      <c r="I3523" s="442"/>
      <c r="Q3523" s="443"/>
      <c r="S3523" s="443"/>
      <c r="T3523" s="441"/>
      <c r="U3523" s="444"/>
      <c r="V3523" s="438"/>
      <c r="W3523" s="443"/>
      <c r="X3523" s="443"/>
      <c r="Y3523" s="441"/>
      <c r="Z3523" s="445"/>
      <c r="AA3523" s="441"/>
      <c r="AB3523" s="443"/>
      <c r="AC3523" s="441"/>
      <c r="AD3523" s="444"/>
      <c r="AG3523" s="441"/>
      <c r="AH3523" s="441"/>
      <c r="AI3523" s="443"/>
      <c r="AL3523" s="441"/>
      <c r="AN3523" s="441"/>
      <c r="AO3523" s="443"/>
      <c r="AP3523" s="441"/>
      <c r="AQ3523" s="441"/>
      <c r="AR3523" s="441"/>
      <c r="AS3523" s="441"/>
      <c r="AT3523" s="441"/>
      <c r="AU3523" s="441"/>
      <c r="AV3523" s="443"/>
      <c r="AW3523" s="442"/>
      <c r="AY3523" s="441"/>
      <c r="BC3523" s="441"/>
      <c r="BD3523" s="441"/>
      <c r="BE3523" s="441"/>
      <c r="BF3523" s="441"/>
      <c r="BG3523" s="441"/>
      <c r="BH3523" s="441"/>
      <c r="BI3523" s="441"/>
      <c r="BJ3523" s="441"/>
      <c r="BK3523" s="441"/>
    </row>
    <row r="3524" spans="1:63" x14ac:dyDescent="0.25">
      <c r="A3524" s="443"/>
      <c r="B3524" s="438"/>
      <c r="C3524" s="441"/>
      <c r="D3524" s="441"/>
      <c r="E3524" s="441"/>
      <c r="I3524" s="442"/>
      <c r="Q3524" s="443"/>
      <c r="S3524" s="443"/>
      <c r="T3524" s="441"/>
      <c r="U3524" s="444"/>
      <c r="V3524" s="438"/>
      <c r="W3524" s="443"/>
      <c r="X3524" s="443"/>
      <c r="Y3524" s="441"/>
      <c r="Z3524" s="445"/>
      <c r="AA3524" s="441"/>
      <c r="AB3524" s="443"/>
      <c r="AC3524" s="441"/>
      <c r="AD3524" s="444"/>
      <c r="AG3524" s="441"/>
      <c r="AH3524" s="441"/>
      <c r="AI3524" s="443"/>
      <c r="AL3524" s="441"/>
      <c r="AN3524" s="441"/>
      <c r="AO3524" s="443"/>
      <c r="AP3524" s="441"/>
      <c r="AQ3524" s="441"/>
      <c r="AR3524" s="441"/>
      <c r="AS3524" s="441"/>
      <c r="AT3524" s="441"/>
      <c r="AU3524" s="441"/>
      <c r="AV3524" s="443"/>
      <c r="AW3524" s="442"/>
      <c r="AY3524" s="441"/>
      <c r="BC3524" s="441"/>
      <c r="BD3524" s="441"/>
      <c r="BE3524" s="441"/>
      <c r="BF3524" s="441"/>
      <c r="BG3524" s="441"/>
      <c r="BH3524" s="441"/>
      <c r="BI3524" s="441"/>
      <c r="BJ3524" s="441"/>
      <c r="BK3524" s="441"/>
    </row>
    <row r="3525" spans="1:63" x14ac:dyDescent="0.25">
      <c r="A3525" s="443"/>
      <c r="B3525" s="438"/>
      <c r="C3525" s="441"/>
      <c r="D3525" s="441"/>
      <c r="E3525" s="441"/>
      <c r="I3525" s="442"/>
      <c r="Q3525" s="443"/>
      <c r="S3525" s="443"/>
      <c r="T3525" s="441"/>
      <c r="U3525" s="444"/>
      <c r="V3525" s="438"/>
      <c r="W3525" s="443"/>
      <c r="X3525" s="443"/>
      <c r="Y3525" s="441"/>
      <c r="Z3525" s="445"/>
      <c r="AA3525" s="441"/>
      <c r="AB3525" s="443"/>
      <c r="AC3525" s="441"/>
      <c r="AD3525" s="444"/>
      <c r="AG3525" s="441"/>
      <c r="AH3525" s="441"/>
      <c r="AI3525" s="443"/>
      <c r="AL3525" s="441"/>
      <c r="AN3525" s="441"/>
      <c r="AO3525" s="443"/>
      <c r="AP3525" s="441"/>
      <c r="AQ3525" s="441"/>
      <c r="AR3525" s="441"/>
      <c r="AS3525" s="441"/>
      <c r="AT3525" s="441"/>
      <c r="AU3525" s="441"/>
      <c r="AV3525" s="443"/>
      <c r="AW3525" s="442"/>
      <c r="AY3525" s="441"/>
      <c r="BC3525" s="441"/>
      <c r="BD3525" s="441"/>
      <c r="BE3525" s="441"/>
      <c r="BF3525" s="441"/>
      <c r="BG3525" s="441"/>
      <c r="BH3525" s="441"/>
      <c r="BI3525" s="441"/>
      <c r="BJ3525" s="441"/>
      <c r="BK3525" s="441"/>
    </row>
    <row r="3526" spans="1:63" x14ac:dyDescent="0.25">
      <c r="A3526" s="443"/>
      <c r="B3526" s="438"/>
      <c r="C3526" s="441"/>
      <c r="D3526" s="441"/>
      <c r="E3526" s="441"/>
      <c r="I3526" s="442"/>
      <c r="Q3526" s="443"/>
      <c r="S3526" s="443"/>
      <c r="T3526" s="441"/>
      <c r="U3526" s="444"/>
      <c r="V3526" s="438"/>
      <c r="W3526" s="443"/>
      <c r="X3526" s="443"/>
      <c r="Y3526" s="441"/>
      <c r="Z3526" s="445"/>
      <c r="AA3526" s="441"/>
      <c r="AB3526" s="443"/>
      <c r="AC3526" s="441"/>
      <c r="AD3526" s="444"/>
      <c r="AG3526" s="441"/>
      <c r="AH3526" s="441"/>
      <c r="AI3526" s="443"/>
      <c r="AL3526" s="441"/>
      <c r="AN3526" s="441"/>
      <c r="AO3526" s="443"/>
      <c r="AP3526" s="441"/>
      <c r="AQ3526" s="441"/>
      <c r="AR3526" s="441"/>
      <c r="AS3526" s="441"/>
      <c r="AT3526" s="441"/>
      <c r="AU3526" s="441"/>
      <c r="AV3526" s="443"/>
      <c r="AW3526" s="442"/>
      <c r="AY3526" s="441"/>
      <c r="BC3526" s="441"/>
      <c r="BD3526" s="441"/>
      <c r="BE3526" s="441"/>
      <c r="BF3526" s="441"/>
      <c r="BG3526" s="441"/>
      <c r="BH3526" s="441"/>
      <c r="BI3526" s="441"/>
      <c r="BJ3526" s="441"/>
      <c r="BK3526" s="441"/>
    </row>
    <row r="3527" spans="1:63" x14ac:dyDescent="0.25">
      <c r="A3527" s="443"/>
      <c r="B3527" s="438"/>
      <c r="C3527" s="441"/>
      <c r="D3527" s="441"/>
      <c r="E3527" s="441"/>
      <c r="I3527" s="442"/>
      <c r="Q3527" s="443"/>
      <c r="S3527" s="443"/>
      <c r="T3527" s="441"/>
      <c r="U3527" s="444"/>
      <c r="V3527" s="438"/>
      <c r="W3527" s="443"/>
      <c r="X3527" s="443"/>
      <c r="Y3527" s="441"/>
      <c r="Z3527" s="445"/>
      <c r="AA3527" s="441"/>
      <c r="AB3527" s="443"/>
      <c r="AC3527" s="441"/>
      <c r="AD3527" s="444"/>
      <c r="AG3527" s="441"/>
      <c r="AH3527" s="441"/>
      <c r="AI3527" s="443"/>
      <c r="AL3527" s="441"/>
      <c r="AN3527" s="441"/>
      <c r="AO3527" s="443"/>
      <c r="AP3527" s="441"/>
      <c r="AQ3527" s="441"/>
      <c r="AR3527" s="441"/>
      <c r="AS3527" s="441"/>
      <c r="AT3527" s="441"/>
      <c r="AU3527" s="441"/>
      <c r="AV3527" s="443"/>
      <c r="AW3527" s="442"/>
      <c r="AY3527" s="441"/>
      <c r="BC3527" s="441"/>
      <c r="BD3527" s="441"/>
      <c r="BE3527" s="441"/>
      <c r="BF3527" s="441"/>
      <c r="BG3527" s="441"/>
      <c r="BH3527" s="441"/>
      <c r="BI3527" s="441"/>
      <c r="BJ3527" s="441"/>
      <c r="BK3527" s="441"/>
    </row>
    <row r="3528" spans="1:63" x14ac:dyDescent="0.25">
      <c r="A3528" s="443"/>
      <c r="B3528" s="438"/>
      <c r="C3528" s="441"/>
      <c r="D3528" s="441"/>
      <c r="E3528" s="441"/>
      <c r="I3528" s="442"/>
      <c r="Q3528" s="443"/>
      <c r="S3528" s="443"/>
      <c r="T3528" s="441"/>
      <c r="U3528" s="444"/>
      <c r="V3528" s="438"/>
      <c r="W3528" s="443"/>
      <c r="X3528" s="443"/>
      <c r="Y3528" s="441"/>
      <c r="Z3528" s="445"/>
      <c r="AA3528" s="441"/>
      <c r="AB3528" s="443"/>
      <c r="AC3528" s="441"/>
      <c r="AD3528" s="444"/>
      <c r="AG3528" s="441"/>
      <c r="AH3528" s="441"/>
      <c r="AI3528" s="443"/>
      <c r="AL3528" s="441"/>
      <c r="AN3528" s="441"/>
      <c r="AO3528" s="443"/>
      <c r="AP3528" s="441"/>
      <c r="AQ3528" s="441"/>
      <c r="AR3528" s="441"/>
      <c r="AS3528" s="441"/>
      <c r="AT3528" s="441"/>
      <c r="AU3528" s="441"/>
      <c r="AV3528" s="443"/>
      <c r="AW3528" s="442"/>
      <c r="AY3528" s="441"/>
      <c r="BC3528" s="441"/>
      <c r="BD3528" s="441"/>
      <c r="BE3528" s="441"/>
      <c r="BF3528" s="441"/>
      <c r="BG3528" s="441"/>
      <c r="BH3528" s="441"/>
      <c r="BI3528" s="441"/>
      <c r="BJ3528" s="441"/>
      <c r="BK3528" s="441"/>
    </row>
    <row r="3529" spans="1:63" x14ac:dyDescent="0.25">
      <c r="A3529" s="443"/>
      <c r="B3529" s="438"/>
      <c r="C3529" s="441"/>
      <c r="D3529" s="441"/>
      <c r="E3529" s="441"/>
      <c r="I3529" s="442"/>
      <c r="Q3529" s="443"/>
      <c r="S3529" s="443"/>
      <c r="T3529" s="441"/>
      <c r="U3529" s="444"/>
      <c r="V3529" s="438"/>
      <c r="W3529" s="443"/>
      <c r="X3529" s="443"/>
      <c r="Y3529" s="441"/>
      <c r="Z3529" s="445"/>
      <c r="AA3529" s="441"/>
      <c r="AB3529" s="443"/>
      <c r="AC3529" s="441"/>
      <c r="AD3529" s="444"/>
      <c r="AG3529" s="441"/>
      <c r="AH3529" s="441"/>
      <c r="AI3529" s="443"/>
      <c r="AL3529" s="441"/>
      <c r="AN3529" s="441"/>
      <c r="AO3529" s="443"/>
      <c r="AP3529" s="441"/>
      <c r="AQ3529" s="441"/>
      <c r="AR3529" s="441"/>
      <c r="AS3529" s="441"/>
      <c r="AT3529" s="441"/>
      <c r="AU3529" s="441"/>
      <c r="AV3529" s="443"/>
      <c r="AW3529" s="442"/>
      <c r="AY3529" s="441"/>
      <c r="BC3529" s="441"/>
      <c r="BD3529" s="441"/>
      <c r="BE3529" s="441"/>
      <c r="BF3529" s="441"/>
      <c r="BG3529" s="441"/>
      <c r="BH3529" s="441"/>
      <c r="BI3529" s="441"/>
      <c r="BJ3529" s="441"/>
      <c r="BK3529" s="441"/>
    </row>
    <row r="3530" spans="1:63" x14ac:dyDescent="0.25">
      <c r="A3530" s="443"/>
      <c r="B3530" s="438"/>
      <c r="C3530" s="441"/>
      <c r="D3530" s="441"/>
      <c r="E3530" s="441"/>
      <c r="I3530" s="442"/>
      <c r="Q3530" s="443"/>
      <c r="S3530" s="443"/>
      <c r="T3530" s="441"/>
      <c r="U3530" s="444"/>
      <c r="V3530" s="438"/>
      <c r="W3530" s="443"/>
      <c r="X3530" s="443"/>
      <c r="Y3530" s="441"/>
      <c r="Z3530" s="445"/>
      <c r="AA3530" s="441"/>
      <c r="AB3530" s="443"/>
      <c r="AC3530" s="441"/>
      <c r="AD3530" s="444"/>
      <c r="AG3530" s="441"/>
      <c r="AH3530" s="441"/>
      <c r="AI3530" s="443"/>
      <c r="AL3530" s="441"/>
      <c r="AN3530" s="441"/>
      <c r="AO3530" s="443"/>
      <c r="AP3530" s="441"/>
      <c r="AQ3530" s="441"/>
      <c r="AR3530" s="441"/>
      <c r="AS3530" s="441"/>
      <c r="AT3530" s="441"/>
      <c r="AU3530" s="441"/>
      <c r="AV3530" s="443"/>
      <c r="AW3530" s="442"/>
      <c r="AY3530" s="441"/>
      <c r="BC3530" s="441"/>
      <c r="BD3530" s="441"/>
      <c r="BE3530" s="441"/>
      <c r="BF3530" s="441"/>
      <c r="BG3530" s="441"/>
      <c r="BH3530" s="441"/>
      <c r="BI3530" s="441"/>
      <c r="BJ3530" s="441"/>
      <c r="BK3530" s="441"/>
    </row>
    <row r="3531" spans="1:63" x14ac:dyDescent="0.25">
      <c r="A3531" s="443"/>
      <c r="B3531" s="438"/>
      <c r="C3531" s="441"/>
      <c r="D3531" s="441"/>
      <c r="E3531" s="441"/>
      <c r="I3531" s="442"/>
      <c r="Q3531" s="443"/>
      <c r="S3531" s="443"/>
      <c r="T3531" s="441"/>
      <c r="U3531" s="444"/>
      <c r="V3531" s="438"/>
      <c r="W3531" s="443"/>
      <c r="X3531" s="443"/>
      <c r="Y3531" s="441"/>
      <c r="Z3531" s="445"/>
      <c r="AA3531" s="441"/>
      <c r="AB3531" s="443"/>
      <c r="AC3531" s="441"/>
      <c r="AD3531" s="444"/>
      <c r="AG3531" s="441"/>
      <c r="AH3531" s="441"/>
      <c r="AI3531" s="443"/>
      <c r="AL3531" s="441"/>
      <c r="AN3531" s="441"/>
      <c r="AO3531" s="443"/>
      <c r="AP3531" s="441"/>
      <c r="AQ3531" s="441"/>
      <c r="AR3531" s="441"/>
      <c r="AS3531" s="441"/>
      <c r="AT3531" s="441"/>
      <c r="AU3531" s="441"/>
      <c r="AV3531" s="443"/>
      <c r="AW3531" s="442"/>
      <c r="AY3531" s="441"/>
      <c r="BC3531" s="441"/>
      <c r="BD3531" s="441"/>
      <c r="BE3531" s="441"/>
      <c r="BF3531" s="441"/>
      <c r="BG3531" s="441"/>
      <c r="BH3531" s="441"/>
      <c r="BI3531" s="441"/>
      <c r="BJ3531" s="441"/>
      <c r="BK3531" s="441"/>
    </row>
    <row r="3532" spans="1:63" x14ac:dyDescent="0.25">
      <c r="A3532" s="443"/>
      <c r="B3532" s="438"/>
      <c r="C3532" s="441"/>
      <c r="D3532" s="441"/>
      <c r="E3532" s="441"/>
      <c r="I3532" s="442"/>
      <c r="Q3532" s="443"/>
      <c r="S3532" s="443"/>
      <c r="T3532" s="441"/>
      <c r="U3532" s="444"/>
      <c r="V3532" s="438"/>
      <c r="W3532" s="443"/>
      <c r="X3532" s="443"/>
      <c r="Y3532" s="441"/>
      <c r="Z3532" s="445"/>
      <c r="AA3532" s="441"/>
      <c r="AB3532" s="443"/>
      <c r="AC3532" s="441"/>
      <c r="AD3532" s="444"/>
      <c r="AG3532" s="441"/>
      <c r="AH3532" s="441"/>
      <c r="AI3532" s="443"/>
      <c r="AL3532" s="441"/>
      <c r="AN3532" s="441"/>
      <c r="AO3532" s="443"/>
      <c r="AP3532" s="441"/>
      <c r="AQ3532" s="441"/>
      <c r="AR3532" s="441"/>
      <c r="AS3532" s="441"/>
      <c r="AT3532" s="441"/>
      <c r="AU3532" s="441"/>
      <c r="AV3532" s="443"/>
      <c r="AW3532" s="442"/>
      <c r="AY3532" s="441"/>
      <c r="BC3532" s="441"/>
      <c r="BD3532" s="441"/>
      <c r="BE3532" s="441"/>
      <c r="BF3532" s="441"/>
      <c r="BG3532" s="441"/>
      <c r="BH3532" s="441"/>
      <c r="BI3532" s="441"/>
      <c r="BJ3532" s="441"/>
      <c r="BK3532" s="441"/>
    </row>
    <row r="3533" spans="1:63" x14ac:dyDescent="0.25">
      <c r="A3533" s="443"/>
      <c r="B3533" s="438"/>
      <c r="C3533" s="441"/>
      <c r="D3533" s="441"/>
      <c r="E3533" s="441"/>
      <c r="I3533" s="442"/>
      <c r="Q3533" s="443"/>
      <c r="S3533" s="443"/>
      <c r="T3533" s="441"/>
      <c r="U3533" s="444"/>
      <c r="V3533" s="438"/>
      <c r="W3533" s="443"/>
      <c r="X3533" s="443"/>
      <c r="Y3533" s="441"/>
      <c r="Z3533" s="445"/>
      <c r="AA3533" s="441"/>
      <c r="AB3533" s="443"/>
      <c r="AC3533" s="441"/>
      <c r="AD3533" s="444"/>
      <c r="AG3533" s="441"/>
      <c r="AH3533" s="441"/>
      <c r="AI3533" s="443"/>
      <c r="AL3533" s="441"/>
      <c r="AN3533" s="441"/>
      <c r="AO3533" s="443"/>
      <c r="AP3533" s="441"/>
      <c r="AQ3533" s="441"/>
      <c r="AR3533" s="441"/>
      <c r="AS3533" s="441"/>
      <c r="AT3533" s="441"/>
      <c r="AU3533" s="441"/>
      <c r="AV3533" s="443"/>
      <c r="AW3533" s="442"/>
      <c r="AY3533" s="441"/>
      <c r="BC3533" s="441"/>
      <c r="BD3533" s="441"/>
      <c r="BE3533" s="441"/>
      <c r="BF3533" s="441"/>
      <c r="BG3533" s="441"/>
      <c r="BH3533" s="441"/>
      <c r="BI3533" s="441"/>
      <c r="BJ3533" s="441"/>
      <c r="BK3533" s="441"/>
    </row>
    <row r="3534" spans="1:63" x14ac:dyDescent="0.25">
      <c r="A3534" s="443"/>
      <c r="B3534" s="438"/>
      <c r="C3534" s="441"/>
      <c r="D3534" s="441"/>
      <c r="E3534" s="441"/>
      <c r="I3534" s="442"/>
      <c r="Q3534" s="443"/>
      <c r="S3534" s="443"/>
      <c r="T3534" s="441"/>
      <c r="U3534" s="444"/>
      <c r="V3534" s="438"/>
      <c r="W3534" s="443"/>
      <c r="X3534" s="443"/>
      <c r="Y3534" s="441"/>
      <c r="Z3534" s="445"/>
      <c r="AA3534" s="441"/>
      <c r="AB3534" s="443"/>
      <c r="AC3534" s="441"/>
      <c r="AD3534" s="444"/>
      <c r="AG3534" s="441"/>
      <c r="AH3534" s="441"/>
      <c r="AI3534" s="443"/>
      <c r="AL3534" s="441"/>
      <c r="AN3534" s="441"/>
      <c r="AO3534" s="443"/>
      <c r="AP3534" s="441"/>
      <c r="AQ3534" s="441"/>
      <c r="AR3534" s="441"/>
      <c r="AS3534" s="441"/>
      <c r="AT3534" s="441"/>
      <c r="AU3534" s="441"/>
      <c r="AV3534" s="443"/>
      <c r="AW3534" s="442"/>
      <c r="AY3534" s="441"/>
      <c r="BC3534" s="441"/>
      <c r="BD3534" s="441"/>
      <c r="BE3534" s="441"/>
      <c r="BF3534" s="441"/>
      <c r="BG3534" s="441"/>
      <c r="BH3534" s="441"/>
      <c r="BI3534" s="441"/>
      <c r="BJ3534" s="441"/>
      <c r="BK3534" s="441"/>
    </row>
    <row r="3535" spans="1:63" x14ac:dyDescent="0.25">
      <c r="A3535" s="443"/>
      <c r="B3535" s="438"/>
      <c r="C3535" s="441"/>
      <c r="D3535" s="441"/>
      <c r="E3535" s="441"/>
      <c r="I3535" s="442"/>
      <c r="Q3535" s="443"/>
      <c r="S3535" s="443"/>
      <c r="T3535" s="441"/>
      <c r="U3535" s="444"/>
      <c r="V3535" s="438"/>
      <c r="W3535" s="443"/>
      <c r="X3535" s="443"/>
      <c r="Y3535" s="441"/>
      <c r="Z3535" s="445"/>
      <c r="AA3535" s="441"/>
      <c r="AB3535" s="443"/>
      <c r="AC3535" s="441"/>
      <c r="AD3535" s="444"/>
      <c r="AG3535" s="441"/>
      <c r="AH3535" s="441"/>
      <c r="AI3535" s="443"/>
      <c r="AL3535" s="441"/>
      <c r="AN3535" s="441"/>
      <c r="AO3535" s="443"/>
      <c r="AP3535" s="441"/>
      <c r="AQ3535" s="441"/>
      <c r="AR3535" s="441"/>
      <c r="AS3535" s="441"/>
      <c r="AT3535" s="441"/>
      <c r="AU3535" s="441"/>
      <c r="AV3535" s="443"/>
      <c r="AW3535" s="442"/>
      <c r="AY3535" s="441"/>
      <c r="BC3535" s="441"/>
      <c r="BD3535" s="441"/>
      <c r="BE3535" s="441"/>
      <c r="BF3535" s="441"/>
      <c r="BG3535" s="441"/>
      <c r="BH3535" s="441"/>
      <c r="BI3535" s="441"/>
      <c r="BJ3535" s="441"/>
      <c r="BK3535" s="441"/>
    </row>
    <row r="3536" spans="1:63" x14ac:dyDescent="0.25">
      <c r="A3536" s="443"/>
      <c r="B3536" s="438"/>
      <c r="C3536" s="441"/>
      <c r="D3536" s="441"/>
      <c r="E3536" s="441"/>
      <c r="I3536" s="442"/>
      <c r="Q3536" s="443"/>
      <c r="S3536" s="443"/>
      <c r="T3536" s="441"/>
      <c r="U3536" s="444"/>
      <c r="V3536" s="438"/>
      <c r="W3536" s="443"/>
      <c r="X3536" s="443"/>
      <c r="Y3536" s="441"/>
      <c r="Z3536" s="445"/>
      <c r="AA3536" s="441"/>
      <c r="AB3536" s="443"/>
      <c r="AC3536" s="441"/>
      <c r="AD3536" s="444"/>
      <c r="AG3536" s="441"/>
      <c r="AH3536" s="441"/>
      <c r="AI3536" s="443"/>
      <c r="AL3536" s="441"/>
      <c r="AN3536" s="441"/>
      <c r="AO3536" s="443"/>
      <c r="AP3536" s="441"/>
      <c r="AQ3536" s="441"/>
      <c r="AR3536" s="441"/>
      <c r="AS3536" s="441"/>
      <c r="AT3536" s="441"/>
      <c r="AU3536" s="441"/>
      <c r="AV3536" s="443"/>
      <c r="AW3536" s="442"/>
      <c r="AY3536" s="441"/>
      <c r="BC3536" s="441"/>
      <c r="BD3536" s="441"/>
      <c r="BE3536" s="441"/>
      <c r="BF3536" s="441"/>
      <c r="BG3536" s="441"/>
      <c r="BH3536" s="441"/>
      <c r="BI3536" s="441"/>
      <c r="BJ3536" s="441"/>
      <c r="BK3536" s="441"/>
    </row>
    <row r="3537" spans="1:63" x14ac:dyDescent="0.25">
      <c r="A3537" s="443"/>
      <c r="B3537" s="438"/>
      <c r="C3537" s="441"/>
      <c r="D3537" s="441"/>
      <c r="E3537" s="441"/>
      <c r="I3537" s="442"/>
      <c r="Q3537" s="443"/>
      <c r="S3537" s="443"/>
      <c r="T3537" s="441"/>
      <c r="U3537" s="444"/>
      <c r="V3537" s="438"/>
      <c r="W3537" s="443"/>
      <c r="X3537" s="443"/>
      <c r="Y3537" s="441"/>
      <c r="Z3537" s="445"/>
      <c r="AA3537" s="441"/>
      <c r="AB3537" s="443"/>
      <c r="AC3537" s="441"/>
      <c r="AD3537" s="444"/>
      <c r="AG3537" s="441"/>
      <c r="AH3537" s="441"/>
      <c r="AI3537" s="443"/>
      <c r="AL3537" s="441"/>
      <c r="AN3537" s="441"/>
      <c r="AO3537" s="443"/>
      <c r="AP3537" s="441"/>
      <c r="AQ3537" s="441"/>
      <c r="AR3537" s="441"/>
      <c r="AS3537" s="441"/>
      <c r="AT3537" s="441"/>
      <c r="AU3537" s="441"/>
      <c r="AV3537" s="443"/>
      <c r="AW3537" s="442"/>
      <c r="AY3537" s="441"/>
      <c r="BC3537" s="441"/>
      <c r="BD3537" s="441"/>
      <c r="BE3537" s="441"/>
      <c r="BF3537" s="441"/>
      <c r="BG3537" s="441"/>
      <c r="BH3537" s="441"/>
      <c r="BI3537" s="441"/>
      <c r="BJ3537" s="441"/>
      <c r="BK3537" s="441"/>
    </row>
    <row r="3538" spans="1:63" x14ac:dyDescent="0.25">
      <c r="A3538" s="443"/>
      <c r="B3538" s="438"/>
      <c r="C3538" s="441"/>
      <c r="D3538" s="441"/>
      <c r="E3538" s="441"/>
      <c r="I3538" s="442"/>
      <c r="Q3538" s="443"/>
      <c r="S3538" s="443"/>
      <c r="T3538" s="441"/>
      <c r="U3538" s="444"/>
      <c r="V3538" s="438"/>
      <c r="W3538" s="443"/>
      <c r="X3538" s="443"/>
      <c r="Y3538" s="441"/>
      <c r="Z3538" s="445"/>
      <c r="AA3538" s="441"/>
      <c r="AB3538" s="443"/>
      <c r="AC3538" s="441"/>
      <c r="AD3538" s="444"/>
      <c r="AG3538" s="441"/>
      <c r="AH3538" s="441"/>
      <c r="AI3538" s="443"/>
      <c r="AL3538" s="441"/>
      <c r="AN3538" s="441"/>
      <c r="AO3538" s="443"/>
      <c r="AP3538" s="441"/>
      <c r="AQ3538" s="441"/>
      <c r="AR3538" s="441"/>
      <c r="AS3538" s="441"/>
      <c r="AT3538" s="441"/>
      <c r="AU3538" s="441"/>
      <c r="AV3538" s="443"/>
      <c r="AW3538" s="442"/>
      <c r="AY3538" s="441"/>
      <c r="BC3538" s="441"/>
      <c r="BD3538" s="441"/>
      <c r="BE3538" s="441"/>
      <c r="BF3538" s="441"/>
      <c r="BG3538" s="441"/>
      <c r="BH3538" s="441"/>
      <c r="BI3538" s="441"/>
      <c r="BJ3538" s="441"/>
      <c r="BK3538" s="441"/>
    </row>
    <row r="3539" spans="1:63" x14ac:dyDescent="0.25">
      <c r="A3539" s="443"/>
      <c r="B3539" s="438"/>
      <c r="C3539" s="441"/>
      <c r="D3539" s="441"/>
      <c r="E3539" s="441"/>
      <c r="I3539" s="442"/>
      <c r="Q3539" s="443"/>
      <c r="S3539" s="443"/>
      <c r="T3539" s="441"/>
      <c r="U3539" s="444"/>
      <c r="V3539" s="438"/>
      <c r="W3539" s="443"/>
      <c r="X3539" s="443"/>
      <c r="Y3539" s="441"/>
      <c r="Z3539" s="445"/>
      <c r="AA3539" s="441"/>
      <c r="AB3539" s="443"/>
      <c r="AC3539" s="441"/>
      <c r="AD3539" s="444"/>
      <c r="AG3539" s="441"/>
      <c r="AH3539" s="441"/>
      <c r="AI3539" s="443"/>
      <c r="AL3539" s="441"/>
      <c r="AN3539" s="441"/>
      <c r="AO3539" s="443"/>
      <c r="AP3539" s="441"/>
      <c r="AQ3539" s="441"/>
      <c r="AR3539" s="441"/>
      <c r="AS3539" s="441"/>
      <c r="AT3539" s="441"/>
      <c r="AU3539" s="441"/>
      <c r="AV3539" s="443"/>
      <c r="AW3539" s="442"/>
      <c r="AY3539" s="441"/>
      <c r="BC3539" s="441"/>
      <c r="BD3539" s="441"/>
      <c r="BE3539" s="441"/>
      <c r="BF3539" s="441"/>
      <c r="BG3539" s="441"/>
      <c r="BH3539" s="441"/>
      <c r="BI3539" s="441"/>
      <c r="BJ3539" s="441"/>
      <c r="BK3539" s="441"/>
    </row>
    <row r="3540" spans="1:63" x14ac:dyDescent="0.25">
      <c r="A3540" s="443"/>
      <c r="B3540" s="438"/>
      <c r="C3540" s="441"/>
      <c r="D3540" s="441"/>
      <c r="E3540" s="441"/>
      <c r="I3540" s="442"/>
      <c r="Q3540" s="443"/>
      <c r="S3540" s="443"/>
      <c r="T3540" s="441"/>
      <c r="U3540" s="444"/>
      <c r="V3540" s="438"/>
      <c r="W3540" s="443"/>
      <c r="X3540" s="443"/>
      <c r="Y3540" s="441"/>
      <c r="Z3540" s="445"/>
      <c r="AA3540" s="441"/>
      <c r="AB3540" s="443"/>
      <c r="AC3540" s="441"/>
      <c r="AD3540" s="444"/>
      <c r="AG3540" s="441"/>
      <c r="AH3540" s="441"/>
      <c r="AI3540" s="443"/>
      <c r="AL3540" s="441"/>
      <c r="AN3540" s="441"/>
      <c r="AO3540" s="443"/>
      <c r="AP3540" s="441"/>
      <c r="AQ3540" s="441"/>
      <c r="AR3540" s="441"/>
      <c r="AS3540" s="441"/>
      <c r="AT3540" s="441"/>
      <c r="AU3540" s="441"/>
      <c r="AV3540" s="443"/>
      <c r="AW3540" s="442"/>
      <c r="AY3540" s="441"/>
      <c r="BC3540" s="441"/>
      <c r="BD3540" s="441"/>
      <c r="BE3540" s="441"/>
      <c r="BF3540" s="441"/>
      <c r="BG3540" s="441"/>
      <c r="BH3540" s="441"/>
      <c r="BI3540" s="441"/>
      <c r="BJ3540" s="441"/>
      <c r="BK3540" s="441"/>
    </row>
    <row r="3541" spans="1:63" x14ac:dyDescent="0.25">
      <c r="A3541" s="443"/>
      <c r="B3541" s="438"/>
      <c r="C3541" s="441"/>
      <c r="D3541" s="441"/>
      <c r="E3541" s="441"/>
      <c r="I3541" s="442"/>
      <c r="Q3541" s="443"/>
      <c r="S3541" s="443"/>
      <c r="T3541" s="441"/>
      <c r="U3541" s="444"/>
      <c r="V3541" s="438"/>
      <c r="W3541" s="443"/>
      <c r="X3541" s="443"/>
      <c r="Y3541" s="441"/>
      <c r="Z3541" s="445"/>
      <c r="AA3541" s="441"/>
      <c r="AB3541" s="443"/>
      <c r="AC3541" s="441"/>
      <c r="AD3541" s="444"/>
      <c r="AG3541" s="441"/>
      <c r="AH3541" s="441"/>
      <c r="AI3541" s="443"/>
      <c r="AL3541" s="441"/>
      <c r="AN3541" s="441"/>
      <c r="AO3541" s="443"/>
      <c r="AP3541" s="441"/>
      <c r="AQ3541" s="441"/>
      <c r="AR3541" s="441"/>
      <c r="AS3541" s="441"/>
      <c r="AT3541" s="441"/>
      <c r="AU3541" s="441"/>
      <c r="AV3541" s="443"/>
      <c r="AW3541" s="442"/>
      <c r="AY3541" s="441"/>
      <c r="BC3541" s="441"/>
      <c r="BD3541" s="441"/>
      <c r="BE3541" s="441"/>
      <c r="BF3541" s="441"/>
      <c r="BG3541" s="441"/>
      <c r="BH3541" s="441"/>
      <c r="BI3541" s="441"/>
      <c r="BJ3541" s="441"/>
      <c r="BK3541" s="441"/>
    </row>
    <row r="3542" spans="1:63" x14ac:dyDescent="0.25">
      <c r="A3542" s="443"/>
      <c r="B3542" s="438"/>
      <c r="C3542" s="441"/>
      <c r="D3542" s="441"/>
      <c r="E3542" s="441"/>
      <c r="I3542" s="442"/>
      <c r="Q3542" s="443"/>
      <c r="S3542" s="443"/>
      <c r="T3542" s="441"/>
      <c r="U3542" s="444"/>
      <c r="V3542" s="438"/>
      <c r="W3542" s="443"/>
      <c r="X3542" s="443"/>
      <c r="Y3542" s="441"/>
      <c r="Z3542" s="445"/>
      <c r="AA3542" s="441"/>
      <c r="AB3542" s="443"/>
      <c r="AC3542" s="441"/>
      <c r="AD3542" s="444"/>
      <c r="AG3542" s="441"/>
      <c r="AH3542" s="441"/>
      <c r="AI3542" s="443"/>
      <c r="AL3542" s="441"/>
      <c r="AN3542" s="441"/>
      <c r="AO3542" s="443"/>
      <c r="AP3542" s="441"/>
      <c r="AQ3542" s="441"/>
      <c r="AR3542" s="441"/>
      <c r="AS3542" s="441"/>
      <c r="AT3542" s="441"/>
      <c r="AU3542" s="441"/>
      <c r="AV3542" s="443"/>
      <c r="AW3542" s="442"/>
      <c r="AY3542" s="441"/>
      <c r="BC3542" s="441"/>
      <c r="BD3542" s="441"/>
      <c r="BE3542" s="441"/>
      <c r="BF3542" s="441"/>
      <c r="BG3542" s="441"/>
      <c r="BH3542" s="441"/>
      <c r="BI3542" s="441"/>
      <c r="BJ3542" s="441"/>
      <c r="BK3542" s="441"/>
    </row>
    <row r="3543" spans="1:63" x14ac:dyDescent="0.25">
      <c r="A3543" s="443"/>
      <c r="B3543" s="438"/>
      <c r="C3543" s="441"/>
      <c r="D3543" s="441"/>
      <c r="E3543" s="441"/>
      <c r="I3543" s="442"/>
      <c r="Q3543" s="443"/>
      <c r="S3543" s="443"/>
      <c r="T3543" s="441"/>
      <c r="U3543" s="444"/>
      <c r="V3543" s="438"/>
      <c r="W3543" s="443"/>
      <c r="X3543" s="443"/>
      <c r="Y3543" s="441"/>
      <c r="Z3543" s="445"/>
      <c r="AA3543" s="441"/>
      <c r="AB3543" s="443"/>
      <c r="AC3543" s="441"/>
      <c r="AD3543" s="444"/>
      <c r="AG3543" s="441"/>
      <c r="AH3543" s="441"/>
      <c r="AI3543" s="443"/>
      <c r="AL3543" s="441"/>
      <c r="AN3543" s="441"/>
      <c r="AO3543" s="443"/>
      <c r="AP3543" s="441"/>
      <c r="AQ3543" s="441"/>
      <c r="AR3543" s="441"/>
      <c r="AS3543" s="441"/>
      <c r="AT3543" s="441"/>
      <c r="AU3543" s="441"/>
      <c r="AV3543" s="443"/>
      <c r="AW3543" s="442"/>
      <c r="AY3543" s="441"/>
      <c r="BC3543" s="441"/>
      <c r="BD3543" s="441"/>
      <c r="BE3543" s="441"/>
      <c r="BF3543" s="441"/>
      <c r="BG3543" s="441"/>
      <c r="BH3543" s="441"/>
      <c r="BI3543" s="441"/>
      <c r="BJ3543" s="441"/>
      <c r="BK3543" s="441"/>
    </row>
    <row r="3544" spans="1:63" x14ac:dyDescent="0.25">
      <c r="A3544" s="443"/>
      <c r="B3544" s="438"/>
      <c r="C3544" s="441"/>
      <c r="D3544" s="441"/>
      <c r="E3544" s="441"/>
      <c r="I3544" s="442"/>
      <c r="Q3544" s="443"/>
      <c r="S3544" s="443"/>
      <c r="T3544" s="441"/>
      <c r="U3544" s="444"/>
      <c r="V3544" s="438"/>
      <c r="W3544" s="443"/>
      <c r="X3544" s="443"/>
      <c r="Y3544" s="441"/>
      <c r="Z3544" s="445"/>
      <c r="AA3544" s="441"/>
      <c r="AB3544" s="443"/>
      <c r="AC3544" s="441"/>
      <c r="AD3544" s="444"/>
      <c r="AG3544" s="441"/>
      <c r="AH3544" s="441"/>
      <c r="AI3544" s="443"/>
      <c r="AL3544" s="441"/>
      <c r="AN3544" s="441"/>
      <c r="AO3544" s="443"/>
      <c r="AP3544" s="441"/>
      <c r="AQ3544" s="441"/>
      <c r="AR3544" s="441"/>
      <c r="AS3544" s="441"/>
      <c r="AT3544" s="441"/>
      <c r="AU3544" s="441"/>
      <c r="AV3544" s="443"/>
      <c r="AW3544" s="442"/>
      <c r="AY3544" s="441"/>
      <c r="BC3544" s="441"/>
      <c r="BD3544" s="441"/>
      <c r="BE3544" s="441"/>
      <c r="BF3544" s="441"/>
      <c r="BG3544" s="441"/>
      <c r="BH3544" s="441"/>
      <c r="BI3544" s="441"/>
      <c r="BJ3544" s="441"/>
      <c r="BK3544" s="441"/>
    </row>
    <row r="3545" spans="1:63" x14ac:dyDescent="0.25">
      <c r="A3545" s="443"/>
      <c r="B3545" s="438"/>
      <c r="C3545" s="441"/>
      <c r="D3545" s="441"/>
      <c r="E3545" s="441"/>
      <c r="I3545" s="442"/>
      <c r="Q3545" s="443"/>
      <c r="S3545" s="443"/>
      <c r="T3545" s="441"/>
      <c r="U3545" s="444"/>
      <c r="V3545" s="438"/>
      <c r="W3545" s="443"/>
      <c r="X3545" s="443"/>
      <c r="Y3545" s="441"/>
      <c r="Z3545" s="445"/>
      <c r="AA3545" s="441"/>
      <c r="AB3545" s="443"/>
      <c r="AC3545" s="441"/>
      <c r="AD3545" s="444"/>
      <c r="AG3545" s="441"/>
      <c r="AH3545" s="441"/>
      <c r="AI3545" s="443"/>
      <c r="AL3545" s="441"/>
      <c r="AN3545" s="441"/>
      <c r="AO3545" s="443"/>
      <c r="AP3545" s="441"/>
      <c r="AQ3545" s="441"/>
      <c r="AR3545" s="441"/>
      <c r="AS3545" s="441"/>
      <c r="AT3545" s="441"/>
      <c r="AU3545" s="441"/>
      <c r="AV3545" s="443"/>
      <c r="AW3545" s="442"/>
      <c r="AY3545" s="441"/>
      <c r="BC3545" s="441"/>
      <c r="BD3545" s="441"/>
      <c r="BE3545" s="441"/>
      <c r="BF3545" s="441"/>
      <c r="BG3545" s="441"/>
      <c r="BH3545" s="441"/>
      <c r="BI3545" s="441"/>
      <c r="BJ3545" s="441"/>
      <c r="BK3545" s="441"/>
    </row>
    <row r="3546" spans="1:63" x14ac:dyDescent="0.25">
      <c r="A3546" s="443"/>
      <c r="B3546" s="438"/>
      <c r="C3546" s="441"/>
      <c r="D3546" s="441"/>
      <c r="E3546" s="441"/>
      <c r="I3546" s="442"/>
      <c r="Q3546" s="443"/>
      <c r="S3546" s="443"/>
      <c r="T3546" s="441"/>
      <c r="U3546" s="444"/>
      <c r="V3546" s="438"/>
      <c r="W3546" s="443"/>
      <c r="X3546" s="443"/>
      <c r="Y3546" s="441"/>
      <c r="Z3546" s="445"/>
      <c r="AA3546" s="441"/>
      <c r="AB3546" s="443"/>
      <c r="AC3546" s="441"/>
      <c r="AD3546" s="444"/>
      <c r="AG3546" s="441"/>
      <c r="AH3546" s="441"/>
      <c r="AI3546" s="443"/>
      <c r="AL3546" s="441"/>
      <c r="AN3546" s="441"/>
      <c r="AO3546" s="443"/>
      <c r="AP3546" s="441"/>
      <c r="AQ3546" s="441"/>
      <c r="AR3546" s="441"/>
      <c r="AS3546" s="441"/>
      <c r="AT3546" s="441"/>
      <c r="AU3546" s="441"/>
      <c r="AV3546" s="443"/>
      <c r="AW3546" s="442"/>
      <c r="AY3546" s="441"/>
      <c r="BC3546" s="441"/>
      <c r="BD3546" s="441"/>
      <c r="BE3546" s="441"/>
      <c r="BF3546" s="441"/>
      <c r="BG3546" s="441"/>
      <c r="BH3546" s="441"/>
      <c r="BI3546" s="441"/>
      <c r="BJ3546" s="441"/>
      <c r="BK3546" s="441"/>
    </row>
    <row r="3547" spans="1:63" x14ac:dyDescent="0.25">
      <c r="A3547" s="443"/>
      <c r="B3547" s="438"/>
      <c r="C3547" s="441"/>
      <c r="D3547" s="441"/>
      <c r="E3547" s="441"/>
      <c r="I3547" s="442"/>
      <c r="Q3547" s="443"/>
      <c r="S3547" s="443"/>
      <c r="T3547" s="441"/>
      <c r="U3547" s="444"/>
      <c r="V3547" s="438"/>
      <c r="W3547" s="443"/>
      <c r="X3547" s="443"/>
      <c r="Y3547" s="441"/>
      <c r="Z3547" s="445"/>
      <c r="AA3547" s="441"/>
      <c r="AB3547" s="443"/>
      <c r="AC3547" s="441"/>
      <c r="AD3547" s="444"/>
      <c r="AG3547" s="441"/>
      <c r="AH3547" s="441"/>
      <c r="AI3547" s="443"/>
      <c r="AL3547" s="441"/>
      <c r="AN3547" s="441"/>
      <c r="AO3547" s="443"/>
      <c r="AP3547" s="441"/>
      <c r="AQ3547" s="441"/>
      <c r="AR3547" s="441"/>
      <c r="AS3547" s="441"/>
      <c r="AT3547" s="441"/>
      <c r="AU3547" s="441"/>
      <c r="AV3547" s="443"/>
      <c r="AW3547" s="442"/>
      <c r="AY3547" s="441"/>
      <c r="BC3547" s="441"/>
      <c r="BD3547" s="441"/>
      <c r="BE3547" s="441"/>
      <c r="BF3547" s="441"/>
      <c r="BG3547" s="441"/>
      <c r="BH3547" s="441"/>
      <c r="BI3547" s="441"/>
      <c r="BJ3547" s="441"/>
      <c r="BK3547" s="441"/>
    </row>
    <row r="3548" spans="1:63" x14ac:dyDescent="0.25">
      <c r="A3548" s="443"/>
      <c r="B3548" s="438"/>
      <c r="C3548" s="441"/>
      <c r="D3548" s="441"/>
      <c r="E3548" s="441"/>
      <c r="I3548" s="442"/>
      <c r="Q3548" s="443"/>
      <c r="S3548" s="443"/>
      <c r="T3548" s="441"/>
      <c r="U3548" s="444"/>
      <c r="V3548" s="438"/>
      <c r="W3548" s="443"/>
      <c r="X3548" s="443"/>
      <c r="Y3548" s="441"/>
      <c r="Z3548" s="445"/>
      <c r="AA3548" s="441"/>
      <c r="AB3548" s="443"/>
      <c r="AC3548" s="441"/>
      <c r="AD3548" s="444"/>
      <c r="AG3548" s="441"/>
      <c r="AH3548" s="441"/>
      <c r="AI3548" s="443"/>
      <c r="AL3548" s="441"/>
      <c r="AN3548" s="441"/>
      <c r="AO3548" s="443"/>
      <c r="AP3548" s="441"/>
      <c r="AQ3548" s="441"/>
      <c r="AR3548" s="441"/>
      <c r="AS3548" s="441"/>
      <c r="AT3548" s="441"/>
      <c r="AU3548" s="441"/>
      <c r="AV3548" s="443"/>
      <c r="AW3548" s="442"/>
      <c r="AY3548" s="441"/>
      <c r="BC3548" s="441"/>
      <c r="BD3548" s="441"/>
      <c r="BE3548" s="441"/>
      <c r="BF3548" s="441"/>
      <c r="BG3548" s="441"/>
      <c r="BH3548" s="441"/>
      <c r="BI3548" s="441"/>
      <c r="BJ3548" s="441"/>
      <c r="BK3548" s="441"/>
    </row>
    <row r="3549" spans="1:63" x14ac:dyDescent="0.25">
      <c r="A3549" s="443"/>
      <c r="B3549" s="438"/>
      <c r="C3549" s="441"/>
      <c r="D3549" s="441"/>
      <c r="E3549" s="441"/>
      <c r="I3549" s="442"/>
      <c r="Q3549" s="443"/>
      <c r="S3549" s="443"/>
      <c r="T3549" s="441"/>
      <c r="U3549" s="444"/>
      <c r="V3549" s="438"/>
      <c r="W3549" s="443"/>
      <c r="X3549" s="443"/>
      <c r="Y3549" s="441"/>
      <c r="Z3549" s="445"/>
      <c r="AA3549" s="441"/>
      <c r="AB3549" s="443"/>
      <c r="AC3549" s="441"/>
      <c r="AD3549" s="444"/>
      <c r="AG3549" s="441"/>
      <c r="AH3549" s="441"/>
      <c r="AI3549" s="443"/>
      <c r="AL3549" s="441"/>
      <c r="AN3549" s="441"/>
      <c r="AO3549" s="443"/>
      <c r="AP3549" s="441"/>
      <c r="AQ3549" s="441"/>
      <c r="AR3549" s="441"/>
      <c r="AS3549" s="441"/>
      <c r="AT3549" s="441"/>
      <c r="AU3549" s="441"/>
      <c r="AV3549" s="443"/>
      <c r="AW3549" s="442"/>
      <c r="AY3549" s="441"/>
      <c r="BC3549" s="441"/>
      <c r="BD3549" s="441"/>
      <c r="BE3549" s="441"/>
      <c r="BF3549" s="441"/>
      <c r="BG3549" s="441"/>
      <c r="BH3549" s="441"/>
      <c r="BI3549" s="441"/>
      <c r="BJ3549" s="441"/>
      <c r="BK3549" s="441"/>
    </row>
    <row r="3550" spans="1:63" x14ac:dyDescent="0.25">
      <c r="A3550" s="443"/>
      <c r="B3550" s="438"/>
      <c r="C3550" s="441"/>
      <c r="D3550" s="441"/>
      <c r="E3550" s="441"/>
      <c r="I3550" s="442"/>
      <c r="Q3550" s="443"/>
      <c r="S3550" s="443"/>
      <c r="T3550" s="441"/>
      <c r="U3550" s="444"/>
      <c r="V3550" s="438"/>
      <c r="W3550" s="443"/>
      <c r="X3550" s="443"/>
      <c r="Y3550" s="441"/>
      <c r="Z3550" s="445"/>
      <c r="AA3550" s="441"/>
      <c r="AB3550" s="443"/>
      <c r="AC3550" s="441"/>
      <c r="AD3550" s="444"/>
      <c r="AG3550" s="441"/>
      <c r="AH3550" s="441"/>
      <c r="AI3550" s="443"/>
      <c r="AL3550" s="441"/>
      <c r="AN3550" s="441"/>
      <c r="AO3550" s="443"/>
      <c r="AP3550" s="441"/>
      <c r="AQ3550" s="441"/>
      <c r="AR3550" s="441"/>
      <c r="AS3550" s="441"/>
      <c r="AT3550" s="441"/>
      <c r="AU3550" s="441"/>
      <c r="AV3550" s="443"/>
      <c r="AW3550" s="442"/>
      <c r="AY3550" s="441"/>
      <c r="BC3550" s="441"/>
      <c r="BD3550" s="441"/>
      <c r="BE3550" s="441"/>
      <c r="BF3550" s="441"/>
      <c r="BG3550" s="441"/>
      <c r="BH3550" s="441"/>
      <c r="BI3550" s="441"/>
      <c r="BJ3550" s="441"/>
      <c r="BK3550" s="441"/>
    </row>
    <row r="3551" spans="1:63" x14ac:dyDescent="0.25">
      <c r="A3551" s="443"/>
      <c r="B3551" s="438"/>
      <c r="C3551" s="441"/>
      <c r="D3551" s="441"/>
      <c r="E3551" s="441"/>
      <c r="I3551" s="442"/>
      <c r="Q3551" s="443"/>
      <c r="S3551" s="443"/>
      <c r="T3551" s="441"/>
      <c r="U3551" s="444"/>
      <c r="V3551" s="438"/>
      <c r="W3551" s="443"/>
      <c r="X3551" s="443"/>
      <c r="Y3551" s="441"/>
      <c r="Z3551" s="445"/>
      <c r="AA3551" s="441"/>
      <c r="AB3551" s="443"/>
      <c r="AC3551" s="441"/>
      <c r="AD3551" s="444"/>
      <c r="AG3551" s="441"/>
      <c r="AH3551" s="441"/>
      <c r="AI3551" s="443"/>
      <c r="AL3551" s="441"/>
      <c r="AN3551" s="441"/>
      <c r="AO3551" s="443"/>
      <c r="AP3551" s="441"/>
      <c r="AQ3551" s="441"/>
      <c r="AR3551" s="441"/>
      <c r="AS3551" s="441"/>
      <c r="AT3551" s="441"/>
      <c r="AU3551" s="441"/>
      <c r="AV3551" s="443"/>
      <c r="AW3551" s="442"/>
      <c r="AY3551" s="441"/>
      <c r="BC3551" s="441"/>
      <c r="BD3551" s="441"/>
      <c r="BE3551" s="441"/>
      <c r="BF3551" s="441"/>
      <c r="BG3551" s="441"/>
      <c r="BH3551" s="441"/>
      <c r="BI3551" s="441"/>
      <c r="BJ3551" s="441"/>
      <c r="BK3551" s="441"/>
    </row>
    <row r="3552" spans="1:63" x14ac:dyDescent="0.25">
      <c r="A3552" s="443"/>
      <c r="B3552" s="438"/>
      <c r="C3552" s="441"/>
      <c r="D3552" s="441"/>
      <c r="E3552" s="441"/>
      <c r="I3552" s="442"/>
      <c r="Q3552" s="443"/>
      <c r="S3552" s="443"/>
      <c r="T3552" s="441"/>
      <c r="U3552" s="444"/>
      <c r="V3552" s="438"/>
      <c r="W3552" s="443"/>
      <c r="X3552" s="443"/>
      <c r="Y3552" s="441"/>
      <c r="Z3552" s="445"/>
      <c r="AA3552" s="441"/>
      <c r="AB3552" s="443"/>
      <c r="AC3552" s="441"/>
      <c r="AD3552" s="444"/>
      <c r="AG3552" s="441"/>
      <c r="AH3552" s="441"/>
      <c r="AI3552" s="443"/>
      <c r="AL3552" s="441"/>
      <c r="AN3552" s="441"/>
      <c r="AO3552" s="443"/>
      <c r="AP3552" s="441"/>
      <c r="AQ3552" s="441"/>
      <c r="AR3552" s="441"/>
      <c r="AS3552" s="441"/>
      <c r="AT3552" s="441"/>
      <c r="AU3552" s="441"/>
      <c r="AV3552" s="443"/>
      <c r="AW3552" s="442"/>
      <c r="AY3552" s="441"/>
      <c r="BC3552" s="441"/>
      <c r="BD3552" s="441"/>
      <c r="BE3552" s="441"/>
      <c r="BF3552" s="441"/>
      <c r="BG3552" s="441"/>
      <c r="BH3552" s="441"/>
      <c r="BI3552" s="441"/>
      <c r="BJ3552" s="441"/>
      <c r="BK3552" s="441"/>
    </row>
    <row r="3553" spans="1:63" x14ac:dyDescent="0.25">
      <c r="A3553" s="443"/>
      <c r="B3553" s="438"/>
      <c r="C3553" s="441"/>
      <c r="D3553" s="441"/>
      <c r="E3553" s="441"/>
      <c r="I3553" s="442"/>
      <c r="Q3553" s="443"/>
      <c r="S3553" s="443"/>
      <c r="T3553" s="441"/>
      <c r="U3553" s="444"/>
      <c r="V3553" s="438"/>
      <c r="W3553" s="443"/>
      <c r="X3553" s="443"/>
      <c r="Y3553" s="441"/>
      <c r="Z3553" s="445"/>
      <c r="AA3553" s="441"/>
      <c r="AB3553" s="443"/>
      <c r="AC3553" s="441"/>
      <c r="AD3553" s="444"/>
      <c r="AG3553" s="441"/>
      <c r="AH3553" s="441"/>
      <c r="AI3553" s="443"/>
      <c r="AL3553" s="441"/>
      <c r="AN3553" s="441"/>
      <c r="AO3553" s="443"/>
      <c r="AP3553" s="441"/>
      <c r="AQ3553" s="441"/>
      <c r="AR3553" s="441"/>
      <c r="AS3553" s="441"/>
      <c r="AT3553" s="441"/>
      <c r="AU3553" s="441"/>
      <c r="AV3553" s="443"/>
      <c r="AW3553" s="442"/>
      <c r="AY3553" s="441"/>
      <c r="BC3553" s="441"/>
      <c r="BD3553" s="441"/>
      <c r="BE3553" s="441"/>
      <c r="BF3553" s="441"/>
      <c r="BG3553" s="441"/>
      <c r="BH3553" s="441"/>
      <c r="BI3553" s="441"/>
      <c r="BJ3553" s="441"/>
      <c r="BK3553" s="441"/>
    </row>
    <row r="3554" spans="1:63" x14ac:dyDescent="0.25">
      <c r="A3554" s="443"/>
      <c r="B3554" s="438"/>
      <c r="C3554" s="441"/>
      <c r="D3554" s="441"/>
      <c r="E3554" s="441"/>
      <c r="I3554" s="442"/>
      <c r="Q3554" s="443"/>
      <c r="S3554" s="443"/>
      <c r="T3554" s="441"/>
      <c r="U3554" s="444"/>
      <c r="V3554" s="438"/>
      <c r="W3554" s="443"/>
      <c r="X3554" s="443"/>
      <c r="Y3554" s="441"/>
      <c r="Z3554" s="445"/>
      <c r="AA3554" s="441"/>
      <c r="AB3554" s="443"/>
      <c r="AC3554" s="441"/>
      <c r="AD3554" s="444"/>
      <c r="AG3554" s="441"/>
      <c r="AH3554" s="441"/>
      <c r="AI3554" s="443"/>
      <c r="AL3554" s="441"/>
      <c r="AN3554" s="441"/>
      <c r="AO3554" s="443"/>
      <c r="AP3554" s="441"/>
      <c r="AQ3554" s="441"/>
      <c r="AR3554" s="441"/>
      <c r="AS3554" s="441"/>
      <c r="AT3554" s="441"/>
      <c r="AU3554" s="441"/>
      <c r="AV3554" s="443"/>
      <c r="AW3554" s="442"/>
      <c r="AY3554" s="441"/>
      <c r="BC3554" s="441"/>
      <c r="BD3554" s="441"/>
      <c r="BE3554" s="441"/>
      <c r="BF3554" s="441"/>
      <c r="BG3554" s="441"/>
      <c r="BH3554" s="441"/>
      <c r="BI3554" s="441"/>
      <c r="BJ3554" s="441"/>
      <c r="BK3554" s="441"/>
    </row>
    <row r="3555" spans="1:63" x14ac:dyDescent="0.25">
      <c r="A3555" s="443"/>
      <c r="B3555" s="438"/>
      <c r="C3555" s="441"/>
      <c r="D3555" s="441"/>
      <c r="E3555" s="441"/>
      <c r="I3555" s="442"/>
      <c r="Q3555" s="443"/>
      <c r="S3555" s="443"/>
      <c r="T3555" s="441"/>
      <c r="U3555" s="444"/>
      <c r="V3555" s="438"/>
      <c r="W3555" s="443"/>
      <c r="X3555" s="443"/>
      <c r="Y3555" s="441"/>
      <c r="Z3555" s="445"/>
      <c r="AA3555" s="441"/>
      <c r="AB3555" s="443"/>
      <c r="AC3555" s="441"/>
      <c r="AD3555" s="444"/>
      <c r="AG3555" s="441"/>
      <c r="AH3555" s="441"/>
      <c r="AI3555" s="443"/>
      <c r="AL3555" s="441"/>
      <c r="AN3555" s="441"/>
      <c r="AO3555" s="443"/>
      <c r="AP3555" s="441"/>
      <c r="AQ3555" s="441"/>
      <c r="AR3555" s="441"/>
      <c r="AS3555" s="441"/>
      <c r="AT3555" s="441"/>
      <c r="AU3555" s="441"/>
      <c r="AV3555" s="443"/>
      <c r="AW3555" s="442"/>
      <c r="AY3555" s="441"/>
      <c r="BC3555" s="441"/>
      <c r="BD3555" s="441"/>
      <c r="BE3555" s="441"/>
      <c r="BF3555" s="441"/>
      <c r="BG3555" s="441"/>
      <c r="BH3555" s="441"/>
      <c r="BI3555" s="441"/>
      <c r="BJ3555" s="441"/>
      <c r="BK3555" s="441"/>
    </row>
    <row r="3556" spans="1:63" x14ac:dyDescent="0.25">
      <c r="A3556" s="443"/>
      <c r="B3556" s="438"/>
      <c r="C3556" s="441"/>
      <c r="D3556" s="441"/>
      <c r="E3556" s="441"/>
      <c r="I3556" s="442"/>
      <c r="Q3556" s="443"/>
      <c r="S3556" s="443"/>
      <c r="T3556" s="441"/>
      <c r="U3556" s="444"/>
      <c r="V3556" s="438"/>
      <c r="W3556" s="443"/>
      <c r="X3556" s="443"/>
      <c r="Y3556" s="441"/>
      <c r="Z3556" s="445"/>
      <c r="AA3556" s="441"/>
      <c r="AB3556" s="443"/>
      <c r="AC3556" s="441"/>
      <c r="AD3556" s="444"/>
      <c r="AG3556" s="441"/>
      <c r="AH3556" s="441"/>
      <c r="AI3556" s="443"/>
      <c r="AL3556" s="441"/>
      <c r="AN3556" s="441"/>
      <c r="AO3556" s="443"/>
      <c r="AP3556" s="441"/>
      <c r="AQ3556" s="441"/>
      <c r="AR3556" s="441"/>
      <c r="AS3556" s="441"/>
      <c r="AT3556" s="441"/>
      <c r="AU3556" s="441"/>
      <c r="AV3556" s="443"/>
      <c r="AW3556" s="442"/>
      <c r="AY3556" s="441"/>
      <c r="BC3556" s="441"/>
      <c r="BD3556" s="441"/>
      <c r="BE3556" s="441"/>
      <c r="BF3556" s="441"/>
      <c r="BG3556" s="441"/>
      <c r="BH3556" s="441"/>
      <c r="BI3556" s="441"/>
      <c r="BJ3556" s="441"/>
      <c r="BK3556" s="441"/>
    </row>
    <row r="3557" spans="1:63" x14ac:dyDescent="0.25">
      <c r="A3557" s="443"/>
      <c r="B3557" s="438"/>
      <c r="C3557" s="441"/>
      <c r="D3557" s="441"/>
      <c r="E3557" s="441"/>
      <c r="I3557" s="442"/>
      <c r="Q3557" s="443"/>
      <c r="S3557" s="443"/>
      <c r="T3557" s="441"/>
      <c r="U3557" s="444"/>
      <c r="V3557" s="438"/>
      <c r="W3557" s="443"/>
      <c r="X3557" s="443"/>
      <c r="Y3557" s="441"/>
      <c r="Z3557" s="445"/>
      <c r="AA3557" s="441"/>
      <c r="AB3557" s="443"/>
      <c r="AC3557" s="441"/>
      <c r="AD3557" s="444"/>
      <c r="AG3557" s="441"/>
      <c r="AH3557" s="441"/>
      <c r="AI3557" s="443"/>
      <c r="AL3557" s="441"/>
      <c r="AN3557" s="441"/>
      <c r="AO3557" s="443"/>
      <c r="AP3557" s="441"/>
      <c r="AQ3557" s="441"/>
      <c r="AR3557" s="441"/>
      <c r="AS3557" s="441"/>
      <c r="AT3557" s="441"/>
      <c r="AU3557" s="441"/>
      <c r="AV3557" s="443"/>
      <c r="AW3557" s="442"/>
      <c r="AY3557" s="441"/>
      <c r="BC3557" s="441"/>
      <c r="BD3557" s="441"/>
      <c r="BE3557" s="441"/>
      <c r="BF3557" s="441"/>
      <c r="BG3557" s="441"/>
      <c r="BH3557" s="441"/>
      <c r="BI3557" s="441"/>
      <c r="BJ3557" s="441"/>
      <c r="BK3557" s="441"/>
    </row>
    <row r="3558" spans="1:63" x14ac:dyDescent="0.25">
      <c r="A3558" s="443"/>
      <c r="B3558" s="438"/>
      <c r="C3558" s="441"/>
      <c r="D3558" s="441"/>
      <c r="E3558" s="441"/>
      <c r="I3558" s="442"/>
      <c r="Q3558" s="443"/>
      <c r="S3558" s="443"/>
      <c r="T3558" s="441"/>
      <c r="U3558" s="444"/>
      <c r="V3558" s="438"/>
      <c r="W3558" s="443"/>
      <c r="X3558" s="443"/>
      <c r="Y3558" s="441"/>
      <c r="Z3558" s="445"/>
      <c r="AA3558" s="441"/>
      <c r="AB3558" s="443"/>
      <c r="AC3558" s="441"/>
      <c r="AD3558" s="444"/>
      <c r="AG3558" s="441"/>
      <c r="AH3558" s="441"/>
      <c r="AI3558" s="443"/>
      <c r="AL3558" s="441"/>
      <c r="AN3558" s="441"/>
      <c r="AO3558" s="443"/>
      <c r="AP3558" s="441"/>
      <c r="AQ3558" s="441"/>
      <c r="AR3558" s="441"/>
      <c r="AS3558" s="441"/>
      <c r="AT3558" s="441"/>
      <c r="AU3558" s="441"/>
      <c r="AV3558" s="443"/>
      <c r="AW3558" s="442"/>
      <c r="AY3558" s="441"/>
      <c r="BC3558" s="441"/>
      <c r="BD3558" s="441"/>
      <c r="BE3558" s="441"/>
      <c r="BF3558" s="441"/>
      <c r="BG3558" s="441"/>
      <c r="BH3558" s="441"/>
      <c r="BI3558" s="441"/>
      <c r="BJ3558" s="441"/>
      <c r="BK3558" s="441"/>
    </row>
    <row r="3559" spans="1:63" x14ac:dyDescent="0.25">
      <c r="A3559" s="443"/>
      <c r="B3559" s="438"/>
      <c r="C3559" s="441"/>
      <c r="D3559" s="441"/>
      <c r="E3559" s="441"/>
      <c r="I3559" s="442"/>
      <c r="Q3559" s="443"/>
      <c r="S3559" s="443"/>
      <c r="T3559" s="441"/>
      <c r="U3559" s="444"/>
      <c r="V3559" s="438"/>
      <c r="W3559" s="443"/>
      <c r="X3559" s="443"/>
      <c r="Y3559" s="441"/>
      <c r="Z3559" s="445"/>
      <c r="AA3559" s="441"/>
      <c r="AB3559" s="443"/>
      <c r="AC3559" s="441"/>
      <c r="AD3559" s="444"/>
      <c r="AG3559" s="441"/>
      <c r="AH3559" s="441"/>
      <c r="AI3559" s="443"/>
      <c r="AL3559" s="441"/>
      <c r="AN3559" s="441"/>
      <c r="AO3559" s="443"/>
      <c r="AP3559" s="441"/>
      <c r="AQ3559" s="441"/>
      <c r="AR3559" s="441"/>
      <c r="AS3559" s="441"/>
      <c r="AT3559" s="441"/>
      <c r="AU3559" s="441"/>
      <c r="AV3559" s="443"/>
      <c r="AW3559" s="442"/>
      <c r="AY3559" s="441"/>
      <c r="BC3559" s="441"/>
      <c r="BD3559" s="441"/>
      <c r="BE3559" s="441"/>
      <c r="BF3559" s="441"/>
      <c r="BG3559" s="441"/>
      <c r="BH3559" s="441"/>
      <c r="BI3559" s="441"/>
      <c r="BJ3559" s="441"/>
      <c r="BK3559" s="441"/>
    </row>
    <row r="3560" spans="1:63" x14ac:dyDescent="0.25">
      <c r="A3560" s="443"/>
      <c r="B3560" s="438"/>
      <c r="C3560" s="441"/>
      <c r="D3560" s="441"/>
      <c r="E3560" s="441"/>
      <c r="I3560" s="442"/>
      <c r="Q3560" s="443"/>
      <c r="S3560" s="443"/>
      <c r="T3560" s="441"/>
      <c r="U3560" s="444"/>
      <c r="V3560" s="438"/>
      <c r="W3560" s="443"/>
      <c r="X3560" s="443"/>
      <c r="Y3560" s="441"/>
      <c r="Z3560" s="445"/>
      <c r="AA3560" s="441"/>
      <c r="AB3560" s="443"/>
      <c r="AC3560" s="441"/>
      <c r="AD3560" s="444"/>
      <c r="AG3560" s="441"/>
      <c r="AH3560" s="441"/>
      <c r="AI3560" s="443"/>
      <c r="AL3560" s="441"/>
      <c r="AN3560" s="441"/>
      <c r="AO3560" s="443"/>
      <c r="AP3560" s="441"/>
      <c r="AQ3560" s="441"/>
      <c r="AR3560" s="441"/>
      <c r="AS3560" s="441"/>
      <c r="AT3560" s="441"/>
      <c r="AU3560" s="441"/>
      <c r="AV3560" s="443"/>
      <c r="AW3560" s="442"/>
      <c r="AY3560" s="441"/>
      <c r="BC3560" s="441"/>
      <c r="BD3560" s="441"/>
      <c r="BE3560" s="441"/>
      <c r="BF3560" s="441"/>
      <c r="BG3560" s="441"/>
      <c r="BH3560" s="441"/>
      <c r="BI3560" s="441"/>
      <c r="BJ3560" s="441"/>
      <c r="BK3560" s="441"/>
    </row>
    <row r="3561" spans="1:63" x14ac:dyDescent="0.25">
      <c r="A3561" s="443"/>
      <c r="B3561" s="438"/>
      <c r="C3561" s="441"/>
      <c r="D3561" s="441"/>
      <c r="E3561" s="441"/>
      <c r="I3561" s="442"/>
      <c r="Q3561" s="443"/>
      <c r="S3561" s="443"/>
      <c r="T3561" s="441"/>
      <c r="U3561" s="444"/>
      <c r="V3561" s="438"/>
      <c r="W3561" s="443"/>
      <c r="X3561" s="443"/>
      <c r="Y3561" s="441"/>
      <c r="Z3561" s="445"/>
      <c r="AA3561" s="441"/>
      <c r="AB3561" s="443"/>
      <c r="AC3561" s="441"/>
      <c r="AD3561" s="444"/>
      <c r="AG3561" s="441"/>
      <c r="AH3561" s="441"/>
      <c r="AI3561" s="443"/>
      <c r="AL3561" s="441"/>
      <c r="AN3561" s="441"/>
      <c r="AO3561" s="443"/>
      <c r="AP3561" s="441"/>
      <c r="AQ3561" s="441"/>
      <c r="AR3561" s="441"/>
      <c r="AS3561" s="441"/>
      <c r="AT3561" s="441"/>
      <c r="AU3561" s="441"/>
      <c r="AV3561" s="443"/>
      <c r="AW3561" s="442"/>
      <c r="AY3561" s="441"/>
      <c r="BC3561" s="441"/>
      <c r="BD3561" s="441"/>
      <c r="BE3561" s="441"/>
      <c r="BF3561" s="441"/>
      <c r="BG3561" s="441"/>
      <c r="BH3561" s="441"/>
      <c r="BI3561" s="441"/>
      <c r="BJ3561" s="441"/>
      <c r="BK3561" s="441"/>
    </row>
    <row r="3562" spans="1:63" x14ac:dyDescent="0.25">
      <c r="A3562" s="443"/>
      <c r="B3562" s="438"/>
      <c r="C3562" s="441"/>
      <c r="D3562" s="441"/>
      <c r="E3562" s="441"/>
      <c r="I3562" s="442"/>
      <c r="Q3562" s="443"/>
      <c r="S3562" s="443"/>
      <c r="T3562" s="441"/>
      <c r="U3562" s="444"/>
      <c r="V3562" s="438"/>
      <c r="W3562" s="443"/>
      <c r="X3562" s="443"/>
      <c r="Y3562" s="441"/>
      <c r="Z3562" s="445"/>
      <c r="AA3562" s="441"/>
      <c r="AB3562" s="443"/>
      <c r="AC3562" s="441"/>
      <c r="AD3562" s="444"/>
      <c r="AG3562" s="441"/>
      <c r="AH3562" s="441"/>
      <c r="AI3562" s="443"/>
      <c r="AL3562" s="441"/>
      <c r="AN3562" s="441"/>
      <c r="AO3562" s="443"/>
      <c r="AP3562" s="441"/>
      <c r="AQ3562" s="441"/>
      <c r="AR3562" s="441"/>
      <c r="AS3562" s="441"/>
      <c r="AT3562" s="441"/>
      <c r="AU3562" s="441"/>
      <c r="AV3562" s="443"/>
      <c r="AW3562" s="442"/>
      <c r="AY3562" s="441"/>
      <c r="BC3562" s="441"/>
      <c r="BD3562" s="441"/>
      <c r="BE3562" s="441"/>
      <c r="BF3562" s="441"/>
      <c r="BG3562" s="441"/>
      <c r="BH3562" s="441"/>
      <c r="BI3562" s="441"/>
      <c r="BJ3562" s="441"/>
      <c r="BK3562" s="441"/>
    </row>
    <row r="3563" spans="1:63" x14ac:dyDescent="0.25">
      <c r="A3563" s="443"/>
      <c r="B3563" s="438"/>
      <c r="C3563" s="441"/>
      <c r="D3563" s="441"/>
      <c r="E3563" s="441"/>
      <c r="I3563" s="442"/>
      <c r="Q3563" s="443"/>
      <c r="S3563" s="443"/>
      <c r="T3563" s="441"/>
      <c r="U3563" s="444"/>
      <c r="V3563" s="438"/>
      <c r="W3563" s="443"/>
      <c r="X3563" s="443"/>
      <c r="Y3563" s="441"/>
      <c r="Z3563" s="445"/>
      <c r="AA3563" s="441"/>
      <c r="AB3563" s="443"/>
      <c r="AC3563" s="441"/>
      <c r="AD3563" s="444"/>
      <c r="AG3563" s="441"/>
      <c r="AH3563" s="441"/>
      <c r="AI3563" s="443"/>
      <c r="AL3563" s="441"/>
      <c r="AN3563" s="441"/>
      <c r="AO3563" s="443"/>
      <c r="AP3563" s="441"/>
      <c r="AQ3563" s="441"/>
      <c r="AR3563" s="441"/>
      <c r="AS3563" s="441"/>
      <c r="AT3563" s="441"/>
      <c r="AU3563" s="441"/>
      <c r="AV3563" s="443"/>
      <c r="AW3563" s="442"/>
      <c r="AY3563" s="441"/>
      <c r="BC3563" s="441"/>
      <c r="BD3563" s="441"/>
      <c r="BE3563" s="441"/>
      <c r="BF3563" s="441"/>
      <c r="BG3563" s="441"/>
      <c r="BH3563" s="441"/>
      <c r="BI3563" s="441"/>
      <c r="BJ3563" s="441"/>
      <c r="BK3563" s="441"/>
    </row>
    <row r="3564" spans="1:63" x14ac:dyDescent="0.25">
      <c r="A3564" s="443"/>
      <c r="B3564" s="438"/>
      <c r="C3564" s="441"/>
      <c r="D3564" s="441"/>
      <c r="E3564" s="441"/>
      <c r="I3564" s="442"/>
      <c r="Q3564" s="443"/>
      <c r="S3564" s="443"/>
      <c r="T3564" s="441"/>
      <c r="U3564" s="444"/>
      <c r="V3564" s="438"/>
      <c r="W3564" s="443"/>
      <c r="X3564" s="443"/>
      <c r="Y3564" s="441"/>
      <c r="Z3564" s="445"/>
      <c r="AA3564" s="441"/>
      <c r="AB3564" s="443"/>
      <c r="AC3564" s="441"/>
      <c r="AD3564" s="444"/>
      <c r="AG3564" s="441"/>
      <c r="AH3564" s="441"/>
      <c r="AI3564" s="443"/>
      <c r="AL3564" s="441"/>
      <c r="AN3564" s="441"/>
      <c r="AO3564" s="443"/>
      <c r="AP3564" s="441"/>
      <c r="AQ3564" s="441"/>
      <c r="AR3564" s="441"/>
      <c r="AS3564" s="441"/>
      <c r="AT3564" s="441"/>
      <c r="AU3564" s="441"/>
      <c r="AV3564" s="443"/>
      <c r="AW3564" s="442"/>
      <c r="AY3564" s="441"/>
      <c r="BC3564" s="441"/>
      <c r="BD3564" s="441"/>
      <c r="BE3564" s="441"/>
      <c r="BF3564" s="441"/>
      <c r="BG3564" s="441"/>
      <c r="BH3564" s="441"/>
      <c r="BI3564" s="441"/>
      <c r="BJ3564" s="441"/>
      <c r="BK3564" s="441"/>
    </row>
    <row r="3565" spans="1:63" x14ac:dyDescent="0.25">
      <c r="A3565" s="443"/>
      <c r="B3565" s="438"/>
      <c r="C3565" s="441"/>
      <c r="D3565" s="441"/>
      <c r="E3565" s="441"/>
      <c r="I3565" s="442"/>
      <c r="Q3565" s="443"/>
      <c r="S3565" s="443"/>
      <c r="T3565" s="441"/>
      <c r="U3565" s="444"/>
      <c r="V3565" s="438"/>
      <c r="W3565" s="443"/>
      <c r="X3565" s="443"/>
      <c r="Y3565" s="441"/>
      <c r="Z3565" s="445"/>
      <c r="AA3565" s="441"/>
      <c r="AB3565" s="443"/>
      <c r="AC3565" s="441"/>
      <c r="AD3565" s="444"/>
      <c r="AG3565" s="441"/>
      <c r="AH3565" s="441"/>
      <c r="AI3565" s="443"/>
      <c r="AL3565" s="441"/>
      <c r="AN3565" s="441"/>
      <c r="AO3565" s="443"/>
      <c r="AP3565" s="441"/>
      <c r="AQ3565" s="441"/>
      <c r="AR3565" s="441"/>
      <c r="AS3565" s="441"/>
      <c r="AT3565" s="441"/>
      <c r="AU3565" s="441"/>
      <c r="AV3565" s="443"/>
      <c r="AW3565" s="442"/>
      <c r="AY3565" s="441"/>
      <c r="BC3565" s="441"/>
      <c r="BD3565" s="441"/>
      <c r="BE3565" s="441"/>
      <c r="BF3565" s="441"/>
      <c r="BG3565" s="441"/>
      <c r="BH3565" s="441"/>
      <c r="BI3565" s="441"/>
      <c r="BJ3565" s="441"/>
      <c r="BK3565" s="441"/>
    </row>
    <row r="3566" spans="1:63" x14ac:dyDescent="0.25">
      <c r="A3566" s="443"/>
      <c r="B3566" s="438"/>
      <c r="C3566" s="441"/>
      <c r="D3566" s="441"/>
      <c r="E3566" s="441"/>
      <c r="I3566" s="442"/>
      <c r="Q3566" s="443"/>
      <c r="S3566" s="443"/>
      <c r="T3566" s="441"/>
      <c r="U3566" s="444"/>
      <c r="V3566" s="438"/>
      <c r="W3566" s="443"/>
      <c r="X3566" s="443"/>
      <c r="Y3566" s="441"/>
      <c r="Z3566" s="445"/>
      <c r="AA3566" s="441"/>
      <c r="AB3566" s="443"/>
      <c r="AC3566" s="441"/>
      <c r="AD3566" s="444"/>
      <c r="AG3566" s="441"/>
      <c r="AH3566" s="441"/>
      <c r="AI3566" s="443"/>
      <c r="AL3566" s="441"/>
      <c r="AN3566" s="441"/>
      <c r="AO3566" s="443"/>
      <c r="AP3566" s="441"/>
      <c r="AQ3566" s="441"/>
      <c r="AR3566" s="441"/>
      <c r="AS3566" s="441"/>
      <c r="AT3566" s="441"/>
      <c r="AU3566" s="441"/>
      <c r="AV3566" s="443"/>
      <c r="AW3566" s="442"/>
      <c r="AY3566" s="441"/>
      <c r="BC3566" s="441"/>
      <c r="BD3566" s="441"/>
      <c r="BE3566" s="441"/>
      <c r="BF3566" s="441"/>
      <c r="BG3566" s="441"/>
      <c r="BH3566" s="441"/>
      <c r="BI3566" s="441"/>
      <c r="BJ3566" s="441"/>
      <c r="BK3566" s="441"/>
    </row>
    <row r="3567" spans="1:63" x14ac:dyDescent="0.25">
      <c r="A3567" s="443"/>
      <c r="B3567" s="438"/>
      <c r="C3567" s="441"/>
      <c r="D3567" s="441"/>
      <c r="E3567" s="441"/>
      <c r="I3567" s="442"/>
      <c r="Q3567" s="443"/>
      <c r="S3567" s="443"/>
      <c r="T3567" s="441"/>
      <c r="U3567" s="444"/>
      <c r="V3567" s="438"/>
      <c r="W3567" s="443"/>
      <c r="X3567" s="443"/>
      <c r="Y3567" s="441"/>
      <c r="Z3567" s="445"/>
      <c r="AA3567" s="441"/>
      <c r="AB3567" s="443"/>
      <c r="AC3567" s="441"/>
      <c r="AD3567" s="444"/>
      <c r="AG3567" s="441"/>
      <c r="AH3567" s="441"/>
      <c r="AI3567" s="443"/>
      <c r="AL3567" s="441"/>
      <c r="AN3567" s="441"/>
      <c r="AO3567" s="443"/>
      <c r="AP3567" s="441"/>
      <c r="AQ3567" s="441"/>
      <c r="AR3567" s="441"/>
      <c r="AS3567" s="441"/>
      <c r="AT3567" s="441"/>
      <c r="AU3567" s="441"/>
      <c r="AV3567" s="443"/>
      <c r="AW3567" s="442"/>
      <c r="AY3567" s="441"/>
      <c r="BC3567" s="441"/>
      <c r="BD3567" s="441"/>
      <c r="BE3567" s="441"/>
      <c r="BF3567" s="441"/>
      <c r="BG3567" s="441"/>
      <c r="BH3567" s="441"/>
      <c r="BI3567" s="441"/>
      <c r="BJ3567" s="441"/>
      <c r="BK3567" s="441"/>
    </row>
    <row r="3568" spans="1:63" x14ac:dyDescent="0.25">
      <c r="A3568" s="443"/>
      <c r="B3568" s="438"/>
      <c r="C3568" s="441"/>
      <c r="D3568" s="441"/>
      <c r="E3568" s="441"/>
      <c r="I3568" s="442"/>
      <c r="Q3568" s="443"/>
      <c r="S3568" s="443"/>
      <c r="T3568" s="441"/>
      <c r="U3568" s="444"/>
      <c r="V3568" s="438"/>
      <c r="W3568" s="443"/>
      <c r="X3568" s="443"/>
      <c r="Y3568" s="441"/>
      <c r="Z3568" s="445"/>
      <c r="AA3568" s="441"/>
      <c r="AB3568" s="443"/>
      <c r="AC3568" s="441"/>
      <c r="AD3568" s="444"/>
      <c r="AG3568" s="441"/>
      <c r="AH3568" s="441"/>
      <c r="AI3568" s="443"/>
      <c r="AL3568" s="441"/>
      <c r="AN3568" s="441"/>
      <c r="AO3568" s="443"/>
      <c r="AP3568" s="441"/>
      <c r="AQ3568" s="441"/>
      <c r="AR3568" s="441"/>
      <c r="AS3568" s="441"/>
      <c r="AT3568" s="441"/>
      <c r="AU3568" s="441"/>
      <c r="AV3568" s="443"/>
      <c r="AW3568" s="442"/>
      <c r="AY3568" s="441"/>
      <c r="BC3568" s="441"/>
      <c r="BD3568" s="441"/>
      <c r="BE3568" s="441"/>
      <c r="BF3568" s="441"/>
      <c r="BG3568" s="441"/>
      <c r="BH3568" s="441"/>
      <c r="BI3568" s="441"/>
      <c r="BJ3568" s="441"/>
      <c r="BK3568" s="441"/>
    </row>
    <row r="3569" spans="1:63" x14ac:dyDescent="0.25">
      <c r="A3569" s="443"/>
      <c r="B3569" s="438"/>
      <c r="C3569" s="441"/>
      <c r="D3569" s="441"/>
      <c r="E3569" s="441"/>
      <c r="I3569" s="442"/>
      <c r="Q3569" s="443"/>
      <c r="S3569" s="443"/>
      <c r="T3569" s="441"/>
      <c r="U3569" s="444"/>
      <c r="V3569" s="438"/>
      <c r="W3569" s="443"/>
      <c r="X3569" s="443"/>
      <c r="Y3569" s="441"/>
      <c r="Z3569" s="445"/>
      <c r="AA3569" s="441"/>
      <c r="AB3569" s="443"/>
      <c r="AC3569" s="441"/>
      <c r="AD3569" s="444"/>
      <c r="AG3569" s="441"/>
      <c r="AH3569" s="441"/>
      <c r="AI3569" s="443"/>
      <c r="AL3569" s="441"/>
      <c r="AN3569" s="441"/>
      <c r="AO3569" s="443"/>
      <c r="AP3569" s="441"/>
      <c r="AQ3569" s="441"/>
      <c r="AR3569" s="441"/>
      <c r="AS3569" s="441"/>
      <c r="AT3569" s="441"/>
      <c r="AU3569" s="441"/>
      <c r="AV3569" s="443"/>
      <c r="AW3569" s="442"/>
      <c r="AY3569" s="441"/>
      <c r="BC3569" s="441"/>
      <c r="BD3569" s="441"/>
      <c r="BE3569" s="441"/>
      <c r="BF3569" s="441"/>
      <c r="BG3569" s="441"/>
      <c r="BH3569" s="441"/>
      <c r="BI3569" s="441"/>
      <c r="BJ3569" s="441"/>
      <c r="BK3569" s="441"/>
    </row>
    <row r="3570" spans="1:63" x14ac:dyDescent="0.25">
      <c r="A3570" s="443"/>
      <c r="B3570" s="438"/>
      <c r="C3570" s="441"/>
      <c r="D3570" s="441"/>
      <c r="E3570" s="441"/>
      <c r="I3570" s="442"/>
      <c r="Q3570" s="443"/>
      <c r="S3570" s="443"/>
      <c r="T3570" s="441"/>
      <c r="U3570" s="444"/>
      <c r="V3570" s="438"/>
      <c r="W3570" s="443"/>
      <c r="X3570" s="443"/>
      <c r="Y3570" s="441"/>
      <c r="Z3570" s="445"/>
      <c r="AA3570" s="441"/>
      <c r="AB3570" s="443"/>
      <c r="AC3570" s="441"/>
      <c r="AD3570" s="444"/>
      <c r="AG3570" s="441"/>
      <c r="AH3570" s="441"/>
      <c r="AI3570" s="443"/>
      <c r="AL3570" s="441"/>
      <c r="AN3570" s="441"/>
      <c r="AO3570" s="443"/>
      <c r="AP3570" s="441"/>
      <c r="AQ3570" s="441"/>
      <c r="AR3570" s="441"/>
      <c r="AS3570" s="441"/>
      <c r="AT3570" s="441"/>
      <c r="AU3570" s="441"/>
      <c r="AV3570" s="443"/>
      <c r="AW3570" s="442"/>
      <c r="AY3570" s="441"/>
      <c r="BC3570" s="441"/>
      <c r="BD3570" s="441"/>
      <c r="BE3570" s="441"/>
      <c r="BF3570" s="441"/>
      <c r="BG3570" s="441"/>
      <c r="BH3570" s="441"/>
      <c r="BI3570" s="441"/>
      <c r="BJ3570" s="441"/>
      <c r="BK3570" s="441"/>
    </row>
    <row r="3571" spans="1:63" x14ac:dyDescent="0.25">
      <c r="A3571" s="443"/>
      <c r="B3571" s="438"/>
      <c r="C3571" s="441"/>
      <c r="D3571" s="441"/>
      <c r="E3571" s="441"/>
      <c r="I3571" s="442"/>
      <c r="Q3571" s="443"/>
      <c r="S3571" s="443"/>
      <c r="T3571" s="441"/>
      <c r="U3571" s="444"/>
      <c r="V3571" s="438"/>
      <c r="W3571" s="443"/>
      <c r="X3571" s="443"/>
      <c r="Y3571" s="441"/>
      <c r="Z3571" s="445"/>
      <c r="AA3571" s="441"/>
      <c r="AB3571" s="443"/>
      <c r="AC3571" s="441"/>
      <c r="AD3571" s="444"/>
      <c r="AG3571" s="441"/>
      <c r="AH3571" s="441"/>
      <c r="AI3571" s="443"/>
      <c r="AL3571" s="441"/>
      <c r="AN3571" s="441"/>
      <c r="AO3571" s="443"/>
      <c r="AP3571" s="441"/>
      <c r="AQ3571" s="441"/>
      <c r="AR3571" s="441"/>
      <c r="AS3571" s="441"/>
      <c r="AT3571" s="441"/>
      <c r="AU3571" s="441"/>
      <c r="AV3571" s="443"/>
      <c r="AW3571" s="442"/>
      <c r="AY3571" s="441"/>
      <c r="BC3571" s="441"/>
      <c r="BD3571" s="441"/>
      <c r="BE3571" s="441"/>
      <c r="BF3571" s="441"/>
      <c r="BG3571" s="441"/>
      <c r="BH3571" s="441"/>
      <c r="BI3571" s="441"/>
      <c r="BJ3571" s="441"/>
      <c r="BK3571" s="441"/>
    </row>
    <row r="3572" spans="1:63" x14ac:dyDescent="0.25">
      <c r="A3572" s="443"/>
      <c r="B3572" s="438"/>
      <c r="C3572" s="441"/>
      <c r="D3572" s="441"/>
      <c r="E3572" s="441"/>
      <c r="I3572" s="442"/>
      <c r="Q3572" s="443"/>
      <c r="S3572" s="443"/>
      <c r="T3572" s="441"/>
      <c r="U3572" s="444"/>
      <c r="V3572" s="438"/>
      <c r="W3572" s="443"/>
      <c r="X3572" s="443"/>
      <c r="Y3572" s="441"/>
      <c r="Z3572" s="445"/>
      <c r="AA3572" s="441"/>
      <c r="AB3572" s="443"/>
      <c r="AC3572" s="441"/>
      <c r="AD3572" s="444"/>
      <c r="AG3572" s="441"/>
      <c r="AH3572" s="441"/>
      <c r="AI3572" s="443"/>
      <c r="AL3572" s="441"/>
      <c r="AN3572" s="441"/>
      <c r="AO3572" s="443"/>
      <c r="AP3572" s="441"/>
      <c r="AQ3572" s="441"/>
      <c r="AR3572" s="441"/>
      <c r="AS3572" s="441"/>
      <c r="AT3572" s="441"/>
      <c r="AU3572" s="441"/>
      <c r="AV3572" s="443"/>
      <c r="AW3572" s="442"/>
      <c r="AY3572" s="441"/>
      <c r="BC3572" s="441"/>
      <c r="BD3572" s="441"/>
      <c r="BE3572" s="441"/>
      <c r="BF3572" s="441"/>
      <c r="BG3572" s="441"/>
      <c r="BH3572" s="441"/>
      <c r="BI3572" s="441"/>
      <c r="BJ3572" s="441"/>
      <c r="BK3572" s="441"/>
    </row>
    <row r="3573" spans="1:63" x14ac:dyDescent="0.25">
      <c r="A3573" s="443"/>
      <c r="B3573" s="438"/>
      <c r="C3573" s="441"/>
      <c r="D3573" s="441"/>
      <c r="E3573" s="441"/>
      <c r="I3573" s="442"/>
      <c r="Q3573" s="443"/>
      <c r="S3573" s="443"/>
      <c r="T3573" s="441"/>
      <c r="U3573" s="444"/>
      <c r="V3573" s="438"/>
      <c r="W3573" s="443"/>
      <c r="X3573" s="443"/>
      <c r="Y3573" s="441"/>
      <c r="Z3573" s="445"/>
      <c r="AA3573" s="441"/>
      <c r="AB3573" s="443"/>
      <c r="AC3573" s="441"/>
      <c r="AD3573" s="444"/>
      <c r="AG3573" s="441"/>
      <c r="AH3573" s="441"/>
      <c r="AI3573" s="443"/>
      <c r="AL3573" s="441"/>
      <c r="AN3573" s="441"/>
      <c r="AO3573" s="443"/>
      <c r="AP3573" s="441"/>
      <c r="AQ3573" s="441"/>
      <c r="AR3573" s="441"/>
      <c r="AS3573" s="441"/>
      <c r="AT3573" s="441"/>
      <c r="AU3573" s="441"/>
      <c r="AV3573" s="443"/>
      <c r="AW3573" s="442"/>
      <c r="AY3573" s="441"/>
      <c r="BC3573" s="441"/>
      <c r="BD3573" s="441"/>
      <c r="BE3573" s="441"/>
      <c r="BF3573" s="441"/>
      <c r="BG3573" s="441"/>
      <c r="BH3573" s="441"/>
      <c r="BI3573" s="441"/>
      <c r="BJ3573" s="441"/>
      <c r="BK3573" s="441"/>
    </row>
    <row r="3574" spans="1:63" x14ac:dyDescent="0.25">
      <c r="A3574" s="443"/>
      <c r="B3574" s="438"/>
      <c r="C3574" s="441"/>
      <c r="D3574" s="441"/>
      <c r="E3574" s="441"/>
      <c r="I3574" s="442"/>
      <c r="Q3574" s="443"/>
      <c r="S3574" s="443"/>
      <c r="T3574" s="441"/>
      <c r="U3574" s="444"/>
      <c r="V3574" s="438"/>
      <c r="W3574" s="443"/>
      <c r="X3574" s="443"/>
      <c r="Y3574" s="441"/>
      <c r="Z3574" s="445"/>
      <c r="AA3574" s="441"/>
      <c r="AB3574" s="443"/>
      <c r="AC3574" s="441"/>
      <c r="AD3574" s="444"/>
      <c r="AG3574" s="441"/>
      <c r="AH3574" s="441"/>
      <c r="AI3574" s="443"/>
      <c r="AL3574" s="441"/>
      <c r="AN3574" s="441"/>
      <c r="AO3574" s="443"/>
      <c r="AP3574" s="441"/>
      <c r="AQ3574" s="441"/>
      <c r="AR3574" s="441"/>
      <c r="AS3574" s="441"/>
      <c r="AT3574" s="441"/>
      <c r="AU3574" s="441"/>
      <c r="AV3574" s="443"/>
      <c r="AW3574" s="442"/>
      <c r="AY3574" s="441"/>
      <c r="BC3574" s="441"/>
      <c r="BD3574" s="441"/>
      <c r="BE3574" s="441"/>
      <c r="BF3574" s="441"/>
      <c r="BG3574" s="441"/>
      <c r="BH3574" s="441"/>
      <c r="BI3574" s="441"/>
      <c r="BJ3574" s="441"/>
      <c r="BK3574" s="441"/>
    </row>
    <row r="3575" spans="1:63" x14ac:dyDescent="0.25">
      <c r="A3575" s="443"/>
      <c r="B3575" s="438"/>
      <c r="C3575" s="441"/>
      <c r="D3575" s="441"/>
      <c r="E3575" s="441"/>
      <c r="I3575" s="442"/>
      <c r="Q3575" s="443"/>
      <c r="S3575" s="443"/>
      <c r="T3575" s="441"/>
      <c r="U3575" s="444"/>
      <c r="V3575" s="438"/>
      <c r="W3575" s="443"/>
      <c r="X3575" s="443"/>
      <c r="Y3575" s="441"/>
      <c r="Z3575" s="445"/>
      <c r="AA3575" s="441"/>
      <c r="AB3575" s="443"/>
      <c r="AC3575" s="441"/>
      <c r="AD3575" s="444"/>
      <c r="AG3575" s="441"/>
      <c r="AH3575" s="441"/>
      <c r="AI3575" s="443"/>
      <c r="AL3575" s="441"/>
      <c r="AN3575" s="441"/>
      <c r="AO3575" s="443"/>
      <c r="AP3575" s="441"/>
      <c r="AQ3575" s="441"/>
      <c r="AR3575" s="441"/>
      <c r="AS3575" s="441"/>
      <c r="AT3575" s="441"/>
      <c r="AU3575" s="441"/>
      <c r="AV3575" s="443"/>
      <c r="AW3575" s="442"/>
      <c r="AY3575" s="441"/>
      <c r="BC3575" s="441"/>
      <c r="BD3575" s="441"/>
      <c r="BE3575" s="441"/>
      <c r="BF3575" s="441"/>
      <c r="BG3575" s="441"/>
      <c r="BH3575" s="441"/>
      <c r="BI3575" s="441"/>
      <c r="BJ3575" s="441"/>
      <c r="BK3575" s="441"/>
    </row>
    <row r="3576" spans="1:63" x14ac:dyDescent="0.25">
      <c r="A3576" s="443"/>
      <c r="B3576" s="438"/>
      <c r="C3576" s="441"/>
      <c r="D3576" s="441"/>
      <c r="E3576" s="441"/>
      <c r="I3576" s="442"/>
      <c r="Q3576" s="443"/>
      <c r="S3576" s="443"/>
      <c r="T3576" s="441"/>
      <c r="U3576" s="444"/>
      <c r="V3576" s="438"/>
      <c r="W3576" s="443"/>
      <c r="X3576" s="443"/>
      <c r="Y3576" s="441"/>
      <c r="Z3576" s="445"/>
      <c r="AA3576" s="441"/>
      <c r="AB3576" s="443"/>
      <c r="AC3576" s="441"/>
      <c r="AD3576" s="444"/>
      <c r="AG3576" s="441"/>
      <c r="AH3576" s="441"/>
      <c r="AI3576" s="443"/>
      <c r="AL3576" s="441"/>
      <c r="AN3576" s="441"/>
      <c r="AO3576" s="443"/>
      <c r="AP3576" s="441"/>
      <c r="AQ3576" s="441"/>
      <c r="AR3576" s="441"/>
      <c r="AS3576" s="441"/>
      <c r="AT3576" s="441"/>
      <c r="AU3576" s="441"/>
      <c r="AV3576" s="443"/>
      <c r="AW3576" s="442"/>
      <c r="AY3576" s="441"/>
      <c r="BC3576" s="441"/>
      <c r="BD3576" s="441"/>
      <c r="BE3576" s="441"/>
      <c r="BF3576" s="441"/>
      <c r="BG3576" s="441"/>
      <c r="BH3576" s="441"/>
      <c r="BI3576" s="441"/>
      <c r="BJ3576" s="441"/>
      <c r="BK3576" s="441"/>
    </row>
    <row r="3577" spans="1:63" x14ac:dyDescent="0.25">
      <c r="A3577" s="443"/>
      <c r="B3577" s="438"/>
      <c r="C3577" s="441"/>
      <c r="D3577" s="441"/>
      <c r="E3577" s="441"/>
      <c r="I3577" s="442"/>
      <c r="Q3577" s="443"/>
      <c r="S3577" s="443"/>
      <c r="T3577" s="441"/>
      <c r="U3577" s="444"/>
      <c r="V3577" s="438"/>
      <c r="W3577" s="443"/>
      <c r="X3577" s="443"/>
      <c r="Y3577" s="441"/>
      <c r="Z3577" s="445"/>
      <c r="AA3577" s="441"/>
      <c r="AB3577" s="443"/>
      <c r="AC3577" s="441"/>
      <c r="AD3577" s="444"/>
      <c r="AG3577" s="441"/>
      <c r="AH3577" s="441"/>
      <c r="AI3577" s="443"/>
      <c r="AL3577" s="441"/>
      <c r="AN3577" s="441"/>
      <c r="AO3577" s="443"/>
      <c r="AP3577" s="441"/>
      <c r="AQ3577" s="441"/>
      <c r="AR3577" s="441"/>
      <c r="AS3577" s="441"/>
      <c r="AT3577" s="441"/>
      <c r="AU3577" s="441"/>
      <c r="AV3577" s="443"/>
      <c r="AW3577" s="442"/>
      <c r="AY3577" s="441"/>
      <c r="BC3577" s="441"/>
      <c r="BD3577" s="441"/>
      <c r="BE3577" s="441"/>
      <c r="BF3577" s="441"/>
      <c r="BG3577" s="441"/>
      <c r="BH3577" s="441"/>
      <c r="BI3577" s="441"/>
      <c r="BJ3577" s="441"/>
      <c r="BK3577" s="441"/>
    </row>
    <row r="3578" spans="1:63" x14ac:dyDescent="0.25">
      <c r="A3578" s="443"/>
      <c r="B3578" s="438"/>
      <c r="C3578" s="441"/>
      <c r="D3578" s="441"/>
      <c r="E3578" s="441"/>
      <c r="I3578" s="442"/>
      <c r="Q3578" s="443"/>
      <c r="S3578" s="443"/>
      <c r="T3578" s="441"/>
      <c r="U3578" s="444"/>
      <c r="V3578" s="438"/>
      <c r="W3578" s="443"/>
      <c r="X3578" s="443"/>
      <c r="Y3578" s="441"/>
      <c r="Z3578" s="445"/>
      <c r="AA3578" s="441"/>
      <c r="AB3578" s="443"/>
      <c r="AC3578" s="441"/>
      <c r="AD3578" s="444"/>
      <c r="AG3578" s="441"/>
      <c r="AH3578" s="441"/>
      <c r="AI3578" s="443"/>
      <c r="AL3578" s="441"/>
      <c r="AN3578" s="441"/>
      <c r="AO3578" s="443"/>
      <c r="AP3578" s="441"/>
      <c r="AQ3578" s="441"/>
      <c r="AR3578" s="441"/>
      <c r="AS3578" s="441"/>
      <c r="AT3578" s="441"/>
      <c r="AU3578" s="441"/>
      <c r="AV3578" s="443"/>
      <c r="AW3578" s="442"/>
      <c r="AY3578" s="441"/>
      <c r="BC3578" s="441"/>
      <c r="BD3578" s="441"/>
      <c r="BE3578" s="441"/>
      <c r="BF3578" s="441"/>
      <c r="BG3578" s="441"/>
      <c r="BH3578" s="441"/>
      <c r="BI3578" s="441"/>
      <c r="BJ3578" s="441"/>
      <c r="BK3578" s="441"/>
    </row>
    <row r="3579" spans="1:63" x14ac:dyDescent="0.25">
      <c r="A3579" s="443"/>
      <c r="B3579" s="438"/>
      <c r="C3579" s="441"/>
      <c r="D3579" s="441"/>
      <c r="E3579" s="441"/>
      <c r="I3579" s="442"/>
      <c r="Q3579" s="443"/>
      <c r="S3579" s="443"/>
      <c r="T3579" s="441"/>
      <c r="U3579" s="444"/>
      <c r="V3579" s="438"/>
      <c r="W3579" s="443"/>
      <c r="X3579" s="443"/>
      <c r="Y3579" s="441"/>
      <c r="Z3579" s="445"/>
      <c r="AA3579" s="441"/>
      <c r="AB3579" s="443"/>
      <c r="AC3579" s="441"/>
      <c r="AD3579" s="444"/>
      <c r="AG3579" s="441"/>
      <c r="AH3579" s="441"/>
      <c r="AI3579" s="443"/>
      <c r="AL3579" s="441"/>
      <c r="AN3579" s="441"/>
      <c r="AO3579" s="443"/>
      <c r="AP3579" s="441"/>
      <c r="AQ3579" s="441"/>
      <c r="AR3579" s="441"/>
      <c r="AS3579" s="441"/>
      <c r="AT3579" s="441"/>
      <c r="AU3579" s="441"/>
      <c r="AV3579" s="443"/>
      <c r="AW3579" s="442"/>
      <c r="AY3579" s="441"/>
      <c r="BC3579" s="441"/>
      <c r="BD3579" s="441"/>
      <c r="BE3579" s="441"/>
      <c r="BF3579" s="441"/>
      <c r="BG3579" s="441"/>
      <c r="BH3579" s="441"/>
      <c r="BI3579" s="441"/>
      <c r="BJ3579" s="441"/>
      <c r="BK3579" s="441"/>
    </row>
    <row r="3580" spans="1:63" x14ac:dyDescent="0.25">
      <c r="A3580" s="443"/>
      <c r="B3580" s="438"/>
      <c r="C3580" s="441"/>
      <c r="D3580" s="441"/>
      <c r="E3580" s="441"/>
      <c r="I3580" s="442"/>
      <c r="Q3580" s="443"/>
      <c r="S3580" s="443"/>
      <c r="T3580" s="441"/>
      <c r="U3580" s="444"/>
      <c r="V3580" s="438"/>
      <c r="W3580" s="443"/>
      <c r="X3580" s="443"/>
      <c r="Y3580" s="441"/>
      <c r="Z3580" s="445"/>
      <c r="AA3580" s="441"/>
      <c r="AB3580" s="443"/>
      <c r="AC3580" s="441"/>
      <c r="AD3580" s="444"/>
      <c r="AG3580" s="441"/>
      <c r="AH3580" s="441"/>
      <c r="AI3580" s="443"/>
      <c r="AL3580" s="441"/>
      <c r="AN3580" s="441"/>
      <c r="AO3580" s="443"/>
      <c r="AP3580" s="441"/>
      <c r="AQ3580" s="441"/>
      <c r="AR3580" s="441"/>
      <c r="AS3580" s="441"/>
      <c r="AT3580" s="441"/>
      <c r="AU3580" s="441"/>
      <c r="AV3580" s="443"/>
      <c r="AW3580" s="442"/>
      <c r="AY3580" s="441"/>
      <c r="BC3580" s="441"/>
      <c r="BD3580" s="441"/>
      <c r="BE3580" s="441"/>
      <c r="BF3580" s="441"/>
      <c r="BG3580" s="441"/>
      <c r="BH3580" s="441"/>
      <c r="BI3580" s="441"/>
      <c r="BJ3580" s="441"/>
      <c r="BK3580" s="441"/>
    </row>
    <row r="3581" spans="1:63" x14ac:dyDescent="0.25">
      <c r="A3581" s="443"/>
      <c r="B3581" s="438"/>
      <c r="C3581" s="441"/>
      <c r="D3581" s="441"/>
      <c r="E3581" s="441"/>
      <c r="I3581" s="442"/>
      <c r="Q3581" s="443"/>
      <c r="S3581" s="443"/>
      <c r="T3581" s="441"/>
      <c r="U3581" s="444"/>
      <c r="V3581" s="438"/>
      <c r="W3581" s="443"/>
      <c r="X3581" s="443"/>
      <c r="Y3581" s="441"/>
      <c r="Z3581" s="445"/>
      <c r="AA3581" s="441"/>
      <c r="AB3581" s="443"/>
      <c r="AC3581" s="441"/>
      <c r="AD3581" s="444"/>
      <c r="AG3581" s="441"/>
      <c r="AH3581" s="441"/>
      <c r="AI3581" s="443"/>
      <c r="AL3581" s="441"/>
      <c r="AN3581" s="441"/>
      <c r="AO3581" s="443"/>
      <c r="AP3581" s="441"/>
      <c r="AQ3581" s="441"/>
      <c r="AR3581" s="441"/>
      <c r="AS3581" s="441"/>
      <c r="AT3581" s="441"/>
      <c r="AU3581" s="441"/>
      <c r="AV3581" s="443"/>
      <c r="AW3581" s="442"/>
      <c r="AY3581" s="441"/>
      <c r="BC3581" s="441"/>
      <c r="BD3581" s="441"/>
      <c r="BE3581" s="441"/>
      <c r="BF3581" s="441"/>
      <c r="BG3581" s="441"/>
      <c r="BH3581" s="441"/>
      <c r="BI3581" s="441"/>
      <c r="BJ3581" s="441"/>
      <c r="BK3581" s="441"/>
    </row>
    <row r="3582" spans="1:63" x14ac:dyDescent="0.25">
      <c r="A3582" s="443"/>
      <c r="B3582" s="438"/>
      <c r="C3582" s="441"/>
      <c r="D3582" s="441"/>
      <c r="E3582" s="441"/>
      <c r="I3582" s="442"/>
      <c r="Q3582" s="443"/>
      <c r="S3582" s="443"/>
      <c r="T3582" s="441"/>
      <c r="U3582" s="444"/>
      <c r="V3582" s="438"/>
      <c r="W3582" s="443"/>
      <c r="X3582" s="443"/>
      <c r="Y3582" s="441"/>
      <c r="Z3582" s="445"/>
      <c r="AA3582" s="441"/>
      <c r="AB3582" s="443"/>
      <c r="AC3582" s="441"/>
      <c r="AD3582" s="444"/>
      <c r="AG3582" s="441"/>
      <c r="AH3582" s="441"/>
      <c r="AI3582" s="443"/>
      <c r="AL3582" s="441"/>
      <c r="AN3582" s="441"/>
      <c r="AO3582" s="443"/>
      <c r="AP3582" s="441"/>
      <c r="AQ3582" s="441"/>
      <c r="AR3582" s="441"/>
      <c r="AS3582" s="441"/>
      <c r="AT3582" s="441"/>
      <c r="AU3582" s="441"/>
      <c r="AV3582" s="443"/>
      <c r="AW3582" s="442"/>
      <c r="AY3582" s="441"/>
      <c r="BC3582" s="441"/>
      <c r="BD3582" s="441"/>
      <c r="BE3582" s="441"/>
      <c r="BF3582" s="441"/>
      <c r="BG3582" s="441"/>
      <c r="BH3582" s="441"/>
      <c r="BI3582" s="441"/>
      <c r="BJ3582" s="441"/>
      <c r="BK3582" s="441"/>
    </row>
    <row r="3583" spans="1:63" x14ac:dyDescent="0.25">
      <c r="A3583" s="443"/>
      <c r="B3583" s="438"/>
      <c r="C3583" s="441"/>
      <c r="D3583" s="441"/>
      <c r="E3583" s="441"/>
      <c r="I3583" s="442"/>
      <c r="Q3583" s="443"/>
      <c r="S3583" s="443"/>
      <c r="T3583" s="441"/>
      <c r="U3583" s="444"/>
      <c r="V3583" s="438"/>
      <c r="W3583" s="443"/>
      <c r="X3583" s="443"/>
      <c r="Y3583" s="441"/>
      <c r="Z3583" s="445"/>
      <c r="AA3583" s="441"/>
      <c r="AB3583" s="443"/>
      <c r="AC3583" s="441"/>
      <c r="AD3583" s="444"/>
      <c r="AG3583" s="441"/>
      <c r="AH3583" s="441"/>
      <c r="AI3583" s="443"/>
      <c r="AL3583" s="441"/>
      <c r="AN3583" s="441"/>
      <c r="AO3583" s="443"/>
      <c r="AP3583" s="441"/>
      <c r="AQ3583" s="441"/>
      <c r="AR3583" s="441"/>
      <c r="AS3583" s="441"/>
      <c r="AT3583" s="441"/>
      <c r="AU3583" s="441"/>
      <c r="AV3583" s="443"/>
      <c r="AW3583" s="442"/>
      <c r="AY3583" s="441"/>
      <c r="BC3583" s="441"/>
      <c r="BD3583" s="441"/>
      <c r="BE3583" s="441"/>
      <c r="BF3583" s="441"/>
      <c r="BG3583" s="441"/>
      <c r="BH3583" s="441"/>
      <c r="BI3583" s="441"/>
      <c r="BJ3583" s="441"/>
      <c r="BK3583" s="441"/>
    </row>
    <row r="3584" spans="1:63" x14ac:dyDescent="0.25">
      <c r="A3584" s="443"/>
      <c r="B3584" s="438"/>
      <c r="C3584" s="441"/>
      <c r="D3584" s="441"/>
      <c r="E3584" s="441"/>
      <c r="I3584" s="442"/>
      <c r="Q3584" s="443"/>
      <c r="S3584" s="443"/>
      <c r="T3584" s="441"/>
      <c r="U3584" s="444"/>
      <c r="V3584" s="438"/>
      <c r="W3584" s="443"/>
      <c r="X3584" s="443"/>
      <c r="Y3584" s="441"/>
      <c r="Z3584" s="445"/>
      <c r="AA3584" s="441"/>
      <c r="AB3584" s="443"/>
      <c r="AC3584" s="441"/>
      <c r="AD3584" s="444"/>
      <c r="AG3584" s="441"/>
      <c r="AH3584" s="441"/>
      <c r="AI3584" s="443"/>
      <c r="AL3584" s="441"/>
      <c r="AN3584" s="441"/>
      <c r="AO3584" s="443"/>
      <c r="AP3584" s="441"/>
      <c r="AQ3584" s="441"/>
      <c r="AR3584" s="441"/>
      <c r="AS3584" s="441"/>
      <c r="AT3584" s="441"/>
      <c r="AU3584" s="441"/>
      <c r="AV3584" s="443"/>
      <c r="AW3584" s="442"/>
      <c r="AY3584" s="441"/>
      <c r="BC3584" s="441"/>
      <c r="BD3584" s="441"/>
      <c r="BE3584" s="441"/>
      <c r="BF3584" s="441"/>
      <c r="BG3584" s="441"/>
      <c r="BH3584" s="441"/>
      <c r="BI3584" s="441"/>
      <c r="BJ3584" s="441"/>
      <c r="BK3584" s="441"/>
    </row>
    <row r="3585" spans="1:63" x14ac:dyDescent="0.25">
      <c r="A3585" s="443"/>
      <c r="B3585" s="438"/>
      <c r="C3585" s="441"/>
      <c r="D3585" s="441"/>
      <c r="E3585" s="441"/>
      <c r="I3585" s="442"/>
      <c r="Q3585" s="443"/>
      <c r="S3585" s="443"/>
      <c r="T3585" s="441"/>
      <c r="U3585" s="444"/>
      <c r="V3585" s="438"/>
      <c r="W3585" s="443"/>
      <c r="X3585" s="443"/>
      <c r="Y3585" s="441"/>
      <c r="Z3585" s="445"/>
      <c r="AA3585" s="441"/>
      <c r="AB3585" s="443"/>
      <c r="AC3585" s="441"/>
      <c r="AD3585" s="444"/>
      <c r="AG3585" s="441"/>
      <c r="AH3585" s="441"/>
      <c r="AI3585" s="443"/>
      <c r="AL3585" s="441"/>
      <c r="AN3585" s="441"/>
      <c r="AO3585" s="443"/>
      <c r="AP3585" s="441"/>
      <c r="AQ3585" s="441"/>
      <c r="AR3585" s="441"/>
      <c r="AS3585" s="441"/>
      <c r="AT3585" s="441"/>
      <c r="AU3585" s="441"/>
      <c r="AV3585" s="443"/>
      <c r="AW3585" s="442"/>
      <c r="AY3585" s="441"/>
      <c r="BC3585" s="441"/>
      <c r="BD3585" s="441"/>
      <c r="BE3585" s="441"/>
      <c r="BF3585" s="441"/>
      <c r="BG3585" s="441"/>
      <c r="BH3585" s="441"/>
      <c r="BI3585" s="441"/>
      <c r="BJ3585" s="441"/>
      <c r="BK3585" s="441"/>
    </row>
    <row r="3586" spans="1:63" x14ac:dyDescent="0.25">
      <c r="A3586" s="443"/>
      <c r="B3586" s="438"/>
      <c r="C3586" s="441"/>
      <c r="D3586" s="441"/>
      <c r="E3586" s="441"/>
      <c r="I3586" s="442"/>
      <c r="Q3586" s="443"/>
      <c r="S3586" s="443"/>
      <c r="T3586" s="441"/>
      <c r="U3586" s="444"/>
      <c r="V3586" s="438"/>
      <c r="W3586" s="443"/>
      <c r="X3586" s="443"/>
      <c r="Y3586" s="441"/>
      <c r="Z3586" s="445"/>
      <c r="AA3586" s="441"/>
      <c r="AB3586" s="443"/>
      <c r="AC3586" s="441"/>
      <c r="AD3586" s="444"/>
      <c r="AG3586" s="441"/>
      <c r="AH3586" s="441"/>
      <c r="AI3586" s="443"/>
      <c r="AL3586" s="441"/>
      <c r="AN3586" s="441"/>
      <c r="AO3586" s="443"/>
      <c r="AP3586" s="441"/>
      <c r="AQ3586" s="441"/>
      <c r="AR3586" s="441"/>
      <c r="AS3586" s="441"/>
      <c r="AT3586" s="441"/>
      <c r="AU3586" s="441"/>
      <c r="AV3586" s="443"/>
      <c r="AW3586" s="442"/>
      <c r="AY3586" s="441"/>
      <c r="BC3586" s="441"/>
      <c r="BD3586" s="441"/>
      <c r="BE3586" s="441"/>
      <c r="BF3586" s="441"/>
      <c r="BG3586" s="441"/>
      <c r="BH3586" s="441"/>
      <c r="BI3586" s="441"/>
      <c r="BJ3586" s="441"/>
      <c r="BK3586" s="441"/>
    </row>
    <row r="3587" spans="1:63" x14ac:dyDescent="0.25">
      <c r="A3587" s="443"/>
      <c r="B3587" s="438"/>
      <c r="C3587" s="441"/>
      <c r="D3587" s="441"/>
      <c r="E3587" s="441"/>
      <c r="I3587" s="442"/>
      <c r="Q3587" s="443"/>
      <c r="S3587" s="443"/>
      <c r="T3587" s="441"/>
      <c r="U3587" s="444"/>
      <c r="V3587" s="438"/>
      <c r="W3587" s="443"/>
      <c r="X3587" s="443"/>
      <c r="Y3587" s="441"/>
      <c r="Z3587" s="445"/>
      <c r="AA3587" s="441"/>
      <c r="AB3587" s="443"/>
      <c r="AC3587" s="441"/>
      <c r="AD3587" s="444"/>
      <c r="AG3587" s="441"/>
      <c r="AH3587" s="441"/>
      <c r="AI3587" s="443"/>
      <c r="AL3587" s="441"/>
      <c r="AN3587" s="441"/>
      <c r="AO3587" s="443"/>
      <c r="AP3587" s="441"/>
      <c r="AQ3587" s="441"/>
      <c r="AR3587" s="441"/>
      <c r="AS3587" s="441"/>
      <c r="AT3587" s="441"/>
      <c r="AU3587" s="441"/>
      <c r="AV3587" s="443"/>
      <c r="AW3587" s="442"/>
      <c r="AY3587" s="441"/>
      <c r="BC3587" s="441"/>
      <c r="BD3587" s="441"/>
      <c r="BE3587" s="441"/>
      <c r="BF3587" s="441"/>
      <c r="BG3587" s="441"/>
      <c r="BH3587" s="441"/>
      <c r="BI3587" s="441"/>
      <c r="BJ3587" s="441"/>
      <c r="BK3587" s="441"/>
    </row>
    <row r="3588" spans="1:63" x14ac:dyDescent="0.25">
      <c r="A3588" s="443"/>
      <c r="B3588" s="438"/>
      <c r="C3588" s="441"/>
      <c r="D3588" s="441"/>
      <c r="E3588" s="441"/>
      <c r="I3588" s="442"/>
      <c r="Q3588" s="443"/>
      <c r="S3588" s="443"/>
      <c r="T3588" s="441"/>
      <c r="U3588" s="444"/>
      <c r="V3588" s="438"/>
      <c r="W3588" s="443"/>
      <c r="X3588" s="443"/>
      <c r="Y3588" s="441"/>
      <c r="Z3588" s="445"/>
      <c r="AA3588" s="441"/>
      <c r="AB3588" s="443"/>
      <c r="AC3588" s="441"/>
      <c r="AD3588" s="444"/>
      <c r="AG3588" s="441"/>
      <c r="AH3588" s="441"/>
      <c r="AI3588" s="443"/>
      <c r="AL3588" s="441"/>
      <c r="AN3588" s="441"/>
      <c r="AO3588" s="443"/>
      <c r="AP3588" s="441"/>
      <c r="AQ3588" s="441"/>
      <c r="AR3588" s="441"/>
      <c r="AS3588" s="441"/>
      <c r="AT3588" s="441"/>
      <c r="AU3588" s="441"/>
      <c r="AV3588" s="443"/>
      <c r="AW3588" s="442"/>
      <c r="AY3588" s="441"/>
      <c r="BC3588" s="441"/>
      <c r="BD3588" s="441"/>
      <c r="BE3588" s="441"/>
      <c r="BF3588" s="441"/>
      <c r="BG3588" s="441"/>
      <c r="BH3588" s="441"/>
      <c r="BI3588" s="441"/>
      <c r="BJ3588" s="441"/>
      <c r="BK3588" s="441"/>
    </row>
    <row r="3589" spans="1:63" x14ac:dyDescent="0.25">
      <c r="A3589" s="443"/>
      <c r="B3589" s="438"/>
      <c r="C3589" s="441"/>
      <c r="D3589" s="441"/>
      <c r="E3589" s="441"/>
      <c r="I3589" s="442"/>
      <c r="Q3589" s="443"/>
      <c r="S3589" s="443"/>
      <c r="T3589" s="441"/>
      <c r="U3589" s="444"/>
      <c r="V3589" s="438"/>
      <c r="W3589" s="443"/>
      <c r="X3589" s="443"/>
      <c r="Y3589" s="441"/>
      <c r="Z3589" s="445"/>
      <c r="AA3589" s="441"/>
      <c r="AB3589" s="443"/>
      <c r="AC3589" s="441"/>
      <c r="AD3589" s="444"/>
      <c r="AG3589" s="441"/>
      <c r="AH3589" s="441"/>
      <c r="AI3589" s="443"/>
      <c r="AL3589" s="441"/>
      <c r="AN3589" s="441"/>
      <c r="AO3589" s="443"/>
      <c r="AP3589" s="441"/>
      <c r="AQ3589" s="441"/>
      <c r="AR3589" s="441"/>
      <c r="AS3589" s="441"/>
      <c r="AT3589" s="441"/>
      <c r="AU3589" s="441"/>
      <c r="AV3589" s="443"/>
      <c r="AW3589" s="442"/>
      <c r="AY3589" s="441"/>
      <c r="BC3589" s="441"/>
      <c r="BD3589" s="441"/>
      <c r="BE3589" s="441"/>
      <c r="BF3589" s="441"/>
      <c r="BG3589" s="441"/>
      <c r="BH3589" s="441"/>
      <c r="BI3589" s="441"/>
      <c r="BJ3589" s="441"/>
      <c r="BK3589" s="441"/>
    </row>
    <row r="3590" spans="1:63" x14ac:dyDescent="0.25">
      <c r="A3590" s="443"/>
      <c r="B3590" s="438"/>
      <c r="C3590" s="441"/>
      <c r="D3590" s="441"/>
      <c r="E3590" s="441"/>
      <c r="I3590" s="442"/>
      <c r="Q3590" s="443"/>
      <c r="S3590" s="443"/>
      <c r="T3590" s="441"/>
      <c r="U3590" s="444"/>
      <c r="V3590" s="438"/>
      <c r="W3590" s="443"/>
      <c r="X3590" s="443"/>
      <c r="Y3590" s="441"/>
      <c r="Z3590" s="445"/>
      <c r="AA3590" s="441"/>
      <c r="AB3590" s="443"/>
      <c r="AC3590" s="441"/>
      <c r="AD3590" s="444"/>
      <c r="AG3590" s="441"/>
      <c r="AH3590" s="441"/>
      <c r="AI3590" s="443"/>
      <c r="AL3590" s="441"/>
      <c r="AN3590" s="441"/>
      <c r="AO3590" s="443"/>
      <c r="AP3590" s="441"/>
      <c r="AQ3590" s="441"/>
      <c r="AR3590" s="441"/>
      <c r="AS3590" s="441"/>
      <c r="AT3590" s="441"/>
      <c r="AU3590" s="441"/>
      <c r="AV3590" s="443"/>
      <c r="AW3590" s="442"/>
      <c r="AY3590" s="441"/>
      <c r="BC3590" s="441"/>
      <c r="BD3590" s="441"/>
      <c r="BE3590" s="441"/>
      <c r="BF3590" s="441"/>
      <c r="BG3590" s="441"/>
      <c r="BH3590" s="441"/>
      <c r="BI3590" s="441"/>
      <c r="BJ3590" s="441"/>
      <c r="BK3590" s="441"/>
    </row>
    <row r="3591" spans="1:63" x14ac:dyDescent="0.25">
      <c r="A3591" s="443"/>
      <c r="B3591" s="438"/>
      <c r="C3591" s="441"/>
      <c r="D3591" s="441"/>
      <c r="E3591" s="441"/>
      <c r="I3591" s="442"/>
      <c r="Q3591" s="443"/>
      <c r="S3591" s="443"/>
      <c r="T3591" s="441"/>
      <c r="U3591" s="444"/>
      <c r="V3591" s="438"/>
      <c r="W3591" s="443"/>
      <c r="X3591" s="443"/>
      <c r="Y3591" s="441"/>
      <c r="Z3591" s="445"/>
      <c r="AA3591" s="441"/>
      <c r="AB3591" s="443"/>
      <c r="AC3591" s="441"/>
      <c r="AD3591" s="444"/>
      <c r="AG3591" s="441"/>
      <c r="AH3591" s="441"/>
      <c r="AI3591" s="443"/>
      <c r="AL3591" s="441"/>
      <c r="AN3591" s="441"/>
      <c r="AO3591" s="443"/>
      <c r="AP3591" s="441"/>
      <c r="AQ3591" s="441"/>
      <c r="AR3591" s="441"/>
      <c r="AS3591" s="441"/>
      <c r="AT3591" s="441"/>
      <c r="AU3591" s="441"/>
      <c r="AV3591" s="443"/>
      <c r="AW3591" s="442"/>
      <c r="AY3591" s="441"/>
      <c r="BC3591" s="441"/>
      <c r="BD3591" s="441"/>
      <c r="BE3591" s="441"/>
      <c r="BF3591" s="441"/>
      <c r="BG3591" s="441"/>
      <c r="BH3591" s="441"/>
      <c r="BI3591" s="441"/>
      <c r="BJ3591" s="441"/>
      <c r="BK3591" s="441"/>
    </row>
    <row r="3592" spans="1:63" x14ac:dyDescent="0.25">
      <c r="A3592" s="443"/>
      <c r="B3592" s="438"/>
      <c r="C3592" s="441"/>
      <c r="D3592" s="441"/>
      <c r="E3592" s="441"/>
      <c r="I3592" s="442"/>
      <c r="Q3592" s="443"/>
      <c r="S3592" s="443"/>
      <c r="T3592" s="441"/>
      <c r="U3592" s="444"/>
      <c r="V3592" s="438"/>
      <c r="W3592" s="443"/>
      <c r="X3592" s="443"/>
      <c r="Y3592" s="441"/>
      <c r="Z3592" s="445"/>
      <c r="AA3592" s="441"/>
      <c r="AB3592" s="443"/>
      <c r="AC3592" s="441"/>
      <c r="AD3592" s="444"/>
      <c r="AG3592" s="441"/>
      <c r="AH3592" s="441"/>
      <c r="AI3592" s="443"/>
      <c r="AL3592" s="441"/>
      <c r="AN3592" s="441"/>
      <c r="AO3592" s="443"/>
      <c r="AP3592" s="441"/>
      <c r="AQ3592" s="441"/>
      <c r="AR3592" s="441"/>
      <c r="AS3592" s="441"/>
      <c r="AT3592" s="441"/>
      <c r="AU3592" s="441"/>
      <c r="AV3592" s="443"/>
      <c r="AW3592" s="442"/>
      <c r="AY3592" s="441"/>
      <c r="BC3592" s="441"/>
      <c r="BD3592" s="441"/>
      <c r="BE3592" s="441"/>
      <c r="BF3592" s="441"/>
      <c r="BG3592" s="441"/>
      <c r="BH3592" s="441"/>
      <c r="BI3592" s="441"/>
      <c r="BJ3592" s="441"/>
      <c r="BK3592" s="441"/>
    </row>
    <row r="3593" spans="1:63" x14ac:dyDescent="0.25">
      <c r="A3593" s="443"/>
      <c r="B3593" s="438"/>
      <c r="C3593" s="441"/>
      <c r="D3593" s="441"/>
      <c r="E3593" s="441"/>
      <c r="I3593" s="442"/>
      <c r="Q3593" s="443"/>
      <c r="S3593" s="443"/>
      <c r="T3593" s="441"/>
      <c r="U3593" s="444"/>
      <c r="V3593" s="438"/>
      <c r="W3593" s="443"/>
      <c r="X3593" s="443"/>
      <c r="Y3593" s="441"/>
      <c r="Z3593" s="445"/>
      <c r="AA3593" s="441"/>
      <c r="AB3593" s="443"/>
      <c r="AC3593" s="441"/>
      <c r="AD3593" s="444"/>
      <c r="AG3593" s="441"/>
      <c r="AH3593" s="441"/>
      <c r="AI3593" s="443"/>
      <c r="AL3593" s="441"/>
      <c r="AN3593" s="441"/>
      <c r="AO3593" s="443"/>
      <c r="AP3593" s="441"/>
      <c r="AQ3593" s="441"/>
      <c r="AR3593" s="441"/>
      <c r="AS3593" s="441"/>
      <c r="AT3593" s="441"/>
      <c r="AU3593" s="441"/>
      <c r="AV3593" s="443"/>
      <c r="AW3593" s="442"/>
      <c r="AY3593" s="441"/>
      <c r="BC3593" s="441"/>
      <c r="BD3593" s="441"/>
      <c r="BE3593" s="441"/>
      <c r="BF3593" s="441"/>
      <c r="BG3593" s="441"/>
      <c r="BH3593" s="441"/>
      <c r="BI3593" s="441"/>
      <c r="BJ3593" s="441"/>
      <c r="BK3593" s="441"/>
    </row>
    <row r="3594" spans="1:63" x14ac:dyDescent="0.25">
      <c r="A3594" s="443"/>
      <c r="B3594" s="438"/>
      <c r="C3594" s="441"/>
      <c r="D3594" s="441"/>
      <c r="E3594" s="441"/>
      <c r="I3594" s="442"/>
      <c r="Q3594" s="443"/>
      <c r="S3594" s="443"/>
      <c r="T3594" s="441"/>
      <c r="U3594" s="444"/>
      <c r="V3594" s="438"/>
      <c r="W3594" s="443"/>
      <c r="X3594" s="443"/>
      <c r="Y3594" s="441"/>
      <c r="Z3594" s="445"/>
      <c r="AA3594" s="441"/>
      <c r="AB3594" s="443"/>
      <c r="AC3594" s="441"/>
      <c r="AD3594" s="444"/>
      <c r="AG3594" s="441"/>
      <c r="AH3594" s="441"/>
      <c r="AI3594" s="443"/>
      <c r="AL3594" s="441"/>
      <c r="AN3594" s="441"/>
      <c r="AO3594" s="443"/>
      <c r="AP3594" s="441"/>
      <c r="AQ3594" s="441"/>
      <c r="AR3594" s="441"/>
      <c r="AS3594" s="441"/>
      <c r="AT3594" s="441"/>
      <c r="AU3594" s="441"/>
      <c r="AV3594" s="443"/>
      <c r="AW3594" s="442"/>
      <c r="AY3594" s="441"/>
      <c r="BC3594" s="441"/>
      <c r="BD3594" s="441"/>
      <c r="BE3594" s="441"/>
      <c r="BF3594" s="441"/>
      <c r="BG3594" s="441"/>
      <c r="BH3594" s="441"/>
      <c r="BI3594" s="441"/>
      <c r="BJ3594" s="441"/>
      <c r="BK3594" s="441"/>
    </row>
    <row r="3595" spans="1:63" x14ac:dyDescent="0.25">
      <c r="A3595" s="443"/>
      <c r="B3595" s="438"/>
      <c r="C3595" s="441"/>
      <c r="D3595" s="441"/>
      <c r="E3595" s="441"/>
      <c r="I3595" s="442"/>
      <c r="Q3595" s="443"/>
      <c r="S3595" s="443"/>
      <c r="T3595" s="441"/>
      <c r="U3595" s="444"/>
      <c r="V3595" s="438"/>
      <c r="W3595" s="443"/>
      <c r="X3595" s="443"/>
      <c r="Y3595" s="441"/>
      <c r="Z3595" s="445"/>
      <c r="AA3595" s="441"/>
      <c r="AB3595" s="443"/>
      <c r="AC3595" s="441"/>
      <c r="AD3595" s="444"/>
      <c r="AG3595" s="441"/>
      <c r="AH3595" s="441"/>
      <c r="AI3595" s="443"/>
      <c r="AL3595" s="441"/>
      <c r="AN3595" s="441"/>
      <c r="AO3595" s="443"/>
      <c r="AP3595" s="441"/>
      <c r="AQ3595" s="441"/>
      <c r="AR3595" s="441"/>
      <c r="AS3595" s="441"/>
      <c r="AT3595" s="441"/>
      <c r="AU3595" s="441"/>
      <c r="AV3595" s="443"/>
      <c r="AW3595" s="442"/>
      <c r="AY3595" s="441"/>
      <c r="BC3595" s="441"/>
      <c r="BD3595" s="441"/>
      <c r="BE3595" s="441"/>
      <c r="BF3595" s="441"/>
      <c r="BG3595" s="441"/>
      <c r="BH3595" s="441"/>
      <c r="BI3595" s="441"/>
      <c r="BJ3595" s="441"/>
      <c r="BK3595" s="441"/>
    </row>
    <row r="3596" spans="1:63" x14ac:dyDescent="0.25">
      <c r="A3596" s="443"/>
      <c r="B3596" s="438"/>
      <c r="C3596" s="441"/>
      <c r="D3596" s="441"/>
      <c r="E3596" s="441"/>
      <c r="I3596" s="442"/>
      <c r="Q3596" s="443"/>
      <c r="S3596" s="443"/>
      <c r="T3596" s="441"/>
      <c r="U3596" s="444"/>
      <c r="V3596" s="438"/>
      <c r="W3596" s="443"/>
      <c r="X3596" s="443"/>
      <c r="Y3596" s="441"/>
      <c r="Z3596" s="445"/>
      <c r="AA3596" s="441"/>
      <c r="AB3596" s="443"/>
      <c r="AC3596" s="441"/>
      <c r="AD3596" s="444"/>
      <c r="AG3596" s="441"/>
      <c r="AH3596" s="441"/>
      <c r="AI3596" s="443"/>
      <c r="AL3596" s="441"/>
      <c r="AN3596" s="441"/>
      <c r="AO3596" s="443"/>
      <c r="AP3596" s="441"/>
      <c r="AQ3596" s="441"/>
      <c r="AR3596" s="441"/>
      <c r="AS3596" s="441"/>
      <c r="AT3596" s="441"/>
      <c r="AU3596" s="441"/>
      <c r="AV3596" s="443"/>
      <c r="AW3596" s="442"/>
      <c r="AY3596" s="441"/>
      <c r="BC3596" s="441"/>
      <c r="BD3596" s="441"/>
      <c r="BE3596" s="441"/>
      <c r="BF3596" s="441"/>
      <c r="BG3596" s="441"/>
      <c r="BH3596" s="441"/>
      <c r="BI3596" s="441"/>
      <c r="BJ3596" s="441"/>
      <c r="BK3596" s="441"/>
    </row>
    <row r="3597" spans="1:63" x14ac:dyDescent="0.25">
      <c r="A3597" s="443"/>
      <c r="B3597" s="438"/>
      <c r="C3597" s="441"/>
      <c r="D3597" s="441"/>
      <c r="E3597" s="441"/>
      <c r="I3597" s="442"/>
      <c r="Q3597" s="443"/>
      <c r="S3597" s="443"/>
      <c r="T3597" s="441"/>
      <c r="U3597" s="444"/>
      <c r="V3597" s="438"/>
      <c r="W3597" s="443"/>
      <c r="X3597" s="443"/>
      <c r="Y3597" s="441"/>
      <c r="Z3597" s="445"/>
      <c r="AA3597" s="441"/>
      <c r="AB3597" s="443"/>
      <c r="AC3597" s="441"/>
      <c r="AD3597" s="444"/>
      <c r="AG3597" s="441"/>
      <c r="AH3597" s="441"/>
      <c r="AI3597" s="443"/>
      <c r="AL3597" s="441"/>
      <c r="AN3597" s="441"/>
      <c r="AO3597" s="443"/>
      <c r="AP3597" s="441"/>
      <c r="AQ3597" s="441"/>
      <c r="AR3597" s="441"/>
      <c r="AS3597" s="441"/>
      <c r="AT3597" s="441"/>
      <c r="AU3597" s="441"/>
      <c r="AV3597" s="443"/>
      <c r="AW3597" s="442"/>
      <c r="AY3597" s="441"/>
      <c r="BC3597" s="441"/>
      <c r="BD3597" s="441"/>
      <c r="BE3597" s="441"/>
      <c r="BF3597" s="441"/>
      <c r="BG3597" s="441"/>
      <c r="BH3597" s="441"/>
      <c r="BI3597" s="441"/>
      <c r="BJ3597" s="441"/>
      <c r="BK3597" s="441"/>
    </row>
    <row r="3598" spans="1:63" x14ac:dyDescent="0.25">
      <c r="A3598" s="443"/>
      <c r="B3598" s="438"/>
      <c r="C3598" s="441"/>
      <c r="D3598" s="441"/>
      <c r="E3598" s="441"/>
      <c r="I3598" s="442"/>
      <c r="Q3598" s="443"/>
      <c r="S3598" s="443"/>
      <c r="T3598" s="441"/>
      <c r="U3598" s="444"/>
      <c r="V3598" s="438"/>
      <c r="W3598" s="443"/>
      <c r="X3598" s="443"/>
      <c r="Y3598" s="441"/>
      <c r="Z3598" s="445"/>
      <c r="AA3598" s="441"/>
      <c r="AB3598" s="443"/>
      <c r="AC3598" s="441"/>
      <c r="AD3598" s="444"/>
      <c r="AG3598" s="441"/>
      <c r="AH3598" s="441"/>
      <c r="AI3598" s="443"/>
      <c r="AL3598" s="441"/>
      <c r="AN3598" s="441"/>
      <c r="AO3598" s="443"/>
      <c r="AP3598" s="441"/>
      <c r="AQ3598" s="441"/>
      <c r="AR3598" s="441"/>
      <c r="AS3598" s="441"/>
      <c r="AT3598" s="441"/>
      <c r="AU3598" s="441"/>
      <c r="AV3598" s="443"/>
      <c r="AW3598" s="442"/>
      <c r="AY3598" s="441"/>
      <c r="BC3598" s="441"/>
      <c r="BD3598" s="441"/>
      <c r="BE3598" s="441"/>
      <c r="BF3598" s="441"/>
      <c r="BG3598" s="441"/>
      <c r="BH3598" s="441"/>
      <c r="BI3598" s="441"/>
      <c r="BJ3598" s="441"/>
      <c r="BK3598" s="441"/>
    </row>
    <row r="3599" spans="1:63" x14ac:dyDescent="0.25">
      <c r="A3599" s="443"/>
      <c r="B3599" s="438"/>
      <c r="C3599" s="441"/>
      <c r="D3599" s="441"/>
      <c r="E3599" s="441"/>
      <c r="I3599" s="442"/>
      <c r="Q3599" s="443"/>
      <c r="S3599" s="443"/>
      <c r="T3599" s="441"/>
      <c r="U3599" s="444"/>
      <c r="V3599" s="438"/>
      <c r="W3599" s="443"/>
      <c r="X3599" s="443"/>
      <c r="Y3599" s="441"/>
      <c r="Z3599" s="445"/>
      <c r="AA3599" s="441"/>
      <c r="AB3599" s="443"/>
      <c r="AC3599" s="441"/>
      <c r="AD3599" s="444"/>
      <c r="AG3599" s="441"/>
      <c r="AH3599" s="441"/>
      <c r="AI3599" s="443"/>
      <c r="AL3599" s="441"/>
      <c r="AN3599" s="441"/>
      <c r="AO3599" s="443"/>
      <c r="AP3599" s="441"/>
      <c r="AQ3599" s="441"/>
      <c r="AR3599" s="441"/>
      <c r="AS3599" s="441"/>
      <c r="AT3599" s="441"/>
      <c r="AU3599" s="441"/>
      <c r="AV3599" s="443"/>
      <c r="AW3599" s="442"/>
      <c r="AY3599" s="441"/>
      <c r="BC3599" s="441"/>
      <c r="BD3599" s="441"/>
      <c r="BE3599" s="441"/>
      <c r="BF3599" s="441"/>
      <c r="BG3599" s="441"/>
      <c r="BH3599" s="441"/>
      <c r="BI3599" s="441"/>
      <c r="BJ3599" s="441"/>
      <c r="BK3599" s="441"/>
    </row>
    <row r="3600" spans="1:63" x14ac:dyDescent="0.25">
      <c r="A3600" s="443"/>
      <c r="B3600" s="438"/>
      <c r="C3600" s="441"/>
      <c r="D3600" s="441"/>
      <c r="E3600" s="441"/>
      <c r="I3600" s="442"/>
      <c r="Q3600" s="443"/>
      <c r="S3600" s="443"/>
      <c r="T3600" s="441"/>
      <c r="U3600" s="444"/>
      <c r="V3600" s="438"/>
      <c r="W3600" s="443"/>
      <c r="X3600" s="443"/>
      <c r="Y3600" s="441"/>
      <c r="Z3600" s="445"/>
      <c r="AA3600" s="441"/>
      <c r="AB3600" s="443"/>
      <c r="AC3600" s="441"/>
      <c r="AD3600" s="444"/>
      <c r="AG3600" s="441"/>
      <c r="AH3600" s="441"/>
      <c r="AI3600" s="443"/>
      <c r="AL3600" s="441"/>
      <c r="AN3600" s="441"/>
      <c r="AO3600" s="443"/>
      <c r="AP3600" s="441"/>
      <c r="AQ3600" s="441"/>
      <c r="AR3600" s="441"/>
      <c r="AS3600" s="441"/>
      <c r="AT3600" s="441"/>
      <c r="AU3600" s="441"/>
      <c r="AV3600" s="443"/>
      <c r="AW3600" s="442"/>
      <c r="AY3600" s="441"/>
      <c r="BC3600" s="441"/>
      <c r="BD3600" s="441"/>
      <c r="BE3600" s="441"/>
      <c r="BF3600" s="441"/>
      <c r="BG3600" s="441"/>
      <c r="BH3600" s="441"/>
      <c r="BI3600" s="441"/>
      <c r="BJ3600" s="441"/>
      <c r="BK3600" s="441"/>
    </row>
    <row r="3601" spans="1:63" x14ac:dyDescent="0.25">
      <c r="A3601" s="443"/>
      <c r="B3601" s="438"/>
      <c r="C3601" s="441"/>
      <c r="D3601" s="441"/>
      <c r="E3601" s="441"/>
      <c r="I3601" s="442"/>
      <c r="Q3601" s="443"/>
      <c r="S3601" s="443"/>
      <c r="T3601" s="441"/>
      <c r="U3601" s="444"/>
      <c r="V3601" s="438"/>
      <c r="W3601" s="443"/>
      <c r="X3601" s="443"/>
      <c r="Y3601" s="441"/>
      <c r="Z3601" s="445"/>
      <c r="AA3601" s="441"/>
      <c r="AB3601" s="443"/>
      <c r="AC3601" s="441"/>
      <c r="AD3601" s="444"/>
      <c r="AG3601" s="441"/>
      <c r="AH3601" s="441"/>
      <c r="AI3601" s="443"/>
      <c r="AL3601" s="441"/>
      <c r="AN3601" s="441"/>
      <c r="AO3601" s="443"/>
      <c r="AP3601" s="441"/>
      <c r="AQ3601" s="441"/>
      <c r="AR3601" s="441"/>
      <c r="AS3601" s="441"/>
      <c r="AT3601" s="441"/>
      <c r="AU3601" s="441"/>
      <c r="AV3601" s="443"/>
      <c r="AW3601" s="442"/>
      <c r="AY3601" s="441"/>
      <c r="BC3601" s="441"/>
      <c r="BD3601" s="441"/>
      <c r="BE3601" s="441"/>
      <c r="BF3601" s="441"/>
      <c r="BG3601" s="441"/>
      <c r="BH3601" s="441"/>
      <c r="BI3601" s="441"/>
      <c r="BJ3601" s="441"/>
      <c r="BK3601" s="441"/>
    </row>
    <row r="3602" spans="1:63" x14ac:dyDescent="0.25">
      <c r="A3602" s="443"/>
      <c r="B3602" s="438"/>
      <c r="C3602" s="441"/>
      <c r="D3602" s="441"/>
      <c r="E3602" s="441"/>
      <c r="I3602" s="442"/>
      <c r="Q3602" s="443"/>
      <c r="S3602" s="443"/>
      <c r="T3602" s="441"/>
      <c r="U3602" s="444"/>
      <c r="V3602" s="438"/>
      <c r="W3602" s="443"/>
      <c r="X3602" s="443"/>
      <c r="Y3602" s="441"/>
      <c r="Z3602" s="445"/>
      <c r="AA3602" s="441"/>
      <c r="AB3602" s="443"/>
      <c r="AC3602" s="441"/>
      <c r="AD3602" s="444"/>
      <c r="AG3602" s="441"/>
      <c r="AH3602" s="441"/>
      <c r="AI3602" s="443"/>
      <c r="AL3602" s="441"/>
      <c r="AN3602" s="441"/>
      <c r="AO3602" s="443"/>
      <c r="AP3602" s="441"/>
      <c r="AQ3602" s="441"/>
      <c r="AR3602" s="441"/>
      <c r="AS3602" s="441"/>
      <c r="AT3602" s="441"/>
      <c r="AU3602" s="441"/>
      <c r="AV3602" s="443"/>
      <c r="AW3602" s="442"/>
      <c r="AY3602" s="441"/>
      <c r="BC3602" s="441"/>
      <c r="BD3602" s="441"/>
      <c r="BE3602" s="441"/>
      <c r="BF3602" s="441"/>
      <c r="BG3602" s="441"/>
      <c r="BH3602" s="441"/>
      <c r="BI3602" s="441"/>
      <c r="BJ3602" s="441"/>
      <c r="BK3602" s="441"/>
    </row>
    <row r="3603" spans="1:63" x14ac:dyDescent="0.25">
      <c r="A3603" s="443"/>
      <c r="B3603" s="438"/>
      <c r="C3603" s="441"/>
      <c r="D3603" s="441"/>
      <c r="E3603" s="441"/>
      <c r="I3603" s="442"/>
      <c r="Q3603" s="443"/>
      <c r="S3603" s="443"/>
      <c r="T3603" s="441"/>
      <c r="U3603" s="444"/>
      <c r="V3603" s="438"/>
      <c r="W3603" s="443"/>
      <c r="X3603" s="443"/>
      <c r="Y3603" s="441"/>
      <c r="Z3603" s="445"/>
      <c r="AA3603" s="441"/>
      <c r="AB3603" s="443"/>
      <c r="AC3603" s="441"/>
      <c r="AD3603" s="444"/>
      <c r="AG3603" s="441"/>
      <c r="AH3603" s="441"/>
      <c r="AI3603" s="443"/>
      <c r="AL3603" s="441"/>
      <c r="AN3603" s="441"/>
      <c r="AO3603" s="443"/>
      <c r="AP3603" s="441"/>
      <c r="AQ3603" s="441"/>
      <c r="AR3603" s="441"/>
      <c r="AS3603" s="441"/>
      <c r="AT3603" s="441"/>
      <c r="AU3603" s="441"/>
      <c r="AV3603" s="443"/>
      <c r="AW3603" s="442"/>
      <c r="AY3603" s="441"/>
      <c r="BC3603" s="441"/>
      <c r="BD3603" s="441"/>
      <c r="BE3603" s="441"/>
      <c r="BF3603" s="441"/>
      <c r="BG3603" s="441"/>
      <c r="BH3603" s="441"/>
      <c r="BI3603" s="441"/>
      <c r="BJ3603" s="441"/>
      <c r="BK3603" s="441"/>
    </row>
    <row r="3604" spans="1:63" x14ac:dyDescent="0.25">
      <c r="A3604" s="443"/>
      <c r="B3604" s="438"/>
      <c r="C3604" s="441"/>
      <c r="D3604" s="441"/>
      <c r="E3604" s="441"/>
      <c r="I3604" s="442"/>
      <c r="Q3604" s="443"/>
      <c r="S3604" s="443"/>
      <c r="T3604" s="441"/>
      <c r="U3604" s="444"/>
      <c r="V3604" s="438"/>
      <c r="W3604" s="443"/>
      <c r="X3604" s="443"/>
      <c r="Y3604" s="441"/>
      <c r="Z3604" s="445"/>
      <c r="AA3604" s="441"/>
      <c r="AB3604" s="443"/>
      <c r="AC3604" s="441"/>
      <c r="AD3604" s="444"/>
      <c r="AG3604" s="441"/>
      <c r="AH3604" s="441"/>
      <c r="AI3604" s="443"/>
      <c r="AL3604" s="441"/>
      <c r="AN3604" s="441"/>
      <c r="AO3604" s="443"/>
      <c r="AP3604" s="441"/>
      <c r="AQ3604" s="441"/>
      <c r="AR3604" s="441"/>
      <c r="AS3604" s="441"/>
      <c r="AT3604" s="441"/>
      <c r="AU3604" s="441"/>
      <c r="AV3604" s="443"/>
      <c r="AW3604" s="442"/>
      <c r="AY3604" s="441"/>
      <c r="BC3604" s="441"/>
      <c r="BD3604" s="441"/>
      <c r="BE3604" s="441"/>
      <c r="BF3604" s="441"/>
      <c r="BG3604" s="441"/>
      <c r="BH3604" s="441"/>
      <c r="BI3604" s="441"/>
      <c r="BJ3604" s="441"/>
      <c r="BK3604" s="441"/>
    </row>
    <row r="3605" spans="1:63" x14ac:dyDescent="0.25">
      <c r="A3605" s="443"/>
      <c r="B3605" s="438"/>
      <c r="C3605" s="441"/>
      <c r="D3605" s="441"/>
      <c r="E3605" s="441"/>
      <c r="I3605" s="442"/>
      <c r="Q3605" s="443"/>
      <c r="S3605" s="443"/>
      <c r="T3605" s="441"/>
      <c r="U3605" s="444"/>
      <c r="V3605" s="438"/>
      <c r="W3605" s="443"/>
      <c r="X3605" s="443"/>
      <c r="Y3605" s="441"/>
      <c r="Z3605" s="445"/>
      <c r="AA3605" s="441"/>
      <c r="AB3605" s="443"/>
      <c r="AC3605" s="441"/>
      <c r="AD3605" s="444"/>
      <c r="AG3605" s="441"/>
      <c r="AH3605" s="441"/>
      <c r="AI3605" s="443"/>
      <c r="AL3605" s="441"/>
      <c r="AN3605" s="441"/>
      <c r="AO3605" s="443"/>
      <c r="AP3605" s="441"/>
      <c r="AQ3605" s="441"/>
      <c r="AR3605" s="441"/>
      <c r="AS3605" s="441"/>
      <c r="AT3605" s="441"/>
      <c r="AU3605" s="441"/>
      <c r="AV3605" s="443"/>
      <c r="AW3605" s="442"/>
      <c r="AY3605" s="441"/>
      <c r="BC3605" s="441"/>
      <c r="BD3605" s="441"/>
      <c r="BE3605" s="441"/>
      <c r="BF3605" s="441"/>
      <c r="BG3605" s="441"/>
      <c r="BH3605" s="441"/>
      <c r="BI3605" s="441"/>
      <c r="BJ3605" s="441"/>
      <c r="BK3605" s="441"/>
    </row>
    <row r="3606" spans="1:63" x14ac:dyDescent="0.25">
      <c r="A3606" s="443"/>
      <c r="B3606" s="438"/>
      <c r="C3606" s="441"/>
      <c r="D3606" s="441"/>
      <c r="E3606" s="441"/>
      <c r="I3606" s="442"/>
      <c r="Q3606" s="443"/>
      <c r="S3606" s="443"/>
      <c r="T3606" s="441"/>
      <c r="U3606" s="444"/>
      <c r="V3606" s="438"/>
      <c r="W3606" s="443"/>
      <c r="X3606" s="443"/>
      <c r="Y3606" s="441"/>
      <c r="Z3606" s="445"/>
      <c r="AA3606" s="441"/>
      <c r="AB3606" s="443"/>
      <c r="AC3606" s="441"/>
      <c r="AD3606" s="444"/>
      <c r="AG3606" s="441"/>
      <c r="AH3606" s="441"/>
      <c r="AI3606" s="443"/>
      <c r="AL3606" s="441"/>
      <c r="AN3606" s="441"/>
      <c r="AO3606" s="443"/>
      <c r="AP3606" s="441"/>
      <c r="AQ3606" s="441"/>
      <c r="AR3606" s="441"/>
      <c r="AS3606" s="441"/>
      <c r="AT3606" s="441"/>
      <c r="AU3606" s="441"/>
      <c r="AV3606" s="443"/>
      <c r="AW3606" s="442"/>
      <c r="AY3606" s="441"/>
      <c r="BC3606" s="441"/>
      <c r="BD3606" s="441"/>
      <c r="BE3606" s="441"/>
      <c r="BF3606" s="441"/>
      <c r="BG3606" s="441"/>
      <c r="BH3606" s="441"/>
      <c r="BI3606" s="441"/>
      <c r="BJ3606" s="441"/>
      <c r="BK3606" s="441"/>
    </row>
    <row r="3607" spans="1:63" x14ac:dyDescent="0.25">
      <c r="A3607" s="443"/>
      <c r="B3607" s="438"/>
      <c r="C3607" s="441"/>
      <c r="D3607" s="441"/>
      <c r="E3607" s="441"/>
      <c r="I3607" s="442"/>
      <c r="Q3607" s="443"/>
      <c r="S3607" s="443"/>
      <c r="T3607" s="441"/>
      <c r="U3607" s="444"/>
      <c r="V3607" s="438"/>
      <c r="W3607" s="443"/>
      <c r="X3607" s="443"/>
      <c r="Y3607" s="441"/>
      <c r="Z3607" s="445"/>
      <c r="AA3607" s="441"/>
      <c r="AB3607" s="443"/>
      <c r="AC3607" s="441"/>
      <c r="AD3607" s="444"/>
      <c r="AG3607" s="441"/>
      <c r="AH3607" s="441"/>
      <c r="AI3607" s="443"/>
      <c r="AL3607" s="441"/>
      <c r="AN3607" s="441"/>
      <c r="AO3607" s="443"/>
      <c r="AP3607" s="441"/>
      <c r="AQ3607" s="441"/>
      <c r="AR3607" s="441"/>
      <c r="AS3607" s="441"/>
      <c r="AT3607" s="441"/>
      <c r="AU3607" s="441"/>
      <c r="AV3607" s="443"/>
      <c r="AW3607" s="442"/>
      <c r="AY3607" s="441"/>
      <c r="BC3607" s="441"/>
      <c r="BD3607" s="441"/>
      <c r="BE3607" s="441"/>
      <c r="BF3607" s="441"/>
      <c r="BG3607" s="441"/>
      <c r="BH3607" s="441"/>
      <c r="BI3607" s="441"/>
      <c r="BJ3607" s="441"/>
      <c r="BK3607" s="441"/>
    </row>
    <row r="3608" spans="1:63" x14ac:dyDescent="0.25">
      <c r="A3608" s="443"/>
      <c r="B3608" s="438"/>
      <c r="C3608" s="441"/>
      <c r="D3608" s="441"/>
      <c r="E3608" s="441"/>
      <c r="I3608" s="442"/>
      <c r="Q3608" s="443"/>
      <c r="S3608" s="443"/>
      <c r="T3608" s="441"/>
      <c r="U3608" s="444"/>
      <c r="V3608" s="438"/>
      <c r="W3608" s="443"/>
      <c r="X3608" s="443"/>
      <c r="Y3608" s="441"/>
      <c r="Z3608" s="445"/>
      <c r="AA3608" s="441"/>
      <c r="AB3608" s="443"/>
      <c r="AC3608" s="441"/>
      <c r="AD3608" s="444"/>
      <c r="AG3608" s="441"/>
      <c r="AH3608" s="441"/>
      <c r="AI3608" s="443"/>
      <c r="AL3608" s="441"/>
      <c r="AN3608" s="441"/>
      <c r="AO3608" s="443"/>
      <c r="AP3608" s="441"/>
      <c r="AQ3608" s="441"/>
      <c r="AR3608" s="441"/>
      <c r="AS3608" s="441"/>
      <c r="AT3608" s="441"/>
      <c r="AU3608" s="441"/>
      <c r="AV3608" s="443"/>
      <c r="AW3608" s="442"/>
      <c r="AY3608" s="441"/>
      <c r="BC3608" s="441"/>
      <c r="BD3608" s="441"/>
      <c r="BE3608" s="441"/>
      <c r="BF3608" s="441"/>
      <c r="BG3608" s="441"/>
      <c r="BH3608" s="441"/>
      <c r="BI3608" s="441"/>
      <c r="BJ3608" s="441"/>
      <c r="BK3608" s="441"/>
    </row>
    <row r="3609" spans="1:63" x14ac:dyDescent="0.25">
      <c r="A3609" s="443"/>
      <c r="B3609" s="438"/>
      <c r="C3609" s="441"/>
      <c r="D3609" s="441"/>
      <c r="E3609" s="441"/>
      <c r="I3609" s="442"/>
      <c r="Q3609" s="443"/>
      <c r="S3609" s="443"/>
      <c r="T3609" s="441"/>
      <c r="U3609" s="444"/>
      <c r="V3609" s="438"/>
      <c r="W3609" s="443"/>
      <c r="X3609" s="443"/>
      <c r="Y3609" s="441"/>
      <c r="Z3609" s="445"/>
      <c r="AA3609" s="441"/>
      <c r="AB3609" s="443"/>
      <c r="AC3609" s="441"/>
      <c r="AD3609" s="444"/>
      <c r="AG3609" s="441"/>
      <c r="AH3609" s="441"/>
      <c r="AI3609" s="443"/>
      <c r="AL3609" s="441"/>
      <c r="AN3609" s="441"/>
      <c r="AO3609" s="443"/>
      <c r="AP3609" s="441"/>
      <c r="AQ3609" s="441"/>
      <c r="AR3609" s="441"/>
      <c r="AS3609" s="441"/>
      <c r="AT3609" s="441"/>
      <c r="AU3609" s="441"/>
      <c r="AV3609" s="443"/>
      <c r="AW3609" s="442"/>
      <c r="AY3609" s="441"/>
      <c r="BC3609" s="441"/>
      <c r="BD3609" s="441"/>
      <c r="BE3609" s="441"/>
      <c r="BF3609" s="441"/>
      <c r="BG3609" s="441"/>
      <c r="BH3609" s="441"/>
      <c r="BI3609" s="441"/>
      <c r="BJ3609" s="441"/>
      <c r="BK3609" s="441"/>
    </row>
    <row r="3610" spans="1:63" x14ac:dyDescent="0.25">
      <c r="A3610" s="443"/>
      <c r="B3610" s="438"/>
      <c r="C3610" s="441"/>
      <c r="D3610" s="441"/>
      <c r="E3610" s="441"/>
      <c r="I3610" s="442"/>
      <c r="Q3610" s="443"/>
      <c r="S3610" s="443"/>
      <c r="T3610" s="441"/>
      <c r="U3610" s="444"/>
      <c r="V3610" s="438"/>
      <c r="W3610" s="443"/>
      <c r="X3610" s="443"/>
      <c r="Y3610" s="441"/>
      <c r="Z3610" s="445"/>
      <c r="AA3610" s="441"/>
      <c r="AB3610" s="443"/>
      <c r="AC3610" s="441"/>
      <c r="AD3610" s="444"/>
      <c r="AG3610" s="441"/>
      <c r="AH3610" s="441"/>
      <c r="AI3610" s="443"/>
      <c r="AL3610" s="441"/>
      <c r="AN3610" s="441"/>
      <c r="AO3610" s="443"/>
      <c r="AP3610" s="441"/>
      <c r="AQ3610" s="441"/>
      <c r="AR3610" s="441"/>
      <c r="AS3610" s="441"/>
      <c r="AT3610" s="441"/>
      <c r="AU3610" s="441"/>
      <c r="AV3610" s="443"/>
      <c r="AW3610" s="442"/>
      <c r="AY3610" s="441"/>
      <c r="BC3610" s="441"/>
      <c r="BD3610" s="441"/>
      <c r="BE3610" s="441"/>
      <c r="BF3610" s="441"/>
      <c r="BG3610" s="441"/>
      <c r="BH3610" s="441"/>
      <c r="BI3610" s="441"/>
      <c r="BJ3610" s="441"/>
      <c r="BK3610" s="441"/>
    </row>
    <row r="3611" spans="1:63" x14ac:dyDescent="0.25">
      <c r="A3611" s="443"/>
      <c r="B3611" s="438"/>
      <c r="C3611" s="441"/>
      <c r="D3611" s="441"/>
      <c r="E3611" s="441"/>
      <c r="I3611" s="442"/>
      <c r="Q3611" s="443"/>
      <c r="S3611" s="443"/>
      <c r="T3611" s="441"/>
      <c r="U3611" s="444"/>
      <c r="V3611" s="438"/>
      <c r="W3611" s="443"/>
      <c r="X3611" s="443"/>
      <c r="Y3611" s="441"/>
      <c r="Z3611" s="445"/>
      <c r="AA3611" s="441"/>
      <c r="AB3611" s="443"/>
      <c r="AC3611" s="441"/>
      <c r="AD3611" s="444"/>
      <c r="AG3611" s="441"/>
      <c r="AH3611" s="441"/>
      <c r="AI3611" s="443"/>
      <c r="AL3611" s="441"/>
      <c r="AN3611" s="441"/>
      <c r="AO3611" s="443"/>
      <c r="AP3611" s="441"/>
      <c r="AQ3611" s="441"/>
      <c r="AR3611" s="441"/>
      <c r="AS3611" s="441"/>
      <c r="AT3611" s="441"/>
      <c r="AU3611" s="441"/>
      <c r="AV3611" s="443"/>
      <c r="AW3611" s="442"/>
      <c r="AY3611" s="441"/>
      <c r="BC3611" s="441"/>
      <c r="BD3611" s="441"/>
      <c r="BE3611" s="441"/>
      <c r="BF3611" s="441"/>
      <c r="BG3611" s="441"/>
      <c r="BH3611" s="441"/>
      <c r="BI3611" s="441"/>
      <c r="BJ3611" s="441"/>
      <c r="BK3611" s="441"/>
    </row>
    <row r="3612" spans="1:63" x14ac:dyDescent="0.25">
      <c r="A3612" s="443"/>
      <c r="B3612" s="438"/>
      <c r="C3612" s="441"/>
      <c r="D3612" s="441"/>
      <c r="E3612" s="441"/>
      <c r="I3612" s="442"/>
      <c r="Q3612" s="443"/>
      <c r="S3612" s="443"/>
      <c r="T3612" s="441"/>
      <c r="U3612" s="444"/>
      <c r="V3612" s="438"/>
      <c r="W3612" s="443"/>
      <c r="X3612" s="443"/>
      <c r="Y3612" s="441"/>
      <c r="Z3612" s="445"/>
      <c r="AA3612" s="441"/>
      <c r="AB3612" s="443"/>
      <c r="AC3612" s="441"/>
      <c r="AD3612" s="444"/>
      <c r="AG3612" s="441"/>
      <c r="AH3612" s="441"/>
      <c r="AI3612" s="443"/>
      <c r="AL3612" s="441"/>
      <c r="AN3612" s="441"/>
      <c r="AO3612" s="443"/>
      <c r="AP3612" s="441"/>
      <c r="AQ3612" s="441"/>
      <c r="AR3612" s="441"/>
      <c r="AS3612" s="441"/>
      <c r="AT3612" s="441"/>
      <c r="AU3612" s="441"/>
      <c r="AV3612" s="443"/>
      <c r="AW3612" s="442"/>
      <c r="AY3612" s="441"/>
      <c r="BC3612" s="441"/>
      <c r="BD3612" s="441"/>
      <c r="BE3612" s="441"/>
      <c r="BF3612" s="441"/>
      <c r="BG3612" s="441"/>
      <c r="BH3612" s="441"/>
      <c r="BI3612" s="441"/>
      <c r="BJ3612" s="441"/>
      <c r="BK3612" s="441"/>
    </row>
    <row r="3613" spans="1:63" x14ac:dyDescent="0.25">
      <c r="A3613" s="443"/>
      <c r="B3613" s="438"/>
      <c r="C3613" s="441"/>
      <c r="D3613" s="441"/>
      <c r="E3613" s="441"/>
      <c r="I3613" s="442"/>
      <c r="Q3613" s="443"/>
      <c r="S3613" s="443"/>
      <c r="T3613" s="441"/>
      <c r="U3613" s="444"/>
      <c r="V3613" s="438"/>
      <c r="W3613" s="443"/>
      <c r="X3613" s="443"/>
      <c r="Y3613" s="441"/>
      <c r="Z3613" s="445"/>
      <c r="AA3613" s="441"/>
      <c r="AB3613" s="443"/>
      <c r="AC3613" s="441"/>
      <c r="AD3613" s="444"/>
      <c r="AG3613" s="441"/>
      <c r="AH3613" s="441"/>
      <c r="AI3613" s="443"/>
      <c r="AL3613" s="441"/>
      <c r="AN3613" s="441"/>
      <c r="AO3613" s="443"/>
      <c r="AP3613" s="441"/>
      <c r="AQ3613" s="441"/>
      <c r="AR3613" s="441"/>
      <c r="AS3613" s="441"/>
      <c r="AT3613" s="441"/>
      <c r="AU3613" s="441"/>
      <c r="AV3613" s="443"/>
      <c r="AW3613" s="442"/>
      <c r="AY3613" s="441"/>
      <c r="BC3613" s="441"/>
      <c r="BD3613" s="441"/>
      <c r="BE3613" s="441"/>
      <c r="BF3613" s="441"/>
      <c r="BG3613" s="441"/>
      <c r="BH3613" s="441"/>
      <c r="BI3613" s="441"/>
      <c r="BJ3613" s="441"/>
      <c r="BK3613" s="441"/>
    </row>
    <row r="3614" spans="1:63" x14ac:dyDescent="0.25">
      <c r="A3614" s="443"/>
      <c r="B3614" s="438"/>
      <c r="C3614" s="441"/>
      <c r="D3614" s="441"/>
      <c r="E3614" s="441"/>
      <c r="I3614" s="442"/>
      <c r="Q3614" s="443"/>
      <c r="S3614" s="443"/>
      <c r="T3614" s="441"/>
      <c r="U3614" s="444"/>
      <c r="V3614" s="438"/>
      <c r="W3614" s="443"/>
      <c r="X3614" s="443"/>
      <c r="Y3614" s="441"/>
      <c r="Z3614" s="445"/>
      <c r="AA3614" s="441"/>
      <c r="AB3614" s="443"/>
      <c r="AC3614" s="441"/>
      <c r="AD3614" s="444"/>
      <c r="AG3614" s="441"/>
      <c r="AH3614" s="441"/>
      <c r="AI3614" s="443"/>
      <c r="AL3614" s="441"/>
      <c r="AN3614" s="441"/>
      <c r="AO3614" s="443"/>
      <c r="AP3614" s="441"/>
      <c r="AQ3614" s="441"/>
      <c r="AR3614" s="441"/>
      <c r="AS3614" s="441"/>
      <c r="AT3614" s="441"/>
      <c r="AU3614" s="441"/>
      <c r="AV3614" s="443"/>
      <c r="AW3614" s="442"/>
      <c r="AY3614" s="441"/>
      <c r="BC3614" s="441"/>
      <c r="BD3614" s="441"/>
      <c r="BE3614" s="441"/>
      <c r="BF3614" s="441"/>
      <c r="BG3614" s="441"/>
      <c r="BH3614" s="441"/>
      <c r="BI3614" s="441"/>
      <c r="BJ3614" s="441"/>
      <c r="BK3614" s="441"/>
    </row>
    <row r="3615" spans="1:63" x14ac:dyDescent="0.25">
      <c r="A3615" s="443"/>
      <c r="B3615" s="438"/>
      <c r="C3615" s="441"/>
      <c r="D3615" s="441"/>
      <c r="E3615" s="441"/>
      <c r="I3615" s="442"/>
      <c r="Q3615" s="443"/>
      <c r="S3615" s="443"/>
      <c r="T3615" s="441"/>
      <c r="U3615" s="444"/>
      <c r="V3615" s="438"/>
      <c r="W3615" s="443"/>
      <c r="X3615" s="443"/>
      <c r="Y3615" s="441"/>
      <c r="Z3615" s="445"/>
      <c r="AA3615" s="441"/>
      <c r="AB3615" s="443"/>
      <c r="AC3615" s="441"/>
      <c r="AD3615" s="444"/>
      <c r="AG3615" s="441"/>
      <c r="AH3615" s="441"/>
      <c r="AI3615" s="443"/>
      <c r="AL3615" s="441"/>
      <c r="AN3615" s="441"/>
      <c r="AO3615" s="443"/>
      <c r="AP3615" s="441"/>
      <c r="AQ3615" s="441"/>
      <c r="AR3615" s="441"/>
      <c r="AS3615" s="441"/>
      <c r="AT3615" s="441"/>
      <c r="AU3615" s="441"/>
      <c r="AV3615" s="443"/>
      <c r="AW3615" s="442"/>
      <c r="AY3615" s="441"/>
      <c r="BC3615" s="441"/>
      <c r="BD3615" s="441"/>
      <c r="BE3615" s="441"/>
      <c r="BF3615" s="441"/>
      <c r="BG3615" s="441"/>
      <c r="BH3615" s="441"/>
      <c r="BI3615" s="441"/>
      <c r="BJ3615" s="441"/>
      <c r="BK3615" s="441"/>
    </row>
    <row r="3616" spans="1:63" x14ac:dyDescent="0.25">
      <c r="A3616" s="443"/>
      <c r="B3616" s="438"/>
      <c r="C3616" s="441"/>
      <c r="D3616" s="441"/>
      <c r="E3616" s="441"/>
      <c r="I3616" s="442"/>
      <c r="Q3616" s="443"/>
      <c r="S3616" s="443"/>
      <c r="T3616" s="441"/>
      <c r="U3616" s="444"/>
      <c r="V3616" s="438"/>
      <c r="W3616" s="443"/>
      <c r="X3616" s="443"/>
      <c r="Y3616" s="441"/>
      <c r="Z3616" s="445"/>
      <c r="AA3616" s="441"/>
      <c r="AB3616" s="443"/>
      <c r="AC3616" s="441"/>
      <c r="AD3616" s="444"/>
      <c r="AG3616" s="441"/>
      <c r="AH3616" s="441"/>
      <c r="AI3616" s="443"/>
      <c r="AL3616" s="441"/>
      <c r="AN3616" s="441"/>
      <c r="AO3616" s="443"/>
      <c r="AP3616" s="441"/>
      <c r="AQ3616" s="441"/>
      <c r="AR3616" s="441"/>
      <c r="AS3616" s="441"/>
      <c r="AT3616" s="441"/>
      <c r="AU3616" s="441"/>
      <c r="AV3616" s="443"/>
      <c r="AW3616" s="442"/>
      <c r="AY3616" s="441"/>
      <c r="BC3616" s="441"/>
      <c r="BD3616" s="441"/>
      <c r="BE3616" s="441"/>
      <c r="BF3616" s="441"/>
      <c r="BG3616" s="441"/>
      <c r="BH3616" s="441"/>
      <c r="BI3616" s="441"/>
      <c r="BJ3616" s="441"/>
      <c r="BK3616" s="441"/>
    </row>
    <row r="3617" spans="1:63" x14ac:dyDescent="0.25">
      <c r="A3617" s="443"/>
      <c r="B3617" s="438"/>
      <c r="C3617" s="441"/>
      <c r="D3617" s="441"/>
      <c r="E3617" s="441"/>
      <c r="I3617" s="442"/>
      <c r="Q3617" s="443"/>
      <c r="S3617" s="443"/>
      <c r="T3617" s="441"/>
      <c r="U3617" s="444"/>
      <c r="V3617" s="438"/>
      <c r="W3617" s="443"/>
      <c r="X3617" s="443"/>
      <c r="Y3617" s="441"/>
      <c r="Z3617" s="445"/>
      <c r="AA3617" s="441"/>
      <c r="AB3617" s="443"/>
      <c r="AC3617" s="441"/>
      <c r="AD3617" s="444"/>
      <c r="AG3617" s="441"/>
      <c r="AH3617" s="441"/>
      <c r="AI3617" s="443"/>
      <c r="AL3617" s="441"/>
      <c r="AN3617" s="441"/>
      <c r="AO3617" s="443"/>
      <c r="AP3617" s="441"/>
      <c r="AQ3617" s="441"/>
      <c r="AR3617" s="441"/>
      <c r="AS3617" s="441"/>
      <c r="AT3617" s="441"/>
      <c r="AU3617" s="441"/>
      <c r="AV3617" s="443"/>
      <c r="AW3617" s="442"/>
      <c r="AY3617" s="441"/>
      <c r="BC3617" s="441"/>
      <c r="BD3617" s="441"/>
      <c r="BE3617" s="441"/>
      <c r="BF3617" s="441"/>
      <c r="BG3617" s="441"/>
      <c r="BH3617" s="441"/>
      <c r="BI3617" s="441"/>
      <c r="BJ3617" s="441"/>
      <c r="BK3617" s="441"/>
    </row>
    <row r="3618" spans="1:63" x14ac:dyDescent="0.25">
      <c r="A3618" s="443"/>
      <c r="B3618" s="438"/>
      <c r="C3618" s="441"/>
      <c r="D3618" s="441"/>
      <c r="E3618" s="441"/>
      <c r="I3618" s="442"/>
      <c r="Q3618" s="443"/>
      <c r="S3618" s="443"/>
      <c r="T3618" s="441"/>
      <c r="U3618" s="444"/>
      <c r="V3618" s="438"/>
      <c r="W3618" s="443"/>
      <c r="X3618" s="443"/>
      <c r="Y3618" s="441"/>
      <c r="Z3618" s="445"/>
      <c r="AA3618" s="441"/>
      <c r="AB3618" s="443"/>
      <c r="AC3618" s="441"/>
      <c r="AD3618" s="444"/>
      <c r="AG3618" s="441"/>
      <c r="AH3618" s="441"/>
      <c r="AI3618" s="443"/>
      <c r="AL3618" s="441"/>
      <c r="AN3618" s="441"/>
      <c r="AO3618" s="443"/>
      <c r="AP3618" s="441"/>
      <c r="AQ3618" s="441"/>
      <c r="AR3618" s="441"/>
      <c r="AS3618" s="441"/>
      <c r="AT3618" s="441"/>
      <c r="AU3618" s="441"/>
      <c r="AV3618" s="443"/>
      <c r="AW3618" s="442"/>
      <c r="AY3618" s="441"/>
      <c r="BC3618" s="441"/>
      <c r="BD3618" s="441"/>
      <c r="BE3618" s="441"/>
      <c r="BF3618" s="441"/>
      <c r="BG3618" s="441"/>
      <c r="BH3618" s="441"/>
      <c r="BI3618" s="441"/>
      <c r="BJ3618" s="441"/>
      <c r="BK3618" s="441"/>
    </row>
    <row r="3619" spans="1:63" x14ac:dyDescent="0.25">
      <c r="A3619" s="443"/>
      <c r="B3619" s="438"/>
      <c r="C3619" s="441"/>
      <c r="D3619" s="441"/>
      <c r="E3619" s="441"/>
      <c r="I3619" s="442"/>
      <c r="Q3619" s="443"/>
      <c r="S3619" s="443"/>
      <c r="T3619" s="441"/>
      <c r="U3619" s="444"/>
      <c r="V3619" s="438"/>
      <c r="W3619" s="443"/>
      <c r="X3619" s="443"/>
      <c r="Y3619" s="441"/>
      <c r="Z3619" s="445"/>
      <c r="AA3619" s="441"/>
      <c r="AB3619" s="443"/>
      <c r="AC3619" s="441"/>
      <c r="AD3619" s="444"/>
      <c r="AG3619" s="441"/>
      <c r="AH3619" s="441"/>
      <c r="AI3619" s="443"/>
      <c r="AL3619" s="441"/>
      <c r="AN3619" s="441"/>
      <c r="AO3619" s="443"/>
      <c r="AP3619" s="441"/>
      <c r="AQ3619" s="441"/>
      <c r="AR3619" s="441"/>
      <c r="AS3619" s="441"/>
      <c r="AT3619" s="441"/>
      <c r="AU3619" s="441"/>
      <c r="AV3619" s="443"/>
      <c r="AW3619" s="442"/>
      <c r="AY3619" s="441"/>
      <c r="BC3619" s="441"/>
      <c r="BD3619" s="441"/>
      <c r="BE3619" s="441"/>
      <c r="BF3619" s="441"/>
      <c r="BG3619" s="441"/>
      <c r="BH3619" s="441"/>
      <c r="BI3619" s="441"/>
      <c r="BJ3619" s="441"/>
      <c r="BK3619" s="441"/>
    </row>
    <row r="3620" spans="1:63" x14ac:dyDescent="0.25">
      <c r="A3620" s="443"/>
      <c r="B3620" s="438"/>
      <c r="C3620" s="441"/>
      <c r="D3620" s="441"/>
      <c r="E3620" s="441"/>
      <c r="I3620" s="442"/>
      <c r="Q3620" s="443"/>
      <c r="S3620" s="443"/>
      <c r="T3620" s="441"/>
      <c r="U3620" s="444"/>
      <c r="V3620" s="438"/>
      <c r="W3620" s="443"/>
      <c r="X3620" s="443"/>
      <c r="Y3620" s="441"/>
      <c r="Z3620" s="445"/>
      <c r="AA3620" s="441"/>
      <c r="AB3620" s="443"/>
      <c r="AC3620" s="441"/>
      <c r="AD3620" s="444"/>
      <c r="AG3620" s="441"/>
      <c r="AH3620" s="441"/>
      <c r="AI3620" s="443"/>
      <c r="AL3620" s="441"/>
      <c r="AN3620" s="441"/>
      <c r="AO3620" s="443"/>
      <c r="AP3620" s="441"/>
      <c r="AQ3620" s="441"/>
      <c r="AR3620" s="441"/>
      <c r="AS3620" s="441"/>
      <c r="AT3620" s="441"/>
      <c r="AU3620" s="441"/>
      <c r="AV3620" s="443"/>
      <c r="AW3620" s="442"/>
      <c r="AY3620" s="441"/>
      <c r="BC3620" s="441"/>
      <c r="BD3620" s="441"/>
      <c r="BE3620" s="441"/>
      <c r="BF3620" s="441"/>
      <c r="BG3620" s="441"/>
      <c r="BH3620" s="441"/>
      <c r="BI3620" s="441"/>
      <c r="BJ3620" s="441"/>
      <c r="BK3620" s="441"/>
    </row>
    <row r="3621" spans="1:63" x14ac:dyDescent="0.25">
      <c r="A3621" s="443"/>
      <c r="B3621" s="438"/>
      <c r="C3621" s="441"/>
      <c r="D3621" s="441"/>
      <c r="E3621" s="441"/>
      <c r="I3621" s="442"/>
      <c r="Q3621" s="443"/>
      <c r="S3621" s="443"/>
      <c r="T3621" s="441"/>
      <c r="U3621" s="444"/>
      <c r="V3621" s="438"/>
      <c r="W3621" s="443"/>
      <c r="X3621" s="443"/>
      <c r="Y3621" s="441"/>
      <c r="Z3621" s="445"/>
      <c r="AA3621" s="441"/>
      <c r="AB3621" s="443"/>
      <c r="AC3621" s="441"/>
      <c r="AD3621" s="444"/>
      <c r="AG3621" s="441"/>
      <c r="AH3621" s="441"/>
      <c r="AI3621" s="443"/>
      <c r="AL3621" s="441"/>
      <c r="AN3621" s="441"/>
      <c r="AO3621" s="443"/>
      <c r="AP3621" s="441"/>
      <c r="AQ3621" s="441"/>
      <c r="AR3621" s="441"/>
      <c r="AS3621" s="441"/>
      <c r="AT3621" s="441"/>
      <c r="AU3621" s="441"/>
      <c r="AV3621" s="443"/>
      <c r="AW3621" s="442"/>
      <c r="AY3621" s="441"/>
      <c r="BC3621" s="441"/>
      <c r="BD3621" s="441"/>
      <c r="BE3621" s="441"/>
      <c r="BF3621" s="441"/>
      <c r="BG3621" s="441"/>
      <c r="BH3621" s="441"/>
      <c r="BI3621" s="441"/>
      <c r="BJ3621" s="441"/>
      <c r="BK3621" s="441"/>
    </row>
    <row r="3622" spans="1:63" x14ac:dyDescent="0.25">
      <c r="A3622" s="443"/>
      <c r="B3622" s="438"/>
      <c r="C3622" s="441"/>
      <c r="D3622" s="441"/>
      <c r="E3622" s="441"/>
      <c r="I3622" s="442"/>
      <c r="Q3622" s="443"/>
      <c r="S3622" s="443"/>
      <c r="T3622" s="441"/>
      <c r="U3622" s="444"/>
      <c r="V3622" s="438"/>
      <c r="W3622" s="443"/>
      <c r="X3622" s="443"/>
      <c r="Y3622" s="441"/>
      <c r="Z3622" s="445"/>
      <c r="AA3622" s="441"/>
      <c r="AB3622" s="443"/>
      <c r="AC3622" s="441"/>
      <c r="AD3622" s="444"/>
      <c r="AG3622" s="441"/>
      <c r="AH3622" s="441"/>
      <c r="AI3622" s="443"/>
      <c r="AL3622" s="441"/>
      <c r="AN3622" s="441"/>
      <c r="AO3622" s="443"/>
      <c r="AP3622" s="441"/>
      <c r="AQ3622" s="441"/>
      <c r="AR3622" s="441"/>
      <c r="AS3622" s="441"/>
      <c r="AT3622" s="441"/>
      <c r="AU3622" s="441"/>
      <c r="AV3622" s="443"/>
      <c r="AW3622" s="442"/>
      <c r="AY3622" s="441"/>
      <c r="BC3622" s="441"/>
      <c r="BD3622" s="441"/>
      <c r="BE3622" s="441"/>
      <c r="BF3622" s="441"/>
      <c r="BG3622" s="441"/>
      <c r="BH3622" s="441"/>
      <c r="BI3622" s="441"/>
      <c r="BJ3622" s="441"/>
      <c r="BK3622" s="441"/>
    </row>
    <row r="3623" spans="1:63" x14ac:dyDescent="0.25">
      <c r="A3623" s="443"/>
      <c r="B3623" s="438"/>
      <c r="C3623" s="441"/>
      <c r="D3623" s="441"/>
      <c r="E3623" s="441"/>
      <c r="I3623" s="442"/>
      <c r="Q3623" s="443"/>
      <c r="S3623" s="443"/>
      <c r="T3623" s="441"/>
      <c r="U3623" s="444"/>
      <c r="V3623" s="438"/>
      <c r="W3623" s="443"/>
      <c r="X3623" s="443"/>
      <c r="Y3623" s="441"/>
      <c r="Z3623" s="445"/>
      <c r="AA3623" s="441"/>
      <c r="AB3623" s="443"/>
      <c r="AC3623" s="441"/>
      <c r="AD3623" s="444"/>
      <c r="AG3623" s="441"/>
      <c r="AH3623" s="441"/>
      <c r="AI3623" s="443"/>
      <c r="AL3623" s="441"/>
      <c r="AN3623" s="441"/>
      <c r="AO3623" s="443"/>
      <c r="AP3623" s="441"/>
      <c r="AQ3623" s="441"/>
      <c r="AR3623" s="441"/>
      <c r="AS3623" s="441"/>
      <c r="AT3623" s="441"/>
      <c r="AU3623" s="441"/>
      <c r="AV3623" s="443"/>
      <c r="AW3623" s="442"/>
      <c r="AY3623" s="441"/>
      <c r="BC3623" s="441"/>
      <c r="BD3623" s="441"/>
      <c r="BE3623" s="441"/>
      <c r="BF3623" s="441"/>
      <c r="BG3623" s="441"/>
      <c r="BH3623" s="441"/>
      <c r="BI3623" s="441"/>
      <c r="BJ3623" s="441"/>
      <c r="BK3623" s="441"/>
    </row>
    <row r="3624" spans="1:63" x14ac:dyDescent="0.25">
      <c r="A3624" s="443"/>
      <c r="B3624" s="438"/>
      <c r="C3624" s="441"/>
      <c r="D3624" s="441"/>
      <c r="E3624" s="441"/>
      <c r="I3624" s="442"/>
      <c r="Q3624" s="443"/>
      <c r="S3624" s="443"/>
      <c r="T3624" s="441"/>
      <c r="U3624" s="444"/>
      <c r="V3624" s="438"/>
      <c r="W3624" s="443"/>
      <c r="X3624" s="443"/>
      <c r="Y3624" s="441"/>
      <c r="Z3624" s="445"/>
      <c r="AA3624" s="441"/>
      <c r="AB3624" s="443"/>
      <c r="AC3624" s="441"/>
      <c r="AD3624" s="444"/>
      <c r="AG3624" s="441"/>
      <c r="AH3624" s="441"/>
      <c r="AI3624" s="443"/>
      <c r="AL3624" s="441"/>
      <c r="AN3624" s="441"/>
      <c r="AO3624" s="443"/>
      <c r="AP3624" s="441"/>
      <c r="AQ3624" s="441"/>
      <c r="AR3624" s="441"/>
      <c r="AS3624" s="441"/>
      <c r="AT3624" s="441"/>
      <c r="AU3624" s="441"/>
      <c r="AV3624" s="443"/>
      <c r="AW3624" s="442"/>
      <c r="AY3624" s="441"/>
      <c r="BC3624" s="441"/>
      <c r="BD3624" s="441"/>
      <c r="BE3624" s="441"/>
      <c r="BF3624" s="441"/>
      <c r="BG3624" s="441"/>
      <c r="BH3624" s="441"/>
      <c r="BI3624" s="441"/>
      <c r="BJ3624" s="441"/>
      <c r="BK3624" s="441"/>
    </row>
    <row r="3625" spans="1:63" x14ac:dyDescent="0.25">
      <c r="A3625" s="443"/>
      <c r="B3625" s="438"/>
      <c r="C3625" s="441"/>
      <c r="D3625" s="441"/>
      <c r="E3625" s="441"/>
      <c r="I3625" s="442"/>
      <c r="Q3625" s="443"/>
      <c r="S3625" s="443"/>
      <c r="T3625" s="441"/>
      <c r="U3625" s="444"/>
      <c r="V3625" s="438"/>
      <c r="W3625" s="443"/>
      <c r="X3625" s="443"/>
      <c r="Y3625" s="441"/>
      <c r="Z3625" s="445"/>
      <c r="AA3625" s="441"/>
      <c r="AB3625" s="443"/>
      <c r="AC3625" s="441"/>
      <c r="AD3625" s="444"/>
      <c r="AG3625" s="441"/>
      <c r="AH3625" s="441"/>
      <c r="AI3625" s="443"/>
      <c r="AL3625" s="441"/>
      <c r="AN3625" s="441"/>
      <c r="AO3625" s="443"/>
      <c r="AP3625" s="441"/>
      <c r="AQ3625" s="441"/>
      <c r="AR3625" s="441"/>
      <c r="AS3625" s="441"/>
      <c r="AT3625" s="441"/>
      <c r="AU3625" s="441"/>
      <c r="AV3625" s="443"/>
      <c r="AW3625" s="442"/>
      <c r="AY3625" s="441"/>
      <c r="BC3625" s="441"/>
      <c r="BD3625" s="441"/>
      <c r="BE3625" s="441"/>
      <c r="BF3625" s="441"/>
      <c r="BG3625" s="441"/>
      <c r="BH3625" s="441"/>
      <c r="BI3625" s="441"/>
      <c r="BJ3625" s="441"/>
      <c r="BK3625" s="441"/>
    </row>
    <row r="3626" spans="1:63" x14ac:dyDescent="0.25">
      <c r="A3626" s="443"/>
      <c r="B3626" s="438"/>
      <c r="C3626" s="441"/>
      <c r="D3626" s="441"/>
      <c r="E3626" s="441"/>
      <c r="I3626" s="442"/>
      <c r="Q3626" s="443"/>
      <c r="S3626" s="443"/>
      <c r="T3626" s="441"/>
      <c r="U3626" s="444"/>
      <c r="V3626" s="438"/>
      <c r="W3626" s="443"/>
      <c r="X3626" s="443"/>
      <c r="Y3626" s="441"/>
      <c r="Z3626" s="445"/>
      <c r="AA3626" s="441"/>
      <c r="AB3626" s="443"/>
      <c r="AC3626" s="441"/>
      <c r="AD3626" s="444"/>
      <c r="AG3626" s="441"/>
      <c r="AH3626" s="441"/>
      <c r="AI3626" s="443"/>
      <c r="AL3626" s="441"/>
      <c r="AN3626" s="441"/>
      <c r="AO3626" s="443"/>
      <c r="AP3626" s="441"/>
      <c r="AQ3626" s="441"/>
      <c r="AR3626" s="441"/>
      <c r="AS3626" s="441"/>
      <c r="AT3626" s="441"/>
      <c r="AU3626" s="441"/>
      <c r="AV3626" s="443"/>
      <c r="AW3626" s="442"/>
      <c r="AY3626" s="441"/>
      <c r="BC3626" s="441"/>
      <c r="BD3626" s="441"/>
      <c r="BE3626" s="441"/>
      <c r="BF3626" s="441"/>
      <c r="BG3626" s="441"/>
      <c r="BH3626" s="441"/>
      <c r="BI3626" s="441"/>
      <c r="BJ3626" s="441"/>
      <c r="BK3626" s="441"/>
    </row>
    <row r="3627" spans="1:63" x14ac:dyDescent="0.25">
      <c r="A3627" s="443"/>
      <c r="B3627" s="438"/>
      <c r="C3627" s="441"/>
      <c r="D3627" s="441"/>
      <c r="E3627" s="441"/>
      <c r="I3627" s="442"/>
      <c r="Q3627" s="443"/>
      <c r="S3627" s="443"/>
      <c r="T3627" s="441"/>
      <c r="U3627" s="444"/>
      <c r="V3627" s="438"/>
      <c r="W3627" s="443"/>
      <c r="X3627" s="443"/>
      <c r="Y3627" s="441"/>
      <c r="Z3627" s="445"/>
      <c r="AA3627" s="441"/>
      <c r="AB3627" s="443"/>
      <c r="AC3627" s="441"/>
      <c r="AD3627" s="444"/>
      <c r="AG3627" s="441"/>
      <c r="AH3627" s="441"/>
      <c r="AI3627" s="443"/>
      <c r="AL3627" s="441"/>
      <c r="AN3627" s="441"/>
      <c r="AO3627" s="443"/>
      <c r="AP3627" s="441"/>
      <c r="AQ3627" s="441"/>
      <c r="AR3627" s="441"/>
      <c r="AS3627" s="441"/>
      <c r="AT3627" s="441"/>
      <c r="AU3627" s="441"/>
      <c r="AV3627" s="443"/>
      <c r="AW3627" s="442"/>
      <c r="AY3627" s="441"/>
      <c r="BC3627" s="441"/>
      <c r="BD3627" s="441"/>
      <c r="BE3627" s="441"/>
      <c r="BF3627" s="441"/>
      <c r="BG3627" s="441"/>
      <c r="BH3627" s="441"/>
      <c r="BI3627" s="441"/>
      <c r="BJ3627" s="441"/>
      <c r="BK3627" s="441"/>
    </row>
    <row r="3628" spans="1:63" x14ac:dyDescent="0.25">
      <c r="A3628" s="443"/>
      <c r="B3628" s="438"/>
      <c r="C3628" s="441"/>
      <c r="D3628" s="441"/>
      <c r="E3628" s="441"/>
      <c r="I3628" s="442"/>
      <c r="Q3628" s="443"/>
      <c r="S3628" s="443"/>
      <c r="T3628" s="441"/>
      <c r="U3628" s="444"/>
      <c r="V3628" s="438"/>
      <c r="W3628" s="443"/>
      <c r="X3628" s="443"/>
      <c r="Y3628" s="441"/>
      <c r="Z3628" s="445"/>
      <c r="AA3628" s="441"/>
      <c r="AB3628" s="443"/>
      <c r="AC3628" s="441"/>
      <c r="AD3628" s="444"/>
      <c r="AG3628" s="441"/>
      <c r="AH3628" s="441"/>
      <c r="AI3628" s="443"/>
      <c r="AL3628" s="441"/>
      <c r="AN3628" s="441"/>
      <c r="AO3628" s="443"/>
      <c r="AP3628" s="441"/>
      <c r="AQ3628" s="441"/>
      <c r="AR3628" s="441"/>
      <c r="AS3628" s="441"/>
      <c r="AT3628" s="441"/>
      <c r="AU3628" s="441"/>
      <c r="AV3628" s="443"/>
      <c r="AW3628" s="442"/>
      <c r="AY3628" s="441"/>
      <c r="BC3628" s="441"/>
      <c r="BD3628" s="441"/>
      <c r="BE3628" s="441"/>
      <c r="BF3628" s="441"/>
      <c r="BG3628" s="441"/>
      <c r="BH3628" s="441"/>
      <c r="BI3628" s="441"/>
      <c r="BJ3628" s="441"/>
      <c r="BK3628" s="441"/>
    </row>
    <row r="3629" spans="1:63" x14ac:dyDescent="0.25">
      <c r="A3629" s="443"/>
      <c r="B3629" s="438"/>
      <c r="C3629" s="441"/>
      <c r="D3629" s="441"/>
      <c r="E3629" s="441"/>
      <c r="I3629" s="442"/>
      <c r="Q3629" s="443"/>
      <c r="S3629" s="443"/>
      <c r="T3629" s="441"/>
      <c r="U3629" s="444"/>
      <c r="V3629" s="438"/>
      <c r="W3629" s="443"/>
      <c r="X3629" s="443"/>
      <c r="Y3629" s="441"/>
      <c r="Z3629" s="445"/>
      <c r="AA3629" s="441"/>
      <c r="AB3629" s="443"/>
      <c r="AC3629" s="441"/>
      <c r="AD3629" s="444"/>
      <c r="AG3629" s="441"/>
      <c r="AH3629" s="441"/>
      <c r="AI3629" s="443"/>
      <c r="AL3629" s="441"/>
      <c r="AN3629" s="441"/>
      <c r="AO3629" s="443"/>
      <c r="AP3629" s="441"/>
      <c r="AQ3629" s="441"/>
      <c r="AR3629" s="441"/>
      <c r="AS3629" s="441"/>
      <c r="AT3629" s="441"/>
      <c r="AU3629" s="441"/>
      <c r="AV3629" s="443"/>
      <c r="AW3629" s="442"/>
      <c r="AY3629" s="441"/>
      <c r="BC3629" s="441"/>
      <c r="BD3629" s="441"/>
      <c r="BE3629" s="441"/>
      <c r="BF3629" s="441"/>
      <c r="BG3629" s="441"/>
      <c r="BH3629" s="441"/>
      <c r="BI3629" s="441"/>
      <c r="BJ3629" s="441"/>
      <c r="BK3629" s="441"/>
    </row>
    <row r="3630" spans="1:63" x14ac:dyDescent="0.25">
      <c r="A3630" s="443"/>
      <c r="B3630" s="438"/>
      <c r="C3630" s="441"/>
      <c r="D3630" s="441"/>
      <c r="E3630" s="441"/>
      <c r="I3630" s="442"/>
      <c r="Q3630" s="443"/>
      <c r="S3630" s="443"/>
      <c r="T3630" s="441"/>
      <c r="U3630" s="444"/>
      <c r="V3630" s="438"/>
      <c r="W3630" s="443"/>
      <c r="X3630" s="443"/>
      <c r="Y3630" s="441"/>
      <c r="Z3630" s="445"/>
      <c r="AA3630" s="441"/>
      <c r="AB3630" s="443"/>
      <c r="AC3630" s="441"/>
      <c r="AD3630" s="444"/>
      <c r="AG3630" s="441"/>
      <c r="AH3630" s="441"/>
      <c r="AI3630" s="443"/>
      <c r="AL3630" s="441"/>
      <c r="AN3630" s="441"/>
      <c r="AO3630" s="443"/>
      <c r="AP3630" s="441"/>
      <c r="AQ3630" s="441"/>
      <c r="AR3630" s="441"/>
      <c r="AS3630" s="441"/>
      <c r="AT3630" s="441"/>
      <c r="AU3630" s="441"/>
      <c r="AV3630" s="443"/>
      <c r="AW3630" s="442"/>
      <c r="AY3630" s="441"/>
      <c r="BC3630" s="441"/>
      <c r="BD3630" s="441"/>
      <c r="BE3630" s="441"/>
      <c r="BF3630" s="441"/>
      <c r="BG3630" s="441"/>
      <c r="BH3630" s="441"/>
      <c r="BI3630" s="441"/>
      <c r="BJ3630" s="441"/>
      <c r="BK3630" s="441"/>
    </row>
    <row r="3631" spans="1:63" x14ac:dyDescent="0.25">
      <c r="A3631" s="443"/>
      <c r="B3631" s="438"/>
      <c r="C3631" s="441"/>
      <c r="D3631" s="441"/>
      <c r="E3631" s="441"/>
      <c r="I3631" s="442"/>
      <c r="Q3631" s="443"/>
      <c r="S3631" s="443"/>
      <c r="T3631" s="441"/>
      <c r="U3631" s="444"/>
      <c r="V3631" s="438"/>
      <c r="W3631" s="443"/>
      <c r="X3631" s="443"/>
      <c r="Y3631" s="441"/>
      <c r="Z3631" s="445"/>
      <c r="AA3631" s="441"/>
      <c r="AB3631" s="443"/>
      <c r="AC3631" s="441"/>
      <c r="AD3631" s="444"/>
      <c r="AG3631" s="441"/>
      <c r="AH3631" s="441"/>
      <c r="AI3631" s="443"/>
      <c r="AL3631" s="441"/>
      <c r="AN3631" s="441"/>
      <c r="AO3631" s="443"/>
      <c r="AP3631" s="441"/>
      <c r="AQ3631" s="441"/>
      <c r="AR3631" s="441"/>
      <c r="AS3631" s="441"/>
      <c r="AT3631" s="441"/>
      <c r="AU3631" s="441"/>
      <c r="AV3631" s="443"/>
      <c r="AW3631" s="442"/>
      <c r="AY3631" s="441"/>
      <c r="BC3631" s="441"/>
      <c r="BD3631" s="441"/>
      <c r="BE3631" s="441"/>
      <c r="BF3631" s="441"/>
      <c r="BG3631" s="441"/>
      <c r="BH3631" s="441"/>
      <c r="BI3631" s="441"/>
      <c r="BJ3631" s="441"/>
      <c r="BK3631" s="441"/>
    </row>
    <row r="3632" spans="1:63" x14ac:dyDescent="0.25">
      <c r="A3632" s="443"/>
      <c r="B3632" s="438"/>
      <c r="C3632" s="441"/>
      <c r="D3632" s="441"/>
      <c r="E3632" s="441"/>
      <c r="I3632" s="442"/>
      <c r="Q3632" s="443"/>
      <c r="S3632" s="443"/>
      <c r="T3632" s="441"/>
      <c r="U3632" s="444"/>
      <c r="V3632" s="438"/>
      <c r="W3632" s="443"/>
      <c r="X3632" s="443"/>
      <c r="Y3632" s="441"/>
      <c r="Z3632" s="445"/>
      <c r="AA3632" s="441"/>
      <c r="AB3632" s="443"/>
      <c r="AC3632" s="441"/>
      <c r="AD3632" s="444"/>
      <c r="AG3632" s="441"/>
      <c r="AH3632" s="441"/>
      <c r="AI3632" s="443"/>
      <c r="AL3632" s="441"/>
      <c r="AN3632" s="441"/>
      <c r="AO3632" s="443"/>
      <c r="AP3632" s="441"/>
      <c r="AQ3632" s="441"/>
      <c r="AR3632" s="441"/>
      <c r="AS3632" s="441"/>
      <c r="AT3632" s="441"/>
      <c r="AU3632" s="441"/>
      <c r="AV3632" s="443"/>
      <c r="AW3632" s="442"/>
      <c r="AY3632" s="441"/>
      <c r="BC3632" s="441"/>
      <c r="BD3632" s="441"/>
      <c r="BE3632" s="441"/>
      <c r="BF3632" s="441"/>
      <c r="BG3632" s="441"/>
      <c r="BH3632" s="441"/>
      <c r="BI3632" s="441"/>
      <c r="BJ3632" s="441"/>
      <c r="BK3632" s="441"/>
    </row>
    <row r="3633" spans="1:63" x14ac:dyDescent="0.25">
      <c r="A3633" s="443"/>
      <c r="B3633" s="438"/>
      <c r="C3633" s="441"/>
      <c r="D3633" s="441"/>
      <c r="E3633" s="441"/>
      <c r="I3633" s="442"/>
      <c r="Q3633" s="443"/>
      <c r="S3633" s="443"/>
      <c r="T3633" s="441"/>
      <c r="U3633" s="444"/>
      <c r="V3633" s="438"/>
      <c r="W3633" s="443"/>
      <c r="X3633" s="443"/>
      <c r="Y3633" s="441"/>
      <c r="Z3633" s="445"/>
      <c r="AA3633" s="441"/>
      <c r="AB3633" s="443"/>
      <c r="AC3633" s="441"/>
      <c r="AD3633" s="444"/>
      <c r="AG3633" s="441"/>
      <c r="AH3633" s="441"/>
      <c r="AI3633" s="443"/>
      <c r="AL3633" s="441"/>
      <c r="AN3633" s="441"/>
      <c r="AO3633" s="443"/>
      <c r="AP3633" s="441"/>
      <c r="AQ3633" s="441"/>
      <c r="AR3633" s="441"/>
      <c r="AS3633" s="441"/>
      <c r="AT3633" s="441"/>
      <c r="AU3633" s="441"/>
      <c r="AV3633" s="443"/>
      <c r="AW3633" s="442"/>
      <c r="AY3633" s="441"/>
      <c r="BC3633" s="441"/>
      <c r="BD3633" s="441"/>
      <c r="BE3633" s="441"/>
      <c r="BF3633" s="441"/>
      <c r="BG3633" s="441"/>
      <c r="BH3633" s="441"/>
      <c r="BI3633" s="441"/>
      <c r="BJ3633" s="441"/>
      <c r="BK3633" s="441"/>
    </row>
    <row r="3634" spans="1:63" x14ac:dyDescent="0.25">
      <c r="A3634" s="443"/>
      <c r="B3634" s="438"/>
      <c r="C3634" s="441"/>
      <c r="D3634" s="441"/>
      <c r="E3634" s="441"/>
      <c r="I3634" s="442"/>
      <c r="Q3634" s="443"/>
      <c r="S3634" s="443"/>
      <c r="T3634" s="441"/>
      <c r="U3634" s="444"/>
      <c r="V3634" s="438"/>
      <c r="W3634" s="443"/>
      <c r="X3634" s="443"/>
      <c r="Y3634" s="441"/>
      <c r="Z3634" s="445"/>
      <c r="AA3634" s="441"/>
      <c r="AB3634" s="443"/>
      <c r="AC3634" s="441"/>
      <c r="AD3634" s="444"/>
      <c r="AG3634" s="441"/>
      <c r="AH3634" s="441"/>
      <c r="AI3634" s="443"/>
      <c r="AL3634" s="441"/>
      <c r="AN3634" s="441"/>
      <c r="AO3634" s="443"/>
      <c r="AP3634" s="441"/>
      <c r="AQ3634" s="441"/>
      <c r="AR3634" s="441"/>
      <c r="AS3634" s="441"/>
      <c r="AT3634" s="441"/>
      <c r="AU3634" s="441"/>
      <c r="AV3634" s="443"/>
      <c r="AW3634" s="442"/>
      <c r="AY3634" s="441"/>
      <c r="BC3634" s="441"/>
      <c r="BD3634" s="441"/>
      <c r="BE3634" s="441"/>
      <c r="BF3634" s="441"/>
      <c r="BG3634" s="441"/>
      <c r="BH3634" s="441"/>
      <c r="BI3634" s="441"/>
      <c r="BJ3634" s="441"/>
      <c r="BK3634" s="441"/>
    </row>
    <row r="3635" spans="1:63" x14ac:dyDescent="0.25">
      <c r="A3635" s="443"/>
      <c r="B3635" s="438"/>
      <c r="C3635" s="441"/>
      <c r="D3635" s="441"/>
      <c r="E3635" s="441"/>
      <c r="I3635" s="442"/>
      <c r="Q3635" s="443"/>
      <c r="S3635" s="443"/>
      <c r="T3635" s="441"/>
      <c r="U3635" s="444"/>
      <c r="V3635" s="438"/>
      <c r="W3635" s="443"/>
      <c r="X3635" s="443"/>
      <c r="Y3635" s="441"/>
      <c r="Z3635" s="445"/>
      <c r="AA3635" s="441"/>
      <c r="AB3635" s="443"/>
      <c r="AC3635" s="441"/>
      <c r="AD3635" s="444"/>
      <c r="AG3635" s="441"/>
      <c r="AH3635" s="441"/>
      <c r="AI3635" s="443"/>
      <c r="AL3635" s="441"/>
      <c r="AN3635" s="441"/>
      <c r="AO3635" s="443"/>
      <c r="AP3635" s="441"/>
      <c r="AQ3635" s="441"/>
      <c r="AR3635" s="441"/>
      <c r="AS3635" s="441"/>
      <c r="AT3635" s="441"/>
      <c r="AU3635" s="441"/>
      <c r="AV3635" s="443"/>
      <c r="AW3635" s="442"/>
      <c r="AY3635" s="441"/>
      <c r="BC3635" s="441"/>
      <c r="BD3635" s="441"/>
      <c r="BE3635" s="441"/>
      <c r="BF3635" s="441"/>
      <c r="BG3635" s="441"/>
      <c r="BH3635" s="441"/>
      <c r="BI3635" s="441"/>
      <c r="BJ3635" s="441"/>
      <c r="BK3635" s="441"/>
    </row>
    <row r="3636" spans="1:63" x14ac:dyDescent="0.25">
      <c r="A3636" s="443"/>
      <c r="B3636" s="438"/>
      <c r="C3636" s="441"/>
      <c r="D3636" s="441"/>
      <c r="E3636" s="441"/>
      <c r="I3636" s="442"/>
      <c r="Q3636" s="443"/>
      <c r="S3636" s="443"/>
      <c r="T3636" s="441"/>
      <c r="U3636" s="444"/>
      <c r="V3636" s="438"/>
      <c r="W3636" s="443"/>
      <c r="X3636" s="443"/>
      <c r="Y3636" s="441"/>
      <c r="Z3636" s="445"/>
      <c r="AA3636" s="441"/>
      <c r="AB3636" s="443"/>
      <c r="AC3636" s="441"/>
      <c r="AD3636" s="444"/>
      <c r="AG3636" s="441"/>
      <c r="AH3636" s="441"/>
      <c r="AI3636" s="443"/>
      <c r="AL3636" s="441"/>
      <c r="AN3636" s="441"/>
      <c r="AO3636" s="443"/>
      <c r="AP3636" s="441"/>
      <c r="AQ3636" s="441"/>
      <c r="AR3636" s="441"/>
      <c r="AS3636" s="441"/>
      <c r="AT3636" s="441"/>
      <c r="AU3636" s="441"/>
      <c r="AV3636" s="443"/>
      <c r="AW3636" s="442"/>
      <c r="AY3636" s="441"/>
      <c r="BC3636" s="441"/>
      <c r="BD3636" s="441"/>
      <c r="BE3636" s="441"/>
      <c r="BF3636" s="441"/>
      <c r="BG3636" s="441"/>
      <c r="BH3636" s="441"/>
      <c r="BI3636" s="441"/>
      <c r="BJ3636" s="441"/>
      <c r="BK3636" s="441"/>
    </row>
    <row r="3637" spans="1:63" x14ac:dyDescent="0.25">
      <c r="A3637" s="443"/>
      <c r="B3637" s="438"/>
      <c r="C3637" s="441"/>
      <c r="D3637" s="441"/>
      <c r="E3637" s="441"/>
      <c r="I3637" s="442"/>
      <c r="Q3637" s="443"/>
      <c r="S3637" s="443"/>
      <c r="T3637" s="441"/>
      <c r="U3637" s="444"/>
      <c r="V3637" s="438"/>
      <c r="W3637" s="443"/>
      <c r="X3637" s="443"/>
      <c r="Y3637" s="441"/>
      <c r="Z3637" s="445"/>
      <c r="AA3637" s="441"/>
      <c r="AB3637" s="443"/>
      <c r="AC3637" s="441"/>
      <c r="AD3637" s="444"/>
      <c r="AG3637" s="441"/>
      <c r="AH3637" s="441"/>
      <c r="AI3637" s="443"/>
      <c r="AL3637" s="441"/>
      <c r="AN3637" s="441"/>
      <c r="AO3637" s="443"/>
      <c r="AP3637" s="441"/>
      <c r="AQ3637" s="441"/>
      <c r="AR3637" s="441"/>
      <c r="AS3637" s="441"/>
      <c r="AT3637" s="441"/>
      <c r="AU3637" s="441"/>
      <c r="AV3637" s="443"/>
      <c r="AW3637" s="442"/>
      <c r="AY3637" s="441"/>
      <c r="BC3637" s="441"/>
      <c r="BD3637" s="441"/>
      <c r="BE3637" s="441"/>
      <c r="BF3637" s="441"/>
      <c r="BG3637" s="441"/>
      <c r="BH3637" s="441"/>
      <c r="BI3637" s="441"/>
      <c r="BJ3637" s="441"/>
      <c r="BK3637" s="441"/>
    </row>
    <row r="3638" spans="1:63" x14ac:dyDescent="0.25">
      <c r="A3638" s="443"/>
      <c r="B3638" s="438"/>
      <c r="C3638" s="441"/>
      <c r="D3638" s="441"/>
      <c r="E3638" s="441"/>
      <c r="I3638" s="442"/>
      <c r="Q3638" s="443"/>
      <c r="S3638" s="443"/>
      <c r="T3638" s="441"/>
      <c r="U3638" s="444"/>
      <c r="V3638" s="438"/>
      <c r="W3638" s="443"/>
      <c r="X3638" s="443"/>
      <c r="Y3638" s="441"/>
      <c r="Z3638" s="445"/>
      <c r="AA3638" s="441"/>
      <c r="AB3638" s="443"/>
      <c r="AC3638" s="441"/>
      <c r="AD3638" s="444"/>
      <c r="AG3638" s="441"/>
      <c r="AH3638" s="441"/>
      <c r="AI3638" s="443"/>
      <c r="AL3638" s="441"/>
      <c r="AN3638" s="441"/>
      <c r="AO3638" s="443"/>
      <c r="AP3638" s="441"/>
      <c r="AQ3638" s="441"/>
      <c r="AR3638" s="441"/>
      <c r="AS3638" s="441"/>
      <c r="AT3638" s="441"/>
      <c r="AU3638" s="441"/>
      <c r="AV3638" s="443"/>
      <c r="AW3638" s="442"/>
      <c r="AY3638" s="441"/>
      <c r="BC3638" s="441"/>
      <c r="BD3638" s="441"/>
      <c r="BE3638" s="441"/>
      <c r="BF3638" s="441"/>
      <c r="BG3638" s="441"/>
      <c r="BH3638" s="441"/>
      <c r="BI3638" s="441"/>
      <c r="BJ3638" s="441"/>
      <c r="BK3638" s="441"/>
    </row>
    <row r="3639" spans="1:63" x14ac:dyDescent="0.25">
      <c r="A3639" s="443"/>
      <c r="B3639" s="438"/>
      <c r="C3639" s="441"/>
      <c r="D3639" s="441"/>
      <c r="E3639" s="441"/>
      <c r="I3639" s="442"/>
      <c r="Q3639" s="443"/>
      <c r="S3639" s="443"/>
      <c r="T3639" s="441"/>
      <c r="U3639" s="444"/>
      <c r="V3639" s="438"/>
      <c r="W3639" s="443"/>
      <c r="X3639" s="443"/>
      <c r="Y3639" s="441"/>
      <c r="Z3639" s="445"/>
      <c r="AA3639" s="441"/>
      <c r="AB3639" s="443"/>
      <c r="AC3639" s="441"/>
      <c r="AD3639" s="444"/>
      <c r="AG3639" s="441"/>
      <c r="AH3639" s="441"/>
      <c r="AI3639" s="443"/>
      <c r="AL3639" s="441"/>
      <c r="AN3639" s="441"/>
      <c r="AO3639" s="443"/>
      <c r="AP3639" s="441"/>
      <c r="AQ3639" s="441"/>
      <c r="AR3639" s="441"/>
      <c r="AS3639" s="441"/>
      <c r="AT3639" s="441"/>
      <c r="AU3639" s="441"/>
      <c r="AV3639" s="443"/>
      <c r="AW3639" s="442"/>
      <c r="AY3639" s="441"/>
      <c r="BC3639" s="441"/>
      <c r="BD3639" s="441"/>
      <c r="BE3639" s="441"/>
      <c r="BF3639" s="441"/>
      <c r="BG3639" s="441"/>
      <c r="BH3639" s="441"/>
      <c r="BI3639" s="441"/>
      <c r="BJ3639" s="441"/>
      <c r="BK3639" s="441"/>
    </row>
    <row r="3640" spans="1:63" x14ac:dyDescent="0.25">
      <c r="A3640" s="443"/>
      <c r="B3640" s="438"/>
      <c r="C3640" s="441"/>
      <c r="D3640" s="441"/>
      <c r="E3640" s="441"/>
      <c r="I3640" s="442"/>
      <c r="Q3640" s="443"/>
      <c r="S3640" s="443"/>
      <c r="T3640" s="441"/>
      <c r="U3640" s="444"/>
      <c r="V3640" s="438"/>
      <c r="W3640" s="443"/>
      <c r="X3640" s="443"/>
      <c r="Y3640" s="441"/>
      <c r="Z3640" s="445"/>
      <c r="AA3640" s="441"/>
      <c r="AB3640" s="443"/>
      <c r="AC3640" s="441"/>
      <c r="AD3640" s="444"/>
      <c r="AG3640" s="441"/>
      <c r="AH3640" s="441"/>
      <c r="AI3640" s="443"/>
      <c r="AL3640" s="441"/>
      <c r="AN3640" s="441"/>
      <c r="AO3640" s="443"/>
      <c r="AP3640" s="441"/>
      <c r="AQ3640" s="441"/>
      <c r="AR3640" s="441"/>
      <c r="AS3640" s="441"/>
      <c r="AT3640" s="441"/>
      <c r="AU3640" s="441"/>
      <c r="AV3640" s="443"/>
      <c r="AW3640" s="442"/>
      <c r="AY3640" s="441"/>
      <c r="BC3640" s="441"/>
      <c r="BD3640" s="441"/>
      <c r="BE3640" s="441"/>
      <c r="BF3640" s="441"/>
      <c r="BG3640" s="441"/>
      <c r="BH3640" s="441"/>
      <c r="BI3640" s="441"/>
      <c r="BJ3640" s="441"/>
      <c r="BK3640" s="441"/>
    </row>
    <row r="3641" spans="1:63" x14ac:dyDescent="0.25">
      <c r="A3641" s="443"/>
      <c r="B3641" s="438"/>
      <c r="C3641" s="441"/>
      <c r="D3641" s="441"/>
      <c r="E3641" s="441"/>
      <c r="I3641" s="442"/>
      <c r="Q3641" s="443"/>
      <c r="S3641" s="443"/>
      <c r="T3641" s="441"/>
      <c r="U3641" s="444"/>
      <c r="V3641" s="438"/>
      <c r="W3641" s="443"/>
      <c r="X3641" s="443"/>
      <c r="Y3641" s="441"/>
      <c r="Z3641" s="445"/>
      <c r="AA3641" s="441"/>
      <c r="AB3641" s="443"/>
      <c r="AC3641" s="441"/>
      <c r="AD3641" s="444"/>
      <c r="AG3641" s="441"/>
      <c r="AH3641" s="441"/>
      <c r="AI3641" s="443"/>
      <c r="AL3641" s="441"/>
      <c r="AN3641" s="441"/>
      <c r="AO3641" s="443"/>
      <c r="AP3641" s="441"/>
      <c r="AQ3641" s="441"/>
      <c r="AR3641" s="441"/>
      <c r="AS3641" s="441"/>
      <c r="AT3641" s="441"/>
      <c r="AU3641" s="441"/>
      <c r="AV3641" s="443"/>
      <c r="AW3641" s="442"/>
      <c r="AY3641" s="441"/>
      <c r="BC3641" s="441"/>
      <c r="BD3641" s="441"/>
      <c r="BE3641" s="441"/>
      <c r="BF3641" s="441"/>
      <c r="BG3641" s="441"/>
      <c r="BH3641" s="441"/>
      <c r="BI3641" s="441"/>
      <c r="BJ3641" s="441"/>
      <c r="BK3641" s="441"/>
    </row>
    <row r="3642" spans="1:63" x14ac:dyDescent="0.25">
      <c r="A3642" s="443"/>
      <c r="B3642" s="438"/>
      <c r="C3642" s="441"/>
      <c r="D3642" s="441"/>
      <c r="E3642" s="441"/>
      <c r="I3642" s="442"/>
      <c r="Q3642" s="443"/>
      <c r="S3642" s="443"/>
      <c r="T3642" s="441"/>
      <c r="U3642" s="444"/>
      <c r="V3642" s="438"/>
      <c r="W3642" s="443"/>
      <c r="X3642" s="443"/>
      <c r="Y3642" s="441"/>
      <c r="Z3642" s="445"/>
      <c r="AA3642" s="441"/>
      <c r="AB3642" s="443"/>
      <c r="AC3642" s="441"/>
      <c r="AD3642" s="444"/>
      <c r="AG3642" s="441"/>
      <c r="AH3642" s="441"/>
      <c r="AI3642" s="443"/>
      <c r="AL3642" s="441"/>
      <c r="AN3642" s="441"/>
      <c r="AO3642" s="443"/>
      <c r="AP3642" s="441"/>
      <c r="AQ3642" s="441"/>
      <c r="AR3642" s="441"/>
      <c r="AS3642" s="441"/>
      <c r="AT3642" s="441"/>
      <c r="AU3642" s="441"/>
      <c r="AV3642" s="443"/>
      <c r="AW3642" s="442"/>
      <c r="AY3642" s="441"/>
      <c r="BC3642" s="441"/>
      <c r="BD3642" s="441"/>
      <c r="BE3642" s="441"/>
      <c r="BF3642" s="441"/>
      <c r="BG3642" s="441"/>
      <c r="BH3642" s="441"/>
      <c r="BI3642" s="441"/>
      <c r="BJ3642" s="441"/>
      <c r="BK3642" s="441"/>
    </row>
    <row r="3643" spans="1:63" x14ac:dyDescent="0.25">
      <c r="A3643" s="443"/>
      <c r="B3643" s="438"/>
      <c r="C3643" s="441"/>
      <c r="D3643" s="441"/>
      <c r="E3643" s="441"/>
      <c r="I3643" s="442"/>
      <c r="Q3643" s="443"/>
      <c r="S3643" s="443"/>
      <c r="T3643" s="441"/>
      <c r="U3643" s="444"/>
      <c r="V3643" s="438"/>
      <c r="W3643" s="443"/>
      <c r="X3643" s="443"/>
      <c r="Y3643" s="441"/>
      <c r="Z3643" s="445"/>
      <c r="AA3643" s="441"/>
      <c r="AB3643" s="443"/>
      <c r="AC3643" s="441"/>
      <c r="AD3643" s="444"/>
      <c r="AG3643" s="441"/>
      <c r="AH3643" s="441"/>
      <c r="AI3643" s="443"/>
      <c r="AL3643" s="441"/>
      <c r="AN3643" s="441"/>
      <c r="AO3643" s="443"/>
      <c r="AP3643" s="441"/>
      <c r="AQ3643" s="441"/>
      <c r="AR3643" s="441"/>
      <c r="AS3643" s="441"/>
      <c r="AT3643" s="441"/>
      <c r="AU3643" s="441"/>
      <c r="AV3643" s="443"/>
      <c r="AW3643" s="442"/>
      <c r="AY3643" s="441"/>
      <c r="BC3643" s="441"/>
      <c r="BD3643" s="441"/>
      <c r="BE3643" s="441"/>
      <c r="BF3643" s="441"/>
      <c r="BG3643" s="441"/>
      <c r="BH3643" s="441"/>
      <c r="BI3643" s="441"/>
      <c r="BJ3643" s="441"/>
      <c r="BK3643" s="441"/>
    </row>
    <row r="3644" spans="1:63" x14ac:dyDescent="0.25">
      <c r="A3644" s="443"/>
      <c r="B3644" s="438"/>
      <c r="C3644" s="441"/>
      <c r="D3644" s="441"/>
      <c r="E3644" s="441"/>
      <c r="I3644" s="442"/>
      <c r="Q3644" s="443"/>
      <c r="S3644" s="443"/>
      <c r="T3644" s="441"/>
      <c r="U3644" s="444"/>
      <c r="V3644" s="438"/>
      <c r="W3644" s="443"/>
      <c r="X3644" s="443"/>
      <c r="Y3644" s="441"/>
      <c r="Z3644" s="445"/>
      <c r="AA3644" s="441"/>
      <c r="AB3644" s="443"/>
      <c r="AC3644" s="441"/>
      <c r="AD3644" s="444"/>
      <c r="AG3644" s="441"/>
      <c r="AH3644" s="441"/>
      <c r="AI3644" s="443"/>
      <c r="AL3644" s="441"/>
      <c r="AN3644" s="441"/>
      <c r="AO3644" s="443"/>
      <c r="AP3644" s="441"/>
      <c r="AQ3644" s="441"/>
      <c r="AR3644" s="441"/>
      <c r="AS3644" s="441"/>
      <c r="AT3644" s="441"/>
      <c r="AU3644" s="441"/>
      <c r="AV3644" s="443"/>
      <c r="AW3644" s="442"/>
      <c r="AY3644" s="441"/>
      <c r="BC3644" s="441"/>
      <c r="BD3644" s="441"/>
      <c r="BE3644" s="441"/>
      <c r="BF3644" s="441"/>
      <c r="BG3644" s="441"/>
      <c r="BH3644" s="441"/>
      <c r="BI3644" s="441"/>
      <c r="BJ3644" s="441"/>
      <c r="BK3644" s="441"/>
    </row>
    <row r="3645" spans="1:63" x14ac:dyDescent="0.25">
      <c r="A3645" s="443"/>
      <c r="B3645" s="438"/>
      <c r="C3645" s="441"/>
      <c r="D3645" s="441"/>
      <c r="E3645" s="441"/>
      <c r="I3645" s="442"/>
      <c r="Q3645" s="443"/>
      <c r="S3645" s="443"/>
      <c r="T3645" s="441"/>
      <c r="U3645" s="444"/>
      <c r="V3645" s="438"/>
      <c r="W3645" s="443"/>
      <c r="X3645" s="443"/>
      <c r="Y3645" s="441"/>
      <c r="Z3645" s="445"/>
      <c r="AA3645" s="441"/>
      <c r="AB3645" s="443"/>
      <c r="AC3645" s="441"/>
      <c r="AD3645" s="444"/>
      <c r="AG3645" s="441"/>
      <c r="AH3645" s="441"/>
      <c r="AI3645" s="443"/>
      <c r="AL3645" s="441"/>
      <c r="AN3645" s="441"/>
      <c r="AO3645" s="443"/>
      <c r="AP3645" s="441"/>
      <c r="AQ3645" s="441"/>
      <c r="AR3645" s="441"/>
      <c r="AS3645" s="441"/>
      <c r="AT3645" s="441"/>
      <c r="AU3645" s="441"/>
      <c r="AV3645" s="443"/>
      <c r="AW3645" s="442"/>
      <c r="AY3645" s="441"/>
      <c r="BC3645" s="441"/>
      <c r="BD3645" s="441"/>
      <c r="BE3645" s="441"/>
      <c r="BF3645" s="441"/>
      <c r="BG3645" s="441"/>
      <c r="BH3645" s="441"/>
      <c r="BI3645" s="441"/>
      <c r="BJ3645" s="441"/>
      <c r="BK3645" s="441"/>
    </row>
    <row r="3646" spans="1:63" x14ac:dyDescent="0.25">
      <c r="A3646" s="443"/>
      <c r="B3646" s="438"/>
      <c r="C3646" s="441"/>
      <c r="D3646" s="441"/>
      <c r="E3646" s="441"/>
      <c r="I3646" s="442"/>
      <c r="Q3646" s="443"/>
      <c r="S3646" s="443"/>
      <c r="T3646" s="441"/>
      <c r="U3646" s="444"/>
      <c r="V3646" s="438"/>
      <c r="W3646" s="443"/>
      <c r="X3646" s="443"/>
      <c r="Y3646" s="441"/>
      <c r="Z3646" s="445"/>
      <c r="AA3646" s="441"/>
      <c r="AB3646" s="443"/>
      <c r="AC3646" s="441"/>
      <c r="AD3646" s="444"/>
      <c r="AG3646" s="441"/>
      <c r="AH3646" s="441"/>
      <c r="AI3646" s="443"/>
      <c r="AL3646" s="441"/>
      <c r="AN3646" s="441"/>
      <c r="AO3646" s="443"/>
      <c r="AP3646" s="441"/>
      <c r="AQ3646" s="441"/>
      <c r="AR3646" s="441"/>
      <c r="AS3646" s="441"/>
      <c r="AT3646" s="441"/>
      <c r="AU3646" s="441"/>
      <c r="AV3646" s="443"/>
      <c r="AW3646" s="442"/>
      <c r="AY3646" s="441"/>
      <c r="BC3646" s="441"/>
      <c r="BD3646" s="441"/>
      <c r="BE3646" s="441"/>
      <c r="BF3646" s="441"/>
      <c r="BG3646" s="441"/>
      <c r="BH3646" s="441"/>
      <c r="BI3646" s="441"/>
      <c r="BJ3646" s="441"/>
      <c r="BK3646" s="441"/>
    </row>
    <row r="3647" spans="1:63" x14ac:dyDescent="0.25">
      <c r="A3647" s="443"/>
      <c r="B3647" s="438"/>
      <c r="C3647" s="441"/>
      <c r="D3647" s="441"/>
      <c r="E3647" s="441"/>
      <c r="I3647" s="442"/>
      <c r="Q3647" s="443"/>
      <c r="S3647" s="443"/>
      <c r="T3647" s="441"/>
      <c r="U3647" s="444"/>
      <c r="V3647" s="438"/>
      <c r="W3647" s="443"/>
      <c r="X3647" s="443"/>
      <c r="Y3647" s="441"/>
      <c r="Z3647" s="445"/>
      <c r="AA3647" s="441"/>
      <c r="AB3647" s="443"/>
      <c r="AC3647" s="441"/>
      <c r="AD3647" s="444"/>
      <c r="AG3647" s="441"/>
      <c r="AH3647" s="441"/>
      <c r="AI3647" s="443"/>
      <c r="AL3647" s="441"/>
      <c r="AN3647" s="441"/>
      <c r="AO3647" s="443"/>
      <c r="AP3647" s="441"/>
      <c r="AQ3647" s="441"/>
      <c r="AR3647" s="441"/>
      <c r="AS3647" s="441"/>
      <c r="AT3647" s="441"/>
      <c r="AU3647" s="441"/>
      <c r="AV3647" s="443"/>
      <c r="AW3647" s="442"/>
      <c r="AY3647" s="441"/>
      <c r="BC3647" s="441"/>
      <c r="BD3647" s="441"/>
      <c r="BE3647" s="441"/>
      <c r="BF3647" s="441"/>
      <c r="BG3647" s="441"/>
      <c r="BH3647" s="441"/>
      <c r="BI3647" s="441"/>
      <c r="BJ3647" s="441"/>
      <c r="BK3647" s="441"/>
    </row>
    <row r="3648" spans="1:63" x14ac:dyDescent="0.25">
      <c r="A3648" s="443"/>
      <c r="B3648" s="438"/>
      <c r="C3648" s="441"/>
      <c r="D3648" s="441"/>
      <c r="E3648" s="441"/>
      <c r="I3648" s="442"/>
      <c r="Q3648" s="443"/>
      <c r="S3648" s="443"/>
      <c r="T3648" s="441"/>
      <c r="U3648" s="444"/>
      <c r="V3648" s="438"/>
      <c r="W3648" s="443"/>
      <c r="X3648" s="443"/>
      <c r="Y3648" s="441"/>
      <c r="Z3648" s="445"/>
      <c r="AA3648" s="441"/>
      <c r="AB3648" s="443"/>
      <c r="AC3648" s="441"/>
      <c r="AD3648" s="444"/>
      <c r="AG3648" s="441"/>
      <c r="AH3648" s="441"/>
      <c r="AI3648" s="443"/>
      <c r="AL3648" s="441"/>
      <c r="AN3648" s="441"/>
      <c r="AO3648" s="443"/>
      <c r="AP3648" s="441"/>
      <c r="AQ3648" s="441"/>
      <c r="AR3648" s="441"/>
      <c r="AS3648" s="441"/>
      <c r="AT3648" s="441"/>
      <c r="AU3648" s="441"/>
      <c r="AV3648" s="443"/>
      <c r="AW3648" s="442"/>
      <c r="AY3648" s="441"/>
      <c r="BC3648" s="441"/>
      <c r="BD3648" s="441"/>
      <c r="BE3648" s="441"/>
      <c r="BF3648" s="441"/>
      <c r="BG3648" s="441"/>
      <c r="BH3648" s="441"/>
      <c r="BI3648" s="441"/>
      <c r="BJ3648" s="441"/>
      <c r="BK3648" s="441"/>
    </row>
    <row r="3649" spans="1:63" x14ac:dyDescent="0.25">
      <c r="A3649" s="443"/>
      <c r="B3649" s="438"/>
      <c r="C3649" s="441"/>
      <c r="D3649" s="441"/>
      <c r="E3649" s="441"/>
      <c r="I3649" s="442"/>
      <c r="Q3649" s="443"/>
      <c r="S3649" s="443"/>
      <c r="T3649" s="441"/>
      <c r="U3649" s="444"/>
      <c r="V3649" s="438"/>
      <c r="W3649" s="443"/>
      <c r="X3649" s="443"/>
      <c r="Y3649" s="441"/>
      <c r="Z3649" s="445"/>
      <c r="AA3649" s="441"/>
      <c r="AB3649" s="443"/>
      <c r="AC3649" s="441"/>
      <c r="AD3649" s="444"/>
      <c r="AG3649" s="441"/>
      <c r="AH3649" s="441"/>
      <c r="AI3649" s="443"/>
      <c r="AL3649" s="441"/>
      <c r="AN3649" s="441"/>
      <c r="AO3649" s="443"/>
      <c r="AP3649" s="441"/>
      <c r="AQ3649" s="441"/>
      <c r="AR3649" s="441"/>
      <c r="AS3649" s="441"/>
      <c r="AT3649" s="441"/>
      <c r="AU3649" s="441"/>
      <c r="AV3649" s="443"/>
      <c r="AW3649" s="442"/>
      <c r="AY3649" s="441"/>
      <c r="BC3649" s="441"/>
      <c r="BD3649" s="441"/>
      <c r="BE3649" s="441"/>
      <c r="BF3649" s="441"/>
      <c r="BG3649" s="441"/>
      <c r="BH3649" s="441"/>
      <c r="BI3649" s="441"/>
      <c r="BJ3649" s="441"/>
      <c r="BK3649" s="441"/>
    </row>
    <row r="3650" spans="1:63" x14ac:dyDescent="0.25">
      <c r="A3650" s="443"/>
      <c r="B3650" s="438"/>
      <c r="C3650" s="441"/>
      <c r="D3650" s="441"/>
      <c r="E3650" s="441"/>
      <c r="I3650" s="442"/>
      <c r="Q3650" s="443"/>
      <c r="S3650" s="443"/>
      <c r="T3650" s="441"/>
      <c r="U3650" s="444"/>
      <c r="V3650" s="438"/>
      <c r="W3650" s="443"/>
      <c r="X3650" s="443"/>
      <c r="Y3650" s="441"/>
      <c r="Z3650" s="445"/>
      <c r="AA3650" s="441"/>
      <c r="AB3650" s="443"/>
      <c r="AC3650" s="441"/>
      <c r="AD3650" s="444"/>
      <c r="AG3650" s="441"/>
      <c r="AH3650" s="441"/>
      <c r="AI3650" s="443"/>
      <c r="AL3650" s="441"/>
      <c r="AN3650" s="441"/>
      <c r="AO3650" s="443"/>
      <c r="AP3650" s="441"/>
      <c r="AQ3650" s="441"/>
      <c r="AR3650" s="441"/>
      <c r="AS3650" s="441"/>
      <c r="AT3650" s="441"/>
      <c r="AU3650" s="441"/>
      <c r="AV3650" s="443"/>
      <c r="AW3650" s="442"/>
      <c r="AY3650" s="441"/>
      <c r="BC3650" s="441"/>
      <c r="BD3650" s="441"/>
      <c r="BE3650" s="441"/>
      <c r="BF3650" s="441"/>
      <c r="BG3650" s="441"/>
      <c r="BH3650" s="441"/>
      <c r="BI3650" s="441"/>
      <c r="BJ3650" s="441"/>
      <c r="BK3650" s="441"/>
    </row>
    <row r="3651" spans="1:63" x14ac:dyDescent="0.25">
      <c r="A3651" s="443"/>
      <c r="B3651" s="438"/>
      <c r="C3651" s="441"/>
      <c r="D3651" s="441"/>
      <c r="E3651" s="441"/>
      <c r="I3651" s="442"/>
      <c r="Q3651" s="443"/>
      <c r="S3651" s="443"/>
      <c r="T3651" s="441"/>
      <c r="U3651" s="444"/>
      <c r="V3651" s="438"/>
      <c r="W3651" s="443"/>
      <c r="X3651" s="443"/>
      <c r="Y3651" s="441"/>
      <c r="Z3651" s="445"/>
      <c r="AA3651" s="441"/>
      <c r="AB3651" s="443"/>
      <c r="AC3651" s="441"/>
      <c r="AD3651" s="444"/>
      <c r="AG3651" s="441"/>
      <c r="AH3651" s="441"/>
      <c r="AI3651" s="443"/>
      <c r="AL3651" s="441"/>
      <c r="AN3651" s="441"/>
      <c r="AO3651" s="443"/>
      <c r="AP3651" s="441"/>
      <c r="AQ3651" s="441"/>
      <c r="AR3651" s="441"/>
      <c r="AS3651" s="441"/>
      <c r="AT3651" s="441"/>
      <c r="AU3651" s="441"/>
      <c r="AV3651" s="443"/>
      <c r="AW3651" s="442"/>
      <c r="AY3651" s="441"/>
      <c r="BC3651" s="441"/>
      <c r="BD3651" s="441"/>
      <c r="BE3651" s="441"/>
      <c r="BF3651" s="441"/>
      <c r="BG3651" s="441"/>
      <c r="BH3651" s="441"/>
      <c r="BI3651" s="441"/>
      <c r="BJ3651" s="441"/>
      <c r="BK3651" s="441"/>
    </row>
    <row r="3652" spans="1:63" x14ac:dyDescent="0.25">
      <c r="A3652" s="443"/>
      <c r="B3652" s="438"/>
      <c r="C3652" s="441"/>
      <c r="D3652" s="441"/>
      <c r="E3652" s="441"/>
      <c r="I3652" s="442"/>
      <c r="Q3652" s="443"/>
      <c r="S3652" s="443"/>
      <c r="T3652" s="441"/>
      <c r="U3652" s="444"/>
      <c r="V3652" s="438"/>
      <c r="W3652" s="443"/>
      <c r="X3652" s="443"/>
      <c r="Y3652" s="441"/>
      <c r="Z3652" s="445"/>
      <c r="AA3652" s="441"/>
      <c r="AB3652" s="443"/>
      <c r="AC3652" s="441"/>
      <c r="AD3652" s="444"/>
      <c r="AG3652" s="441"/>
      <c r="AH3652" s="441"/>
      <c r="AI3652" s="443"/>
      <c r="AL3652" s="441"/>
      <c r="AN3652" s="441"/>
      <c r="AO3652" s="443"/>
      <c r="AP3652" s="441"/>
      <c r="AQ3652" s="441"/>
      <c r="AR3652" s="441"/>
      <c r="AS3652" s="441"/>
      <c r="AT3652" s="441"/>
      <c r="AU3652" s="441"/>
      <c r="AV3652" s="443"/>
      <c r="AW3652" s="442"/>
      <c r="AY3652" s="441"/>
      <c r="BC3652" s="441"/>
      <c r="BD3652" s="441"/>
      <c r="BE3652" s="441"/>
      <c r="BF3652" s="441"/>
      <c r="BG3652" s="441"/>
      <c r="BH3652" s="441"/>
      <c r="BI3652" s="441"/>
      <c r="BJ3652" s="441"/>
      <c r="BK3652" s="441"/>
    </row>
    <row r="3653" spans="1:63" x14ac:dyDescent="0.25">
      <c r="A3653" s="443"/>
      <c r="B3653" s="438"/>
      <c r="C3653" s="441"/>
      <c r="D3653" s="441"/>
      <c r="E3653" s="441"/>
      <c r="I3653" s="442"/>
      <c r="Q3653" s="443"/>
      <c r="S3653" s="443"/>
      <c r="T3653" s="441"/>
      <c r="U3653" s="444"/>
      <c r="V3653" s="438"/>
      <c r="W3653" s="443"/>
      <c r="X3653" s="443"/>
      <c r="Y3653" s="441"/>
      <c r="Z3653" s="445"/>
      <c r="AA3653" s="441"/>
      <c r="AB3653" s="443"/>
      <c r="AC3653" s="441"/>
      <c r="AD3653" s="444"/>
      <c r="AG3653" s="441"/>
      <c r="AH3653" s="441"/>
      <c r="AI3653" s="443"/>
      <c r="AL3653" s="441"/>
      <c r="AN3653" s="441"/>
      <c r="AO3653" s="443"/>
      <c r="AP3653" s="441"/>
      <c r="AQ3653" s="441"/>
      <c r="AR3653" s="441"/>
      <c r="AS3653" s="441"/>
      <c r="AT3653" s="441"/>
      <c r="AU3653" s="441"/>
      <c r="AV3653" s="443"/>
      <c r="AW3653" s="442"/>
      <c r="AY3653" s="441"/>
      <c r="BC3653" s="441"/>
      <c r="BD3653" s="441"/>
      <c r="BE3653" s="441"/>
      <c r="BF3653" s="441"/>
      <c r="BG3653" s="441"/>
      <c r="BH3653" s="441"/>
      <c r="BI3653" s="441"/>
      <c r="BJ3653" s="441"/>
      <c r="BK3653" s="441"/>
    </row>
    <row r="3654" spans="1:63" x14ac:dyDescent="0.25">
      <c r="A3654" s="443"/>
      <c r="B3654" s="438"/>
      <c r="C3654" s="441"/>
      <c r="D3654" s="441"/>
      <c r="E3654" s="441"/>
      <c r="I3654" s="442"/>
      <c r="Q3654" s="443"/>
      <c r="S3654" s="443"/>
      <c r="T3654" s="441"/>
      <c r="U3654" s="444"/>
      <c r="V3654" s="438"/>
      <c r="W3654" s="443"/>
      <c r="X3654" s="443"/>
      <c r="Y3654" s="441"/>
      <c r="Z3654" s="445"/>
      <c r="AA3654" s="441"/>
      <c r="AB3654" s="443"/>
      <c r="AC3654" s="441"/>
      <c r="AD3654" s="444"/>
      <c r="AG3654" s="441"/>
      <c r="AH3654" s="441"/>
      <c r="AI3654" s="443"/>
      <c r="AL3654" s="441"/>
      <c r="AN3654" s="441"/>
      <c r="AO3654" s="443"/>
      <c r="AP3654" s="441"/>
      <c r="AQ3654" s="441"/>
      <c r="AR3654" s="441"/>
      <c r="AS3654" s="441"/>
      <c r="AT3654" s="441"/>
      <c r="AU3654" s="441"/>
      <c r="AV3654" s="443"/>
      <c r="AW3654" s="442"/>
      <c r="AY3654" s="441"/>
      <c r="BC3654" s="441"/>
      <c r="BD3654" s="441"/>
      <c r="BE3654" s="441"/>
      <c r="BF3654" s="441"/>
      <c r="BG3654" s="441"/>
      <c r="BH3654" s="441"/>
      <c r="BI3654" s="441"/>
      <c r="BJ3654" s="441"/>
      <c r="BK3654" s="441"/>
    </row>
    <row r="3655" spans="1:63" x14ac:dyDescent="0.25">
      <c r="A3655" s="443"/>
      <c r="B3655" s="438"/>
      <c r="C3655" s="441"/>
      <c r="D3655" s="441"/>
      <c r="E3655" s="441"/>
      <c r="I3655" s="442"/>
      <c r="Q3655" s="443"/>
      <c r="S3655" s="443"/>
      <c r="T3655" s="441"/>
      <c r="U3655" s="444"/>
      <c r="V3655" s="438"/>
      <c r="W3655" s="443"/>
      <c r="X3655" s="443"/>
      <c r="Y3655" s="441"/>
      <c r="Z3655" s="445"/>
      <c r="AA3655" s="441"/>
      <c r="AB3655" s="443"/>
      <c r="AC3655" s="441"/>
      <c r="AD3655" s="444"/>
      <c r="AG3655" s="441"/>
      <c r="AH3655" s="441"/>
      <c r="AI3655" s="443"/>
      <c r="AL3655" s="441"/>
      <c r="AN3655" s="441"/>
      <c r="AO3655" s="443"/>
      <c r="AP3655" s="441"/>
      <c r="AQ3655" s="441"/>
      <c r="AR3655" s="441"/>
      <c r="AS3655" s="441"/>
      <c r="AT3655" s="441"/>
      <c r="AU3655" s="441"/>
      <c r="AV3655" s="443"/>
      <c r="AW3655" s="442"/>
      <c r="AY3655" s="441"/>
      <c r="BC3655" s="441"/>
      <c r="BD3655" s="441"/>
      <c r="BE3655" s="441"/>
      <c r="BF3655" s="441"/>
      <c r="BG3655" s="441"/>
      <c r="BH3655" s="441"/>
      <c r="BI3655" s="441"/>
      <c r="BJ3655" s="441"/>
      <c r="BK3655" s="441"/>
    </row>
    <row r="3656" spans="1:63" x14ac:dyDescent="0.25">
      <c r="A3656" s="443"/>
      <c r="B3656" s="438"/>
      <c r="C3656" s="441"/>
      <c r="D3656" s="441"/>
      <c r="E3656" s="441"/>
      <c r="I3656" s="442"/>
      <c r="Q3656" s="443"/>
      <c r="S3656" s="443"/>
      <c r="T3656" s="441"/>
      <c r="U3656" s="444"/>
      <c r="V3656" s="438"/>
      <c r="W3656" s="443"/>
      <c r="X3656" s="443"/>
      <c r="Y3656" s="441"/>
      <c r="Z3656" s="445"/>
      <c r="AA3656" s="441"/>
      <c r="AB3656" s="443"/>
      <c r="AC3656" s="441"/>
      <c r="AD3656" s="444"/>
      <c r="AG3656" s="441"/>
      <c r="AH3656" s="441"/>
      <c r="AI3656" s="443"/>
      <c r="AL3656" s="441"/>
      <c r="AN3656" s="441"/>
      <c r="AO3656" s="443"/>
      <c r="AP3656" s="441"/>
      <c r="AQ3656" s="441"/>
      <c r="AR3656" s="441"/>
      <c r="AS3656" s="441"/>
      <c r="AT3656" s="441"/>
      <c r="AU3656" s="441"/>
      <c r="AV3656" s="443"/>
      <c r="AW3656" s="442"/>
      <c r="AY3656" s="441"/>
      <c r="BC3656" s="441"/>
      <c r="BD3656" s="441"/>
      <c r="BE3656" s="441"/>
      <c r="BF3656" s="441"/>
      <c r="BG3656" s="441"/>
      <c r="BH3656" s="441"/>
      <c r="BI3656" s="441"/>
      <c r="BJ3656" s="441"/>
      <c r="BK3656" s="441"/>
    </row>
    <row r="3657" spans="1:63" x14ac:dyDescent="0.25">
      <c r="A3657" s="443"/>
      <c r="B3657" s="438"/>
      <c r="C3657" s="441"/>
      <c r="D3657" s="441"/>
      <c r="E3657" s="441"/>
      <c r="I3657" s="442"/>
      <c r="Q3657" s="443"/>
      <c r="S3657" s="443"/>
      <c r="T3657" s="441"/>
      <c r="U3657" s="444"/>
      <c r="V3657" s="438"/>
      <c r="W3657" s="443"/>
      <c r="X3657" s="443"/>
      <c r="Y3657" s="441"/>
      <c r="Z3657" s="445"/>
      <c r="AA3657" s="441"/>
      <c r="AB3657" s="443"/>
      <c r="AC3657" s="441"/>
      <c r="AD3657" s="444"/>
      <c r="AG3657" s="441"/>
      <c r="AH3657" s="441"/>
      <c r="AI3657" s="443"/>
      <c r="AL3657" s="441"/>
      <c r="AN3657" s="441"/>
      <c r="AO3657" s="443"/>
      <c r="AP3657" s="441"/>
      <c r="AQ3657" s="441"/>
      <c r="AR3657" s="441"/>
      <c r="AS3657" s="441"/>
      <c r="AT3657" s="441"/>
      <c r="AU3657" s="441"/>
      <c r="AV3657" s="443"/>
      <c r="AW3657" s="442"/>
      <c r="AY3657" s="441"/>
      <c r="BC3657" s="441"/>
      <c r="BD3657" s="441"/>
      <c r="BE3657" s="441"/>
      <c r="BF3657" s="441"/>
      <c r="BG3657" s="441"/>
      <c r="BH3657" s="441"/>
      <c r="BI3657" s="441"/>
      <c r="BJ3657" s="441"/>
      <c r="BK3657" s="441"/>
    </row>
    <row r="3658" spans="1:63" x14ac:dyDescent="0.25">
      <c r="A3658" s="443"/>
      <c r="B3658" s="438"/>
      <c r="C3658" s="441"/>
      <c r="D3658" s="441"/>
      <c r="E3658" s="441"/>
      <c r="I3658" s="442"/>
      <c r="Q3658" s="443"/>
      <c r="S3658" s="443"/>
      <c r="T3658" s="441"/>
      <c r="U3658" s="444"/>
      <c r="V3658" s="438"/>
      <c r="W3658" s="443"/>
      <c r="X3658" s="443"/>
      <c r="Y3658" s="441"/>
      <c r="Z3658" s="445"/>
      <c r="AA3658" s="441"/>
      <c r="AB3658" s="443"/>
      <c r="AC3658" s="441"/>
      <c r="AD3658" s="444"/>
      <c r="AG3658" s="441"/>
      <c r="AH3658" s="441"/>
      <c r="AI3658" s="443"/>
      <c r="AL3658" s="441"/>
      <c r="AN3658" s="441"/>
      <c r="AO3658" s="443"/>
      <c r="AP3658" s="441"/>
      <c r="AQ3658" s="441"/>
      <c r="AR3658" s="441"/>
      <c r="AS3658" s="441"/>
      <c r="AT3658" s="441"/>
      <c r="AU3658" s="441"/>
      <c r="AV3658" s="443"/>
      <c r="AW3658" s="442"/>
      <c r="AY3658" s="441"/>
      <c r="BC3658" s="441"/>
      <c r="BD3658" s="441"/>
      <c r="BE3658" s="441"/>
      <c r="BF3658" s="441"/>
      <c r="BG3658" s="441"/>
      <c r="BH3658" s="441"/>
      <c r="BI3658" s="441"/>
      <c r="BJ3658" s="441"/>
      <c r="BK3658" s="441"/>
    </row>
    <row r="3659" spans="1:63" x14ac:dyDescent="0.25">
      <c r="A3659" s="443"/>
      <c r="B3659" s="438"/>
      <c r="C3659" s="441"/>
      <c r="D3659" s="441"/>
      <c r="E3659" s="441"/>
      <c r="I3659" s="442"/>
      <c r="Q3659" s="443"/>
      <c r="S3659" s="443"/>
      <c r="T3659" s="441"/>
      <c r="U3659" s="444"/>
      <c r="V3659" s="438"/>
      <c r="W3659" s="443"/>
      <c r="X3659" s="443"/>
      <c r="Y3659" s="441"/>
      <c r="Z3659" s="445"/>
      <c r="AA3659" s="441"/>
      <c r="AB3659" s="443"/>
      <c r="AC3659" s="441"/>
      <c r="AD3659" s="444"/>
      <c r="AG3659" s="441"/>
      <c r="AH3659" s="441"/>
      <c r="AI3659" s="443"/>
      <c r="AL3659" s="441"/>
      <c r="AN3659" s="441"/>
      <c r="AO3659" s="443"/>
      <c r="AP3659" s="441"/>
      <c r="AQ3659" s="441"/>
      <c r="AR3659" s="441"/>
      <c r="AS3659" s="441"/>
      <c r="AT3659" s="441"/>
      <c r="AU3659" s="441"/>
      <c r="AV3659" s="443"/>
      <c r="AW3659" s="442"/>
      <c r="AY3659" s="441"/>
      <c r="BC3659" s="441"/>
      <c r="BD3659" s="441"/>
      <c r="BE3659" s="441"/>
      <c r="BF3659" s="441"/>
      <c r="BG3659" s="441"/>
      <c r="BH3659" s="441"/>
      <c r="BI3659" s="441"/>
      <c r="BJ3659" s="441"/>
      <c r="BK3659" s="441"/>
    </row>
    <row r="3660" spans="1:63" x14ac:dyDescent="0.25">
      <c r="A3660" s="443"/>
      <c r="B3660" s="438"/>
      <c r="C3660" s="441"/>
      <c r="D3660" s="441"/>
      <c r="E3660" s="441"/>
      <c r="I3660" s="442"/>
      <c r="Q3660" s="443"/>
      <c r="S3660" s="443"/>
      <c r="T3660" s="441"/>
      <c r="U3660" s="444"/>
      <c r="V3660" s="438"/>
      <c r="W3660" s="443"/>
      <c r="X3660" s="443"/>
      <c r="Y3660" s="441"/>
      <c r="Z3660" s="445"/>
      <c r="AA3660" s="441"/>
      <c r="AB3660" s="443"/>
      <c r="AC3660" s="441"/>
      <c r="AD3660" s="444"/>
      <c r="AG3660" s="441"/>
      <c r="AH3660" s="441"/>
      <c r="AI3660" s="443"/>
      <c r="AL3660" s="441"/>
      <c r="AN3660" s="441"/>
      <c r="AO3660" s="443"/>
      <c r="AP3660" s="441"/>
      <c r="AQ3660" s="441"/>
      <c r="AR3660" s="441"/>
      <c r="AS3660" s="441"/>
      <c r="AT3660" s="441"/>
      <c r="AU3660" s="441"/>
      <c r="AV3660" s="443"/>
      <c r="AW3660" s="442"/>
      <c r="AY3660" s="441"/>
      <c r="BC3660" s="441"/>
      <c r="BD3660" s="441"/>
      <c r="BE3660" s="441"/>
      <c r="BF3660" s="441"/>
      <c r="BG3660" s="441"/>
      <c r="BH3660" s="441"/>
      <c r="BI3660" s="441"/>
      <c r="BJ3660" s="441"/>
      <c r="BK3660" s="441"/>
    </row>
    <row r="3661" spans="1:63" x14ac:dyDescent="0.25">
      <c r="A3661" s="443"/>
      <c r="B3661" s="438"/>
      <c r="C3661" s="441"/>
      <c r="D3661" s="441"/>
      <c r="E3661" s="441"/>
      <c r="I3661" s="442"/>
      <c r="Q3661" s="443"/>
      <c r="S3661" s="443"/>
      <c r="T3661" s="441"/>
      <c r="U3661" s="444"/>
      <c r="V3661" s="438"/>
      <c r="W3661" s="443"/>
      <c r="X3661" s="443"/>
      <c r="Y3661" s="441"/>
      <c r="Z3661" s="445"/>
      <c r="AA3661" s="441"/>
      <c r="AB3661" s="443"/>
      <c r="AC3661" s="441"/>
      <c r="AD3661" s="444"/>
      <c r="AG3661" s="441"/>
      <c r="AH3661" s="441"/>
      <c r="AI3661" s="443"/>
      <c r="AL3661" s="441"/>
      <c r="AN3661" s="441"/>
      <c r="AO3661" s="443"/>
      <c r="AP3661" s="441"/>
      <c r="AQ3661" s="441"/>
      <c r="AR3661" s="441"/>
      <c r="AS3661" s="441"/>
      <c r="AT3661" s="441"/>
      <c r="AU3661" s="441"/>
      <c r="AV3661" s="443"/>
      <c r="AW3661" s="442"/>
      <c r="AY3661" s="441"/>
      <c r="BC3661" s="441"/>
      <c r="BD3661" s="441"/>
      <c r="BE3661" s="441"/>
      <c r="BF3661" s="441"/>
      <c r="BG3661" s="441"/>
      <c r="BH3661" s="441"/>
      <c r="BI3661" s="441"/>
      <c r="BJ3661" s="441"/>
      <c r="BK3661" s="441"/>
    </row>
    <row r="3662" spans="1:63" x14ac:dyDescent="0.25">
      <c r="A3662" s="443"/>
      <c r="B3662" s="438"/>
      <c r="C3662" s="441"/>
      <c r="D3662" s="441"/>
      <c r="E3662" s="441"/>
      <c r="I3662" s="442"/>
      <c r="Q3662" s="443"/>
      <c r="S3662" s="443"/>
      <c r="T3662" s="441"/>
      <c r="U3662" s="444"/>
      <c r="V3662" s="438"/>
      <c r="W3662" s="443"/>
      <c r="X3662" s="443"/>
      <c r="Y3662" s="441"/>
      <c r="Z3662" s="445"/>
      <c r="AA3662" s="441"/>
      <c r="AB3662" s="443"/>
      <c r="AC3662" s="441"/>
      <c r="AD3662" s="444"/>
      <c r="AG3662" s="441"/>
      <c r="AH3662" s="441"/>
      <c r="AI3662" s="443"/>
      <c r="AL3662" s="441"/>
      <c r="AN3662" s="441"/>
      <c r="AO3662" s="443"/>
      <c r="AP3662" s="441"/>
      <c r="AQ3662" s="441"/>
      <c r="AR3662" s="441"/>
      <c r="AS3662" s="441"/>
      <c r="AT3662" s="441"/>
      <c r="AU3662" s="441"/>
      <c r="AV3662" s="443"/>
      <c r="AW3662" s="442"/>
      <c r="AY3662" s="441"/>
      <c r="BC3662" s="441"/>
      <c r="BD3662" s="441"/>
      <c r="BE3662" s="441"/>
      <c r="BF3662" s="441"/>
      <c r="BG3662" s="441"/>
      <c r="BH3662" s="441"/>
      <c r="BI3662" s="441"/>
      <c r="BJ3662" s="441"/>
      <c r="BK3662" s="441"/>
    </row>
    <row r="3663" spans="1:63" x14ac:dyDescent="0.25">
      <c r="A3663" s="443"/>
      <c r="B3663" s="438"/>
      <c r="C3663" s="441"/>
      <c r="D3663" s="441"/>
      <c r="E3663" s="441"/>
      <c r="I3663" s="442"/>
      <c r="Q3663" s="443"/>
      <c r="S3663" s="443"/>
      <c r="T3663" s="441"/>
      <c r="U3663" s="444"/>
      <c r="V3663" s="438"/>
      <c r="W3663" s="443"/>
      <c r="X3663" s="443"/>
      <c r="Y3663" s="441"/>
      <c r="Z3663" s="445"/>
      <c r="AA3663" s="441"/>
      <c r="AB3663" s="443"/>
      <c r="AC3663" s="441"/>
      <c r="AD3663" s="444"/>
      <c r="AG3663" s="441"/>
      <c r="AH3663" s="441"/>
      <c r="AI3663" s="443"/>
      <c r="AL3663" s="441"/>
      <c r="AN3663" s="441"/>
      <c r="AO3663" s="443"/>
      <c r="AP3663" s="441"/>
      <c r="AQ3663" s="441"/>
      <c r="AR3663" s="441"/>
      <c r="AS3663" s="441"/>
      <c r="AT3663" s="441"/>
      <c r="AU3663" s="441"/>
      <c r="AV3663" s="443"/>
      <c r="AW3663" s="442"/>
      <c r="AY3663" s="441"/>
      <c r="BC3663" s="441"/>
      <c r="BD3663" s="441"/>
      <c r="BE3663" s="441"/>
      <c r="BF3663" s="441"/>
      <c r="BG3663" s="441"/>
      <c r="BH3663" s="441"/>
      <c r="BI3663" s="441"/>
      <c r="BJ3663" s="441"/>
      <c r="BK3663" s="441"/>
    </row>
    <row r="3664" spans="1:63" x14ac:dyDescent="0.25">
      <c r="A3664" s="443"/>
      <c r="B3664" s="438"/>
      <c r="C3664" s="441"/>
      <c r="D3664" s="441"/>
      <c r="E3664" s="441"/>
      <c r="I3664" s="442"/>
      <c r="Q3664" s="443"/>
      <c r="S3664" s="443"/>
      <c r="T3664" s="441"/>
      <c r="U3664" s="444"/>
      <c r="V3664" s="438"/>
      <c r="W3664" s="443"/>
      <c r="X3664" s="443"/>
      <c r="Y3664" s="441"/>
      <c r="Z3664" s="445"/>
      <c r="AA3664" s="441"/>
      <c r="AB3664" s="443"/>
      <c r="AC3664" s="441"/>
      <c r="AD3664" s="444"/>
      <c r="AG3664" s="441"/>
      <c r="AH3664" s="441"/>
      <c r="AI3664" s="443"/>
      <c r="AL3664" s="441"/>
      <c r="AN3664" s="441"/>
      <c r="AO3664" s="443"/>
      <c r="AP3664" s="441"/>
      <c r="AQ3664" s="441"/>
      <c r="AR3664" s="441"/>
      <c r="AS3664" s="441"/>
      <c r="AT3664" s="441"/>
      <c r="AU3664" s="441"/>
      <c r="AV3664" s="443"/>
      <c r="AW3664" s="442"/>
      <c r="AY3664" s="441"/>
      <c r="BC3664" s="441"/>
      <c r="BD3664" s="441"/>
      <c r="BE3664" s="441"/>
      <c r="BF3664" s="441"/>
      <c r="BG3664" s="441"/>
      <c r="BH3664" s="441"/>
      <c r="BI3664" s="441"/>
      <c r="BJ3664" s="441"/>
      <c r="BK3664" s="441"/>
    </row>
    <row r="3665" spans="1:63" x14ac:dyDescent="0.25">
      <c r="A3665" s="443"/>
      <c r="B3665" s="438"/>
      <c r="C3665" s="441"/>
      <c r="D3665" s="441"/>
      <c r="E3665" s="441"/>
      <c r="I3665" s="442"/>
      <c r="Q3665" s="443"/>
      <c r="S3665" s="443"/>
      <c r="T3665" s="441"/>
      <c r="U3665" s="444"/>
      <c r="V3665" s="438"/>
      <c r="W3665" s="443"/>
      <c r="X3665" s="443"/>
      <c r="Y3665" s="441"/>
      <c r="Z3665" s="445"/>
      <c r="AA3665" s="441"/>
      <c r="AB3665" s="443"/>
      <c r="AC3665" s="441"/>
      <c r="AD3665" s="444"/>
      <c r="AG3665" s="441"/>
      <c r="AH3665" s="441"/>
      <c r="AI3665" s="443"/>
      <c r="AL3665" s="441"/>
      <c r="AN3665" s="441"/>
      <c r="AO3665" s="443"/>
      <c r="AP3665" s="441"/>
      <c r="AQ3665" s="441"/>
      <c r="AR3665" s="441"/>
      <c r="AS3665" s="441"/>
      <c r="AT3665" s="441"/>
      <c r="AU3665" s="441"/>
      <c r="AV3665" s="443"/>
      <c r="AW3665" s="442"/>
      <c r="AY3665" s="441"/>
      <c r="BC3665" s="441"/>
      <c r="BD3665" s="441"/>
      <c r="BE3665" s="441"/>
      <c r="BF3665" s="441"/>
      <c r="BG3665" s="441"/>
      <c r="BH3665" s="441"/>
      <c r="BI3665" s="441"/>
      <c r="BJ3665" s="441"/>
      <c r="BK3665" s="441"/>
    </row>
    <row r="3666" spans="1:63" x14ac:dyDescent="0.25">
      <c r="A3666" s="443"/>
      <c r="B3666" s="438"/>
      <c r="C3666" s="441"/>
      <c r="D3666" s="441"/>
      <c r="E3666" s="441"/>
      <c r="I3666" s="442"/>
      <c r="Q3666" s="443"/>
      <c r="S3666" s="443"/>
      <c r="T3666" s="441"/>
      <c r="U3666" s="444"/>
      <c r="V3666" s="438"/>
      <c r="W3666" s="443"/>
      <c r="X3666" s="443"/>
      <c r="Y3666" s="441"/>
      <c r="Z3666" s="445"/>
      <c r="AA3666" s="441"/>
      <c r="AB3666" s="443"/>
      <c r="AC3666" s="441"/>
      <c r="AD3666" s="444"/>
      <c r="AG3666" s="441"/>
      <c r="AH3666" s="441"/>
      <c r="AI3666" s="443"/>
      <c r="AL3666" s="441"/>
      <c r="AN3666" s="441"/>
      <c r="AO3666" s="443"/>
      <c r="AP3666" s="441"/>
      <c r="AQ3666" s="441"/>
      <c r="AR3666" s="441"/>
      <c r="AS3666" s="441"/>
      <c r="AT3666" s="441"/>
      <c r="AU3666" s="441"/>
      <c r="AV3666" s="443"/>
      <c r="AW3666" s="442"/>
      <c r="AY3666" s="441"/>
      <c r="BC3666" s="441"/>
      <c r="BD3666" s="441"/>
      <c r="BE3666" s="441"/>
      <c r="BF3666" s="441"/>
      <c r="BG3666" s="441"/>
      <c r="BH3666" s="441"/>
      <c r="BI3666" s="441"/>
      <c r="BJ3666" s="441"/>
      <c r="BK3666" s="441"/>
    </row>
    <row r="3667" spans="1:63" x14ac:dyDescent="0.25">
      <c r="A3667" s="443"/>
      <c r="B3667" s="438"/>
      <c r="C3667" s="441"/>
      <c r="D3667" s="441"/>
      <c r="E3667" s="441"/>
      <c r="I3667" s="442"/>
      <c r="Q3667" s="443"/>
      <c r="S3667" s="443"/>
      <c r="T3667" s="441"/>
      <c r="U3667" s="444"/>
      <c r="V3667" s="438"/>
      <c r="W3667" s="443"/>
      <c r="X3667" s="443"/>
      <c r="Y3667" s="441"/>
      <c r="Z3667" s="445"/>
      <c r="AA3667" s="441"/>
      <c r="AB3667" s="443"/>
      <c r="AC3667" s="441"/>
      <c r="AD3667" s="444"/>
      <c r="AG3667" s="441"/>
      <c r="AH3667" s="441"/>
      <c r="AI3667" s="443"/>
      <c r="AL3667" s="441"/>
      <c r="AN3667" s="441"/>
      <c r="AO3667" s="443"/>
      <c r="AP3667" s="441"/>
      <c r="AQ3667" s="441"/>
      <c r="AR3667" s="441"/>
      <c r="AS3667" s="441"/>
      <c r="AT3667" s="441"/>
      <c r="AU3667" s="441"/>
      <c r="AV3667" s="443"/>
      <c r="AW3667" s="442"/>
      <c r="AY3667" s="441"/>
      <c r="BC3667" s="441"/>
      <c r="BD3667" s="441"/>
      <c r="BE3667" s="441"/>
      <c r="BF3667" s="441"/>
      <c r="BG3667" s="441"/>
      <c r="BH3667" s="441"/>
      <c r="BI3667" s="441"/>
      <c r="BJ3667" s="441"/>
      <c r="BK3667" s="441"/>
    </row>
    <row r="3668" spans="1:63" x14ac:dyDescent="0.25">
      <c r="A3668" s="443"/>
      <c r="B3668" s="438"/>
      <c r="C3668" s="441"/>
      <c r="D3668" s="441"/>
      <c r="E3668" s="441"/>
      <c r="I3668" s="442"/>
      <c r="Q3668" s="443"/>
      <c r="S3668" s="443"/>
      <c r="T3668" s="441"/>
      <c r="U3668" s="444"/>
      <c r="V3668" s="438"/>
      <c r="W3668" s="443"/>
      <c r="X3668" s="443"/>
      <c r="Y3668" s="441"/>
      <c r="Z3668" s="445"/>
      <c r="AA3668" s="441"/>
      <c r="AB3668" s="443"/>
      <c r="AC3668" s="441"/>
      <c r="AD3668" s="444"/>
      <c r="AG3668" s="441"/>
      <c r="AH3668" s="441"/>
      <c r="AI3668" s="443"/>
      <c r="AL3668" s="441"/>
      <c r="AN3668" s="441"/>
      <c r="AO3668" s="443"/>
      <c r="AP3668" s="441"/>
      <c r="AQ3668" s="441"/>
      <c r="AR3668" s="441"/>
      <c r="AS3668" s="441"/>
      <c r="AT3668" s="441"/>
      <c r="AU3668" s="441"/>
      <c r="AV3668" s="443"/>
      <c r="AW3668" s="442"/>
      <c r="AY3668" s="441"/>
      <c r="BC3668" s="441"/>
      <c r="BD3668" s="441"/>
      <c r="BE3668" s="441"/>
      <c r="BF3668" s="441"/>
      <c r="BG3668" s="441"/>
      <c r="BH3668" s="441"/>
      <c r="BI3668" s="441"/>
      <c r="BJ3668" s="441"/>
      <c r="BK3668" s="441"/>
    </row>
    <row r="3669" spans="1:63" x14ac:dyDescent="0.25">
      <c r="A3669" s="443"/>
      <c r="B3669" s="438"/>
      <c r="C3669" s="441"/>
      <c r="D3669" s="441"/>
      <c r="E3669" s="441"/>
      <c r="I3669" s="442"/>
      <c r="Q3669" s="443"/>
      <c r="S3669" s="443"/>
      <c r="T3669" s="441"/>
      <c r="U3669" s="444"/>
      <c r="V3669" s="438"/>
      <c r="W3669" s="443"/>
      <c r="X3669" s="443"/>
      <c r="Y3669" s="441"/>
      <c r="Z3669" s="445"/>
      <c r="AA3669" s="441"/>
      <c r="AB3669" s="443"/>
      <c r="AC3669" s="441"/>
      <c r="AD3669" s="444"/>
      <c r="AG3669" s="441"/>
      <c r="AH3669" s="441"/>
      <c r="AI3669" s="443"/>
      <c r="AL3669" s="441"/>
      <c r="AN3669" s="441"/>
      <c r="AO3669" s="443"/>
      <c r="AP3669" s="441"/>
      <c r="AQ3669" s="441"/>
      <c r="AR3669" s="441"/>
      <c r="AS3669" s="441"/>
      <c r="AT3669" s="441"/>
      <c r="AU3669" s="441"/>
      <c r="AV3669" s="443"/>
      <c r="AW3669" s="442"/>
      <c r="AY3669" s="441"/>
      <c r="BC3669" s="441"/>
      <c r="BD3669" s="441"/>
      <c r="BE3669" s="441"/>
      <c r="BF3669" s="441"/>
      <c r="BG3669" s="441"/>
      <c r="BH3669" s="441"/>
      <c r="BI3669" s="441"/>
      <c r="BJ3669" s="441"/>
      <c r="BK3669" s="441"/>
    </row>
    <row r="3670" spans="1:63" x14ac:dyDescent="0.25">
      <c r="A3670" s="443"/>
      <c r="B3670" s="438"/>
      <c r="C3670" s="441"/>
      <c r="D3670" s="441"/>
      <c r="E3670" s="441"/>
      <c r="I3670" s="442"/>
      <c r="Q3670" s="443"/>
      <c r="S3670" s="443"/>
      <c r="T3670" s="441"/>
      <c r="U3670" s="444"/>
      <c r="V3670" s="438"/>
      <c r="W3670" s="443"/>
      <c r="X3670" s="443"/>
      <c r="Y3670" s="441"/>
      <c r="Z3670" s="445"/>
      <c r="AA3670" s="441"/>
      <c r="AB3670" s="443"/>
      <c r="AC3670" s="441"/>
      <c r="AD3670" s="444"/>
      <c r="AG3670" s="441"/>
      <c r="AH3670" s="441"/>
      <c r="AI3670" s="443"/>
      <c r="AL3670" s="441"/>
      <c r="AN3670" s="441"/>
      <c r="AO3670" s="443"/>
      <c r="AP3670" s="441"/>
      <c r="AQ3670" s="441"/>
      <c r="AR3670" s="441"/>
      <c r="AS3670" s="441"/>
      <c r="AT3670" s="441"/>
      <c r="AU3670" s="441"/>
      <c r="AV3670" s="443"/>
      <c r="AW3670" s="442"/>
      <c r="AY3670" s="441"/>
      <c r="BC3670" s="441"/>
      <c r="BD3670" s="441"/>
      <c r="BE3670" s="441"/>
      <c r="BF3670" s="441"/>
      <c r="BG3670" s="441"/>
      <c r="BH3670" s="441"/>
      <c r="BI3670" s="441"/>
      <c r="BJ3670" s="441"/>
      <c r="BK3670" s="441"/>
    </row>
    <row r="3671" spans="1:63" x14ac:dyDescent="0.25">
      <c r="A3671" s="443"/>
      <c r="B3671" s="438"/>
      <c r="C3671" s="441"/>
      <c r="D3671" s="441"/>
      <c r="E3671" s="441"/>
      <c r="I3671" s="442"/>
      <c r="Q3671" s="443"/>
      <c r="S3671" s="443"/>
      <c r="T3671" s="441"/>
      <c r="U3671" s="444"/>
      <c r="V3671" s="438"/>
      <c r="W3671" s="443"/>
      <c r="X3671" s="443"/>
      <c r="Y3671" s="441"/>
      <c r="Z3671" s="445"/>
      <c r="AA3671" s="441"/>
      <c r="AB3671" s="443"/>
      <c r="AC3671" s="441"/>
      <c r="AD3671" s="444"/>
      <c r="AG3671" s="441"/>
      <c r="AH3671" s="441"/>
      <c r="AI3671" s="443"/>
      <c r="AL3671" s="441"/>
      <c r="AN3671" s="441"/>
      <c r="AO3671" s="443"/>
      <c r="AP3671" s="441"/>
      <c r="AQ3671" s="441"/>
      <c r="AR3671" s="441"/>
      <c r="AS3671" s="441"/>
      <c r="AT3671" s="441"/>
      <c r="AU3671" s="441"/>
      <c r="AV3671" s="443"/>
      <c r="AW3671" s="442"/>
      <c r="AY3671" s="441"/>
      <c r="BC3671" s="441"/>
      <c r="BD3671" s="441"/>
      <c r="BE3671" s="441"/>
      <c r="BF3671" s="441"/>
      <c r="BG3671" s="441"/>
      <c r="BH3671" s="441"/>
      <c r="BI3671" s="441"/>
      <c r="BJ3671" s="441"/>
      <c r="BK3671" s="441"/>
    </row>
    <row r="3672" spans="1:63" x14ac:dyDescent="0.25">
      <c r="A3672" s="443"/>
      <c r="B3672" s="438"/>
      <c r="C3672" s="441"/>
      <c r="D3672" s="441"/>
      <c r="E3672" s="441"/>
      <c r="I3672" s="442"/>
      <c r="Q3672" s="443"/>
      <c r="S3672" s="443"/>
      <c r="T3672" s="441"/>
      <c r="U3672" s="444"/>
      <c r="V3672" s="438"/>
      <c r="W3672" s="443"/>
      <c r="X3672" s="443"/>
      <c r="Y3672" s="441"/>
      <c r="Z3672" s="445"/>
      <c r="AA3672" s="441"/>
      <c r="AB3672" s="443"/>
      <c r="AC3672" s="441"/>
      <c r="AD3672" s="444"/>
      <c r="AG3672" s="441"/>
      <c r="AH3672" s="441"/>
      <c r="AI3672" s="443"/>
      <c r="AL3672" s="441"/>
      <c r="AN3672" s="441"/>
      <c r="AO3672" s="443"/>
      <c r="AP3672" s="441"/>
      <c r="AQ3672" s="441"/>
      <c r="AR3672" s="441"/>
      <c r="AS3672" s="441"/>
      <c r="AT3672" s="441"/>
      <c r="AU3672" s="441"/>
      <c r="AV3672" s="443"/>
      <c r="AW3672" s="442"/>
      <c r="AY3672" s="441"/>
      <c r="BC3672" s="441"/>
      <c r="BD3672" s="441"/>
      <c r="BE3672" s="441"/>
      <c r="BF3672" s="441"/>
      <c r="BG3672" s="441"/>
      <c r="BH3672" s="441"/>
      <c r="BI3672" s="441"/>
      <c r="BJ3672" s="441"/>
      <c r="BK3672" s="441"/>
    </row>
    <row r="3673" spans="1:63" x14ac:dyDescent="0.25">
      <c r="A3673" s="443"/>
      <c r="B3673" s="438"/>
      <c r="C3673" s="441"/>
      <c r="D3673" s="441"/>
      <c r="E3673" s="441"/>
      <c r="I3673" s="442"/>
      <c r="Q3673" s="443"/>
      <c r="S3673" s="443"/>
      <c r="T3673" s="441"/>
      <c r="U3673" s="444"/>
      <c r="V3673" s="438"/>
      <c r="W3673" s="443"/>
      <c r="X3673" s="443"/>
      <c r="Y3673" s="441"/>
      <c r="Z3673" s="445"/>
      <c r="AA3673" s="441"/>
      <c r="AB3673" s="443"/>
      <c r="AC3673" s="441"/>
      <c r="AD3673" s="444"/>
      <c r="AG3673" s="441"/>
      <c r="AH3673" s="441"/>
      <c r="AI3673" s="443"/>
      <c r="AL3673" s="441"/>
      <c r="AN3673" s="441"/>
      <c r="AO3673" s="443"/>
      <c r="AP3673" s="441"/>
      <c r="AQ3673" s="441"/>
      <c r="AR3673" s="441"/>
      <c r="AS3673" s="441"/>
      <c r="AT3673" s="441"/>
      <c r="AU3673" s="441"/>
      <c r="AV3673" s="443"/>
      <c r="AW3673" s="442"/>
      <c r="AY3673" s="441"/>
      <c r="BC3673" s="441"/>
      <c r="BD3673" s="441"/>
      <c r="BE3673" s="441"/>
      <c r="BF3673" s="441"/>
      <c r="BG3673" s="441"/>
      <c r="BH3673" s="441"/>
      <c r="BI3673" s="441"/>
      <c r="BJ3673" s="441"/>
      <c r="BK3673" s="441"/>
    </row>
    <row r="3674" spans="1:63" x14ac:dyDescent="0.25">
      <c r="A3674" s="443"/>
      <c r="B3674" s="438"/>
      <c r="C3674" s="441"/>
      <c r="D3674" s="441"/>
      <c r="E3674" s="441"/>
      <c r="I3674" s="442"/>
      <c r="Q3674" s="443"/>
      <c r="S3674" s="443"/>
      <c r="T3674" s="441"/>
      <c r="U3674" s="444"/>
      <c r="V3674" s="438"/>
      <c r="W3674" s="443"/>
      <c r="X3674" s="443"/>
      <c r="Y3674" s="441"/>
      <c r="Z3674" s="445"/>
      <c r="AA3674" s="441"/>
      <c r="AB3674" s="443"/>
      <c r="AC3674" s="441"/>
      <c r="AD3674" s="444"/>
      <c r="AG3674" s="441"/>
      <c r="AH3674" s="441"/>
      <c r="AI3674" s="443"/>
      <c r="AL3674" s="441"/>
      <c r="AN3674" s="441"/>
      <c r="AO3674" s="443"/>
      <c r="AP3674" s="441"/>
      <c r="AQ3674" s="441"/>
      <c r="AR3674" s="441"/>
      <c r="AS3674" s="441"/>
      <c r="AT3674" s="441"/>
      <c r="AU3674" s="441"/>
      <c r="AV3674" s="443"/>
      <c r="AW3674" s="442"/>
      <c r="AY3674" s="441"/>
      <c r="BC3674" s="441"/>
      <c r="BD3674" s="441"/>
      <c r="BE3674" s="441"/>
      <c r="BF3674" s="441"/>
      <c r="BG3674" s="441"/>
      <c r="BH3674" s="441"/>
      <c r="BI3674" s="441"/>
      <c r="BJ3674" s="441"/>
      <c r="BK3674" s="441"/>
    </row>
    <row r="3675" spans="1:63" x14ac:dyDescent="0.25">
      <c r="A3675" s="443"/>
      <c r="B3675" s="438"/>
      <c r="C3675" s="441"/>
      <c r="D3675" s="441"/>
      <c r="E3675" s="441"/>
      <c r="I3675" s="442"/>
      <c r="Q3675" s="443"/>
      <c r="S3675" s="443"/>
      <c r="T3675" s="441"/>
      <c r="U3675" s="444"/>
      <c r="V3675" s="438"/>
      <c r="W3675" s="443"/>
      <c r="X3675" s="443"/>
      <c r="Y3675" s="441"/>
      <c r="Z3675" s="445"/>
      <c r="AA3675" s="441"/>
      <c r="AB3675" s="443"/>
      <c r="AC3675" s="441"/>
      <c r="AD3675" s="444"/>
      <c r="AG3675" s="441"/>
      <c r="AH3675" s="441"/>
      <c r="AI3675" s="443"/>
      <c r="AL3675" s="441"/>
      <c r="AN3675" s="441"/>
      <c r="AO3675" s="443"/>
      <c r="AP3675" s="441"/>
      <c r="AQ3675" s="441"/>
      <c r="AR3675" s="441"/>
      <c r="AS3675" s="441"/>
      <c r="AT3675" s="441"/>
      <c r="AU3675" s="441"/>
      <c r="AV3675" s="443"/>
      <c r="AW3675" s="442"/>
      <c r="AY3675" s="441"/>
      <c r="BC3675" s="441"/>
      <c r="BD3675" s="441"/>
      <c r="BE3675" s="441"/>
      <c r="BF3675" s="441"/>
      <c r="BG3675" s="441"/>
      <c r="BH3675" s="441"/>
      <c r="BI3675" s="441"/>
      <c r="BJ3675" s="441"/>
      <c r="BK3675" s="441"/>
    </row>
    <row r="3676" spans="1:63" x14ac:dyDescent="0.25">
      <c r="A3676" s="443"/>
      <c r="B3676" s="438"/>
      <c r="C3676" s="441"/>
      <c r="D3676" s="441"/>
      <c r="E3676" s="441"/>
      <c r="I3676" s="442"/>
      <c r="Q3676" s="443"/>
      <c r="S3676" s="443"/>
      <c r="T3676" s="441"/>
      <c r="U3676" s="444"/>
      <c r="V3676" s="438"/>
      <c r="W3676" s="443"/>
      <c r="X3676" s="443"/>
      <c r="Y3676" s="441"/>
      <c r="Z3676" s="445"/>
      <c r="AA3676" s="441"/>
      <c r="AB3676" s="443"/>
      <c r="AC3676" s="441"/>
      <c r="AD3676" s="444"/>
      <c r="AG3676" s="441"/>
      <c r="AH3676" s="441"/>
      <c r="AI3676" s="443"/>
      <c r="AL3676" s="441"/>
      <c r="AN3676" s="441"/>
      <c r="AO3676" s="443"/>
      <c r="AP3676" s="441"/>
      <c r="AQ3676" s="441"/>
      <c r="AR3676" s="441"/>
      <c r="AS3676" s="441"/>
      <c r="AT3676" s="441"/>
      <c r="AU3676" s="441"/>
      <c r="AV3676" s="443"/>
      <c r="AW3676" s="442"/>
      <c r="AY3676" s="441"/>
      <c r="BC3676" s="441"/>
      <c r="BD3676" s="441"/>
      <c r="BE3676" s="441"/>
      <c r="BF3676" s="441"/>
      <c r="BG3676" s="441"/>
      <c r="BH3676" s="441"/>
      <c r="BI3676" s="441"/>
      <c r="BJ3676" s="441"/>
      <c r="BK3676" s="441"/>
    </row>
    <row r="3677" spans="1:63" x14ac:dyDescent="0.25">
      <c r="A3677" s="443"/>
      <c r="B3677" s="438"/>
      <c r="C3677" s="441"/>
      <c r="D3677" s="441"/>
      <c r="E3677" s="441"/>
      <c r="I3677" s="442"/>
      <c r="Q3677" s="443"/>
      <c r="S3677" s="443"/>
      <c r="T3677" s="441"/>
      <c r="U3677" s="444"/>
      <c r="V3677" s="438"/>
      <c r="W3677" s="443"/>
      <c r="X3677" s="443"/>
      <c r="Y3677" s="441"/>
      <c r="Z3677" s="445"/>
      <c r="AA3677" s="441"/>
      <c r="AB3677" s="443"/>
      <c r="AC3677" s="441"/>
      <c r="AD3677" s="444"/>
      <c r="AG3677" s="441"/>
      <c r="AH3677" s="441"/>
      <c r="AI3677" s="443"/>
      <c r="AL3677" s="441"/>
      <c r="AN3677" s="441"/>
      <c r="AO3677" s="443"/>
      <c r="AP3677" s="441"/>
      <c r="AQ3677" s="441"/>
      <c r="AR3677" s="441"/>
      <c r="AS3677" s="441"/>
      <c r="AT3677" s="441"/>
      <c r="AU3677" s="441"/>
      <c r="AV3677" s="443"/>
      <c r="AW3677" s="442"/>
      <c r="AY3677" s="441"/>
      <c r="BC3677" s="441"/>
      <c r="BD3677" s="441"/>
      <c r="BE3677" s="441"/>
      <c r="BF3677" s="441"/>
      <c r="BG3677" s="441"/>
      <c r="BH3677" s="441"/>
      <c r="BI3677" s="441"/>
      <c r="BJ3677" s="441"/>
      <c r="BK3677" s="441"/>
    </row>
    <row r="3678" spans="1:63" x14ac:dyDescent="0.25">
      <c r="A3678" s="443"/>
      <c r="B3678" s="438"/>
      <c r="C3678" s="441"/>
      <c r="D3678" s="441"/>
      <c r="E3678" s="441"/>
      <c r="I3678" s="442"/>
      <c r="Q3678" s="443"/>
      <c r="S3678" s="443"/>
      <c r="T3678" s="441"/>
      <c r="U3678" s="444"/>
      <c r="V3678" s="438"/>
      <c r="W3678" s="443"/>
      <c r="X3678" s="443"/>
      <c r="Y3678" s="441"/>
      <c r="Z3678" s="445"/>
      <c r="AA3678" s="441"/>
      <c r="AB3678" s="443"/>
      <c r="AC3678" s="441"/>
      <c r="AD3678" s="444"/>
      <c r="AG3678" s="441"/>
      <c r="AH3678" s="441"/>
      <c r="AI3678" s="443"/>
      <c r="AL3678" s="441"/>
      <c r="AN3678" s="441"/>
      <c r="AO3678" s="443"/>
      <c r="AP3678" s="441"/>
      <c r="AQ3678" s="441"/>
      <c r="AR3678" s="441"/>
      <c r="AS3678" s="441"/>
      <c r="AT3678" s="441"/>
      <c r="AU3678" s="441"/>
      <c r="AV3678" s="443"/>
      <c r="AW3678" s="442"/>
      <c r="AY3678" s="441"/>
      <c r="BC3678" s="441"/>
      <c r="BD3678" s="441"/>
      <c r="BE3678" s="441"/>
      <c r="BF3678" s="441"/>
      <c r="BG3678" s="441"/>
      <c r="BH3678" s="441"/>
      <c r="BI3678" s="441"/>
      <c r="BJ3678" s="441"/>
      <c r="BK3678" s="441"/>
    </row>
    <row r="3679" spans="1:63" x14ac:dyDescent="0.25">
      <c r="A3679" s="443"/>
      <c r="B3679" s="438"/>
      <c r="C3679" s="441"/>
      <c r="D3679" s="441"/>
      <c r="E3679" s="441"/>
      <c r="I3679" s="442"/>
      <c r="Q3679" s="443"/>
      <c r="S3679" s="443"/>
      <c r="T3679" s="441"/>
      <c r="U3679" s="444"/>
      <c r="V3679" s="438"/>
      <c r="W3679" s="443"/>
      <c r="X3679" s="443"/>
      <c r="Y3679" s="441"/>
      <c r="Z3679" s="445"/>
      <c r="AA3679" s="441"/>
      <c r="AB3679" s="443"/>
      <c r="AC3679" s="441"/>
      <c r="AD3679" s="444"/>
      <c r="AG3679" s="441"/>
      <c r="AH3679" s="441"/>
      <c r="AI3679" s="443"/>
      <c r="AL3679" s="441"/>
      <c r="AN3679" s="441"/>
      <c r="AO3679" s="443"/>
      <c r="AP3679" s="441"/>
      <c r="AQ3679" s="441"/>
      <c r="AR3679" s="441"/>
      <c r="AS3679" s="441"/>
      <c r="AT3679" s="441"/>
      <c r="AU3679" s="441"/>
      <c r="AV3679" s="443"/>
      <c r="AW3679" s="442"/>
      <c r="AY3679" s="441"/>
      <c r="BC3679" s="441"/>
      <c r="BD3679" s="441"/>
      <c r="BE3679" s="441"/>
      <c r="BF3679" s="441"/>
      <c r="BG3679" s="441"/>
      <c r="BH3679" s="441"/>
      <c r="BI3679" s="441"/>
      <c r="BJ3679" s="441"/>
      <c r="BK3679" s="441"/>
    </row>
    <row r="3680" spans="1:63" x14ac:dyDescent="0.25">
      <c r="A3680" s="443"/>
      <c r="B3680" s="438"/>
      <c r="C3680" s="441"/>
      <c r="D3680" s="441"/>
      <c r="E3680" s="441"/>
      <c r="I3680" s="442"/>
      <c r="Q3680" s="443"/>
      <c r="S3680" s="443"/>
      <c r="T3680" s="441"/>
      <c r="U3680" s="444"/>
      <c r="V3680" s="438"/>
      <c r="W3680" s="443"/>
      <c r="X3680" s="443"/>
      <c r="Y3680" s="441"/>
      <c r="Z3680" s="445"/>
      <c r="AA3680" s="441"/>
      <c r="AB3680" s="443"/>
      <c r="AC3680" s="441"/>
      <c r="AD3680" s="444"/>
      <c r="AG3680" s="441"/>
      <c r="AH3680" s="441"/>
      <c r="AI3680" s="443"/>
      <c r="AL3680" s="441"/>
      <c r="AN3680" s="441"/>
      <c r="AO3680" s="443"/>
      <c r="AP3680" s="441"/>
      <c r="AQ3680" s="441"/>
      <c r="AR3680" s="441"/>
      <c r="AS3680" s="441"/>
      <c r="AT3680" s="441"/>
      <c r="AU3680" s="441"/>
      <c r="AV3680" s="443"/>
      <c r="AW3680" s="442"/>
      <c r="AY3680" s="441"/>
      <c r="BC3680" s="441"/>
      <c r="BD3680" s="441"/>
      <c r="BE3680" s="441"/>
      <c r="BF3680" s="441"/>
      <c r="BG3680" s="441"/>
      <c r="BH3680" s="441"/>
      <c r="BI3680" s="441"/>
      <c r="BJ3680" s="441"/>
      <c r="BK3680" s="441"/>
    </row>
    <row r="3681" spans="1:63" x14ac:dyDescent="0.25">
      <c r="A3681" s="443"/>
      <c r="B3681" s="438"/>
      <c r="C3681" s="441"/>
      <c r="D3681" s="441"/>
      <c r="E3681" s="441"/>
      <c r="I3681" s="442"/>
      <c r="Q3681" s="443"/>
      <c r="S3681" s="443"/>
      <c r="T3681" s="441"/>
      <c r="U3681" s="444"/>
      <c r="V3681" s="438"/>
      <c r="W3681" s="443"/>
      <c r="X3681" s="443"/>
      <c r="Y3681" s="441"/>
      <c r="Z3681" s="445"/>
      <c r="AA3681" s="441"/>
      <c r="AB3681" s="443"/>
      <c r="AC3681" s="441"/>
      <c r="AD3681" s="444"/>
      <c r="AG3681" s="441"/>
      <c r="AH3681" s="441"/>
      <c r="AI3681" s="443"/>
      <c r="AL3681" s="441"/>
      <c r="AN3681" s="441"/>
      <c r="AO3681" s="443"/>
      <c r="AP3681" s="441"/>
      <c r="AQ3681" s="441"/>
      <c r="AR3681" s="441"/>
      <c r="AS3681" s="441"/>
      <c r="AT3681" s="441"/>
      <c r="AU3681" s="441"/>
      <c r="AV3681" s="443"/>
      <c r="AW3681" s="442"/>
      <c r="AY3681" s="441"/>
      <c r="BC3681" s="441"/>
      <c r="BD3681" s="441"/>
      <c r="BE3681" s="441"/>
      <c r="BF3681" s="441"/>
      <c r="BG3681" s="441"/>
      <c r="BH3681" s="441"/>
      <c r="BI3681" s="441"/>
      <c r="BJ3681" s="441"/>
      <c r="BK3681" s="441"/>
    </row>
    <row r="3682" spans="1:63" x14ac:dyDescent="0.25">
      <c r="A3682" s="443"/>
      <c r="B3682" s="438"/>
      <c r="C3682" s="441"/>
      <c r="D3682" s="441"/>
      <c r="E3682" s="441"/>
      <c r="I3682" s="442"/>
      <c r="Q3682" s="443"/>
      <c r="S3682" s="443"/>
      <c r="T3682" s="441"/>
      <c r="U3682" s="444"/>
      <c r="V3682" s="438"/>
      <c r="W3682" s="443"/>
      <c r="X3682" s="443"/>
      <c r="Y3682" s="441"/>
      <c r="Z3682" s="445"/>
      <c r="AA3682" s="441"/>
      <c r="AB3682" s="443"/>
      <c r="AC3682" s="441"/>
      <c r="AD3682" s="444"/>
      <c r="AG3682" s="441"/>
      <c r="AH3682" s="441"/>
      <c r="AI3682" s="443"/>
      <c r="AL3682" s="441"/>
      <c r="AN3682" s="441"/>
      <c r="AO3682" s="443"/>
      <c r="AP3682" s="441"/>
      <c r="AQ3682" s="441"/>
      <c r="AR3682" s="441"/>
      <c r="AS3682" s="441"/>
      <c r="AT3682" s="441"/>
      <c r="AU3682" s="441"/>
      <c r="AV3682" s="443"/>
      <c r="AW3682" s="442"/>
      <c r="AY3682" s="441"/>
      <c r="BC3682" s="441"/>
      <c r="BD3682" s="441"/>
      <c r="BE3682" s="441"/>
      <c r="BF3682" s="441"/>
      <c r="BG3682" s="441"/>
      <c r="BH3682" s="441"/>
      <c r="BI3682" s="441"/>
      <c r="BJ3682" s="441"/>
      <c r="BK3682" s="441"/>
    </row>
    <row r="3683" spans="1:63" x14ac:dyDescent="0.25">
      <c r="A3683" s="443"/>
      <c r="B3683" s="438"/>
      <c r="C3683" s="441"/>
      <c r="D3683" s="441"/>
      <c r="E3683" s="441"/>
      <c r="I3683" s="442"/>
      <c r="Q3683" s="443"/>
      <c r="S3683" s="443"/>
      <c r="T3683" s="441"/>
      <c r="U3683" s="444"/>
      <c r="V3683" s="438"/>
      <c r="W3683" s="443"/>
      <c r="X3683" s="443"/>
      <c r="Y3683" s="441"/>
      <c r="Z3683" s="445"/>
      <c r="AA3683" s="441"/>
      <c r="AB3683" s="443"/>
      <c r="AC3683" s="441"/>
      <c r="AD3683" s="444"/>
      <c r="AG3683" s="441"/>
      <c r="AH3683" s="441"/>
      <c r="AI3683" s="443"/>
      <c r="AL3683" s="441"/>
      <c r="AN3683" s="441"/>
      <c r="AO3683" s="443"/>
      <c r="AP3683" s="441"/>
      <c r="AQ3683" s="441"/>
      <c r="AR3683" s="441"/>
      <c r="AS3683" s="441"/>
      <c r="AT3683" s="441"/>
      <c r="AU3683" s="441"/>
      <c r="AV3683" s="443"/>
      <c r="AW3683" s="442"/>
      <c r="AY3683" s="441"/>
      <c r="BC3683" s="441"/>
      <c r="BD3683" s="441"/>
      <c r="BE3683" s="441"/>
      <c r="BF3683" s="441"/>
      <c r="BG3683" s="441"/>
      <c r="BH3683" s="441"/>
      <c r="BI3683" s="441"/>
      <c r="BJ3683" s="441"/>
      <c r="BK3683" s="441"/>
    </row>
    <row r="3684" spans="1:63" x14ac:dyDescent="0.25">
      <c r="A3684" s="443"/>
      <c r="B3684" s="438"/>
      <c r="C3684" s="441"/>
      <c r="D3684" s="441"/>
      <c r="E3684" s="441"/>
      <c r="I3684" s="442"/>
      <c r="Q3684" s="443"/>
      <c r="S3684" s="443"/>
      <c r="T3684" s="441"/>
      <c r="U3684" s="444"/>
      <c r="V3684" s="438"/>
      <c r="W3684" s="443"/>
      <c r="X3684" s="443"/>
      <c r="Y3684" s="441"/>
      <c r="Z3684" s="445"/>
      <c r="AA3684" s="441"/>
      <c r="AB3684" s="443"/>
      <c r="AC3684" s="441"/>
      <c r="AD3684" s="444"/>
      <c r="AG3684" s="441"/>
      <c r="AH3684" s="441"/>
      <c r="AI3684" s="443"/>
      <c r="AL3684" s="441"/>
      <c r="AN3684" s="441"/>
      <c r="AO3684" s="443"/>
      <c r="AP3684" s="441"/>
      <c r="AQ3684" s="441"/>
      <c r="AR3684" s="441"/>
      <c r="AS3684" s="441"/>
      <c r="AT3684" s="441"/>
      <c r="AU3684" s="441"/>
      <c r="AV3684" s="443"/>
      <c r="AW3684" s="442"/>
      <c r="AY3684" s="441"/>
      <c r="BC3684" s="441"/>
      <c r="BD3684" s="441"/>
      <c r="BE3684" s="441"/>
      <c r="BF3684" s="441"/>
      <c r="BG3684" s="441"/>
      <c r="BH3684" s="441"/>
      <c r="BI3684" s="441"/>
      <c r="BJ3684" s="441"/>
      <c r="BK3684" s="441"/>
    </row>
    <row r="3685" spans="1:63" x14ac:dyDescent="0.25">
      <c r="A3685" s="443"/>
      <c r="B3685" s="438"/>
      <c r="C3685" s="441"/>
      <c r="D3685" s="441"/>
      <c r="E3685" s="441"/>
      <c r="I3685" s="442"/>
      <c r="Q3685" s="443"/>
      <c r="S3685" s="443"/>
      <c r="T3685" s="441"/>
      <c r="U3685" s="444"/>
      <c r="V3685" s="438"/>
      <c r="W3685" s="443"/>
      <c r="X3685" s="443"/>
      <c r="Y3685" s="441"/>
      <c r="Z3685" s="445"/>
      <c r="AA3685" s="441"/>
      <c r="AB3685" s="443"/>
      <c r="AC3685" s="441"/>
      <c r="AD3685" s="444"/>
      <c r="AG3685" s="441"/>
      <c r="AH3685" s="441"/>
      <c r="AI3685" s="443"/>
      <c r="AL3685" s="441"/>
      <c r="AN3685" s="441"/>
      <c r="AO3685" s="443"/>
      <c r="AP3685" s="441"/>
      <c r="AQ3685" s="441"/>
      <c r="AR3685" s="441"/>
      <c r="AS3685" s="441"/>
      <c r="AT3685" s="441"/>
      <c r="AU3685" s="441"/>
      <c r="AV3685" s="443"/>
      <c r="AW3685" s="442"/>
      <c r="AY3685" s="441"/>
      <c r="BC3685" s="441"/>
      <c r="BD3685" s="441"/>
      <c r="BE3685" s="441"/>
      <c r="BF3685" s="441"/>
      <c r="BG3685" s="441"/>
      <c r="BH3685" s="441"/>
      <c r="BI3685" s="441"/>
      <c r="BJ3685" s="441"/>
      <c r="BK3685" s="441"/>
    </row>
    <row r="3686" spans="1:63" x14ac:dyDescent="0.25">
      <c r="A3686" s="443"/>
      <c r="B3686" s="438"/>
      <c r="C3686" s="441"/>
      <c r="D3686" s="441"/>
      <c r="E3686" s="441"/>
      <c r="I3686" s="442"/>
      <c r="Q3686" s="443"/>
      <c r="S3686" s="443"/>
      <c r="T3686" s="441"/>
      <c r="U3686" s="444"/>
      <c r="V3686" s="438"/>
      <c r="W3686" s="443"/>
      <c r="X3686" s="443"/>
      <c r="Y3686" s="441"/>
      <c r="Z3686" s="445"/>
      <c r="AA3686" s="441"/>
      <c r="AB3686" s="443"/>
      <c r="AC3686" s="441"/>
      <c r="AD3686" s="444"/>
      <c r="AG3686" s="441"/>
      <c r="AH3686" s="441"/>
      <c r="AI3686" s="443"/>
      <c r="AL3686" s="441"/>
      <c r="AN3686" s="441"/>
      <c r="AO3686" s="443"/>
      <c r="AP3686" s="441"/>
      <c r="AQ3686" s="441"/>
      <c r="AR3686" s="441"/>
      <c r="AS3686" s="441"/>
      <c r="AT3686" s="441"/>
      <c r="AU3686" s="441"/>
      <c r="AV3686" s="443"/>
      <c r="AW3686" s="442"/>
      <c r="AY3686" s="441"/>
      <c r="BC3686" s="441"/>
      <c r="BD3686" s="441"/>
      <c r="BE3686" s="441"/>
      <c r="BF3686" s="441"/>
      <c r="BG3686" s="441"/>
      <c r="BH3686" s="441"/>
      <c r="BI3686" s="441"/>
      <c r="BJ3686" s="441"/>
      <c r="BK3686" s="441"/>
    </row>
    <row r="3687" spans="1:63" x14ac:dyDescent="0.25">
      <c r="A3687" s="443"/>
      <c r="B3687" s="438"/>
      <c r="C3687" s="441"/>
      <c r="D3687" s="441"/>
      <c r="E3687" s="441"/>
      <c r="I3687" s="442"/>
      <c r="Q3687" s="443"/>
      <c r="S3687" s="443"/>
      <c r="T3687" s="441"/>
      <c r="U3687" s="444"/>
      <c r="V3687" s="438"/>
      <c r="W3687" s="443"/>
      <c r="X3687" s="443"/>
      <c r="Y3687" s="441"/>
      <c r="Z3687" s="445"/>
      <c r="AA3687" s="441"/>
      <c r="AB3687" s="443"/>
      <c r="AC3687" s="441"/>
      <c r="AD3687" s="444"/>
      <c r="AG3687" s="441"/>
      <c r="AH3687" s="441"/>
      <c r="AI3687" s="443"/>
      <c r="AL3687" s="441"/>
      <c r="AN3687" s="441"/>
      <c r="AO3687" s="443"/>
      <c r="AP3687" s="441"/>
      <c r="AQ3687" s="441"/>
      <c r="AR3687" s="441"/>
      <c r="AS3687" s="441"/>
      <c r="AT3687" s="441"/>
      <c r="AU3687" s="441"/>
      <c r="AV3687" s="443"/>
      <c r="AW3687" s="442"/>
      <c r="AY3687" s="441"/>
      <c r="BC3687" s="441"/>
      <c r="BD3687" s="441"/>
      <c r="BE3687" s="441"/>
      <c r="BF3687" s="441"/>
      <c r="BG3687" s="441"/>
      <c r="BH3687" s="441"/>
      <c r="BI3687" s="441"/>
      <c r="BJ3687" s="441"/>
      <c r="BK3687" s="441"/>
    </row>
    <row r="3688" spans="1:63" x14ac:dyDescent="0.25">
      <c r="A3688" s="443"/>
      <c r="B3688" s="438"/>
      <c r="C3688" s="441"/>
      <c r="D3688" s="441"/>
      <c r="E3688" s="441"/>
      <c r="I3688" s="442"/>
      <c r="Q3688" s="443"/>
      <c r="S3688" s="443"/>
      <c r="T3688" s="441"/>
      <c r="U3688" s="444"/>
      <c r="V3688" s="438"/>
      <c r="W3688" s="443"/>
      <c r="X3688" s="443"/>
      <c r="Y3688" s="441"/>
      <c r="Z3688" s="445"/>
      <c r="AA3688" s="441"/>
      <c r="AB3688" s="443"/>
      <c r="AC3688" s="441"/>
      <c r="AD3688" s="444"/>
      <c r="AG3688" s="441"/>
      <c r="AH3688" s="441"/>
      <c r="AI3688" s="443"/>
      <c r="AL3688" s="441"/>
      <c r="AN3688" s="441"/>
      <c r="AO3688" s="443"/>
      <c r="AP3688" s="441"/>
      <c r="AQ3688" s="441"/>
      <c r="AR3688" s="441"/>
      <c r="AS3688" s="441"/>
      <c r="AT3688" s="441"/>
      <c r="AU3688" s="441"/>
      <c r="AV3688" s="443"/>
      <c r="AW3688" s="442"/>
      <c r="AY3688" s="441"/>
      <c r="BC3688" s="441"/>
      <c r="BD3688" s="441"/>
      <c r="BE3688" s="441"/>
      <c r="BF3688" s="441"/>
      <c r="BG3688" s="441"/>
      <c r="BH3688" s="441"/>
      <c r="BI3688" s="441"/>
      <c r="BJ3688" s="441"/>
      <c r="BK3688" s="441"/>
    </row>
    <row r="3689" spans="1:63" x14ac:dyDescent="0.25">
      <c r="A3689" s="443"/>
      <c r="B3689" s="438"/>
      <c r="C3689" s="441"/>
      <c r="D3689" s="441"/>
      <c r="E3689" s="441"/>
      <c r="I3689" s="442"/>
      <c r="Q3689" s="443"/>
      <c r="S3689" s="443"/>
      <c r="T3689" s="441"/>
      <c r="U3689" s="444"/>
      <c r="V3689" s="438"/>
      <c r="W3689" s="443"/>
      <c r="X3689" s="443"/>
      <c r="Y3689" s="441"/>
      <c r="Z3689" s="445"/>
      <c r="AA3689" s="441"/>
      <c r="AB3689" s="443"/>
      <c r="AC3689" s="441"/>
      <c r="AD3689" s="444"/>
      <c r="AG3689" s="441"/>
      <c r="AH3689" s="441"/>
      <c r="AI3689" s="443"/>
      <c r="AL3689" s="441"/>
      <c r="AN3689" s="441"/>
      <c r="AO3689" s="443"/>
      <c r="AP3689" s="441"/>
      <c r="AQ3689" s="441"/>
      <c r="AR3689" s="441"/>
      <c r="AS3689" s="441"/>
      <c r="AT3689" s="441"/>
      <c r="AU3689" s="441"/>
      <c r="AV3689" s="443"/>
      <c r="AW3689" s="442"/>
      <c r="AY3689" s="441"/>
      <c r="BC3689" s="441"/>
      <c r="BD3689" s="441"/>
      <c r="BE3689" s="441"/>
      <c r="BF3689" s="441"/>
      <c r="BG3689" s="441"/>
      <c r="BH3689" s="441"/>
      <c r="BI3689" s="441"/>
      <c r="BJ3689" s="441"/>
      <c r="BK3689" s="441"/>
    </row>
    <row r="3690" spans="1:63" x14ac:dyDescent="0.25">
      <c r="A3690" s="443"/>
      <c r="B3690" s="438"/>
      <c r="C3690" s="441"/>
      <c r="D3690" s="441"/>
      <c r="E3690" s="441"/>
      <c r="I3690" s="442"/>
      <c r="Q3690" s="443"/>
      <c r="S3690" s="443"/>
      <c r="T3690" s="441"/>
      <c r="U3690" s="444"/>
      <c r="V3690" s="438"/>
      <c r="W3690" s="443"/>
      <c r="X3690" s="443"/>
      <c r="Y3690" s="441"/>
      <c r="Z3690" s="445"/>
      <c r="AA3690" s="441"/>
      <c r="AB3690" s="443"/>
      <c r="AC3690" s="441"/>
      <c r="AD3690" s="444"/>
      <c r="AG3690" s="441"/>
      <c r="AH3690" s="441"/>
      <c r="AI3690" s="443"/>
      <c r="AL3690" s="441"/>
      <c r="AN3690" s="441"/>
      <c r="AO3690" s="443"/>
      <c r="AP3690" s="441"/>
      <c r="AQ3690" s="441"/>
      <c r="AR3690" s="441"/>
      <c r="AS3690" s="441"/>
      <c r="AT3690" s="441"/>
      <c r="AU3690" s="441"/>
      <c r="AV3690" s="443"/>
      <c r="AW3690" s="442"/>
      <c r="AY3690" s="441"/>
      <c r="BC3690" s="441"/>
      <c r="BD3690" s="441"/>
      <c r="BE3690" s="441"/>
      <c r="BF3690" s="441"/>
      <c r="BG3690" s="441"/>
      <c r="BH3690" s="441"/>
      <c r="BI3690" s="441"/>
      <c r="BJ3690" s="441"/>
      <c r="BK3690" s="441"/>
    </row>
    <row r="3691" spans="1:63" x14ac:dyDescent="0.25">
      <c r="A3691" s="443"/>
      <c r="B3691" s="438"/>
      <c r="C3691" s="441"/>
      <c r="D3691" s="441"/>
      <c r="E3691" s="441"/>
      <c r="I3691" s="442"/>
      <c r="Q3691" s="443"/>
      <c r="S3691" s="443"/>
      <c r="T3691" s="441"/>
      <c r="U3691" s="444"/>
      <c r="V3691" s="438"/>
      <c r="W3691" s="443"/>
      <c r="X3691" s="443"/>
      <c r="Y3691" s="441"/>
      <c r="Z3691" s="445"/>
      <c r="AA3691" s="441"/>
      <c r="AB3691" s="443"/>
      <c r="AC3691" s="441"/>
      <c r="AD3691" s="444"/>
      <c r="AG3691" s="441"/>
      <c r="AH3691" s="441"/>
      <c r="AI3691" s="443"/>
      <c r="AL3691" s="441"/>
      <c r="AN3691" s="441"/>
      <c r="AO3691" s="443"/>
      <c r="AP3691" s="441"/>
      <c r="AQ3691" s="441"/>
      <c r="AR3691" s="441"/>
      <c r="AS3691" s="441"/>
      <c r="AT3691" s="441"/>
      <c r="AU3691" s="441"/>
      <c r="AV3691" s="443"/>
      <c r="AW3691" s="442"/>
      <c r="AY3691" s="441"/>
      <c r="BC3691" s="441"/>
      <c r="BD3691" s="441"/>
      <c r="BE3691" s="441"/>
      <c r="BF3691" s="441"/>
      <c r="BG3691" s="441"/>
      <c r="BH3691" s="441"/>
      <c r="BI3691" s="441"/>
      <c r="BJ3691" s="441"/>
      <c r="BK3691" s="441"/>
    </row>
    <row r="3692" spans="1:63" x14ac:dyDescent="0.25">
      <c r="A3692" s="443"/>
      <c r="B3692" s="438"/>
      <c r="C3692" s="441"/>
      <c r="D3692" s="441"/>
      <c r="E3692" s="441"/>
      <c r="I3692" s="442"/>
      <c r="Q3692" s="443"/>
      <c r="S3692" s="443"/>
      <c r="T3692" s="441"/>
      <c r="U3692" s="444"/>
      <c r="V3692" s="438"/>
      <c r="W3692" s="443"/>
      <c r="X3692" s="443"/>
      <c r="Y3692" s="441"/>
      <c r="Z3692" s="445"/>
      <c r="AA3692" s="441"/>
      <c r="AB3692" s="443"/>
      <c r="AC3692" s="441"/>
      <c r="AD3692" s="444"/>
      <c r="AG3692" s="441"/>
      <c r="AH3692" s="441"/>
      <c r="AI3692" s="443"/>
      <c r="AL3692" s="441"/>
      <c r="AN3692" s="441"/>
      <c r="AO3692" s="443"/>
      <c r="AP3692" s="441"/>
      <c r="AQ3692" s="441"/>
      <c r="AR3692" s="441"/>
      <c r="AS3692" s="441"/>
      <c r="AT3692" s="441"/>
      <c r="AU3692" s="441"/>
      <c r="AV3692" s="443"/>
      <c r="AW3692" s="442"/>
      <c r="AY3692" s="441"/>
      <c r="BC3692" s="441"/>
      <c r="BD3692" s="441"/>
      <c r="BE3692" s="441"/>
      <c r="BF3692" s="441"/>
      <c r="BG3692" s="441"/>
      <c r="BH3692" s="441"/>
      <c r="BI3692" s="441"/>
      <c r="BJ3692" s="441"/>
      <c r="BK3692" s="441"/>
    </row>
    <row r="3693" spans="1:63" x14ac:dyDescent="0.25">
      <c r="A3693" s="443"/>
      <c r="B3693" s="438"/>
      <c r="C3693" s="441"/>
      <c r="D3693" s="441"/>
      <c r="E3693" s="441"/>
      <c r="I3693" s="442"/>
      <c r="Q3693" s="443"/>
      <c r="S3693" s="443"/>
      <c r="T3693" s="441"/>
      <c r="U3693" s="444"/>
      <c r="V3693" s="438"/>
      <c r="W3693" s="443"/>
      <c r="X3693" s="443"/>
      <c r="Y3693" s="441"/>
      <c r="Z3693" s="445"/>
      <c r="AA3693" s="441"/>
      <c r="AB3693" s="443"/>
      <c r="AC3693" s="441"/>
      <c r="AD3693" s="444"/>
      <c r="AG3693" s="441"/>
      <c r="AH3693" s="441"/>
      <c r="AI3693" s="443"/>
      <c r="AL3693" s="441"/>
      <c r="AN3693" s="441"/>
      <c r="AO3693" s="443"/>
      <c r="AP3693" s="441"/>
      <c r="AQ3693" s="441"/>
      <c r="AR3693" s="441"/>
      <c r="AS3693" s="441"/>
      <c r="AT3693" s="441"/>
      <c r="AU3693" s="441"/>
      <c r="AV3693" s="443"/>
      <c r="AW3693" s="442"/>
      <c r="AY3693" s="441"/>
      <c r="BC3693" s="441"/>
      <c r="BD3693" s="441"/>
      <c r="BE3693" s="441"/>
      <c r="BF3693" s="441"/>
      <c r="BG3693" s="441"/>
      <c r="BH3693" s="441"/>
      <c r="BI3693" s="441"/>
      <c r="BJ3693" s="441"/>
      <c r="BK3693" s="441"/>
    </row>
    <row r="3694" spans="1:63" x14ac:dyDescent="0.25">
      <c r="A3694" s="443"/>
      <c r="B3694" s="438"/>
      <c r="C3694" s="441"/>
      <c r="D3694" s="441"/>
      <c r="E3694" s="441"/>
      <c r="I3694" s="442"/>
      <c r="Q3694" s="443"/>
      <c r="S3694" s="443"/>
      <c r="T3694" s="441"/>
      <c r="U3694" s="444"/>
      <c r="V3694" s="438"/>
      <c r="W3694" s="443"/>
      <c r="X3694" s="443"/>
      <c r="Y3694" s="441"/>
      <c r="Z3694" s="445"/>
      <c r="AA3694" s="441"/>
      <c r="AB3694" s="443"/>
      <c r="AC3694" s="441"/>
      <c r="AD3694" s="444"/>
      <c r="AG3694" s="441"/>
      <c r="AH3694" s="441"/>
      <c r="AI3694" s="443"/>
      <c r="AL3694" s="441"/>
      <c r="AN3694" s="441"/>
      <c r="AO3694" s="443"/>
      <c r="AP3694" s="441"/>
      <c r="AQ3694" s="441"/>
      <c r="AR3694" s="441"/>
      <c r="AS3694" s="441"/>
      <c r="AT3694" s="441"/>
      <c r="AU3694" s="441"/>
      <c r="AV3694" s="443"/>
      <c r="AW3694" s="442"/>
      <c r="AY3694" s="441"/>
      <c r="BC3694" s="441"/>
      <c r="BD3694" s="441"/>
      <c r="BE3694" s="441"/>
      <c r="BF3694" s="441"/>
      <c r="BG3694" s="441"/>
      <c r="BH3694" s="441"/>
      <c r="BI3694" s="441"/>
      <c r="BJ3694" s="441"/>
      <c r="BK3694" s="441"/>
    </row>
    <row r="3695" spans="1:63" x14ac:dyDescent="0.25">
      <c r="A3695" s="443"/>
      <c r="B3695" s="438"/>
      <c r="C3695" s="441"/>
      <c r="D3695" s="441"/>
      <c r="E3695" s="441"/>
      <c r="I3695" s="442"/>
      <c r="Q3695" s="443"/>
      <c r="S3695" s="443"/>
      <c r="T3695" s="441"/>
      <c r="U3695" s="444"/>
      <c r="V3695" s="438"/>
      <c r="W3695" s="443"/>
      <c r="X3695" s="443"/>
      <c r="Y3695" s="441"/>
      <c r="Z3695" s="445"/>
      <c r="AA3695" s="441"/>
      <c r="AB3695" s="443"/>
      <c r="AC3695" s="441"/>
      <c r="AD3695" s="444"/>
      <c r="AG3695" s="441"/>
      <c r="AH3695" s="441"/>
      <c r="AI3695" s="443"/>
      <c r="AL3695" s="441"/>
      <c r="AN3695" s="441"/>
      <c r="AO3695" s="443"/>
      <c r="AP3695" s="441"/>
      <c r="AQ3695" s="441"/>
      <c r="AR3695" s="441"/>
      <c r="AS3695" s="441"/>
      <c r="AT3695" s="441"/>
      <c r="AU3695" s="441"/>
      <c r="AV3695" s="443"/>
      <c r="AW3695" s="442"/>
      <c r="AY3695" s="441"/>
      <c r="BC3695" s="441"/>
      <c r="BD3695" s="441"/>
      <c r="BE3695" s="441"/>
      <c r="BF3695" s="441"/>
      <c r="BG3695" s="441"/>
      <c r="BH3695" s="441"/>
      <c r="BI3695" s="441"/>
      <c r="BJ3695" s="441"/>
      <c r="BK3695" s="441"/>
    </row>
    <row r="3696" spans="1:63" x14ac:dyDescent="0.25">
      <c r="A3696" s="443"/>
      <c r="B3696" s="438"/>
      <c r="C3696" s="441"/>
      <c r="D3696" s="441"/>
      <c r="E3696" s="441"/>
      <c r="I3696" s="442"/>
      <c r="Q3696" s="443"/>
      <c r="S3696" s="443"/>
      <c r="T3696" s="441"/>
      <c r="U3696" s="444"/>
      <c r="V3696" s="438"/>
      <c r="W3696" s="443"/>
      <c r="X3696" s="443"/>
      <c r="Y3696" s="441"/>
      <c r="Z3696" s="445"/>
      <c r="AA3696" s="441"/>
      <c r="AB3696" s="443"/>
      <c r="AC3696" s="441"/>
      <c r="AD3696" s="444"/>
      <c r="AG3696" s="441"/>
      <c r="AH3696" s="441"/>
      <c r="AI3696" s="443"/>
      <c r="AL3696" s="441"/>
      <c r="AN3696" s="441"/>
      <c r="AO3696" s="443"/>
      <c r="AP3696" s="441"/>
      <c r="AQ3696" s="441"/>
      <c r="AR3696" s="441"/>
      <c r="AS3696" s="441"/>
      <c r="AT3696" s="441"/>
      <c r="AU3696" s="441"/>
      <c r="AV3696" s="443"/>
      <c r="AW3696" s="442"/>
      <c r="AY3696" s="441"/>
      <c r="BC3696" s="441"/>
      <c r="BD3696" s="441"/>
      <c r="BE3696" s="441"/>
      <c r="BF3696" s="441"/>
      <c r="BG3696" s="441"/>
      <c r="BH3696" s="441"/>
      <c r="BI3696" s="441"/>
      <c r="BJ3696" s="441"/>
      <c r="BK3696" s="441"/>
    </row>
    <row r="3697" spans="1:63" x14ac:dyDescent="0.25">
      <c r="A3697" s="443"/>
      <c r="B3697" s="438"/>
      <c r="C3697" s="441"/>
      <c r="D3697" s="441"/>
      <c r="E3697" s="441"/>
      <c r="I3697" s="442"/>
      <c r="Q3697" s="443"/>
      <c r="S3697" s="443"/>
      <c r="T3697" s="441"/>
      <c r="U3697" s="444"/>
      <c r="V3697" s="438"/>
      <c r="W3697" s="443"/>
      <c r="X3697" s="443"/>
      <c r="Y3697" s="441"/>
      <c r="Z3697" s="445"/>
      <c r="AA3697" s="441"/>
      <c r="AB3697" s="443"/>
      <c r="AC3697" s="441"/>
      <c r="AD3697" s="444"/>
      <c r="AG3697" s="441"/>
      <c r="AH3697" s="441"/>
      <c r="AI3697" s="443"/>
      <c r="AL3697" s="441"/>
      <c r="AN3697" s="441"/>
      <c r="AO3697" s="443"/>
      <c r="AP3697" s="441"/>
      <c r="AQ3697" s="441"/>
      <c r="AR3697" s="441"/>
      <c r="AS3697" s="441"/>
      <c r="AT3697" s="441"/>
      <c r="AU3697" s="441"/>
      <c r="AV3697" s="443"/>
      <c r="AW3697" s="442"/>
      <c r="AY3697" s="441"/>
      <c r="BC3697" s="441"/>
      <c r="BD3697" s="441"/>
      <c r="BE3697" s="441"/>
      <c r="BF3697" s="441"/>
      <c r="BG3697" s="441"/>
      <c r="BH3697" s="441"/>
      <c r="BI3697" s="441"/>
      <c r="BJ3697" s="441"/>
      <c r="BK3697" s="441"/>
    </row>
    <row r="3698" spans="1:63" x14ac:dyDescent="0.25">
      <c r="A3698" s="443"/>
      <c r="B3698" s="438"/>
      <c r="C3698" s="441"/>
      <c r="D3698" s="441"/>
      <c r="E3698" s="441"/>
      <c r="I3698" s="442"/>
      <c r="Q3698" s="443"/>
      <c r="S3698" s="443"/>
      <c r="T3698" s="441"/>
      <c r="U3698" s="444"/>
      <c r="V3698" s="438"/>
      <c r="W3698" s="443"/>
      <c r="X3698" s="443"/>
      <c r="Y3698" s="441"/>
      <c r="Z3698" s="445"/>
      <c r="AA3698" s="441"/>
      <c r="AB3698" s="443"/>
      <c r="AC3698" s="441"/>
      <c r="AD3698" s="444"/>
      <c r="AG3698" s="441"/>
      <c r="AH3698" s="441"/>
      <c r="AI3698" s="443"/>
      <c r="AL3698" s="441"/>
      <c r="AN3698" s="441"/>
      <c r="AO3698" s="443"/>
      <c r="AP3698" s="441"/>
      <c r="AQ3698" s="441"/>
      <c r="AR3698" s="441"/>
      <c r="AS3698" s="441"/>
      <c r="AT3698" s="441"/>
      <c r="AU3698" s="441"/>
      <c r="AV3698" s="443"/>
      <c r="AW3698" s="442"/>
      <c r="AY3698" s="441"/>
      <c r="BC3698" s="441"/>
      <c r="BD3698" s="441"/>
      <c r="BE3698" s="441"/>
      <c r="BF3698" s="441"/>
      <c r="BG3698" s="441"/>
      <c r="BH3698" s="441"/>
      <c r="BI3698" s="441"/>
      <c r="BJ3698" s="441"/>
      <c r="BK3698" s="441"/>
    </row>
    <row r="3699" spans="1:63" x14ac:dyDescent="0.25">
      <c r="A3699" s="443"/>
      <c r="B3699" s="438"/>
      <c r="C3699" s="441"/>
      <c r="D3699" s="441"/>
      <c r="E3699" s="441"/>
      <c r="I3699" s="442"/>
      <c r="Q3699" s="443"/>
      <c r="S3699" s="443"/>
      <c r="T3699" s="441"/>
      <c r="U3699" s="444"/>
      <c r="V3699" s="438"/>
      <c r="W3699" s="443"/>
      <c r="X3699" s="443"/>
      <c r="Y3699" s="441"/>
      <c r="Z3699" s="445"/>
      <c r="AA3699" s="441"/>
      <c r="AB3699" s="443"/>
      <c r="AC3699" s="441"/>
      <c r="AD3699" s="444"/>
      <c r="AG3699" s="441"/>
      <c r="AH3699" s="441"/>
      <c r="AI3699" s="443"/>
      <c r="AL3699" s="441"/>
      <c r="AN3699" s="441"/>
      <c r="AO3699" s="443"/>
      <c r="AP3699" s="441"/>
      <c r="AQ3699" s="441"/>
      <c r="AR3699" s="441"/>
      <c r="AS3699" s="441"/>
      <c r="AT3699" s="441"/>
      <c r="AU3699" s="441"/>
      <c r="AV3699" s="443"/>
      <c r="AW3699" s="442"/>
      <c r="AY3699" s="441"/>
      <c r="BC3699" s="441"/>
      <c r="BD3699" s="441"/>
      <c r="BE3699" s="441"/>
      <c r="BF3699" s="441"/>
      <c r="BG3699" s="441"/>
      <c r="BH3699" s="441"/>
      <c r="BI3699" s="441"/>
      <c r="BJ3699" s="441"/>
      <c r="BK3699" s="441"/>
    </row>
    <row r="3700" spans="1:63" x14ac:dyDescent="0.25">
      <c r="A3700" s="443"/>
      <c r="B3700" s="438"/>
      <c r="C3700" s="441"/>
      <c r="D3700" s="441"/>
      <c r="E3700" s="441"/>
      <c r="I3700" s="442"/>
      <c r="Q3700" s="443"/>
      <c r="S3700" s="443"/>
      <c r="T3700" s="441"/>
      <c r="U3700" s="444"/>
      <c r="V3700" s="438"/>
      <c r="W3700" s="443"/>
      <c r="X3700" s="443"/>
      <c r="Y3700" s="441"/>
      <c r="Z3700" s="445"/>
      <c r="AA3700" s="441"/>
      <c r="AB3700" s="443"/>
      <c r="AC3700" s="441"/>
      <c r="AD3700" s="444"/>
      <c r="AG3700" s="441"/>
      <c r="AH3700" s="441"/>
      <c r="AI3700" s="443"/>
      <c r="AL3700" s="441"/>
      <c r="AN3700" s="441"/>
      <c r="AO3700" s="443"/>
      <c r="AP3700" s="441"/>
      <c r="AQ3700" s="441"/>
      <c r="AR3700" s="441"/>
      <c r="AS3700" s="441"/>
      <c r="AT3700" s="441"/>
      <c r="AU3700" s="441"/>
      <c r="AV3700" s="443"/>
      <c r="AW3700" s="442"/>
      <c r="AY3700" s="441"/>
      <c r="BC3700" s="441"/>
      <c r="BD3700" s="441"/>
      <c r="BE3700" s="441"/>
      <c r="BF3700" s="441"/>
      <c r="BG3700" s="441"/>
      <c r="BH3700" s="441"/>
      <c r="BI3700" s="441"/>
      <c r="BJ3700" s="441"/>
      <c r="BK3700" s="441"/>
    </row>
    <row r="3701" spans="1:63" x14ac:dyDescent="0.25">
      <c r="A3701" s="443"/>
      <c r="B3701" s="438"/>
      <c r="C3701" s="441"/>
      <c r="D3701" s="441"/>
      <c r="E3701" s="441"/>
      <c r="I3701" s="442"/>
      <c r="Q3701" s="443"/>
      <c r="S3701" s="443"/>
      <c r="T3701" s="441"/>
      <c r="U3701" s="444"/>
      <c r="V3701" s="438"/>
      <c r="W3701" s="443"/>
      <c r="X3701" s="443"/>
      <c r="Y3701" s="441"/>
      <c r="Z3701" s="445"/>
      <c r="AA3701" s="441"/>
      <c r="AB3701" s="443"/>
      <c r="AC3701" s="441"/>
      <c r="AD3701" s="444"/>
      <c r="AG3701" s="441"/>
      <c r="AH3701" s="441"/>
      <c r="AI3701" s="443"/>
      <c r="AL3701" s="441"/>
      <c r="AN3701" s="441"/>
      <c r="AO3701" s="443"/>
      <c r="AP3701" s="441"/>
      <c r="AQ3701" s="441"/>
      <c r="AR3701" s="441"/>
      <c r="AS3701" s="441"/>
      <c r="AT3701" s="441"/>
      <c r="AU3701" s="441"/>
      <c r="AV3701" s="443"/>
      <c r="AW3701" s="442"/>
      <c r="AY3701" s="441"/>
      <c r="BC3701" s="441"/>
      <c r="BD3701" s="441"/>
      <c r="BE3701" s="441"/>
      <c r="BF3701" s="441"/>
      <c r="BG3701" s="441"/>
      <c r="BH3701" s="441"/>
      <c r="BI3701" s="441"/>
      <c r="BJ3701" s="441"/>
      <c r="BK3701" s="441"/>
    </row>
    <row r="3702" spans="1:63" x14ac:dyDescent="0.25">
      <c r="A3702" s="443"/>
      <c r="B3702" s="438"/>
      <c r="C3702" s="441"/>
      <c r="D3702" s="441"/>
      <c r="E3702" s="441"/>
      <c r="I3702" s="442"/>
      <c r="Q3702" s="443"/>
      <c r="S3702" s="443"/>
      <c r="T3702" s="441"/>
      <c r="U3702" s="444"/>
      <c r="V3702" s="438"/>
      <c r="W3702" s="443"/>
      <c r="X3702" s="443"/>
      <c r="Y3702" s="441"/>
      <c r="Z3702" s="445"/>
      <c r="AA3702" s="441"/>
      <c r="AB3702" s="443"/>
      <c r="AC3702" s="441"/>
      <c r="AD3702" s="444"/>
      <c r="AG3702" s="441"/>
      <c r="AH3702" s="441"/>
      <c r="AI3702" s="443"/>
      <c r="AL3702" s="441"/>
      <c r="AN3702" s="441"/>
      <c r="AO3702" s="443"/>
      <c r="AP3702" s="441"/>
      <c r="AQ3702" s="441"/>
      <c r="AR3702" s="441"/>
      <c r="AS3702" s="441"/>
      <c r="AT3702" s="441"/>
      <c r="AU3702" s="441"/>
      <c r="AV3702" s="443"/>
      <c r="AW3702" s="442"/>
      <c r="AY3702" s="441"/>
      <c r="BC3702" s="441"/>
      <c r="BD3702" s="441"/>
      <c r="BE3702" s="441"/>
      <c r="BF3702" s="441"/>
      <c r="BG3702" s="441"/>
      <c r="BH3702" s="441"/>
      <c r="BI3702" s="441"/>
      <c r="BJ3702" s="441"/>
      <c r="BK3702" s="441"/>
    </row>
    <row r="3703" spans="1:63" x14ac:dyDescent="0.25">
      <c r="A3703" s="443"/>
      <c r="B3703" s="438"/>
      <c r="C3703" s="441"/>
      <c r="D3703" s="441"/>
      <c r="E3703" s="441"/>
      <c r="I3703" s="442"/>
      <c r="Q3703" s="443"/>
      <c r="S3703" s="443"/>
      <c r="T3703" s="441"/>
      <c r="U3703" s="444"/>
      <c r="V3703" s="438"/>
      <c r="W3703" s="443"/>
      <c r="X3703" s="443"/>
      <c r="Y3703" s="441"/>
      <c r="Z3703" s="445"/>
      <c r="AA3703" s="441"/>
      <c r="AB3703" s="443"/>
      <c r="AC3703" s="441"/>
      <c r="AD3703" s="444"/>
      <c r="AG3703" s="441"/>
      <c r="AH3703" s="441"/>
      <c r="AI3703" s="443"/>
      <c r="AL3703" s="441"/>
      <c r="AN3703" s="441"/>
      <c r="AO3703" s="443"/>
      <c r="AP3703" s="441"/>
      <c r="AQ3703" s="441"/>
      <c r="AR3703" s="441"/>
      <c r="AS3703" s="441"/>
      <c r="AT3703" s="441"/>
      <c r="AU3703" s="441"/>
      <c r="AV3703" s="443"/>
      <c r="AW3703" s="442"/>
      <c r="AY3703" s="441"/>
      <c r="BC3703" s="441"/>
      <c r="BD3703" s="441"/>
      <c r="BE3703" s="441"/>
      <c r="BF3703" s="441"/>
      <c r="BG3703" s="441"/>
      <c r="BH3703" s="441"/>
      <c r="BI3703" s="441"/>
      <c r="BJ3703" s="441"/>
      <c r="BK3703" s="441"/>
    </row>
    <row r="3704" spans="1:63" x14ac:dyDescent="0.25">
      <c r="A3704" s="443"/>
      <c r="B3704" s="438"/>
      <c r="C3704" s="441"/>
      <c r="D3704" s="441"/>
      <c r="E3704" s="441"/>
      <c r="I3704" s="442"/>
      <c r="Q3704" s="443"/>
      <c r="S3704" s="443"/>
      <c r="T3704" s="441"/>
      <c r="U3704" s="444"/>
      <c r="V3704" s="438"/>
      <c r="W3704" s="443"/>
      <c r="X3704" s="443"/>
      <c r="Y3704" s="441"/>
      <c r="Z3704" s="445"/>
      <c r="AA3704" s="441"/>
      <c r="AB3704" s="443"/>
      <c r="AC3704" s="441"/>
      <c r="AD3704" s="444"/>
      <c r="AG3704" s="441"/>
      <c r="AH3704" s="441"/>
      <c r="AI3704" s="443"/>
      <c r="AL3704" s="441"/>
      <c r="AN3704" s="441"/>
      <c r="AO3704" s="443"/>
      <c r="AP3704" s="441"/>
      <c r="AQ3704" s="441"/>
      <c r="AR3704" s="441"/>
      <c r="AS3704" s="441"/>
      <c r="AT3704" s="441"/>
      <c r="AU3704" s="441"/>
      <c r="AV3704" s="443"/>
      <c r="AW3704" s="442"/>
      <c r="AY3704" s="441"/>
      <c r="BC3704" s="441"/>
      <c r="BD3704" s="441"/>
      <c r="BE3704" s="441"/>
      <c r="BF3704" s="441"/>
      <c r="BG3704" s="441"/>
      <c r="BH3704" s="441"/>
      <c r="BI3704" s="441"/>
      <c r="BJ3704" s="441"/>
      <c r="BK3704" s="441"/>
    </row>
    <row r="3705" spans="1:63" x14ac:dyDescent="0.25">
      <c r="A3705" s="443"/>
      <c r="B3705" s="438"/>
      <c r="C3705" s="441"/>
      <c r="D3705" s="441"/>
      <c r="E3705" s="441"/>
      <c r="I3705" s="442"/>
      <c r="Q3705" s="443"/>
      <c r="S3705" s="443"/>
      <c r="T3705" s="441"/>
      <c r="U3705" s="444"/>
      <c r="V3705" s="438"/>
      <c r="W3705" s="443"/>
      <c r="X3705" s="443"/>
      <c r="Y3705" s="441"/>
      <c r="Z3705" s="445"/>
      <c r="AA3705" s="441"/>
      <c r="AB3705" s="443"/>
      <c r="AC3705" s="441"/>
      <c r="AD3705" s="444"/>
      <c r="AG3705" s="441"/>
      <c r="AH3705" s="441"/>
      <c r="AI3705" s="443"/>
      <c r="AL3705" s="441"/>
      <c r="AN3705" s="441"/>
      <c r="AO3705" s="443"/>
      <c r="AP3705" s="441"/>
      <c r="AQ3705" s="441"/>
      <c r="AR3705" s="441"/>
      <c r="AS3705" s="441"/>
      <c r="AT3705" s="441"/>
      <c r="AU3705" s="441"/>
      <c r="AV3705" s="443"/>
      <c r="AW3705" s="442"/>
      <c r="AY3705" s="441"/>
      <c r="BC3705" s="441"/>
      <c r="BD3705" s="441"/>
      <c r="BE3705" s="441"/>
      <c r="BF3705" s="441"/>
      <c r="BG3705" s="441"/>
      <c r="BH3705" s="441"/>
      <c r="BI3705" s="441"/>
      <c r="BJ3705" s="441"/>
      <c r="BK3705" s="441"/>
    </row>
    <row r="3706" spans="1:63" x14ac:dyDescent="0.25">
      <c r="A3706" s="443"/>
      <c r="B3706" s="438"/>
      <c r="C3706" s="441"/>
      <c r="D3706" s="441"/>
      <c r="E3706" s="441"/>
      <c r="I3706" s="442"/>
      <c r="Q3706" s="443"/>
      <c r="S3706" s="443"/>
      <c r="T3706" s="441"/>
      <c r="U3706" s="444"/>
      <c r="V3706" s="438"/>
      <c r="W3706" s="443"/>
      <c r="X3706" s="443"/>
      <c r="Y3706" s="441"/>
      <c r="Z3706" s="445"/>
      <c r="AA3706" s="441"/>
      <c r="AB3706" s="443"/>
      <c r="AC3706" s="441"/>
      <c r="AD3706" s="444"/>
      <c r="AG3706" s="441"/>
      <c r="AH3706" s="441"/>
      <c r="AI3706" s="443"/>
      <c r="AL3706" s="441"/>
      <c r="AN3706" s="441"/>
      <c r="AO3706" s="443"/>
      <c r="AP3706" s="441"/>
      <c r="AQ3706" s="441"/>
      <c r="AR3706" s="441"/>
      <c r="AS3706" s="441"/>
      <c r="AT3706" s="441"/>
      <c r="AU3706" s="441"/>
      <c r="AV3706" s="443"/>
      <c r="AW3706" s="442"/>
      <c r="AY3706" s="441"/>
      <c r="BC3706" s="441"/>
      <c r="BD3706" s="441"/>
      <c r="BE3706" s="441"/>
      <c r="BF3706" s="441"/>
      <c r="BG3706" s="441"/>
      <c r="BH3706" s="441"/>
      <c r="BI3706" s="441"/>
      <c r="BJ3706" s="441"/>
      <c r="BK3706" s="441"/>
    </row>
    <row r="3707" spans="1:63" x14ac:dyDescent="0.25">
      <c r="A3707" s="443"/>
      <c r="B3707" s="438"/>
      <c r="C3707" s="441"/>
      <c r="D3707" s="441"/>
      <c r="E3707" s="441"/>
      <c r="I3707" s="442"/>
      <c r="Q3707" s="443"/>
      <c r="S3707" s="443"/>
      <c r="T3707" s="441"/>
      <c r="U3707" s="444"/>
      <c r="V3707" s="438"/>
      <c r="W3707" s="443"/>
      <c r="X3707" s="443"/>
      <c r="Y3707" s="441"/>
      <c r="Z3707" s="445"/>
      <c r="AA3707" s="441"/>
      <c r="AB3707" s="443"/>
      <c r="AC3707" s="441"/>
      <c r="AD3707" s="444"/>
      <c r="AG3707" s="441"/>
      <c r="AH3707" s="441"/>
      <c r="AI3707" s="443"/>
      <c r="AL3707" s="441"/>
      <c r="AN3707" s="441"/>
      <c r="AO3707" s="443"/>
      <c r="AP3707" s="441"/>
      <c r="AQ3707" s="441"/>
      <c r="AR3707" s="441"/>
      <c r="AS3707" s="441"/>
      <c r="AT3707" s="441"/>
      <c r="AU3707" s="441"/>
      <c r="AV3707" s="443"/>
      <c r="AW3707" s="442"/>
      <c r="AY3707" s="441"/>
      <c r="BC3707" s="441"/>
      <c r="BD3707" s="441"/>
      <c r="BE3707" s="441"/>
      <c r="BF3707" s="441"/>
      <c r="BG3707" s="441"/>
      <c r="BH3707" s="441"/>
      <c r="BI3707" s="441"/>
      <c r="BJ3707" s="441"/>
      <c r="BK3707" s="441"/>
    </row>
    <row r="3708" spans="1:63" x14ac:dyDescent="0.25">
      <c r="A3708" s="443"/>
      <c r="B3708" s="438"/>
      <c r="C3708" s="441"/>
      <c r="D3708" s="441"/>
      <c r="E3708" s="441"/>
      <c r="I3708" s="442"/>
      <c r="Q3708" s="443"/>
      <c r="S3708" s="443"/>
      <c r="T3708" s="441"/>
      <c r="U3708" s="444"/>
      <c r="V3708" s="438"/>
      <c r="W3708" s="443"/>
      <c r="X3708" s="443"/>
      <c r="Y3708" s="441"/>
      <c r="Z3708" s="445"/>
      <c r="AA3708" s="441"/>
      <c r="AB3708" s="443"/>
      <c r="AC3708" s="441"/>
      <c r="AD3708" s="444"/>
      <c r="AG3708" s="441"/>
      <c r="AH3708" s="441"/>
      <c r="AI3708" s="443"/>
      <c r="AL3708" s="441"/>
      <c r="AN3708" s="441"/>
      <c r="AO3708" s="443"/>
      <c r="AP3708" s="441"/>
      <c r="AQ3708" s="441"/>
      <c r="AR3708" s="441"/>
      <c r="AS3708" s="441"/>
      <c r="AT3708" s="441"/>
      <c r="AU3708" s="441"/>
      <c r="AV3708" s="443"/>
      <c r="AW3708" s="442"/>
      <c r="AY3708" s="441"/>
      <c r="BC3708" s="441"/>
      <c r="BD3708" s="441"/>
      <c r="BE3708" s="441"/>
      <c r="BF3708" s="441"/>
      <c r="BG3708" s="441"/>
      <c r="BH3708" s="441"/>
      <c r="BI3708" s="441"/>
      <c r="BJ3708" s="441"/>
      <c r="BK3708" s="441"/>
    </row>
    <row r="3709" spans="1:63" x14ac:dyDescent="0.25">
      <c r="A3709" s="443"/>
      <c r="B3709" s="438"/>
      <c r="C3709" s="441"/>
      <c r="D3709" s="441"/>
      <c r="E3709" s="441"/>
      <c r="I3709" s="442"/>
      <c r="Q3709" s="443"/>
      <c r="S3709" s="443"/>
      <c r="T3709" s="441"/>
      <c r="U3709" s="444"/>
      <c r="V3709" s="438"/>
      <c r="W3709" s="443"/>
      <c r="X3709" s="443"/>
      <c r="Y3709" s="441"/>
      <c r="Z3709" s="445"/>
      <c r="AA3709" s="441"/>
      <c r="AB3709" s="443"/>
      <c r="AC3709" s="441"/>
      <c r="AD3709" s="444"/>
      <c r="AG3709" s="441"/>
      <c r="AH3709" s="441"/>
      <c r="AI3709" s="443"/>
      <c r="AL3709" s="441"/>
      <c r="AN3709" s="441"/>
      <c r="AO3709" s="443"/>
      <c r="AP3709" s="441"/>
      <c r="AQ3709" s="441"/>
      <c r="AR3709" s="441"/>
      <c r="AS3709" s="441"/>
      <c r="AT3709" s="441"/>
      <c r="AU3709" s="441"/>
      <c r="AV3709" s="443"/>
      <c r="AW3709" s="442"/>
      <c r="AY3709" s="441"/>
      <c r="BC3709" s="441"/>
      <c r="BD3709" s="441"/>
      <c r="BE3709" s="441"/>
      <c r="BF3709" s="441"/>
      <c r="BG3709" s="441"/>
      <c r="BH3709" s="441"/>
      <c r="BI3709" s="441"/>
      <c r="BJ3709" s="441"/>
      <c r="BK3709" s="441"/>
    </row>
    <row r="3710" spans="1:63" x14ac:dyDescent="0.25">
      <c r="A3710" s="443"/>
      <c r="B3710" s="438"/>
      <c r="C3710" s="441"/>
      <c r="D3710" s="441"/>
      <c r="E3710" s="441"/>
      <c r="I3710" s="442"/>
      <c r="Q3710" s="443"/>
      <c r="S3710" s="443"/>
      <c r="T3710" s="441"/>
      <c r="U3710" s="444"/>
      <c r="V3710" s="438"/>
      <c r="W3710" s="443"/>
      <c r="X3710" s="443"/>
      <c r="Y3710" s="441"/>
      <c r="Z3710" s="445"/>
      <c r="AA3710" s="441"/>
      <c r="AB3710" s="443"/>
      <c r="AC3710" s="441"/>
      <c r="AD3710" s="444"/>
      <c r="AG3710" s="441"/>
      <c r="AH3710" s="441"/>
      <c r="AI3710" s="443"/>
      <c r="AL3710" s="441"/>
      <c r="AN3710" s="441"/>
      <c r="AO3710" s="443"/>
      <c r="AP3710" s="441"/>
      <c r="AQ3710" s="441"/>
      <c r="AR3710" s="441"/>
      <c r="AS3710" s="441"/>
      <c r="AT3710" s="441"/>
      <c r="AU3710" s="441"/>
      <c r="AV3710" s="443"/>
      <c r="AW3710" s="442"/>
      <c r="AY3710" s="441"/>
      <c r="BC3710" s="441"/>
      <c r="BD3710" s="441"/>
      <c r="BE3710" s="441"/>
      <c r="BF3710" s="441"/>
      <c r="BG3710" s="441"/>
      <c r="BH3710" s="441"/>
      <c r="BI3710" s="441"/>
      <c r="BJ3710" s="441"/>
      <c r="BK3710" s="441"/>
    </row>
    <row r="3711" spans="1:63" x14ac:dyDescent="0.25">
      <c r="A3711" s="443"/>
      <c r="B3711" s="438"/>
      <c r="C3711" s="441"/>
      <c r="D3711" s="441"/>
      <c r="E3711" s="441"/>
      <c r="I3711" s="442"/>
      <c r="Q3711" s="443"/>
      <c r="S3711" s="443"/>
      <c r="T3711" s="441"/>
      <c r="U3711" s="444"/>
      <c r="V3711" s="438"/>
      <c r="W3711" s="443"/>
      <c r="X3711" s="443"/>
      <c r="Y3711" s="441"/>
      <c r="Z3711" s="445"/>
      <c r="AA3711" s="441"/>
      <c r="AB3711" s="443"/>
      <c r="AC3711" s="441"/>
      <c r="AD3711" s="444"/>
      <c r="AG3711" s="441"/>
      <c r="AH3711" s="441"/>
      <c r="AI3711" s="443"/>
      <c r="AL3711" s="441"/>
      <c r="AN3711" s="441"/>
      <c r="AO3711" s="443"/>
      <c r="AP3711" s="441"/>
      <c r="AQ3711" s="441"/>
      <c r="AR3711" s="441"/>
      <c r="AS3711" s="441"/>
      <c r="AT3711" s="441"/>
      <c r="AU3711" s="441"/>
      <c r="AV3711" s="443"/>
      <c r="AW3711" s="442"/>
      <c r="AY3711" s="441"/>
      <c r="BC3711" s="441"/>
      <c r="BD3711" s="441"/>
      <c r="BE3711" s="441"/>
      <c r="BF3711" s="441"/>
      <c r="BG3711" s="441"/>
      <c r="BH3711" s="441"/>
      <c r="BI3711" s="441"/>
      <c r="BJ3711" s="441"/>
      <c r="BK3711" s="441"/>
    </row>
    <row r="3712" spans="1:63" x14ac:dyDescent="0.25">
      <c r="A3712" s="443"/>
      <c r="B3712" s="438"/>
      <c r="C3712" s="441"/>
      <c r="D3712" s="441"/>
      <c r="E3712" s="441"/>
      <c r="I3712" s="442"/>
      <c r="Q3712" s="443"/>
      <c r="S3712" s="443"/>
      <c r="T3712" s="441"/>
      <c r="U3712" s="444"/>
      <c r="V3712" s="438"/>
      <c r="W3712" s="443"/>
      <c r="X3712" s="443"/>
      <c r="Y3712" s="441"/>
      <c r="Z3712" s="445"/>
      <c r="AA3712" s="441"/>
      <c r="AB3712" s="443"/>
      <c r="AC3712" s="441"/>
      <c r="AD3712" s="444"/>
      <c r="AG3712" s="441"/>
      <c r="AH3712" s="441"/>
      <c r="AI3712" s="443"/>
      <c r="AL3712" s="441"/>
      <c r="AN3712" s="441"/>
      <c r="AO3712" s="443"/>
      <c r="AP3712" s="441"/>
      <c r="AQ3712" s="441"/>
      <c r="AR3712" s="441"/>
      <c r="AS3712" s="441"/>
      <c r="AT3712" s="441"/>
      <c r="AU3712" s="441"/>
      <c r="AV3712" s="443"/>
      <c r="AW3712" s="442"/>
      <c r="AY3712" s="441"/>
      <c r="BC3712" s="441"/>
      <c r="BD3712" s="441"/>
      <c r="BE3712" s="441"/>
      <c r="BF3712" s="441"/>
      <c r="BG3712" s="441"/>
      <c r="BH3712" s="441"/>
      <c r="BI3712" s="441"/>
      <c r="BJ3712" s="441"/>
      <c r="BK3712" s="441"/>
    </row>
    <row r="3713" spans="1:63" x14ac:dyDescent="0.25">
      <c r="A3713" s="443"/>
      <c r="B3713" s="438"/>
      <c r="C3713" s="441"/>
      <c r="D3713" s="441"/>
      <c r="E3713" s="441"/>
      <c r="I3713" s="442"/>
      <c r="Q3713" s="443"/>
      <c r="S3713" s="443"/>
      <c r="T3713" s="441"/>
      <c r="U3713" s="444"/>
      <c r="V3713" s="438"/>
      <c r="W3713" s="443"/>
      <c r="X3713" s="443"/>
      <c r="Y3713" s="441"/>
      <c r="Z3713" s="445"/>
      <c r="AA3713" s="441"/>
      <c r="AB3713" s="443"/>
      <c r="AC3713" s="441"/>
      <c r="AD3713" s="444"/>
      <c r="AG3713" s="441"/>
      <c r="AH3713" s="441"/>
      <c r="AI3713" s="443"/>
      <c r="AL3713" s="441"/>
      <c r="AN3713" s="441"/>
      <c r="AO3713" s="443"/>
      <c r="AP3713" s="441"/>
      <c r="AQ3713" s="441"/>
      <c r="AR3713" s="441"/>
      <c r="AS3713" s="441"/>
      <c r="AT3713" s="441"/>
      <c r="AU3713" s="441"/>
      <c r="AV3713" s="443"/>
      <c r="AW3713" s="442"/>
      <c r="AY3713" s="441"/>
      <c r="BC3713" s="441"/>
      <c r="BD3713" s="441"/>
      <c r="BE3713" s="441"/>
      <c r="BF3713" s="441"/>
      <c r="BG3713" s="441"/>
      <c r="BH3713" s="441"/>
      <c r="BI3713" s="441"/>
      <c r="BJ3713" s="441"/>
      <c r="BK3713" s="441"/>
    </row>
    <row r="3714" spans="1:63" x14ac:dyDescent="0.25">
      <c r="A3714" s="443"/>
      <c r="B3714" s="438"/>
      <c r="C3714" s="441"/>
      <c r="D3714" s="441"/>
      <c r="E3714" s="441"/>
      <c r="I3714" s="442"/>
      <c r="Q3714" s="443"/>
      <c r="S3714" s="443"/>
      <c r="T3714" s="441"/>
      <c r="U3714" s="444"/>
      <c r="V3714" s="438"/>
      <c r="W3714" s="443"/>
      <c r="X3714" s="443"/>
      <c r="Y3714" s="441"/>
      <c r="Z3714" s="445"/>
      <c r="AA3714" s="441"/>
      <c r="AB3714" s="443"/>
      <c r="AC3714" s="441"/>
      <c r="AD3714" s="444"/>
      <c r="AG3714" s="441"/>
      <c r="AH3714" s="441"/>
      <c r="AI3714" s="443"/>
      <c r="AL3714" s="441"/>
      <c r="AN3714" s="441"/>
      <c r="AO3714" s="443"/>
      <c r="AP3714" s="441"/>
      <c r="AQ3714" s="441"/>
      <c r="AR3714" s="441"/>
      <c r="AS3714" s="441"/>
      <c r="AT3714" s="441"/>
      <c r="AU3714" s="441"/>
      <c r="AV3714" s="443"/>
      <c r="AW3714" s="442"/>
      <c r="AY3714" s="441"/>
      <c r="BC3714" s="441"/>
      <c r="BD3714" s="441"/>
      <c r="BE3714" s="441"/>
      <c r="BF3714" s="441"/>
      <c r="BG3714" s="441"/>
      <c r="BH3714" s="441"/>
      <c r="BI3714" s="441"/>
      <c r="BJ3714" s="441"/>
      <c r="BK3714" s="441"/>
    </row>
    <row r="3715" spans="1:63" x14ac:dyDescent="0.25">
      <c r="A3715" s="443"/>
      <c r="B3715" s="438"/>
      <c r="C3715" s="441"/>
      <c r="D3715" s="441"/>
      <c r="E3715" s="441"/>
      <c r="I3715" s="442"/>
      <c r="Q3715" s="443"/>
      <c r="S3715" s="443"/>
      <c r="T3715" s="441"/>
      <c r="U3715" s="444"/>
      <c r="V3715" s="438"/>
      <c r="W3715" s="443"/>
      <c r="X3715" s="443"/>
      <c r="Y3715" s="441"/>
      <c r="Z3715" s="445"/>
      <c r="AA3715" s="441"/>
      <c r="AB3715" s="443"/>
      <c r="AC3715" s="441"/>
      <c r="AD3715" s="444"/>
      <c r="AG3715" s="441"/>
      <c r="AH3715" s="441"/>
      <c r="AI3715" s="443"/>
      <c r="AL3715" s="441"/>
      <c r="AN3715" s="441"/>
      <c r="AO3715" s="443"/>
      <c r="AP3715" s="441"/>
      <c r="AQ3715" s="441"/>
      <c r="AR3715" s="441"/>
      <c r="AS3715" s="441"/>
      <c r="AT3715" s="441"/>
      <c r="AU3715" s="441"/>
      <c r="AV3715" s="443"/>
      <c r="AW3715" s="442"/>
      <c r="AY3715" s="441"/>
      <c r="BC3715" s="441"/>
      <c r="BD3715" s="441"/>
      <c r="BE3715" s="441"/>
      <c r="BF3715" s="441"/>
      <c r="BG3715" s="441"/>
      <c r="BH3715" s="441"/>
      <c r="BI3715" s="441"/>
      <c r="BJ3715" s="441"/>
      <c r="BK3715" s="441"/>
    </row>
    <row r="3716" spans="1:63" x14ac:dyDescent="0.25">
      <c r="A3716" s="443"/>
      <c r="B3716" s="438"/>
      <c r="C3716" s="441"/>
      <c r="D3716" s="441"/>
      <c r="E3716" s="441"/>
      <c r="I3716" s="442"/>
      <c r="Q3716" s="443"/>
      <c r="S3716" s="443"/>
      <c r="T3716" s="441"/>
      <c r="U3716" s="444"/>
      <c r="V3716" s="438"/>
      <c r="W3716" s="443"/>
      <c r="X3716" s="443"/>
      <c r="Y3716" s="441"/>
      <c r="Z3716" s="445"/>
      <c r="AA3716" s="441"/>
      <c r="AB3716" s="443"/>
      <c r="AC3716" s="441"/>
      <c r="AD3716" s="444"/>
      <c r="AG3716" s="441"/>
      <c r="AH3716" s="441"/>
      <c r="AI3716" s="443"/>
      <c r="AL3716" s="441"/>
      <c r="AN3716" s="441"/>
      <c r="AO3716" s="443"/>
      <c r="AP3716" s="441"/>
      <c r="AQ3716" s="441"/>
      <c r="AR3716" s="441"/>
      <c r="AS3716" s="441"/>
      <c r="AT3716" s="441"/>
      <c r="AU3716" s="441"/>
      <c r="AV3716" s="443"/>
      <c r="AW3716" s="442"/>
      <c r="AY3716" s="441"/>
      <c r="BC3716" s="441"/>
      <c r="BD3716" s="441"/>
      <c r="BE3716" s="441"/>
      <c r="BF3716" s="441"/>
      <c r="BG3716" s="441"/>
      <c r="BH3716" s="441"/>
      <c r="BI3716" s="441"/>
      <c r="BJ3716" s="441"/>
      <c r="BK3716" s="441"/>
    </row>
    <row r="3717" spans="1:63" x14ac:dyDescent="0.25">
      <c r="A3717" s="443"/>
      <c r="B3717" s="438"/>
      <c r="C3717" s="441"/>
      <c r="D3717" s="441"/>
      <c r="E3717" s="441"/>
      <c r="I3717" s="442"/>
      <c r="Q3717" s="443"/>
      <c r="S3717" s="443"/>
      <c r="T3717" s="441"/>
      <c r="U3717" s="444"/>
      <c r="V3717" s="438"/>
      <c r="W3717" s="443"/>
      <c r="X3717" s="443"/>
      <c r="Y3717" s="441"/>
      <c r="Z3717" s="445"/>
      <c r="AA3717" s="441"/>
      <c r="AB3717" s="443"/>
      <c r="AC3717" s="441"/>
      <c r="AD3717" s="444"/>
      <c r="AG3717" s="441"/>
      <c r="AH3717" s="441"/>
      <c r="AI3717" s="443"/>
      <c r="AL3717" s="441"/>
      <c r="AN3717" s="441"/>
      <c r="AO3717" s="443"/>
      <c r="AP3717" s="441"/>
      <c r="AQ3717" s="441"/>
      <c r="AR3717" s="441"/>
      <c r="AS3717" s="441"/>
      <c r="AT3717" s="441"/>
      <c r="AU3717" s="441"/>
      <c r="AV3717" s="443"/>
      <c r="AW3717" s="442"/>
      <c r="AY3717" s="441"/>
      <c r="BC3717" s="441"/>
      <c r="BD3717" s="441"/>
      <c r="BE3717" s="441"/>
      <c r="BF3717" s="441"/>
      <c r="BG3717" s="441"/>
      <c r="BH3717" s="441"/>
      <c r="BI3717" s="441"/>
      <c r="BJ3717" s="441"/>
      <c r="BK3717" s="441"/>
    </row>
    <row r="3718" spans="1:63" x14ac:dyDescent="0.25">
      <c r="A3718" s="443"/>
      <c r="B3718" s="438"/>
      <c r="C3718" s="441"/>
      <c r="D3718" s="441"/>
      <c r="E3718" s="441"/>
      <c r="I3718" s="442"/>
      <c r="Q3718" s="443"/>
      <c r="S3718" s="443"/>
      <c r="T3718" s="441"/>
      <c r="U3718" s="444"/>
      <c r="V3718" s="438"/>
      <c r="W3718" s="443"/>
      <c r="X3718" s="443"/>
      <c r="Y3718" s="441"/>
      <c r="Z3718" s="445"/>
      <c r="AA3718" s="441"/>
      <c r="AB3718" s="443"/>
      <c r="AC3718" s="441"/>
      <c r="AD3718" s="444"/>
      <c r="AG3718" s="441"/>
      <c r="AH3718" s="441"/>
      <c r="AI3718" s="443"/>
      <c r="AL3718" s="441"/>
      <c r="AN3718" s="441"/>
      <c r="AO3718" s="443"/>
      <c r="AP3718" s="441"/>
      <c r="AQ3718" s="441"/>
      <c r="AR3718" s="441"/>
      <c r="AS3718" s="441"/>
      <c r="AT3718" s="441"/>
      <c r="AU3718" s="441"/>
      <c r="AV3718" s="443"/>
      <c r="AW3718" s="442"/>
      <c r="AY3718" s="441"/>
      <c r="BC3718" s="441"/>
      <c r="BD3718" s="441"/>
      <c r="BE3718" s="441"/>
      <c r="BF3718" s="441"/>
      <c r="BG3718" s="441"/>
      <c r="BH3718" s="441"/>
      <c r="BI3718" s="441"/>
      <c r="BJ3718" s="441"/>
      <c r="BK3718" s="441"/>
    </row>
    <row r="3719" spans="1:63" x14ac:dyDescent="0.25">
      <c r="A3719" s="443"/>
      <c r="B3719" s="438"/>
      <c r="C3719" s="441"/>
      <c r="D3719" s="441"/>
      <c r="E3719" s="441"/>
      <c r="I3719" s="442"/>
      <c r="Q3719" s="443"/>
      <c r="S3719" s="443"/>
      <c r="T3719" s="441"/>
      <c r="U3719" s="444"/>
      <c r="V3719" s="438"/>
      <c r="W3719" s="443"/>
      <c r="X3719" s="443"/>
      <c r="Y3719" s="441"/>
      <c r="Z3719" s="445"/>
      <c r="AA3719" s="441"/>
      <c r="AB3719" s="443"/>
      <c r="AC3719" s="441"/>
      <c r="AD3719" s="444"/>
      <c r="AG3719" s="441"/>
      <c r="AH3719" s="441"/>
      <c r="AI3719" s="443"/>
      <c r="AL3719" s="441"/>
      <c r="AN3719" s="441"/>
      <c r="AO3719" s="443"/>
      <c r="AP3719" s="441"/>
      <c r="AQ3719" s="441"/>
      <c r="AR3719" s="441"/>
      <c r="AS3719" s="441"/>
      <c r="AT3719" s="441"/>
      <c r="AU3719" s="441"/>
      <c r="AV3719" s="443"/>
      <c r="AW3719" s="442"/>
      <c r="AY3719" s="441"/>
      <c r="BC3719" s="441"/>
      <c r="BD3719" s="441"/>
      <c r="BE3719" s="441"/>
      <c r="BF3719" s="441"/>
      <c r="BG3719" s="441"/>
      <c r="BH3719" s="441"/>
      <c r="BI3719" s="441"/>
      <c r="BJ3719" s="441"/>
      <c r="BK3719" s="441"/>
    </row>
    <row r="3720" spans="1:63" x14ac:dyDescent="0.25">
      <c r="A3720" s="443"/>
      <c r="B3720" s="438"/>
      <c r="C3720" s="441"/>
      <c r="D3720" s="441"/>
      <c r="E3720" s="441"/>
      <c r="I3720" s="442"/>
      <c r="Q3720" s="443"/>
      <c r="S3720" s="443"/>
      <c r="T3720" s="441"/>
      <c r="U3720" s="444"/>
      <c r="V3720" s="438"/>
      <c r="W3720" s="443"/>
      <c r="X3720" s="443"/>
      <c r="Y3720" s="441"/>
      <c r="Z3720" s="445"/>
      <c r="AA3720" s="441"/>
      <c r="AB3720" s="443"/>
      <c r="AC3720" s="441"/>
      <c r="AD3720" s="444"/>
      <c r="AG3720" s="441"/>
      <c r="AH3720" s="441"/>
      <c r="AI3720" s="443"/>
      <c r="AL3720" s="441"/>
      <c r="AN3720" s="441"/>
      <c r="AO3720" s="443"/>
      <c r="AP3720" s="441"/>
      <c r="AQ3720" s="441"/>
      <c r="AR3720" s="441"/>
      <c r="AS3720" s="441"/>
      <c r="AT3720" s="441"/>
      <c r="AU3720" s="441"/>
      <c r="AV3720" s="443"/>
      <c r="AW3720" s="442"/>
      <c r="AY3720" s="441"/>
      <c r="BC3720" s="441"/>
      <c r="BD3720" s="441"/>
      <c r="BE3720" s="441"/>
      <c r="BF3720" s="441"/>
      <c r="BG3720" s="441"/>
      <c r="BH3720" s="441"/>
      <c r="BI3720" s="441"/>
      <c r="BJ3720" s="441"/>
      <c r="BK3720" s="441"/>
    </row>
    <row r="3721" spans="1:63" x14ac:dyDescent="0.25">
      <c r="A3721" s="443"/>
      <c r="B3721" s="438"/>
      <c r="C3721" s="441"/>
      <c r="D3721" s="441"/>
      <c r="E3721" s="441"/>
      <c r="I3721" s="442"/>
      <c r="Q3721" s="443"/>
      <c r="S3721" s="443"/>
      <c r="T3721" s="441"/>
      <c r="U3721" s="444"/>
      <c r="V3721" s="438"/>
      <c r="W3721" s="443"/>
      <c r="X3721" s="443"/>
      <c r="Y3721" s="441"/>
      <c r="Z3721" s="445"/>
      <c r="AA3721" s="441"/>
      <c r="AB3721" s="443"/>
      <c r="AC3721" s="441"/>
      <c r="AD3721" s="444"/>
      <c r="AG3721" s="441"/>
      <c r="AH3721" s="441"/>
      <c r="AI3721" s="443"/>
      <c r="AL3721" s="441"/>
      <c r="AN3721" s="441"/>
      <c r="AO3721" s="443"/>
      <c r="AP3721" s="441"/>
      <c r="AQ3721" s="441"/>
      <c r="AR3721" s="441"/>
      <c r="AS3721" s="441"/>
      <c r="AT3721" s="441"/>
      <c r="AU3721" s="441"/>
      <c r="AV3721" s="443"/>
      <c r="AW3721" s="442"/>
      <c r="AY3721" s="441"/>
      <c r="BC3721" s="441"/>
      <c r="BD3721" s="441"/>
      <c r="BE3721" s="441"/>
      <c r="BF3721" s="441"/>
      <c r="BG3721" s="441"/>
      <c r="BH3721" s="441"/>
      <c r="BI3721" s="441"/>
      <c r="BJ3721" s="441"/>
      <c r="BK3721" s="441"/>
    </row>
    <row r="3722" spans="1:63" x14ac:dyDescent="0.25">
      <c r="A3722" s="443"/>
      <c r="B3722" s="438"/>
      <c r="C3722" s="441"/>
      <c r="D3722" s="441"/>
      <c r="E3722" s="441"/>
      <c r="I3722" s="442"/>
      <c r="Q3722" s="443"/>
      <c r="S3722" s="443"/>
      <c r="T3722" s="441"/>
      <c r="U3722" s="444"/>
      <c r="V3722" s="438"/>
      <c r="W3722" s="443"/>
      <c r="X3722" s="443"/>
      <c r="Y3722" s="441"/>
      <c r="Z3722" s="445"/>
      <c r="AA3722" s="441"/>
      <c r="AB3722" s="443"/>
      <c r="AC3722" s="441"/>
      <c r="AD3722" s="444"/>
      <c r="AG3722" s="441"/>
      <c r="AH3722" s="441"/>
      <c r="AI3722" s="443"/>
      <c r="AL3722" s="441"/>
      <c r="AN3722" s="441"/>
      <c r="AO3722" s="443"/>
      <c r="AP3722" s="441"/>
      <c r="AQ3722" s="441"/>
      <c r="AR3722" s="441"/>
      <c r="AS3722" s="441"/>
      <c r="AT3722" s="441"/>
      <c r="AU3722" s="441"/>
      <c r="AV3722" s="443"/>
      <c r="AW3722" s="442"/>
      <c r="AY3722" s="441"/>
      <c r="BC3722" s="441"/>
      <c r="BD3722" s="441"/>
      <c r="BE3722" s="441"/>
      <c r="BF3722" s="441"/>
      <c r="BG3722" s="441"/>
      <c r="BH3722" s="441"/>
      <c r="BI3722" s="441"/>
      <c r="BJ3722" s="441"/>
      <c r="BK3722" s="441"/>
    </row>
    <row r="3723" spans="1:63" x14ac:dyDescent="0.25">
      <c r="A3723" s="443"/>
      <c r="B3723" s="438"/>
      <c r="C3723" s="441"/>
      <c r="D3723" s="441"/>
      <c r="E3723" s="441"/>
      <c r="I3723" s="442"/>
      <c r="Q3723" s="443"/>
      <c r="S3723" s="443"/>
      <c r="T3723" s="441"/>
      <c r="U3723" s="444"/>
      <c r="V3723" s="438"/>
      <c r="W3723" s="443"/>
      <c r="X3723" s="443"/>
      <c r="Y3723" s="441"/>
      <c r="Z3723" s="445"/>
      <c r="AA3723" s="441"/>
      <c r="AB3723" s="443"/>
      <c r="AC3723" s="441"/>
      <c r="AD3723" s="444"/>
      <c r="AG3723" s="441"/>
      <c r="AH3723" s="441"/>
      <c r="AI3723" s="443"/>
      <c r="AL3723" s="441"/>
      <c r="AN3723" s="441"/>
      <c r="AO3723" s="443"/>
      <c r="AP3723" s="441"/>
      <c r="AQ3723" s="441"/>
      <c r="AR3723" s="441"/>
      <c r="AS3723" s="441"/>
      <c r="AT3723" s="441"/>
      <c r="AU3723" s="441"/>
      <c r="AV3723" s="443"/>
      <c r="AW3723" s="442"/>
      <c r="AY3723" s="441"/>
      <c r="BC3723" s="441"/>
      <c r="BD3723" s="441"/>
      <c r="BE3723" s="441"/>
      <c r="BF3723" s="441"/>
      <c r="BG3723" s="441"/>
      <c r="BH3723" s="441"/>
      <c r="BI3723" s="441"/>
      <c r="BJ3723" s="441"/>
      <c r="BK3723" s="441"/>
    </row>
    <row r="3724" spans="1:63" x14ac:dyDescent="0.25">
      <c r="A3724" s="443"/>
      <c r="B3724" s="438"/>
      <c r="C3724" s="441"/>
      <c r="D3724" s="441"/>
      <c r="E3724" s="441"/>
      <c r="I3724" s="442"/>
      <c r="Q3724" s="443"/>
      <c r="S3724" s="443"/>
      <c r="T3724" s="441"/>
      <c r="U3724" s="444"/>
      <c r="V3724" s="438"/>
      <c r="W3724" s="443"/>
      <c r="X3724" s="443"/>
      <c r="Y3724" s="441"/>
      <c r="Z3724" s="445"/>
      <c r="AA3724" s="441"/>
      <c r="AB3724" s="443"/>
      <c r="AC3724" s="441"/>
      <c r="AD3724" s="444"/>
      <c r="AG3724" s="441"/>
      <c r="AH3724" s="441"/>
      <c r="AI3724" s="443"/>
      <c r="AL3724" s="441"/>
      <c r="AN3724" s="441"/>
      <c r="AO3724" s="443"/>
      <c r="AP3724" s="441"/>
      <c r="AQ3724" s="441"/>
      <c r="AR3724" s="441"/>
      <c r="AS3724" s="441"/>
      <c r="AT3724" s="441"/>
      <c r="AU3724" s="441"/>
      <c r="AV3724" s="443"/>
      <c r="AW3724" s="442"/>
      <c r="AY3724" s="441"/>
      <c r="BC3724" s="441"/>
      <c r="BD3724" s="441"/>
      <c r="BE3724" s="441"/>
      <c r="BF3724" s="441"/>
      <c r="BG3724" s="441"/>
      <c r="BH3724" s="441"/>
      <c r="BI3724" s="441"/>
      <c r="BJ3724" s="441"/>
      <c r="BK3724" s="441"/>
    </row>
    <row r="3725" spans="1:63" x14ac:dyDescent="0.25">
      <c r="A3725" s="443"/>
      <c r="B3725" s="438"/>
      <c r="C3725" s="441"/>
      <c r="D3725" s="441"/>
      <c r="E3725" s="441"/>
      <c r="I3725" s="442"/>
      <c r="Q3725" s="443"/>
      <c r="S3725" s="443"/>
      <c r="T3725" s="441"/>
      <c r="U3725" s="444"/>
      <c r="V3725" s="438"/>
      <c r="W3725" s="443"/>
      <c r="X3725" s="443"/>
      <c r="Y3725" s="441"/>
      <c r="Z3725" s="445"/>
      <c r="AA3725" s="441"/>
      <c r="AB3725" s="443"/>
      <c r="AC3725" s="441"/>
      <c r="AD3725" s="444"/>
      <c r="AG3725" s="441"/>
      <c r="AH3725" s="441"/>
      <c r="AI3725" s="443"/>
      <c r="AL3725" s="441"/>
      <c r="AN3725" s="441"/>
      <c r="AO3725" s="443"/>
      <c r="AP3725" s="441"/>
      <c r="AQ3725" s="441"/>
      <c r="AR3725" s="441"/>
      <c r="AS3725" s="441"/>
      <c r="AT3725" s="441"/>
      <c r="AU3725" s="441"/>
      <c r="AV3725" s="443"/>
      <c r="AW3725" s="442"/>
      <c r="AY3725" s="441"/>
      <c r="BC3725" s="441"/>
      <c r="BD3725" s="441"/>
      <c r="BE3725" s="441"/>
      <c r="BF3725" s="441"/>
      <c r="BG3725" s="441"/>
      <c r="BH3725" s="441"/>
      <c r="BI3725" s="441"/>
      <c r="BJ3725" s="441"/>
      <c r="BK3725" s="441"/>
    </row>
    <row r="3726" spans="1:63" x14ac:dyDescent="0.25">
      <c r="A3726" s="443"/>
      <c r="B3726" s="438"/>
      <c r="C3726" s="441"/>
      <c r="D3726" s="441"/>
      <c r="E3726" s="441"/>
      <c r="I3726" s="442"/>
      <c r="Q3726" s="443"/>
      <c r="S3726" s="443"/>
      <c r="T3726" s="441"/>
      <c r="U3726" s="444"/>
      <c r="V3726" s="438"/>
      <c r="W3726" s="443"/>
      <c r="X3726" s="443"/>
      <c r="Y3726" s="441"/>
      <c r="Z3726" s="445"/>
      <c r="AA3726" s="441"/>
      <c r="AB3726" s="443"/>
      <c r="AC3726" s="441"/>
      <c r="AD3726" s="444"/>
      <c r="AG3726" s="441"/>
      <c r="AH3726" s="441"/>
      <c r="AI3726" s="443"/>
      <c r="AL3726" s="441"/>
      <c r="AN3726" s="441"/>
      <c r="AO3726" s="443"/>
      <c r="AP3726" s="441"/>
      <c r="AQ3726" s="441"/>
      <c r="AR3726" s="441"/>
      <c r="AS3726" s="441"/>
      <c r="AT3726" s="441"/>
      <c r="AU3726" s="441"/>
      <c r="AV3726" s="443"/>
      <c r="AW3726" s="442"/>
      <c r="AY3726" s="441"/>
      <c r="BC3726" s="441"/>
      <c r="BD3726" s="441"/>
      <c r="BE3726" s="441"/>
      <c r="BF3726" s="441"/>
      <c r="BG3726" s="441"/>
      <c r="BH3726" s="441"/>
      <c r="BI3726" s="441"/>
      <c r="BJ3726" s="441"/>
      <c r="BK3726" s="441"/>
    </row>
    <row r="3727" spans="1:63" x14ac:dyDescent="0.25">
      <c r="A3727" s="443"/>
      <c r="B3727" s="438"/>
      <c r="C3727" s="441"/>
      <c r="D3727" s="441"/>
      <c r="E3727" s="441"/>
      <c r="I3727" s="442"/>
      <c r="Q3727" s="443"/>
      <c r="S3727" s="443"/>
      <c r="T3727" s="441"/>
      <c r="U3727" s="444"/>
      <c r="V3727" s="438"/>
      <c r="W3727" s="443"/>
      <c r="X3727" s="443"/>
      <c r="Y3727" s="441"/>
      <c r="Z3727" s="445"/>
      <c r="AA3727" s="441"/>
      <c r="AB3727" s="443"/>
      <c r="AC3727" s="441"/>
      <c r="AD3727" s="444"/>
      <c r="AG3727" s="441"/>
      <c r="AH3727" s="441"/>
      <c r="AI3727" s="443"/>
      <c r="AL3727" s="441"/>
      <c r="AN3727" s="441"/>
      <c r="AO3727" s="443"/>
      <c r="AP3727" s="441"/>
      <c r="AQ3727" s="441"/>
      <c r="AR3727" s="441"/>
      <c r="AS3727" s="441"/>
      <c r="AT3727" s="441"/>
      <c r="AU3727" s="441"/>
      <c r="AV3727" s="443"/>
      <c r="AW3727" s="442"/>
      <c r="AY3727" s="441"/>
      <c r="BC3727" s="441"/>
      <c r="BD3727" s="441"/>
      <c r="BE3727" s="441"/>
      <c r="BF3727" s="441"/>
      <c r="BG3727" s="441"/>
      <c r="BH3727" s="441"/>
      <c r="BI3727" s="441"/>
      <c r="BJ3727" s="441"/>
      <c r="BK3727" s="441"/>
    </row>
    <row r="3728" spans="1:63" x14ac:dyDescent="0.25">
      <c r="A3728" s="443"/>
      <c r="B3728" s="438"/>
      <c r="C3728" s="441"/>
      <c r="D3728" s="441"/>
      <c r="E3728" s="441"/>
      <c r="I3728" s="442"/>
      <c r="Q3728" s="443"/>
      <c r="S3728" s="443"/>
      <c r="T3728" s="441"/>
      <c r="U3728" s="444"/>
      <c r="V3728" s="438"/>
      <c r="W3728" s="443"/>
      <c r="X3728" s="443"/>
      <c r="Y3728" s="441"/>
      <c r="Z3728" s="445"/>
      <c r="AA3728" s="441"/>
      <c r="AB3728" s="443"/>
      <c r="AC3728" s="441"/>
      <c r="AD3728" s="444"/>
      <c r="AG3728" s="441"/>
      <c r="AH3728" s="441"/>
      <c r="AI3728" s="443"/>
      <c r="AL3728" s="441"/>
      <c r="AN3728" s="441"/>
      <c r="AO3728" s="443"/>
      <c r="AP3728" s="441"/>
      <c r="AQ3728" s="441"/>
      <c r="AR3728" s="441"/>
      <c r="AS3728" s="441"/>
      <c r="AT3728" s="441"/>
      <c r="AU3728" s="441"/>
      <c r="AV3728" s="443"/>
      <c r="AW3728" s="442"/>
      <c r="AY3728" s="441"/>
      <c r="BC3728" s="441"/>
      <c r="BD3728" s="441"/>
      <c r="BE3728" s="441"/>
      <c r="BF3728" s="441"/>
      <c r="BG3728" s="441"/>
      <c r="BH3728" s="441"/>
      <c r="BI3728" s="441"/>
      <c r="BJ3728" s="441"/>
      <c r="BK3728" s="441"/>
    </row>
    <row r="3729" spans="1:63" x14ac:dyDescent="0.25">
      <c r="A3729" s="443"/>
      <c r="B3729" s="438"/>
      <c r="C3729" s="441"/>
      <c r="D3729" s="441"/>
      <c r="E3729" s="441"/>
      <c r="I3729" s="442"/>
      <c r="Q3729" s="443"/>
      <c r="S3729" s="443"/>
      <c r="T3729" s="441"/>
      <c r="U3729" s="444"/>
      <c r="V3729" s="438"/>
      <c r="W3729" s="443"/>
      <c r="X3729" s="443"/>
      <c r="Y3729" s="441"/>
      <c r="Z3729" s="445"/>
      <c r="AA3729" s="441"/>
      <c r="AB3729" s="443"/>
      <c r="AC3729" s="441"/>
      <c r="AD3729" s="444"/>
      <c r="AG3729" s="441"/>
      <c r="AH3729" s="441"/>
      <c r="AI3729" s="443"/>
      <c r="AL3729" s="441"/>
      <c r="AN3729" s="441"/>
      <c r="AO3729" s="443"/>
      <c r="AP3729" s="441"/>
      <c r="AQ3729" s="441"/>
      <c r="AR3729" s="441"/>
      <c r="AS3729" s="441"/>
      <c r="AT3729" s="441"/>
      <c r="AU3729" s="441"/>
      <c r="AV3729" s="443"/>
      <c r="AW3729" s="442"/>
      <c r="AY3729" s="441"/>
      <c r="BC3729" s="441"/>
      <c r="BD3729" s="441"/>
      <c r="BE3729" s="441"/>
      <c r="BF3729" s="441"/>
      <c r="BG3729" s="441"/>
      <c r="BH3729" s="441"/>
      <c r="BI3729" s="441"/>
      <c r="BJ3729" s="441"/>
      <c r="BK3729" s="441"/>
    </row>
    <row r="3730" spans="1:63" x14ac:dyDescent="0.25">
      <c r="A3730" s="443"/>
      <c r="B3730" s="438"/>
      <c r="C3730" s="441"/>
      <c r="D3730" s="441"/>
      <c r="E3730" s="441"/>
      <c r="I3730" s="442"/>
      <c r="Q3730" s="443"/>
      <c r="S3730" s="443"/>
      <c r="T3730" s="441"/>
      <c r="U3730" s="444"/>
      <c r="V3730" s="438"/>
      <c r="W3730" s="443"/>
      <c r="X3730" s="443"/>
      <c r="Y3730" s="441"/>
      <c r="Z3730" s="445"/>
      <c r="AA3730" s="441"/>
      <c r="AB3730" s="443"/>
      <c r="AC3730" s="441"/>
      <c r="AD3730" s="444"/>
      <c r="AG3730" s="441"/>
      <c r="AH3730" s="441"/>
      <c r="AI3730" s="443"/>
      <c r="AL3730" s="441"/>
      <c r="AN3730" s="441"/>
      <c r="AO3730" s="443"/>
      <c r="AP3730" s="441"/>
      <c r="AQ3730" s="441"/>
      <c r="AR3730" s="441"/>
      <c r="AS3730" s="441"/>
      <c r="AT3730" s="441"/>
      <c r="AU3730" s="441"/>
      <c r="AV3730" s="443"/>
      <c r="AW3730" s="442"/>
      <c r="AY3730" s="441"/>
      <c r="BC3730" s="441"/>
      <c r="BD3730" s="441"/>
      <c r="BE3730" s="441"/>
      <c r="BF3730" s="441"/>
      <c r="BG3730" s="441"/>
      <c r="BH3730" s="441"/>
      <c r="BI3730" s="441"/>
      <c r="BJ3730" s="441"/>
      <c r="BK3730" s="441"/>
    </row>
    <row r="3731" spans="1:63" x14ac:dyDescent="0.25">
      <c r="A3731" s="443"/>
      <c r="B3731" s="438"/>
      <c r="C3731" s="441"/>
      <c r="D3731" s="441"/>
      <c r="E3731" s="441"/>
      <c r="I3731" s="442"/>
      <c r="Q3731" s="443"/>
      <c r="S3731" s="443"/>
      <c r="T3731" s="441"/>
      <c r="U3731" s="444"/>
      <c r="V3731" s="438"/>
      <c r="W3731" s="443"/>
      <c r="X3731" s="443"/>
      <c r="Y3731" s="441"/>
      <c r="Z3731" s="445"/>
      <c r="AA3731" s="441"/>
      <c r="AB3731" s="443"/>
      <c r="AC3731" s="441"/>
      <c r="AD3731" s="444"/>
      <c r="AG3731" s="441"/>
      <c r="AH3731" s="441"/>
      <c r="AI3731" s="443"/>
      <c r="AL3731" s="441"/>
      <c r="AN3731" s="441"/>
      <c r="AO3731" s="443"/>
      <c r="AP3731" s="441"/>
      <c r="AQ3731" s="441"/>
      <c r="AR3731" s="441"/>
      <c r="AS3731" s="441"/>
      <c r="AT3731" s="441"/>
      <c r="AU3731" s="441"/>
      <c r="AV3731" s="443"/>
      <c r="AW3731" s="442"/>
      <c r="AY3731" s="441"/>
      <c r="BC3731" s="441"/>
      <c r="BD3731" s="441"/>
      <c r="BE3731" s="441"/>
      <c r="BF3731" s="441"/>
      <c r="BG3731" s="441"/>
      <c r="BH3731" s="441"/>
      <c r="BI3731" s="441"/>
      <c r="BJ3731" s="441"/>
      <c r="BK3731" s="441"/>
    </row>
    <row r="3732" spans="1:63" x14ac:dyDescent="0.25">
      <c r="A3732" s="443"/>
      <c r="B3732" s="438"/>
      <c r="C3732" s="441"/>
      <c r="D3732" s="441"/>
      <c r="E3732" s="441"/>
      <c r="I3732" s="442"/>
      <c r="Q3732" s="443"/>
      <c r="S3732" s="443"/>
      <c r="T3732" s="441"/>
      <c r="U3732" s="444"/>
      <c r="V3732" s="438"/>
      <c r="W3732" s="443"/>
      <c r="X3732" s="443"/>
      <c r="Y3732" s="441"/>
      <c r="Z3732" s="445"/>
      <c r="AA3732" s="441"/>
      <c r="AB3732" s="443"/>
      <c r="AC3732" s="441"/>
      <c r="AD3732" s="444"/>
      <c r="AG3732" s="441"/>
      <c r="AH3732" s="441"/>
      <c r="AI3732" s="443"/>
      <c r="AL3732" s="441"/>
      <c r="AN3732" s="441"/>
      <c r="AO3732" s="443"/>
      <c r="AP3732" s="441"/>
      <c r="AQ3732" s="441"/>
      <c r="AR3732" s="441"/>
      <c r="AS3732" s="441"/>
      <c r="AT3732" s="441"/>
      <c r="AU3732" s="441"/>
      <c r="AV3732" s="443"/>
      <c r="AW3732" s="442"/>
      <c r="AY3732" s="441"/>
      <c r="BC3732" s="441"/>
      <c r="BD3732" s="441"/>
      <c r="BE3732" s="441"/>
      <c r="BF3732" s="441"/>
      <c r="BG3732" s="441"/>
      <c r="BH3732" s="441"/>
      <c r="BI3732" s="441"/>
      <c r="BJ3732" s="441"/>
      <c r="BK3732" s="441"/>
    </row>
    <row r="3733" spans="1:63" x14ac:dyDescent="0.25">
      <c r="A3733" s="443"/>
      <c r="B3733" s="438"/>
      <c r="C3733" s="441"/>
      <c r="D3733" s="441"/>
      <c r="E3733" s="441"/>
      <c r="I3733" s="442"/>
      <c r="Q3733" s="443"/>
      <c r="S3733" s="443"/>
      <c r="T3733" s="441"/>
      <c r="U3733" s="444"/>
      <c r="V3733" s="438"/>
      <c r="W3733" s="443"/>
      <c r="X3733" s="443"/>
      <c r="Y3733" s="441"/>
      <c r="Z3733" s="445"/>
      <c r="AA3733" s="441"/>
      <c r="AB3733" s="443"/>
      <c r="AC3733" s="441"/>
      <c r="AD3733" s="444"/>
      <c r="AG3733" s="441"/>
      <c r="AH3733" s="441"/>
      <c r="AI3733" s="443"/>
      <c r="AL3733" s="441"/>
      <c r="AN3733" s="441"/>
      <c r="AO3733" s="443"/>
      <c r="AP3733" s="441"/>
      <c r="AQ3733" s="441"/>
      <c r="AR3733" s="441"/>
      <c r="AS3733" s="441"/>
      <c r="AT3733" s="441"/>
      <c r="AU3733" s="441"/>
      <c r="AV3733" s="443"/>
      <c r="AW3733" s="442"/>
      <c r="AY3733" s="441"/>
      <c r="BC3733" s="441"/>
      <c r="BD3733" s="441"/>
      <c r="BE3733" s="441"/>
      <c r="BF3733" s="441"/>
      <c r="BG3733" s="441"/>
      <c r="BH3733" s="441"/>
      <c r="BI3733" s="441"/>
      <c r="BJ3733" s="441"/>
      <c r="BK3733" s="441"/>
    </row>
    <row r="3734" spans="1:63" x14ac:dyDescent="0.25">
      <c r="A3734" s="443"/>
      <c r="B3734" s="438"/>
      <c r="C3734" s="441"/>
      <c r="D3734" s="441"/>
      <c r="E3734" s="441"/>
      <c r="I3734" s="442"/>
      <c r="Q3734" s="443"/>
      <c r="S3734" s="443"/>
      <c r="T3734" s="441"/>
      <c r="U3734" s="444"/>
      <c r="V3734" s="438"/>
      <c r="W3734" s="443"/>
      <c r="X3734" s="443"/>
      <c r="Y3734" s="441"/>
      <c r="Z3734" s="445"/>
      <c r="AA3734" s="441"/>
      <c r="AB3734" s="443"/>
      <c r="AC3734" s="441"/>
      <c r="AD3734" s="444"/>
      <c r="AG3734" s="441"/>
      <c r="AH3734" s="441"/>
      <c r="AI3734" s="443"/>
      <c r="AL3734" s="441"/>
      <c r="AN3734" s="441"/>
      <c r="AO3734" s="443"/>
      <c r="AP3734" s="441"/>
      <c r="AQ3734" s="441"/>
      <c r="AR3734" s="441"/>
      <c r="AS3734" s="441"/>
      <c r="AT3734" s="441"/>
      <c r="AU3734" s="441"/>
      <c r="AV3734" s="443"/>
      <c r="AW3734" s="442"/>
      <c r="AY3734" s="441"/>
      <c r="BC3734" s="441"/>
      <c r="BD3734" s="441"/>
      <c r="BE3734" s="441"/>
      <c r="BF3734" s="441"/>
      <c r="BG3734" s="441"/>
      <c r="BH3734" s="441"/>
      <c r="BI3734" s="441"/>
      <c r="BJ3734" s="441"/>
      <c r="BK3734" s="441"/>
    </row>
    <row r="3735" spans="1:63" x14ac:dyDescent="0.25">
      <c r="A3735" s="443"/>
      <c r="B3735" s="438"/>
      <c r="C3735" s="441"/>
      <c r="D3735" s="441"/>
      <c r="E3735" s="441"/>
      <c r="I3735" s="442"/>
      <c r="Q3735" s="443"/>
      <c r="S3735" s="443"/>
      <c r="T3735" s="441"/>
      <c r="U3735" s="444"/>
      <c r="V3735" s="438"/>
      <c r="W3735" s="443"/>
      <c r="X3735" s="443"/>
      <c r="Y3735" s="441"/>
      <c r="Z3735" s="445"/>
      <c r="AA3735" s="441"/>
      <c r="AB3735" s="443"/>
      <c r="AC3735" s="441"/>
      <c r="AD3735" s="444"/>
      <c r="AG3735" s="441"/>
      <c r="AH3735" s="441"/>
      <c r="AI3735" s="443"/>
      <c r="AL3735" s="441"/>
      <c r="AN3735" s="441"/>
      <c r="AO3735" s="443"/>
      <c r="AP3735" s="441"/>
      <c r="AQ3735" s="441"/>
      <c r="AR3735" s="441"/>
      <c r="AS3735" s="441"/>
      <c r="AT3735" s="441"/>
      <c r="AU3735" s="441"/>
      <c r="AV3735" s="443"/>
      <c r="AW3735" s="442"/>
      <c r="AY3735" s="441"/>
      <c r="BC3735" s="441"/>
      <c r="BD3735" s="441"/>
      <c r="BE3735" s="441"/>
      <c r="BF3735" s="441"/>
      <c r="BG3735" s="441"/>
      <c r="BH3735" s="441"/>
      <c r="BI3735" s="441"/>
      <c r="BJ3735" s="441"/>
      <c r="BK3735" s="441"/>
    </row>
    <row r="3736" spans="1:63" x14ac:dyDescent="0.25">
      <c r="A3736" s="443"/>
      <c r="B3736" s="438"/>
      <c r="C3736" s="441"/>
      <c r="D3736" s="441"/>
      <c r="E3736" s="441"/>
      <c r="I3736" s="442"/>
      <c r="Q3736" s="443"/>
      <c r="S3736" s="443"/>
      <c r="T3736" s="441"/>
      <c r="U3736" s="444"/>
      <c r="V3736" s="438"/>
      <c r="W3736" s="443"/>
      <c r="X3736" s="443"/>
      <c r="Y3736" s="441"/>
      <c r="Z3736" s="445"/>
      <c r="AA3736" s="441"/>
      <c r="AB3736" s="443"/>
      <c r="AC3736" s="441"/>
      <c r="AD3736" s="444"/>
      <c r="AG3736" s="441"/>
      <c r="AH3736" s="441"/>
      <c r="AI3736" s="443"/>
      <c r="AL3736" s="441"/>
      <c r="AN3736" s="441"/>
      <c r="AO3736" s="443"/>
      <c r="AP3736" s="441"/>
      <c r="AQ3736" s="441"/>
      <c r="AR3736" s="441"/>
      <c r="AS3736" s="441"/>
      <c r="AT3736" s="441"/>
      <c r="AU3736" s="441"/>
      <c r="AV3736" s="443"/>
      <c r="AW3736" s="442"/>
      <c r="AY3736" s="441"/>
      <c r="BC3736" s="441"/>
      <c r="BD3736" s="441"/>
      <c r="BE3736" s="441"/>
      <c r="BF3736" s="441"/>
      <c r="BG3736" s="441"/>
      <c r="BH3736" s="441"/>
      <c r="BI3736" s="441"/>
      <c r="BJ3736" s="441"/>
      <c r="BK3736" s="441"/>
    </row>
    <row r="3737" spans="1:63" x14ac:dyDescent="0.25">
      <c r="A3737" s="443"/>
      <c r="B3737" s="438"/>
      <c r="C3737" s="441"/>
      <c r="D3737" s="441"/>
      <c r="E3737" s="441"/>
      <c r="I3737" s="442"/>
      <c r="Q3737" s="443"/>
      <c r="S3737" s="443"/>
      <c r="T3737" s="441"/>
      <c r="U3737" s="444"/>
      <c r="V3737" s="438"/>
      <c r="W3737" s="443"/>
      <c r="X3737" s="443"/>
      <c r="Y3737" s="441"/>
      <c r="Z3737" s="445"/>
      <c r="AA3737" s="441"/>
      <c r="AB3737" s="443"/>
      <c r="AC3737" s="441"/>
      <c r="AD3737" s="444"/>
      <c r="AG3737" s="441"/>
      <c r="AH3737" s="441"/>
      <c r="AI3737" s="443"/>
      <c r="AL3737" s="441"/>
      <c r="AN3737" s="441"/>
      <c r="AO3737" s="443"/>
      <c r="AP3737" s="441"/>
      <c r="AQ3737" s="441"/>
      <c r="AR3737" s="441"/>
      <c r="AS3737" s="441"/>
      <c r="AT3737" s="441"/>
      <c r="AU3737" s="441"/>
      <c r="AV3737" s="443"/>
      <c r="AW3737" s="442"/>
      <c r="AY3737" s="441"/>
      <c r="BC3737" s="441"/>
      <c r="BD3737" s="441"/>
      <c r="BE3737" s="441"/>
      <c r="BF3737" s="441"/>
      <c r="BG3737" s="441"/>
      <c r="BH3737" s="441"/>
      <c r="BI3737" s="441"/>
      <c r="BJ3737" s="441"/>
      <c r="BK3737" s="441"/>
    </row>
    <row r="3738" spans="1:63" x14ac:dyDescent="0.25">
      <c r="A3738" s="443"/>
      <c r="B3738" s="438"/>
      <c r="C3738" s="441"/>
      <c r="D3738" s="441"/>
      <c r="E3738" s="441"/>
      <c r="I3738" s="442"/>
      <c r="Q3738" s="443"/>
      <c r="S3738" s="443"/>
      <c r="T3738" s="441"/>
      <c r="U3738" s="444"/>
      <c r="V3738" s="438"/>
      <c r="W3738" s="443"/>
      <c r="X3738" s="443"/>
      <c r="Y3738" s="441"/>
      <c r="Z3738" s="445"/>
      <c r="AA3738" s="441"/>
      <c r="AB3738" s="443"/>
      <c r="AC3738" s="441"/>
      <c r="AD3738" s="444"/>
      <c r="AG3738" s="441"/>
      <c r="AH3738" s="441"/>
      <c r="AI3738" s="443"/>
      <c r="AL3738" s="441"/>
      <c r="AN3738" s="441"/>
      <c r="AO3738" s="443"/>
      <c r="AP3738" s="441"/>
      <c r="AQ3738" s="441"/>
      <c r="AR3738" s="441"/>
      <c r="AS3738" s="441"/>
      <c r="AT3738" s="441"/>
      <c r="AU3738" s="441"/>
      <c r="AV3738" s="443"/>
      <c r="AW3738" s="442"/>
      <c r="AY3738" s="441"/>
      <c r="BC3738" s="441"/>
      <c r="BD3738" s="441"/>
      <c r="BE3738" s="441"/>
      <c r="BF3738" s="441"/>
      <c r="BG3738" s="441"/>
      <c r="BH3738" s="441"/>
      <c r="BI3738" s="441"/>
      <c r="BJ3738" s="441"/>
      <c r="BK3738" s="441"/>
    </row>
    <row r="3739" spans="1:63" x14ac:dyDescent="0.25">
      <c r="A3739" s="443"/>
      <c r="B3739" s="438"/>
      <c r="C3739" s="441"/>
      <c r="D3739" s="441"/>
      <c r="E3739" s="441"/>
      <c r="I3739" s="442"/>
      <c r="Q3739" s="443"/>
      <c r="S3739" s="443"/>
      <c r="T3739" s="441"/>
      <c r="U3739" s="444"/>
      <c r="V3739" s="438"/>
      <c r="W3739" s="443"/>
      <c r="X3739" s="443"/>
      <c r="Y3739" s="441"/>
      <c r="Z3739" s="445"/>
      <c r="AA3739" s="441"/>
      <c r="AB3739" s="443"/>
      <c r="AC3739" s="441"/>
      <c r="AD3739" s="444"/>
      <c r="AG3739" s="441"/>
      <c r="AH3739" s="441"/>
      <c r="AI3739" s="443"/>
      <c r="AL3739" s="441"/>
      <c r="AN3739" s="441"/>
      <c r="AO3739" s="443"/>
      <c r="AP3739" s="441"/>
      <c r="AQ3739" s="441"/>
      <c r="AR3739" s="441"/>
      <c r="AS3739" s="441"/>
      <c r="AT3739" s="441"/>
      <c r="AU3739" s="441"/>
      <c r="AV3739" s="443"/>
      <c r="AW3739" s="442"/>
      <c r="AY3739" s="441"/>
      <c r="BC3739" s="441"/>
      <c r="BD3739" s="441"/>
      <c r="BE3739" s="441"/>
      <c r="BF3739" s="441"/>
      <c r="BG3739" s="441"/>
      <c r="BH3739" s="441"/>
      <c r="BI3739" s="441"/>
      <c r="BJ3739" s="441"/>
      <c r="BK3739" s="441"/>
    </row>
    <row r="3740" spans="1:63" x14ac:dyDescent="0.25">
      <c r="A3740" s="443"/>
      <c r="B3740" s="438"/>
      <c r="C3740" s="441"/>
      <c r="D3740" s="441"/>
      <c r="E3740" s="441"/>
      <c r="I3740" s="442"/>
      <c r="Q3740" s="443"/>
      <c r="S3740" s="443"/>
      <c r="T3740" s="441"/>
      <c r="U3740" s="444"/>
      <c r="V3740" s="438"/>
      <c r="W3740" s="443"/>
      <c r="X3740" s="443"/>
      <c r="Y3740" s="441"/>
      <c r="Z3740" s="445"/>
      <c r="AA3740" s="441"/>
      <c r="AB3740" s="443"/>
      <c r="AC3740" s="441"/>
      <c r="AD3740" s="444"/>
      <c r="AG3740" s="441"/>
      <c r="AH3740" s="441"/>
      <c r="AI3740" s="443"/>
      <c r="AL3740" s="441"/>
      <c r="AN3740" s="441"/>
      <c r="AO3740" s="443"/>
      <c r="AP3740" s="441"/>
      <c r="AQ3740" s="441"/>
      <c r="AR3740" s="441"/>
      <c r="AS3740" s="441"/>
      <c r="AT3740" s="441"/>
      <c r="AU3740" s="441"/>
      <c r="AV3740" s="443"/>
      <c r="AW3740" s="442"/>
      <c r="AY3740" s="441"/>
      <c r="BC3740" s="441"/>
      <c r="BD3740" s="441"/>
      <c r="BE3740" s="441"/>
      <c r="BF3740" s="441"/>
      <c r="BG3740" s="441"/>
      <c r="BH3740" s="441"/>
      <c r="BI3740" s="441"/>
      <c r="BJ3740" s="441"/>
      <c r="BK3740" s="441"/>
    </row>
    <row r="3741" spans="1:63" x14ac:dyDescent="0.25">
      <c r="A3741" s="443"/>
      <c r="B3741" s="438"/>
      <c r="C3741" s="441"/>
      <c r="D3741" s="441"/>
      <c r="E3741" s="441"/>
      <c r="I3741" s="442"/>
      <c r="Q3741" s="443"/>
      <c r="S3741" s="443"/>
      <c r="T3741" s="441"/>
      <c r="U3741" s="444"/>
      <c r="V3741" s="438"/>
      <c r="W3741" s="443"/>
      <c r="X3741" s="443"/>
      <c r="Y3741" s="441"/>
      <c r="Z3741" s="445"/>
      <c r="AA3741" s="441"/>
      <c r="AB3741" s="443"/>
      <c r="AC3741" s="441"/>
      <c r="AD3741" s="444"/>
      <c r="AG3741" s="441"/>
      <c r="AH3741" s="441"/>
      <c r="AI3741" s="443"/>
      <c r="AL3741" s="441"/>
      <c r="AN3741" s="441"/>
      <c r="AO3741" s="443"/>
      <c r="AP3741" s="441"/>
      <c r="AQ3741" s="441"/>
      <c r="AR3741" s="441"/>
      <c r="AS3741" s="441"/>
      <c r="AT3741" s="441"/>
      <c r="AU3741" s="441"/>
      <c r="AV3741" s="443"/>
      <c r="AW3741" s="442"/>
      <c r="AY3741" s="441"/>
      <c r="BC3741" s="441"/>
      <c r="BD3741" s="441"/>
      <c r="BE3741" s="441"/>
      <c r="BF3741" s="441"/>
      <c r="BG3741" s="441"/>
      <c r="BH3741" s="441"/>
      <c r="BI3741" s="441"/>
      <c r="BJ3741" s="441"/>
      <c r="BK3741" s="441"/>
    </row>
    <row r="3742" spans="1:63" x14ac:dyDescent="0.25">
      <c r="A3742" s="443"/>
      <c r="B3742" s="438"/>
      <c r="C3742" s="441"/>
      <c r="D3742" s="441"/>
      <c r="E3742" s="441"/>
      <c r="I3742" s="442"/>
      <c r="Q3742" s="443"/>
      <c r="S3742" s="443"/>
      <c r="T3742" s="441"/>
      <c r="U3742" s="444"/>
      <c r="V3742" s="438"/>
      <c r="W3742" s="443"/>
      <c r="X3742" s="443"/>
      <c r="Y3742" s="441"/>
      <c r="Z3742" s="445"/>
      <c r="AA3742" s="441"/>
      <c r="AB3742" s="443"/>
      <c r="AC3742" s="441"/>
      <c r="AD3742" s="444"/>
      <c r="AG3742" s="441"/>
      <c r="AH3742" s="441"/>
      <c r="AI3742" s="443"/>
      <c r="AL3742" s="441"/>
      <c r="AN3742" s="441"/>
      <c r="AO3742" s="443"/>
      <c r="AP3742" s="441"/>
      <c r="AQ3742" s="441"/>
      <c r="AR3742" s="441"/>
      <c r="AS3742" s="441"/>
      <c r="AT3742" s="441"/>
      <c r="AU3742" s="441"/>
      <c r="AV3742" s="443"/>
      <c r="AW3742" s="442"/>
      <c r="AY3742" s="441"/>
      <c r="BC3742" s="441"/>
      <c r="BD3742" s="441"/>
      <c r="BE3742" s="441"/>
      <c r="BF3742" s="441"/>
      <c r="BG3742" s="441"/>
      <c r="BH3742" s="441"/>
      <c r="BI3742" s="441"/>
      <c r="BJ3742" s="441"/>
      <c r="BK3742" s="441"/>
    </row>
    <row r="3743" spans="1:63" x14ac:dyDescent="0.25">
      <c r="A3743" s="443"/>
      <c r="B3743" s="438"/>
      <c r="C3743" s="441"/>
      <c r="D3743" s="441"/>
      <c r="E3743" s="441"/>
      <c r="I3743" s="442"/>
      <c r="Q3743" s="443"/>
      <c r="S3743" s="443"/>
      <c r="T3743" s="441"/>
      <c r="U3743" s="444"/>
      <c r="V3743" s="438"/>
      <c r="W3743" s="443"/>
      <c r="X3743" s="443"/>
      <c r="Y3743" s="441"/>
      <c r="Z3743" s="445"/>
      <c r="AA3743" s="441"/>
      <c r="AB3743" s="443"/>
      <c r="AC3743" s="441"/>
      <c r="AD3743" s="444"/>
      <c r="AG3743" s="441"/>
      <c r="AH3743" s="441"/>
      <c r="AI3743" s="443"/>
      <c r="AL3743" s="441"/>
      <c r="AN3743" s="441"/>
      <c r="AO3743" s="443"/>
      <c r="AP3743" s="441"/>
      <c r="AQ3743" s="441"/>
      <c r="AR3743" s="441"/>
      <c r="AS3743" s="441"/>
      <c r="AT3743" s="441"/>
      <c r="AU3743" s="441"/>
      <c r="AV3743" s="443"/>
      <c r="AW3743" s="442"/>
      <c r="AY3743" s="441"/>
      <c r="BC3743" s="441"/>
      <c r="BD3743" s="441"/>
      <c r="BE3743" s="441"/>
      <c r="BF3743" s="441"/>
      <c r="BG3743" s="441"/>
      <c r="BH3743" s="441"/>
      <c r="BI3743" s="441"/>
      <c r="BJ3743" s="441"/>
      <c r="BK3743" s="441"/>
    </row>
    <row r="3744" spans="1:63" x14ac:dyDescent="0.25">
      <c r="A3744" s="443"/>
      <c r="B3744" s="438"/>
      <c r="C3744" s="441"/>
      <c r="D3744" s="441"/>
      <c r="E3744" s="441"/>
      <c r="I3744" s="442"/>
      <c r="Q3744" s="443"/>
      <c r="S3744" s="443"/>
      <c r="T3744" s="441"/>
      <c r="U3744" s="444"/>
      <c r="V3744" s="438"/>
      <c r="W3744" s="443"/>
      <c r="X3744" s="443"/>
      <c r="Y3744" s="441"/>
      <c r="Z3744" s="445"/>
      <c r="AA3744" s="441"/>
      <c r="AB3744" s="443"/>
      <c r="AC3744" s="441"/>
      <c r="AD3744" s="444"/>
      <c r="AG3744" s="441"/>
      <c r="AH3744" s="441"/>
      <c r="AI3744" s="443"/>
      <c r="AL3744" s="441"/>
      <c r="AN3744" s="441"/>
      <c r="AO3744" s="443"/>
      <c r="AP3744" s="441"/>
      <c r="AQ3744" s="441"/>
      <c r="AR3744" s="441"/>
      <c r="AS3744" s="441"/>
      <c r="AT3744" s="441"/>
      <c r="AU3744" s="441"/>
      <c r="AV3744" s="443"/>
      <c r="AW3744" s="442"/>
      <c r="AY3744" s="441"/>
      <c r="BC3744" s="441"/>
      <c r="BD3744" s="441"/>
      <c r="BE3744" s="441"/>
      <c r="BF3744" s="441"/>
      <c r="BG3744" s="441"/>
      <c r="BH3744" s="441"/>
      <c r="BI3744" s="441"/>
      <c r="BJ3744" s="441"/>
      <c r="BK3744" s="441"/>
    </row>
    <row r="3745" spans="1:63" x14ac:dyDescent="0.25">
      <c r="A3745" s="443"/>
      <c r="B3745" s="438"/>
      <c r="C3745" s="441"/>
      <c r="D3745" s="441"/>
      <c r="E3745" s="441"/>
      <c r="I3745" s="442"/>
      <c r="Q3745" s="443"/>
      <c r="S3745" s="443"/>
      <c r="T3745" s="441"/>
      <c r="U3745" s="444"/>
      <c r="V3745" s="438"/>
      <c r="W3745" s="443"/>
      <c r="X3745" s="443"/>
      <c r="Y3745" s="441"/>
      <c r="Z3745" s="445"/>
      <c r="AA3745" s="441"/>
      <c r="AB3745" s="443"/>
      <c r="AC3745" s="441"/>
      <c r="AD3745" s="444"/>
      <c r="AG3745" s="441"/>
      <c r="AH3745" s="441"/>
      <c r="AI3745" s="443"/>
      <c r="AL3745" s="441"/>
      <c r="AN3745" s="441"/>
      <c r="AO3745" s="443"/>
      <c r="AP3745" s="441"/>
      <c r="AQ3745" s="441"/>
      <c r="AR3745" s="441"/>
      <c r="AS3745" s="441"/>
      <c r="AT3745" s="441"/>
      <c r="AU3745" s="441"/>
      <c r="AV3745" s="443"/>
      <c r="AW3745" s="442"/>
      <c r="AY3745" s="441"/>
      <c r="BC3745" s="441"/>
      <c r="BD3745" s="441"/>
      <c r="BE3745" s="441"/>
      <c r="BF3745" s="441"/>
      <c r="BG3745" s="441"/>
      <c r="BH3745" s="441"/>
      <c r="BI3745" s="441"/>
      <c r="BJ3745" s="441"/>
      <c r="BK3745" s="441"/>
    </row>
    <row r="3746" spans="1:63" x14ac:dyDescent="0.25">
      <c r="A3746" s="443"/>
      <c r="B3746" s="438"/>
      <c r="C3746" s="441"/>
      <c r="D3746" s="441"/>
      <c r="E3746" s="441"/>
      <c r="I3746" s="442"/>
      <c r="Q3746" s="443"/>
      <c r="S3746" s="443"/>
      <c r="T3746" s="441"/>
      <c r="U3746" s="444"/>
      <c r="V3746" s="438"/>
      <c r="W3746" s="443"/>
      <c r="X3746" s="443"/>
      <c r="Y3746" s="441"/>
      <c r="Z3746" s="445"/>
      <c r="AA3746" s="441"/>
      <c r="AB3746" s="443"/>
      <c r="AC3746" s="441"/>
      <c r="AD3746" s="444"/>
      <c r="AG3746" s="441"/>
      <c r="AH3746" s="441"/>
      <c r="AI3746" s="443"/>
      <c r="AL3746" s="441"/>
      <c r="AN3746" s="441"/>
      <c r="AO3746" s="443"/>
      <c r="AP3746" s="441"/>
      <c r="AQ3746" s="441"/>
      <c r="AR3746" s="441"/>
      <c r="AS3746" s="441"/>
      <c r="AT3746" s="441"/>
      <c r="AU3746" s="441"/>
      <c r="AV3746" s="443"/>
      <c r="AW3746" s="442"/>
      <c r="AY3746" s="441"/>
      <c r="BC3746" s="441"/>
      <c r="BD3746" s="441"/>
      <c r="BE3746" s="441"/>
      <c r="BF3746" s="441"/>
      <c r="BG3746" s="441"/>
      <c r="BH3746" s="441"/>
      <c r="BI3746" s="441"/>
      <c r="BJ3746" s="441"/>
      <c r="BK3746" s="441"/>
    </row>
    <row r="3747" spans="1:63" x14ac:dyDescent="0.25">
      <c r="A3747" s="443"/>
      <c r="B3747" s="438"/>
      <c r="C3747" s="441"/>
      <c r="D3747" s="441"/>
      <c r="E3747" s="441"/>
      <c r="I3747" s="442"/>
      <c r="Q3747" s="443"/>
      <c r="S3747" s="443"/>
      <c r="T3747" s="441"/>
      <c r="U3747" s="444"/>
      <c r="V3747" s="438"/>
      <c r="W3747" s="443"/>
      <c r="X3747" s="443"/>
      <c r="Y3747" s="441"/>
      <c r="Z3747" s="445"/>
      <c r="AA3747" s="441"/>
      <c r="AB3747" s="443"/>
      <c r="AC3747" s="441"/>
      <c r="AD3747" s="444"/>
      <c r="AG3747" s="441"/>
      <c r="AH3747" s="441"/>
      <c r="AI3747" s="443"/>
      <c r="AL3747" s="441"/>
      <c r="AN3747" s="441"/>
      <c r="AO3747" s="443"/>
      <c r="AP3747" s="441"/>
      <c r="AQ3747" s="441"/>
      <c r="AR3747" s="441"/>
      <c r="AS3747" s="441"/>
      <c r="AT3747" s="441"/>
      <c r="AU3747" s="441"/>
      <c r="AV3747" s="443"/>
      <c r="AW3747" s="442"/>
      <c r="AY3747" s="441"/>
      <c r="BC3747" s="441"/>
      <c r="BD3747" s="441"/>
      <c r="BE3747" s="441"/>
      <c r="BF3747" s="441"/>
      <c r="BG3747" s="441"/>
      <c r="BH3747" s="441"/>
      <c r="BI3747" s="441"/>
      <c r="BJ3747" s="441"/>
      <c r="BK3747" s="441"/>
    </row>
    <row r="3748" spans="1:63" x14ac:dyDescent="0.25">
      <c r="A3748" s="443"/>
      <c r="B3748" s="438"/>
      <c r="C3748" s="441"/>
      <c r="D3748" s="441"/>
      <c r="E3748" s="441"/>
      <c r="I3748" s="442"/>
      <c r="Q3748" s="443"/>
      <c r="S3748" s="443"/>
      <c r="T3748" s="441"/>
      <c r="U3748" s="444"/>
      <c r="V3748" s="438"/>
      <c r="W3748" s="443"/>
      <c r="X3748" s="443"/>
      <c r="Y3748" s="441"/>
      <c r="Z3748" s="445"/>
      <c r="AA3748" s="441"/>
      <c r="AB3748" s="443"/>
      <c r="AC3748" s="441"/>
      <c r="AD3748" s="444"/>
      <c r="AG3748" s="441"/>
      <c r="AH3748" s="441"/>
      <c r="AI3748" s="443"/>
      <c r="AL3748" s="441"/>
      <c r="AN3748" s="441"/>
      <c r="AO3748" s="443"/>
      <c r="AP3748" s="441"/>
      <c r="AQ3748" s="441"/>
      <c r="AR3748" s="441"/>
      <c r="AS3748" s="441"/>
      <c r="AT3748" s="441"/>
      <c r="AU3748" s="441"/>
      <c r="AV3748" s="443"/>
      <c r="AW3748" s="442"/>
      <c r="AY3748" s="441"/>
      <c r="BC3748" s="441"/>
      <c r="BD3748" s="441"/>
      <c r="BE3748" s="441"/>
      <c r="BF3748" s="441"/>
      <c r="BG3748" s="441"/>
      <c r="BH3748" s="441"/>
      <c r="BI3748" s="441"/>
      <c r="BJ3748" s="441"/>
      <c r="BK3748" s="441"/>
    </row>
    <row r="3749" spans="1:63" x14ac:dyDescent="0.25">
      <c r="A3749" s="443"/>
      <c r="B3749" s="438"/>
      <c r="C3749" s="441"/>
      <c r="D3749" s="441"/>
      <c r="E3749" s="441"/>
      <c r="I3749" s="442"/>
      <c r="Q3749" s="443"/>
      <c r="S3749" s="443"/>
      <c r="T3749" s="441"/>
      <c r="U3749" s="444"/>
      <c r="V3749" s="438"/>
      <c r="W3749" s="443"/>
      <c r="X3749" s="443"/>
      <c r="Y3749" s="441"/>
      <c r="Z3749" s="445"/>
      <c r="AA3749" s="441"/>
      <c r="AB3749" s="443"/>
      <c r="AC3749" s="441"/>
      <c r="AD3749" s="444"/>
      <c r="AG3749" s="441"/>
      <c r="AH3749" s="441"/>
      <c r="AI3749" s="443"/>
      <c r="AL3749" s="441"/>
      <c r="AN3749" s="441"/>
      <c r="AO3749" s="443"/>
      <c r="AP3749" s="441"/>
      <c r="AQ3749" s="441"/>
      <c r="AR3749" s="441"/>
      <c r="AS3749" s="441"/>
      <c r="AT3749" s="441"/>
      <c r="AU3749" s="441"/>
      <c r="AV3749" s="443"/>
      <c r="AW3749" s="442"/>
      <c r="AY3749" s="441"/>
      <c r="BC3749" s="441"/>
      <c r="BD3749" s="441"/>
      <c r="BE3749" s="441"/>
      <c r="BF3749" s="441"/>
      <c r="BG3749" s="441"/>
      <c r="BH3749" s="441"/>
      <c r="BI3749" s="441"/>
      <c r="BJ3749" s="441"/>
      <c r="BK3749" s="441"/>
    </row>
    <row r="3750" spans="1:63" x14ac:dyDescent="0.25">
      <c r="A3750" s="443"/>
      <c r="B3750" s="438"/>
      <c r="C3750" s="441"/>
      <c r="D3750" s="441"/>
      <c r="E3750" s="441"/>
      <c r="I3750" s="442"/>
      <c r="Q3750" s="443"/>
      <c r="S3750" s="443"/>
      <c r="T3750" s="441"/>
      <c r="U3750" s="444"/>
      <c r="V3750" s="438"/>
      <c r="W3750" s="443"/>
      <c r="X3750" s="443"/>
      <c r="Y3750" s="441"/>
      <c r="Z3750" s="445"/>
      <c r="AA3750" s="441"/>
      <c r="AB3750" s="443"/>
      <c r="AC3750" s="441"/>
      <c r="AD3750" s="444"/>
      <c r="AG3750" s="441"/>
      <c r="AH3750" s="441"/>
      <c r="AI3750" s="443"/>
      <c r="AL3750" s="441"/>
      <c r="AN3750" s="441"/>
      <c r="AO3750" s="443"/>
      <c r="AP3750" s="441"/>
      <c r="AQ3750" s="441"/>
      <c r="AR3750" s="441"/>
      <c r="AS3750" s="441"/>
      <c r="AT3750" s="441"/>
      <c r="AU3750" s="441"/>
      <c r="AV3750" s="443"/>
      <c r="AW3750" s="442"/>
      <c r="AY3750" s="441"/>
      <c r="BC3750" s="441"/>
      <c r="BD3750" s="441"/>
      <c r="BE3750" s="441"/>
      <c r="BF3750" s="441"/>
      <c r="BG3750" s="441"/>
      <c r="BH3750" s="441"/>
      <c r="BI3750" s="441"/>
      <c r="BJ3750" s="441"/>
      <c r="BK3750" s="441"/>
    </row>
    <row r="3751" spans="1:63" x14ac:dyDescent="0.25">
      <c r="A3751" s="443"/>
      <c r="B3751" s="438"/>
      <c r="C3751" s="441"/>
      <c r="D3751" s="441"/>
      <c r="E3751" s="441"/>
      <c r="I3751" s="442"/>
      <c r="Q3751" s="443"/>
      <c r="S3751" s="443"/>
      <c r="T3751" s="441"/>
      <c r="U3751" s="444"/>
      <c r="V3751" s="438"/>
      <c r="W3751" s="443"/>
      <c r="X3751" s="443"/>
      <c r="Y3751" s="441"/>
      <c r="Z3751" s="445"/>
      <c r="AA3751" s="441"/>
      <c r="AB3751" s="443"/>
      <c r="AC3751" s="441"/>
      <c r="AD3751" s="444"/>
      <c r="AG3751" s="441"/>
      <c r="AH3751" s="441"/>
      <c r="AI3751" s="443"/>
      <c r="AL3751" s="441"/>
      <c r="AN3751" s="441"/>
      <c r="AO3751" s="443"/>
      <c r="AP3751" s="441"/>
      <c r="AQ3751" s="441"/>
      <c r="AR3751" s="441"/>
      <c r="AS3751" s="441"/>
      <c r="AT3751" s="441"/>
      <c r="AU3751" s="441"/>
      <c r="AV3751" s="443"/>
      <c r="AW3751" s="442"/>
      <c r="AY3751" s="441"/>
      <c r="BC3751" s="441"/>
      <c r="BD3751" s="441"/>
      <c r="BE3751" s="441"/>
      <c r="BF3751" s="441"/>
      <c r="BG3751" s="441"/>
      <c r="BH3751" s="441"/>
      <c r="BI3751" s="441"/>
      <c r="BJ3751" s="441"/>
      <c r="BK3751" s="441"/>
    </row>
    <row r="3752" spans="1:63" x14ac:dyDescent="0.25">
      <c r="A3752" s="443"/>
      <c r="B3752" s="438"/>
      <c r="C3752" s="441"/>
      <c r="D3752" s="441"/>
      <c r="E3752" s="441"/>
      <c r="I3752" s="442"/>
      <c r="Q3752" s="443"/>
      <c r="S3752" s="443"/>
      <c r="T3752" s="441"/>
      <c r="U3752" s="444"/>
      <c r="V3752" s="438"/>
      <c r="W3752" s="443"/>
      <c r="X3752" s="443"/>
      <c r="Y3752" s="441"/>
      <c r="Z3752" s="445"/>
      <c r="AA3752" s="441"/>
      <c r="AB3752" s="443"/>
      <c r="AC3752" s="441"/>
      <c r="AD3752" s="444"/>
      <c r="AG3752" s="441"/>
      <c r="AH3752" s="441"/>
      <c r="AI3752" s="443"/>
      <c r="AL3752" s="441"/>
      <c r="AN3752" s="441"/>
      <c r="AO3752" s="443"/>
      <c r="AP3752" s="441"/>
      <c r="AQ3752" s="441"/>
      <c r="AR3752" s="441"/>
      <c r="AS3752" s="441"/>
      <c r="AT3752" s="441"/>
      <c r="AU3752" s="441"/>
      <c r="AV3752" s="443"/>
      <c r="AW3752" s="442"/>
      <c r="AY3752" s="441"/>
      <c r="BC3752" s="441"/>
      <c r="BD3752" s="441"/>
      <c r="BE3752" s="441"/>
      <c r="BF3752" s="441"/>
      <c r="BG3752" s="441"/>
      <c r="BH3752" s="441"/>
      <c r="BI3752" s="441"/>
      <c r="BJ3752" s="441"/>
      <c r="BK3752" s="441"/>
    </row>
    <row r="3753" spans="1:63" x14ac:dyDescent="0.25">
      <c r="A3753" s="443"/>
      <c r="B3753" s="438"/>
      <c r="C3753" s="441"/>
      <c r="D3753" s="441"/>
      <c r="E3753" s="441"/>
      <c r="I3753" s="442"/>
      <c r="Q3753" s="443"/>
      <c r="S3753" s="443"/>
      <c r="T3753" s="441"/>
      <c r="U3753" s="444"/>
      <c r="V3753" s="438"/>
      <c r="W3753" s="443"/>
      <c r="X3753" s="443"/>
      <c r="Y3753" s="441"/>
      <c r="Z3753" s="445"/>
      <c r="AA3753" s="441"/>
      <c r="AB3753" s="443"/>
      <c r="AC3753" s="441"/>
      <c r="AD3753" s="444"/>
      <c r="AG3753" s="441"/>
      <c r="AH3753" s="441"/>
      <c r="AI3753" s="443"/>
      <c r="AL3753" s="441"/>
      <c r="AN3753" s="441"/>
      <c r="AO3753" s="443"/>
      <c r="AP3753" s="441"/>
      <c r="AQ3753" s="441"/>
      <c r="AR3753" s="441"/>
      <c r="AS3753" s="441"/>
      <c r="AT3753" s="441"/>
      <c r="AU3753" s="441"/>
      <c r="AV3753" s="443"/>
      <c r="AW3753" s="442"/>
      <c r="AY3753" s="441"/>
      <c r="BC3753" s="441"/>
      <c r="BD3753" s="441"/>
      <c r="BE3753" s="441"/>
      <c r="BF3753" s="441"/>
      <c r="BG3753" s="441"/>
      <c r="BH3753" s="441"/>
      <c r="BI3753" s="441"/>
      <c r="BJ3753" s="441"/>
      <c r="BK3753" s="441"/>
    </row>
    <row r="3754" spans="1:63" x14ac:dyDescent="0.25">
      <c r="A3754" s="443"/>
      <c r="B3754" s="438"/>
      <c r="C3754" s="441"/>
      <c r="D3754" s="441"/>
      <c r="E3754" s="441"/>
      <c r="I3754" s="442"/>
      <c r="Q3754" s="443"/>
      <c r="S3754" s="443"/>
      <c r="T3754" s="441"/>
      <c r="U3754" s="444"/>
      <c r="V3754" s="438"/>
      <c r="W3754" s="443"/>
      <c r="X3754" s="443"/>
      <c r="Y3754" s="441"/>
      <c r="Z3754" s="445"/>
      <c r="AA3754" s="441"/>
      <c r="AB3754" s="443"/>
      <c r="AC3754" s="441"/>
      <c r="AD3754" s="444"/>
      <c r="AG3754" s="441"/>
      <c r="AH3754" s="441"/>
      <c r="AI3754" s="443"/>
      <c r="AL3754" s="441"/>
      <c r="AN3754" s="441"/>
      <c r="AO3754" s="443"/>
      <c r="AP3754" s="441"/>
      <c r="AQ3754" s="441"/>
      <c r="AR3754" s="441"/>
      <c r="AS3754" s="441"/>
      <c r="AT3754" s="441"/>
      <c r="AU3754" s="441"/>
      <c r="AV3754" s="443"/>
      <c r="AW3754" s="442"/>
      <c r="AY3754" s="441"/>
      <c r="BC3754" s="441"/>
      <c r="BD3754" s="441"/>
      <c r="BE3754" s="441"/>
      <c r="BF3754" s="441"/>
      <c r="BG3754" s="441"/>
      <c r="BH3754" s="441"/>
      <c r="BI3754" s="441"/>
      <c r="BJ3754" s="441"/>
      <c r="BK3754" s="441"/>
    </row>
    <row r="3755" spans="1:63" x14ac:dyDescent="0.25">
      <c r="A3755" s="443"/>
      <c r="B3755" s="438"/>
      <c r="C3755" s="441"/>
      <c r="D3755" s="441"/>
      <c r="E3755" s="441"/>
      <c r="I3755" s="442"/>
      <c r="Q3755" s="443"/>
      <c r="S3755" s="443"/>
      <c r="T3755" s="441"/>
      <c r="U3755" s="444"/>
      <c r="V3755" s="438"/>
      <c r="W3755" s="443"/>
      <c r="X3755" s="443"/>
      <c r="Y3755" s="441"/>
      <c r="Z3755" s="445"/>
      <c r="AA3755" s="441"/>
      <c r="AB3755" s="443"/>
      <c r="AC3755" s="441"/>
      <c r="AD3755" s="444"/>
      <c r="AG3755" s="441"/>
      <c r="AH3755" s="441"/>
      <c r="AI3755" s="443"/>
      <c r="AL3755" s="441"/>
      <c r="AN3755" s="441"/>
      <c r="AO3755" s="443"/>
      <c r="AP3755" s="441"/>
      <c r="AQ3755" s="441"/>
      <c r="AR3755" s="441"/>
      <c r="AS3755" s="441"/>
      <c r="AT3755" s="441"/>
      <c r="AU3755" s="441"/>
      <c r="AV3755" s="443"/>
      <c r="AW3755" s="442"/>
      <c r="AY3755" s="441"/>
      <c r="BC3755" s="441"/>
      <c r="BD3755" s="441"/>
      <c r="BE3755" s="441"/>
      <c r="BF3755" s="441"/>
      <c r="BG3755" s="441"/>
      <c r="BH3755" s="441"/>
      <c r="BI3755" s="441"/>
      <c r="BJ3755" s="441"/>
      <c r="BK3755" s="441"/>
    </row>
    <row r="3756" spans="1:63" x14ac:dyDescent="0.25">
      <c r="A3756" s="443"/>
      <c r="B3756" s="438"/>
      <c r="C3756" s="441"/>
      <c r="D3756" s="441"/>
      <c r="E3756" s="441"/>
      <c r="I3756" s="442"/>
      <c r="Q3756" s="443"/>
      <c r="S3756" s="443"/>
      <c r="T3756" s="441"/>
      <c r="U3756" s="444"/>
      <c r="V3756" s="438"/>
      <c r="W3756" s="443"/>
      <c r="X3756" s="443"/>
      <c r="Y3756" s="441"/>
      <c r="Z3756" s="445"/>
      <c r="AA3756" s="441"/>
      <c r="AB3756" s="443"/>
      <c r="AC3756" s="441"/>
      <c r="AD3756" s="444"/>
      <c r="AG3756" s="441"/>
      <c r="AH3756" s="441"/>
      <c r="AI3756" s="443"/>
      <c r="AL3756" s="441"/>
      <c r="AN3756" s="441"/>
      <c r="AO3756" s="443"/>
      <c r="AP3756" s="441"/>
      <c r="AQ3756" s="441"/>
      <c r="AR3756" s="441"/>
      <c r="AS3756" s="441"/>
      <c r="AT3756" s="441"/>
      <c r="AU3756" s="441"/>
      <c r="AV3756" s="443"/>
      <c r="AW3756" s="442"/>
      <c r="AY3756" s="441"/>
      <c r="BC3756" s="441"/>
      <c r="BD3756" s="441"/>
      <c r="BE3756" s="441"/>
      <c r="BF3756" s="441"/>
      <c r="BG3756" s="441"/>
      <c r="BH3756" s="441"/>
      <c r="BI3756" s="441"/>
      <c r="BJ3756" s="441"/>
      <c r="BK3756" s="441"/>
    </row>
    <row r="3757" spans="1:63" x14ac:dyDescent="0.25">
      <c r="A3757" s="443"/>
      <c r="B3757" s="438"/>
      <c r="C3757" s="441"/>
      <c r="D3757" s="441"/>
      <c r="E3757" s="441"/>
      <c r="I3757" s="442"/>
      <c r="Q3757" s="443"/>
      <c r="S3757" s="443"/>
      <c r="T3757" s="441"/>
      <c r="U3757" s="444"/>
      <c r="V3757" s="438"/>
      <c r="W3757" s="443"/>
      <c r="X3757" s="443"/>
      <c r="Y3757" s="441"/>
      <c r="Z3757" s="445"/>
      <c r="AA3757" s="441"/>
      <c r="AB3757" s="443"/>
      <c r="AC3757" s="441"/>
      <c r="AD3757" s="444"/>
      <c r="AG3757" s="441"/>
      <c r="AH3757" s="441"/>
      <c r="AI3757" s="443"/>
      <c r="AL3757" s="441"/>
      <c r="AN3757" s="441"/>
      <c r="AO3757" s="443"/>
      <c r="AP3757" s="441"/>
      <c r="AQ3757" s="441"/>
      <c r="AR3757" s="441"/>
      <c r="AS3757" s="441"/>
      <c r="AT3757" s="441"/>
      <c r="AU3757" s="441"/>
      <c r="AV3757" s="443"/>
      <c r="AW3757" s="442"/>
      <c r="AY3757" s="441"/>
      <c r="BC3757" s="441"/>
      <c r="BD3757" s="441"/>
      <c r="BE3757" s="441"/>
      <c r="BF3757" s="441"/>
      <c r="BG3757" s="441"/>
      <c r="BH3757" s="441"/>
      <c r="BI3757" s="441"/>
      <c r="BJ3757" s="441"/>
      <c r="BK3757" s="441"/>
    </row>
    <row r="3758" spans="1:63" x14ac:dyDescent="0.25">
      <c r="A3758" s="443"/>
      <c r="B3758" s="438"/>
      <c r="C3758" s="441"/>
      <c r="D3758" s="441"/>
      <c r="E3758" s="441"/>
      <c r="I3758" s="442"/>
      <c r="Q3758" s="443"/>
      <c r="S3758" s="443"/>
      <c r="T3758" s="441"/>
      <c r="U3758" s="444"/>
      <c r="V3758" s="438"/>
      <c r="W3758" s="443"/>
      <c r="X3758" s="443"/>
      <c r="Y3758" s="441"/>
      <c r="Z3758" s="445"/>
      <c r="AA3758" s="441"/>
      <c r="AB3758" s="443"/>
      <c r="AC3758" s="441"/>
      <c r="AD3758" s="444"/>
      <c r="AG3758" s="441"/>
      <c r="AH3758" s="441"/>
      <c r="AI3758" s="443"/>
      <c r="AL3758" s="441"/>
      <c r="AN3758" s="441"/>
      <c r="AO3758" s="443"/>
      <c r="AP3758" s="441"/>
      <c r="AQ3758" s="441"/>
      <c r="AR3758" s="441"/>
      <c r="AS3758" s="441"/>
      <c r="AT3758" s="441"/>
      <c r="AU3758" s="441"/>
      <c r="AV3758" s="443"/>
      <c r="AW3758" s="442"/>
      <c r="AY3758" s="441"/>
      <c r="BC3758" s="441"/>
      <c r="BD3758" s="441"/>
      <c r="BE3758" s="441"/>
      <c r="BF3758" s="441"/>
      <c r="BG3758" s="441"/>
      <c r="BH3758" s="441"/>
      <c r="BI3758" s="441"/>
      <c r="BJ3758" s="441"/>
      <c r="BK3758" s="441"/>
    </row>
    <row r="3759" spans="1:63" x14ac:dyDescent="0.25">
      <c r="A3759" s="443"/>
      <c r="B3759" s="438"/>
      <c r="C3759" s="441"/>
      <c r="D3759" s="441"/>
      <c r="E3759" s="441"/>
      <c r="I3759" s="442"/>
      <c r="Q3759" s="443"/>
      <c r="S3759" s="443"/>
      <c r="T3759" s="441"/>
      <c r="U3759" s="444"/>
      <c r="V3759" s="438"/>
      <c r="W3759" s="443"/>
      <c r="X3759" s="443"/>
      <c r="Y3759" s="441"/>
      <c r="Z3759" s="445"/>
      <c r="AA3759" s="441"/>
      <c r="AB3759" s="443"/>
      <c r="AC3759" s="441"/>
      <c r="AD3759" s="444"/>
      <c r="AG3759" s="441"/>
      <c r="AH3759" s="441"/>
      <c r="AI3759" s="443"/>
      <c r="AL3759" s="441"/>
      <c r="AN3759" s="441"/>
      <c r="AO3759" s="443"/>
      <c r="AP3759" s="441"/>
      <c r="AQ3759" s="441"/>
      <c r="AR3759" s="441"/>
      <c r="AS3759" s="441"/>
      <c r="AT3759" s="441"/>
      <c r="AU3759" s="441"/>
      <c r="AV3759" s="443"/>
      <c r="AW3759" s="442"/>
      <c r="AY3759" s="441"/>
      <c r="BC3759" s="441"/>
      <c r="BD3759" s="441"/>
      <c r="BE3759" s="441"/>
      <c r="BF3759" s="441"/>
      <c r="BG3759" s="441"/>
      <c r="BH3759" s="441"/>
      <c r="BI3759" s="441"/>
      <c r="BJ3759" s="441"/>
      <c r="BK3759" s="441"/>
    </row>
    <row r="3760" spans="1:63" x14ac:dyDescent="0.25">
      <c r="A3760" s="443"/>
      <c r="B3760" s="438"/>
      <c r="C3760" s="441"/>
      <c r="D3760" s="441"/>
      <c r="E3760" s="441"/>
      <c r="I3760" s="442"/>
      <c r="Q3760" s="443"/>
      <c r="S3760" s="443"/>
      <c r="T3760" s="441"/>
      <c r="U3760" s="444"/>
      <c r="V3760" s="438"/>
      <c r="W3760" s="443"/>
      <c r="X3760" s="443"/>
      <c r="Y3760" s="441"/>
      <c r="Z3760" s="445"/>
      <c r="AA3760" s="441"/>
      <c r="AB3760" s="443"/>
      <c r="AC3760" s="441"/>
      <c r="AD3760" s="444"/>
      <c r="AG3760" s="441"/>
      <c r="AH3760" s="441"/>
      <c r="AI3760" s="443"/>
      <c r="AL3760" s="441"/>
      <c r="AN3760" s="441"/>
      <c r="AO3760" s="443"/>
      <c r="AP3760" s="441"/>
      <c r="AQ3760" s="441"/>
      <c r="AR3760" s="441"/>
      <c r="AS3760" s="441"/>
      <c r="AT3760" s="441"/>
      <c r="AU3760" s="441"/>
      <c r="AV3760" s="443"/>
      <c r="AW3760" s="442"/>
      <c r="AY3760" s="441"/>
      <c r="BC3760" s="441"/>
      <c r="BD3760" s="441"/>
      <c r="BE3760" s="441"/>
      <c r="BF3760" s="441"/>
      <c r="BG3760" s="441"/>
      <c r="BH3760" s="441"/>
      <c r="BI3760" s="441"/>
      <c r="BJ3760" s="441"/>
      <c r="BK3760" s="441"/>
    </row>
    <row r="3761" spans="1:63" x14ac:dyDescent="0.25">
      <c r="A3761" s="443"/>
      <c r="B3761" s="438"/>
      <c r="C3761" s="441"/>
      <c r="D3761" s="441"/>
      <c r="E3761" s="441"/>
      <c r="I3761" s="442"/>
      <c r="Q3761" s="443"/>
      <c r="S3761" s="443"/>
      <c r="T3761" s="441"/>
      <c r="U3761" s="444"/>
      <c r="V3761" s="438"/>
      <c r="W3761" s="443"/>
      <c r="X3761" s="443"/>
      <c r="Y3761" s="441"/>
      <c r="Z3761" s="445"/>
      <c r="AA3761" s="441"/>
      <c r="AB3761" s="443"/>
      <c r="AC3761" s="441"/>
      <c r="AD3761" s="444"/>
      <c r="AG3761" s="441"/>
      <c r="AH3761" s="441"/>
      <c r="AI3761" s="443"/>
      <c r="AL3761" s="441"/>
      <c r="AN3761" s="441"/>
      <c r="AO3761" s="443"/>
      <c r="AP3761" s="441"/>
      <c r="AQ3761" s="441"/>
      <c r="AR3761" s="441"/>
      <c r="AS3761" s="441"/>
      <c r="AT3761" s="441"/>
      <c r="AU3761" s="441"/>
      <c r="AV3761" s="443"/>
      <c r="AW3761" s="442"/>
      <c r="AY3761" s="441"/>
      <c r="BC3761" s="441"/>
      <c r="BD3761" s="441"/>
      <c r="BE3761" s="441"/>
      <c r="BF3761" s="441"/>
      <c r="BG3761" s="441"/>
      <c r="BH3761" s="441"/>
      <c r="BI3761" s="441"/>
      <c r="BJ3761" s="441"/>
      <c r="BK3761" s="441"/>
    </row>
    <row r="3762" spans="1:63" x14ac:dyDescent="0.25">
      <c r="A3762" s="443"/>
      <c r="B3762" s="438"/>
      <c r="C3762" s="441"/>
      <c r="D3762" s="441"/>
      <c r="E3762" s="441"/>
      <c r="I3762" s="442"/>
      <c r="Q3762" s="443"/>
      <c r="S3762" s="443"/>
      <c r="T3762" s="441"/>
      <c r="U3762" s="444"/>
      <c r="V3762" s="438"/>
      <c r="W3762" s="443"/>
      <c r="X3762" s="443"/>
      <c r="Y3762" s="441"/>
      <c r="Z3762" s="445"/>
      <c r="AA3762" s="441"/>
      <c r="AB3762" s="443"/>
      <c r="AC3762" s="441"/>
      <c r="AD3762" s="444"/>
      <c r="AG3762" s="441"/>
      <c r="AH3762" s="441"/>
      <c r="AI3762" s="443"/>
      <c r="AL3762" s="441"/>
      <c r="AN3762" s="441"/>
      <c r="AO3762" s="443"/>
      <c r="AP3762" s="441"/>
      <c r="AQ3762" s="441"/>
      <c r="AR3762" s="441"/>
      <c r="AS3762" s="441"/>
      <c r="AT3762" s="441"/>
      <c r="AU3762" s="441"/>
      <c r="AV3762" s="443"/>
      <c r="AW3762" s="442"/>
      <c r="AY3762" s="441"/>
      <c r="BC3762" s="441"/>
      <c r="BD3762" s="441"/>
      <c r="BE3762" s="441"/>
      <c r="BF3762" s="441"/>
      <c r="BG3762" s="441"/>
      <c r="BH3762" s="441"/>
      <c r="BI3762" s="441"/>
      <c r="BJ3762" s="441"/>
      <c r="BK3762" s="441"/>
    </row>
    <row r="3763" spans="1:63" x14ac:dyDescent="0.25">
      <c r="A3763" s="443"/>
      <c r="B3763" s="438"/>
      <c r="C3763" s="441"/>
      <c r="D3763" s="441"/>
      <c r="E3763" s="441"/>
      <c r="I3763" s="442"/>
      <c r="Q3763" s="443"/>
      <c r="S3763" s="443"/>
      <c r="T3763" s="441"/>
      <c r="U3763" s="444"/>
      <c r="V3763" s="438"/>
      <c r="W3763" s="443"/>
      <c r="X3763" s="443"/>
      <c r="Y3763" s="441"/>
      <c r="Z3763" s="445"/>
      <c r="AA3763" s="441"/>
      <c r="AB3763" s="443"/>
      <c r="AC3763" s="441"/>
      <c r="AD3763" s="444"/>
      <c r="AG3763" s="441"/>
      <c r="AH3763" s="441"/>
      <c r="AI3763" s="443"/>
      <c r="AL3763" s="441"/>
      <c r="AN3763" s="441"/>
      <c r="AO3763" s="443"/>
      <c r="AP3763" s="441"/>
      <c r="AQ3763" s="441"/>
      <c r="AR3763" s="441"/>
      <c r="AS3763" s="441"/>
      <c r="AT3763" s="441"/>
      <c r="AU3763" s="441"/>
      <c r="AV3763" s="443"/>
      <c r="AW3763" s="442"/>
      <c r="AY3763" s="441"/>
      <c r="BC3763" s="441"/>
      <c r="BD3763" s="441"/>
      <c r="BE3763" s="441"/>
      <c r="BF3763" s="441"/>
      <c r="BG3763" s="441"/>
      <c r="BH3763" s="441"/>
      <c r="BI3763" s="441"/>
      <c r="BJ3763" s="441"/>
      <c r="BK3763" s="441"/>
    </row>
    <row r="3764" spans="1:63" x14ac:dyDescent="0.25">
      <c r="A3764" s="443"/>
      <c r="B3764" s="438"/>
      <c r="C3764" s="441"/>
      <c r="D3764" s="441"/>
      <c r="E3764" s="441"/>
      <c r="I3764" s="442"/>
      <c r="Q3764" s="443"/>
      <c r="S3764" s="443"/>
      <c r="T3764" s="441"/>
      <c r="U3764" s="444"/>
      <c r="V3764" s="438"/>
      <c r="W3764" s="443"/>
      <c r="X3764" s="443"/>
      <c r="Y3764" s="441"/>
      <c r="Z3764" s="445"/>
      <c r="AA3764" s="441"/>
      <c r="AB3764" s="443"/>
      <c r="AC3764" s="441"/>
      <c r="AD3764" s="444"/>
      <c r="AG3764" s="441"/>
      <c r="AH3764" s="441"/>
      <c r="AI3764" s="443"/>
      <c r="AL3764" s="441"/>
      <c r="AN3764" s="441"/>
      <c r="AO3764" s="443"/>
      <c r="AP3764" s="441"/>
      <c r="AQ3764" s="441"/>
      <c r="AR3764" s="441"/>
      <c r="AS3764" s="441"/>
      <c r="AT3764" s="441"/>
      <c r="AU3764" s="441"/>
      <c r="AV3764" s="443"/>
      <c r="AW3764" s="442"/>
      <c r="AY3764" s="441"/>
      <c r="BC3764" s="441"/>
      <c r="BD3764" s="441"/>
      <c r="BE3764" s="441"/>
      <c r="BF3764" s="441"/>
      <c r="BG3764" s="441"/>
      <c r="BH3764" s="441"/>
      <c r="BI3764" s="441"/>
      <c r="BJ3764" s="441"/>
      <c r="BK3764" s="441"/>
    </row>
    <row r="3765" spans="1:63" x14ac:dyDescent="0.25">
      <c r="A3765" s="443"/>
      <c r="B3765" s="438"/>
      <c r="C3765" s="441"/>
      <c r="D3765" s="441"/>
      <c r="E3765" s="441"/>
      <c r="I3765" s="442"/>
      <c r="Q3765" s="443"/>
      <c r="S3765" s="443"/>
      <c r="T3765" s="441"/>
      <c r="U3765" s="444"/>
      <c r="V3765" s="438"/>
      <c r="W3765" s="443"/>
      <c r="X3765" s="443"/>
      <c r="Y3765" s="441"/>
      <c r="Z3765" s="445"/>
      <c r="AA3765" s="441"/>
      <c r="AB3765" s="443"/>
      <c r="AC3765" s="441"/>
      <c r="AD3765" s="444"/>
      <c r="AG3765" s="441"/>
      <c r="AH3765" s="441"/>
      <c r="AI3765" s="443"/>
      <c r="AL3765" s="441"/>
      <c r="AN3765" s="441"/>
      <c r="AO3765" s="443"/>
      <c r="AP3765" s="441"/>
      <c r="AQ3765" s="441"/>
      <c r="AR3765" s="441"/>
      <c r="AS3765" s="441"/>
      <c r="AT3765" s="441"/>
      <c r="AU3765" s="441"/>
      <c r="AV3765" s="443"/>
      <c r="AW3765" s="442"/>
      <c r="AY3765" s="441"/>
      <c r="BC3765" s="441"/>
      <c r="BD3765" s="441"/>
      <c r="BE3765" s="441"/>
      <c r="BF3765" s="441"/>
      <c r="BG3765" s="441"/>
      <c r="BH3765" s="441"/>
      <c r="BI3765" s="441"/>
      <c r="BJ3765" s="441"/>
      <c r="BK3765" s="441"/>
    </row>
    <row r="3766" spans="1:63" x14ac:dyDescent="0.25">
      <c r="A3766" s="443"/>
      <c r="B3766" s="438"/>
      <c r="C3766" s="441"/>
      <c r="D3766" s="441"/>
      <c r="E3766" s="441"/>
      <c r="I3766" s="442"/>
      <c r="Q3766" s="443"/>
      <c r="S3766" s="443"/>
      <c r="T3766" s="441"/>
      <c r="U3766" s="444"/>
      <c r="V3766" s="438"/>
      <c r="W3766" s="443"/>
      <c r="X3766" s="443"/>
      <c r="Y3766" s="441"/>
      <c r="Z3766" s="445"/>
      <c r="AA3766" s="441"/>
      <c r="AB3766" s="443"/>
      <c r="AC3766" s="441"/>
      <c r="AD3766" s="444"/>
      <c r="AG3766" s="441"/>
      <c r="AH3766" s="441"/>
      <c r="AI3766" s="443"/>
      <c r="AL3766" s="441"/>
      <c r="AN3766" s="441"/>
      <c r="AO3766" s="443"/>
      <c r="AP3766" s="441"/>
      <c r="AQ3766" s="441"/>
      <c r="AR3766" s="441"/>
      <c r="AS3766" s="441"/>
      <c r="AT3766" s="441"/>
      <c r="AU3766" s="441"/>
      <c r="AV3766" s="443"/>
      <c r="AW3766" s="442"/>
      <c r="AY3766" s="441"/>
      <c r="BC3766" s="441"/>
      <c r="BD3766" s="441"/>
      <c r="BE3766" s="441"/>
      <c r="BF3766" s="441"/>
      <c r="BG3766" s="441"/>
      <c r="BH3766" s="441"/>
      <c r="BI3766" s="441"/>
      <c r="BJ3766" s="441"/>
      <c r="BK3766" s="441"/>
    </row>
    <row r="3767" spans="1:63" x14ac:dyDescent="0.25">
      <c r="A3767" s="443"/>
      <c r="B3767" s="438"/>
      <c r="C3767" s="441"/>
      <c r="D3767" s="441"/>
      <c r="E3767" s="441"/>
      <c r="I3767" s="442"/>
      <c r="Q3767" s="443"/>
      <c r="S3767" s="443"/>
      <c r="T3767" s="441"/>
      <c r="U3767" s="444"/>
      <c r="V3767" s="438"/>
      <c r="W3767" s="443"/>
      <c r="X3767" s="443"/>
      <c r="Y3767" s="441"/>
      <c r="Z3767" s="445"/>
      <c r="AA3767" s="441"/>
      <c r="AB3767" s="443"/>
      <c r="AC3767" s="441"/>
      <c r="AD3767" s="444"/>
      <c r="AG3767" s="441"/>
      <c r="AH3767" s="441"/>
      <c r="AI3767" s="443"/>
      <c r="AL3767" s="441"/>
      <c r="AN3767" s="441"/>
      <c r="AO3767" s="443"/>
      <c r="AP3767" s="441"/>
      <c r="AQ3767" s="441"/>
      <c r="AR3767" s="441"/>
      <c r="AS3767" s="441"/>
      <c r="AT3767" s="441"/>
      <c r="AU3767" s="441"/>
      <c r="AV3767" s="443"/>
      <c r="AW3767" s="442"/>
      <c r="AY3767" s="441"/>
      <c r="BC3767" s="441"/>
      <c r="BD3767" s="441"/>
      <c r="BE3767" s="441"/>
      <c r="BF3767" s="441"/>
      <c r="BG3767" s="441"/>
      <c r="BH3767" s="441"/>
      <c r="BI3767" s="441"/>
      <c r="BJ3767" s="441"/>
      <c r="BK3767" s="441"/>
    </row>
    <row r="3768" spans="1:63" x14ac:dyDescent="0.25">
      <c r="A3768" s="443"/>
      <c r="B3768" s="438"/>
      <c r="C3768" s="441"/>
      <c r="D3768" s="441"/>
      <c r="E3768" s="441"/>
      <c r="I3768" s="442"/>
      <c r="Q3768" s="443"/>
      <c r="S3768" s="443"/>
      <c r="T3768" s="441"/>
      <c r="U3768" s="444"/>
      <c r="V3768" s="438"/>
      <c r="W3768" s="443"/>
      <c r="X3768" s="443"/>
      <c r="Y3768" s="441"/>
      <c r="Z3768" s="445"/>
      <c r="AA3768" s="441"/>
      <c r="AB3768" s="443"/>
      <c r="AC3768" s="441"/>
      <c r="AD3768" s="444"/>
      <c r="AG3768" s="441"/>
      <c r="AH3768" s="441"/>
      <c r="AI3768" s="443"/>
      <c r="AL3768" s="441"/>
      <c r="AN3768" s="441"/>
      <c r="AO3768" s="443"/>
      <c r="AP3768" s="441"/>
      <c r="AQ3768" s="441"/>
      <c r="AR3768" s="441"/>
      <c r="AS3768" s="441"/>
      <c r="AT3768" s="441"/>
      <c r="AU3768" s="441"/>
      <c r="AV3768" s="443"/>
      <c r="AW3768" s="442"/>
      <c r="AY3768" s="441"/>
      <c r="BC3768" s="441"/>
      <c r="BD3768" s="441"/>
      <c r="BE3768" s="441"/>
      <c r="BF3768" s="441"/>
      <c r="BG3768" s="441"/>
      <c r="BH3768" s="441"/>
      <c r="BI3768" s="441"/>
      <c r="BJ3768" s="441"/>
      <c r="BK3768" s="441"/>
    </row>
    <row r="3769" spans="1:63" x14ac:dyDescent="0.25">
      <c r="A3769" s="443"/>
      <c r="B3769" s="438"/>
      <c r="C3769" s="441"/>
      <c r="D3769" s="441"/>
      <c r="E3769" s="441"/>
      <c r="I3769" s="442"/>
      <c r="Q3769" s="443"/>
      <c r="S3769" s="443"/>
      <c r="T3769" s="441"/>
      <c r="U3769" s="444"/>
      <c r="V3769" s="438"/>
      <c r="W3769" s="443"/>
      <c r="X3769" s="443"/>
      <c r="Y3769" s="441"/>
      <c r="Z3769" s="445"/>
      <c r="AA3769" s="441"/>
      <c r="AB3769" s="443"/>
      <c r="AC3769" s="441"/>
      <c r="AD3769" s="444"/>
      <c r="AG3769" s="441"/>
      <c r="AH3769" s="441"/>
      <c r="AI3769" s="443"/>
      <c r="AL3769" s="441"/>
      <c r="AN3769" s="441"/>
      <c r="AO3769" s="443"/>
      <c r="AP3769" s="441"/>
      <c r="AQ3769" s="441"/>
      <c r="AR3769" s="441"/>
      <c r="AS3769" s="441"/>
      <c r="AT3769" s="441"/>
      <c r="AU3769" s="441"/>
      <c r="AV3769" s="443"/>
      <c r="AW3769" s="442"/>
      <c r="AY3769" s="441"/>
      <c r="BC3769" s="441"/>
      <c r="BD3769" s="441"/>
      <c r="BE3769" s="441"/>
      <c r="BF3769" s="441"/>
      <c r="BG3769" s="441"/>
      <c r="BH3769" s="441"/>
      <c r="BI3769" s="441"/>
      <c r="BJ3769" s="441"/>
      <c r="BK3769" s="441"/>
    </row>
    <row r="3770" spans="1:63" x14ac:dyDescent="0.25">
      <c r="A3770" s="443"/>
      <c r="B3770" s="438"/>
      <c r="C3770" s="441"/>
      <c r="D3770" s="441"/>
      <c r="E3770" s="441"/>
      <c r="I3770" s="442"/>
      <c r="Q3770" s="443"/>
      <c r="S3770" s="443"/>
      <c r="T3770" s="441"/>
      <c r="U3770" s="444"/>
      <c r="V3770" s="438"/>
      <c r="W3770" s="443"/>
      <c r="X3770" s="443"/>
      <c r="Y3770" s="441"/>
      <c r="Z3770" s="445"/>
      <c r="AA3770" s="441"/>
      <c r="AB3770" s="443"/>
      <c r="AC3770" s="441"/>
      <c r="AD3770" s="444"/>
      <c r="AG3770" s="441"/>
      <c r="AH3770" s="441"/>
      <c r="AI3770" s="443"/>
      <c r="AL3770" s="441"/>
      <c r="AN3770" s="441"/>
      <c r="AO3770" s="443"/>
      <c r="AP3770" s="441"/>
      <c r="AQ3770" s="441"/>
      <c r="AR3770" s="441"/>
      <c r="AS3770" s="441"/>
      <c r="AT3770" s="441"/>
      <c r="AU3770" s="441"/>
      <c r="AV3770" s="443"/>
      <c r="AW3770" s="442"/>
      <c r="AY3770" s="441"/>
      <c r="BC3770" s="441"/>
      <c r="BD3770" s="441"/>
      <c r="BE3770" s="441"/>
      <c r="BF3770" s="441"/>
      <c r="BG3770" s="441"/>
      <c r="BH3770" s="441"/>
      <c r="BI3770" s="441"/>
      <c r="BJ3770" s="441"/>
      <c r="BK3770" s="441"/>
    </row>
    <row r="3771" spans="1:63" x14ac:dyDescent="0.25">
      <c r="A3771" s="443"/>
      <c r="B3771" s="438"/>
      <c r="C3771" s="441"/>
      <c r="D3771" s="441"/>
      <c r="E3771" s="441"/>
      <c r="I3771" s="442"/>
      <c r="Q3771" s="443"/>
      <c r="S3771" s="443"/>
      <c r="T3771" s="441"/>
      <c r="U3771" s="444"/>
      <c r="V3771" s="438"/>
      <c r="W3771" s="443"/>
      <c r="X3771" s="443"/>
      <c r="Y3771" s="441"/>
      <c r="Z3771" s="445"/>
      <c r="AA3771" s="441"/>
      <c r="AB3771" s="443"/>
      <c r="AC3771" s="441"/>
      <c r="AD3771" s="444"/>
      <c r="AG3771" s="441"/>
      <c r="AH3771" s="441"/>
      <c r="AI3771" s="443"/>
      <c r="AL3771" s="441"/>
      <c r="AN3771" s="441"/>
      <c r="AO3771" s="443"/>
      <c r="AP3771" s="441"/>
      <c r="AQ3771" s="441"/>
      <c r="AR3771" s="441"/>
      <c r="AS3771" s="441"/>
      <c r="AT3771" s="441"/>
      <c r="AU3771" s="441"/>
      <c r="AV3771" s="443"/>
      <c r="AW3771" s="442"/>
      <c r="AY3771" s="441"/>
      <c r="BC3771" s="441"/>
      <c r="BD3771" s="441"/>
      <c r="BE3771" s="441"/>
      <c r="BF3771" s="441"/>
      <c r="BG3771" s="441"/>
      <c r="BH3771" s="441"/>
      <c r="BI3771" s="441"/>
      <c r="BJ3771" s="441"/>
      <c r="BK3771" s="441"/>
    </row>
    <row r="3772" spans="1:63" x14ac:dyDescent="0.25">
      <c r="A3772" s="443"/>
      <c r="B3772" s="438"/>
      <c r="C3772" s="441"/>
      <c r="D3772" s="441"/>
      <c r="E3772" s="441"/>
      <c r="I3772" s="442"/>
      <c r="Q3772" s="443"/>
      <c r="S3772" s="443"/>
      <c r="T3772" s="441"/>
      <c r="U3772" s="444"/>
      <c r="V3772" s="438"/>
      <c r="W3772" s="443"/>
      <c r="X3772" s="443"/>
      <c r="Y3772" s="441"/>
      <c r="Z3772" s="445"/>
      <c r="AA3772" s="441"/>
      <c r="AB3772" s="443"/>
      <c r="AC3772" s="441"/>
      <c r="AD3772" s="444"/>
      <c r="AG3772" s="441"/>
      <c r="AH3772" s="441"/>
      <c r="AI3772" s="443"/>
      <c r="AL3772" s="441"/>
      <c r="AN3772" s="441"/>
      <c r="AO3772" s="443"/>
      <c r="AP3772" s="441"/>
      <c r="AQ3772" s="441"/>
      <c r="AR3772" s="441"/>
      <c r="AS3772" s="441"/>
      <c r="AT3772" s="441"/>
      <c r="AU3772" s="441"/>
      <c r="AV3772" s="443"/>
      <c r="AW3772" s="442"/>
      <c r="AY3772" s="441"/>
      <c r="BC3772" s="441"/>
      <c r="BD3772" s="441"/>
      <c r="BE3772" s="441"/>
      <c r="BF3772" s="441"/>
      <c r="BG3772" s="441"/>
      <c r="BH3772" s="441"/>
      <c r="BI3772" s="441"/>
      <c r="BJ3772" s="441"/>
      <c r="BK3772" s="441"/>
    </row>
    <row r="3773" spans="1:63" x14ac:dyDescent="0.25">
      <c r="A3773" s="443"/>
      <c r="B3773" s="438"/>
      <c r="C3773" s="441"/>
      <c r="D3773" s="441"/>
      <c r="E3773" s="441"/>
      <c r="I3773" s="442"/>
      <c r="Q3773" s="443"/>
      <c r="S3773" s="443"/>
      <c r="T3773" s="441"/>
      <c r="U3773" s="444"/>
      <c r="V3773" s="438"/>
      <c r="W3773" s="443"/>
      <c r="X3773" s="443"/>
      <c r="Y3773" s="441"/>
      <c r="Z3773" s="445"/>
      <c r="AA3773" s="441"/>
      <c r="AB3773" s="443"/>
      <c r="AC3773" s="441"/>
      <c r="AD3773" s="444"/>
      <c r="AG3773" s="441"/>
      <c r="AH3773" s="441"/>
      <c r="AI3773" s="443"/>
      <c r="AL3773" s="441"/>
      <c r="AN3773" s="441"/>
      <c r="AO3773" s="443"/>
      <c r="AP3773" s="441"/>
      <c r="AQ3773" s="441"/>
      <c r="AR3773" s="441"/>
      <c r="AS3773" s="441"/>
      <c r="AT3773" s="441"/>
      <c r="AU3773" s="441"/>
      <c r="AV3773" s="443"/>
      <c r="AW3773" s="442"/>
      <c r="AY3773" s="441"/>
      <c r="BC3773" s="441"/>
      <c r="BD3773" s="441"/>
      <c r="BE3773" s="441"/>
      <c r="BF3773" s="441"/>
      <c r="BG3773" s="441"/>
      <c r="BH3773" s="441"/>
      <c r="BI3773" s="441"/>
      <c r="BJ3773" s="441"/>
      <c r="BK3773" s="441"/>
    </row>
    <row r="3774" spans="1:63" x14ac:dyDescent="0.25">
      <c r="A3774" s="443"/>
      <c r="B3774" s="438"/>
      <c r="C3774" s="441"/>
      <c r="D3774" s="441"/>
      <c r="E3774" s="441"/>
      <c r="I3774" s="442"/>
      <c r="Q3774" s="443"/>
      <c r="S3774" s="443"/>
      <c r="T3774" s="441"/>
      <c r="U3774" s="444"/>
      <c r="V3774" s="438"/>
      <c r="W3774" s="443"/>
      <c r="X3774" s="443"/>
      <c r="Y3774" s="441"/>
      <c r="Z3774" s="445"/>
      <c r="AA3774" s="441"/>
      <c r="AB3774" s="443"/>
      <c r="AC3774" s="441"/>
      <c r="AD3774" s="444"/>
      <c r="AG3774" s="441"/>
      <c r="AH3774" s="441"/>
      <c r="AI3774" s="443"/>
      <c r="AL3774" s="441"/>
      <c r="AN3774" s="441"/>
      <c r="AO3774" s="443"/>
      <c r="AP3774" s="441"/>
      <c r="AQ3774" s="441"/>
      <c r="AR3774" s="441"/>
      <c r="AS3774" s="441"/>
      <c r="AT3774" s="441"/>
      <c r="AU3774" s="441"/>
      <c r="AV3774" s="443"/>
      <c r="AW3774" s="442"/>
      <c r="AY3774" s="441"/>
      <c r="BC3774" s="441"/>
      <c r="BD3774" s="441"/>
      <c r="BE3774" s="441"/>
      <c r="BF3774" s="441"/>
      <c r="BG3774" s="441"/>
      <c r="BH3774" s="441"/>
      <c r="BI3774" s="441"/>
      <c r="BJ3774" s="441"/>
      <c r="BK3774" s="441"/>
    </row>
    <row r="3775" spans="1:63" x14ac:dyDescent="0.25">
      <c r="A3775" s="443"/>
      <c r="B3775" s="438"/>
      <c r="C3775" s="441"/>
      <c r="D3775" s="441"/>
      <c r="E3775" s="441"/>
      <c r="I3775" s="442"/>
      <c r="Q3775" s="443"/>
      <c r="S3775" s="443"/>
      <c r="T3775" s="441"/>
      <c r="U3775" s="444"/>
      <c r="V3775" s="438"/>
      <c r="W3775" s="443"/>
      <c r="X3775" s="443"/>
      <c r="Y3775" s="441"/>
      <c r="Z3775" s="445"/>
      <c r="AA3775" s="441"/>
      <c r="AB3775" s="443"/>
      <c r="AC3775" s="441"/>
      <c r="AD3775" s="444"/>
      <c r="AG3775" s="441"/>
      <c r="AH3775" s="441"/>
      <c r="AI3775" s="443"/>
      <c r="AL3775" s="441"/>
      <c r="AN3775" s="441"/>
      <c r="AO3775" s="443"/>
      <c r="AP3775" s="441"/>
      <c r="AQ3775" s="441"/>
      <c r="AR3775" s="441"/>
      <c r="AS3775" s="441"/>
      <c r="AT3775" s="441"/>
      <c r="AU3775" s="441"/>
      <c r="AV3775" s="443"/>
      <c r="AW3775" s="442"/>
      <c r="AY3775" s="441"/>
      <c r="BC3775" s="441"/>
      <c r="BD3775" s="441"/>
      <c r="BE3775" s="441"/>
      <c r="BF3775" s="441"/>
      <c r="BG3775" s="441"/>
      <c r="BH3775" s="441"/>
      <c r="BI3775" s="441"/>
      <c r="BJ3775" s="441"/>
      <c r="BK3775" s="441"/>
    </row>
    <row r="3776" spans="1:63" x14ac:dyDescent="0.25">
      <c r="A3776" s="443"/>
      <c r="B3776" s="438"/>
      <c r="C3776" s="441"/>
      <c r="D3776" s="441"/>
      <c r="E3776" s="441"/>
      <c r="I3776" s="442"/>
      <c r="Q3776" s="443"/>
      <c r="S3776" s="443"/>
      <c r="T3776" s="441"/>
      <c r="U3776" s="444"/>
      <c r="V3776" s="438"/>
      <c r="W3776" s="443"/>
      <c r="X3776" s="443"/>
      <c r="Y3776" s="441"/>
      <c r="Z3776" s="445"/>
      <c r="AA3776" s="441"/>
      <c r="AB3776" s="443"/>
      <c r="AC3776" s="441"/>
      <c r="AD3776" s="444"/>
      <c r="AG3776" s="441"/>
      <c r="AH3776" s="441"/>
      <c r="AI3776" s="443"/>
      <c r="AL3776" s="441"/>
      <c r="AN3776" s="441"/>
      <c r="AO3776" s="443"/>
      <c r="AP3776" s="441"/>
      <c r="AQ3776" s="441"/>
      <c r="AR3776" s="441"/>
      <c r="AS3776" s="441"/>
      <c r="AT3776" s="441"/>
      <c r="AU3776" s="441"/>
      <c r="AV3776" s="443"/>
      <c r="AW3776" s="442"/>
      <c r="AY3776" s="441"/>
      <c r="BC3776" s="441"/>
      <c r="BD3776" s="441"/>
      <c r="BE3776" s="441"/>
      <c r="BF3776" s="441"/>
      <c r="BG3776" s="441"/>
      <c r="BH3776" s="441"/>
      <c r="BI3776" s="441"/>
      <c r="BJ3776" s="441"/>
      <c r="BK3776" s="441"/>
    </row>
    <row r="3777" spans="1:63" x14ac:dyDescent="0.25">
      <c r="A3777" s="443"/>
      <c r="B3777" s="438"/>
      <c r="C3777" s="441"/>
      <c r="D3777" s="441"/>
      <c r="E3777" s="441"/>
      <c r="I3777" s="442"/>
      <c r="Q3777" s="443"/>
      <c r="S3777" s="443"/>
      <c r="T3777" s="441"/>
      <c r="U3777" s="444"/>
      <c r="V3777" s="438"/>
      <c r="W3777" s="443"/>
      <c r="X3777" s="443"/>
      <c r="Y3777" s="441"/>
      <c r="Z3777" s="445"/>
      <c r="AA3777" s="441"/>
      <c r="AB3777" s="443"/>
      <c r="AC3777" s="441"/>
      <c r="AD3777" s="444"/>
      <c r="AG3777" s="441"/>
      <c r="AH3777" s="441"/>
      <c r="AI3777" s="443"/>
      <c r="AL3777" s="441"/>
      <c r="AN3777" s="441"/>
      <c r="AO3777" s="443"/>
      <c r="AP3777" s="441"/>
      <c r="AQ3777" s="441"/>
      <c r="AR3777" s="441"/>
      <c r="AS3777" s="441"/>
      <c r="AT3777" s="441"/>
      <c r="AU3777" s="441"/>
      <c r="AV3777" s="443"/>
      <c r="AW3777" s="442"/>
      <c r="AY3777" s="441"/>
      <c r="BC3777" s="441"/>
      <c r="BD3777" s="441"/>
      <c r="BE3777" s="441"/>
      <c r="BF3777" s="441"/>
      <c r="BG3777" s="441"/>
      <c r="BH3777" s="441"/>
      <c r="BI3777" s="441"/>
      <c r="BJ3777" s="441"/>
      <c r="BK3777" s="441"/>
    </row>
    <row r="3778" spans="1:63" x14ac:dyDescent="0.25">
      <c r="A3778" s="443"/>
      <c r="B3778" s="438"/>
      <c r="C3778" s="441"/>
      <c r="D3778" s="441"/>
      <c r="E3778" s="441"/>
      <c r="I3778" s="442"/>
      <c r="Q3778" s="443"/>
      <c r="S3778" s="443"/>
      <c r="T3778" s="441"/>
      <c r="U3778" s="444"/>
      <c r="V3778" s="438"/>
      <c r="W3778" s="443"/>
      <c r="X3778" s="443"/>
      <c r="Y3778" s="441"/>
      <c r="Z3778" s="445"/>
      <c r="AA3778" s="441"/>
      <c r="AB3778" s="443"/>
      <c r="AC3778" s="441"/>
      <c r="AD3778" s="444"/>
      <c r="AG3778" s="441"/>
      <c r="AH3778" s="441"/>
      <c r="AI3778" s="443"/>
      <c r="AL3778" s="441"/>
      <c r="AN3778" s="441"/>
      <c r="AO3778" s="443"/>
      <c r="AP3778" s="441"/>
      <c r="AQ3778" s="441"/>
      <c r="AR3778" s="441"/>
      <c r="AS3778" s="441"/>
      <c r="AT3778" s="441"/>
      <c r="AU3778" s="441"/>
      <c r="AV3778" s="443"/>
      <c r="AW3778" s="442"/>
      <c r="AY3778" s="441"/>
      <c r="BC3778" s="441"/>
      <c r="BD3778" s="441"/>
      <c r="BE3778" s="441"/>
      <c r="BF3778" s="441"/>
      <c r="BG3778" s="441"/>
      <c r="BH3778" s="441"/>
      <c r="BI3778" s="441"/>
      <c r="BJ3778" s="441"/>
      <c r="BK3778" s="441"/>
    </row>
    <row r="3779" spans="1:63" x14ac:dyDescent="0.25">
      <c r="A3779" s="443"/>
      <c r="B3779" s="438"/>
      <c r="C3779" s="441"/>
      <c r="D3779" s="441"/>
      <c r="E3779" s="441"/>
      <c r="I3779" s="442"/>
      <c r="Q3779" s="443"/>
      <c r="S3779" s="443"/>
      <c r="T3779" s="441"/>
      <c r="U3779" s="444"/>
      <c r="V3779" s="438"/>
      <c r="W3779" s="443"/>
      <c r="X3779" s="443"/>
      <c r="Y3779" s="441"/>
      <c r="Z3779" s="445"/>
      <c r="AA3779" s="441"/>
      <c r="AB3779" s="443"/>
      <c r="AC3779" s="441"/>
      <c r="AD3779" s="444"/>
      <c r="AG3779" s="441"/>
      <c r="AH3779" s="441"/>
      <c r="AI3779" s="443"/>
      <c r="AL3779" s="441"/>
      <c r="AN3779" s="441"/>
      <c r="AO3779" s="443"/>
      <c r="AP3779" s="441"/>
      <c r="AQ3779" s="441"/>
      <c r="AR3779" s="441"/>
      <c r="AS3779" s="441"/>
      <c r="AT3779" s="441"/>
      <c r="AU3779" s="441"/>
      <c r="AV3779" s="443"/>
      <c r="AW3779" s="442"/>
      <c r="AY3779" s="441"/>
      <c r="BC3779" s="441"/>
      <c r="BD3779" s="441"/>
      <c r="BE3779" s="441"/>
      <c r="BF3779" s="441"/>
      <c r="BG3779" s="441"/>
      <c r="BH3779" s="441"/>
      <c r="BI3779" s="441"/>
      <c r="BJ3779" s="441"/>
      <c r="BK3779" s="441"/>
    </row>
    <row r="3780" spans="1:63" x14ac:dyDescent="0.25">
      <c r="A3780" s="443"/>
      <c r="B3780" s="438"/>
      <c r="C3780" s="441"/>
      <c r="D3780" s="441"/>
      <c r="E3780" s="441"/>
      <c r="I3780" s="442"/>
      <c r="Q3780" s="443"/>
      <c r="S3780" s="443"/>
      <c r="T3780" s="441"/>
      <c r="U3780" s="444"/>
      <c r="V3780" s="438"/>
      <c r="W3780" s="443"/>
      <c r="X3780" s="443"/>
      <c r="Y3780" s="441"/>
      <c r="Z3780" s="445"/>
      <c r="AA3780" s="441"/>
      <c r="AB3780" s="443"/>
      <c r="AC3780" s="441"/>
      <c r="AD3780" s="444"/>
      <c r="AG3780" s="441"/>
      <c r="AH3780" s="441"/>
      <c r="AI3780" s="443"/>
      <c r="AL3780" s="441"/>
      <c r="AN3780" s="441"/>
      <c r="AO3780" s="443"/>
      <c r="AP3780" s="441"/>
      <c r="AQ3780" s="441"/>
      <c r="AR3780" s="441"/>
      <c r="AS3780" s="441"/>
      <c r="AT3780" s="441"/>
      <c r="AU3780" s="441"/>
      <c r="AV3780" s="443"/>
      <c r="AW3780" s="442"/>
      <c r="AY3780" s="441"/>
      <c r="BC3780" s="441"/>
      <c r="BD3780" s="441"/>
      <c r="BE3780" s="441"/>
      <c r="BF3780" s="441"/>
      <c r="BG3780" s="441"/>
      <c r="BH3780" s="441"/>
      <c r="BI3780" s="441"/>
      <c r="BJ3780" s="441"/>
      <c r="BK3780" s="441"/>
    </row>
    <row r="3781" spans="1:63" x14ac:dyDescent="0.25">
      <c r="A3781" s="443"/>
      <c r="B3781" s="438"/>
      <c r="C3781" s="441"/>
      <c r="D3781" s="441"/>
      <c r="E3781" s="441"/>
      <c r="I3781" s="442"/>
      <c r="Q3781" s="443"/>
      <c r="S3781" s="443"/>
      <c r="T3781" s="441"/>
      <c r="U3781" s="444"/>
      <c r="V3781" s="438"/>
      <c r="W3781" s="443"/>
      <c r="X3781" s="443"/>
      <c r="Y3781" s="441"/>
      <c r="Z3781" s="445"/>
      <c r="AA3781" s="441"/>
      <c r="AB3781" s="443"/>
      <c r="AC3781" s="441"/>
      <c r="AD3781" s="444"/>
      <c r="AG3781" s="441"/>
      <c r="AH3781" s="441"/>
      <c r="AI3781" s="443"/>
      <c r="AL3781" s="441"/>
      <c r="AN3781" s="441"/>
      <c r="AO3781" s="443"/>
      <c r="AP3781" s="441"/>
      <c r="AQ3781" s="441"/>
      <c r="AR3781" s="441"/>
      <c r="AS3781" s="441"/>
      <c r="AT3781" s="441"/>
      <c r="AU3781" s="441"/>
      <c r="AV3781" s="443"/>
      <c r="AW3781" s="442"/>
      <c r="AY3781" s="441"/>
      <c r="BC3781" s="441"/>
      <c r="BD3781" s="441"/>
      <c r="BE3781" s="441"/>
      <c r="BF3781" s="441"/>
      <c r="BG3781" s="441"/>
      <c r="BH3781" s="441"/>
      <c r="BI3781" s="441"/>
      <c r="BJ3781" s="441"/>
      <c r="BK3781" s="441"/>
    </row>
    <row r="3782" spans="1:63" x14ac:dyDescent="0.25">
      <c r="A3782" s="443"/>
      <c r="B3782" s="438"/>
      <c r="C3782" s="441"/>
      <c r="D3782" s="441"/>
      <c r="E3782" s="441"/>
      <c r="I3782" s="442"/>
      <c r="Q3782" s="443"/>
      <c r="S3782" s="443"/>
      <c r="T3782" s="441"/>
      <c r="U3782" s="444"/>
      <c r="V3782" s="438"/>
      <c r="W3782" s="443"/>
      <c r="X3782" s="443"/>
      <c r="Y3782" s="441"/>
      <c r="Z3782" s="445"/>
      <c r="AA3782" s="441"/>
      <c r="AB3782" s="443"/>
      <c r="AC3782" s="441"/>
      <c r="AD3782" s="444"/>
      <c r="AG3782" s="441"/>
      <c r="AH3782" s="441"/>
      <c r="AI3782" s="443"/>
      <c r="AL3782" s="441"/>
      <c r="AN3782" s="441"/>
      <c r="AO3782" s="443"/>
      <c r="AP3782" s="441"/>
      <c r="AQ3782" s="441"/>
      <c r="AR3782" s="441"/>
      <c r="AS3782" s="441"/>
      <c r="AT3782" s="441"/>
      <c r="AU3782" s="441"/>
      <c r="AV3782" s="443"/>
      <c r="AW3782" s="442"/>
      <c r="AY3782" s="441"/>
      <c r="BC3782" s="441"/>
      <c r="BD3782" s="441"/>
      <c r="BE3782" s="441"/>
      <c r="BF3782" s="441"/>
      <c r="BG3782" s="441"/>
      <c r="BH3782" s="441"/>
      <c r="BI3782" s="441"/>
      <c r="BJ3782" s="441"/>
      <c r="BK3782" s="441"/>
    </row>
    <row r="3783" spans="1:63" x14ac:dyDescent="0.25">
      <c r="A3783" s="443"/>
      <c r="B3783" s="438"/>
      <c r="C3783" s="441"/>
      <c r="D3783" s="441"/>
      <c r="E3783" s="441"/>
      <c r="I3783" s="442"/>
      <c r="Q3783" s="443"/>
      <c r="S3783" s="443"/>
      <c r="T3783" s="441"/>
      <c r="U3783" s="444"/>
      <c r="V3783" s="438"/>
      <c r="W3783" s="443"/>
      <c r="X3783" s="443"/>
      <c r="Y3783" s="441"/>
      <c r="Z3783" s="445"/>
      <c r="AA3783" s="441"/>
      <c r="AB3783" s="443"/>
      <c r="AC3783" s="441"/>
      <c r="AD3783" s="444"/>
      <c r="AG3783" s="441"/>
      <c r="AH3783" s="441"/>
      <c r="AI3783" s="443"/>
      <c r="AL3783" s="441"/>
      <c r="AN3783" s="441"/>
      <c r="AO3783" s="443"/>
      <c r="AP3783" s="441"/>
      <c r="AQ3783" s="441"/>
      <c r="AR3783" s="441"/>
      <c r="AS3783" s="441"/>
      <c r="AT3783" s="441"/>
      <c r="AU3783" s="441"/>
      <c r="AV3783" s="443"/>
      <c r="AW3783" s="442"/>
      <c r="AY3783" s="441"/>
      <c r="BC3783" s="441"/>
      <c r="BD3783" s="441"/>
      <c r="BE3783" s="441"/>
      <c r="BF3783" s="441"/>
      <c r="BG3783" s="441"/>
      <c r="BH3783" s="441"/>
      <c r="BI3783" s="441"/>
      <c r="BJ3783" s="441"/>
      <c r="BK3783" s="441"/>
    </row>
    <row r="3784" spans="1:63" x14ac:dyDescent="0.25">
      <c r="A3784" s="443"/>
      <c r="B3784" s="438"/>
      <c r="C3784" s="441"/>
      <c r="D3784" s="441"/>
      <c r="E3784" s="441"/>
      <c r="I3784" s="442"/>
      <c r="Q3784" s="443"/>
      <c r="S3784" s="443"/>
      <c r="T3784" s="441"/>
      <c r="U3784" s="444"/>
      <c r="V3784" s="438"/>
      <c r="W3784" s="443"/>
      <c r="X3784" s="443"/>
      <c r="Y3784" s="441"/>
      <c r="Z3784" s="445"/>
      <c r="AA3784" s="441"/>
      <c r="AB3784" s="443"/>
      <c r="AC3784" s="441"/>
      <c r="AD3784" s="444"/>
      <c r="AG3784" s="441"/>
      <c r="AH3784" s="441"/>
      <c r="AI3784" s="443"/>
      <c r="AL3784" s="441"/>
      <c r="AN3784" s="441"/>
      <c r="AO3784" s="443"/>
      <c r="AP3784" s="441"/>
      <c r="AQ3784" s="441"/>
      <c r="AR3784" s="441"/>
      <c r="AS3784" s="441"/>
      <c r="AT3784" s="441"/>
      <c r="AU3784" s="441"/>
      <c r="AV3784" s="443"/>
      <c r="AW3784" s="442"/>
      <c r="AY3784" s="441"/>
      <c r="BC3784" s="441"/>
      <c r="BD3784" s="441"/>
      <c r="BE3784" s="441"/>
      <c r="BF3784" s="441"/>
      <c r="BG3784" s="441"/>
      <c r="BH3784" s="441"/>
      <c r="BI3784" s="441"/>
      <c r="BJ3784" s="441"/>
      <c r="BK3784" s="441"/>
    </row>
    <row r="3785" spans="1:63" x14ac:dyDescent="0.25">
      <c r="A3785" s="443"/>
      <c r="B3785" s="438"/>
      <c r="C3785" s="441"/>
      <c r="D3785" s="441"/>
      <c r="E3785" s="441"/>
      <c r="I3785" s="442"/>
      <c r="Q3785" s="443"/>
      <c r="S3785" s="443"/>
      <c r="T3785" s="441"/>
      <c r="U3785" s="444"/>
      <c r="V3785" s="438"/>
      <c r="W3785" s="443"/>
      <c r="X3785" s="443"/>
      <c r="Y3785" s="441"/>
      <c r="Z3785" s="445"/>
      <c r="AA3785" s="441"/>
      <c r="AB3785" s="443"/>
      <c r="AC3785" s="441"/>
      <c r="AD3785" s="444"/>
      <c r="AG3785" s="441"/>
      <c r="AH3785" s="441"/>
      <c r="AI3785" s="443"/>
      <c r="AL3785" s="441"/>
      <c r="AN3785" s="441"/>
      <c r="AO3785" s="443"/>
      <c r="AP3785" s="441"/>
      <c r="AQ3785" s="441"/>
      <c r="AR3785" s="441"/>
      <c r="AS3785" s="441"/>
      <c r="AT3785" s="441"/>
      <c r="AU3785" s="441"/>
      <c r="AV3785" s="443"/>
      <c r="AW3785" s="442"/>
      <c r="AY3785" s="441"/>
      <c r="BC3785" s="441"/>
      <c r="BD3785" s="441"/>
      <c r="BE3785" s="441"/>
      <c r="BF3785" s="441"/>
      <c r="BG3785" s="441"/>
      <c r="BH3785" s="441"/>
      <c r="BI3785" s="441"/>
      <c r="BJ3785" s="441"/>
      <c r="BK3785" s="441"/>
    </row>
    <row r="3786" spans="1:63" x14ac:dyDescent="0.25">
      <c r="A3786" s="443"/>
      <c r="B3786" s="438"/>
      <c r="C3786" s="441"/>
      <c r="D3786" s="441"/>
      <c r="E3786" s="441"/>
      <c r="I3786" s="442"/>
      <c r="Q3786" s="443"/>
      <c r="S3786" s="443"/>
      <c r="T3786" s="441"/>
      <c r="U3786" s="444"/>
      <c r="V3786" s="438"/>
      <c r="W3786" s="443"/>
      <c r="X3786" s="443"/>
      <c r="Y3786" s="441"/>
      <c r="Z3786" s="445"/>
      <c r="AA3786" s="441"/>
      <c r="AB3786" s="443"/>
      <c r="AC3786" s="441"/>
      <c r="AD3786" s="444"/>
      <c r="AG3786" s="441"/>
      <c r="AH3786" s="441"/>
      <c r="AI3786" s="443"/>
      <c r="AL3786" s="441"/>
      <c r="AN3786" s="441"/>
      <c r="AO3786" s="443"/>
      <c r="AP3786" s="441"/>
      <c r="AQ3786" s="441"/>
      <c r="AR3786" s="441"/>
      <c r="AS3786" s="441"/>
      <c r="AT3786" s="441"/>
      <c r="AU3786" s="441"/>
      <c r="AV3786" s="443"/>
      <c r="AW3786" s="442"/>
      <c r="AY3786" s="441"/>
      <c r="BC3786" s="441"/>
      <c r="BD3786" s="441"/>
      <c r="BE3786" s="441"/>
      <c r="BF3786" s="441"/>
      <c r="BG3786" s="441"/>
      <c r="BH3786" s="441"/>
      <c r="BI3786" s="441"/>
      <c r="BJ3786" s="441"/>
      <c r="BK3786" s="441"/>
    </row>
    <row r="3787" spans="1:63" x14ac:dyDescent="0.25">
      <c r="A3787" s="443"/>
      <c r="B3787" s="438"/>
      <c r="C3787" s="441"/>
      <c r="D3787" s="441"/>
      <c r="E3787" s="441"/>
      <c r="I3787" s="442"/>
      <c r="Q3787" s="443"/>
      <c r="S3787" s="443"/>
      <c r="T3787" s="441"/>
      <c r="U3787" s="444"/>
      <c r="V3787" s="438"/>
      <c r="W3787" s="443"/>
      <c r="X3787" s="443"/>
      <c r="Y3787" s="441"/>
      <c r="Z3787" s="445"/>
      <c r="AA3787" s="441"/>
      <c r="AB3787" s="443"/>
      <c r="AC3787" s="441"/>
      <c r="AD3787" s="444"/>
      <c r="AG3787" s="441"/>
      <c r="AH3787" s="441"/>
      <c r="AI3787" s="443"/>
      <c r="AL3787" s="441"/>
      <c r="AN3787" s="441"/>
      <c r="AO3787" s="443"/>
      <c r="AP3787" s="441"/>
      <c r="AQ3787" s="441"/>
      <c r="AR3787" s="441"/>
      <c r="AS3787" s="441"/>
      <c r="AT3787" s="441"/>
      <c r="AU3787" s="441"/>
      <c r="AV3787" s="443"/>
      <c r="AW3787" s="442"/>
      <c r="AY3787" s="441"/>
      <c r="BC3787" s="441"/>
      <c r="BD3787" s="441"/>
      <c r="BE3787" s="441"/>
      <c r="BF3787" s="441"/>
      <c r="BG3787" s="441"/>
      <c r="BH3787" s="441"/>
      <c r="BI3787" s="441"/>
      <c r="BJ3787" s="441"/>
      <c r="BK3787" s="441"/>
    </row>
    <row r="3788" spans="1:63" x14ac:dyDescent="0.25">
      <c r="A3788" s="443"/>
      <c r="B3788" s="438"/>
      <c r="C3788" s="441"/>
      <c r="D3788" s="441"/>
      <c r="E3788" s="441"/>
      <c r="I3788" s="442"/>
      <c r="Q3788" s="443"/>
      <c r="S3788" s="443"/>
      <c r="T3788" s="441"/>
      <c r="U3788" s="444"/>
      <c r="V3788" s="438"/>
      <c r="W3788" s="443"/>
      <c r="X3788" s="443"/>
      <c r="Y3788" s="441"/>
      <c r="Z3788" s="445"/>
      <c r="AA3788" s="441"/>
      <c r="AB3788" s="443"/>
      <c r="AC3788" s="441"/>
      <c r="AD3788" s="444"/>
      <c r="AG3788" s="441"/>
      <c r="AH3788" s="441"/>
      <c r="AI3788" s="443"/>
      <c r="AL3788" s="441"/>
      <c r="AN3788" s="441"/>
      <c r="AO3788" s="443"/>
      <c r="AP3788" s="441"/>
      <c r="AQ3788" s="441"/>
      <c r="AR3788" s="441"/>
      <c r="AS3788" s="441"/>
      <c r="AT3788" s="441"/>
      <c r="AU3788" s="441"/>
      <c r="AV3788" s="443"/>
      <c r="AW3788" s="442"/>
      <c r="AY3788" s="441"/>
      <c r="BC3788" s="441"/>
      <c r="BD3788" s="441"/>
      <c r="BE3788" s="441"/>
      <c r="BF3788" s="441"/>
      <c r="BG3788" s="441"/>
      <c r="BH3788" s="441"/>
      <c r="BI3788" s="441"/>
      <c r="BJ3788" s="441"/>
      <c r="BK3788" s="441"/>
    </row>
    <row r="3789" spans="1:63" x14ac:dyDescent="0.25">
      <c r="A3789" s="443"/>
      <c r="B3789" s="438"/>
      <c r="C3789" s="441"/>
      <c r="D3789" s="441"/>
      <c r="E3789" s="441"/>
      <c r="I3789" s="442"/>
      <c r="Q3789" s="443"/>
      <c r="S3789" s="443"/>
      <c r="T3789" s="441"/>
      <c r="U3789" s="444"/>
      <c r="V3789" s="438"/>
      <c r="W3789" s="443"/>
      <c r="X3789" s="443"/>
      <c r="Y3789" s="441"/>
      <c r="Z3789" s="445"/>
      <c r="AA3789" s="441"/>
      <c r="AB3789" s="443"/>
      <c r="AC3789" s="441"/>
      <c r="AD3789" s="444"/>
      <c r="AG3789" s="441"/>
      <c r="AH3789" s="441"/>
      <c r="AI3789" s="443"/>
      <c r="AL3789" s="441"/>
      <c r="AN3789" s="441"/>
      <c r="AO3789" s="443"/>
      <c r="AP3789" s="441"/>
      <c r="AQ3789" s="441"/>
      <c r="AR3789" s="441"/>
      <c r="AS3789" s="441"/>
      <c r="AT3789" s="441"/>
      <c r="AU3789" s="441"/>
      <c r="AV3789" s="443"/>
      <c r="AW3789" s="442"/>
      <c r="AY3789" s="441"/>
      <c r="BC3789" s="441"/>
      <c r="BD3789" s="441"/>
      <c r="BE3789" s="441"/>
      <c r="BF3789" s="441"/>
      <c r="BG3789" s="441"/>
      <c r="BH3789" s="441"/>
      <c r="BI3789" s="441"/>
      <c r="BJ3789" s="441"/>
      <c r="BK3789" s="441"/>
    </row>
    <row r="3790" spans="1:63" x14ac:dyDescent="0.25">
      <c r="A3790" s="443"/>
      <c r="B3790" s="438"/>
      <c r="C3790" s="441"/>
      <c r="D3790" s="441"/>
      <c r="E3790" s="441"/>
      <c r="I3790" s="442"/>
      <c r="Q3790" s="443"/>
      <c r="S3790" s="443"/>
      <c r="T3790" s="441"/>
      <c r="U3790" s="444"/>
      <c r="V3790" s="438"/>
      <c r="W3790" s="443"/>
      <c r="X3790" s="443"/>
      <c r="Y3790" s="441"/>
      <c r="Z3790" s="445"/>
      <c r="AA3790" s="441"/>
      <c r="AB3790" s="443"/>
      <c r="AC3790" s="441"/>
      <c r="AD3790" s="444"/>
      <c r="AG3790" s="441"/>
      <c r="AH3790" s="441"/>
      <c r="AI3790" s="443"/>
      <c r="AL3790" s="441"/>
      <c r="AN3790" s="441"/>
      <c r="AO3790" s="443"/>
      <c r="AP3790" s="441"/>
      <c r="AQ3790" s="441"/>
      <c r="AR3790" s="441"/>
      <c r="AS3790" s="441"/>
      <c r="AT3790" s="441"/>
      <c r="AU3790" s="441"/>
      <c r="AV3790" s="443"/>
      <c r="AW3790" s="442"/>
      <c r="AY3790" s="441"/>
      <c r="BC3790" s="441"/>
      <c r="BD3790" s="441"/>
      <c r="BE3790" s="441"/>
      <c r="BF3790" s="441"/>
      <c r="BG3790" s="441"/>
      <c r="BH3790" s="441"/>
      <c r="BI3790" s="441"/>
      <c r="BJ3790" s="441"/>
      <c r="BK3790" s="441"/>
    </row>
    <row r="3791" spans="1:63" x14ac:dyDescent="0.25">
      <c r="A3791" s="443"/>
      <c r="B3791" s="438"/>
      <c r="C3791" s="441"/>
      <c r="D3791" s="441"/>
      <c r="E3791" s="441"/>
      <c r="I3791" s="442"/>
      <c r="Q3791" s="443"/>
      <c r="S3791" s="443"/>
      <c r="T3791" s="441"/>
      <c r="U3791" s="444"/>
      <c r="V3791" s="438"/>
      <c r="W3791" s="443"/>
      <c r="X3791" s="443"/>
      <c r="Y3791" s="441"/>
      <c r="Z3791" s="445"/>
      <c r="AA3791" s="441"/>
      <c r="AB3791" s="443"/>
      <c r="AC3791" s="441"/>
      <c r="AD3791" s="444"/>
      <c r="AG3791" s="441"/>
      <c r="AH3791" s="441"/>
      <c r="AI3791" s="443"/>
      <c r="AL3791" s="441"/>
      <c r="AN3791" s="441"/>
      <c r="AO3791" s="443"/>
      <c r="AP3791" s="441"/>
      <c r="AQ3791" s="441"/>
      <c r="AR3791" s="441"/>
      <c r="AS3791" s="441"/>
      <c r="AT3791" s="441"/>
      <c r="AU3791" s="441"/>
      <c r="AV3791" s="443"/>
      <c r="AW3791" s="442"/>
      <c r="AY3791" s="441"/>
      <c r="BC3791" s="441"/>
      <c r="BD3791" s="441"/>
      <c r="BE3791" s="441"/>
      <c r="BF3791" s="441"/>
      <c r="BG3791" s="441"/>
      <c r="BH3791" s="441"/>
      <c r="BI3791" s="441"/>
      <c r="BJ3791" s="441"/>
      <c r="BK3791" s="441"/>
    </row>
    <row r="3792" spans="1:63" x14ac:dyDescent="0.25">
      <c r="A3792" s="443"/>
      <c r="B3792" s="438"/>
      <c r="C3792" s="441"/>
      <c r="D3792" s="441"/>
      <c r="E3792" s="441"/>
      <c r="I3792" s="442"/>
      <c r="Q3792" s="443"/>
      <c r="S3792" s="443"/>
      <c r="T3792" s="441"/>
      <c r="U3792" s="444"/>
      <c r="V3792" s="438"/>
      <c r="W3792" s="443"/>
      <c r="X3792" s="443"/>
      <c r="Y3792" s="441"/>
      <c r="Z3792" s="445"/>
      <c r="AA3792" s="441"/>
      <c r="AB3792" s="443"/>
      <c r="AC3792" s="441"/>
      <c r="AD3792" s="444"/>
      <c r="AG3792" s="441"/>
      <c r="AH3792" s="441"/>
      <c r="AI3792" s="443"/>
      <c r="AL3792" s="441"/>
      <c r="AN3792" s="441"/>
      <c r="AO3792" s="443"/>
      <c r="AP3792" s="441"/>
      <c r="AQ3792" s="441"/>
      <c r="AR3792" s="441"/>
      <c r="AS3792" s="441"/>
      <c r="AT3792" s="441"/>
      <c r="AU3792" s="441"/>
      <c r="AV3792" s="443"/>
      <c r="AW3792" s="442"/>
      <c r="AY3792" s="441"/>
      <c r="BC3792" s="441"/>
      <c r="BD3792" s="441"/>
      <c r="BE3792" s="441"/>
      <c r="BF3792" s="441"/>
      <c r="BG3792" s="441"/>
      <c r="BH3792" s="441"/>
      <c r="BI3792" s="441"/>
      <c r="BJ3792" s="441"/>
      <c r="BK3792" s="441"/>
    </row>
    <row r="3793" spans="1:63" x14ac:dyDescent="0.25">
      <c r="A3793" s="443"/>
      <c r="B3793" s="438"/>
      <c r="C3793" s="441"/>
      <c r="D3793" s="441"/>
      <c r="E3793" s="441"/>
      <c r="I3793" s="442"/>
      <c r="Q3793" s="443"/>
      <c r="S3793" s="443"/>
      <c r="T3793" s="441"/>
      <c r="U3793" s="444"/>
      <c r="V3793" s="438"/>
      <c r="W3793" s="443"/>
      <c r="X3793" s="443"/>
      <c r="Y3793" s="441"/>
      <c r="Z3793" s="445"/>
      <c r="AA3793" s="441"/>
      <c r="AB3793" s="443"/>
      <c r="AC3793" s="441"/>
      <c r="AD3793" s="444"/>
      <c r="AG3793" s="441"/>
      <c r="AH3793" s="441"/>
      <c r="AI3793" s="443"/>
      <c r="AL3793" s="441"/>
      <c r="AN3793" s="441"/>
      <c r="AO3793" s="443"/>
      <c r="AP3793" s="441"/>
      <c r="AQ3793" s="441"/>
      <c r="AR3793" s="441"/>
      <c r="AS3793" s="441"/>
      <c r="AT3793" s="441"/>
      <c r="AU3793" s="441"/>
      <c r="AV3793" s="443"/>
      <c r="AW3793" s="442"/>
      <c r="AY3793" s="441"/>
      <c r="BC3793" s="441"/>
      <c r="BD3793" s="441"/>
      <c r="BE3793" s="441"/>
      <c r="BF3793" s="441"/>
      <c r="BG3793" s="441"/>
      <c r="BH3793" s="441"/>
      <c r="BI3793" s="441"/>
      <c r="BJ3793" s="441"/>
      <c r="BK3793" s="441"/>
    </row>
    <row r="3794" spans="1:63" x14ac:dyDescent="0.25">
      <c r="A3794" s="443"/>
      <c r="B3794" s="438"/>
      <c r="C3794" s="441"/>
      <c r="D3794" s="441"/>
      <c r="E3794" s="441"/>
      <c r="I3794" s="442"/>
      <c r="Q3794" s="443"/>
      <c r="S3794" s="443"/>
      <c r="T3794" s="441"/>
      <c r="U3794" s="444"/>
      <c r="V3794" s="438"/>
      <c r="W3794" s="443"/>
      <c r="X3794" s="443"/>
      <c r="Y3794" s="441"/>
      <c r="Z3794" s="445"/>
      <c r="AA3794" s="441"/>
      <c r="AB3794" s="443"/>
      <c r="AC3794" s="441"/>
      <c r="AD3794" s="444"/>
      <c r="AG3794" s="441"/>
      <c r="AH3794" s="441"/>
      <c r="AI3794" s="443"/>
      <c r="AL3794" s="441"/>
      <c r="AN3794" s="441"/>
      <c r="AO3794" s="443"/>
      <c r="AP3794" s="441"/>
      <c r="AQ3794" s="441"/>
      <c r="AR3794" s="441"/>
      <c r="AS3794" s="441"/>
      <c r="AT3794" s="441"/>
      <c r="AU3794" s="441"/>
      <c r="AV3794" s="443"/>
      <c r="AW3794" s="442"/>
      <c r="AY3794" s="441"/>
      <c r="BC3794" s="441"/>
      <c r="BD3794" s="441"/>
      <c r="BE3794" s="441"/>
      <c r="BF3794" s="441"/>
      <c r="BG3794" s="441"/>
      <c r="BH3794" s="441"/>
      <c r="BI3794" s="441"/>
      <c r="BJ3794" s="441"/>
      <c r="BK3794" s="441"/>
    </row>
    <row r="3795" spans="1:63" x14ac:dyDescent="0.25">
      <c r="A3795" s="443"/>
      <c r="B3795" s="438"/>
      <c r="C3795" s="441"/>
      <c r="D3795" s="441"/>
      <c r="E3795" s="441"/>
      <c r="I3795" s="442"/>
      <c r="Q3795" s="443"/>
      <c r="S3795" s="443"/>
      <c r="T3795" s="441"/>
      <c r="U3795" s="444"/>
      <c r="V3795" s="438"/>
      <c r="W3795" s="443"/>
      <c r="X3795" s="443"/>
      <c r="Y3795" s="441"/>
      <c r="Z3795" s="445"/>
      <c r="AA3795" s="441"/>
      <c r="AB3795" s="443"/>
      <c r="AC3795" s="441"/>
      <c r="AD3795" s="444"/>
      <c r="AG3795" s="441"/>
      <c r="AH3795" s="441"/>
      <c r="AI3795" s="443"/>
      <c r="AL3795" s="441"/>
      <c r="AN3795" s="441"/>
      <c r="AO3795" s="443"/>
      <c r="AP3795" s="441"/>
      <c r="AQ3795" s="441"/>
      <c r="AR3795" s="441"/>
      <c r="AS3795" s="441"/>
      <c r="AT3795" s="441"/>
      <c r="AU3795" s="441"/>
      <c r="AV3795" s="443"/>
      <c r="AW3795" s="442"/>
      <c r="AY3795" s="441"/>
      <c r="BC3795" s="441"/>
      <c r="BD3795" s="441"/>
      <c r="BE3795" s="441"/>
      <c r="BF3795" s="441"/>
      <c r="BG3795" s="441"/>
      <c r="BH3795" s="441"/>
      <c r="BI3795" s="441"/>
      <c r="BJ3795" s="441"/>
      <c r="BK3795" s="441"/>
    </row>
    <row r="3796" spans="1:63" x14ac:dyDescent="0.25">
      <c r="A3796" s="443"/>
      <c r="B3796" s="438"/>
      <c r="C3796" s="441"/>
      <c r="D3796" s="441"/>
      <c r="E3796" s="441"/>
      <c r="I3796" s="442"/>
      <c r="Q3796" s="443"/>
      <c r="S3796" s="443"/>
      <c r="T3796" s="441"/>
      <c r="U3796" s="444"/>
      <c r="V3796" s="438"/>
      <c r="W3796" s="443"/>
      <c r="X3796" s="443"/>
      <c r="Y3796" s="441"/>
      <c r="Z3796" s="445"/>
      <c r="AA3796" s="441"/>
      <c r="AB3796" s="443"/>
      <c r="AC3796" s="441"/>
      <c r="AD3796" s="444"/>
      <c r="AG3796" s="441"/>
      <c r="AH3796" s="441"/>
      <c r="AI3796" s="443"/>
      <c r="AL3796" s="441"/>
      <c r="AN3796" s="441"/>
      <c r="AO3796" s="443"/>
      <c r="AP3796" s="441"/>
      <c r="AQ3796" s="441"/>
      <c r="AR3796" s="441"/>
      <c r="AS3796" s="441"/>
      <c r="AT3796" s="441"/>
      <c r="AU3796" s="441"/>
      <c r="AV3796" s="443"/>
      <c r="AW3796" s="442"/>
      <c r="AY3796" s="441"/>
      <c r="BC3796" s="441"/>
      <c r="BD3796" s="441"/>
      <c r="BE3796" s="441"/>
      <c r="BF3796" s="441"/>
      <c r="BG3796" s="441"/>
      <c r="BH3796" s="441"/>
      <c r="BI3796" s="441"/>
      <c r="BJ3796" s="441"/>
      <c r="BK3796" s="441"/>
    </row>
    <row r="3797" spans="1:63" x14ac:dyDescent="0.25">
      <c r="A3797" s="443"/>
      <c r="B3797" s="438"/>
      <c r="C3797" s="441"/>
      <c r="D3797" s="441"/>
      <c r="E3797" s="441"/>
      <c r="I3797" s="442"/>
      <c r="Q3797" s="443"/>
      <c r="S3797" s="443"/>
      <c r="T3797" s="441"/>
      <c r="U3797" s="444"/>
      <c r="V3797" s="438"/>
      <c r="W3797" s="443"/>
      <c r="X3797" s="443"/>
      <c r="Y3797" s="441"/>
      <c r="Z3797" s="445"/>
      <c r="AA3797" s="441"/>
      <c r="AB3797" s="443"/>
      <c r="AC3797" s="441"/>
      <c r="AD3797" s="444"/>
      <c r="AG3797" s="441"/>
      <c r="AH3797" s="441"/>
      <c r="AI3797" s="443"/>
      <c r="AL3797" s="441"/>
      <c r="AN3797" s="441"/>
      <c r="AO3797" s="443"/>
      <c r="AP3797" s="441"/>
      <c r="AQ3797" s="441"/>
      <c r="AR3797" s="441"/>
      <c r="AS3797" s="441"/>
      <c r="AT3797" s="441"/>
      <c r="AU3797" s="441"/>
      <c r="AV3797" s="443"/>
      <c r="AW3797" s="442"/>
      <c r="AY3797" s="441"/>
      <c r="BC3797" s="441"/>
      <c r="BD3797" s="441"/>
      <c r="BE3797" s="441"/>
      <c r="BF3797" s="441"/>
      <c r="BG3797" s="441"/>
      <c r="BH3797" s="441"/>
      <c r="BI3797" s="441"/>
      <c r="BJ3797" s="441"/>
      <c r="BK3797" s="441"/>
    </row>
    <row r="3798" spans="1:63" x14ac:dyDescent="0.25">
      <c r="A3798" s="443"/>
      <c r="B3798" s="438"/>
      <c r="C3798" s="441"/>
      <c r="D3798" s="441"/>
      <c r="E3798" s="441"/>
      <c r="I3798" s="442"/>
      <c r="Q3798" s="443"/>
      <c r="S3798" s="443"/>
      <c r="T3798" s="441"/>
      <c r="U3798" s="444"/>
      <c r="V3798" s="438"/>
      <c r="W3798" s="443"/>
      <c r="X3798" s="443"/>
      <c r="Y3798" s="441"/>
      <c r="Z3798" s="445"/>
      <c r="AA3798" s="441"/>
      <c r="AB3798" s="443"/>
      <c r="AC3798" s="441"/>
      <c r="AD3798" s="444"/>
      <c r="AG3798" s="441"/>
      <c r="AH3798" s="441"/>
      <c r="AI3798" s="443"/>
      <c r="AL3798" s="441"/>
      <c r="AN3798" s="441"/>
      <c r="AO3798" s="443"/>
      <c r="AP3798" s="441"/>
      <c r="AQ3798" s="441"/>
      <c r="AR3798" s="441"/>
      <c r="AS3798" s="441"/>
      <c r="AT3798" s="441"/>
      <c r="AU3798" s="441"/>
      <c r="AV3798" s="443"/>
      <c r="AW3798" s="442"/>
      <c r="AY3798" s="441"/>
      <c r="BC3798" s="441"/>
      <c r="BD3798" s="441"/>
      <c r="BE3798" s="441"/>
      <c r="BF3798" s="441"/>
      <c r="BG3798" s="441"/>
      <c r="BH3798" s="441"/>
      <c r="BI3798" s="441"/>
      <c r="BJ3798" s="441"/>
      <c r="BK3798" s="441"/>
    </row>
    <row r="3799" spans="1:63" x14ac:dyDescent="0.25">
      <c r="A3799" s="443"/>
      <c r="B3799" s="438"/>
      <c r="C3799" s="441"/>
      <c r="D3799" s="441"/>
      <c r="E3799" s="441"/>
      <c r="I3799" s="442"/>
      <c r="Q3799" s="443"/>
      <c r="S3799" s="443"/>
      <c r="T3799" s="441"/>
      <c r="U3799" s="444"/>
      <c r="V3799" s="438"/>
      <c r="W3799" s="443"/>
      <c r="X3799" s="443"/>
      <c r="Y3799" s="441"/>
      <c r="Z3799" s="445"/>
      <c r="AA3799" s="441"/>
      <c r="AB3799" s="443"/>
      <c r="AC3799" s="441"/>
      <c r="AD3799" s="444"/>
      <c r="AG3799" s="441"/>
      <c r="AH3799" s="441"/>
      <c r="AI3799" s="443"/>
      <c r="AL3799" s="441"/>
      <c r="AN3799" s="441"/>
      <c r="AO3799" s="443"/>
      <c r="AP3799" s="441"/>
      <c r="AQ3799" s="441"/>
      <c r="AR3799" s="441"/>
      <c r="AS3799" s="441"/>
      <c r="AT3799" s="441"/>
      <c r="AU3799" s="441"/>
      <c r="AV3799" s="443"/>
      <c r="AW3799" s="442"/>
      <c r="AY3799" s="441"/>
      <c r="BC3799" s="441"/>
      <c r="BD3799" s="441"/>
      <c r="BE3799" s="441"/>
      <c r="BF3799" s="441"/>
      <c r="BG3799" s="441"/>
      <c r="BH3799" s="441"/>
      <c r="BI3799" s="441"/>
      <c r="BJ3799" s="441"/>
      <c r="BK3799" s="441"/>
    </row>
    <row r="3800" spans="1:63" x14ac:dyDescent="0.25">
      <c r="A3800" s="443"/>
      <c r="B3800" s="438"/>
      <c r="C3800" s="441"/>
      <c r="D3800" s="441"/>
      <c r="E3800" s="441"/>
      <c r="I3800" s="442"/>
      <c r="Q3800" s="443"/>
      <c r="S3800" s="443"/>
      <c r="T3800" s="441"/>
      <c r="U3800" s="444"/>
      <c r="V3800" s="438"/>
      <c r="W3800" s="443"/>
      <c r="X3800" s="443"/>
      <c r="Y3800" s="441"/>
      <c r="Z3800" s="445"/>
      <c r="AA3800" s="441"/>
      <c r="AB3800" s="443"/>
      <c r="AC3800" s="441"/>
      <c r="AD3800" s="444"/>
      <c r="AG3800" s="441"/>
      <c r="AH3800" s="441"/>
      <c r="AI3800" s="443"/>
      <c r="AL3800" s="441"/>
      <c r="AN3800" s="441"/>
      <c r="AO3800" s="443"/>
      <c r="AP3800" s="441"/>
      <c r="AQ3800" s="441"/>
      <c r="AR3800" s="441"/>
      <c r="AS3800" s="441"/>
      <c r="AT3800" s="441"/>
      <c r="AU3800" s="441"/>
      <c r="AV3800" s="443"/>
      <c r="AW3800" s="442"/>
      <c r="AY3800" s="441"/>
      <c r="BC3800" s="441"/>
      <c r="BD3800" s="441"/>
      <c r="BE3800" s="441"/>
      <c r="BF3800" s="441"/>
      <c r="BG3800" s="441"/>
      <c r="BH3800" s="441"/>
      <c r="BI3800" s="441"/>
      <c r="BJ3800" s="441"/>
      <c r="BK3800" s="441"/>
    </row>
    <row r="3801" spans="1:63" x14ac:dyDescent="0.25">
      <c r="A3801" s="443"/>
      <c r="B3801" s="438"/>
      <c r="C3801" s="441"/>
      <c r="D3801" s="441"/>
      <c r="E3801" s="441"/>
      <c r="I3801" s="442"/>
      <c r="Q3801" s="443"/>
      <c r="S3801" s="443"/>
      <c r="T3801" s="441"/>
      <c r="U3801" s="444"/>
      <c r="V3801" s="438"/>
      <c r="W3801" s="443"/>
      <c r="X3801" s="443"/>
      <c r="Y3801" s="441"/>
      <c r="Z3801" s="445"/>
      <c r="AA3801" s="441"/>
      <c r="AB3801" s="443"/>
      <c r="AC3801" s="441"/>
      <c r="AD3801" s="444"/>
      <c r="AG3801" s="441"/>
      <c r="AH3801" s="441"/>
      <c r="AI3801" s="443"/>
      <c r="AL3801" s="441"/>
      <c r="AN3801" s="441"/>
      <c r="AO3801" s="443"/>
      <c r="AP3801" s="441"/>
      <c r="AQ3801" s="441"/>
      <c r="AR3801" s="441"/>
      <c r="AS3801" s="441"/>
      <c r="AT3801" s="441"/>
      <c r="AU3801" s="441"/>
      <c r="AV3801" s="443"/>
      <c r="AW3801" s="442"/>
      <c r="AY3801" s="441"/>
      <c r="BC3801" s="441"/>
      <c r="BD3801" s="441"/>
      <c r="BE3801" s="441"/>
      <c r="BF3801" s="441"/>
      <c r="BG3801" s="441"/>
      <c r="BH3801" s="441"/>
      <c r="BI3801" s="441"/>
      <c r="BJ3801" s="441"/>
      <c r="BK3801" s="441"/>
    </row>
    <row r="3802" spans="1:63" x14ac:dyDescent="0.25">
      <c r="A3802" s="443"/>
      <c r="B3802" s="438"/>
      <c r="C3802" s="441"/>
      <c r="D3802" s="441"/>
      <c r="E3802" s="441"/>
      <c r="I3802" s="442"/>
      <c r="Q3802" s="443"/>
      <c r="S3802" s="443"/>
      <c r="T3802" s="441"/>
      <c r="U3802" s="444"/>
      <c r="V3802" s="438"/>
      <c r="W3802" s="443"/>
      <c r="X3802" s="443"/>
      <c r="Y3802" s="441"/>
      <c r="Z3802" s="445"/>
      <c r="AA3802" s="441"/>
      <c r="AB3802" s="443"/>
      <c r="AC3802" s="441"/>
      <c r="AD3802" s="444"/>
      <c r="AG3802" s="441"/>
      <c r="AH3802" s="441"/>
      <c r="AI3802" s="443"/>
      <c r="AL3802" s="441"/>
      <c r="AN3802" s="441"/>
      <c r="AO3802" s="443"/>
      <c r="AP3802" s="441"/>
      <c r="AQ3802" s="441"/>
      <c r="AR3802" s="441"/>
      <c r="AS3802" s="441"/>
      <c r="AT3802" s="441"/>
      <c r="AU3802" s="441"/>
      <c r="AV3802" s="443"/>
      <c r="AW3802" s="442"/>
      <c r="AY3802" s="441"/>
      <c r="BC3802" s="441"/>
      <c r="BD3802" s="441"/>
      <c r="BE3802" s="441"/>
      <c r="BF3802" s="441"/>
      <c r="BG3802" s="441"/>
      <c r="BH3802" s="441"/>
      <c r="BI3802" s="441"/>
      <c r="BJ3802" s="441"/>
      <c r="BK3802" s="441"/>
    </row>
    <row r="3803" spans="1:63" x14ac:dyDescent="0.25">
      <c r="A3803" s="443"/>
      <c r="B3803" s="438"/>
      <c r="C3803" s="441"/>
      <c r="D3803" s="441"/>
      <c r="E3803" s="441"/>
      <c r="I3803" s="442"/>
      <c r="Q3803" s="443"/>
      <c r="S3803" s="443"/>
      <c r="T3803" s="441"/>
      <c r="U3803" s="444"/>
      <c r="V3803" s="438"/>
      <c r="W3803" s="443"/>
      <c r="X3803" s="443"/>
      <c r="Y3803" s="441"/>
      <c r="Z3803" s="445"/>
      <c r="AA3803" s="441"/>
      <c r="AB3803" s="443"/>
      <c r="AC3803" s="441"/>
      <c r="AD3803" s="444"/>
      <c r="AG3803" s="441"/>
      <c r="AH3803" s="441"/>
      <c r="AI3803" s="443"/>
      <c r="AL3803" s="441"/>
      <c r="AN3803" s="441"/>
      <c r="AO3803" s="443"/>
      <c r="AP3803" s="441"/>
      <c r="AQ3803" s="441"/>
      <c r="AR3803" s="441"/>
      <c r="AS3803" s="441"/>
      <c r="AT3803" s="441"/>
      <c r="AU3803" s="441"/>
      <c r="AV3803" s="443"/>
      <c r="AW3803" s="442"/>
      <c r="AY3803" s="441"/>
      <c r="BC3803" s="441"/>
      <c r="BD3803" s="441"/>
      <c r="BE3803" s="441"/>
      <c r="BF3803" s="441"/>
      <c r="BG3803" s="441"/>
      <c r="BH3803" s="441"/>
      <c r="BI3803" s="441"/>
      <c r="BJ3803" s="441"/>
      <c r="BK3803" s="441"/>
    </row>
    <row r="3804" spans="1:63" x14ac:dyDescent="0.25">
      <c r="A3804" s="443"/>
      <c r="B3804" s="438"/>
      <c r="C3804" s="441"/>
      <c r="D3804" s="441"/>
      <c r="E3804" s="441"/>
      <c r="I3804" s="442"/>
      <c r="Q3804" s="443"/>
      <c r="S3804" s="443"/>
      <c r="T3804" s="441"/>
      <c r="U3804" s="444"/>
      <c r="V3804" s="438"/>
      <c r="W3804" s="443"/>
      <c r="X3804" s="443"/>
      <c r="Y3804" s="441"/>
      <c r="Z3804" s="445"/>
      <c r="AA3804" s="441"/>
      <c r="AB3804" s="443"/>
      <c r="AC3804" s="441"/>
      <c r="AD3804" s="444"/>
      <c r="AG3804" s="441"/>
      <c r="AH3804" s="441"/>
      <c r="AI3804" s="443"/>
      <c r="AL3804" s="441"/>
      <c r="AN3804" s="441"/>
      <c r="AO3804" s="443"/>
      <c r="AP3804" s="441"/>
      <c r="AQ3804" s="441"/>
      <c r="AR3804" s="441"/>
      <c r="AS3804" s="441"/>
      <c r="AT3804" s="441"/>
      <c r="AU3804" s="441"/>
      <c r="AV3804" s="443"/>
      <c r="AW3804" s="442"/>
      <c r="AY3804" s="441"/>
      <c r="BC3804" s="441"/>
      <c r="BD3804" s="441"/>
      <c r="BE3804" s="441"/>
      <c r="BF3804" s="441"/>
      <c r="BG3804" s="441"/>
      <c r="BH3804" s="441"/>
      <c r="BI3804" s="441"/>
      <c r="BJ3804" s="441"/>
      <c r="BK3804" s="441"/>
    </row>
    <row r="3805" spans="1:63" x14ac:dyDescent="0.25">
      <c r="A3805" s="443"/>
      <c r="B3805" s="438"/>
      <c r="C3805" s="441"/>
      <c r="D3805" s="441"/>
      <c r="E3805" s="441"/>
      <c r="I3805" s="442"/>
      <c r="Q3805" s="443"/>
      <c r="S3805" s="443"/>
      <c r="T3805" s="441"/>
      <c r="U3805" s="444"/>
      <c r="V3805" s="438"/>
      <c r="W3805" s="443"/>
      <c r="X3805" s="443"/>
      <c r="Y3805" s="441"/>
      <c r="Z3805" s="445"/>
      <c r="AA3805" s="441"/>
      <c r="AB3805" s="443"/>
      <c r="AC3805" s="441"/>
      <c r="AD3805" s="444"/>
      <c r="AG3805" s="441"/>
      <c r="AH3805" s="441"/>
      <c r="AI3805" s="443"/>
      <c r="AL3805" s="441"/>
      <c r="AN3805" s="441"/>
      <c r="AO3805" s="443"/>
      <c r="AP3805" s="441"/>
      <c r="AQ3805" s="441"/>
      <c r="AR3805" s="441"/>
      <c r="AS3805" s="441"/>
      <c r="AT3805" s="441"/>
      <c r="AU3805" s="441"/>
      <c r="AV3805" s="443"/>
      <c r="AW3805" s="442"/>
      <c r="AY3805" s="441"/>
      <c r="BC3805" s="441"/>
      <c r="BD3805" s="441"/>
      <c r="BE3805" s="441"/>
      <c r="BF3805" s="441"/>
      <c r="BG3805" s="441"/>
      <c r="BH3805" s="441"/>
      <c r="BI3805" s="441"/>
      <c r="BJ3805" s="441"/>
      <c r="BK3805" s="441"/>
    </row>
    <row r="3806" spans="1:63" x14ac:dyDescent="0.25">
      <c r="A3806" s="443"/>
      <c r="B3806" s="438"/>
      <c r="C3806" s="441"/>
      <c r="D3806" s="441"/>
      <c r="E3806" s="441"/>
      <c r="I3806" s="442"/>
      <c r="Q3806" s="443"/>
      <c r="S3806" s="443"/>
      <c r="T3806" s="441"/>
      <c r="U3806" s="444"/>
      <c r="V3806" s="438"/>
      <c r="W3806" s="443"/>
      <c r="X3806" s="443"/>
      <c r="Y3806" s="441"/>
      <c r="Z3806" s="445"/>
      <c r="AA3806" s="441"/>
      <c r="AB3806" s="443"/>
      <c r="AC3806" s="441"/>
      <c r="AD3806" s="444"/>
      <c r="AG3806" s="441"/>
      <c r="AH3806" s="441"/>
      <c r="AI3806" s="443"/>
      <c r="AL3806" s="441"/>
      <c r="AN3806" s="441"/>
      <c r="AO3806" s="443"/>
      <c r="AP3806" s="441"/>
      <c r="AQ3806" s="441"/>
      <c r="AR3806" s="441"/>
      <c r="AS3806" s="441"/>
      <c r="AT3806" s="441"/>
      <c r="AU3806" s="441"/>
      <c r="AV3806" s="443"/>
      <c r="AW3806" s="442"/>
      <c r="AY3806" s="441"/>
      <c r="BC3806" s="441"/>
      <c r="BD3806" s="441"/>
      <c r="BE3806" s="441"/>
      <c r="BF3806" s="441"/>
      <c r="BG3806" s="441"/>
      <c r="BH3806" s="441"/>
      <c r="BI3806" s="441"/>
      <c r="BJ3806" s="441"/>
      <c r="BK3806" s="441"/>
    </row>
    <row r="3807" spans="1:63" x14ac:dyDescent="0.25">
      <c r="A3807" s="443"/>
      <c r="B3807" s="438"/>
      <c r="C3807" s="441"/>
      <c r="D3807" s="441"/>
      <c r="E3807" s="441"/>
      <c r="I3807" s="442"/>
      <c r="Q3807" s="443"/>
      <c r="S3807" s="443"/>
      <c r="T3807" s="441"/>
      <c r="U3807" s="444"/>
      <c r="V3807" s="438"/>
      <c r="W3807" s="443"/>
      <c r="X3807" s="443"/>
      <c r="Y3807" s="441"/>
      <c r="Z3807" s="445"/>
      <c r="AA3807" s="441"/>
      <c r="AB3807" s="443"/>
      <c r="AC3807" s="441"/>
      <c r="AD3807" s="444"/>
      <c r="AG3807" s="441"/>
      <c r="AH3807" s="441"/>
      <c r="AI3807" s="443"/>
      <c r="AL3807" s="441"/>
      <c r="AN3807" s="441"/>
      <c r="AO3807" s="443"/>
      <c r="AP3807" s="441"/>
      <c r="AQ3807" s="441"/>
      <c r="AR3807" s="441"/>
      <c r="AS3807" s="441"/>
      <c r="AT3807" s="441"/>
      <c r="AU3807" s="441"/>
      <c r="AV3807" s="443"/>
      <c r="AW3807" s="442"/>
      <c r="AY3807" s="441"/>
      <c r="BC3807" s="441"/>
      <c r="BD3807" s="441"/>
      <c r="BE3807" s="441"/>
      <c r="BF3807" s="441"/>
      <c r="BG3807" s="441"/>
      <c r="BH3807" s="441"/>
      <c r="BI3807" s="441"/>
      <c r="BJ3807" s="441"/>
      <c r="BK3807" s="441"/>
    </row>
    <row r="3808" spans="1:63" x14ac:dyDescent="0.25">
      <c r="A3808" s="443"/>
      <c r="B3808" s="438"/>
      <c r="C3808" s="441"/>
      <c r="D3808" s="441"/>
      <c r="E3808" s="441"/>
      <c r="I3808" s="442"/>
      <c r="Q3808" s="443"/>
      <c r="S3808" s="443"/>
      <c r="T3808" s="441"/>
      <c r="U3808" s="444"/>
      <c r="V3808" s="438"/>
      <c r="W3808" s="443"/>
      <c r="X3808" s="443"/>
      <c r="Y3808" s="441"/>
      <c r="Z3808" s="445"/>
      <c r="AA3808" s="441"/>
      <c r="AB3808" s="443"/>
      <c r="AC3808" s="441"/>
      <c r="AD3808" s="444"/>
      <c r="AG3808" s="441"/>
      <c r="AH3808" s="441"/>
      <c r="AI3808" s="443"/>
      <c r="AL3808" s="441"/>
      <c r="AN3808" s="441"/>
      <c r="AO3808" s="443"/>
      <c r="AP3808" s="441"/>
      <c r="AQ3808" s="441"/>
      <c r="AR3808" s="441"/>
      <c r="AS3808" s="441"/>
      <c r="AT3808" s="441"/>
      <c r="AU3808" s="441"/>
      <c r="AV3808" s="443"/>
      <c r="AW3808" s="442"/>
      <c r="AY3808" s="441"/>
      <c r="BC3808" s="441"/>
      <c r="BD3808" s="441"/>
      <c r="BE3808" s="441"/>
      <c r="BF3808" s="441"/>
      <c r="BG3808" s="441"/>
      <c r="BH3808" s="441"/>
      <c r="BI3808" s="441"/>
      <c r="BJ3808" s="441"/>
      <c r="BK3808" s="441"/>
    </row>
    <row r="3809" spans="1:63" x14ac:dyDescent="0.25">
      <c r="A3809" s="443"/>
      <c r="B3809" s="438"/>
      <c r="C3809" s="441"/>
      <c r="D3809" s="441"/>
      <c r="E3809" s="441"/>
      <c r="I3809" s="442"/>
      <c r="Q3809" s="443"/>
      <c r="S3809" s="443"/>
      <c r="T3809" s="441"/>
      <c r="U3809" s="444"/>
      <c r="V3809" s="438"/>
      <c r="W3809" s="443"/>
      <c r="X3809" s="443"/>
      <c r="Y3809" s="441"/>
      <c r="Z3809" s="445"/>
      <c r="AA3809" s="441"/>
      <c r="AB3809" s="443"/>
      <c r="AC3809" s="441"/>
      <c r="AD3809" s="444"/>
      <c r="AG3809" s="441"/>
      <c r="AH3809" s="441"/>
      <c r="AI3809" s="443"/>
      <c r="AL3809" s="441"/>
      <c r="AN3809" s="441"/>
      <c r="AO3809" s="443"/>
      <c r="AP3809" s="441"/>
      <c r="AQ3809" s="441"/>
      <c r="AR3809" s="441"/>
      <c r="AS3809" s="441"/>
      <c r="AT3809" s="441"/>
      <c r="AU3809" s="441"/>
      <c r="AV3809" s="443"/>
      <c r="AW3809" s="442"/>
      <c r="AY3809" s="441"/>
      <c r="BC3809" s="441"/>
      <c r="BD3809" s="441"/>
      <c r="BE3809" s="441"/>
      <c r="BF3809" s="441"/>
      <c r="BG3809" s="441"/>
      <c r="BH3809" s="441"/>
      <c r="BI3809" s="441"/>
      <c r="BJ3809" s="441"/>
      <c r="BK3809" s="441"/>
    </row>
    <row r="3810" spans="1:63" x14ac:dyDescent="0.25">
      <c r="A3810" s="443"/>
      <c r="B3810" s="438"/>
      <c r="C3810" s="441"/>
      <c r="D3810" s="441"/>
      <c r="E3810" s="441"/>
      <c r="I3810" s="442"/>
      <c r="Q3810" s="443"/>
      <c r="S3810" s="443"/>
      <c r="T3810" s="441"/>
      <c r="U3810" s="444"/>
      <c r="V3810" s="438"/>
      <c r="W3810" s="443"/>
      <c r="X3810" s="443"/>
      <c r="Y3810" s="441"/>
      <c r="Z3810" s="445"/>
      <c r="AA3810" s="441"/>
      <c r="AB3810" s="443"/>
      <c r="AC3810" s="441"/>
      <c r="AD3810" s="444"/>
      <c r="AG3810" s="441"/>
      <c r="AH3810" s="441"/>
      <c r="AI3810" s="443"/>
      <c r="AL3810" s="441"/>
      <c r="AN3810" s="441"/>
      <c r="AO3810" s="443"/>
      <c r="AP3810" s="441"/>
      <c r="AQ3810" s="441"/>
      <c r="AR3810" s="441"/>
      <c r="AS3810" s="441"/>
      <c r="AT3810" s="441"/>
      <c r="AU3810" s="441"/>
      <c r="AV3810" s="443"/>
      <c r="AW3810" s="442"/>
      <c r="AY3810" s="441"/>
      <c r="BC3810" s="441"/>
      <c r="BD3810" s="441"/>
      <c r="BE3810" s="441"/>
      <c r="BF3810" s="441"/>
      <c r="BG3810" s="441"/>
      <c r="BH3810" s="441"/>
      <c r="BI3810" s="441"/>
      <c r="BJ3810" s="441"/>
      <c r="BK3810" s="441"/>
    </row>
    <row r="3811" spans="1:63" x14ac:dyDescent="0.25">
      <c r="A3811" s="443"/>
      <c r="B3811" s="438"/>
      <c r="C3811" s="441"/>
      <c r="D3811" s="441"/>
      <c r="E3811" s="441"/>
      <c r="I3811" s="442"/>
      <c r="Q3811" s="443"/>
      <c r="S3811" s="443"/>
      <c r="T3811" s="441"/>
      <c r="U3811" s="444"/>
      <c r="V3811" s="438"/>
      <c r="W3811" s="443"/>
      <c r="X3811" s="443"/>
      <c r="Y3811" s="441"/>
      <c r="Z3811" s="445"/>
      <c r="AA3811" s="441"/>
      <c r="AB3811" s="443"/>
      <c r="AC3811" s="441"/>
      <c r="AD3811" s="444"/>
      <c r="AG3811" s="441"/>
      <c r="AH3811" s="441"/>
      <c r="AI3811" s="443"/>
      <c r="AL3811" s="441"/>
      <c r="AN3811" s="441"/>
      <c r="AO3811" s="443"/>
      <c r="AP3811" s="441"/>
      <c r="AQ3811" s="441"/>
      <c r="AR3811" s="441"/>
      <c r="AS3811" s="441"/>
      <c r="AT3811" s="441"/>
      <c r="AU3811" s="441"/>
      <c r="AV3811" s="443"/>
      <c r="AW3811" s="442"/>
      <c r="AY3811" s="441"/>
      <c r="BC3811" s="441"/>
      <c r="BD3811" s="441"/>
      <c r="BE3811" s="441"/>
      <c r="BF3811" s="441"/>
      <c r="BG3811" s="441"/>
      <c r="BH3811" s="441"/>
      <c r="BI3811" s="441"/>
      <c r="BJ3811" s="441"/>
      <c r="BK3811" s="441"/>
    </row>
    <row r="3812" spans="1:63" x14ac:dyDescent="0.25">
      <c r="A3812" s="443"/>
      <c r="B3812" s="438"/>
      <c r="C3812" s="441"/>
      <c r="D3812" s="441"/>
      <c r="E3812" s="441"/>
      <c r="I3812" s="442"/>
      <c r="Q3812" s="443"/>
      <c r="S3812" s="443"/>
      <c r="T3812" s="441"/>
      <c r="U3812" s="444"/>
      <c r="V3812" s="438"/>
      <c r="W3812" s="443"/>
      <c r="X3812" s="443"/>
      <c r="Y3812" s="441"/>
      <c r="Z3812" s="445"/>
      <c r="AA3812" s="441"/>
      <c r="AB3812" s="443"/>
      <c r="AC3812" s="441"/>
      <c r="AD3812" s="444"/>
      <c r="AG3812" s="441"/>
      <c r="AH3812" s="441"/>
      <c r="AI3812" s="443"/>
      <c r="AL3812" s="441"/>
      <c r="AN3812" s="441"/>
      <c r="AO3812" s="443"/>
      <c r="AP3812" s="441"/>
      <c r="AQ3812" s="441"/>
      <c r="AR3812" s="441"/>
      <c r="AS3812" s="441"/>
      <c r="AT3812" s="441"/>
      <c r="AU3812" s="441"/>
      <c r="AV3812" s="443"/>
      <c r="AW3812" s="442"/>
      <c r="AY3812" s="441"/>
      <c r="BC3812" s="441"/>
      <c r="BD3812" s="441"/>
      <c r="BE3812" s="441"/>
      <c r="BF3812" s="441"/>
      <c r="BG3812" s="441"/>
      <c r="BH3812" s="441"/>
      <c r="BI3812" s="441"/>
      <c r="BJ3812" s="441"/>
      <c r="BK3812" s="441"/>
    </row>
    <row r="3813" spans="1:63" x14ac:dyDescent="0.25">
      <c r="A3813" s="443"/>
      <c r="B3813" s="438"/>
      <c r="C3813" s="441"/>
      <c r="D3813" s="441"/>
      <c r="E3813" s="441"/>
      <c r="I3813" s="442"/>
      <c r="Q3813" s="443"/>
      <c r="S3813" s="443"/>
      <c r="T3813" s="441"/>
      <c r="U3813" s="444"/>
      <c r="V3813" s="438"/>
      <c r="W3813" s="443"/>
      <c r="X3813" s="443"/>
      <c r="Y3813" s="441"/>
      <c r="Z3813" s="445"/>
      <c r="AA3813" s="441"/>
      <c r="AB3813" s="443"/>
      <c r="AC3813" s="441"/>
      <c r="AD3813" s="444"/>
      <c r="AG3813" s="441"/>
      <c r="AH3813" s="441"/>
      <c r="AI3813" s="443"/>
      <c r="AL3813" s="441"/>
      <c r="AN3813" s="441"/>
      <c r="AO3813" s="443"/>
      <c r="AP3813" s="441"/>
      <c r="AQ3813" s="441"/>
      <c r="AR3813" s="441"/>
      <c r="AS3813" s="441"/>
      <c r="AT3813" s="441"/>
      <c r="AU3813" s="441"/>
      <c r="AV3813" s="443"/>
      <c r="AW3813" s="442"/>
      <c r="AY3813" s="441"/>
      <c r="BC3813" s="441"/>
      <c r="BD3813" s="441"/>
      <c r="BE3813" s="441"/>
      <c r="BF3813" s="441"/>
      <c r="BG3813" s="441"/>
      <c r="BH3813" s="441"/>
      <c r="BI3813" s="441"/>
      <c r="BJ3813" s="441"/>
      <c r="BK3813" s="441"/>
    </row>
    <row r="3814" spans="1:63" x14ac:dyDescent="0.25">
      <c r="A3814" s="443"/>
      <c r="B3814" s="438"/>
      <c r="C3814" s="441"/>
      <c r="D3814" s="441"/>
      <c r="E3814" s="441"/>
      <c r="I3814" s="442"/>
      <c r="Q3814" s="443"/>
      <c r="S3814" s="443"/>
      <c r="T3814" s="441"/>
      <c r="U3814" s="444"/>
      <c r="V3814" s="438"/>
      <c r="W3814" s="443"/>
      <c r="X3814" s="443"/>
      <c r="Y3814" s="441"/>
      <c r="Z3814" s="445"/>
      <c r="AA3814" s="441"/>
      <c r="AB3814" s="443"/>
      <c r="AC3814" s="441"/>
      <c r="AD3814" s="444"/>
      <c r="AG3814" s="441"/>
      <c r="AH3814" s="441"/>
      <c r="AI3814" s="443"/>
      <c r="AL3814" s="441"/>
      <c r="AN3814" s="441"/>
      <c r="AO3814" s="443"/>
      <c r="AP3814" s="441"/>
      <c r="AQ3814" s="441"/>
      <c r="AR3814" s="441"/>
      <c r="AS3814" s="441"/>
      <c r="AT3814" s="441"/>
      <c r="AU3814" s="441"/>
      <c r="AV3814" s="443"/>
      <c r="AW3814" s="442"/>
      <c r="AY3814" s="441"/>
      <c r="BC3814" s="441"/>
      <c r="BD3814" s="441"/>
      <c r="BE3814" s="441"/>
      <c r="BF3814" s="441"/>
      <c r="BG3814" s="441"/>
      <c r="BH3814" s="441"/>
      <c r="BI3814" s="441"/>
      <c r="BJ3814" s="441"/>
      <c r="BK3814" s="441"/>
    </row>
    <row r="3815" spans="1:63" x14ac:dyDescent="0.25">
      <c r="A3815" s="443"/>
      <c r="B3815" s="438"/>
      <c r="C3815" s="441"/>
      <c r="D3815" s="441"/>
      <c r="E3815" s="441"/>
      <c r="I3815" s="442"/>
      <c r="Q3815" s="443"/>
      <c r="S3815" s="443"/>
      <c r="T3815" s="441"/>
      <c r="U3815" s="444"/>
      <c r="V3815" s="438"/>
      <c r="W3815" s="443"/>
      <c r="X3815" s="443"/>
      <c r="Y3815" s="441"/>
      <c r="Z3815" s="445"/>
      <c r="AA3815" s="441"/>
      <c r="AB3815" s="443"/>
      <c r="AC3815" s="441"/>
      <c r="AD3815" s="444"/>
      <c r="AG3815" s="441"/>
      <c r="AH3815" s="441"/>
      <c r="AI3815" s="443"/>
      <c r="AL3815" s="441"/>
      <c r="AN3815" s="441"/>
      <c r="AO3815" s="443"/>
      <c r="AP3815" s="441"/>
      <c r="AQ3815" s="441"/>
      <c r="AR3815" s="441"/>
      <c r="AS3815" s="441"/>
      <c r="AT3815" s="441"/>
      <c r="AU3815" s="441"/>
      <c r="AV3815" s="443"/>
      <c r="AW3815" s="442"/>
      <c r="AY3815" s="441"/>
      <c r="BC3815" s="441"/>
      <c r="BD3815" s="441"/>
      <c r="BE3815" s="441"/>
      <c r="BF3815" s="441"/>
      <c r="BG3815" s="441"/>
      <c r="BH3815" s="441"/>
      <c r="BI3815" s="441"/>
      <c r="BJ3815" s="441"/>
      <c r="BK3815" s="441"/>
    </row>
    <row r="3816" spans="1:63" x14ac:dyDescent="0.25">
      <c r="A3816" s="443"/>
      <c r="B3816" s="438"/>
      <c r="C3816" s="441"/>
      <c r="D3816" s="441"/>
      <c r="E3816" s="441"/>
      <c r="I3816" s="442"/>
      <c r="Q3816" s="443"/>
      <c r="S3816" s="443"/>
      <c r="T3816" s="441"/>
      <c r="U3816" s="444"/>
      <c r="V3816" s="438"/>
      <c r="W3816" s="443"/>
      <c r="X3816" s="443"/>
      <c r="Y3816" s="441"/>
      <c r="Z3816" s="445"/>
      <c r="AA3816" s="441"/>
      <c r="AB3816" s="443"/>
      <c r="AC3816" s="441"/>
      <c r="AD3816" s="444"/>
      <c r="AG3816" s="441"/>
      <c r="AH3816" s="441"/>
      <c r="AI3816" s="443"/>
      <c r="AL3816" s="441"/>
      <c r="AN3816" s="441"/>
      <c r="AO3816" s="443"/>
      <c r="AP3816" s="441"/>
      <c r="AQ3816" s="441"/>
      <c r="AR3816" s="441"/>
      <c r="AS3816" s="441"/>
      <c r="AT3816" s="441"/>
      <c r="AU3816" s="441"/>
      <c r="AV3816" s="443"/>
      <c r="AW3816" s="442"/>
      <c r="AY3816" s="441"/>
      <c r="BC3816" s="441"/>
      <c r="BD3816" s="441"/>
      <c r="BE3816" s="441"/>
      <c r="BF3816" s="441"/>
      <c r="BG3816" s="441"/>
      <c r="BH3816" s="441"/>
      <c r="BI3816" s="441"/>
      <c r="BJ3816" s="441"/>
      <c r="BK3816" s="441"/>
    </row>
    <row r="3817" spans="1:63" x14ac:dyDescent="0.25">
      <c r="A3817" s="443"/>
      <c r="B3817" s="438"/>
      <c r="C3817" s="441"/>
      <c r="D3817" s="441"/>
      <c r="E3817" s="441"/>
      <c r="I3817" s="442"/>
      <c r="Q3817" s="443"/>
      <c r="S3817" s="443"/>
      <c r="T3817" s="441"/>
      <c r="U3817" s="444"/>
      <c r="V3817" s="438"/>
      <c r="W3817" s="443"/>
      <c r="X3817" s="443"/>
      <c r="Y3817" s="441"/>
      <c r="Z3817" s="445"/>
      <c r="AA3817" s="441"/>
      <c r="AB3817" s="443"/>
      <c r="AC3817" s="441"/>
      <c r="AD3817" s="444"/>
      <c r="AG3817" s="441"/>
      <c r="AH3817" s="441"/>
      <c r="AI3817" s="443"/>
      <c r="AL3817" s="441"/>
      <c r="AN3817" s="441"/>
      <c r="AO3817" s="443"/>
      <c r="AP3817" s="441"/>
      <c r="AQ3817" s="441"/>
      <c r="AR3817" s="441"/>
      <c r="AS3817" s="441"/>
      <c r="AT3817" s="441"/>
      <c r="AU3817" s="441"/>
      <c r="AV3817" s="443"/>
      <c r="AW3817" s="442"/>
      <c r="AY3817" s="441"/>
      <c r="BC3817" s="441"/>
      <c r="BD3817" s="441"/>
      <c r="BE3817" s="441"/>
      <c r="BF3817" s="441"/>
      <c r="BG3817" s="441"/>
      <c r="BH3817" s="441"/>
      <c r="BI3817" s="441"/>
      <c r="BJ3817" s="441"/>
      <c r="BK3817" s="441"/>
    </row>
    <row r="3818" spans="1:63" x14ac:dyDescent="0.25">
      <c r="A3818" s="443"/>
      <c r="B3818" s="438"/>
      <c r="C3818" s="441"/>
      <c r="D3818" s="441"/>
      <c r="E3818" s="441"/>
      <c r="I3818" s="442"/>
      <c r="Q3818" s="443"/>
      <c r="S3818" s="443"/>
      <c r="T3818" s="441"/>
      <c r="U3818" s="444"/>
      <c r="V3818" s="438"/>
      <c r="W3818" s="443"/>
      <c r="X3818" s="443"/>
      <c r="Y3818" s="441"/>
      <c r="Z3818" s="445"/>
      <c r="AA3818" s="441"/>
      <c r="AB3818" s="443"/>
      <c r="AC3818" s="441"/>
      <c r="AD3818" s="444"/>
      <c r="AG3818" s="441"/>
      <c r="AH3818" s="441"/>
      <c r="AI3818" s="443"/>
      <c r="AL3818" s="441"/>
      <c r="AN3818" s="441"/>
      <c r="AO3818" s="443"/>
      <c r="AP3818" s="441"/>
      <c r="AQ3818" s="441"/>
      <c r="AR3818" s="441"/>
      <c r="AS3818" s="441"/>
      <c r="AT3818" s="441"/>
      <c r="AU3818" s="441"/>
      <c r="AV3818" s="443"/>
      <c r="AW3818" s="442"/>
      <c r="AY3818" s="441"/>
      <c r="BC3818" s="441"/>
      <c r="BD3818" s="441"/>
      <c r="BE3818" s="441"/>
      <c r="BF3818" s="441"/>
      <c r="BG3818" s="441"/>
      <c r="BH3818" s="441"/>
      <c r="BI3818" s="441"/>
      <c r="BJ3818" s="441"/>
      <c r="BK3818" s="441"/>
    </row>
    <row r="3819" spans="1:63" x14ac:dyDescent="0.25">
      <c r="A3819" s="443"/>
      <c r="B3819" s="438"/>
      <c r="C3819" s="441"/>
      <c r="D3819" s="441"/>
      <c r="E3819" s="441"/>
      <c r="I3819" s="442"/>
      <c r="Q3819" s="443"/>
      <c r="S3819" s="443"/>
      <c r="T3819" s="441"/>
      <c r="U3819" s="444"/>
      <c r="V3819" s="438"/>
      <c r="W3819" s="443"/>
      <c r="X3819" s="443"/>
      <c r="Y3819" s="441"/>
      <c r="Z3819" s="445"/>
      <c r="AA3819" s="441"/>
      <c r="AB3819" s="443"/>
      <c r="AC3819" s="441"/>
      <c r="AD3819" s="444"/>
      <c r="AG3819" s="441"/>
      <c r="AH3819" s="441"/>
      <c r="AI3819" s="443"/>
      <c r="AL3819" s="441"/>
      <c r="AN3819" s="441"/>
      <c r="AO3819" s="443"/>
      <c r="AP3819" s="441"/>
      <c r="AQ3819" s="441"/>
      <c r="AR3819" s="441"/>
      <c r="AS3819" s="441"/>
      <c r="AT3819" s="441"/>
      <c r="AU3819" s="441"/>
      <c r="AV3819" s="443"/>
      <c r="AW3819" s="442"/>
      <c r="AY3819" s="441"/>
      <c r="BC3819" s="441"/>
      <c r="BD3819" s="441"/>
      <c r="BE3819" s="441"/>
      <c r="BF3819" s="441"/>
      <c r="BG3819" s="441"/>
      <c r="BH3819" s="441"/>
      <c r="BI3819" s="441"/>
      <c r="BJ3819" s="441"/>
      <c r="BK3819" s="441"/>
    </row>
    <row r="3820" spans="1:63" x14ac:dyDescent="0.25">
      <c r="A3820" s="443"/>
      <c r="B3820" s="438"/>
      <c r="C3820" s="441"/>
      <c r="D3820" s="441"/>
      <c r="E3820" s="441"/>
      <c r="I3820" s="442"/>
      <c r="Q3820" s="443"/>
      <c r="S3820" s="443"/>
      <c r="T3820" s="441"/>
      <c r="U3820" s="444"/>
      <c r="V3820" s="438"/>
      <c r="W3820" s="443"/>
      <c r="X3820" s="443"/>
      <c r="Y3820" s="441"/>
      <c r="Z3820" s="445"/>
      <c r="AA3820" s="441"/>
      <c r="AB3820" s="443"/>
      <c r="AC3820" s="441"/>
      <c r="AD3820" s="444"/>
      <c r="AG3820" s="441"/>
      <c r="AH3820" s="441"/>
      <c r="AI3820" s="443"/>
      <c r="AL3820" s="441"/>
      <c r="AN3820" s="441"/>
      <c r="AO3820" s="443"/>
      <c r="AP3820" s="441"/>
      <c r="AQ3820" s="441"/>
      <c r="AR3820" s="441"/>
      <c r="AS3820" s="441"/>
      <c r="AT3820" s="441"/>
      <c r="AU3820" s="441"/>
      <c r="AV3820" s="443"/>
      <c r="AW3820" s="442"/>
      <c r="AY3820" s="441"/>
      <c r="BC3820" s="441"/>
      <c r="BD3820" s="441"/>
      <c r="BE3820" s="441"/>
      <c r="BF3820" s="441"/>
      <c r="BG3820" s="441"/>
      <c r="BH3820" s="441"/>
      <c r="BI3820" s="441"/>
      <c r="BJ3820" s="441"/>
      <c r="BK3820" s="441"/>
    </row>
    <row r="3821" spans="1:63" x14ac:dyDescent="0.25">
      <c r="A3821" s="443"/>
      <c r="B3821" s="438"/>
      <c r="C3821" s="441"/>
      <c r="D3821" s="441"/>
      <c r="E3821" s="441"/>
      <c r="I3821" s="442"/>
      <c r="Q3821" s="443"/>
      <c r="S3821" s="443"/>
      <c r="T3821" s="441"/>
      <c r="U3821" s="444"/>
      <c r="V3821" s="438"/>
      <c r="W3821" s="443"/>
      <c r="X3821" s="443"/>
      <c r="Y3821" s="441"/>
      <c r="Z3821" s="445"/>
      <c r="AA3821" s="441"/>
      <c r="AB3821" s="443"/>
      <c r="AC3821" s="441"/>
      <c r="AD3821" s="444"/>
      <c r="AG3821" s="441"/>
      <c r="AH3821" s="441"/>
      <c r="AI3821" s="443"/>
      <c r="AL3821" s="441"/>
      <c r="AN3821" s="441"/>
      <c r="AO3821" s="443"/>
      <c r="AP3821" s="441"/>
      <c r="AQ3821" s="441"/>
      <c r="AR3821" s="441"/>
      <c r="AS3821" s="441"/>
      <c r="AT3821" s="441"/>
      <c r="AU3821" s="441"/>
      <c r="AV3821" s="443"/>
      <c r="AW3821" s="442"/>
      <c r="AY3821" s="441"/>
      <c r="BC3821" s="441"/>
      <c r="BD3821" s="441"/>
      <c r="BE3821" s="441"/>
      <c r="BF3821" s="441"/>
      <c r="BG3821" s="441"/>
      <c r="BH3821" s="441"/>
      <c r="BI3821" s="441"/>
      <c r="BJ3821" s="441"/>
      <c r="BK3821" s="441"/>
    </row>
    <row r="3822" spans="1:63" x14ac:dyDescent="0.25">
      <c r="A3822" s="443"/>
      <c r="B3822" s="438"/>
      <c r="C3822" s="441"/>
      <c r="D3822" s="441"/>
      <c r="E3822" s="441"/>
      <c r="I3822" s="442"/>
      <c r="Q3822" s="443"/>
      <c r="S3822" s="443"/>
      <c r="T3822" s="441"/>
      <c r="U3822" s="444"/>
      <c r="V3822" s="438"/>
      <c r="W3822" s="443"/>
      <c r="X3822" s="443"/>
      <c r="Y3822" s="441"/>
      <c r="Z3822" s="445"/>
      <c r="AA3822" s="441"/>
      <c r="AB3822" s="443"/>
      <c r="AC3822" s="441"/>
      <c r="AD3822" s="444"/>
      <c r="AG3822" s="441"/>
      <c r="AH3822" s="441"/>
      <c r="AI3822" s="443"/>
      <c r="AL3822" s="441"/>
      <c r="AN3822" s="441"/>
      <c r="AO3822" s="443"/>
      <c r="AP3822" s="441"/>
      <c r="AQ3822" s="441"/>
      <c r="AR3822" s="441"/>
      <c r="AS3822" s="441"/>
      <c r="AT3822" s="441"/>
      <c r="AU3822" s="441"/>
      <c r="AV3822" s="443"/>
      <c r="AW3822" s="442"/>
      <c r="AY3822" s="441"/>
      <c r="BC3822" s="441"/>
      <c r="BD3822" s="441"/>
      <c r="BE3822" s="441"/>
      <c r="BF3822" s="441"/>
      <c r="BG3822" s="441"/>
      <c r="BH3822" s="441"/>
      <c r="BI3822" s="441"/>
      <c r="BJ3822" s="441"/>
      <c r="BK3822" s="441"/>
    </row>
    <row r="3823" spans="1:63" x14ac:dyDescent="0.25">
      <c r="A3823" s="443"/>
      <c r="B3823" s="438"/>
      <c r="C3823" s="441"/>
      <c r="D3823" s="441"/>
      <c r="E3823" s="441"/>
      <c r="I3823" s="442"/>
      <c r="Q3823" s="443"/>
      <c r="S3823" s="443"/>
      <c r="T3823" s="441"/>
      <c r="U3823" s="444"/>
      <c r="V3823" s="438"/>
      <c r="W3823" s="443"/>
      <c r="X3823" s="443"/>
      <c r="Y3823" s="441"/>
      <c r="Z3823" s="445"/>
      <c r="AA3823" s="441"/>
      <c r="AB3823" s="443"/>
      <c r="AC3823" s="441"/>
      <c r="AD3823" s="444"/>
      <c r="AG3823" s="441"/>
      <c r="AH3823" s="441"/>
      <c r="AI3823" s="443"/>
      <c r="AL3823" s="441"/>
      <c r="AN3823" s="441"/>
      <c r="AO3823" s="443"/>
      <c r="AP3823" s="441"/>
      <c r="AQ3823" s="441"/>
      <c r="AR3823" s="441"/>
      <c r="AS3823" s="441"/>
      <c r="AT3823" s="441"/>
      <c r="AU3823" s="441"/>
      <c r="AV3823" s="443"/>
      <c r="AW3823" s="442"/>
      <c r="AY3823" s="441"/>
      <c r="BC3823" s="441"/>
      <c r="BD3823" s="441"/>
      <c r="BE3823" s="441"/>
      <c r="BF3823" s="441"/>
      <c r="BG3823" s="441"/>
      <c r="BH3823" s="441"/>
      <c r="BI3823" s="441"/>
      <c r="BJ3823" s="441"/>
      <c r="BK3823" s="441"/>
    </row>
    <row r="3824" spans="1:63" x14ac:dyDescent="0.25">
      <c r="A3824" s="443"/>
      <c r="B3824" s="438"/>
      <c r="C3824" s="441"/>
      <c r="D3824" s="441"/>
      <c r="E3824" s="441"/>
      <c r="I3824" s="442"/>
      <c r="Q3824" s="443"/>
      <c r="S3824" s="443"/>
      <c r="T3824" s="441"/>
      <c r="U3824" s="444"/>
      <c r="V3824" s="438"/>
      <c r="W3824" s="443"/>
      <c r="X3824" s="443"/>
      <c r="Y3824" s="441"/>
      <c r="Z3824" s="445"/>
      <c r="AA3824" s="441"/>
      <c r="AB3824" s="443"/>
      <c r="AC3824" s="441"/>
      <c r="AD3824" s="444"/>
      <c r="AG3824" s="441"/>
      <c r="AH3824" s="441"/>
      <c r="AI3824" s="443"/>
      <c r="AL3824" s="441"/>
      <c r="AN3824" s="441"/>
      <c r="AO3824" s="443"/>
      <c r="AP3824" s="441"/>
      <c r="AQ3824" s="441"/>
      <c r="AR3824" s="441"/>
      <c r="AS3824" s="441"/>
      <c r="AT3824" s="441"/>
      <c r="AU3824" s="441"/>
      <c r="AV3824" s="443"/>
      <c r="AW3824" s="442"/>
      <c r="AY3824" s="441"/>
      <c r="BC3824" s="441"/>
      <c r="BD3824" s="441"/>
      <c r="BE3824" s="441"/>
      <c r="BF3824" s="441"/>
      <c r="BG3824" s="441"/>
      <c r="BH3824" s="441"/>
      <c r="BI3824" s="441"/>
      <c r="BJ3824" s="441"/>
      <c r="BK3824" s="441"/>
    </row>
    <row r="3825" spans="1:63" x14ac:dyDescent="0.25">
      <c r="A3825" s="443"/>
      <c r="B3825" s="438"/>
      <c r="C3825" s="441"/>
      <c r="D3825" s="441"/>
      <c r="E3825" s="441"/>
      <c r="I3825" s="442"/>
      <c r="Q3825" s="443"/>
      <c r="S3825" s="443"/>
      <c r="T3825" s="441"/>
      <c r="U3825" s="444"/>
      <c r="V3825" s="438"/>
      <c r="W3825" s="443"/>
      <c r="X3825" s="443"/>
      <c r="Y3825" s="441"/>
      <c r="Z3825" s="445"/>
      <c r="AA3825" s="441"/>
      <c r="AB3825" s="443"/>
      <c r="AC3825" s="441"/>
      <c r="AD3825" s="444"/>
      <c r="AG3825" s="441"/>
      <c r="AH3825" s="441"/>
      <c r="AI3825" s="443"/>
      <c r="AL3825" s="441"/>
      <c r="AN3825" s="441"/>
      <c r="AO3825" s="443"/>
      <c r="AP3825" s="441"/>
      <c r="AQ3825" s="441"/>
      <c r="AR3825" s="441"/>
      <c r="AS3825" s="441"/>
      <c r="AT3825" s="441"/>
      <c r="AU3825" s="441"/>
      <c r="AV3825" s="443"/>
      <c r="AW3825" s="442"/>
      <c r="AY3825" s="441"/>
      <c r="BC3825" s="441"/>
      <c r="BD3825" s="441"/>
      <c r="BE3825" s="441"/>
      <c r="BF3825" s="441"/>
      <c r="BG3825" s="441"/>
      <c r="BH3825" s="441"/>
      <c r="BI3825" s="441"/>
      <c r="BJ3825" s="441"/>
      <c r="BK3825" s="441"/>
    </row>
    <row r="3826" spans="1:63" x14ac:dyDescent="0.25">
      <c r="A3826" s="443"/>
      <c r="B3826" s="438"/>
      <c r="C3826" s="441"/>
      <c r="D3826" s="441"/>
      <c r="E3826" s="441"/>
      <c r="I3826" s="442"/>
      <c r="Q3826" s="443"/>
      <c r="S3826" s="443"/>
      <c r="T3826" s="441"/>
      <c r="U3826" s="444"/>
      <c r="V3826" s="438"/>
      <c r="W3826" s="443"/>
      <c r="X3826" s="443"/>
      <c r="Y3826" s="441"/>
      <c r="Z3826" s="445"/>
      <c r="AA3826" s="441"/>
      <c r="AB3826" s="443"/>
      <c r="AC3826" s="441"/>
      <c r="AD3826" s="444"/>
      <c r="AG3826" s="441"/>
      <c r="AH3826" s="441"/>
      <c r="AI3826" s="443"/>
      <c r="AL3826" s="441"/>
      <c r="AN3826" s="441"/>
      <c r="AO3826" s="443"/>
      <c r="AP3826" s="441"/>
      <c r="AQ3826" s="441"/>
      <c r="AR3826" s="441"/>
      <c r="AS3826" s="441"/>
      <c r="AT3826" s="441"/>
      <c r="AU3826" s="441"/>
      <c r="AV3826" s="443"/>
      <c r="AW3826" s="442"/>
      <c r="AY3826" s="441"/>
      <c r="BC3826" s="441"/>
      <c r="BD3826" s="441"/>
      <c r="BE3826" s="441"/>
      <c r="BF3826" s="441"/>
      <c r="BG3826" s="441"/>
      <c r="BH3826" s="441"/>
      <c r="BI3826" s="441"/>
      <c r="BJ3826" s="441"/>
      <c r="BK3826" s="441"/>
    </row>
    <row r="3827" spans="1:63" x14ac:dyDescent="0.25">
      <c r="A3827" s="443"/>
      <c r="B3827" s="438"/>
      <c r="C3827" s="441"/>
      <c r="D3827" s="441"/>
      <c r="E3827" s="441"/>
      <c r="I3827" s="442"/>
      <c r="Q3827" s="443"/>
      <c r="S3827" s="443"/>
      <c r="T3827" s="441"/>
      <c r="U3827" s="444"/>
      <c r="V3827" s="438"/>
      <c r="W3827" s="443"/>
      <c r="X3827" s="443"/>
      <c r="Y3827" s="441"/>
      <c r="Z3827" s="445"/>
      <c r="AA3827" s="441"/>
      <c r="AB3827" s="443"/>
      <c r="AC3827" s="441"/>
      <c r="AD3827" s="444"/>
      <c r="AG3827" s="441"/>
      <c r="AH3827" s="441"/>
      <c r="AI3827" s="443"/>
      <c r="AL3827" s="441"/>
      <c r="AN3827" s="441"/>
      <c r="AO3827" s="443"/>
      <c r="AP3827" s="441"/>
      <c r="AQ3827" s="441"/>
      <c r="AR3827" s="441"/>
      <c r="AS3827" s="441"/>
      <c r="AT3827" s="441"/>
      <c r="AU3827" s="441"/>
      <c r="AV3827" s="443"/>
      <c r="AW3827" s="442"/>
      <c r="AY3827" s="441"/>
      <c r="BC3827" s="441"/>
      <c r="BD3827" s="441"/>
      <c r="BE3827" s="441"/>
      <c r="BF3827" s="441"/>
      <c r="BG3827" s="441"/>
      <c r="BH3827" s="441"/>
      <c r="BI3827" s="441"/>
      <c r="BJ3827" s="441"/>
      <c r="BK3827" s="441"/>
    </row>
    <row r="3828" spans="1:63" x14ac:dyDescent="0.25">
      <c r="A3828" s="443"/>
      <c r="B3828" s="438"/>
      <c r="C3828" s="441"/>
      <c r="D3828" s="441"/>
      <c r="E3828" s="441"/>
      <c r="I3828" s="442"/>
      <c r="Q3828" s="443"/>
      <c r="S3828" s="443"/>
      <c r="T3828" s="441"/>
      <c r="U3828" s="444"/>
      <c r="V3828" s="438"/>
      <c r="W3828" s="443"/>
      <c r="X3828" s="443"/>
      <c r="Y3828" s="441"/>
      <c r="Z3828" s="445"/>
      <c r="AA3828" s="441"/>
      <c r="AB3828" s="443"/>
      <c r="AC3828" s="441"/>
      <c r="AD3828" s="444"/>
      <c r="AG3828" s="441"/>
      <c r="AH3828" s="441"/>
      <c r="AI3828" s="443"/>
      <c r="AL3828" s="441"/>
      <c r="AN3828" s="441"/>
      <c r="AO3828" s="443"/>
      <c r="AP3828" s="441"/>
      <c r="AQ3828" s="441"/>
      <c r="AR3828" s="441"/>
      <c r="AS3828" s="441"/>
      <c r="AT3828" s="441"/>
      <c r="AU3828" s="441"/>
      <c r="AV3828" s="443"/>
      <c r="AW3828" s="442"/>
      <c r="AY3828" s="441"/>
      <c r="BC3828" s="441"/>
      <c r="BD3828" s="441"/>
      <c r="BE3828" s="441"/>
      <c r="BF3828" s="441"/>
      <c r="BG3828" s="441"/>
      <c r="BH3828" s="441"/>
      <c r="BI3828" s="441"/>
      <c r="BJ3828" s="441"/>
      <c r="BK3828" s="441"/>
    </row>
    <row r="3829" spans="1:63" x14ac:dyDescent="0.25">
      <c r="A3829" s="443"/>
      <c r="B3829" s="438"/>
      <c r="C3829" s="441"/>
      <c r="D3829" s="441"/>
      <c r="E3829" s="441"/>
      <c r="I3829" s="442"/>
      <c r="Q3829" s="443"/>
      <c r="S3829" s="443"/>
      <c r="T3829" s="441"/>
      <c r="U3829" s="444"/>
      <c r="V3829" s="438"/>
      <c r="W3829" s="443"/>
      <c r="X3829" s="443"/>
      <c r="Y3829" s="441"/>
      <c r="Z3829" s="445"/>
      <c r="AA3829" s="441"/>
      <c r="AB3829" s="443"/>
      <c r="AC3829" s="441"/>
      <c r="AD3829" s="444"/>
      <c r="AG3829" s="441"/>
      <c r="AH3829" s="441"/>
      <c r="AI3829" s="443"/>
      <c r="AL3829" s="441"/>
      <c r="AN3829" s="441"/>
      <c r="AO3829" s="443"/>
      <c r="AP3829" s="441"/>
      <c r="AQ3829" s="441"/>
      <c r="AR3829" s="441"/>
      <c r="AS3829" s="441"/>
      <c r="AT3829" s="441"/>
      <c r="AU3829" s="441"/>
      <c r="AV3829" s="443"/>
      <c r="AW3829" s="442"/>
      <c r="AY3829" s="441"/>
      <c r="BC3829" s="441"/>
      <c r="BD3829" s="441"/>
      <c r="BE3829" s="441"/>
      <c r="BF3829" s="441"/>
      <c r="BG3829" s="441"/>
      <c r="BH3829" s="441"/>
      <c r="BI3829" s="441"/>
      <c r="BJ3829" s="441"/>
      <c r="BK3829" s="441"/>
    </row>
    <row r="3830" spans="1:63" x14ac:dyDescent="0.25">
      <c r="A3830" s="443"/>
      <c r="B3830" s="438"/>
      <c r="C3830" s="441"/>
      <c r="D3830" s="441"/>
      <c r="E3830" s="441"/>
      <c r="I3830" s="442"/>
      <c r="Q3830" s="443"/>
      <c r="S3830" s="443"/>
      <c r="T3830" s="441"/>
      <c r="U3830" s="444"/>
      <c r="V3830" s="438"/>
      <c r="W3830" s="443"/>
      <c r="X3830" s="443"/>
      <c r="Y3830" s="441"/>
      <c r="Z3830" s="445"/>
      <c r="AA3830" s="441"/>
      <c r="AB3830" s="443"/>
      <c r="AC3830" s="441"/>
      <c r="AD3830" s="444"/>
      <c r="AG3830" s="441"/>
      <c r="AH3830" s="441"/>
      <c r="AI3830" s="443"/>
      <c r="AL3830" s="441"/>
      <c r="AN3830" s="441"/>
      <c r="AO3830" s="443"/>
      <c r="AP3830" s="441"/>
      <c r="AQ3830" s="441"/>
      <c r="AR3830" s="441"/>
      <c r="AS3830" s="441"/>
      <c r="AT3830" s="441"/>
      <c r="AU3830" s="441"/>
      <c r="AV3830" s="443"/>
      <c r="AW3830" s="442"/>
      <c r="AY3830" s="441"/>
      <c r="BC3830" s="441"/>
      <c r="BD3830" s="441"/>
      <c r="BE3830" s="441"/>
      <c r="BF3830" s="441"/>
      <c r="BG3830" s="441"/>
      <c r="BH3830" s="441"/>
      <c r="BI3830" s="441"/>
      <c r="BJ3830" s="441"/>
      <c r="BK3830" s="441"/>
    </row>
    <row r="3831" spans="1:63" x14ac:dyDescent="0.25">
      <c r="A3831" s="443"/>
      <c r="B3831" s="438"/>
      <c r="C3831" s="441"/>
      <c r="D3831" s="441"/>
      <c r="E3831" s="441"/>
      <c r="I3831" s="442"/>
      <c r="Q3831" s="443"/>
      <c r="S3831" s="443"/>
      <c r="T3831" s="441"/>
      <c r="U3831" s="444"/>
      <c r="V3831" s="438"/>
      <c r="W3831" s="443"/>
      <c r="X3831" s="443"/>
      <c r="Y3831" s="441"/>
      <c r="Z3831" s="445"/>
      <c r="AA3831" s="441"/>
      <c r="AB3831" s="443"/>
      <c r="AC3831" s="441"/>
      <c r="AD3831" s="444"/>
      <c r="AG3831" s="441"/>
      <c r="AH3831" s="441"/>
      <c r="AI3831" s="443"/>
      <c r="AL3831" s="441"/>
      <c r="AN3831" s="441"/>
      <c r="AO3831" s="443"/>
      <c r="AP3831" s="441"/>
      <c r="AQ3831" s="441"/>
      <c r="AR3831" s="441"/>
      <c r="AS3831" s="441"/>
      <c r="AT3831" s="441"/>
      <c r="AU3831" s="441"/>
      <c r="AV3831" s="443"/>
      <c r="AW3831" s="442"/>
      <c r="AY3831" s="441"/>
      <c r="BC3831" s="441"/>
      <c r="BD3831" s="441"/>
      <c r="BE3831" s="441"/>
      <c r="BF3831" s="441"/>
      <c r="BG3831" s="441"/>
      <c r="BH3831" s="441"/>
      <c r="BI3831" s="441"/>
      <c r="BJ3831" s="441"/>
      <c r="BK3831" s="441"/>
    </row>
    <row r="3832" spans="1:63" x14ac:dyDescent="0.25">
      <c r="A3832" s="443"/>
      <c r="B3832" s="438"/>
      <c r="C3832" s="441"/>
      <c r="D3832" s="441"/>
      <c r="E3832" s="441"/>
      <c r="I3832" s="442"/>
      <c r="Q3832" s="443"/>
      <c r="S3832" s="443"/>
      <c r="T3832" s="441"/>
      <c r="U3832" s="444"/>
      <c r="V3832" s="438"/>
      <c r="W3832" s="443"/>
      <c r="X3832" s="443"/>
      <c r="Y3832" s="441"/>
      <c r="Z3832" s="445"/>
      <c r="AA3832" s="441"/>
      <c r="AB3832" s="443"/>
      <c r="AC3832" s="441"/>
      <c r="AD3832" s="444"/>
      <c r="AG3832" s="441"/>
      <c r="AH3832" s="441"/>
      <c r="AI3832" s="443"/>
      <c r="AL3832" s="441"/>
      <c r="AN3832" s="441"/>
      <c r="AO3832" s="443"/>
      <c r="AP3832" s="441"/>
      <c r="AQ3832" s="441"/>
      <c r="AR3832" s="441"/>
      <c r="AS3832" s="441"/>
      <c r="AT3832" s="441"/>
      <c r="AU3832" s="441"/>
      <c r="AV3832" s="443"/>
      <c r="AW3832" s="442"/>
      <c r="AY3832" s="441"/>
      <c r="BC3832" s="441"/>
      <c r="BD3832" s="441"/>
      <c r="BE3832" s="441"/>
      <c r="BF3832" s="441"/>
      <c r="BG3832" s="441"/>
      <c r="BH3832" s="441"/>
      <c r="BI3832" s="441"/>
      <c r="BJ3832" s="441"/>
      <c r="BK3832" s="441"/>
    </row>
    <row r="3833" spans="1:63" x14ac:dyDescent="0.25">
      <c r="A3833" s="443"/>
      <c r="B3833" s="438"/>
      <c r="C3833" s="441"/>
      <c r="D3833" s="441"/>
      <c r="E3833" s="441"/>
      <c r="I3833" s="442"/>
      <c r="Q3833" s="443"/>
      <c r="S3833" s="443"/>
      <c r="T3833" s="441"/>
      <c r="U3833" s="444"/>
      <c r="V3833" s="438"/>
      <c r="W3833" s="443"/>
      <c r="X3833" s="443"/>
      <c r="Y3833" s="441"/>
      <c r="Z3833" s="445"/>
      <c r="AA3833" s="441"/>
      <c r="AB3833" s="443"/>
      <c r="AC3833" s="441"/>
      <c r="AD3833" s="444"/>
      <c r="AG3833" s="441"/>
      <c r="AH3833" s="441"/>
      <c r="AI3833" s="443"/>
      <c r="AL3833" s="441"/>
      <c r="AN3833" s="441"/>
      <c r="AO3833" s="443"/>
      <c r="AP3833" s="441"/>
      <c r="AQ3833" s="441"/>
      <c r="AR3833" s="441"/>
      <c r="AS3833" s="441"/>
      <c r="AT3833" s="441"/>
      <c r="AU3833" s="441"/>
      <c r="AV3833" s="443"/>
      <c r="AW3833" s="442"/>
      <c r="AY3833" s="441"/>
      <c r="BC3833" s="441"/>
      <c r="BD3833" s="441"/>
      <c r="BE3833" s="441"/>
      <c r="BF3833" s="441"/>
      <c r="BG3833" s="441"/>
      <c r="BH3833" s="441"/>
      <c r="BI3833" s="441"/>
      <c r="BJ3833" s="441"/>
      <c r="BK3833" s="441"/>
    </row>
    <row r="3834" spans="1:63" x14ac:dyDescent="0.25">
      <c r="A3834" s="443"/>
      <c r="B3834" s="438"/>
      <c r="C3834" s="441"/>
      <c r="D3834" s="441"/>
      <c r="E3834" s="441"/>
      <c r="I3834" s="442"/>
      <c r="Q3834" s="443"/>
      <c r="S3834" s="443"/>
      <c r="T3834" s="441"/>
      <c r="U3834" s="444"/>
      <c r="V3834" s="438"/>
      <c r="W3834" s="443"/>
      <c r="X3834" s="443"/>
      <c r="Y3834" s="441"/>
      <c r="Z3834" s="445"/>
      <c r="AA3834" s="441"/>
      <c r="AB3834" s="443"/>
      <c r="AC3834" s="441"/>
      <c r="AD3834" s="444"/>
      <c r="AG3834" s="441"/>
      <c r="AH3834" s="441"/>
      <c r="AI3834" s="443"/>
      <c r="AL3834" s="441"/>
      <c r="AN3834" s="441"/>
      <c r="AO3834" s="443"/>
      <c r="AP3834" s="441"/>
      <c r="AQ3834" s="441"/>
      <c r="AR3834" s="441"/>
      <c r="AS3834" s="441"/>
      <c r="AT3834" s="441"/>
      <c r="AU3834" s="441"/>
      <c r="AV3834" s="443"/>
      <c r="AW3834" s="442"/>
      <c r="AY3834" s="441"/>
      <c r="BC3834" s="441"/>
      <c r="BD3834" s="441"/>
      <c r="BE3834" s="441"/>
      <c r="BF3834" s="441"/>
      <c r="BG3834" s="441"/>
      <c r="BH3834" s="441"/>
      <c r="BI3834" s="441"/>
      <c r="BJ3834" s="441"/>
      <c r="BK3834" s="441"/>
    </row>
    <row r="3835" spans="1:63" x14ac:dyDescent="0.25">
      <c r="A3835" s="443"/>
      <c r="B3835" s="438"/>
      <c r="C3835" s="441"/>
      <c r="D3835" s="441"/>
      <c r="E3835" s="441"/>
      <c r="I3835" s="442"/>
      <c r="Q3835" s="443"/>
      <c r="S3835" s="443"/>
      <c r="T3835" s="441"/>
      <c r="U3835" s="444"/>
      <c r="V3835" s="438"/>
      <c r="W3835" s="443"/>
      <c r="X3835" s="443"/>
      <c r="Y3835" s="441"/>
      <c r="Z3835" s="445"/>
      <c r="AA3835" s="441"/>
      <c r="AB3835" s="443"/>
      <c r="AC3835" s="441"/>
      <c r="AD3835" s="444"/>
      <c r="AG3835" s="441"/>
      <c r="AH3835" s="441"/>
      <c r="AI3835" s="443"/>
      <c r="AL3835" s="441"/>
      <c r="AN3835" s="441"/>
      <c r="AO3835" s="443"/>
      <c r="AP3835" s="441"/>
      <c r="AQ3835" s="441"/>
      <c r="AR3835" s="441"/>
      <c r="AS3835" s="441"/>
      <c r="AT3835" s="441"/>
      <c r="AU3835" s="441"/>
      <c r="AV3835" s="443"/>
      <c r="AW3835" s="442"/>
      <c r="AY3835" s="441"/>
      <c r="BC3835" s="441"/>
      <c r="BD3835" s="441"/>
      <c r="BE3835" s="441"/>
      <c r="BF3835" s="441"/>
      <c r="BG3835" s="441"/>
      <c r="BH3835" s="441"/>
      <c r="BI3835" s="441"/>
      <c r="BJ3835" s="441"/>
      <c r="BK3835" s="441"/>
    </row>
    <row r="3836" spans="1:63" x14ac:dyDescent="0.25">
      <c r="A3836" s="443"/>
      <c r="B3836" s="438"/>
      <c r="C3836" s="441"/>
      <c r="D3836" s="441"/>
      <c r="E3836" s="441"/>
      <c r="I3836" s="442"/>
      <c r="Q3836" s="443"/>
      <c r="S3836" s="443"/>
      <c r="T3836" s="441"/>
      <c r="U3836" s="444"/>
      <c r="V3836" s="438"/>
      <c r="W3836" s="443"/>
      <c r="X3836" s="443"/>
      <c r="Y3836" s="441"/>
      <c r="Z3836" s="445"/>
      <c r="AA3836" s="441"/>
      <c r="AB3836" s="443"/>
      <c r="AC3836" s="441"/>
      <c r="AD3836" s="444"/>
      <c r="AG3836" s="441"/>
      <c r="AH3836" s="441"/>
      <c r="AI3836" s="443"/>
      <c r="AL3836" s="441"/>
      <c r="AN3836" s="441"/>
      <c r="AO3836" s="443"/>
      <c r="AP3836" s="441"/>
      <c r="AQ3836" s="441"/>
      <c r="AR3836" s="441"/>
      <c r="AS3836" s="441"/>
      <c r="AT3836" s="441"/>
      <c r="AU3836" s="441"/>
      <c r="AV3836" s="443"/>
      <c r="AW3836" s="442"/>
      <c r="AY3836" s="441"/>
      <c r="BC3836" s="441"/>
      <c r="BD3836" s="441"/>
      <c r="BE3836" s="441"/>
      <c r="BF3836" s="441"/>
      <c r="BG3836" s="441"/>
      <c r="BH3836" s="441"/>
      <c r="BI3836" s="441"/>
      <c r="BJ3836" s="441"/>
      <c r="BK3836" s="441"/>
    </row>
    <row r="3837" spans="1:63" x14ac:dyDescent="0.25">
      <c r="A3837" s="443"/>
      <c r="B3837" s="438"/>
      <c r="C3837" s="441"/>
      <c r="D3837" s="441"/>
      <c r="E3837" s="441"/>
      <c r="I3837" s="442"/>
      <c r="Q3837" s="443"/>
      <c r="S3837" s="443"/>
      <c r="T3837" s="441"/>
      <c r="U3837" s="444"/>
      <c r="V3837" s="438"/>
      <c r="W3837" s="443"/>
      <c r="X3837" s="443"/>
      <c r="Y3837" s="441"/>
      <c r="Z3837" s="445"/>
      <c r="AA3837" s="441"/>
      <c r="AB3837" s="443"/>
      <c r="AC3837" s="441"/>
      <c r="AD3837" s="444"/>
      <c r="AG3837" s="441"/>
      <c r="AH3837" s="441"/>
      <c r="AI3837" s="443"/>
      <c r="AL3837" s="441"/>
      <c r="AN3837" s="441"/>
      <c r="AO3837" s="443"/>
      <c r="AP3837" s="441"/>
      <c r="AQ3837" s="441"/>
      <c r="AR3837" s="441"/>
      <c r="AS3837" s="441"/>
      <c r="AT3837" s="441"/>
      <c r="AU3837" s="441"/>
      <c r="AV3837" s="443"/>
      <c r="AW3837" s="442"/>
      <c r="AY3837" s="441"/>
      <c r="BC3837" s="441"/>
      <c r="BD3837" s="441"/>
      <c r="BE3837" s="441"/>
      <c r="BF3837" s="441"/>
      <c r="BG3837" s="441"/>
      <c r="BH3837" s="441"/>
      <c r="BI3837" s="441"/>
      <c r="BJ3837" s="441"/>
      <c r="BK3837" s="441"/>
    </row>
    <row r="3838" spans="1:63" x14ac:dyDescent="0.25">
      <c r="A3838" s="443"/>
      <c r="B3838" s="438"/>
      <c r="C3838" s="441"/>
      <c r="D3838" s="441"/>
      <c r="E3838" s="441"/>
      <c r="I3838" s="442"/>
      <c r="Q3838" s="443"/>
      <c r="S3838" s="443"/>
      <c r="T3838" s="441"/>
      <c r="U3838" s="444"/>
      <c r="V3838" s="438"/>
      <c r="W3838" s="443"/>
      <c r="X3838" s="443"/>
      <c r="Y3838" s="441"/>
      <c r="Z3838" s="445"/>
      <c r="AA3838" s="441"/>
      <c r="AB3838" s="443"/>
      <c r="AC3838" s="441"/>
      <c r="AD3838" s="444"/>
      <c r="AG3838" s="441"/>
      <c r="AH3838" s="441"/>
      <c r="AI3838" s="443"/>
      <c r="AL3838" s="441"/>
      <c r="AN3838" s="441"/>
      <c r="AO3838" s="443"/>
      <c r="AP3838" s="441"/>
      <c r="AQ3838" s="441"/>
      <c r="AR3838" s="441"/>
      <c r="AS3838" s="441"/>
      <c r="AT3838" s="441"/>
      <c r="AU3838" s="441"/>
      <c r="AV3838" s="443"/>
      <c r="AW3838" s="442"/>
      <c r="AY3838" s="441"/>
      <c r="BC3838" s="441"/>
      <c r="BD3838" s="441"/>
      <c r="BE3838" s="441"/>
      <c r="BF3838" s="441"/>
      <c r="BG3838" s="441"/>
      <c r="BH3838" s="441"/>
      <c r="BI3838" s="441"/>
      <c r="BJ3838" s="441"/>
      <c r="BK3838" s="441"/>
    </row>
    <row r="3839" spans="1:63" x14ac:dyDescent="0.25">
      <c r="A3839" s="443"/>
      <c r="B3839" s="438"/>
      <c r="C3839" s="441"/>
      <c r="D3839" s="441"/>
      <c r="E3839" s="441"/>
      <c r="I3839" s="442"/>
      <c r="Q3839" s="443"/>
      <c r="S3839" s="443"/>
      <c r="T3839" s="441"/>
      <c r="U3839" s="444"/>
      <c r="V3839" s="438"/>
      <c r="W3839" s="443"/>
      <c r="X3839" s="443"/>
      <c r="Y3839" s="441"/>
      <c r="Z3839" s="445"/>
      <c r="AA3839" s="441"/>
      <c r="AB3839" s="443"/>
      <c r="AC3839" s="441"/>
      <c r="AD3839" s="444"/>
      <c r="AG3839" s="441"/>
      <c r="AH3839" s="441"/>
      <c r="AI3839" s="443"/>
      <c r="AL3839" s="441"/>
      <c r="AN3839" s="441"/>
      <c r="AO3839" s="443"/>
      <c r="AP3839" s="441"/>
      <c r="AQ3839" s="441"/>
      <c r="AR3839" s="441"/>
      <c r="AS3839" s="441"/>
      <c r="AT3839" s="441"/>
      <c r="AU3839" s="441"/>
      <c r="AV3839" s="443"/>
      <c r="AW3839" s="442"/>
      <c r="AY3839" s="441"/>
      <c r="BC3839" s="441"/>
      <c r="BD3839" s="441"/>
      <c r="BE3839" s="441"/>
      <c r="BF3839" s="441"/>
      <c r="BG3839" s="441"/>
      <c r="BH3839" s="441"/>
      <c r="BI3839" s="441"/>
      <c r="BJ3839" s="441"/>
      <c r="BK3839" s="441"/>
    </row>
    <row r="3840" spans="1:63" x14ac:dyDescent="0.25">
      <c r="A3840" s="443"/>
      <c r="B3840" s="438"/>
      <c r="C3840" s="441"/>
      <c r="D3840" s="441"/>
      <c r="E3840" s="441"/>
      <c r="I3840" s="442"/>
      <c r="Q3840" s="443"/>
      <c r="S3840" s="443"/>
      <c r="T3840" s="441"/>
      <c r="U3840" s="444"/>
      <c r="V3840" s="438"/>
      <c r="W3840" s="443"/>
      <c r="X3840" s="443"/>
      <c r="Y3840" s="441"/>
      <c r="Z3840" s="445"/>
      <c r="AA3840" s="441"/>
      <c r="AB3840" s="443"/>
      <c r="AC3840" s="441"/>
      <c r="AD3840" s="444"/>
      <c r="AG3840" s="441"/>
      <c r="AH3840" s="441"/>
      <c r="AI3840" s="443"/>
      <c r="AL3840" s="441"/>
      <c r="AN3840" s="441"/>
      <c r="AO3840" s="443"/>
      <c r="AP3840" s="441"/>
      <c r="AQ3840" s="441"/>
      <c r="AR3840" s="441"/>
      <c r="AS3840" s="441"/>
      <c r="AT3840" s="441"/>
      <c r="AU3840" s="441"/>
      <c r="AV3840" s="443"/>
      <c r="AW3840" s="442"/>
      <c r="AY3840" s="441"/>
      <c r="BC3840" s="441"/>
      <c r="BD3840" s="441"/>
      <c r="BE3840" s="441"/>
      <c r="BF3840" s="441"/>
      <c r="BG3840" s="441"/>
      <c r="BH3840" s="441"/>
      <c r="BI3840" s="441"/>
      <c r="BJ3840" s="441"/>
      <c r="BK3840" s="441"/>
    </row>
    <row r="3841" spans="1:63" x14ac:dyDescent="0.25">
      <c r="A3841" s="443"/>
      <c r="B3841" s="438"/>
      <c r="C3841" s="441"/>
      <c r="D3841" s="441"/>
      <c r="E3841" s="441"/>
      <c r="I3841" s="442"/>
      <c r="Q3841" s="443"/>
      <c r="S3841" s="443"/>
      <c r="T3841" s="441"/>
      <c r="U3841" s="444"/>
      <c r="V3841" s="438"/>
      <c r="W3841" s="443"/>
      <c r="X3841" s="443"/>
      <c r="Y3841" s="441"/>
      <c r="Z3841" s="445"/>
      <c r="AA3841" s="441"/>
      <c r="AB3841" s="443"/>
      <c r="AC3841" s="441"/>
      <c r="AD3841" s="444"/>
      <c r="AG3841" s="441"/>
      <c r="AH3841" s="441"/>
      <c r="AI3841" s="443"/>
      <c r="AL3841" s="441"/>
      <c r="AN3841" s="441"/>
      <c r="AO3841" s="443"/>
      <c r="AP3841" s="441"/>
      <c r="AQ3841" s="441"/>
      <c r="AR3841" s="441"/>
      <c r="AS3841" s="441"/>
      <c r="AT3841" s="441"/>
      <c r="AU3841" s="441"/>
      <c r="AV3841" s="443"/>
      <c r="AW3841" s="442"/>
      <c r="AY3841" s="441"/>
      <c r="BC3841" s="441"/>
      <c r="BD3841" s="441"/>
      <c r="BE3841" s="441"/>
      <c r="BF3841" s="441"/>
      <c r="BG3841" s="441"/>
      <c r="BH3841" s="441"/>
      <c r="BI3841" s="441"/>
      <c r="BJ3841" s="441"/>
      <c r="BK3841" s="441"/>
    </row>
    <row r="3842" spans="1:63" x14ac:dyDescent="0.25">
      <c r="A3842" s="443"/>
      <c r="B3842" s="438"/>
      <c r="C3842" s="441"/>
      <c r="D3842" s="441"/>
      <c r="E3842" s="441"/>
      <c r="I3842" s="442"/>
      <c r="Q3842" s="443"/>
      <c r="S3842" s="443"/>
      <c r="T3842" s="441"/>
      <c r="U3842" s="444"/>
      <c r="V3842" s="438"/>
      <c r="W3842" s="443"/>
      <c r="X3842" s="443"/>
      <c r="Y3842" s="441"/>
      <c r="Z3842" s="445"/>
      <c r="AA3842" s="441"/>
      <c r="AB3842" s="443"/>
      <c r="AC3842" s="441"/>
      <c r="AD3842" s="444"/>
      <c r="AG3842" s="441"/>
      <c r="AH3842" s="441"/>
      <c r="AI3842" s="443"/>
      <c r="AL3842" s="441"/>
      <c r="AN3842" s="441"/>
      <c r="AO3842" s="443"/>
      <c r="AP3842" s="441"/>
      <c r="AQ3842" s="441"/>
      <c r="AR3842" s="441"/>
      <c r="AS3842" s="441"/>
      <c r="AT3842" s="441"/>
      <c r="AU3842" s="441"/>
      <c r="AV3842" s="443"/>
      <c r="AW3842" s="442"/>
      <c r="AY3842" s="441"/>
      <c r="BC3842" s="441"/>
      <c r="BD3842" s="441"/>
      <c r="BE3842" s="441"/>
      <c r="BF3842" s="441"/>
      <c r="BG3842" s="441"/>
      <c r="BH3842" s="441"/>
      <c r="BI3842" s="441"/>
      <c r="BJ3842" s="441"/>
      <c r="BK3842" s="441"/>
    </row>
    <row r="3843" spans="1:63" x14ac:dyDescent="0.25">
      <c r="A3843" s="443"/>
      <c r="B3843" s="438"/>
      <c r="C3843" s="441"/>
      <c r="D3843" s="441"/>
      <c r="E3843" s="441"/>
      <c r="I3843" s="442"/>
      <c r="Q3843" s="443"/>
      <c r="S3843" s="443"/>
      <c r="T3843" s="441"/>
      <c r="U3843" s="444"/>
      <c r="V3843" s="438"/>
      <c r="W3843" s="443"/>
      <c r="X3843" s="443"/>
      <c r="Y3843" s="441"/>
      <c r="Z3843" s="445"/>
      <c r="AA3843" s="441"/>
      <c r="AB3843" s="443"/>
      <c r="AC3843" s="441"/>
      <c r="AD3843" s="444"/>
      <c r="AG3843" s="441"/>
      <c r="AH3843" s="441"/>
      <c r="AI3843" s="443"/>
      <c r="AL3843" s="441"/>
      <c r="AN3843" s="441"/>
      <c r="AO3843" s="443"/>
      <c r="AP3843" s="441"/>
      <c r="AQ3843" s="441"/>
      <c r="AR3843" s="441"/>
      <c r="AS3843" s="441"/>
      <c r="AT3843" s="441"/>
      <c r="AU3843" s="441"/>
      <c r="AV3843" s="443"/>
      <c r="AW3843" s="442"/>
      <c r="AY3843" s="441"/>
      <c r="BC3843" s="441"/>
      <c r="BD3843" s="441"/>
      <c r="BE3843" s="441"/>
      <c r="BF3843" s="441"/>
      <c r="BG3843" s="441"/>
      <c r="BH3843" s="441"/>
      <c r="BI3843" s="441"/>
      <c r="BJ3843" s="441"/>
      <c r="BK3843" s="441"/>
    </row>
    <row r="3844" spans="1:63" x14ac:dyDescent="0.25">
      <c r="A3844" s="443"/>
      <c r="B3844" s="438"/>
      <c r="C3844" s="441"/>
      <c r="D3844" s="441"/>
      <c r="E3844" s="441"/>
      <c r="I3844" s="442"/>
      <c r="Q3844" s="443"/>
      <c r="S3844" s="443"/>
      <c r="T3844" s="441"/>
      <c r="U3844" s="444"/>
      <c r="V3844" s="438"/>
      <c r="W3844" s="443"/>
      <c r="X3844" s="443"/>
      <c r="Y3844" s="441"/>
      <c r="Z3844" s="445"/>
      <c r="AA3844" s="441"/>
      <c r="AB3844" s="443"/>
      <c r="AC3844" s="441"/>
      <c r="AD3844" s="444"/>
      <c r="AG3844" s="441"/>
      <c r="AH3844" s="441"/>
      <c r="AI3844" s="443"/>
      <c r="AL3844" s="441"/>
      <c r="AN3844" s="441"/>
      <c r="AO3844" s="443"/>
      <c r="AP3844" s="441"/>
      <c r="AQ3844" s="441"/>
      <c r="AR3844" s="441"/>
      <c r="AS3844" s="441"/>
      <c r="AT3844" s="441"/>
      <c r="AU3844" s="441"/>
      <c r="AV3844" s="443"/>
      <c r="AW3844" s="442"/>
      <c r="AY3844" s="441"/>
      <c r="BC3844" s="441"/>
      <c r="BD3844" s="441"/>
      <c r="BE3844" s="441"/>
      <c r="BF3844" s="441"/>
      <c r="BG3844" s="441"/>
      <c r="BH3844" s="441"/>
      <c r="BI3844" s="441"/>
      <c r="BJ3844" s="441"/>
      <c r="BK3844" s="441"/>
    </row>
    <row r="3845" spans="1:63" x14ac:dyDescent="0.25">
      <c r="A3845" s="443"/>
      <c r="B3845" s="438"/>
      <c r="C3845" s="441"/>
      <c r="D3845" s="441"/>
      <c r="E3845" s="441"/>
      <c r="I3845" s="442"/>
      <c r="Q3845" s="443"/>
      <c r="S3845" s="443"/>
      <c r="T3845" s="441"/>
      <c r="U3845" s="444"/>
      <c r="V3845" s="438"/>
      <c r="W3845" s="443"/>
      <c r="X3845" s="443"/>
      <c r="Y3845" s="441"/>
      <c r="Z3845" s="445"/>
      <c r="AA3845" s="441"/>
      <c r="AB3845" s="443"/>
      <c r="AC3845" s="441"/>
      <c r="AD3845" s="444"/>
      <c r="AG3845" s="441"/>
      <c r="AH3845" s="441"/>
      <c r="AI3845" s="443"/>
      <c r="AL3845" s="441"/>
      <c r="AN3845" s="441"/>
      <c r="AO3845" s="443"/>
      <c r="AP3845" s="441"/>
      <c r="AQ3845" s="441"/>
      <c r="AR3845" s="441"/>
      <c r="AS3845" s="441"/>
      <c r="AT3845" s="441"/>
      <c r="AU3845" s="441"/>
      <c r="AV3845" s="443"/>
      <c r="AW3845" s="442"/>
      <c r="AY3845" s="441"/>
      <c r="BC3845" s="441"/>
      <c r="BD3845" s="441"/>
      <c r="BE3845" s="441"/>
      <c r="BF3845" s="441"/>
      <c r="BG3845" s="441"/>
      <c r="BH3845" s="441"/>
      <c r="BI3845" s="441"/>
      <c r="BJ3845" s="441"/>
      <c r="BK3845" s="441"/>
    </row>
    <row r="3846" spans="1:63" x14ac:dyDescent="0.25">
      <c r="A3846" s="443"/>
      <c r="B3846" s="438"/>
      <c r="C3846" s="441"/>
      <c r="D3846" s="441"/>
      <c r="E3846" s="441"/>
      <c r="I3846" s="442"/>
      <c r="Q3846" s="443"/>
      <c r="S3846" s="443"/>
      <c r="T3846" s="441"/>
      <c r="U3846" s="444"/>
      <c r="V3846" s="438"/>
      <c r="W3846" s="443"/>
      <c r="X3846" s="443"/>
      <c r="Y3846" s="441"/>
      <c r="Z3846" s="445"/>
      <c r="AA3846" s="441"/>
      <c r="AB3846" s="443"/>
      <c r="AC3846" s="441"/>
      <c r="AD3846" s="444"/>
      <c r="AG3846" s="441"/>
      <c r="AH3846" s="441"/>
      <c r="AI3846" s="443"/>
      <c r="AL3846" s="441"/>
      <c r="AN3846" s="441"/>
      <c r="AO3846" s="443"/>
      <c r="AP3846" s="441"/>
      <c r="AQ3846" s="441"/>
      <c r="AR3846" s="441"/>
      <c r="AS3846" s="441"/>
      <c r="AT3846" s="441"/>
      <c r="AU3846" s="441"/>
      <c r="AV3846" s="443"/>
      <c r="AW3846" s="442"/>
      <c r="AY3846" s="441"/>
      <c r="BC3846" s="441"/>
      <c r="BD3846" s="441"/>
      <c r="BE3846" s="441"/>
      <c r="BF3846" s="441"/>
      <c r="BG3846" s="441"/>
      <c r="BH3846" s="441"/>
      <c r="BI3846" s="441"/>
      <c r="BJ3846" s="441"/>
      <c r="BK3846" s="441"/>
    </row>
    <row r="3847" spans="1:63" x14ac:dyDescent="0.25">
      <c r="A3847" s="443"/>
      <c r="B3847" s="438"/>
      <c r="C3847" s="441"/>
      <c r="D3847" s="441"/>
      <c r="E3847" s="441"/>
      <c r="I3847" s="442"/>
      <c r="Q3847" s="443"/>
      <c r="S3847" s="443"/>
      <c r="T3847" s="441"/>
      <c r="U3847" s="444"/>
      <c r="V3847" s="438"/>
      <c r="W3847" s="443"/>
      <c r="X3847" s="443"/>
      <c r="Y3847" s="441"/>
      <c r="Z3847" s="445"/>
      <c r="AA3847" s="441"/>
      <c r="AB3847" s="443"/>
      <c r="AC3847" s="441"/>
      <c r="AD3847" s="444"/>
      <c r="AG3847" s="441"/>
      <c r="AH3847" s="441"/>
      <c r="AI3847" s="443"/>
      <c r="AL3847" s="441"/>
      <c r="AN3847" s="441"/>
      <c r="AO3847" s="443"/>
      <c r="AP3847" s="441"/>
      <c r="AQ3847" s="441"/>
      <c r="AR3847" s="441"/>
      <c r="AS3847" s="441"/>
      <c r="AT3847" s="441"/>
      <c r="AU3847" s="441"/>
      <c r="AV3847" s="443"/>
      <c r="AW3847" s="442"/>
      <c r="AY3847" s="441"/>
      <c r="BC3847" s="441"/>
      <c r="BD3847" s="441"/>
      <c r="BE3847" s="441"/>
      <c r="BF3847" s="441"/>
      <c r="BG3847" s="441"/>
      <c r="BH3847" s="441"/>
      <c r="BI3847" s="441"/>
      <c r="BJ3847" s="441"/>
      <c r="BK3847" s="441"/>
    </row>
    <row r="3848" spans="1:63" x14ac:dyDescent="0.25">
      <c r="A3848" s="443"/>
      <c r="B3848" s="438"/>
      <c r="C3848" s="441"/>
      <c r="D3848" s="441"/>
      <c r="E3848" s="441"/>
      <c r="I3848" s="442"/>
      <c r="Q3848" s="443"/>
      <c r="S3848" s="443"/>
      <c r="T3848" s="441"/>
      <c r="U3848" s="444"/>
      <c r="V3848" s="438"/>
      <c r="W3848" s="443"/>
      <c r="X3848" s="443"/>
      <c r="Y3848" s="441"/>
      <c r="Z3848" s="445"/>
      <c r="AA3848" s="441"/>
      <c r="AB3848" s="443"/>
      <c r="AC3848" s="441"/>
      <c r="AD3848" s="444"/>
      <c r="AG3848" s="441"/>
      <c r="AH3848" s="441"/>
      <c r="AI3848" s="443"/>
      <c r="AL3848" s="441"/>
      <c r="AN3848" s="441"/>
      <c r="AO3848" s="443"/>
      <c r="AP3848" s="441"/>
      <c r="AQ3848" s="441"/>
      <c r="AR3848" s="441"/>
      <c r="AS3848" s="441"/>
      <c r="AT3848" s="441"/>
      <c r="AU3848" s="441"/>
      <c r="AV3848" s="443"/>
      <c r="AW3848" s="442"/>
      <c r="AY3848" s="441"/>
      <c r="BC3848" s="441"/>
      <c r="BD3848" s="441"/>
      <c r="BE3848" s="441"/>
      <c r="BF3848" s="441"/>
      <c r="BG3848" s="441"/>
      <c r="BH3848" s="441"/>
      <c r="BI3848" s="441"/>
      <c r="BJ3848" s="441"/>
      <c r="BK3848" s="441"/>
    </row>
    <row r="3849" spans="1:63" x14ac:dyDescent="0.25">
      <c r="A3849" s="443"/>
      <c r="B3849" s="438"/>
      <c r="C3849" s="441"/>
      <c r="D3849" s="441"/>
      <c r="E3849" s="441"/>
      <c r="I3849" s="442"/>
      <c r="Q3849" s="443"/>
      <c r="S3849" s="443"/>
      <c r="T3849" s="441"/>
      <c r="U3849" s="444"/>
      <c r="V3849" s="438"/>
      <c r="W3849" s="443"/>
      <c r="X3849" s="443"/>
      <c r="Y3849" s="441"/>
      <c r="Z3849" s="445"/>
      <c r="AA3849" s="441"/>
      <c r="AB3849" s="443"/>
      <c r="AC3849" s="441"/>
      <c r="AD3849" s="444"/>
      <c r="AG3849" s="441"/>
      <c r="AH3849" s="441"/>
      <c r="AI3849" s="443"/>
      <c r="AL3849" s="441"/>
      <c r="AN3849" s="441"/>
      <c r="AO3849" s="443"/>
      <c r="AP3849" s="441"/>
      <c r="AQ3849" s="441"/>
      <c r="AR3849" s="441"/>
      <c r="AS3849" s="441"/>
      <c r="AT3849" s="441"/>
      <c r="AU3849" s="441"/>
      <c r="AV3849" s="443"/>
      <c r="AW3849" s="442"/>
      <c r="AY3849" s="441"/>
      <c r="BC3849" s="441"/>
      <c r="BD3849" s="441"/>
      <c r="BE3849" s="441"/>
      <c r="BF3849" s="441"/>
      <c r="BG3849" s="441"/>
      <c r="BH3849" s="441"/>
      <c r="BI3849" s="441"/>
      <c r="BJ3849" s="441"/>
      <c r="BK3849" s="441"/>
    </row>
    <row r="3850" spans="1:63" x14ac:dyDescent="0.25">
      <c r="A3850" s="443"/>
      <c r="B3850" s="438"/>
      <c r="C3850" s="441"/>
      <c r="D3850" s="441"/>
      <c r="E3850" s="441"/>
      <c r="I3850" s="442"/>
      <c r="Q3850" s="443"/>
      <c r="S3850" s="443"/>
      <c r="T3850" s="441"/>
      <c r="U3850" s="444"/>
      <c r="V3850" s="438"/>
      <c r="W3850" s="443"/>
      <c r="X3850" s="443"/>
      <c r="Y3850" s="441"/>
      <c r="Z3850" s="445"/>
      <c r="AA3850" s="441"/>
      <c r="AB3850" s="443"/>
      <c r="AC3850" s="441"/>
      <c r="AD3850" s="444"/>
      <c r="AG3850" s="441"/>
      <c r="AH3850" s="441"/>
      <c r="AI3850" s="443"/>
      <c r="AL3850" s="441"/>
      <c r="AN3850" s="441"/>
      <c r="AO3850" s="443"/>
      <c r="AP3850" s="441"/>
      <c r="AQ3850" s="441"/>
      <c r="AR3850" s="441"/>
      <c r="AS3850" s="441"/>
      <c r="AT3850" s="441"/>
      <c r="AU3850" s="441"/>
      <c r="AV3850" s="443"/>
      <c r="AW3850" s="442"/>
      <c r="AY3850" s="441"/>
      <c r="BC3850" s="441"/>
      <c r="BD3850" s="441"/>
      <c r="BE3850" s="441"/>
      <c r="BF3850" s="441"/>
      <c r="BG3850" s="441"/>
      <c r="BH3850" s="441"/>
      <c r="BI3850" s="441"/>
      <c r="BJ3850" s="441"/>
      <c r="BK3850" s="441"/>
    </row>
    <row r="3851" spans="1:63" x14ac:dyDescent="0.25">
      <c r="A3851" s="443"/>
      <c r="B3851" s="438"/>
      <c r="C3851" s="441"/>
      <c r="D3851" s="441"/>
      <c r="E3851" s="441"/>
      <c r="I3851" s="442"/>
      <c r="Q3851" s="443"/>
      <c r="S3851" s="443"/>
      <c r="T3851" s="441"/>
      <c r="U3851" s="444"/>
      <c r="V3851" s="438"/>
      <c r="W3851" s="443"/>
      <c r="X3851" s="443"/>
      <c r="Y3851" s="441"/>
      <c r="Z3851" s="445"/>
      <c r="AA3851" s="441"/>
      <c r="AB3851" s="443"/>
      <c r="AC3851" s="441"/>
      <c r="AD3851" s="444"/>
      <c r="AG3851" s="441"/>
      <c r="AH3851" s="441"/>
      <c r="AI3851" s="443"/>
      <c r="AL3851" s="441"/>
      <c r="AN3851" s="441"/>
      <c r="AO3851" s="443"/>
      <c r="AP3851" s="441"/>
      <c r="AQ3851" s="441"/>
      <c r="AR3851" s="441"/>
      <c r="AS3851" s="441"/>
      <c r="AT3851" s="441"/>
      <c r="AU3851" s="441"/>
      <c r="AV3851" s="443"/>
      <c r="AW3851" s="442"/>
      <c r="AY3851" s="441"/>
      <c r="BC3851" s="441"/>
      <c r="BD3851" s="441"/>
      <c r="BE3851" s="441"/>
      <c r="BF3851" s="441"/>
      <c r="BG3851" s="441"/>
      <c r="BH3851" s="441"/>
      <c r="BI3851" s="441"/>
      <c r="BJ3851" s="441"/>
      <c r="BK3851" s="441"/>
    </row>
    <row r="3852" spans="1:63" x14ac:dyDescent="0.25">
      <c r="A3852" s="443"/>
      <c r="B3852" s="438"/>
      <c r="C3852" s="441"/>
      <c r="D3852" s="441"/>
      <c r="E3852" s="441"/>
      <c r="I3852" s="442"/>
      <c r="Q3852" s="443"/>
      <c r="S3852" s="443"/>
      <c r="T3852" s="441"/>
      <c r="U3852" s="444"/>
      <c r="V3852" s="438"/>
      <c r="W3852" s="443"/>
      <c r="X3852" s="443"/>
      <c r="Y3852" s="441"/>
      <c r="Z3852" s="445"/>
      <c r="AA3852" s="441"/>
      <c r="AB3852" s="443"/>
      <c r="AC3852" s="441"/>
      <c r="AD3852" s="444"/>
      <c r="AG3852" s="441"/>
      <c r="AH3852" s="441"/>
      <c r="AI3852" s="443"/>
      <c r="AL3852" s="441"/>
      <c r="AN3852" s="441"/>
      <c r="AO3852" s="443"/>
      <c r="AP3852" s="441"/>
      <c r="AQ3852" s="441"/>
      <c r="AR3852" s="441"/>
      <c r="AS3852" s="441"/>
      <c r="AT3852" s="441"/>
      <c r="AU3852" s="441"/>
      <c r="AV3852" s="443"/>
      <c r="AW3852" s="442"/>
      <c r="AY3852" s="441"/>
      <c r="BC3852" s="441"/>
      <c r="BD3852" s="441"/>
      <c r="BE3852" s="441"/>
      <c r="BF3852" s="441"/>
      <c r="BG3852" s="441"/>
      <c r="BH3852" s="441"/>
      <c r="BI3852" s="441"/>
      <c r="BJ3852" s="441"/>
      <c r="BK3852" s="441"/>
    </row>
    <row r="3853" spans="1:63" x14ac:dyDescent="0.25">
      <c r="A3853" s="443"/>
      <c r="B3853" s="438"/>
      <c r="C3853" s="441"/>
      <c r="D3853" s="441"/>
      <c r="E3853" s="441"/>
      <c r="I3853" s="442"/>
      <c r="Q3853" s="443"/>
      <c r="S3853" s="443"/>
      <c r="T3853" s="441"/>
      <c r="U3853" s="444"/>
      <c r="V3853" s="438"/>
      <c r="W3853" s="443"/>
      <c r="X3853" s="443"/>
      <c r="Y3853" s="441"/>
      <c r="Z3853" s="445"/>
      <c r="AA3853" s="441"/>
      <c r="AB3853" s="443"/>
      <c r="AC3853" s="441"/>
      <c r="AD3853" s="444"/>
      <c r="AG3853" s="441"/>
      <c r="AH3853" s="441"/>
      <c r="AI3853" s="443"/>
      <c r="AL3853" s="441"/>
      <c r="AN3853" s="441"/>
      <c r="AO3853" s="443"/>
      <c r="AP3853" s="441"/>
      <c r="AQ3853" s="441"/>
      <c r="AR3853" s="441"/>
      <c r="AS3853" s="441"/>
      <c r="AT3853" s="441"/>
      <c r="AU3853" s="441"/>
      <c r="AV3853" s="443"/>
      <c r="AW3853" s="442"/>
      <c r="AY3853" s="441"/>
      <c r="BC3853" s="441"/>
      <c r="BD3853" s="441"/>
      <c r="BE3853" s="441"/>
      <c r="BF3853" s="441"/>
      <c r="BG3853" s="441"/>
      <c r="BH3853" s="441"/>
      <c r="BI3853" s="441"/>
      <c r="BJ3853" s="441"/>
      <c r="BK3853" s="441"/>
    </row>
    <row r="3854" spans="1:63" x14ac:dyDescent="0.25">
      <c r="A3854" s="443"/>
      <c r="B3854" s="438"/>
      <c r="C3854" s="441"/>
      <c r="D3854" s="441"/>
      <c r="E3854" s="441"/>
      <c r="I3854" s="442"/>
      <c r="Q3854" s="443"/>
      <c r="S3854" s="443"/>
      <c r="T3854" s="441"/>
      <c r="U3854" s="444"/>
      <c r="V3854" s="438"/>
      <c r="W3854" s="443"/>
      <c r="X3854" s="443"/>
      <c r="Y3854" s="441"/>
      <c r="Z3854" s="445"/>
      <c r="AA3854" s="441"/>
      <c r="AB3854" s="443"/>
      <c r="AC3854" s="441"/>
      <c r="AD3854" s="444"/>
      <c r="AG3854" s="441"/>
      <c r="AH3854" s="441"/>
      <c r="AI3854" s="443"/>
      <c r="AL3854" s="441"/>
      <c r="AN3854" s="441"/>
      <c r="AO3854" s="443"/>
      <c r="AP3854" s="441"/>
      <c r="AQ3854" s="441"/>
      <c r="AR3854" s="441"/>
      <c r="AS3854" s="441"/>
      <c r="AT3854" s="441"/>
      <c r="AU3854" s="441"/>
      <c r="AV3854" s="443"/>
      <c r="AW3854" s="442"/>
      <c r="AY3854" s="441"/>
      <c r="BC3854" s="441"/>
      <c r="BD3854" s="441"/>
      <c r="BE3854" s="441"/>
      <c r="BF3854" s="441"/>
      <c r="BG3854" s="441"/>
      <c r="BH3854" s="441"/>
      <c r="BI3854" s="441"/>
      <c r="BJ3854" s="441"/>
      <c r="BK3854" s="441"/>
    </row>
    <row r="3855" spans="1:63" x14ac:dyDescent="0.25">
      <c r="A3855" s="443"/>
      <c r="B3855" s="438"/>
      <c r="C3855" s="441"/>
      <c r="D3855" s="441"/>
      <c r="E3855" s="441"/>
      <c r="I3855" s="442"/>
      <c r="Q3855" s="443"/>
      <c r="S3855" s="443"/>
      <c r="T3855" s="441"/>
      <c r="U3855" s="444"/>
      <c r="V3855" s="438"/>
      <c r="W3855" s="443"/>
      <c r="X3855" s="443"/>
      <c r="Y3855" s="441"/>
      <c r="Z3855" s="445"/>
      <c r="AA3855" s="441"/>
      <c r="AB3855" s="443"/>
      <c r="AC3855" s="441"/>
      <c r="AD3855" s="444"/>
      <c r="AG3855" s="441"/>
      <c r="AH3855" s="441"/>
      <c r="AI3855" s="443"/>
      <c r="AL3855" s="441"/>
      <c r="AN3855" s="441"/>
      <c r="AO3855" s="443"/>
      <c r="AP3855" s="441"/>
      <c r="AQ3855" s="441"/>
      <c r="AR3855" s="441"/>
      <c r="AS3855" s="441"/>
      <c r="AT3855" s="441"/>
      <c r="AU3855" s="441"/>
      <c r="AV3855" s="443"/>
      <c r="AW3855" s="442"/>
      <c r="AY3855" s="441"/>
      <c r="BC3855" s="441"/>
      <c r="BD3855" s="441"/>
      <c r="BE3855" s="441"/>
      <c r="BF3855" s="441"/>
      <c r="BG3855" s="441"/>
      <c r="BH3855" s="441"/>
      <c r="BI3855" s="441"/>
      <c r="BJ3855" s="441"/>
      <c r="BK3855" s="441"/>
    </row>
    <row r="3856" spans="1:63" x14ac:dyDescent="0.25">
      <c r="A3856" s="443"/>
      <c r="B3856" s="438"/>
      <c r="C3856" s="441"/>
      <c r="D3856" s="441"/>
      <c r="E3856" s="441"/>
      <c r="I3856" s="442"/>
      <c r="Q3856" s="443"/>
      <c r="S3856" s="443"/>
      <c r="T3856" s="441"/>
      <c r="U3856" s="444"/>
      <c r="V3856" s="438"/>
      <c r="W3856" s="443"/>
      <c r="X3856" s="443"/>
      <c r="Y3856" s="441"/>
      <c r="Z3856" s="445"/>
      <c r="AA3856" s="441"/>
      <c r="AB3856" s="443"/>
      <c r="AC3856" s="441"/>
      <c r="AD3856" s="444"/>
      <c r="AG3856" s="441"/>
      <c r="AH3856" s="441"/>
      <c r="AI3856" s="443"/>
      <c r="AL3856" s="441"/>
      <c r="AN3856" s="441"/>
      <c r="AO3856" s="443"/>
      <c r="AP3856" s="441"/>
      <c r="AQ3856" s="441"/>
      <c r="AR3856" s="441"/>
      <c r="AS3856" s="441"/>
      <c r="AT3856" s="441"/>
      <c r="AU3856" s="441"/>
      <c r="AV3856" s="443"/>
      <c r="AW3856" s="442"/>
      <c r="AY3856" s="441"/>
      <c r="BC3856" s="441"/>
      <c r="BD3856" s="441"/>
      <c r="BE3856" s="441"/>
      <c r="BF3856" s="441"/>
      <c r="BG3856" s="441"/>
      <c r="BH3856" s="441"/>
      <c r="BI3856" s="441"/>
      <c r="BJ3856" s="441"/>
      <c r="BK3856" s="441"/>
    </row>
    <row r="3857" spans="1:63" x14ac:dyDescent="0.25">
      <c r="A3857" s="443"/>
      <c r="B3857" s="438"/>
      <c r="C3857" s="441"/>
      <c r="D3857" s="441"/>
      <c r="E3857" s="441"/>
      <c r="I3857" s="442"/>
      <c r="Q3857" s="443"/>
      <c r="S3857" s="443"/>
      <c r="T3857" s="441"/>
      <c r="U3857" s="444"/>
      <c r="V3857" s="438"/>
      <c r="W3857" s="443"/>
      <c r="X3857" s="443"/>
      <c r="Y3857" s="441"/>
      <c r="Z3857" s="445"/>
      <c r="AA3857" s="441"/>
      <c r="AB3857" s="443"/>
      <c r="AC3857" s="441"/>
      <c r="AD3857" s="444"/>
      <c r="AG3857" s="441"/>
      <c r="AH3857" s="441"/>
      <c r="AI3857" s="443"/>
      <c r="AL3857" s="441"/>
      <c r="AN3857" s="441"/>
      <c r="AO3857" s="443"/>
      <c r="AP3857" s="441"/>
      <c r="AQ3857" s="441"/>
      <c r="AR3857" s="441"/>
      <c r="AS3857" s="441"/>
      <c r="AT3857" s="441"/>
      <c r="AU3857" s="441"/>
      <c r="AV3857" s="443"/>
      <c r="AW3857" s="442"/>
      <c r="AY3857" s="441"/>
      <c r="BC3857" s="441"/>
      <c r="BD3857" s="441"/>
      <c r="BE3857" s="441"/>
      <c r="BF3857" s="441"/>
      <c r="BG3857" s="441"/>
      <c r="BH3857" s="441"/>
      <c r="BI3857" s="441"/>
      <c r="BJ3857" s="441"/>
      <c r="BK3857" s="441"/>
    </row>
    <row r="3858" spans="1:63" x14ac:dyDescent="0.25">
      <c r="A3858" s="443"/>
      <c r="B3858" s="438"/>
      <c r="C3858" s="441"/>
      <c r="D3858" s="441"/>
      <c r="E3858" s="441"/>
      <c r="I3858" s="442"/>
      <c r="Q3858" s="443"/>
      <c r="S3858" s="443"/>
      <c r="T3858" s="441"/>
      <c r="U3858" s="444"/>
      <c r="V3858" s="438"/>
      <c r="W3858" s="443"/>
      <c r="X3858" s="443"/>
      <c r="Y3858" s="441"/>
      <c r="Z3858" s="445"/>
      <c r="AA3858" s="441"/>
      <c r="AB3858" s="443"/>
      <c r="AC3858" s="441"/>
      <c r="AD3858" s="444"/>
      <c r="AG3858" s="441"/>
      <c r="AH3858" s="441"/>
      <c r="AI3858" s="443"/>
      <c r="AL3858" s="441"/>
      <c r="AN3858" s="441"/>
      <c r="AO3858" s="443"/>
      <c r="AP3858" s="441"/>
      <c r="AQ3858" s="441"/>
      <c r="AR3858" s="441"/>
      <c r="AS3858" s="441"/>
      <c r="AT3858" s="441"/>
      <c r="AU3858" s="441"/>
      <c r="AV3858" s="443"/>
      <c r="AW3858" s="442"/>
      <c r="AY3858" s="441"/>
      <c r="BC3858" s="441"/>
      <c r="BD3858" s="441"/>
      <c r="BE3858" s="441"/>
      <c r="BF3858" s="441"/>
      <c r="BG3858" s="441"/>
      <c r="BH3858" s="441"/>
      <c r="BI3858" s="441"/>
      <c r="BJ3858" s="441"/>
      <c r="BK3858" s="441"/>
    </row>
    <row r="3859" spans="1:63" x14ac:dyDescent="0.25">
      <c r="A3859" s="443"/>
      <c r="B3859" s="438"/>
      <c r="C3859" s="441"/>
      <c r="D3859" s="441"/>
      <c r="E3859" s="441"/>
      <c r="I3859" s="442"/>
      <c r="Q3859" s="443"/>
      <c r="S3859" s="443"/>
      <c r="T3859" s="441"/>
      <c r="U3859" s="444"/>
      <c r="V3859" s="438"/>
      <c r="W3859" s="443"/>
      <c r="X3859" s="443"/>
      <c r="Y3859" s="441"/>
      <c r="Z3859" s="445"/>
      <c r="AA3859" s="441"/>
      <c r="AB3859" s="443"/>
      <c r="AC3859" s="441"/>
      <c r="AD3859" s="444"/>
      <c r="AG3859" s="441"/>
      <c r="AH3859" s="441"/>
      <c r="AI3859" s="443"/>
      <c r="AL3859" s="441"/>
      <c r="AN3859" s="441"/>
      <c r="AO3859" s="443"/>
      <c r="AP3859" s="441"/>
      <c r="AQ3859" s="441"/>
      <c r="AR3859" s="441"/>
      <c r="AS3859" s="441"/>
      <c r="AT3859" s="441"/>
      <c r="AU3859" s="441"/>
      <c r="AV3859" s="443"/>
      <c r="AW3859" s="442"/>
      <c r="AY3859" s="441"/>
      <c r="BC3859" s="441"/>
      <c r="BD3859" s="441"/>
      <c r="BE3859" s="441"/>
      <c r="BF3859" s="441"/>
      <c r="BG3859" s="441"/>
      <c r="BH3859" s="441"/>
      <c r="BI3859" s="441"/>
      <c r="BJ3859" s="441"/>
      <c r="BK3859" s="441"/>
    </row>
    <row r="3860" spans="1:63" x14ac:dyDescent="0.25">
      <c r="A3860" s="443"/>
      <c r="B3860" s="438"/>
      <c r="C3860" s="441"/>
      <c r="D3860" s="441"/>
      <c r="E3860" s="441"/>
      <c r="I3860" s="442"/>
      <c r="Q3860" s="443"/>
      <c r="S3860" s="443"/>
      <c r="T3860" s="441"/>
      <c r="U3860" s="444"/>
      <c r="V3860" s="438"/>
      <c r="W3860" s="443"/>
      <c r="X3860" s="443"/>
      <c r="Y3860" s="441"/>
      <c r="Z3860" s="445"/>
      <c r="AA3860" s="441"/>
      <c r="AB3860" s="443"/>
      <c r="AC3860" s="441"/>
      <c r="AD3860" s="444"/>
      <c r="AG3860" s="441"/>
      <c r="AH3860" s="441"/>
      <c r="AI3860" s="443"/>
      <c r="AL3860" s="441"/>
      <c r="AN3860" s="441"/>
      <c r="AO3860" s="443"/>
      <c r="AP3860" s="441"/>
      <c r="AQ3860" s="441"/>
      <c r="AR3860" s="441"/>
      <c r="AS3860" s="441"/>
      <c r="AT3860" s="441"/>
      <c r="AU3860" s="441"/>
      <c r="AV3860" s="443"/>
      <c r="AW3860" s="442"/>
      <c r="AY3860" s="441"/>
      <c r="BC3860" s="441"/>
      <c r="BD3860" s="441"/>
      <c r="BE3860" s="441"/>
      <c r="BF3860" s="441"/>
      <c r="BG3860" s="441"/>
      <c r="BH3860" s="441"/>
      <c r="BI3860" s="441"/>
      <c r="BJ3860" s="441"/>
      <c r="BK3860" s="441"/>
    </row>
    <row r="3861" spans="1:63" x14ac:dyDescent="0.25">
      <c r="A3861" s="443"/>
      <c r="B3861" s="438"/>
      <c r="C3861" s="441"/>
      <c r="D3861" s="441"/>
      <c r="E3861" s="441"/>
      <c r="I3861" s="442"/>
      <c r="Q3861" s="443"/>
      <c r="S3861" s="443"/>
      <c r="T3861" s="441"/>
      <c r="U3861" s="444"/>
      <c r="V3861" s="438"/>
      <c r="W3861" s="443"/>
      <c r="X3861" s="443"/>
      <c r="Y3861" s="441"/>
      <c r="Z3861" s="445"/>
      <c r="AA3861" s="441"/>
      <c r="AB3861" s="443"/>
      <c r="AC3861" s="441"/>
      <c r="AD3861" s="444"/>
      <c r="AG3861" s="441"/>
      <c r="AH3861" s="441"/>
      <c r="AI3861" s="443"/>
      <c r="AL3861" s="441"/>
      <c r="AN3861" s="441"/>
      <c r="AO3861" s="443"/>
      <c r="AP3861" s="441"/>
      <c r="AQ3861" s="441"/>
      <c r="AR3861" s="441"/>
      <c r="AS3861" s="441"/>
      <c r="AT3861" s="441"/>
      <c r="AU3861" s="441"/>
      <c r="AV3861" s="443"/>
      <c r="AW3861" s="442"/>
      <c r="AY3861" s="441"/>
      <c r="BC3861" s="441"/>
      <c r="BD3861" s="441"/>
      <c r="BE3861" s="441"/>
      <c r="BF3861" s="441"/>
      <c r="BG3861" s="441"/>
      <c r="BH3861" s="441"/>
      <c r="BI3861" s="441"/>
      <c r="BJ3861" s="441"/>
      <c r="BK3861" s="441"/>
    </row>
    <row r="3862" spans="1:63" x14ac:dyDescent="0.25">
      <c r="A3862" s="443"/>
      <c r="B3862" s="438"/>
      <c r="C3862" s="441"/>
      <c r="D3862" s="441"/>
      <c r="E3862" s="441"/>
      <c r="I3862" s="442"/>
      <c r="Q3862" s="443"/>
      <c r="S3862" s="443"/>
      <c r="T3862" s="441"/>
      <c r="U3862" s="444"/>
      <c r="V3862" s="438"/>
      <c r="W3862" s="443"/>
      <c r="X3862" s="443"/>
      <c r="Y3862" s="441"/>
      <c r="Z3862" s="445"/>
      <c r="AA3862" s="441"/>
      <c r="AB3862" s="443"/>
      <c r="AC3862" s="441"/>
      <c r="AD3862" s="444"/>
      <c r="AG3862" s="441"/>
      <c r="AH3862" s="441"/>
      <c r="AI3862" s="443"/>
      <c r="AL3862" s="441"/>
      <c r="AN3862" s="441"/>
      <c r="AO3862" s="443"/>
      <c r="AP3862" s="441"/>
      <c r="AQ3862" s="441"/>
      <c r="AR3862" s="441"/>
      <c r="AS3862" s="441"/>
      <c r="AT3862" s="441"/>
      <c r="AU3862" s="441"/>
      <c r="AV3862" s="443"/>
      <c r="AW3862" s="442"/>
      <c r="AY3862" s="441"/>
      <c r="BC3862" s="441"/>
      <c r="BD3862" s="441"/>
      <c r="BE3862" s="441"/>
      <c r="BF3862" s="441"/>
      <c r="BG3862" s="441"/>
      <c r="BH3862" s="441"/>
      <c r="BI3862" s="441"/>
      <c r="BJ3862" s="441"/>
      <c r="BK3862" s="441"/>
    </row>
    <row r="3863" spans="1:63" x14ac:dyDescent="0.25">
      <c r="A3863" s="443"/>
      <c r="B3863" s="438"/>
      <c r="C3863" s="441"/>
      <c r="D3863" s="441"/>
      <c r="E3863" s="441"/>
      <c r="I3863" s="442"/>
      <c r="Q3863" s="443"/>
      <c r="S3863" s="443"/>
      <c r="T3863" s="441"/>
      <c r="U3863" s="444"/>
      <c r="V3863" s="438"/>
      <c r="W3863" s="443"/>
      <c r="X3863" s="443"/>
      <c r="Y3863" s="441"/>
      <c r="Z3863" s="445"/>
      <c r="AA3863" s="441"/>
      <c r="AB3863" s="443"/>
      <c r="AC3863" s="441"/>
      <c r="AD3863" s="444"/>
      <c r="AG3863" s="441"/>
      <c r="AH3863" s="441"/>
      <c r="AI3863" s="443"/>
      <c r="AL3863" s="441"/>
      <c r="AN3863" s="441"/>
      <c r="AO3863" s="443"/>
      <c r="AP3863" s="441"/>
      <c r="AQ3863" s="441"/>
      <c r="AR3863" s="441"/>
      <c r="AS3863" s="441"/>
      <c r="AT3863" s="441"/>
      <c r="AU3863" s="441"/>
      <c r="AV3863" s="443"/>
      <c r="AW3863" s="442"/>
      <c r="AY3863" s="441"/>
      <c r="BC3863" s="441"/>
      <c r="BD3863" s="441"/>
      <c r="BE3863" s="441"/>
      <c r="BF3863" s="441"/>
      <c r="BG3863" s="441"/>
      <c r="BH3863" s="441"/>
      <c r="BI3863" s="441"/>
      <c r="BJ3863" s="441"/>
      <c r="BK3863" s="441"/>
    </row>
    <row r="3864" spans="1:63" x14ac:dyDescent="0.25">
      <c r="A3864" s="443"/>
      <c r="B3864" s="438"/>
      <c r="C3864" s="441"/>
      <c r="D3864" s="441"/>
      <c r="E3864" s="441"/>
      <c r="I3864" s="442"/>
      <c r="Q3864" s="443"/>
      <c r="S3864" s="443"/>
      <c r="T3864" s="441"/>
      <c r="U3864" s="444"/>
      <c r="V3864" s="438"/>
      <c r="W3864" s="443"/>
      <c r="X3864" s="443"/>
      <c r="Y3864" s="441"/>
      <c r="Z3864" s="445"/>
      <c r="AA3864" s="441"/>
      <c r="AB3864" s="443"/>
      <c r="AC3864" s="441"/>
      <c r="AD3864" s="444"/>
      <c r="AG3864" s="441"/>
      <c r="AH3864" s="441"/>
      <c r="AI3864" s="443"/>
      <c r="AL3864" s="441"/>
      <c r="AN3864" s="441"/>
      <c r="AO3864" s="443"/>
      <c r="AP3864" s="441"/>
      <c r="AQ3864" s="441"/>
      <c r="AR3864" s="441"/>
      <c r="AS3864" s="441"/>
      <c r="AT3864" s="441"/>
      <c r="AU3864" s="441"/>
      <c r="AV3864" s="443"/>
      <c r="AW3864" s="442"/>
      <c r="AY3864" s="441"/>
      <c r="BC3864" s="441"/>
      <c r="BD3864" s="441"/>
      <c r="BE3864" s="441"/>
      <c r="BF3864" s="441"/>
      <c r="BG3864" s="441"/>
      <c r="BH3864" s="441"/>
      <c r="BI3864" s="441"/>
      <c r="BJ3864" s="441"/>
      <c r="BK3864" s="441"/>
    </row>
    <row r="3865" spans="1:63" x14ac:dyDescent="0.25">
      <c r="A3865" s="443"/>
      <c r="B3865" s="438"/>
      <c r="C3865" s="441"/>
      <c r="D3865" s="441"/>
      <c r="E3865" s="441"/>
      <c r="I3865" s="442"/>
      <c r="Q3865" s="443"/>
      <c r="S3865" s="443"/>
      <c r="T3865" s="441"/>
      <c r="U3865" s="444"/>
      <c r="V3865" s="438"/>
      <c r="W3865" s="443"/>
      <c r="X3865" s="443"/>
      <c r="Y3865" s="441"/>
      <c r="Z3865" s="445"/>
      <c r="AA3865" s="441"/>
      <c r="AB3865" s="443"/>
      <c r="AC3865" s="441"/>
      <c r="AD3865" s="444"/>
      <c r="AG3865" s="441"/>
      <c r="AH3865" s="441"/>
      <c r="AI3865" s="443"/>
      <c r="AL3865" s="441"/>
      <c r="AN3865" s="441"/>
      <c r="AO3865" s="443"/>
      <c r="AP3865" s="441"/>
      <c r="AQ3865" s="441"/>
      <c r="AR3865" s="441"/>
      <c r="AS3865" s="441"/>
      <c r="AT3865" s="441"/>
      <c r="AU3865" s="441"/>
      <c r="AV3865" s="443"/>
      <c r="AW3865" s="442"/>
      <c r="AY3865" s="441"/>
      <c r="BC3865" s="441"/>
      <c r="BD3865" s="441"/>
      <c r="BE3865" s="441"/>
      <c r="BF3865" s="441"/>
      <c r="BG3865" s="441"/>
      <c r="BH3865" s="441"/>
      <c r="BI3865" s="441"/>
      <c r="BJ3865" s="441"/>
      <c r="BK3865" s="441"/>
    </row>
    <row r="3866" spans="1:63" x14ac:dyDescent="0.25">
      <c r="A3866" s="443"/>
      <c r="B3866" s="438"/>
      <c r="C3866" s="441"/>
      <c r="D3866" s="441"/>
      <c r="E3866" s="441"/>
      <c r="I3866" s="442"/>
      <c r="Q3866" s="443"/>
      <c r="S3866" s="443"/>
      <c r="T3866" s="441"/>
      <c r="U3866" s="444"/>
      <c r="V3866" s="438"/>
      <c r="W3866" s="443"/>
      <c r="X3866" s="443"/>
      <c r="Y3866" s="441"/>
      <c r="Z3866" s="445"/>
      <c r="AA3866" s="441"/>
      <c r="AB3866" s="443"/>
      <c r="AC3866" s="441"/>
      <c r="AD3866" s="444"/>
      <c r="AG3866" s="441"/>
      <c r="AH3866" s="441"/>
      <c r="AI3866" s="443"/>
      <c r="AL3866" s="441"/>
      <c r="AN3866" s="441"/>
      <c r="AO3866" s="443"/>
      <c r="AP3866" s="441"/>
      <c r="AQ3866" s="441"/>
      <c r="AR3866" s="441"/>
      <c r="AS3866" s="441"/>
      <c r="AT3866" s="441"/>
      <c r="AU3866" s="441"/>
      <c r="AV3866" s="443"/>
      <c r="AW3866" s="442"/>
      <c r="AY3866" s="441"/>
      <c r="BC3866" s="441"/>
      <c r="BD3866" s="441"/>
      <c r="BE3866" s="441"/>
      <c r="BF3866" s="441"/>
      <c r="BG3866" s="441"/>
      <c r="BH3866" s="441"/>
      <c r="BI3866" s="441"/>
      <c r="BJ3866" s="441"/>
      <c r="BK3866" s="441"/>
    </row>
    <row r="3867" spans="1:63" x14ac:dyDescent="0.25">
      <c r="A3867" s="443"/>
      <c r="B3867" s="438"/>
      <c r="C3867" s="441"/>
      <c r="D3867" s="441"/>
      <c r="E3867" s="441"/>
      <c r="I3867" s="442"/>
      <c r="Q3867" s="443"/>
      <c r="S3867" s="443"/>
      <c r="T3867" s="441"/>
      <c r="U3867" s="444"/>
      <c r="V3867" s="438"/>
      <c r="W3867" s="443"/>
      <c r="X3867" s="443"/>
      <c r="Y3867" s="441"/>
      <c r="Z3867" s="445"/>
      <c r="AA3867" s="441"/>
      <c r="AB3867" s="443"/>
      <c r="AC3867" s="441"/>
      <c r="AD3867" s="444"/>
      <c r="AG3867" s="441"/>
      <c r="AH3867" s="441"/>
      <c r="AI3867" s="443"/>
      <c r="AL3867" s="441"/>
      <c r="AN3867" s="441"/>
      <c r="AO3867" s="443"/>
      <c r="AP3867" s="441"/>
      <c r="AQ3867" s="441"/>
      <c r="AR3867" s="441"/>
      <c r="AS3867" s="441"/>
      <c r="AT3867" s="441"/>
      <c r="AU3867" s="441"/>
      <c r="AV3867" s="443"/>
      <c r="AW3867" s="442"/>
      <c r="AY3867" s="441"/>
      <c r="BC3867" s="441"/>
      <c r="BD3867" s="441"/>
      <c r="BE3867" s="441"/>
      <c r="BF3867" s="441"/>
      <c r="BG3867" s="441"/>
      <c r="BH3867" s="441"/>
      <c r="BI3867" s="441"/>
      <c r="BJ3867" s="441"/>
      <c r="BK3867" s="441"/>
    </row>
    <row r="3868" spans="1:63" x14ac:dyDescent="0.25">
      <c r="A3868" s="443"/>
      <c r="B3868" s="438"/>
      <c r="C3868" s="441"/>
      <c r="D3868" s="441"/>
      <c r="E3868" s="441"/>
      <c r="I3868" s="442"/>
      <c r="Q3868" s="443"/>
      <c r="S3868" s="443"/>
      <c r="T3868" s="441"/>
      <c r="U3868" s="444"/>
      <c r="V3868" s="438"/>
      <c r="W3868" s="443"/>
      <c r="X3868" s="443"/>
      <c r="Y3868" s="441"/>
      <c r="Z3868" s="445"/>
      <c r="AA3868" s="441"/>
      <c r="AB3868" s="443"/>
      <c r="AC3868" s="441"/>
      <c r="AD3868" s="444"/>
      <c r="AG3868" s="441"/>
      <c r="AH3868" s="441"/>
      <c r="AI3868" s="443"/>
      <c r="AL3868" s="441"/>
      <c r="AN3868" s="441"/>
      <c r="AO3868" s="443"/>
      <c r="AP3868" s="441"/>
      <c r="AQ3868" s="441"/>
      <c r="AR3868" s="441"/>
      <c r="AS3868" s="441"/>
      <c r="AT3868" s="441"/>
      <c r="AU3868" s="441"/>
      <c r="AV3868" s="443"/>
      <c r="AW3868" s="442"/>
      <c r="AY3868" s="441"/>
      <c r="BC3868" s="441"/>
      <c r="BD3868" s="441"/>
      <c r="BE3868" s="441"/>
      <c r="BF3868" s="441"/>
      <c r="BG3868" s="441"/>
      <c r="BH3868" s="441"/>
      <c r="BI3868" s="441"/>
      <c r="BJ3868" s="441"/>
      <c r="BK3868" s="441"/>
    </row>
    <row r="3869" spans="1:63" x14ac:dyDescent="0.25">
      <c r="A3869" s="443"/>
      <c r="B3869" s="438"/>
      <c r="C3869" s="441"/>
      <c r="D3869" s="441"/>
      <c r="E3869" s="441"/>
      <c r="I3869" s="442"/>
      <c r="Q3869" s="443"/>
      <c r="S3869" s="443"/>
      <c r="T3869" s="441"/>
      <c r="U3869" s="444"/>
      <c r="V3869" s="438"/>
      <c r="W3869" s="443"/>
      <c r="X3869" s="443"/>
      <c r="Y3869" s="441"/>
      <c r="Z3869" s="445"/>
      <c r="AA3869" s="441"/>
      <c r="AB3869" s="443"/>
      <c r="AC3869" s="441"/>
      <c r="AD3869" s="444"/>
      <c r="AG3869" s="441"/>
      <c r="AH3869" s="441"/>
      <c r="AI3869" s="443"/>
      <c r="AL3869" s="441"/>
      <c r="AN3869" s="441"/>
      <c r="AO3869" s="443"/>
      <c r="AP3869" s="441"/>
      <c r="AQ3869" s="441"/>
      <c r="AR3869" s="441"/>
      <c r="AS3869" s="441"/>
      <c r="AT3869" s="441"/>
      <c r="AU3869" s="441"/>
      <c r="AV3869" s="443"/>
      <c r="AW3869" s="442"/>
      <c r="AY3869" s="441"/>
      <c r="BC3869" s="441"/>
      <c r="BD3869" s="441"/>
      <c r="BE3869" s="441"/>
      <c r="BF3869" s="441"/>
      <c r="BG3869" s="441"/>
      <c r="BH3869" s="441"/>
      <c r="BI3869" s="441"/>
      <c r="BJ3869" s="441"/>
      <c r="BK3869" s="441"/>
    </row>
    <row r="3870" spans="1:63" x14ac:dyDescent="0.25">
      <c r="A3870" s="443"/>
      <c r="B3870" s="438"/>
      <c r="C3870" s="441"/>
      <c r="D3870" s="441"/>
      <c r="E3870" s="441"/>
      <c r="I3870" s="442"/>
      <c r="Q3870" s="443"/>
      <c r="S3870" s="443"/>
      <c r="T3870" s="441"/>
      <c r="U3870" s="444"/>
      <c r="V3870" s="438"/>
      <c r="W3870" s="443"/>
      <c r="X3870" s="443"/>
      <c r="Y3870" s="441"/>
      <c r="Z3870" s="445"/>
      <c r="AA3870" s="441"/>
      <c r="AB3870" s="443"/>
      <c r="AC3870" s="441"/>
      <c r="AD3870" s="444"/>
      <c r="AG3870" s="441"/>
      <c r="AH3870" s="441"/>
      <c r="AI3870" s="443"/>
      <c r="AL3870" s="441"/>
      <c r="AN3870" s="441"/>
      <c r="AO3870" s="443"/>
      <c r="AP3870" s="441"/>
      <c r="AQ3870" s="441"/>
      <c r="AR3870" s="441"/>
      <c r="AS3870" s="441"/>
      <c r="AT3870" s="441"/>
      <c r="AU3870" s="441"/>
      <c r="AV3870" s="443"/>
      <c r="AW3870" s="442"/>
      <c r="AY3870" s="441"/>
      <c r="BC3870" s="441"/>
      <c r="BD3870" s="441"/>
      <c r="BE3870" s="441"/>
      <c r="BF3870" s="441"/>
      <c r="BG3870" s="441"/>
      <c r="BH3870" s="441"/>
      <c r="BI3870" s="441"/>
      <c r="BJ3870" s="441"/>
      <c r="BK3870" s="441"/>
    </row>
    <row r="3871" spans="1:63" x14ac:dyDescent="0.25">
      <c r="A3871" s="443"/>
      <c r="B3871" s="438"/>
      <c r="C3871" s="441"/>
      <c r="D3871" s="441"/>
      <c r="E3871" s="441"/>
      <c r="I3871" s="442"/>
      <c r="Q3871" s="443"/>
      <c r="S3871" s="443"/>
      <c r="T3871" s="441"/>
      <c r="U3871" s="444"/>
      <c r="V3871" s="438"/>
      <c r="W3871" s="443"/>
      <c r="X3871" s="443"/>
      <c r="Y3871" s="441"/>
      <c r="Z3871" s="445"/>
      <c r="AA3871" s="441"/>
      <c r="AB3871" s="443"/>
      <c r="AC3871" s="441"/>
      <c r="AD3871" s="444"/>
      <c r="AG3871" s="441"/>
      <c r="AH3871" s="441"/>
      <c r="AI3871" s="443"/>
      <c r="AL3871" s="441"/>
      <c r="AN3871" s="441"/>
      <c r="AO3871" s="443"/>
      <c r="AP3871" s="441"/>
      <c r="AQ3871" s="441"/>
      <c r="AR3871" s="441"/>
      <c r="AS3871" s="441"/>
      <c r="AT3871" s="441"/>
      <c r="AU3871" s="441"/>
      <c r="AV3871" s="443"/>
      <c r="AW3871" s="442"/>
      <c r="AY3871" s="441"/>
      <c r="BC3871" s="441"/>
      <c r="BD3871" s="441"/>
      <c r="BE3871" s="441"/>
      <c r="BF3871" s="441"/>
      <c r="BG3871" s="441"/>
      <c r="BH3871" s="441"/>
      <c r="BI3871" s="441"/>
      <c r="BJ3871" s="441"/>
      <c r="BK3871" s="441"/>
    </row>
    <row r="3872" spans="1:63" x14ac:dyDescent="0.25">
      <c r="A3872" s="443"/>
      <c r="B3872" s="438"/>
      <c r="C3872" s="441"/>
      <c r="D3872" s="441"/>
      <c r="E3872" s="441"/>
      <c r="I3872" s="442"/>
      <c r="Q3872" s="443"/>
      <c r="S3872" s="443"/>
      <c r="T3872" s="441"/>
      <c r="U3872" s="444"/>
      <c r="V3872" s="438"/>
      <c r="W3872" s="443"/>
      <c r="X3872" s="443"/>
      <c r="Y3872" s="441"/>
      <c r="Z3872" s="445"/>
      <c r="AA3872" s="441"/>
      <c r="AB3872" s="443"/>
      <c r="AC3872" s="441"/>
      <c r="AD3872" s="444"/>
      <c r="AG3872" s="441"/>
      <c r="AH3872" s="441"/>
      <c r="AI3872" s="443"/>
      <c r="AL3872" s="441"/>
      <c r="AN3872" s="441"/>
      <c r="AO3872" s="443"/>
      <c r="AP3872" s="441"/>
      <c r="AQ3872" s="441"/>
      <c r="AR3872" s="441"/>
      <c r="AS3872" s="441"/>
      <c r="AT3872" s="441"/>
      <c r="AU3872" s="441"/>
      <c r="AV3872" s="443"/>
      <c r="AW3872" s="442"/>
      <c r="AY3872" s="441"/>
      <c r="BC3872" s="441"/>
      <c r="BD3872" s="441"/>
      <c r="BE3872" s="441"/>
      <c r="BF3872" s="441"/>
      <c r="BG3872" s="441"/>
      <c r="BH3872" s="441"/>
      <c r="BI3872" s="441"/>
      <c r="BJ3872" s="441"/>
      <c r="BK3872" s="441"/>
    </row>
    <row r="3873" spans="1:63" x14ac:dyDescent="0.25">
      <c r="A3873" s="443"/>
      <c r="B3873" s="438"/>
      <c r="C3873" s="441"/>
      <c r="D3873" s="441"/>
      <c r="E3873" s="441"/>
      <c r="I3873" s="442"/>
      <c r="Q3873" s="443"/>
      <c r="S3873" s="443"/>
      <c r="T3873" s="441"/>
      <c r="U3873" s="444"/>
      <c r="V3873" s="438"/>
      <c r="W3873" s="443"/>
      <c r="X3873" s="443"/>
      <c r="Y3873" s="441"/>
      <c r="Z3873" s="445"/>
      <c r="AA3873" s="441"/>
      <c r="AB3873" s="443"/>
      <c r="AC3873" s="441"/>
      <c r="AD3873" s="444"/>
      <c r="AG3873" s="441"/>
      <c r="AH3873" s="441"/>
      <c r="AI3873" s="443"/>
      <c r="AL3873" s="441"/>
      <c r="AN3873" s="441"/>
      <c r="AO3873" s="443"/>
      <c r="AP3873" s="441"/>
      <c r="AQ3873" s="441"/>
      <c r="AR3873" s="441"/>
      <c r="AS3873" s="441"/>
      <c r="AT3873" s="441"/>
      <c r="AU3873" s="441"/>
      <c r="AV3873" s="443"/>
      <c r="AW3873" s="442"/>
      <c r="AY3873" s="441"/>
      <c r="BC3873" s="441"/>
      <c r="BD3873" s="441"/>
      <c r="BE3873" s="441"/>
      <c r="BF3873" s="441"/>
      <c r="BG3873" s="441"/>
      <c r="BH3873" s="441"/>
      <c r="BI3873" s="441"/>
      <c r="BJ3873" s="441"/>
      <c r="BK3873" s="441"/>
    </row>
    <row r="3874" spans="1:63" x14ac:dyDescent="0.25">
      <c r="A3874" s="443"/>
      <c r="B3874" s="438"/>
      <c r="C3874" s="441"/>
      <c r="D3874" s="441"/>
      <c r="E3874" s="441"/>
      <c r="I3874" s="442"/>
      <c r="Q3874" s="443"/>
      <c r="S3874" s="443"/>
      <c r="T3874" s="441"/>
      <c r="U3874" s="444"/>
      <c r="V3874" s="438"/>
      <c r="W3874" s="443"/>
      <c r="X3874" s="443"/>
      <c r="Y3874" s="441"/>
      <c r="Z3874" s="445"/>
      <c r="AA3874" s="441"/>
      <c r="AB3874" s="443"/>
      <c r="AC3874" s="441"/>
      <c r="AD3874" s="444"/>
      <c r="AG3874" s="441"/>
      <c r="AH3874" s="441"/>
      <c r="AI3874" s="443"/>
      <c r="AL3874" s="441"/>
      <c r="AN3874" s="441"/>
      <c r="AO3874" s="443"/>
      <c r="AP3874" s="441"/>
      <c r="AQ3874" s="441"/>
      <c r="AR3874" s="441"/>
      <c r="AS3874" s="441"/>
      <c r="AT3874" s="441"/>
      <c r="AU3874" s="441"/>
      <c r="AV3874" s="443"/>
      <c r="AW3874" s="442"/>
      <c r="AY3874" s="441"/>
      <c r="BC3874" s="441"/>
      <c r="BD3874" s="441"/>
      <c r="BE3874" s="441"/>
      <c r="BF3874" s="441"/>
      <c r="BG3874" s="441"/>
      <c r="BH3874" s="441"/>
      <c r="BI3874" s="441"/>
      <c r="BJ3874" s="441"/>
      <c r="BK3874" s="441"/>
    </row>
    <row r="3875" spans="1:63" x14ac:dyDescent="0.25">
      <c r="A3875" s="443"/>
      <c r="B3875" s="438"/>
      <c r="C3875" s="441"/>
      <c r="D3875" s="441"/>
      <c r="E3875" s="441"/>
      <c r="I3875" s="442"/>
      <c r="Q3875" s="443"/>
      <c r="S3875" s="443"/>
      <c r="T3875" s="441"/>
      <c r="U3875" s="444"/>
      <c r="V3875" s="438"/>
      <c r="W3875" s="443"/>
      <c r="X3875" s="443"/>
      <c r="Y3875" s="441"/>
      <c r="Z3875" s="445"/>
      <c r="AA3875" s="441"/>
      <c r="AB3875" s="443"/>
      <c r="AC3875" s="441"/>
      <c r="AD3875" s="444"/>
      <c r="AG3875" s="441"/>
      <c r="AH3875" s="441"/>
      <c r="AI3875" s="443"/>
      <c r="AL3875" s="441"/>
      <c r="AN3875" s="441"/>
      <c r="AO3875" s="443"/>
      <c r="AP3875" s="441"/>
      <c r="AQ3875" s="441"/>
      <c r="AR3875" s="441"/>
      <c r="AS3875" s="441"/>
      <c r="AT3875" s="441"/>
      <c r="AU3875" s="441"/>
      <c r="AV3875" s="443"/>
      <c r="AW3875" s="442"/>
      <c r="AY3875" s="441"/>
      <c r="BC3875" s="441"/>
      <c r="BD3875" s="441"/>
      <c r="BE3875" s="441"/>
      <c r="BF3875" s="441"/>
      <c r="BG3875" s="441"/>
      <c r="BH3875" s="441"/>
      <c r="BI3875" s="441"/>
      <c r="BJ3875" s="441"/>
      <c r="BK3875" s="441"/>
    </row>
    <row r="3876" spans="1:63" x14ac:dyDescent="0.25">
      <c r="A3876" s="443"/>
      <c r="B3876" s="438"/>
      <c r="C3876" s="441"/>
      <c r="D3876" s="441"/>
      <c r="E3876" s="441"/>
      <c r="I3876" s="442"/>
      <c r="Q3876" s="443"/>
      <c r="S3876" s="443"/>
      <c r="T3876" s="441"/>
      <c r="U3876" s="444"/>
      <c r="V3876" s="438"/>
      <c r="W3876" s="443"/>
      <c r="X3876" s="443"/>
      <c r="Y3876" s="441"/>
      <c r="Z3876" s="445"/>
      <c r="AA3876" s="441"/>
      <c r="AB3876" s="443"/>
      <c r="AC3876" s="441"/>
      <c r="AD3876" s="444"/>
      <c r="AG3876" s="441"/>
      <c r="AH3876" s="441"/>
      <c r="AI3876" s="443"/>
      <c r="AL3876" s="441"/>
      <c r="AN3876" s="441"/>
      <c r="AO3876" s="443"/>
      <c r="AP3876" s="441"/>
      <c r="AQ3876" s="441"/>
      <c r="AR3876" s="441"/>
      <c r="AS3876" s="441"/>
      <c r="AT3876" s="441"/>
      <c r="AU3876" s="441"/>
      <c r="AV3876" s="443"/>
      <c r="AW3876" s="442"/>
      <c r="AY3876" s="441"/>
      <c r="BC3876" s="441"/>
      <c r="BD3876" s="441"/>
      <c r="BE3876" s="441"/>
      <c r="BF3876" s="441"/>
      <c r="BG3876" s="441"/>
      <c r="BH3876" s="441"/>
      <c r="BI3876" s="441"/>
      <c r="BJ3876" s="441"/>
      <c r="BK3876" s="441"/>
    </row>
    <row r="3877" spans="1:63" x14ac:dyDescent="0.25">
      <c r="A3877" s="443"/>
      <c r="B3877" s="438"/>
      <c r="C3877" s="441"/>
      <c r="D3877" s="441"/>
      <c r="E3877" s="441"/>
      <c r="I3877" s="442"/>
      <c r="Q3877" s="443"/>
      <c r="S3877" s="443"/>
      <c r="T3877" s="441"/>
      <c r="U3877" s="444"/>
      <c r="V3877" s="438"/>
      <c r="W3877" s="443"/>
      <c r="X3877" s="443"/>
      <c r="Y3877" s="441"/>
      <c r="Z3877" s="445"/>
      <c r="AA3877" s="441"/>
      <c r="AB3877" s="443"/>
      <c r="AC3877" s="441"/>
      <c r="AD3877" s="444"/>
      <c r="AG3877" s="441"/>
      <c r="AH3877" s="441"/>
      <c r="AI3877" s="443"/>
      <c r="AL3877" s="441"/>
      <c r="AN3877" s="441"/>
      <c r="AO3877" s="443"/>
      <c r="AP3877" s="441"/>
      <c r="AQ3877" s="441"/>
      <c r="AR3877" s="441"/>
      <c r="AS3877" s="441"/>
      <c r="AT3877" s="441"/>
      <c r="AU3877" s="441"/>
      <c r="AV3877" s="443"/>
      <c r="AW3877" s="442"/>
      <c r="AY3877" s="441"/>
      <c r="BC3877" s="441"/>
      <c r="BD3877" s="441"/>
      <c r="BE3877" s="441"/>
      <c r="BF3877" s="441"/>
      <c r="BG3877" s="441"/>
      <c r="BH3877" s="441"/>
      <c r="BI3877" s="441"/>
      <c r="BJ3877" s="441"/>
      <c r="BK3877" s="441"/>
    </row>
    <row r="3878" spans="1:63" x14ac:dyDescent="0.25">
      <c r="A3878" s="443"/>
      <c r="B3878" s="438"/>
      <c r="C3878" s="441"/>
      <c r="D3878" s="441"/>
      <c r="E3878" s="441"/>
      <c r="I3878" s="442"/>
      <c r="Q3878" s="443"/>
      <c r="S3878" s="443"/>
      <c r="T3878" s="441"/>
      <c r="U3878" s="444"/>
      <c r="V3878" s="438"/>
      <c r="W3878" s="443"/>
      <c r="X3878" s="443"/>
      <c r="Y3878" s="441"/>
      <c r="Z3878" s="445"/>
      <c r="AA3878" s="441"/>
      <c r="AB3878" s="443"/>
      <c r="AC3878" s="441"/>
      <c r="AD3878" s="444"/>
      <c r="AG3878" s="441"/>
      <c r="AH3878" s="441"/>
      <c r="AI3878" s="443"/>
      <c r="AL3878" s="441"/>
      <c r="AN3878" s="441"/>
      <c r="AO3878" s="443"/>
      <c r="AP3878" s="441"/>
      <c r="AQ3878" s="441"/>
      <c r="AR3878" s="441"/>
      <c r="AS3878" s="441"/>
      <c r="AT3878" s="441"/>
      <c r="AU3878" s="441"/>
      <c r="AV3878" s="443"/>
      <c r="AW3878" s="442"/>
      <c r="AY3878" s="441"/>
      <c r="BC3878" s="441"/>
      <c r="BD3878" s="441"/>
      <c r="BE3878" s="441"/>
      <c r="BF3878" s="441"/>
      <c r="BG3878" s="441"/>
      <c r="BH3878" s="441"/>
      <c r="BI3878" s="441"/>
      <c r="BJ3878" s="441"/>
      <c r="BK3878" s="441"/>
    </row>
    <row r="3879" spans="1:63" x14ac:dyDescent="0.25">
      <c r="A3879" s="443"/>
      <c r="B3879" s="438"/>
      <c r="C3879" s="441"/>
      <c r="D3879" s="441"/>
      <c r="E3879" s="441"/>
      <c r="I3879" s="442"/>
      <c r="Q3879" s="443"/>
      <c r="S3879" s="443"/>
      <c r="T3879" s="441"/>
      <c r="U3879" s="444"/>
      <c r="V3879" s="438"/>
      <c r="W3879" s="443"/>
      <c r="X3879" s="443"/>
      <c r="Y3879" s="441"/>
      <c r="Z3879" s="445"/>
      <c r="AA3879" s="441"/>
      <c r="AB3879" s="443"/>
      <c r="AC3879" s="441"/>
      <c r="AD3879" s="444"/>
      <c r="AG3879" s="441"/>
      <c r="AH3879" s="441"/>
      <c r="AI3879" s="443"/>
      <c r="AL3879" s="441"/>
      <c r="AN3879" s="441"/>
      <c r="AO3879" s="443"/>
      <c r="AP3879" s="441"/>
      <c r="AQ3879" s="441"/>
      <c r="AR3879" s="441"/>
      <c r="AS3879" s="441"/>
      <c r="AT3879" s="441"/>
      <c r="AU3879" s="441"/>
      <c r="AV3879" s="443"/>
      <c r="AW3879" s="442"/>
      <c r="AY3879" s="441"/>
      <c r="BC3879" s="441"/>
      <c r="BD3879" s="441"/>
      <c r="BE3879" s="441"/>
      <c r="BF3879" s="441"/>
      <c r="BG3879" s="441"/>
      <c r="BH3879" s="441"/>
      <c r="BI3879" s="441"/>
      <c r="BJ3879" s="441"/>
      <c r="BK3879" s="441"/>
    </row>
    <row r="3880" spans="1:63" x14ac:dyDescent="0.25">
      <c r="A3880" s="443"/>
      <c r="B3880" s="438"/>
      <c r="C3880" s="441"/>
      <c r="D3880" s="441"/>
      <c r="E3880" s="441"/>
      <c r="I3880" s="442"/>
      <c r="Q3880" s="443"/>
      <c r="S3880" s="443"/>
      <c r="T3880" s="441"/>
      <c r="U3880" s="444"/>
      <c r="V3880" s="438"/>
      <c r="W3880" s="443"/>
      <c r="X3880" s="443"/>
      <c r="Y3880" s="441"/>
      <c r="Z3880" s="445"/>
      <c r="AA3880" s="441"/>
      <c r="AB3880" s="443"/>
      <c r="AC3880" s="441"/>
      <c r="AD3880" s="444"/>
      <c r="AG3880" s="441"/>
      <c r="AH3880" s="441"/>
      <c r="AI3880" s="443"/>
      <c r="AL3880" s="441"/>
      <c r="AN3880" s="441"/>
      <c r="AO3880" s="443"/>
      <c r="AP3880" s="441"/>
      <c r="AQ3880" s="441"/>
      <c r="AR3880" s="441"/>
      <c r="AS3880" s="441"/>
      <c r="AT3880" s="441"/>
      <c r="AU3880" s="441"/>
      <c r="AV3880" s="443"/>
      <c r="AW3880" s="442"/>
      <c r="AY3880" s="441"/>
      <c r="BC3880" s="441"/>
      <c r="BD3880" s="441"/>
      <c r="BE3880" s="441"/>
      <c r="BF3880" s="441"/>
      <c r="BG3880" s="441"/>
      <c r="BH3880" s="441"/>
      <c r="BI3880" s="441"/>
      <c r="BJ3880" s="441"/>
      <c r="BK3880" s="441"/>
    </row>
    <row r="3881" spans="1:63" x14ac:dyDescent="0.25">
      <c r="A3881" s="443"/>
      <c r="B3881" s="438"/>
      <c r="C3881" s="441"/>
      <c r="D3881" s="441"/>
      <c r="E3881" s="441"/>
      <c r="I3881" s="442"/>
      <c r="Q3881" s="443"/>
      <c r="S3881" s="443"/>
      <c r="T3881" s="441"/>
      <c r="U3881" s="444"/>
      <c r="V3881" s="438"/>
      <c r="W3881" s="443"/>
      <c r="X3881" s="443"/>
      <c r="Y3881" s="441"/>
      <c r="Z3881" s="445"/>
      <c r="AA3881" s="441"/>
      <c r="AB3881" s="443"/>
      <c r="AC3881" s="441"/>
      <c r="AD3881" s="444"/>
      <c r="AG3881" s="441"/>
      <c r="AH3881" s="441"/>
      <c r="AI3881" s="443"/>
      <c r="AL3881" s="441"/>
      <c r="AN3881" s="441"/>
      <c r="AO3881" s="443"/>
      <c r="AP3881" s="441"/>
      <c r="AQ3881" s="441"/>
      <c r="AR3881" s="441"/>
      <c r="AS3881" s="441"/>
      <c r="AT3881" s="441"/>
      <c r="AU3881" s="441"/>
      <c r="AV3881" s="443"/>
      <c r="AW3881" s="442"/>
      <c r="AY3881" s="441"/>
      <c r="BC3881" s="441"/>
      <c r="BD3881" s="441"/>
      <c r="BE3881" s="441"/>
      <c r="BF3881" s="441"/>
      <c r="BG3881" s="441"/>
      <c r="BH3881" s="441"/>
      <c r="BI3881" s="441"/>
      <c r="BJ3881" s="441"/>
      <c r="BK3881" s="441"/>
    </row>
    <row r="3882" spans="1:63" x14ac:dyDescent="0.25">
      <c r="A3882" s="443"/>
      <c r="B3882" s="438"/>
      <c r="C3882" s="441"/>
      <c r="D3882" s="441"/>
      <c r="E3882" s="441"/>
      <c r="I3882" s="442"/>
      <c r="Q3882" s="443"/>
      <c r="S3882" s="443"/>
      <c r="T3882" s="441"/>
      <c r="U3882" s="444"/>
      <c r="V3882" s="438"/>
      <c r="W3882" s="443"/>
      <c r="X3882" s="443"/>
      <c r="Y3882" s="441"/>
      <c r="Z3882" s="445"/>
      <c r="AA3882" s="441"/>
      <c r="AB3882" s="443"/>
      <c r="AC3882" s="441"/>
      <c r="AD3882" s="444"/>
      <c r="AG3882" s="441"/>
      <c r="AH3882" s="441"/>
      <c r="AI3882" s="443"/>
      <c r="AL3882" s="441"/>
      <c r="AN3882" s="441"/>
      <c r="AO3882" s="443"/>
      <c r="AP3882" s="441"/>
      <c r="AQ3882" s="441"/>
      <c r="AR3882" s="441"/>
      <c r="AS3882" s="441"/>
      <c r="AT3882" s="441"/>
      <c r="AU3882" s="441"/>
      <c r="AV3882" s="443"/>
      <c r="AW3882" s="442"/>
      <c r="AY3882" s="441"/>
      <c r="BC3882" s="441"/>
      <c r="BD3882" s="441"/>
      <c r="BE3882" s="441"/>
      <c r="BF3882" s="441"/>
      <c r="BG3882" s="441"/>
      <c r="BH3882" s="441"/>
      <c r="BI3882" s="441"/>
      <c r="BJ3882" s="441"/>
      <c r="BK3882" s="441"/>
    </row>
    <row r="3883" spans="1:63" x14ac:dyDescent="0.25">
      <c r="A3883" s="443"/>
      <c r="B3883" s="438"/>
      <c r="C3883" s="441"/>
      <c r="D3883" s="441"/>
      <c r="E3883" s="441"/>
      <c r="I3883" s="442"/>
      <c r="Q3883" s="443"/>
      <c r="S3883" s="443"/>
      <c r="T3883" s="441"/>
      <c r="U3883" s="444"/>
      <c r="V3883" s="438"/>
      <c r="W3883" s="443"/>
      <c r="X3883" s="443"/>
      <c r="Y3883" s="441"/>
      <c r="Z3883" s="445"/>
      <c r="AA3883" s="441"/>
      <c r="AB3883" s="443"/>
      <c r="AC3883" s="441"/>
      <c r="AD3883" s="444"/>
      <c r="AG3883" s="441"/>
      <c r="AH3883" s="441"/>
      <c r="AI3883" s="443"/>
      <c r="AL3883" s="441"/>
      <c r="AN3883" s="441"/>
      <c r="AO3883" s="443"/>
      <c r="AP3883" s="441"/>
      <c r="AQ3883" s="441"/>
      <c r="AR3883" s="441"/>
      <c r="AS3883" s="441"/>
      <c r="AT3883" s="441"/>
      <c r="AU3883" s="441"/>
      <c r="AV3883" s="443"/>
      <c r="AW3883" s="442"/>
      <c r="AY3883" s="441"/>
      <c r="BC3883" s="441"/>
      <c r="BD3883" s="441"/>
      <c r="BE3883" s="441"/>
      <c r="BF3883" s="441"/>
      <c r="BG3883" s="441"/>
      <c r="BH3883" s="441"/>
      <c r="BI3883" s="441"/>
      <c r="BJ3883" s="441"/>
      <c r="BK3883" s="441"/>
    </row>
    <row r="3884" spans="1:63" x14ac:dyDescent="0.25">
      <c r="A3884" s="443"/>
      <c r="B3884" s="438"/>
      <c r="C3884" s="441"/>
      <c r="D3884" s="441"/>
      <c r="E3884" s="441"/>
      <c r="I3884" s="442"/>
      <c r="Q3884" s="443"/>
      <c r="S3884" s="443"/>
      <c r="T3884" s="441"/>
      <c r="U3884" s="444"/>
      <c r="V3884" s="438"/>
      <c r="W3884" s="443"/>
      <c r="X3884" s="443"/>
      <c r="Y3884" s="441"/>
      <c r="Z3884" s="445"/>
      <c r="AA3884" s="441"/>
      <c r="AB3884" s="443"/>
      <c r="AC3884" s="441"/>
      <c r="AD3884" s="444"/>
      <c r="AG3884" s="441"/>
      <c r="AH3884" s="441"/>
      <c r="AI3884" s="443"/>
      <c r="AL3884" s="441"/>
      <c r="AN3884" s="441"/>
      <c r="AO3884" s="443"/>
      <c r="AP3884" s="441"/>
      <c r="AQ3884" s="441"/>
      <c r="AR3884" s="441"/>
      <c r="AS3884" s="441"/>
      <c r="AT3884" s="441"/>
      <c r="AU3884" s="441"/>
      <c r="AV3884" s="443"/>
      <c r="AW3884" s="442"/>
      <c r="AY3884" s="441"/>
      <c r="BC3884" s="441"/>
      <c r="BD3884" s="441"/>
      <c r="BE3884" s="441"/>
      <c r="BF3884" s="441"/>
      <c r="BG3884" s="441"/>
      <c r="BH3884" s="441"/>
      <c r="BI3884" s="441"/>
      <c r="BJ3884" s="441"/>
      <c r="BK3884" s="441"/>
    </row>
    <row r="3885" spans="1:63" x14ac:dyDescent="0.25">
      <c r="A3885" s="443"/>
      <c r="B3885" s="438"/>
      <c r="C3885" s="441"/>
      <c r="D3885" s="441"/>
      <c r="E3885" s="441"/>
      <c r="I3885" s="442"/>
      <c r="Q3885" s="443"/>
      <c r="S3885" s="443"/>
      <c r="T3885" s="441"/>
      <c r="U3885" s="444"/>
      <c r="V3885" s="438"/>
      <c r="W3885" s="443"/>
      <c r="X3885" s="443"/>
      <c r="Y3885" s="441"/>
      <c r="Z3885" s="445"/>
      <c r="AA3885" s="441"/>
      <c r="AB3885" s="443"/>
      <c r="AC3885" s="441"/>
      <c r="AD3885" s="444"/>
      <c r="AG3885" s="441"/>
      <c r="AH3885" s="441"/>
      <c r="AI3885" s="443"/>
      <c r="AL3885" s="441"/>
      <c r="AN3885" s="441"/>
      <c r="AO3885" s="443"/>
      <c r="AP3885" s="441"/>
      <c r="AQ3885" s="441"/>
      <c r="AR3885" s="441"/>
      <c r="AS3885" s="441"/>
      <c r="AT3885" s="441"/>
      <c r="AU3885" s="441"/>
      <c r="AV3885" s="443"/>
      <c r="AW3885" s="442"/>
      <c r="AY3885" s="441"/>
      <c r="BC3885" s="441"/>
      <c r="BD3885" s="441"/>
      <c r="BE3885" s="441"/>
      <c r="BF3885" s="441"/>
      <c r="BG3885" s="441"/>
      <c r="BH3885" s="441"/>
      <c r="BI3885" s="441"/>
      <c r="BJ3885" s="441"/>
      <c r="BK3885" s="441"/>
    </row>
    <row r="3886" spans="1:63" x14ac:dyDescent="0.25">
      <c r="A3886" s="443"/>
      <c r="B3886" s="438"/>
      <c r="C3886" s="441"/>
      <c r="D3886" s="441"/>
      <c r="E3886" s="441"/>
      <c r="I3886" s="442"/>
      <c r="Q3886" s="443"/>
      <c r="S3886" s="443"/>
      <c r="T3886" s="441"/>
      <c r="U3886" s="444"/>
      <c r="V3886" s="438"/>
      <c r="W3886" s="443"/>
      <c r="X3886" s="443"/>
      <c r="Y3886" s="441"/>
      <c r="Z3886" s="445"/>
      <c r="AA3886" s="441"/>
      <c r="AB3886" s="443"/>
      <c r="AC3886" s="441"/>
      <c r="AD3886" s="444"/>
      <c r="AG3886" s="441"/>
      <c r="AH3886" s="441"/>
      <c r="AI3886" s="443"/>
      <c r="AL3886" s="441"/>
      <c r="AN3886" s="441"/>
      <c r="AO3886" s="443"/>
      <c r="AP3886" s="441"/>
      <c r="AQ3886" s="441"/>
      <c r="AR3886" s="441"/>
      <c r="AS3886" s="441"/>
      <c r="AT3886" s="441"/>
      <c r="AU3886" s="441"/>
      <c r="AV3886" s="443"/>
      <c r="AW3886" s="442"/>
      <c r="AY3886" s="441"/>
      <c r="BC3886" s="441"/>
      <c r="BD3886" s="441"/>
      <c r="BE3886" s="441"/>
      <c r="BF3886" s="441"/>
      <c r="BG3886" s="441"/>
      <c r="BH3886" s="441"/>
      <c r="BI3886" s="441"/>
      <c r="BJ3886" s="441"/>
      <c r="BK3886" s="441"/>
    </row>
    <row r="3887" spans="1:63" x14ac:dyDescent="0.25">
      <c r="A3887" s="443"/>
      <c r="B3887" s="438"/>
      <c r="C3887" s="441"/>
      <c r="D3887" s="441"/>
      <c r="E3887" s="441"/>
      <c r="I3887" s="442"/>
      <c r="Q3887" s="443"/>
      <c r="S3887" s="443"/>
      <c r="T3887" s="441"/>
      <c r="U3887" s="444"/>
      <c r="V3887" s="438"/>
      <c r="W3887" s="443"/>
      <c r="X3887" s="443"/>
      <c r="Y3887" s="441"/>
      <c r="Z3887" s="445"/>
      <c r="AA3887" s="441"/>
      <c r="AB3887" s="443"/>
      <c r="AC3887" s="441"/>
      <c r="AD3887" s="444"/>
      <c r="AG3887" s="441"/>
      <c r="AH3887" s="441"/>
      <c r="AI3887" s="443"/>
      <c r="AL3887" s="441"/>
      <c r="AN3887" s="441"/>
      <c r="AO3887" s="443"/>
      <c r="AP3887" s="441"/>
      <c r="AQ3887" s="441"/>
      <c r="AR3887" s="441"/>
      <c r="AS3887" s="441"/>
      <c r="AT3887" s="441"/>
      <c r="AU3887" s="441"/>
      <c r="AV3887" s="443"/>
      <c r="AW3887" s="442"/>
      <c r="AY3887" s="441"/>
      <c r="BC3887" s="441"/>
      <c r="BD3887" s="441"/>
      <c r="BE3887" s="441"/>
      <c r="BF3887" s="441"/>
      <c r="BG3887" s="441"/>
      <c r="BH3887" s="441"/>
      <c r="BI3887" s="441"/>
      <c r="BJ3887" s="441"/>
      <c r="BK3887" s="441"/>
    </row>
    <row r="3888" spans="1:63" x14ac:dyDescent="0.25">
      <c r="A3888" s="443"/>
      <c r="B3888" s="438"/>
      <c r="C3888" s="441"/>
      <c r="D3888" s="441"/>
      <c r="E3888" s="441"/>
      <c r="I3888" s="442"/>
      <c r="Q3888" s="443"/>
      <c r="S3888" s="443"/>
      <c r="T3888" s="441"/>
      <c r="U3888" s="444"/>
      <c r="V3888" s="438"/>
      <c r="W3888" s="443"/>
      <c r="X3888" s="443"/>
      <c r="Y3888" s="441"/>
      <c r="Z3888" s="445"/>
      <c r="AA3888" s="441"/>
      <c r="AB3888" s="443"/>
      <c r="AC3888" s="441"/>
      <c r="AD3888" s="444"/>
      <c r="AG3888" s="441"/>
      <c r="AH3888" s="441"/>
      <c r="AI3888" s="443"/>
      <c r="AL3888" s="441"/>
      <c r="AN3888" s="441"/>
      <c r="AO3888" s="443"/>
      <c r="AP3888" s="441"/>
      <c r="AQ3888" s="441"/>
      <c r="AR3888" s="441"/>
      <c r="AS3888" s="441"/>
      <c r="AT3888" s="441"/>
      <c r="AU3888" s="441"/>
      <c r="AV3888" s="443"/>
      <c r="AW3888" s="442"/>
      <c r="AY3888" s="441"/>
      <c r="BC3888" s="441"/>
      <c r="BD3888" s="441"/>
      <c r="BE3888" s="441"/>
      <c r="BF3888" s="441"/>
      <c r="BG3888" s="441"/>
      <c r="BH3888" s="441"/>
      <c r="BI3888" s="441"/>
      <c r="BJ3888" s="441"/>
      <c r="BK3888" s="441"/>
    </row>
    <row r="3889" spans="1:63" x14ac:dyDescent="0.25">
      <c r="A3889" s="443"/>
      <c r="B3889" s="438"/>
      <c r="C3889" s="441"/>
      <c r="D3889" s="441"/>
      <c r="E3889" s="441"/>
      <c r="I3889" s="442"/>
      <c r="Q3889" s="443"/>
      <c r="S3889" s="443"/>
      <c r="T3889" s="441"/>
      <c r="U3889" s="444"/>
      <c r="V3889" s="438"/>
      <c r="W3889" s="443"/>
      <c r="X3889" s="443"/>
      <c r="Y3889" s="441"/>
      <c r="Z3889" s="445"/>
      <c r="AA3889" s="441"/>
      <c r="AB3889" s="443"/>
      <c r="AC3889" s="441"/>
      <c r="AD3889" s="444"/>
      <c r="AG3889" s="441"/>
      <c r="AH3889" s="441"/>
      <c r="AI3889" s="443"/>
      <c r="AL3889" s="441"/>
      <c r="AN3889" s="441"/>
      <c r="AO3889" s="443"/>
      <c r="AP3889" s="441"/>
      <c r="AQ3889" s="441"/>
      <c r="AR3889" s="441"/>
      <c r="AS3889" s="441"/>
      <c r="AT3889" s="441"/>
      <c r="AU3889" s="441"/>
      <c r="AV3889" s="443"/>
      <c r="AW3889" s="442"/>
      <c r="AY3889" s="441"/>
      <c r="BC3889" s="441"/>
      <c r="BD3889" s="441"/>
      <c r="BE3889" s="441"/>
      <c r="BF3889" s="441"/>
      <c r="BG3889" s="441"/>
      <c r="BH3889" s="441"/>
      <c r="BI3889" s="441"/>
      <c r="BJ3889" s="441"/>
      <c r="BK3889" s="441"/>
    </row>
    <row r="3890" spans="1:63" x14ac:dyDescent="0.25">
      <c r="A3890" s="443"/>
      <c r="B3890" s="438"/>
      <c r="C3890" s="441"/>
      <c r="D3890" s="441"/>
      <c r="E3890" s="441"/>
      <c r="I3890" s="442"/>
      <c r="Q3890" s="443"/>
      <c r="S3890" s="443"/>
      <c r="T3890" s="441"/>
      <c r="U3890" s="444"/>
      <c r="V3890" s="438"/>
      <c r="W3890" s="443"/>
      <c r="X3890" s="443"/>
      <c r="Y3890" s="441"/>
      <c r="Z3890" s="445"/>
      <c r="AA3890" s="441"/>
      <c r="AB3890" s="443"/>
      <c r="AC3890" s="441"/>
      <c r="AD3890" s="444"/>
      <c r="AG3890" s="441"/>
      <c r="AH3890" s="441"/>
      <c r="AI3890" s="443"/>
      <c r="AL3890" s="441"/>
      <c r="AN3890" s="441"/>
      <c r="AO3890" s="443"/>
      <c r="AP3890" s="441"/>
      <c r="AQ3890" s="441"/>
      <c r="AR3890" s="441"/>
      <c r="AS3890" s="441"/>
      <c r="AT3890" s="441"/>
      <c r="AU3890" s="441"/>
      <c r="AV3890" s="443"/>
      <c r="AW3890" s="442"/>
      <c r="AY3890" s="441"/>
      <c r="BC3890" s="441"/>
      <c r="BD3890" s="441"/>
      <c r="BE3890" s="441"/>
      <c r="BF3890" s="441"/>
      <c r="BG3890" s="441"/>
      <c r="BH3890" s="441"/>
      <c r="BI3890" s="441"/>
      <c r="BJ3890" s="441"/>
      <c r="BK3890" s="441"/>
    </row>
    <row r="3891" spans="1:63" x14ac:dyDescent="0.25">
      <c r="A3891" s="443"/>
      <c r="B3891" s="438"/>
      <c r="C3891" s="441"/>
      <c r="D3891" s="441"/>
      <c r="E3891" s="441"/>
      <c r="I3891" s="442"/>
      <c r="Q3891" s="443"/>
      <c r="S3891" s="443"/>
      <c r="T3891" s="441"/>
      <c r="U3891" s="444"/>
      <c r="V3891" s="438"/>
      <c r="W3891" s="443"/>
      <c r="X3891" s="443"/>
      <c r="Y3891" s="441"/>
      <c r="Z3891" s="445"/>
      <c r="AA3891" s="441"/>
      <c r="AB3891" s="443"/>
      <c r="AC3891" s="441"/>
      <c r="AD3891" s="444"/>
      <c r="AG3891" s="441"/>
      <c r="AH3891" s="441"/>
      <c r="AI3891" s="443"/>
      <c r="AL3891" s="441"/>
      <c r="AN3891" s="441"/>
      <c r="AO3891" s="443"/>
      <c r="AP3891" s="441"/>
      <c r="AQ3891" s="441"/>
      <c r="AR3891" s="441"/>
      <c r="AS3891" s="441"/>
      <c r="AT3891" s="441"/>
      <c r="AU3891" s="441"/>
      <c r="AV3891" s="443"/>
      <c r="AW3891" s="442"/>
      <c r="AY3891" s="441"/>
      <c r="BC3891" s="441"/>
      <c r="BD3891" s="441"/>
      <c r="BE3891" s="441"/>
      <c r="BF3891" s="441"/>
      <c r="BG3891" s="441"/>
      <c r="BH3891" s="441"/>
      <c r="BI3891" s="441"/>
      <c r="BJ3891" s="441"/>
      <c r="BK3891" s="441"/>
    </row>
    <row r="3892" spans="1:63" x14ac:dyDescent="0.25">
      <c r="A3892" s="443"/>
      <c r="B3892" s="438"/>
      <c r="C3892" s="441"/>
      <c r="D3892" s="441"/>
      <c r="E3892" s="441"/>
      <c r="I3892" s="442"/>
      <c r="Q3892" s="443"/>
      <c r="S3892" s="443"/>
      <c r="T3892" s="441"/>
      <c r="U3892" s="444"/>
      <c r="V3892" s="438"/>
      <c r="W3892" s="443"/>
      <c r="X3892" s="443"/>
      <c r="Y3892" s="441"/>
      <c r="Z3892" s="445"/>
      <c r="AA3892" s="441"/>
      <c r="AB3892" s="443"/>
      <c r="AC3892" s="441"/>
      <c r="AD3892" s="444"/>
      <c r="AG3892" s="441"/>
      <c r="AH3892" s="441"/>
      <c r="AI3892" s="443"/>
      <c r="AL3892" s="441"/>
      <c r="AN3892" s="441"/>
      <c r="AO3892" s="443"/>
      <c r="AP3892" s="441"/>
      <c r="AQ3892" s="441"/>
      <c r="AR3892" s="441"/>
      <c r="AS3892" s="441"/>
      <c r="AT3892" s="441"/>
      <c r="AU3892" s="441"/>
      <c r="AV3892" s="443"/>
      <c r="AW3892" s="442"/>
      <c r="AY3892" s="441"/>
      <c r="BC3892" s="441"/>
      <c r="BD3892" s="441"/>
      <c r="BE3892" s="441"/>
      <c r="BF3892" s="441"/>
      <c r="BG3892" s="441"/>
      <c r="BH3892" s="441"/>
      <c r="BI3892" s="441"/>
      <c r="BJ3892" s="441"/>
      <c r="BK3892" s="441"/>
    </row>
    <row r="3893" spans="1:63" x14ac:dyDescent="0.25">
      <c r="A3893" s="443"/>
      <c r="B3893" s="438"/>
      <c r="C3893" s="441"/>
      <c r="D3893" s="441"/>
      <c r="E3893" s="441"/>
      <c r="I3893" s="442"/>
      <c r="Q3893" s="443"/>
      <c r="S3893" s="443"/>
      <c r="T3893" s="441"/>
      <c r="U3893" s="444"/>
      <c r="V3893" s="438"/>
      <c r="W3893" s="443"/>
      <c r="X3893" s="443"/>
      <c r="Y3893" s="441"/>
      <c r="Z3893" s="445"/>
      <c r="AA3893" s="441"/>
      <c r="AB3893" s="443"/>
      <c r="AC3893" s="441"/>
      <c r="AD3893" s="444"/>
      <c r="AG3893" s="441"/>
      <c r="AH3893" s="441"/>
      <c r="AI3893" s="443"/>
      <c r="AL3893" s="441"/>
      <c r="AN3893" s="441"/>
      <c r="AO3893" s="443"/>
      <c r="AP3893" s="441"/>
      <c r="AQ3893" s="441"/>
      <c r="AR3893" s="441"/>
      <c r="AS3893" s="441"/>
      <c r="AT3893" s="441"/>
      <c r="AU3893" s="441"/>
      <c r="AV3893" s="443"/>
      <c r="AW3893" s="442"/>
      <c r="AY3893" s="441"/>
      <c r="BC3893" s="441"/>
      <c r="BD3893" s="441"/>
      <c r="BE3893" s="441"/>
      <c r="BF3893" s="441"/>
      <c r="BG3893" s="441"/>
      <c r="BH3893" s="441"/>
      <c r="BI3893" s="441"/>
      <c r="BJ3893" s="441"/>
      <c r="BK3893" s="441"/>
    </row>
    <row r="3894" spans="1:63" x14ac:dyDescent="0.25">
      <c r="A3894" s="443"/>
      <c r="B3894" s="438"/>
      <c r="C3894" s="441"/>
      <c r="D3894" s="441"/>
      <c r="E3894" s="441"/>
      <c r="I3894" s="442"/>
      <c r="Q3894" s="443"/>
      <c r="S3894" s="443"/>
      <c r="T3894" s="441"/>
      <c r="U3894" s="444"/>
      <c r="V3894" s="438"/>
      <c r="W3894" s="443"/>
      <c r="X3894" s="443"/>
      <c r="Y3894" s="441"/>
      <c r="Z3894" s="445"/>
      <c r="AA3894" s="441"/>
      <c r="AB3894" s="443"/>
      <c r="AC3894" s="441"/>
      <c r="AD3894" s="444"/>
      <c r="AG3894" s="441"/>
      <c r="AH3894" s="441"/>
      <c r="AI3894" s="443"/>
      <c r="AL3894" s="441"/>
      <c r="AN3894" s="441"/>
      <c r="AO3894" s="443"/>
      <c r="AP3894" s="441"/>
      <c r="AQ3894" s="441"/>
      <c r="AR3894" s="441"/>
      <c r="AS3894" s="441"/>
      <c r="AT3894" s="441"/>
      <c r="AU3894" s="441"/>
      <c r="AV3894" s="443"/>
      <c r="AW3894" s="442"/>
      <c r="AY3894" s="441"/>
      <c r="BC3894" s="441"/>
      <c r="BD3894" s="441"/>
      <c r="BE3894" s="441"/>
      <c r="BF3894" s="441"/>
      <c r="BG3894" s="441"/>
      <c r="BH3894" s="441"/>
      <c r="BI3894" s="441"/>
      <c r="BJ3894" s="441"/>
      <c r="BK3894" s="441"/>
    </row>
    <row r="3895" spans="1:63" x14ac:dyDescent="0.25">
      <c r="A3895" s="443"/>
      <c r="B3895" s="438"/>
      <c r="C3895" s="441"/>
      <c r="D3895" s="441"/>
      <c r="E3895" s="441"/>
      <c r="I3895" s="442"/>
      <c r="Q3895" s="443"/>
      <c r="S3895" s="443"/>
      <c r="T3895" s="441"/>
      <c r="U3895" s="444"/>
      <c r="V3895" s="438"/>
      <c r="W3895" s="443"/>
      <c r="X3895" s="443"/>
      <c r="Y3895" s="441"/>
      <c r="Z3895" s="445"/>
      <c r="AA3895" s="441"/>
      <c r="AB3895" s="443"/>
      <c r="AC3895" s="441"/>
      <c r="AD3895" s="444"/>
      <c r="AG3895" s="441"/>
      <c r="AH3895" s="441"/>
      <c r="AI3895" s="443"/>
      <c r="AL3895" s="441"/>
      <c r="AN3895" s="441"/>
      <c r="AO3895" s="443"/>
      <c r="AP3895" s="441"/>
      <c r="AQ3895" s="441"/>
      <c r="AR3895" s="441"/>
      <c r="AS3895" s="441"/>
      <c r="AT3895" s="441"/>
      <c r="AU3895" s="441"/>
      <c r="AV3895" s="443"/>
      <c r="AW3895" s="442"/>
      <c r="AY3895" s="441"/>
      <c r="BC3895" s="441"/>
      <c r="BD3895" s="441"/>
      <c r="BE3895" s="441"/>
      <c r="BF3895" s="441"/>
      <c r="BG3895" s="441"/>
      <c r="BH3895" s="441"/>
      <c r="BI3895" s="441"/>
      <c r="BJ3895" s="441"/>
      <c r="BK3895" s="441"/>
    </row>
    <row r="3896" spans="1:63" x14ac:dyDescent="0.25">
      <c r="A3896" s="443"/>
      <c r="B3896" s="438"/>
      <c r="C3896" s="441"/>
      <c r="D3896" s="441"/>
      <c r="E3896" s="441"/>
      <c r="I3896" s="442"/>
      <c r="Q3896" s="443"/>
      <c r="S3896" s="443"/>
      <c r="T3896" s="441"/>
      <c r="U3896" s="444"/>
      <c r="V3896" s="438"/>
      <c r="W3896" s="443"/>
      <c r="X3896" s="443"/>
      <c r="Y3896" s="441"/>
      <c r="Z3896" s="445"/>
      <c r="AA3896" s="441"/>
      <c r="AB3896" s="443"/>
      <c r="AC3896" s="441"/>
      <c r="AD3896" s="444"/>
      <c r="AG3896" s="441"/>
      <c r="AH3896" s="441"/>
      <c r="AI3896" s="443"/>
      <c r="AL3896" s="441"/>
      <c r="AN3896" s="441"/>
      <c r="AO3896" s="443"/>
      <c r="AP3896" s="441"/>
      <c r="AQ3896" s="441"/>
      <c r="AR3896" s="441"/>
      <c r="AS3896" s="441"/>
      <c r="AT3896" s="441"/>
      <c r="AU3896" s="441"/>
      <c r="AV3896" s="443"/>
      <c r="AW3896" s="442"/>
      <c r="AY3896" s="441"/>
      <c r="BC3896" s="441"/>
      <c r="BD3896" s="441"/>
      <c r="BE3896" s="441"/>
      <c r="BF3896" s="441"/>
      <c r="BG3896" s="441"/>
      <c r="BH3896" s="441"/>
      <c r="BI3896" s="441"/>
      <c r="BJ3896" s="441"/>
      <c r="BK3896" s="441"/>
    </row>
    <row r="3897" spans="1:63" x14ac:dyDescent="0.25">
      <c r="A3897" s="443"/>
      <c r="B3897" s="438"/>
      <c r="C3897" s="441"/>
      <c r="D3897" s="441"/>
      <c r="E3897" s="441"/>
      <c r="I3897" s="442"/>
      <c r="Q3897" s="443"/>
      <c r="S3897" s="443"/>
      <c r="T3897" s="441"/>
      <c r="U3897" s="444"/>
      <c r="V3897" s="438"/>
      <c r="W3897" s="443"/>
      <c r="X3897" s="443"/>
      <c r="Y3897" s="441"/>
      <c r="Z3897" s="445"/>
      <c r="AA3897" s="441"/>
      <c r="AB3897" s="443"/>
      <c r="AC3897" s="441"/>
      <c r="AD3897" s="444"/>
      <c r="AG3897" s="441"/>
      <c r="AH3897" s="441"/>
      <c r="AI3897" s="443"/>
      <c r="AL3897" s="441"/>
      <c r="AN3897" s="441"/>
      <c r="AO3897" s="443"/>
      <c r="AP3897" s="441"/>
      <c r="AQ3897" s="441"/>
      <c r="AR3897" s="441"/>
      <c r="AS3897" s="441"/>
      <c r="AT3897" s="441"/>
      <c r="AU3897" s="441"/>
      <c r="AV3897" s="443"/>
      <c r="AW3897" s="442"/>
      <c r="AY3897" s="441"/>
      <c r="BC3897" s="441"/>
      <c r="BD3897" s="441"/>
      <c r="BE3897" s="441"/>
      <c r="BF3897" s="441"/>
      <c r="BG3897" s="441"/>
      <c r="BH3897" s="441"/>
      <c r="BI3897" s="441"/>
      <c r="BJ3897" s="441"/>
      <c r="BK3897" s="441"/>
    </row>
    <row r="3898" spans="1:63" x14ac:dyDescent="0.25">
      <c r="A3898" s="443"/>
      <c r="B3898" s="438"/>
      <c r="C3898" s="441"/>
      <c r="D3898" s="441"/>
      <c r="E3898" s="441"/>
      <c r="I3898" s="442"/>
      <c r="Q3898" s="443"/>
      <c r="S3898" s="443"/>
      <c r="T3898" s="441"/>
      <c r="U3898" s="444"/>
      <c r="V3898" s="438"/>
      <c r="W3898" s="443"/>
      <c r="X3898" s="443"/>
      <c r="Y3898" s="441"/>
      <c r="Z3898" s="445"/>
      <c r="AA3898" s="441"/>
      <c r="AB3898" s="443"/>
      <c r="AC3898" s="441"/>
      <c r="AD3898" s="444"/>
      <c r="AG3898" s="441"/>
      <c r="AH3898" s="441"/>
      <c r="AI3898" s="443"/>
      <c r="AL3898" s="441"/>
      <c r="AN3898" s="441"/>
      <c r="AO3898" s="443"/>
      <c r="AP3898" s="441"/>
      <c r="AQ3898" s="441"/>
      <c r="AR3898" s="441"/>
      <c r="AS3898" s="441"/>
      <c r="AT3898" s="441"/>
      <c r="AU3898" s="441"/>
      <c r="AV3898" s="443"/>
      <c r="AW3898" s="442"/>
      <c r="AY3898" s="441"/>
      <c r="BC3898" s="441"/>
      <c r="BD3898" s="441"/>
      <c r="BE3898" s="441"/>
      <c r="BF3898" s="441"/>
      <c r="BG3898" s="441"/>
      <c r="BH3898" s="441"/>
      <c r="BI3898" s="441"/>
      <c r="BJ3898" s="441"/>
      <c r="BK3898" s="441"/>
    </row>
    <row r="3899" spans="1:63" x14ac:dyDescent="0.25">
      <c r="A3899" s="443"/>
      <c r="B3899" s="438"/>
      <c r="C3899" s="441"/>
      <c r="D3899" s="441"/>
      <c r="E3899" s="441"/>
      <c r="I3899" s="442"/>
      <c r="Q3899" s="443"/>
      <c r="S3899" s="443"/>
      <c r="T3899" s="441"/>
      <c r="U3899" s="444"/>
      <c r="V3899" s="438"/>
      <c r="W3899" s="443"/>
      <c r="X3899" s="443"/>
      <c r="Y3899" s="441"/>
      <c r="Z3899" s="445"/>
      <c r="AA3899" s="441"/>
      <c r="AB3899" s="443"/>
      <c r="AC3899" s="441"/>
      <c r="AD3899" s="444"/>
      <c r="AG3899" s="441"/>
      <c r="AH3899" s="441"/>
      <c r="AI3899" s="443"/>
      <c r="AL3899" s="441"/>
      <c r="AN3899" s="441"/>
      <c r="AO3899" s="443"/>
      <c r="AP3899" s="441"/>
      <c r="AQ3899" s="441"/>
      <c r="AR3899" s="441"/>
      <c r="AS3899" s="441"/>
      <c r="AT3899" s="441"/>
      <c r="AU3899" s="441"/>
      <c r="AV3899" s="443"/>
      <c r="AW3899" s="442"/>
      <c r="AY3899" s="441"/>
      <c r="BC3899" s="441"/>
      <c r="BD3899" s="441"/>
      <c r="BE3899" s="441"/>
      <c r="BF3899" s="441"/>
      <c r="BG3899" s="441"/>
      <c r="BH3899" s="441"/>
      <c r="BI3899" s="441"/>
      <c r="BJ3899" s="441"/>
      <c r="BK3899" s="441"/>
    </row>
    <row r="3900" spans="1:63" x14ac:dyDescent="0.25">
      <c r="A3900" s="443"/>
      <c r="B3900" s="438"/>
      <c r="C3900" s="441"/>
      <c r="D3900" s="441"/>
      <c r="E3900" s="441"/>
      <c r="I3900" s="442"/>
      <c r="Q3900" s="443"/>
      <c r="S3900" s="443"/>
      <c r="T3900" s="441"/>
      <c r="U3900" s="444"/>
      <c r="V3900" s="438"/>
      <c r="W3900" s="443"/>
      <c r="X3900" s="443"/>
      <c r="Y3900" s="441"/>
      <c r="Z3900" s="445"/>
      <c r="AA3900" s="441"/>
      <c r="AB3900" s="443"/>
      <c r="AC3900" s="441"/>
      <c r="AD3900" s="444"/>
      <c r="AG3900" s="441"/>
      <c r="AH3900" s="441"/>
      <c r="AI3900" s="443"/>
      <c r="AL3900" s="441"/>
      <c r="AN3900" s="441"/>
      <c r="AO3900" s="443"/>
      <c r="AP3900" s="441"/>
      <c r="AQ3900" s="441"/>
      <c r="AR3900" s="441"/>
      <c r="AS3900" s="441"/>
      <c r="AT3900" s="441"/>
      <c r="AU3900" s="441"/>
      <c r="AV3900" s="443"/>
      <c r="AW3900" s="442"/>
      <c r="AY3900" s="441"/>
      <c r="BC3900" s="441"/>
      <c r="BD3900" s="441"/>
      <c r="BE3900" s="441"/>
      <c r="BF3900" s="441"/>
      <c r="BG3900" s="441"/>
      <c r="BH3900" s="441"/>
      <c r="BI3900" s="441"/>
      <c r="BJ3900" s="441"/>
      <c r="BK3900" s="441"/>
    </row>
    <row r="3901" spans="1:63" x14ac:dyDescent="0.25">
      <c r="A3901" s="443"/>
      <c r="B3901" s="438"/>
      <c r="C3901" s="441"/>
      <c r="D3901" s="441"/>
      <c r="E3901" s="441"/>
      <c r="I3901" s="442"/>
      <c r="Q3901" s="443"/>
      <c r="S3901" s="443"/>
      <c r="T3901" s="441"/>
      <c r="U3901" s="444"/>
      <c r="V3901" s="438"/>
      <c r="W3901" s="443"/>
      <c r="X3901" s="443"/>
      <c r="Y3901" s="441"/>
      <c r="Z3901" s="445"/>
      <c r="AA3901" s="441"/>
      <c r="AB3901" s="443"/>
      <c r="AC3901" s="441"/>
      <c r="AD3901" s="444"/>
      <c r="AG3901" s="441"/>
      <c r="AH3901" s="441"/>
      <c r="AI3901" s="443"/>
      <c r="AL3901" s="441"/>
      <c r="AN3901" s="441"/>
      <c r="AO3901" s="443"/>
      <c r="AP3901" s="441"/>
      <c r="AQ3901" s="441"/>
      <c r="AR3901" s="441"/>
      <c r="AS3901" s="441"/>
      <c r="AT3901" s="441"/>
      <c r="AU3901" s="441"/>
      <c r="AV3901" s="443"/>
      <c r="AW3901" s="442"/>
      <c r="AY3901" s="441"/>
      <c r="BC3901" s="441"/>
      <c r="BD3901" s="441"/>
      <c r="BE3901" s="441"/>
      <c r="BF3901" s="441"/>
      <c r="BG3901" s="441"/>
      <c r="BH3901" s="441"/>
      <c r="BI3901" s="441"/>
      <c r="BJ3901" s="441"/>
      <c r="BK3901" s="441"/>
    </row>
    <row r="3902" spans="1:63" x14ac:dyDescent="0.25">
      <c r="A3902" s="443"/>
      <c r="B3902" s="438"/>
      <c r="C3902" s="441"/>
      <c r="D3902" s="441"/>
      <c r="E3902" s="441"/>
      <c r="I3902" s="442"/>
      <c r="Q3902" s="443"/>
      <c r="S3902" s="443"/>
      <c r="T3902" s="441"/>
      <c r="U3902" s="444"/>
      <c r="V3902" s="438"/>
      <c r="W3902" s="443"/>
      <c r="X3902" s="443"/>
      <c r="Y3902" s="441"/>
      <c r="Z3902" s="445"/>
      <c r="AA3902" s="441"/>
      <c r="AB3902" s="443"/>
      <c r="AC3902" s="441"/>
      <c r="AD3902" s="444"/>
      <c r="AG3902" s="441"/>
      <c r="AH3902" s="441"/>
      <c r="AI3902" s="443"/>
      <c r="AL3902" s="441"/>
      <c r="AN3902" s="441"/>
      <c r="AO3902" s="443"/>
      <c r="AP3902" s="441"/>
      <c r="AQ3902" s="441"/>
      <c r="AR3902" s="441"/>
      <c r="AS3902" s="441"/>
      <c r="AT3902" s="441"/>
      <c r="AU3902" s="441"/>
      <c r="AV3902" s="443"/>
      <c r="AW3902" s="442"/>
      <c r="AY3902" s="441"/>
      <c r="BC3902" s="441"/>
      <c r="BD3902" s="441"/>
      <c r="BE3902" s="441"/>
      <c r="BF3902" s="441"/>
      <c r="BG3902" s="441"/>
      <c r="BH3902" s="441"/>
      <c r="BI3902" s="441"/>
      <c r="BJ3902" s="441"/>
      <c r="BK3902" s="441"/>
    </row>
    <row r="3903" spans="1:63" x14ac:dyDescent="0.25">
      <c r="A3903" s="443"/>
      <c r="B3903" s="438"/>
      <c r="C3903" s="441"/>
      <c r="D3903" s="441"/>
      <c r="E3903" s="441"/>
      <c r="I3903" s="442"/>
      <c r="Q3903" s="443"/>
      <c r="S3903" s="443"/>
      <c r="T3903" s="441"/>
      <c r="U3903" s="444"/>
      <c r="V3903" s="438"/>
      <c r="W3903" s="443"/>
      <c r="X3903" s="443"/>
      <c r="Y3903" s="441"/>
      <c r="Z3903" s="445"/>
      <c r="AA3903" s="441"/>
      <c r="AB3903" s="443"/>
      <c r="AC3903" s="441"/>
      <c r="AD3903" s="444"/>
      <c r="AG3903" s="441"/>
      <c r="AH3903" s="441"/>
      <c r="AI3903" s="443"/>
      <c r="AL3903" s="441"/>
      <c r="AN3903" s="441"/>
      <c r="AO3903" s="443"/>
      <c r="AP3903" s="441"/>
      <c r="AQ3903" s="441"/>
      <c r="AR3903" s="441"/>
      <c r="AS3903" s="441"/>
      <c r="AT3903" s="441"/>
      <c r="AU3903" s="441"/>
      <c r="AV3903" s="443"/>
      <c r="AW3903" s="442"/>
      <c r="AY3903" s="441"/>
      <c r="BC3903" s="441"/>
      <c r="BD3903" s="441"/>
      <c r="BE3903" s="441"/>
      <c r="BF3903" s="441"/>
      <c r="BG3903" s="441"/>
      <c r="BH3903" s="441"/>
      <c r="BI3903" s="441"/>
      <c r="BJ3903" s="441"/>
      <c r="BK3903" s="441"/>
    </row>
    <row r="3904" spans="1:63" x14ac:dyDescent="0.25">
      <c r="A3904" s="443"/>
      <c r="B3904" s="438"/>
      <c r="C3904" s="441"/>
      <c r="D3904" s="441"/>
      <c r="E3904" s="441"/>
      <c r="I3904" s="442"/>
      <c r="Q3904" s="443"/>
      <c r="S3904" s="443"/>
      <c r="T3904" s="441"/>
      <c r="U3904" s="444"/>
      <c r="V3904" s="438"/>
      <c r="W3904" s="443"/>
      <c r="X3904" s="443"/>
      <c r="Y3904" s="441"/>
      <c r="Z3904" s="445"/>
      <c r="AA3904" s="441"/>
      <c r="AB3904" s="443"/>
      <c r="AC3904" s="441"/>
      <c r="AD3904" s="444"/>
      <c r="AG3904" s="441"/>
      <c r="AH3904" s="441"/>
      <c r="AI3904" s="443"/>
      <c r="AL3904" s="441"/>
      <c r="AN3904" s="441"/>
      <c r="AO3904" s="443"/>
      <c r="AP3904" s="441"/>
      <c r="AQ3904" s="441"/>
      <c r="AR3904" s="441"/>
      <c r="AS3904" s="441"/>
      <c r="AT3904" s="441"/>
      <c r="AU3904" s="441"/>
      <c r="AV3904" s="443"/>
      <c r="AW3904" s="442"/>
      <c r="AY3904" s="441"/>
      <c r="BC3904" s="441"/>
      <c r="BD3904" s="441"/>
      <c r="BE3904" s="441"/>
      <c r="BF3904" s="441"/>
      <c r="BG3904" s="441"/>
      <c r="BH3904" s="441"/>
      <c r="BI3904" s="441"/>
      <c r="BJ3904" s="441"/>
      <c r="BK3904" s="441"/>
    </row>
    <row r="3905" spans="1:63" x14ac:dyDescent="0.25">
      <c r="A3905" s="443"/>
      <c r="B3905" s="438"/>
      <c r="C3905" s="441"/>
      <c r="D3905" s="441"/>
      <c r="E3905" s="441"/>
      <c r="I3905" s="442"/>
      <c r="Q3905" s="443"/>
      <c r="S3905" s="443"/>
      <c r="T3905" s="441"/>
      <c r="U3905" s="444"/>
      <c r="V3905" s="438"/>
      <c r="W3905" s="443"/>
      <c r="X3905" s="443"/>
      <c r="Y3905" s="441"/>
      <c r="Z3905" s="445"/>
      <c r="AA3905" s="441"/>
      <c r="AB3905" s="443"/>
      <c r="AC3905" s="441"/>
      <c r="AD3905" s="444"/>
      <c r="AG3905" s="441"/>
      <c r="AH3905" s="441"/>
      <c r="AI3905" s="443"/>
      <c r="AL3905" s="441"/>
      <c r="AN3905" s="441"/>
      <c r="AO3905" s="443"/>
      <c r="AP3905" s="441"/>
      <c r="AQ3905" s="441"/>
      <c r="AR3905" s="441"/>
      <c r="AS3905" s="441"/>
      <c r="AT3905" s="441"/>
      <c r="AU3905" s="441"/>
      <c r="AV3905" s="443"/>
      <c r="AW3905" s="442"/>
      <c r="AY3905" s="441"/>
      <c r="BC3905" s="441"/>
      <c r="BD3905" s="441"/>
      <c r="BE3905" s="441"/>
      <c r="BF3905" s="441"/>
      <c r="BG3905" s="441"/>
      <c r="BH3905" s="441"/>
      <c r="BI3905" s="441"/>
      <c r="BJ3905" s="441"/>
      <c r="BK3905" s="441"/>
    </row>
    <row r="3906" spans="1:63" x14ac:dyDescent="0.25">
      <c r="A3906" s="443"/>
      <c r="B3906" s="438"/>
      <c r="C3906" s="441"/>
      <c r="D3906" s="441"/>
      <c r="E3906" s="441"/>
      <c r="I3906" s="442"/>
      <c r="Q3906" s="443"/>
      <c r="S3906" s="443"/>
      <c r="T3906" s="441"/>
      <c r="U3906" s="444"/>
      <c r="V3906" s="438"/>
      <c r="W3906" s="443"/>
      <c r="X3906" s="443"/>
      <c r="Y3906" s="441"/>
      <c r="Z3906" s="445"/>
      <c r="AA3906" s="441"/>
      <c r="AB3906" s="443"/>
      <c r="AC3906" s="441"/>
      <c r="AD3906" s="444"/>
      <c r="AG3906" s="441"/>
      <c r="AH3906" s="441"/>
      <c r="AI3906" s="443"/>
      <c r="AL3906" s="441"/>
      <c r="AN3906" s="441"/>
      <c r="AO3906" s="443"/>
      <c r="AP3906" s="441"/>
      <c r="AQ3906" s="441"/>
      <c r="AR3906" s="441"/>
      <c r="AS3906" s="441"/>
      <c r="AT3906" s="441"/>
      <c r="AU3906" s="441"/>
      <c r="AV3906" s="443"/>
      <c r="AW3906" s="442"/>
      <c r="AY3906" s="441"/>
      <c r="BC3906" s="441"/>
      <c r="BD3906" s="441"/>
      <c r="BE3906" s="441"/>
      <c r="BF3906" s="441"/>
      <c r="BG3906" s="441"/>
      <c r="BH3906" s="441"/>
      <c r="BI3906" s="441"/>
      <c r="BJ3906" s="441"/>
      <c r="BK3906" s="441"/>
    </row>
    <row r="3907" spans="1:63" x14ac:dyDescent="0.25">
      <c r="A3907" s="443"/>
      <c r="B3907" s="438"/>
      <c r="C3907" s="441"/>
      <c r="D3907" s="441"/>
      <c r="E3907" s="441"/>
      <c r="I3907" s="442"/>
      <c r="Q3907" s="443"/>
      <c r="S3907" s="443"/>
      <c r="T3907" s="441"/>
      <c r="U3907" s="444"/>
      <c r="V3907" s="438"/>
      <c r="W3907" s="443"/>
      <c r="X3907" s="443"/>
      <c r="Y3907" s="441"/>
      <c r="Z3907" s="445"/>
      <c r="AA3907" s="441"/>
      <c r="AB3907" s="443"/>
      <c r="AC3907" s="441"/>
      <c r="AD3907" s="444"/>
      <c r="AG3907" s="441"/>
      <c r="AH3907" s="441"/>
      <c r="AI3907" s="443"/>
      <c r="AL3907" s="441"/>
      <c r="AN3907" s="441"/>
      <c r="AO3907" s="443"/>
      <c r="AP3907" s="441"/>
      <c r="AQ3907" s="441"/>
      <c r="AR3907" s="441"/>
      <c r="AS3907" s="441"/>
      <c r="AT3907" s="441"/>
      <c r="AU3907" s="441"/>
      <c r="AV3907" s="443"/>
      <c r="AW3907" s="442"/>
      <c r="AY3907" s="441"/>
      <c r="BC3907" s="441"/>
      <c r="BD3907" s="441"/>
      <c r="BE3907" s="441"/>
      <c r="BF3907" s="441"/>
      <c r="BG3907" s="441"/>
      <c r="BH3907" s="441"/>
      <c r="BI3907" s="441"/>
      <c r="BJ3907" s="441"/>
      <c r="BK3907" s="441"/>
    </row>
    <row r="3908" spans="1:63" x14ac:dyDescent="0.25">
      <c r="A3908" s="443"/>
      <c r="B3908" s="438"/>
      <c r="C3908" s="441"/>
      <c r="D3908" s="441"/>
      <c r="E3908" s="441"/>
      <c r="I3908" s="442"/>
      <c r="Q3908" s="443"/>
      <c r="S3908" s="443"/>
      <c r="T3908" s="441"/>
      <c r="U3908" s="444"/>
      <c r="V3908" s="438"/>
      <c r="W3908" s="443"/>
      <c r="X3908" s="443"/>
      <c r="Y3908" s="441"/>
      <c r="Z3908" s="445"/>
      <c r="AA3908" s="441"/>
      <c r="AB3908" s="443"/>
      <c r="AC3908" s="441"/>
      <c r="AD3908" s="444"/>
      <c r="AG3908" s="441"/>
      <c r="AH3908" s="441"/>
      <c r="AI3908" s="443"/>
      <c r="AL3908" s="441"/>
      <c r="AN3908" s="441"/>
      <c r="AO3908" s="443"/>
      <c r="AP3908" s="441"/>
      <c r="AQ3908" s="441"/>
      <c r="AR3908" s="441"/>
      <c r="AS3908" s="441"/>
      <c r="AT3908" s="441"/>
      <c r="AU3908" s="441"/>
      <c r="AV3908" s="443"/>
      <c r="AW3908" s="442"/>
      <c r="AY3908" s="441"/>
      <c r="BC3908" s="441"/>
      <c r="BD3908" s="441"/>
      <c r="BE3908" s="441"/>
      <c r="BF3908" s="441"/>
      <c r="BG3908" s="441"/>
      <c r="BH3908" s="441"/>
      <c r="BI3908" s="441"/>
      <c r="BJ3908" s="441"/>
      <c r="BK3908" s="441"/>
    </row>
    <row r="3909" spans="1:63" x14ac:dyDescent="0.25">
      <c r="A3909" s="443"/>
      <c r="B3909" s="438"/>
      <c r="C3909" s="441"/>
      <c r="D3909" s="441"/>
      <c r="E3909" s="441"/>
      <c r="I3909" s="442"/>
      <c r="Q3909" s="443"/>
      <c r="S3909" s="443"/>
      <c r="T3909" s="441"/>
      <c r="U3909" s="444"/>
      <c r="V3909" s="438"/>
      <c r="W3909" s="443"/>
      <c r="X3909" s="443"/>
      <c r="Y3909" s="441"/>
      <c r="Z3909" s="445"/>
      <c r="AA3909" s="441"/>
      <c r="AB3909" s="443"/>
      <c r="AC3909" s="441"/>
      <c r="AD3909" s="444"/>
      <c r="AG3909" s="441"/>
      <c r="AH3909" s="441"/>
      <c r="AI3909" s="443"/>
      <c r="AL3909" s="441"/>
      <c r="AN3909" s="441"/>
      <c r="AO3909" s="443"/>
      <c r="AP3909" s="441"/>
      <c r="AQ3909" s="441"/>
      <c r="AR3909" s="441"/>
      <c r="AS3909" s="441"/>
      <c r="AT3909" s="441"/>
      <c r="AU3909" s="441"/>
      <c r="AV3909" s="443"/>
      <c r="AW3909" s="442"/>
      <c r="AY3909" s="441"/>
      <c r="BC3909" s="441"/>
      <c r="BD3909" s="441"/>
      <c r="BE3909" s="441"/>
      <c r="BF3909" s="441"/>
      <c r="BG3909" s="441"/>
      <c r="BH3909" s="441"/>
      <c r="BI3909" s="441"/>
      <c r="BJ3909" s="441"/>
      <c r="BK3909" s="441"/>
    </row>
    <row r="3910" spans="1:63" x14ac:dyDescent="0.25">
      <c r="A3910" s="443"/>
      <c r="B3910" s="438"/>
      <c r="C3910" s="441"/>
      <c r="D3910" s="441"/>
      <c r="E3910" s="441"/>
      <c r="I3910" s="442"/>
      <c r="Q3910" s="443"/>
      <c r="S3910" s="443"/>
      <c r="T3910" s="441"/>
      <c r="U3910" s="444"/>
      <c r="V3910" s="438"/>
      <c r="W3910" s="443"/>
      <c r="X3910" s="443"/>
      <c r="Y3910" s="441"/>
      <c r="Z3910" s="445"/>
      <c r="AA3910" s="441"/>
      <c r="AB3910" s="443"/>
      <c r="AC3910" s="441"/>
      <c r="AD3910" s="444"/>
      <c r="AG3910" s="441"/>
      <c r="AH3910" s="441"/>
      <c r="AI3910" s="443"/>
      <c r="AL3910" s="441"/>
      <c r="AN3910" s="441"/>
      <c r="AO3910" s="443"/>
      <c r="AP3910" s="441"/>
      <c r="AQ3910" s="441"/>
      <c r="AR3910" s="441"/>
      <c r="AS3910" s="441"/>
      <c r="AT3910" s="441"/>
      <c r="AU3910" s="441"/>
      <c r="AV3910" s="443"/>
      <c r="AW3910" s="442"/>
      <c r="AY3910" s="441"/>
      <c r="BC3910" s="441"/>
      <c r="BD3910" s="441"/>
      <c r="BE3910" s="441"/>
      <c r="BF3910" s="441"/>
      <c r="BG3910" s="441"/>
      <c r="BH3910" s="441"/>
      <c r="BI3910" s="441"/>
      <c r="BJ3910" s="441"/>
      <c r="BK3910" s="441"/>
    </row>
    <row r="3911" spans="1:63" x14ac:dyDescent="0.25">
      <c r="A3911" s="443"/>
      <c r="B3911" s="438"/>
      <c r="C3911" s="441"/>
      <c r="D3911" s="441"/>
      <c r="E3911" s="441"/>
      <c r="I3911" s="442"/>
      <c r="Q3911" s="443"/>
      <c r="S3911" s="443"/>
      <c r="T3911" s="441"/>
      <c r="U3911" s="444"/>
      <c r="V3911" s="438"/>
      <c r="W3911" s="443"/>
      <c r="X3911" s="443"/>
      <c r="Y3911" s="441"/>
      <c r="Z3911" s="445"/>
      <c r="AA3911" s="441"/>
      <c r="AB3911" s="443"/>
      <c r="AC3911" s="441"/>
      <c r="AD3911" s="444"/>
      <c r="AG3911" s="441"/>
      <c r="AH3911" s="441"/>
      <c r="AI3911" s="443"/>
      <c r="AL3911" s="441"/>
      <c r="AN3911" s="441"/>
      <c r="AO3911" s="443"/>
      <c r="AP3911" s="441"/>
      <c r="AQ3911" s="441"/>
      <c r="AR3911" s="441"/>
      <c r="AS3911" s="441"/>
      <c r="AT3911" s="441"/>
      <c r="AU3911" s="441"/>
      <c r="AV3911" s="443"/>
      <c r="AW3911" s="442"/>
      <c r="AY3911" s="441"/>
      <c r="BC3911" s="441"/>
      <c r="BD3911" s="441"/>
      <c r="BE3911" s="441"/>
      <c r="BF3911" s="441"/>
      <c r="BG3911" s="441"/>
      <c r="BH3911" s="441"/>
      <c r="BI3911" s="441"/>
      <c r="BJ3911" s="441"/>
      <c r="BK3911" s="441"/>
    </row>
    <row r="3912" spans="1:63" x14ac:dyDescent="0.25">
      <c r="A3912" s="443"/>
      <c r="B3912" s="438"/>
      <c r="C3912" s="441"/>
      <c r="D3912" s="441"/>
      <c r="E3912" s="441"/>
      <c r="I3912" s="442"/>
      <c r="Q3912" s="443"/>
      <c r="S3912" s="443"/>
      <c r="T3912" s="441"/>
      <c r="U3912" s="444"/>
      <c r="V3912" s="438"/>
      <c r="W3912" s="443"/>
      <c r="X3912" s="443"/>
      <c r="Y3912" s="441"/>
      <c r="Z3912" s="445"/>
      <c r="AA3912" s="441"/>
      <c r="AB3912" s="443"/>
      <c r="AC3912" s="441"/>
      <c r="AD3912" s="444"/>
      <c r="AG3912" s="441"/>
      <c r="AH3912" s="441"/>
      <c r="AI3912" s="443"/>
      <c r="AL3912" s="441"/>
      <c r="AN3912" s="441"/>
      <c r="AO3912" s="443"/>
      <c r="AP3912" s="441"/>
      <c r="AQ3912" s="441"/>
      <c r="AR3912" s="441"/>
      <c r="AS3912" s="441"/>
      <c r="AT3912" s="441"/>
      <c r="AU3912" s="441"/>
      <c r="AV3912" s="443"/>
      <c r="AW3912" s="442"/>
      <c r="AY3912" s="441"/>
      <c r="BC3912" s="441"/>
      <c r="BD3912" s="441"/>
      <c r="BE3912" s="441"/>
      <c r="BF3912" s="441"/>
      <c r="BG3912" s="441"/>
      <c r="BH3912" s="441"/>
      <c r="BI3912" s="441"/>
      <c r="BJ3912" s="441"/>
      <c r="BK3912" s="441"/>
    </row>
    <row r="3913" spans="1:63" x14ac:dyDescent="0.25">
      <c r="A3913" s="443"/>
      <c r="B3913" s="438"/>
      <c r="C3913" s="441"/>
      <c r="D3913" s="441"/>
      <c r="E3913" s="441"/>
      <c r="I3913" s="442"/>
      <c r="Q3913" s="443"/>
      <c r="S3913" s="443"/>
      <c r="T3913" s="441"/>
      <c r="U3913" s="444"/>
      <c r="V3913" s="438"/>
      <c r="W3913" s="443"/>
      <c r="X3913" s="443"/>
      <c r="Y3913" s="441"/>
      <c r="Z3913" s="445"/>
      <c r="AA3913" s="441"/>
      <c r="AB3913" s="443"/>
      <c r="AC3913" s="441"/>
      <c r="AD3913" s="444"/>
      <c r="AG3913" s="441"/>
      <c r="AH3913" s="441"/>
      <c r="AI3913" s="443"/>
      <c r="AL3913" s="441"/>
      <c r="AN3913" s="441"/>
      <c r="AO3913" s="443"/>
      <c r="AP3913" s="441"/>
      <c r="AQ3913" s="441"/>
      <c r="AR3913" s="441"/>
      <c r="AS3913" s="441"/>
      <c r="AT3913" s="441"/>
      <c r="AU3913" s="441"/>
      <c r="AV3913" s="443"/>
      <c r="AW3913" s="442"/>
      <c r="AY3913" s="441"/>
      <c r="BC3913" s="441"/>
      <c r="BD3913" s="441"/>
      <c r="BE3913" s="441"/>
      <c r="BF3913" s="441"/>
      <c r="BG3913" s="441"/>
      <c r="BH3913" s="441"/>
      <c r="BI3913" s="441"/>
      <c r="BJ3913" s="441"/>
      <c r="BK3913" s="441"/>
    </row>
    <row r="3914" spans="1:63" x14ac:dyDescent="0.25">
      <c r="A3914" s="443"/>
      <c r="B3914" s="438"/>
      <c r="C3914" s="441"/>
      <c r="D3914" s="441"/>
      <c r="E3914" s="441"/>
      <c r="I3914" s="442"/>
      <c r="Q3914" s="443"/>
      <c r="S3914" s="443"/>
      <c r="T3914" s="441"/>
      <c r="U3914" s="444"/>
      <c r="V3914" s="438"/>
      <c r="W3914" s="443"/>
      <c r="X3914" s="443"/>
      <c r="Y3914" s="441"/>
      <c r="Z3914" s="445"/>
      <c r="AA3914" s="441"/>
      <c r="AB3914" s="443"/>
      <c r="AC3914" s="441"/>
      <c r="AD3914" s="444"/>
      <c r="AG3914" s="441"/>
      <c r="AH3914" s="441"/>
      <c r="AI3914" s="443"/>
      <c r="AL3914" s="441"/>
      <c r="AN3914" s="441"/>
      <c r="AO3914" s="443"/>
      <c r="AP3914" s="441"/>
      <c r="AQ3914" s="441"/>
      <c r="AR3914" s="441"/>
      <c r="AS3914" s="441"/>
      <c r="AT3914" s="441"/>
      <c r="AU3914" s="441"/>
      <c r="AV3914" s="443"/>
      <c r="AW3914" s="442"/>
      <c r="AY3914" s="441"/>
      <c r="BC3914" s="441"/>
      <c r="BD3914" s="441"/>
      <c r="BE3914" s="441"/>
      <c r="BF3914" s="441"/>
      <c r="BG3914" s="441"/>
      <c r="BH3914" s="441"/>
      <c r="BI3914" s="441"/>
      <c r="BJ3914" s="441"/>
      <c r="BK3914" s="441"/>
    </row>
    <row r="3915" spans="1:63" x14ac:dyDescent="0.25">
      <c r="A3915" s="443"/>
      <c r="B3915" s="438"/>
      <c r="C3915" s="441"/>
      <c r="D3915" s="441"/>
      <c r="E3915" s="441"/>
      <c r="I3915" s="442"/>
      <c r="Q3915" s="443"/>
      <c r="S3915" s="443"/>
      <c r="T3915" s="441"/>
      <c r="U3915" s="444"/>
      <c r="V3915" s="438"/>
      <c r="W3915" s="443"/>
      <c r="X3915" s="443"/>
      <c r="Y3915" s="441"/>
      <c r="Z3915" s="445"/>
      <c r="AA3915" s="441"/>
      <c r="AB3915" s="443"/>
      <c r="AC3915" s="441"/>
      <c r="AD3915" s="444"/>
      <c r="AG3915" s="441"/>
      <c r="AH3915" s="441"/>
      <c r="AI3915" s="443"/>
      <c r="AL3915" s="441"/>
      <c r="AN3915" s="441"/>
      <c r="AO3915" s="443"/>
      <c r="AP3915" s="441"/>
      <c r="AQ3915" s="441"/>
      <c r="AR3915" s="441"/>
      <c r="AS3915" s="441"/>
      <c r="AT3915" s="441"/>
      <c r="AU3915" s="441"/>
      <c r="AV3915" s="443"/>
      <c r="AW3915" s="442"/>
      <c r="AY3915" s="441"/>
      <c r="BC3915" s="441"/>
      <c r="BD3915" s="441"/>
      <c r="BE3915" s="441"/>
      <c r="BF3915" s="441"/>
      <c r="BG3915" s="441"/>
      <c r="BH3915" s="441"/>
      <c r="BI3915" s="441"/>
      <c r="BJ3915" s="441"/>
      <c r="BK3915" s="441"/>
    </row>
    <row r="3916" spans="1:63" x14ac:dyDescent="0.25">
      <c r="A3916" s="443"/>
      <c r="B3916" s="438"/>
      <c r="C3916" s="441"/>
      <c r="D3916" s="441"/>
      <c r="E3916" s="441"/>
      <c r="I3916" s="442"/>
      <c r="Q3916" s="443"/>
      <c r="S3916" s="443"/>
      <c r="T3916" s="441"/>
      <c r="U3916" s="444"/>
      <c r="V3916" s="438"/>
      <c r="W3916" s="443"/>
      <c r="X3916" s="443"/>
      <c r="Y3916" s="441"/>
      <c r="Z3916" s="445"/>
      <c r="AA3916" s="441"/>
      <c r="AB3916" s="443"/>
      <c r="AC3916" s="441"/>
      <c r="AD3916" s="444"/>
      <c r="AG3916" s="441"/>
      <c r="AH3916" s="441"/>
      <c r="AI3916" s="443"/>
      <c r="AL3916" s="441"/>
      <c r="AN3916" s="441"/>
      <c r="AO3916" s="443"/>
      <c r="AP3916" s="441"/>
      <c r="AQ3916" s="441"/>
      <c r="AR3916" s="441"/>
      <c r="AS3916" s="441"/>
      <c r="AT3916" s="441"/>
      <c r="AU3916" s="441"/>
      <c r="AV3916" s="443"/>
      <c r="AW3916" s="442"/>
      <c r="AY3916" s="441"/>
      <c r="BC3916" s="441"/>
      <c r="BD3916" s="441"/>
      <c r="BE3916" s="441"/>
      <c r="BF3916" s="441"/>
      <c r="BG3916" s="441"/>
      <c r="BH3916" s="441"/>
      <c r="BI3916" s="441"/>
      <c r="BJ3916" s="441"/>
      <c r="BK3916" s="441"/>
    </row>
    <row r="3917" spans="1:63" x14ac:dyDescent="0.25">
      <c r="A3917" s="443"/>
      <c r="B3917" s="438"/>
      <c r="C3917" s="441"/>
      <c r="D3917" s="441"/>
      <c r="E3917" s="441"/>
      <c r="I3917" s="442"/>
      <c r="Q3917" s="443"/>
      <c r="S3917" s="443"/>
      <c r="T3917" s="441"/>
      <c r="U3917" s="444"/>
      <c r="V3917" s="438"/>
      <c r="W3917" s="443"/>
      <c r="X3917" s="443"/>
      <c r="Y3917" s="441"/>
      <c r="Z3917" s="445"/>
      <c r="AA3917" s="441"/>
      <c r="AB3917" s="443"/>
      <c r="AC3917" s="441"/>
      <c r="AD3917" s="444"/>
      <c r="AG3917" s="441"/>
      <c r="AH3917" s="441"/>
      <c r="AI3917" s="443"/>
      <c r="AL3917" s="441"/>
      <c r="AN3917" s="441"/>
      <c r="AO3917" s="443"/>
      <c r="AP3917" s="441"/>
      <c r="AQ3917" s="441"/>
      <c r="AR3917" s="441"/>
      <c r="AS3917" s="441"/>
      <c r="AT3917" s="441"/>
      <c r="AU3917" s="441"/>
      <c r="AV3917" s="443"/>
      <c r="AW3917" s="442"/>
      <c r="AY3917" s="441"/>
      <c r="BC3917" s="441"/>
      <c r="BD3917" s="441"/>
      <c r="BE3917" s="441"/>
      <c r="BF3917" s="441"/>
      <c r="BG3917" s="441"/>
      <c r="BH3917" s="441"/>
      <c r="BI3917" s="441"/>
      <c r="BJ3917" s="441"/>
      <c r="BK3917" s="441"/>
    </row>
    <row r="3918" spans="1:63" x14ac:dyDescent="0.25">
      <c r="A3918" s="443"/>
      <c r="B3918" s="438"/>
      <c r="C3918" s="441"/>
      <c r="D3918" s="441"/>
      <c r="E3918" s="441"/>
      <c r="I3918" s="442"/>
      <c r="Q3918" s="443"/>
      <c r="S3918" s="443"/>
      <c r="T3918" s="441"/>
      <c r="U3918" s="444"/>
      <c r="V3918" s="438"/>
      <c r="W3918" s="443"/>
      <c r="X3918" s="443"/>
      <c r="Y3918" s="441"/>
      <c r="Z3918" s="445"/>
      <c r="AA3918" s="441"/>
      <c r="AB3918" s="443"/>
      <c r="AC3918" s="441"/>
      <c r="AD3918" s="444"/>
      <c r="AG3918" s="441"/>
      <c r="AH3918" s="441"/>
      <c r="AI3918" s="443"/>
      <c r="AL3918" s="441"/>
      <c r="AN3918" s="441"/>
      <c r="AO3918" s="443"/>
      <c r="AP3918" s="441"/>
      <c r="AQ3918" s="441"/>
      <c r="AR3918" s="441"/>
      <c r="AS3918" s="441"/>
      <c r="AT3918" s="441"/>
      <c r="AU3918" s="441"/>
      <c r="AV3918" s="443"/>
      <c r="AW3918" s="442"/>
      <c r="AY3918" s="441"/>
      <c r="BC3918" s="441"/>
      <c r="BD3918" s="441"/>
      <c r="BE3918" s="441"/>
      <c r="BF3918" s="441"/>
      <c r="BG3918" s="441"/>
      <c r="BH3918" s="441"/>
      <c r="BI3918" s="441"/>
      <c r="BJ3918" s="441"/>
      <c r="BK3918" s="441"/>
    </row>
    <row r="3919" spans="1:63" x14ac:dyDescent="0.25">
      <c r="A3919" s="443"/>
      <c r="B3919" s="438"/>
      <c r="C3919" s="441"/>
      <c r="D3919" s="441"/>
      <c r="E3919" s="441"/>
      <c r="I3919" s="442"/>
      <c r="Q3919" s="443"/>
      <c r="S3919" s="443"/>
      <c r="T3919" s="441"/>
      <c r="U3919" s="444"/>
      <c r="V3919" s="438"/>
      <c r="W3919" s="443"/>
      <c r="X3919" s="443"/>
      <c r="Y3919" s="441"/>
      <c r="Z3919" s="445"/>
      <c r="AA3919" s="441"/>
      <c r="AB3919" s="443"/>
      <c r="AC3919" s="441"/>
      <c r="AD3919" s="444"/>
      <c r="AG3919" s="441"/>
      <c r="AH3919" s="441"/>
      <c r="AI3919" s="443"/>
      <c r="AL3919" s="441"/>
      <c r="AN3919" s="441"/>
      <c r="AO3919" s="443"/>
      <c r="AP3919" s="441"/>
      <c r="AQ3919" s="441"/>
      <c r="AR3919" s="441"/>
      <c r="AS3919" s="441"/>
      <c r="AT3919" s="441"/>
      <c r="AU3919" s="441"/>
      <c r="AV3919" s="443"/>
      <c r="AW3919" s="442"/>
      <c r="AY3919" s="441"/>
      <c r="BC3919" s="441"/>
      <c r="BD3919" s="441"/>
      <c r="BE3919" s="441"/>
      <c r="BF3919" s="441"/>
      <c r="BG3919" s="441"/>
      <c r="BH3919" s="441"/>
      <c r="BI3919" s="441"/>
      <c r="BJ3919" s="441"/>
      <c r="BK3919" s="441"/>
    </row>
    <row r="3920" spans="1:63" x14ac:dyDescent="0.25">
      <c r="A3920" s="443"/>
      <c r="B3920" s="438"/>
      <c r="C3920" s="441"/>
      <c r="D3920" s="441"/>
      <c r="E3920" s="441"/>
      <c r="I3920" s="442"/>
      <c r="Q3920" s="443"/>
      <c r="S3920" s="443"/>
      <c r="T3920" s="441"/>
      <c r="U3920" s="444"/>
      <c r="V3920" s="438"/>
      <c r="W3920" s="443"/>
      <c r="X3920" s="443"/>
      <c r="Y3920" s="441"/>
      <c r="Z3920" s="445"/>
      <c r="AA3920" s="441"/>
      <c r="AB3920" s="443"/>
      <c r="AC3920" s="441"/>
      <c r="AD3920" s="444"/>
      <c r="AG3920" s="441"/>
      <c r="AH3920" s="441"/>
      <c r="AI3920" s="443"/>
      <c r="AL3920" s="441"/>
      <c r="AN3920" s="441"/>
      <c r="AO3920" s="443"/>
      <c r="AP3920" s="441"/>
      <c r="AQ3920" s="441"/>
      <c r="AR3920" s="441"/>
      <c r="AS3920" s="441"/>
      <c r="AT3920" s="441"/>
      <c r="AU3920" s="441"/>
      <c r="AV3920" s="443"/>
      <c r="AW3920" s="442"/>
      <c r="AY3920" s="441"/>
      <c r="BC3920" s="441"/>
      <c r="BD3920" s="441"/>
      <c r="BE3920" s="441"/>
      <c r="BF3920" s="441"/>
      <c r="BG3920" s="441"/>
      <c r="BH3920" s="441"/>
      <c r="BI3920" s="441"/>
      <c r="BJ3920" s="441"/>
      <c r="BK3920" s="441"/>
    </row>
    <row r="3921" spans="1:63" x14ac:dyDescent="0.25">
      <c r="A3921" s="443"/>
      <c r="B3921" s="438"/>
      <c r="C3921" s="441"/>
      <c r="D3921" s="441"/>
      <c r="E3921" s="441"/>
      <c r="I3921" s="442"/>
      <c r="Q3921" s="443"/>
      <c r="S3921" s="443"/>
      <c r="T3921" s="441"/>
      <c r="U3921" s="444"/>
      <c r="V3921" s="438"/>
      <c r="W3921" s="443"/>
      <c r="X3921" s="443"/>
      <c r="Y3921" s="441"/>
      <c r="Z3921" s="445"/>
      <c r="AA3921" s="441"/>
      <c r="AB3921" s="443"/>
      <c r="AC3921" s="441"/>
      <c r="AD3921" s="444"/>
      <c r="AG3921" s="441"/>
      <c r="AH3921" s="441"/>
      <c r="AI3921" s="443"/>
      <c r="AL3921" s="441"/>
      <c r="AN3921" s="441"/>
      <c r="AO3921" s="443"/>
      <c r="AP3921" s="441"/>
      <c r="AQ3921" s="441"/>
      <c r="AR3921" s="441"/>
      <c r="AS3921" s="441"/>
      <c r="AT3921" s="441"/>
      <c r="AU3921" s="441"/>
      <c r="AV3921" s="443"/>
      <c r="AW3921" s="442"/>
      <c r="AY3921" s="441"/>
      <c r="BC3921" s="441"/>
      <c r="BD3921" s="441"/>
      <c r="BE3921" s="441"/>
      <c r="BF3921" s="441"/>
      <c r="BG3921" s="441"/>
      <c r="BH3921" s="441"/>
      <c r="BI3921" s="441"/>
      <c r="BJ3921" s="441"/>
      <c r="BK3921" s="441"/>
    </row>
    <row r="3922" spans="1:63" x14ac:dyDescent="0.25">
      <c r="A3922" s="443"/>
      <c r="B3922" s="438"/>
      <c r="C3922" s="441"/>
      <c r="D3922" s="441"/>
      <c r="E3922" s="441"/>
      <c r="I3922" s="442"/>
      <c r="Q3922" s="443"/>
      <c r="S3922" s="443"/>
      <c r="T3922" s="441"/>
      <c r="U3922" s="444"/>
      <c r="V3922" s="438"/>
      <c r="W3922" s="443"/>
      <c r="X3922" s="443"/>
      <c r="Y3922" s="441"/>
      <c r="Z3922" s="445"/>
      <c r="AA3922" s="441"/>
      <c r="AB3922" s="443"/>
      <c r="AC3922" s="441"/>
      <c r="AD3922" s="444"/>
      <c r="AG3922" s="441"/>
      <c r="AH3922" s="441"/>
      <c r="AI3922" s="443"/>
      <c r="AL3922" s="441"/>
      <c r="AN3922" s="441"/>
      <c r="AO3922" s="443"/>
      <c r="AP3922" s="441"/>
      <c r="AQ3922" s="441"/>
      <c r="AR3922" s="441"/>
      <c r="AS3922" s="441"/>
      <c r="AT3922" s="441"/>
      <c r="AU3922" s="441"/>
      <c r="AV3922" s="443"/>
      <c r="AW3922" s="442"/>
      <c r="AY3922" s="441"/>
      <c r="BC3922" s="441"/>
      <c r="BD3922" s="441"/>
      <c r="BE3922" s="441"/>
      <c r="BF3922" s="441"/>
      <c r="BG3922" s="441"/>
      <c r="BH3922" s="441"/>
      <c r="BI3922" s="441"/>
      <c r="BJ3922" s="441"/>
      <c r="BK3922" s="441"/>
    </row>
    <row r="3923" spans="1:63" x14ac:dyDescent="0.25">
      <c r="A3923" s="443"/>
      <c r="B3923" s="438"/>
      <c r="C3923" s="441"/>
      <c r="D3923" s="441"/>
      <c r="E3923" s="441"/>
      <c r="I3923" s="442"/>
      <c r="Q3923" s="443"/>
      <c r="S3923" s="443"/>
      <c r="T3923" s="441"/>
      <c r="U3923" s="444"/>
      <c r="V3923" s="438"/>
      <c r="W3923" s="443"/>
      <c r="X3923" s="443"/>
      <c r="Y3923" s="441"/>
      <c r="Z3923" s="445"/>
      <c r="AA3923" s="441"/>
      <c r="AB3923" s="443"/>
      <c r="AC3923" s="441"/>
      <c r="AD3923" s="444"/>
      <c r="AG3923" s="441"/>
      <c r="AH3923" s="441"/>
      <c r="AI3923" s="443"/>
      <c r="AL3923" s="441"/>
      <c r="AN3923" s="441"/>
      <c r="AO3923" s="443"/>
      <c r="AP3923" s="441"/>
      <c r="AQ3923" s="441"/>
      <c r="AR3923" s="441"/>
      <c r="AS3923" s="441"/>
      <c r="AT3923" s="441"/>
      <c r="AU3923" s="441"/>
      <c r="AV3923" s="443"/>
      <c r="AW3923" s="442"/>
      <c r="AY3923" s="441"/>
      <c r="BC3923" s="441"/>
      <c r="BD3923" s="441"/>
      <c r="BE3923" s="441"/>
      <c r="BF3923" s="441"/>
      <c r="BG3923" s="441"/>
      <c r="BH3923" s="441"/>
      <c r="BI3923" s="441"/>
      <c r="BJ3923" s="441"/>
      <c r="BK3923" s="441"/>
    </row>
    <row r="3924" spans="1:63" x14ac:dyDescent="0.25">
      <c r="A3924" s="443"/>
      <c r="B3924" s="438"/>
      <c r="C3924" s="441"/>
      <c r="D3924" s="441"/>
      <c r="E3924" s="441"/>
      <c r="I3924" s="442"/>
      <c r="Q3924" s="443"/>
      <c r="S3924" s="443"/>
      <c r="T3924" s="441"/>
      <c r="U3924" s="444"/>
      <c r="V3924" s="438"/>
      <c r="W3924" s="443"/>
      <c r="X3924" s="443"/>
      <c r="Y3924" s="441"/>
      <c r="Z3924" s="445"/>
      <c r="AA3924" s="441"/>
      <c r="AB3924" s="443"/>
      <c r="AC3924" s="441"/>
      <c r="AD3924" s="444"/>
      <c r="AG3924" s="441"/>
      <c r="AH3924" s="441"/>
      <c r="AI3924" s="443"/>
      <c r="AL3924" s="441"/>
      <c r="AN3924" s="441"/>
      <c r="AO3924" s="443"/>
      <c r="AP3924" s="441"/>
      <c r="AQ3924" s="441"/>
      <c r="AR3924" s="441"/>
      <c r="AS3924" s="441"/>
      <c r="AT3924" s="441"/>
      <c r="AU3924" s="441"/>
      <c r="AV3924" s="443"/>
      <c r="AW3924" s="442"/>
      <c r="AY3924" s="441"/>
      <c r="BC3924" s="441"/>
      <c r="BD3924" s="441"/>
      <c r="BE3924" s="441"/>
      <c r="BF3924" s="441"/>
      <c r="BG3924" s="441"/>
      <c r="BH3924" s="441"/>
      <c r="BI3924" s="441"/>
      <c r="BJ3924" s="441"/>
      <c r="BK3924" s="441"/>
    </row>
    <row r="3925" spans="1:63" x14ac:dyDescent="0.25">
      <c r="A3925" s="443"/>
      <c r="B3925" s="438"/>
      <c r="C3925" s="441"/>
      <c r="D3925" s="441"/>
      <c r="E3925" s="441"/>
      <c r="I3925" s="442"/>
      <c r="Q3925" s="443"/>
      <c r="S3925" s="443"/>
      <c r="T3925" s="441"/>
      <c r="U3925" s="444"/>
      <c r="V3925" s="438"/>
      <c r="W3925" s="443"/>
      <c r="X3925" s="443"/>
      <c r="Y3925" s="441"/>
      <c r="Z3925" s="445"/>
      <c r="AA3925" s="441"/>
      <c r="AB3925" s="443"/>
      <c r="AC3925" s="441"/>
      <c r="AD3925" s="444"/>
      <c r="AG3925" s="441"/>
      <c r="AH3925" s="441"/>
      <c r="AI3925" s="443"/>
      <c r="AL3925" s="441"/>
      <c r="AN3925" s="441"/>
      <c r="AO3925" s="443"/>
      <c r="AP3925" s="441"/>
      <c r="AQ3925" s="441"/>
      <c r="AR3925" s="441"/>
      <c r="AS3925" s="441"/>
      <c r="AT3925" s="441"/>
      <c r="AU3925" s="441"/>
      <c r="AV3925" s="443"/>
      <c r="AW3925" s="442"/>
      <c r="AY3925" s="441"/>
      <c r="BC3925" s="441"/>
      <c r="BD3925" s="441"/>
      <c r="BE3925" s="441"/>
      <c r="BF3925" s="441"/>
      <c r="BG3925" s="441"/>
      <c r="BH3925" s="441"/>
      <c r="BI3925" s="441"/>
      <c r="BJ3925" s="441"/>
      <c r="BK3925" s="441"/>
    </row>
    <row r="3926" spans="1:63" x14ac:dyDescent="0.25">
      <c r="A3926" s="443"/>
      <c r="B3926" s="438"/>
      <c r="C3926" s="441"/>
      <c r="D3926" s="441"/>
      <c r="E3926" s="441"/>
      <c r="I3926" s="442"/>
      <c r="Q3926" s="443"/>
      <c r="S3926" s="443"/>
      <c r="T3926" s="441"/>
      <c r="U3926" s="444"/>
      <c r="V3926" s="438"/>
      <c r="W3926" s="443"/>
      <c r="X3926" s="443"/>
      <c r="Y3926" s="441"/>
      <c r="Z3926" s="445"/>
      <c r="AA3926" s="441"/>
      <c r="AB3926" s="443"/>
      <c r="AC3926" s="441"/>
      <c r="AD3926" s="444"/>
      <c r="AG3926" s="441"/>
      <c r="AH3926" s="441"/>
      <c r="AI3926" s="443"/>
      <c r="AL3926" s="441"/>
      <c r="AN3926" s="441"/>
      <c r="AO3926" s="443"/>
      <c r="AP3926" s="441"/>
      <c r="AQ3926" s="441"/>
      <c r="AR3926" s="441"/>
      <c r="AS3926" s="441"/>
      <c r="AT3926" s="441"/>
      <c r="AU3926" s="441"/>
      <c r="AV3926" s="443"/>
      <c r="AW3926" s="442"/>
      <c r="AY3926" s="441"/>
      <c r="BC3926" s="441"/>
      <c r="BD3926" s="441"/>
      <c r="BE3926" s="441"/>
      <c r="BF3926" s="441"/>
      <c r="BG3926" s="441"/>
      <c r="BH3926" s="441"/>
      <c r="BI3926" s="441"/>
      <c r="BJ3926" s="441"/>
      <c r="BK3926" s="441"/>
    </row>
    <row r="3927" spans="1:63" x14ac:dyDescent="0.25">
      <c r="A3927" s="443"/>
      <c r="B3927" s="438"/>
      <c r="C3927" s="441"/>
      <c r="D3927" s="441"/>
      <c r="E3927" s="441"/>
      <c r="I3927" s="442"/>
      <c r="Q3927" s="443"/>
      <c r="S3927" s="443"/>
      <c r="T3927" s="441"/>
      <c r="U3927" s="444"/>
      <c r="V3927" s="438"/>
      <c r="W3927" s="443"/>
      <c r="X3927" s="443"/>
      <c r="Y3927" s="441"/>
      <c r="Z3927" s="445"/>
      <c r="AA3927" s="441"/>
      <c r="AB3927" s="443"/>
      <c r="AC3927" s="441"/>
      <c r="AD3927" s="444"/>
      <c r="AG3927" s="441"/>
      <c r="AH3927" s="441"/>
      <c r="AI3927" s="443"/>
      <c r="AL3927" s="441"/>
      <c r="AN3927" s="441"/>
      <c r="AO3927" s="443"/>
      <c r="AP3927" s="441"/>
      <c r="AQ3927" s="441"/>
      <c r="AR3927" s="441"/>
      <c r="AS3927" s="441"/>
      <c r="AT3927" s="441"/>
      <c r="AU3927" s="441"/>
      <c r="AV3927" s="443"/>
      <c r="AW3927" s="442"/>
      <c r="AY3927" s="441"/>
      <c r="BC3927" s="441"/>
      <c r="BD3927" s="441"/>
      <c r="BE3927" s="441"/>
      <c r="BF3927" s="441"/>
      <c r="BG3927" s="441"/>
      <c r="BH3927" s="441"/>
      <c r="BI3927" s="441"/>
      <c r="BJ3927" s="441"/>
      <c r="BK3927" s="441"/>
    </row>
    <row r="3928" spans="1:63" x14ac:dyDescent="0.25">
      <c r="A3928" s="443"/>
      <c r="B3928" s="438"/>
      <c r="C3928" s="441"/>
      <c r="D3928" s="441"/>
      <c r="E3928" s="441"/>
      <c r="I3928" s="442"/>
      <c r="Q3928" s="443"/>
      <c r="S3928" s="443"/>
      <c r="T3928" s="441"/>
      <c r="U3928" s="444"/>
      <c r="V3928" s="438"/>
      <c r="W3928" s="443"/>
      <c r="X3928" s="443"/>
      <c r="Y3928" s="441"/>
      <c r="Z3928" s="445"/>
      <c r="AA3928" s="441"/>
      <c r="AB3928" s="443"/>
      <c r="AC3928" s="441"/>
      <c r="AD3928" s="444"/>
      <c r="AG3928" s="441"/>
      <c r="AH3928" s="441"/>
      <c r="AI3928" s="443"/>
      <c r="AL3928" s="441"/>
      <c r="AN3928" s="441"/>
      <c r="AO3928" s="443"/>
      <c r="AP3928" s="441"/>
      <c r="AQ3928" s="441"/>
      <c r="AR3928" s="441"/>
      <c r="AS3928" s="441"/>
      <c r="AT3928" s="441"/>
      <c r="AU3928" s="441"/>
      <c r="AV3928" s="443"/>
      <c r="AW3928" s="442"/>
      <c r="AY3928" s="441"/>
      <c r="BC3928" s="441"/>
      <c r="BD3928" s="441"/>
      <c r="BE3928" s="441"/>
      <c r="BF3928" s="441"/>
      <c r="BG3928" s="441"/>
      <c r="BH3928" s="441"/>
      <c r="BI3928" s="441"/>
      <c r="BJ3928" s="441"/>
      <c r="BK3928" s="441"/>
    </row>
    <row r="3929" spans="1:63" x14ac:dyDescent="0.25">
      <c r="A3929" s="443"/>
      <c r="B3929" s="438"/>
      <c r="C3929" s="441"/>
      <c r="D3929" s="441"/>
      <c r="E3929" s="441"/>
      <c r="I3929" s="442"/>
      <c r="Q3929" s="443"/>
      <c r="S3929" s="443"/>
      <c r="T3929" s="441"/>
      <c r="U3929" s="444"/>
      <c r="V3929" s="438"/>
      <c r="W3929" s="443"/>
      <c r="X3929" s="443"/>
      <c r="Y3929" s="441"/>
      <c r="Z3929" s="445"/>
      <c r="AA3929" s="441"/>
      <c r="AB3929" s="443"/>
      <c r="AC3929" s="441"/>
      <c r="AD3929" s="444"/>
      <c r="AG3929" s="441"/>
      <c r="AH3929" s="441"/>
      <c r="AI3929" s="443"/>
      <c r="AL3929" s="441"/>
      <c r="AN3929" s="441"/>
      <c r="AO3929" s="443"/>
      <c r="AP3929" s="441"/>
      <c r="AQ3929" s="441"/>
      <c r="AR3929" s="441"/>
      <c r="AS3929" s="441"/>
      <c r="AT3929" s="441"/>
      <c r="AU3929" s="441"/>
      <c r="AV3929" s="443"/>
      <c r="AW3929" s="442"/>
      <c r="AY3929" s="441"/>
      <c r="BC3929" s="441"/>
      <c r="BD3929" s="441"/>
      <c r="BE3929" s="441"/>
      <c r="BF3929" s="441"/>
      <c r="BG3929" s="441"/>
      <c r="BH3929" s="441"/>
      <c r="BI3929" s="441"/>
      <c r="BJ3929" s="441"/>
      <c r="BK3929" s="441"/>
    </row>
    <row r="3930" spans="1:63" x14ac:dyDescent="0.25">
      <c r="A3930" s="443"/>
      <c r="B3930" s="438"/>
      <c r="C3930" s="441"/>
      <c r="D3930" s="441"/>
      <c r="E3930" s="441"/>
      <c r="I3930" s="442"/>
      <c r="Q3930" s="443"/>
      <c r="S3930" s="443"/>
      <c r="T3930" s="441"/>
      <c r="U3930" s="444"/>
      <c r="V3930" s="438"/>
      <c r="W3930" s="443"/>
      <c r="X3930" s="443"/>
      <c r="Y3930" s="441"/>
      <c r="Z3930" s="445"/>
      <c r="AA3930" s="441"/>
      <c r="AB3930" s="443"/>
      <c r="AC3930" s="441"/>
      <c r="AD3930" s="444"/>
      <c r="AG3930" s="441"/>
      <c r="AH3930" s="441"/>
      <c r="AI3930" s="443"/>
      <c r="AL3930" s="441"/>
      <c r="AN3930" s="441"/>
      <c r="AO3930" s="443"/>
      <c r="AP3930" s="441"/>
      <c r="AQ3930" s="441"/>
      <c r="AR3930" s="441"/>
      <c r="AS3930" s="441"/>
      <c r="AT3930" s="441"/>
      <c r="AU3930" s="441"/>
      <c r="AV3930" s="443"/>
      <c r="AW3930" s="442"/>
      <c r="AY3930" s="441"/>
      <c r="BC3930" s="441"/>
      <c r="BD3930" s="441"/>
      <c r="BE3930" s="441"/>
      <c r="BF3930" s="441"/>
      <c r="BG3930" s="441"/>
      <c r="BH3930" s="441"/>
      <c r="BI3930" s="441"/>
      <c r="BJ3930" s="441"/>
      <c r="BK3930" s="441"/>
    </row>
    <row r="3931" spans="1:63" x14ac:dyDescent="0.25">
      <c r="A3931" s="443"/>
      <c r="B3931" s="438"/>
      <c r="C3931" s="441"/>
      <c r="D3931" s="441"/>
      <c r="E3931" s="441"/>
      <c r="I3931" s="442"/>
      <c r="Q3931" s="443"/>
      <c r="S3931" s="443"/>
      <c r="T3931" s="441"/>
      <c r="U3931" s="444"/>
      <c r="V3931" s="438"/>
      <c r="W3931" s="443"/>
      <c r="X3931" s="443"/>
      <c r="Y3931" s="441"/>
      <c r="Z3931" s="445"/>
      <c r="AA3931" s="441"/>
      <c r="AB3931" s="443"/>
      <c r="AC3931" s="441"/>
      <c r="AD3931" s="444"/>
      <c r="AG3931" s="441"/>
      <c r="AH3931" s="441"/>
      <c r="AI3931" s="443"/>
      <c r="AL3931" s="441"/>
      <c r="AN3931" s="441"/>
      <c r="AO3931" s="443"/>
      <c r="AP3931" s="441"/>
      <c r="AQ3931" s="441"/>
      <c r="AR3931" s="441"/>
      <c r="AS3931" s="441"/>
      <c r="AT3931" s="441"/>
      <c r="AU3931" s="441"/>
      <c r="AV3931" s="443"/>
      <c r="AW3931" s="442"/>
      <c r="AY3931" s="441"/>
      <c r="BC3931" s="441"/>
      <c r="BD3931" s="441"/>
      <c r="BE3931" s="441"/>
      <c r="BF3931" s="441"/>
      <c r="BG3931" s="441"/>
      <c r="BH3931" s="441"/>
      <c r="BI3931" s="441"/>
      <c r="BJ3931" s="441"/>
      <c r="BK3931" s="441"/>
    </row>
    <row r="3932" spans="1:63" x14ac:dyDescent="0.25">
      <c r="A3932" s="443"/>
      <c r="B3932" s="438"/>
      <c r="C3932" s="441"/>
      <c r="D3932" s="441"/>
      <c r="E3932" s="441"/>
      <c r="I3932" s="442"/>
      <c r="Q3932" s="443"/>
      <c r="S3932" s="443"/>
      <c r="T3932" s="441"/>
      <c r="U3932" s="444"/>
      <c r="V3932" s="438"/>
      <c r="W3932" s="443"/>
      <c r="X3932" s="443"/>
      <c r="Y3932" s="441"/>
      <c r="Z3932" s="445"/>
      <c r="AA3932" s="441"/>
      <c r="AB3932" s="443"/>
      <c r="AC3932" s="441"/>
      <c r="AD3932" s="444"/>
      <c r="AG3932" s="441"/>
      <c r="AH3932" s="441"/>
      <c r="AI3932" s="443"/>
      <c r="AL3932" s="441"/>
      <c r="AN3932" s="441"/>
      <c r="AO3932" s="443"/>
      <c r="AP3932" s="441"/>
      <c r="AQ3932" s="441"/>
      <c r="AR3932" s="441"/>
      <c r="AS3932" s="441"/>
      <c r="AT3932" s="441"/>
      <c r="AU3932" s="441"/>
      <c r="AV3932" s="443"/>
      <c r="AW3932" s="442"/>
      <c r="AY3932" s="441"/>
      <c r="BC3932" s="441"/>
      <c r="BD3932" s="441"/>
      <c r="BE3932" s="441"/>
      <c r="BF3932" s="441"/>
      <c r="BG3932" s="441"/>
      <c r="BH3932" s="441"/>
      <c r="BI3932" s="441"/>
      <c r="BJ3932" s="441"/>
      <c r="BK3932" s="441"/>
    </row>
    <row r="3933" spans="1:63" x14ac:dyDescent="0.25">
      <c r="A3933" s="443"/>
      <c r="B3933" s="438"/>
      <c r="C3933" s="441"/>
      <c r="D3933" s="441"/>
      <c r="E3933" s="441"/>
      <c r="I3933" s="442"/>
      <c r="Q3933" s="443"/>
      <c r="S3933" s="443"/>
      <c r="T3933" s="441"/>
      <c r="U3933" s="444"/>
      <c r="V3933" s="438"/>
      <c r="W3933" s="443"/>
      <c r="X3933" s="443"/>
      <c r="Y3933" s="441"/>
      <c r="Z3933" s="445"/>
      <c r="AA3933" s="441"/>
      <c r="AB3933" s="443"/>
      <c r="AC3933" s="441"/>
      <c r="AD3933" s="444"/>
      <c r="AG3933" s="441"/>
      <c r="AH3933" s="441"/>
      <c r="AI3933" s="443"/>
      <c r="AL3933" s="441"/>
      <c r="AN3933" s="441"/>
      <c r="AO3933" s="443"/>
      <c r="AP3933" s="441"/>
      <c r="AQ3933" s="441"/>
      <c r="AR3933" s="441"/>
      <c r="AS3933" s="441"/>
      <c r="AT3933" s="441"/>
      <c r="AU3933" s="441"/>
      <c r="AV3933" s="443"/>
      <c r="AW3933" s="442"/>
      <c r="AY3933" s="441"/>
      <c r="BC3933" s="441"/>
      <c r="BD3933" s="441"/>
      <c r="BE3933" s="441"/>
      <c r="BF3933" s="441"/>
      <c r="BG3933" s="441"/>
      <c r="BH3933" s="441"/>
      <c r="BI3933" s="441"/>
      <c r="BJ3933" s="441"/>
      <c r="BK3933" s="441"/>
    </row>
    <row r="3934" spans="1:63" x14ac:dyDescent="0.25">
      <c r="A3934" s="443"/>
      <c r="B3934" s="438"/>
      <c r="C3934" s="441"/>
      <c r="D3934" s="441"/>
      <c r="E3934" s="441"/>
      <c r="I3934" s="442"/>
      <c r="Q3934" s="443"/>
      <c r="S3934" s="443"/>
      <c r="T3934" s="441"/>
      <c r="U3934" s="444"/>
      <c r="V3934" s="438"/>
      <c r="W3934" s="443"/>
      <c r="X3934" s="443"/>
      <c r="Y3934" s="441"/>
      <c r="Z3934" s="445"/>
      <c r="AA3934" s="441"/>
      <c r="AB3934" s="443"/>
      <c r="AC3934" s="441"/>
      <c r="AD3934" s="444"/>
      <c r="AG3934" s="441"/>
      <c r="AH3934" s="441"/>
      <c r="AI3934" s="443"/>
      <c r="AL3934" s="441"/>
      <c r="AN3934" s="441"/>
      <c r="AO3934" s="443"/>
      <c r="AP3934" s="441"/>
      <c r="AQ3934" s="441"/>
      <c r="AR3934" s="441"/>
      <c r="AS3934" s="441"/>
      <c r="AT3934" s="441"/>
      <c r="AU3934" s="441"/>
      <c r="AV3934" s="443"/>
      <c r="AW3934" s="442"/>
      <c r="AY3934" s="441"/>
      <c r="BC3934" s="441"/>
      <c r="BD3934" s="441"/>
      <c r="BE3934" s="441"/>
      <c r="BF3934" s="441"/>
      <c r="BG3934" s="441"/>
      <c r="BH3934" s="441"/>
      <c r="BI3934" s="441"/>
      <c r="BJ3934" s="441"/>
      <c r="BK3934" s="441"/>
    </row>
    <row r="3935" spans="1:63" x14ac:dyDescent="0.25">
      <c r="A3935" s="443"/>
      <c r="B3935" s="438"/>
      <c r="C3935" s="441"/>
      <c r="D3935" s="441"/>
      <c r="E3935" s="441"/>
      <c r="I3935" s="442"/>
      <c r="Q3935" s="443"/>
      <c r="S3935" s="443"/>
      <c r="T3935" s="441"/>
      <c r="U3935" s="444"/>
      <c r="V3935" s="438"/>
      <c r="W3935" s="443"/>
      <c r="X3935" s="443"/>
      <c r="Y3935" s="441"/>
      <c r="Z3935" s="445"/>
      <c r="AA3935" s="441"/>
      <c r="AB3935" s="443"/>
      <c r="AC3935" s="441"/>
      <c r="AD3935" s="444"/>
      <c r="AG3935" s="441"/>
      <c r="AH3935" s="441"/>
      <c r="AI3935" s="443"/>
      <c r="AL3935" s="441"/>
      <c r="AN3935" s="441"/>
      <c r="AO3935" s="443"/>
      <c r="AP3935" s="441"/>
      <c r="AQ3935" s="441"/>
      <c r="AR3935" s="441"/>
      <c r="AS3935" s="441"/>
      <c r="AT3935" s="441"/>
      <c r="AU3935" s="441"/>
      <c r="AV3935" s="443"/>
      <c r="AW3935" s="442"/>
      <c r="AY3935" s="441"/>
      <c r="BC3935" s="441"/>
      <c r="BD3935" s="441"/>
      <c r="BE3935" s="441"/>
      <c r="BF3935" s="441"/>
      <c r="BG3935" s="441"/>
      <c r="BH3935" s="441"/>
      <c r="BI3935" s="441"/>
      <c r="BJ3935" s="441"/>
      <c r="BK3935" s="441"/>
    </row>
    <row r="3936" spans="1:63" x14ac:dyDescent="0.25">
      <c r="A3936" s="443"/>
      <c r="B3936" s="438"/>
      <c r="C3936" s="441"/>
      <c r="D3936" s="441"/>
      <c r="E3936" s="441"/>
      <c r="I3936" s="442"/>
      <c r="Q3936" s="443"/>
      <c r="S3936" s="443"/>
      <c r="T3936" s="441"/>
      <c r="U3936" s="444"/>
      <c r="V3936" s="438"/>
      <c r="W3936" s="443"/>
      <c r="X3936" s="443"/>
      <c r="Y3936" s="441"/>
      <c r="Z3936" s="445"/>
      <c r="AA3936" s="441"/>
      <c r="AB3936" s="443"/>
      <c r="AC3936" s="441"/>
      <c r="AD3936" s="444"/>
      <c r="AG3936" s="441"/>
      <c r="AH3936" s="441"/>
      <c r="AI3936" s="443"/>
      <c r="AL3936" s="441"/>
      <c r="AN3936" s="441"/>
      <c r="AO3936" s="443"/>
      <c r="AP3936" s="441"/>
      <c r="AQ3936" s="441"/>
      <c r="AR3936" s="441"/>
      <c r="AS3936" s="441"/>
      <c r="AT3936" s="441"/>
      <c r="AU3936" s="441"/>
      <c r="AV3936" s="443"/>
      <c r="AW3936" s="442"/>
      <c r="AY3936" s="441"/>
      <c r="BC3936" s="441"/>
      <c r="BD3936" s="441"/>
      <c r="BE3936" s="441"/>
      <c r="BF3936" s="441"/>
      <c r="BG3936" s="441"/>
      <c r="BH3936" s="441"/>
      <c r="BI3936" s="441"/>
      <c r="BJ3936" s="441"/>
      <c r="BK3936" s="441"/>
    </row>
    <row r="3937" spans="1:63" x14ac:dyDescent="0.25">
      <c r="A3937" s="443"/>
      <c r="B3937" s="438"/>
      <c r="C3937" s="441"/>
      <c r="D3937" s="441"/>
      <c r="E3937" s="441"/>
      <c r="I3937" s="442"/>
      <c r="Q3937" s="443"/>
      <c r="S3937" s="443"/>
      <c r="T3937" s="441"/>
      <c r="U3937" s="444"/>
      <c r="V3937" s="438"/>
      <c r="W3937" s="443"/>
      <c r="X3937" s="443"/>
      <c r="Y3937" s="441"/>
      <c r="Z3937" s="445"/>
      <c r="AA3937" s="441"/>
      <c r="AB3937" s="443"/>
      <c r="AC3937" s="441"/>
      <c r="AD3937" s="444"/>
      <c r="AG3937" s="441"/>
      <c r="AH3937" s="441"/>
      <c r="AI3937" s="443"/>
      <c r="AL3937" s="441"/>
      <c r="AN3937" s="441"/>
      <c r="AO3937" s="443"/>
      <c r="AP3937" s="441"/>
      <c r="AQ3937" s="441"/>
      <c r="AR3937" s="441"/>
      <c r="AS3937" s="441"/>
      <c r="AT3937" s="441"/>
      <c r="AU3937" s="441"/>
      <c r="AV3937" s="443"/>
      <c r="AW3937" s="442"/>
      <c r="AY3937" s="441"/>
      <c r="BC3937" s="441"/>
      <c r="BD3937" s="441"/>
      <c r="BE3937" s="441"/>
      <c r="BF3937" s="441"/>
      <c r="BG3937" s="441"/>
      <c r="BH3937" s="441"/>
      <c r="BI3937" s="441"/>
      <c r="BJ3937" s="441"/>
      <c r="BK3937" s="441"/>
    </row>
    <row r="3938" spans="1:63" x14ac:dyDescent="0.25">
      <c r="A3938" s="443"/>
      <c r="B3938" s="438"/>
      <c r="C3938" s="441"/>
      <c r="D3938" s="441"/>
      <c r="E3938" s="441"/>
      <c r="I3938" s="442"/>
      <c r="Q3938" s="443"/>
      <c r="S3938" s="443"/>
      <c r="T3938" s="441"/>
      <c r="U3938" s="444"/>
      <c r="V3938" s="438"/>
      <c r="W3938" s="443"/>
      <c r="X3938" s="443"/>
      <c r="Y3938" s="441"/>
      <c r="Z3938" s="445"/>
      <c r="AA3938" s="441"/>
      <c r="AB3938" s="443"/>
      <c r="AC3938" s="441"/>
      <c r="AD3938" s="444"/>
      <c r="AG3938" s="441"/>
      <c r="AH3938" s="441"/>
      <c r="AI3938" s="443"/>
      <c r="AL3938" s="441"/>
      <c r="AN3938" s="441"/>
      <c r="AO3938" s="443"/>
      <c r="AP3938" s="441"/>
      <c r="AQ3938" s="441"/>
      <c r="AR3938" s="441"/>
      <c r="AS3938" s="441"/>
      <c r="AT3938" s="441"/>
      <c r="AU3938" s="441"/>
      <c r="AV3938" s="443"/>
      <c r="AW3938" s="442"/>
      <c r="AY3938" s="441"/>
      <c r="BC3938" s="441"/>
      <c r="BD3938" s="441"/>
      <c r="BE3938" s="441"/>
      <c r="BF3938" s="441"/>
      <c r="BG3938" s="441"/>
      <c r="BH3938" s="441"/>
      <c r="BI3938" s="441"/>
      <c r="BJ3938" s="441"/>
      <c r="BK3938" s="441"/>
    </row>
    <row r="3939" spans="1:63" x14ac:dyDescent="0.25">
      <c r="A3939" s="443"/>
      <c r="B3939" s="438"/>
      <c r="C3939" s="441"/>
      <c r="D3939" s="441"/>
      <c r="E3939" s="441"/>
      <c r="I3939" s="442"/>
      <c r="Q3939" s="443"/>
      <c r="S3939" s="443"/>
      <c r="T3939" s="441"/>
      <c r="U3939" s="444"/>
      <c r="V3939" s="438"/>
      <c r="W3939" s="443"/>
      <c r="X3939" s="443"/>
      <c r="Y3939" s="441"/>
      <c r="Z3939" s="445"/>
      <c r="AA3939" s="441"/>
      <c r="AB3939" s="443"/>
      <c r="AC3939" s="441"/>
      <c r="AD3939" s="444"/>
      <c r="AG3939" s="441"/>
      <c r="AH3939" s="441"/>
      <c r="AI3939" s="443"/>
      <c r="AL3939" s="441"/>
      <c r="AN3939" s="441"/>
      <c r="AO3939" s="443"/>
      <c r="AP3939" s="441"/>
      <c r="AQ3939" s="441"/>
      <c r="AR3939" s="441"/>
      <c r="AS3939" s="441"/>
      <c r="AT3939" s="441"/>
      <c r="AU3939" s="441"/>
      <c r="AV3939" s="443"/>
      <c r="AW3939" s="442"/>
      <c r="AY3939" s="441"/>
      <c r="BC3939" s="441"/>
      <c r="BD3939" s="441"/>
      <c r="BE3939" s="441"/>
      <c r="BF3939" s="441"/>
      <c r="BG3939" s="441"/>
      <c r="BH3939" s="441"/>
      <c r="BI3939" s="441"/>
      <c r="BJ3939" s="441"/>
      <c r="BK3939" s="441"/>
    </row>
    <row r="3940" spans="1:63" x14ac:dyDescent="0.25">
      <c r="A3940" s="443"/>
      <c r="B3940" s="438"/>
      <c r="C3940" s="441"/>
      <c r="D3940" s="441"/>
      <c r="E3940" s="441"/>
      <c r="I3940" s="442"/>
      <c r="Q3940" s="443"/>
      <c r="S3940" s="443"/>
      <c r="T3940" s="441"/>
      <c r="U3940" s="444"/>
      <c r="V3940" s="438"/>
      <c r="W3940" s="443"/>
      <c r="X3940" s="443"/>
      <c r="Y3940" s="441"/>
      <c r="Z3940" s="445"/>
      <c r="AA3940" s="441"/>
      <c r="AB3940" s="443"/>
      <c r="AC3940" s="441"/>
      <c r="AD3940" s="444"/>
      <c r="AG3940" s="441"/>
      <c r="AH3940" s="441"/>
      <c r="AI3940" s="443"/>
      <c r="AL3940" s="441"/>
      <c r="AN3940" s="441"/>
      <c r="AO3940" s="443"/>
      <c r="AP3940" s="441"/>
      <c r="AQ3940" s="441"/>
      <c r="AR3940" s="441"/>
      <c r="AS3940" s="441"/>
      <c r="AT3940" s="441"/>
      <c r="AU3940" s="441"/>
      <c r="AV3940" s="443"/>
      <c r="AW3940" s="442"/>
      <c r="AY3940" s="441"/>
      <c r="BC3940" s="441"/>
      <c r="BD3940" s="441"/>
      <c r="BE3940" s="441"/>
      <c r="BF3940" s="441"/>
      <c r="BG3940" s="441"/>
      <c r="BH3940" s="441"/>
      <c r="BI3940" s="441"/>
      <c r="BJ3940" s="441"/>
      <c r="BK3940" s="441"/>
    </row>
    <row r="3941" spans="1:63" x14ac:dyDescent="0.25">
      <c r="A3941" s="443"/>
      <c r="B3941" s="438"/>
      <c r="C3941" s="441"/>
      <c r="D3941" s="441"/>
      <c r="E3941" s="441"/>
      <c r="I3941" s="442"/>
      <c r="Q3941" s="443"/>
      <c r="S3941" s="443"/>
      <c r="T3941" s="441"/>
      <c r="U3941" s="444"/>
      <c r="V3941" s="438"/>
      <c r="W3941" s="443"/>
      <c r="X3941" s="443"/>
      <c r="Y3941" s="441"/>
      <c r="Z3941" s="445"/>
      <c r="AA3941" s="441"/>
      <c r="AB3941" s="443"/>
      <c r="AC3941" s="441"/>
      <c r="AD3941" s="444"/>
      <c r="AG3941" s="441"/>
      <c r="AH3941" s="441"/>
      <c r="AI3941" s="443"/>
      <c r="AL3941" s="441"/>
      <c r="AN3941" s="441"/>
      <c r="AO3941" s="443"/>
      <c r="AP3941" s="441"/>
      <c r="AQ3941" s="441"/>
      <c r="AR3941" s="441"/>
      <c r="AS3941" s="441"/>
      <c r="AT3941" s="441"/>
      <c r="AU3941" s="441"/>
      <c r="AV3941" s="443"/>
      <c r="AW3941" s="442"/>
      <c r="AY3941" s="441"/>
      <c r="BC3941" s="441"/>
      <c r="BD3941" s="441"/>
      <c r="BE3941" s="441"/>
      <c r="BF3941" s="441"/>
      <c r="BG3941" s="441"/>
      <c r="BH3941" s="441"/>
      <c r="BI3941" s="441"/>
      <c r="BJ3941" s="441"/>
      <c r="BK3941" s="441"/>
    </row>
    <row r="3942" spans="1:63" x14ac:dyDescent="0.25">
      <c r="A3942" s="443"/>
      <c r="B3942" s="438"/>
      <c r="C3942" s="441"/>
      <c r="D3942" s="441"/>
      <c r="E3942" s="441"/>
      <c r="I3942" s="442"/>
      <c r="Q3942" s="443"/>
      <c r="S3942" s="443"/>
      <c r="T3942" s="441"/>
      <c r="U3942" s="444"/>
      <c r="V3942" s="438"/>
      <c r="W3942" s="443"/>
      <c r="X3942" s="443"/>
      <c r="Y3942" s="441"/>
      <c r="Z3942" s="445"/>
      <c r="AA3942" s="441"/>
      <c r="AB3942" s="443"/>
      <c r="AC3942" s="441"/>
      <c r="AD3942" s="444"/>
      <c r="AG3942" s="441"/>
      <c r="AH3942" s="441"/>
      <c r="AI3942" s="443"/>
      <c r="AL3942" s="441"/>
      <c r="AN3942" s="441"/>
      <c r="AO3942" s="443"/>
      <c r="AP3942" s="441"/>
      <c r="AQ3942" s="441"/>
      <c r="AR3942" s="441"/>
      <c r="AS3942" s="441"/>
      <c r="AT3942" s="441"/>
      <c r="AU3942" s="441"/>
      <c r="AV3942" s="443"/>
      <c r="AW3942" s="442"/>
      <c r="AY3942" s="441"/>
      <c r="BC3942" s="441"/>
      <c r="BD3942" s="441"/>
      <c r="BE3942" s="441"/>
      <c r="BF3942" s="441"/>
      <c r="BG3942" s="441"/>
      <c r="BH3942" s="441"/>
      <c r="BI3942" s="441"/>
      <c r="BJ3942" s="441"/>
      <c r="BK3942" s="441"/>
    </row>
    <row r="3943" spans="1:63" x14ac:dyDescent="0.25">
      <c r="A3943" s="443"/>
      <c r="B3943" s="438"/>
      <c r="C3943" s="441"/>
      <c r="D3943" s="441"/>
      <c r="E3943" s="441"/>
      <c r="I3943" s="442"/>
      <c r="Q3943" s="443"/>
      <c r="S3943" s="443"/>
      <c r="T3943" s="441"/>
      <c r="U3943" s="444"/>
      <c r="V3943" s="438"/>
      <c r="W3943" s="443"/>
      <c r="X3943" s="443"/>
      <c r="Y3943" s="441"/>
      <c r="Z3943" s="445"/>
      <c r="AA3943" s="441"/>
      <c r="AB3943" s="443"/>
      <c r="AC3943" s="441"/>
      <c r="AD3943" s="444"/>
      <c r="AG3943" s="441"/>
      <c r="AH3943" s="441"/>
      <c r="AI3943" s="443"/>
      <c r="AL3943" s="441"/>
      <c r="AN3943" s="441"/>
      <c r="AO3943" s="443"/>
      <c r="AP3943" s="441"/>
      <c r="AQ3943" s="441"/>
      <c r="AR3943" s="441"/>
      <c r="AS3943" s="441"/>
      <c r="AT3943" s="441"/>
      <c r="AU3943" s="441"/>
      <c r="AV3943" s="443"/>
      <c r="AW3943" s="442"/>
      <c r="AY3943" s="441"/>
      <c r="BC3943" s="441"/>
      <c r="BD3943" s="441"/>
      <c r="BE3943" s="441"/>
      <c r="BF3943" s="441"/>
      <c r="BG3943" s="441"/>
      <c r="BH3943" s="441"/>
      <c r="BI3943" s="441"/>
      <c r="BJ3943" s="441"/>
      <c r="BK3943" s="441"/>
    </row>
    <row r="3944" spans="1:63" x14ac:dyDescent="0.25">
      <c r="A3944" s="443"/>
      <c r="B3944" s="438"/>
      <c r="C3944" s="441"/>
      <c r="D3944" s="441"/>
      <c r="E3944" s="441"/>
      <c r="I3944" s="442"/>
      <c r="Q3944" s="443"/>
      <c r="S3944" s="443"/>
      <c r="T3944" s="441"/>
      <c r="U3944" s="444"/>
      <c r="V3944" s="438"/>
      <c r="W3944" s="443"/>
      <c r="X3944" s="443"/>
      <c r="Y3944" s="441"/>
      <c r="Z3944" s="445"/>
      <c r="AA3944" s="441"/>
      <c r="AB3944" s="443"/>
      <c r="AC3944" s="441"/>
      <c r="AD3944" s="444"/>
      <c r="AG3944" s="441"/>
      <c r="AH3944" s="441"/>
      <c r="AI3944" s="443"/>
      <c r="AL3944" s="441"/>
      <c r="AN3944" s="441"/>
      <c r="AO3944" s="443"/>
      <c r="AP3944" s="441"/>
      <c r="AQ3944" s="441"/>
      <c r="AR3944" s="441"/>
      <c r="AS3944" s="441"/>
      <c r="AT3944" s="441"/>
      <c r="AU3944" s="441"/>
      <c r="AV3944" s="443"/>
      <c r="AW3944" s="442"/>
      <c r="AY3944" s="441"/>
      <c r="BC3944" s="441"/>
      <c r="BD3944" s="441"/>
      <c r="BE3944" s="441"/>
      <c r="BF3944" s="441"/>
      <c r="BG3944" s="441"/>
      <c r="BH3944" s="441"/>
      <c r="BI3944" s="441"/>
      <c r="BJ3944" s="441"/>
      <c r="BK3944" s="441"/>
    </row>
    <row r="3945" spans="1:63" x14ac:dyDescent="0.25">
      <c r="A3945" s="443"/>
      <c r="B3945" s="438"/>
      <c r="C3945" s="441"/>
      <c r="D3945" s="441"/>
      <c r="E3945" s="441"/>
      <c r="I3945" s="442"/>
      <c r="Q3945" s="443"/>
      <c r="S3945" s="443"/>
      <c r="T3945" s="441"/>
      <c r="U3945" s="444"/>
      <c r="V3945" s="438"/>
      <c r="W3945" s="443"/>
      <c r="X3945" s="443"/>
      <c r="Y3945" s="441"/>
      <c r="Z3945" s="445"/>
      <c r="AA3945" s="441"/>
      <c r="AB3945" s="443"/>
      <c r="AC3945" s="441"/>
      <c r="AD3945" s="444"/>
      <c r="AG3945" s="441"/>
      <c r="AH3945" s="441"/>
      <c r="AI3945" s="443"/>
      <c r="AL3945" s="441"/>
      <c r="AN3945" s="441"/>
      <c r="AO3945" s="443"/>
      <c r="AP3945" s="441"/>
      <c r="AQ3945" s="441"/>
      <c r="AR3945" s="441"/>
      <c r="AS3945" s="441"/>
      <c r="AT3945" s="441"/>
      <c r="AU3945" s="441"/>
      <c r="AV3945" s="443"/>
      <c r="AW3945" s="442"/>
      <c r="AY3945" s="441"/>
      <c r="BC3945" s="441"/>
      <c r="BD3945" s="441"/>
      <c r="BE3945" s="441"/>
      <c r="BF3945" s="441"/>
      <c r="BG3945" s="441"/>
      <c r="BH3945" s="441"/>
      <c r="BI3945" s="441"/>
      <c r="BJ3945" s="441"/>
      <c r="BK3945" s="441"/>
    </row>
    <row r="3946" spans="1:63" x14ac:dyDescent="0.25">
      <c r="A3946" s="443"/>
      <c r="B3946" s="438"/>
      <c r="C3946" s="441"/>
      <c r="D3946" s="441"/>
      <c r="E3946" s="441"/>
      <c r="I3946" s="442"/>
      <c r="Q3946" s="443"/>
      <c r="S3946" s="443"/>
      <c r="T3946" s="441"/>
      <c r="U3946" s="444"/>
      <c r="V3946" s="438"/>
      <c r="W3946" s="443"/>
      <c r="X3946" s="443"/>
      <c r="Y3946" s="441"/>
      <c r="Z3946" s="445"/>
      <c r="AA3946" s="441"/>
      <c r="AB3946" s="443"/>
      <c r="AC3946" s="441"/>
      <c r="AD3946" s="444"/>
      <c r="AG3946" s="441"/>
      <c r="AH3946" s="441"/>
      <c r="AI3946" s="443"/>
      <c r="AL3946" s="441"/>
      <c r="AN3946" s="441"/>
      <c r="AO3946" s="443"/>
      <c r="AP3946" s="441"/>
      <c r="AQ3946" s="441"/>
      <c r="AR3946" s="441"/>
      <c r="AS3946" s="441"/>
      <c r="AT3946" s="441"/>
      <c r="AU3946" s="441"/>
      <c r="AV3946" s="443"/>
      <c r="AW3946" s="442"/>
      <c r="AY3946" s="441"/>
      <c r="BC3946" s="441"/>
      <c r="BD3946" s="441"/>
      <c r="BE3946" s="441"/>
      <c r="BF3946" s="441"/>
      <c r="BG3946" s="441"/>
      <c r="BH3946" s="441"/>
      <c r="BI3946" s="441"/>
      <c r="BJ3946" s="441"/>
      <c r="BK3946" s="441"/>
    </row>
    <row r="3947" spans="1:63" x14ac:dyDescent="0.25">
      <c r="A3947" s="443"/>
      <c r="B3947" s="438"/>
      <c r="C3947" s="441"/>
      <c r="D3947" s="441"/>
      <c r="E3947" s="441"/>
      <c r="I3947" s="442"/>
      <c r="Q3947" s="443"/>
      <c r="S3947" s="443"/>
      <c r="T3947" s="441"/>
      <c r="U3947" s="444"/>
      <c r="V3947" s="438"/>
      <c r="W3947" s="443"/>
      <c r="X3947" s="443"/>
      <c r="Y3947" s="441"/>
      <c r="Z3947" s="445"/>
      <c r="AA3947" s="441"/>
      <c r="AB3947" s="443"/>
      <c r="AC3947" s="441"/>
      <c r="AD3947" s="444"/>
      <c r="AG3947" s="441"/>
      <c r="AH3947" s="441"/>
      <c r="AI3947" s="443"/>
      <c r="AL3947" s="441"/>
      <c r="AN3947" s="441"/>
      <c r="AO3947" s="443"/>
      <c r="AP3947" s="441"/>
      <c r="AQ3947" s="441"/>
      <c r="AR3947" s="441"/>
      <c r="AS3947" s="441"/>
      <c r="AT3947" s="441"/>
      <c r="AU3947" s="441"/>
      <c r="AV3947" s="443"/>
      <c r="AW3947" s="442"/>
      <c r="AY3947" s="441"/>
      <c r="BC3947" s="441"/>
      <c r="BD3947" s="441"/>
      <c r="BE3947" s="441"/>
      <c r="BF3947" s="441"/>
      <c r="BG3947" s="441"/>
      <c r="BH3947" s="441"/>
      <c r="BI3947" s="441"/>
      <c r="BJ3947" s="441"/>
      <c r="BK3947" s="441"/>
    </row>
    <row r="3948" spans="1:63" x14ac:dyDescent="0.25">
      <c r="A3948" s="443"/>
      <c r="B3948" s="438"/>
      <c r="C3948" s="441"/>
      <c r="D3948" s="441"/>
      <c r="E3948" s="441"/>
      <c r="I3948" s="442"/>
      <c r="Q3948" s="443"/>
      <c r="S3948" s="443"/>
      <c r="T3948" s="441"/>
      <c r="U3948" s="444"/>
      <c r="V3948" s="438"/>
      <c r="W3948" s="443"/>
      <c r="X3948" s="443"/>
      <c r="Y3948" s="441"/>
      <c r="Z3948" s="445"/>
      <c r="AA3948" s="441"/>
      <c r="AB3948" s="443"/>
      <c r="AC3948" s="441"/>
      <c r="AD3948" s="444"/>
      <c r="AG3948" s="441"/>
      <c r="AH3948" s="441"/>
      <c r="AI3948" s="443"/>
      <c r="AL3948" s="441"/>
      <c r="AN3948" s="441"/>
      <c r="AO3948" s="443"/>
      <c r="AP3948" s="441"/>
      <c r="AQ3948" s="441"/>
      <c r="AR3948" s="441"/>
      <c r="AS3948" s="441"/>
      <c r="AT3948" s="441"/>
      <c r="AU3948" s="441"/>
      <c r="AV3948" s="443"/>
      <c r="AW3948" s="442"/>
      <c r="AY3948" s="441"/>
      <c r="BC3948" s="441"/>
      <c r="BD3948" s="441"/>
      <c r="BE3948" s="441"/>
      <c r="BF3948" s="441"/>
      <c r="BG3948" s="441"/>
      <c r="BH3948" s="441"/>
      <c r="BI3948" s="441"/>
      <c r="BJ3948" s="441"/>
      <c r="BK3948" s="441"/>
    </row>
    <row r="3949" spans="1:63" x14ac:dyDescent="0.25">
      <c r="A3949" s="443"/>
      <c r="B3949" s="438"/>
      <c r="C3949" s="441"/>
      <c r="D3949" s="441"/>
      <c r="E3949" s="441"/>
      <c r="I3949" s="442"/>
      <c r="Q3949" s="443"/>
      <c r="S3949" s="443"/>
      <c r="T3949" s="441"/>
      <c r="U3949" s="444"/>
      <c r="V3949" s="438"/>
      <c r="W3949" s="443"/>
      <c r="X3949" s="443"/>
      <c r="Y3949" s="441"/>
      <c r="Z3949" s="445"/>
      <c r="AA3949" s="441"/>
      <c r="AB3949" s="443"/>
      <c r="AC3949" s="441"/>
      <c r="AD3949" s="444"/>
      <c r="AG3949" s="441"/>
      <c r="AH3949" s="441"/>
      <c r="AI3949" s="443"/>
      <c r="AL3949" s="441"/>
      <c r="AN3949" s="441"/>
      <c r="AO3949" s="443"/>
      <c r="AP3949" s="441"/>
      <c r="AQ3949" s="441"/>
      <c r="AR3949" s="441"/>
      <c r="AS3949" s="441"/>
      <c r="AT3949" s="441"/>
      <c r="AU3949" s="441"/>
      <c r="AV3949" s="443"/>
      <c r="AW3949" s="442"/>
      <c r="AY3949" s="441"/>
      <c r="BC3949" s="441"/>
      <c r="BD3949" s="441"/>
      <c r="BE3949" s="441"/>
      <c r="BF3949" s="441"/>
      <c r="BG3949" s="441"/>
      <c r="BH3949" s="441"/>
      <c r="BI3949" s="441"/>
      <c r="BJ3949" s="441"/>
      <c r="BK3949" s="441"/>
    </row>
    <row r="3950" spans="1:63" x14ac:dyDescent="0.25">
      <c r="A3950" s="443"/>
      <c r="B3950" s="438"/>
      <c r="C3950" s="441"/>
      <c r="D3950" s="441"/>
      <c r="E3950" s="441"/>
      <c r="I3950" s="442"/>
      <c r="Q3950" s="443"/>
      <c r="S3950" s="443"/>
      <c r="T3950" s="441"/>
      <c r="U3950" s="444"/>
      <c r="V3950" s="438"/>
      <c r="W3950" s="443"/>
      <c r="X3950" s="443"/>
      <c r="Y3950" s="441"/>
      <c r="Z3950" s="445"/>
      <c r="AA3950" s="441"/>
      <c r="AB3950" s="443"/>
      <c r="AC3950" s="441"/>
      <c r="AD3950" s="444"/>
      <c r="AG3950" s="441"/>
      <c r="AH3950" s="441"/>
      <c r="AI3950" s="443"/>
      <c r="AL3950" s="441"/>
      <c r="AN3950" s="441"/>
      <c r="AO3950" s="443"/>
      <c r="AP3950" s="441"/>
      <c r="AQ3950" s="441"/>
      <c r="AR3950" s="441"/>
      <c r="AS3950" s="441"/>
      <c r="AT3950" s="441"/>
      <c r="AU3950" s="441"/>
      <c r="AV3950" s="443"/>
      <c r="AW3950" s="442"/>
      <c r="AY3950" s="441"/>
      <c r="BC3950" s="441"/>
      <c r="BD3950" s="441"/>
      <c r="BE3950" s="441"/>
      <c r="BF3950" s="441"/>
      <c r="BG3950" s="441"/>
      <c r="BH3950" s="441"/>
      <c r="BI3950" s="441"/>
      <c r="BJ3950" s="441"/>
      <c r="BK3950" s="441"/>
    </row>
    <row r="3951" spans="1:63" x14ac:dyDescent="0.25">
      <c r="A3951" s="443"/>
      <c r="B3951" s="438"/>
      <c r="C3951" s="441"/>
      <c r="D3951" s="441"/>
      <c r="E3951" s="441"/>
      <c r="I3951" s="442"/>
      <c r="Q3951" s="443"/>
      <c r="S3951" s="443"/>
      <c r="T3951" s="441"/>
      <c r="U3951" s="444"/>
      <c r="V3951" s="438"/>
      <c r="W3951" s="443"/>
      <c r="X3951" s="443"/>
      <c r="Y3951" s="441"/>
      <c r="Z3951" s="445"/>
      <c r="AA3951" s="441"/>
      <c r="AB3951" s="443"/>
      <c r="AC3951" s="441"/>
      <c r="AD3951" s="444"/>
      <c r="AG3951" s="441"/>
      <c r="AH3951" s="441"/>
      <c r="AI3951" s="443"/>
      <c r="AL3951" s="441"/>
      <c r="AN3951" s="441"/>
      <c r="AO3951" s="443"/>
      <c r="AP3951" s="441"/>
      <c r="AQ3951" s="441"/>
      <c r="AR3951" s="441"/>
      <c r="AS3951" s="441"/>
      <c r="AT3951" s="441"/>
      <c r="AU3951" s="441"/>
      <c r="AV3951" s="443"/>
      <c r="AW3951" s="442"/>
      <c r="AY3951" s="441"/>
      <c r="BC3951" s="441"/>
      <c r="BD3951" s="441"/>
      <c r="BE3951" s="441"/>
      <c r="BF3951" s="441"/>
      <c r="BG3951" s="441"/>
      <c r="BH3951" s="441"/>
      <c r="BI3951" s="441"/>
      <c r="BJ3951" s="441"/>
      <c r="BK3951" s="441"/>
    </row>
    <row r="3952" spans="1:63" x14ac:dyDescent="0.25">
      <c r="A3952" s="443"/>
      <c r="B3952" s="438"/>
      <c r="C3952" s="441"/>
      <c r="D3952" s="441"/>
      <c r="E3952" s="441"/>
      <c r="I3952" s="442"/>
      <c r="Q3952" s="443"/>
      <c r="S3952" s="443"/>
      <c r="T3952" s="441"/>
      <c r="U3952" s="444"/>
      <c r="V3952" s="438"/>
      <c r="W3952" s="443"/>
      <c r="X3952" s="443"/>
      <c r="Y3952" s="441"/>
      <c r="Z3952" s="445"/>
      <c r="AA3952" s="441"/>
      <c r="AB3952" s="443"/>
      <c r="AC3952" s="441"/>
      <c r="AD3952" s="444"/>
      <c r="AG3952" s="441"/>
      <c r="AH3952" s="441"/>
      <c r="AI3952" s="443"/>
      <c r="AL3952" s="441"/>
      <c r="AN3952" s="441"/>
      <c r="AO3952" s="443"/>
      <c r="AP3952" s="441"/>
      <c r="AQ3952" s="441"/>
      <c r="AR3952" s="441"/>
      <c r="AS3952" s="441"/>
      <c r="AT3952" s="441"/>
      <c r="AU3952" s="441"/>
      <c r="AV3952" s="443"/>
      <c r="AW3952" s="442"/>
      <c r="AY3952" s="441"/>
      <c r="BC3952" s="441"/>
      <c r="BD3952" s="441"/>
      <c r="BE3952" s="441"/>
      <c r="BF3952" s="441"/>
      <c r="BG3952" s="441"/>
      <c r="BH3952" s="441"/>
      <c r="BI3952" s="441"/>
      <c r="BJ3952" s="441"/>
      <c r="BK3952" s="441"/>
    </row>
    <row r="3953" spans="1:63" x14ac:dyDescent="0.25">
      <c r="A3953" s="443"/>
      <c r="B3953" s="438"/>
      <c r="C3953" s="441"/>
      <c r="D3953" s="441"/>
      <c r="E3953" s="441"/>
      <c r="I3953" s="442"/>
      <c r="Q3953" s="443"/>
      <c r="S3953" s="443"/>
      <c r="T3953" s="441"/>
      <c r="U3953" s="444"/>
      <c r="V3953" s="438"/>
      <c r="W3953" s="443"/>
      <c r="X3953" s="443"/>
      <c r="Y3953" s="441"/>
      <c r="Z3953" s="445"/>
      <c r="AA3953" s="441"/>
      <c r="AB3953" s="443"/>
      <c r="AC3953" s="441"/>
      <c r="AD3953" s="444"/>
      <c r="AG3953" s="441"/>
      <c r="AH3953" s="441"/>
      <c r="AI3953" s="443"/>
      <c r="AL3953" s="441"/>
      <c r="AN3953" s="441"/>
      <c r="AO3953" s="443"/>
      <c r="AP3953" s="441"/>
      <c r="AQ3953" s="441"/>
      <c r="AR3953" s="441"/>
      <c r="AS3953" s="441"/>
      <c r="AT3953" s="441"/>
      <c r="AU3953" s="441"/>
      <c r="AV3953" s="443"/>
      <c r="AW3953" s="442"/>
      <c r="AY3953" s="441"/>
      <c r="BC3953" s="441"/>
      <c r="BD3953" s="441"/>
      <c r="BE3953" s="441"/>
      <c r="BF3953" s="441"/>
      <c r="BG3953" s="441"/>
      <c r="BH3953" s="441"/>
      <c r="BI3953" s="441"/>
      <c r="BJ3953" s="441"/>
      <c r="BK3953" s="441"/>
    </row>
    <row r="3954" spans="1:63" x14ac:dyDescent="0.25">
      <c r="A3954" s="443"/>
      <c r="B3954" s="438"/>
      <c r="C3954" s="441"/>
      <c r="D3954" s="441"/>
      <c r="E3954" s="441"/>
      <c r="I3954" s="442"/>
      <c r="Q3954" s="443"/>
      <c r="S3954" s="443"/>
      <c r="T3954" s="441"/>
      <c r="U3954" s="444"/>
      <c r="V3954" s="438"/>
      <c r="W3954" s="443"/>
      <c r="X3954" s="443"/>
      <c r="Y3954" s="441"/>
      <c r="Z3954" s="445"/>
      <c r="AA3954" s="441"/>
      <c r="AB3954" s="443"/>
      <c r="AC3954" s="441"/>
      <c r="AD3954" s="444"/>
      <c r="AG3954" s="441"/>
      <c r="AH3954" s="441"/>
      <c r="AI3954" s="443"/>
      <c r="AL3954" s="441"/>
      <c r="AN3954" s="441"/>
      <c r="AO3954" s="443"/>
      <c r="AP3954" s="441"/>
      <c r="AQ3954" s="441"/>
      <c r="AR3954" s="441"/>
      <c r="AS3954" s="441"/>
      <c r="AT3954" s="441"/>
      <c r="AU3954" s="441"/>
      <c r="AV3954" s="443"/>
      <c r="AW3954" s="442"/>
      <c r="AY3954" s="441"/>
      <c r="BC3954" s="441"/>
      <c r="BD3954" s="441"/>
      <c r="BE3954" s="441"/>
      <c r="BF3954" s="441"/>
      <c r="BG3954" s="441"/>
      <c r="BH3954" s="441"/>
      <c r="BI3954" s="441"/>
      <c r="BJ3954" s="441"/>
      <c r="BK3954" s="441"/>
    </row>
    <row r="3955" spans="1:63" x14ac:dyDescent="0.25">
      <c r="A3955" s="443"/>
      <c r="B3955" s="438"/>
      <c r="C3955" s="441"/>
      <c r="D3955" s="441"/>
      <c r="E3955" s="441"/>
      <c r="I3955" s="442"/>
      <c r="Q3955" s="443"/>
      <c r="S3955" s="443"/>
      <c r="T3955" s="441"/>
      <c r="U3955" s="444"/>
      <c r="V3955" s="438"/>
      <c r="W3955" s="443"/>
      <c r="X3955" s="443"/>
      <c r="Y3955" s="441"/>
      <c r="Z3955" s="445"/>
      <c r="AA3955" s="441"/>
      <c r="AB3955" s="443"/>
      <c r="AC3955" s="441"/>
      <c r="AD3955" s="444"/>
      <c r="AG3955" s="441"/>
      <c r="AH3955" s="441"/>
      <c r="AI3955" s="443"/>
      <c r="AL3955" s="441"/>
      <c r="AN3955" s="441"/>
      <c r="AO3955" s="443"/>
      <c r="AP3955" s="441"/>
      <c r="AQ3955" s="441"/>
      <c r="AR3955" s="441"/>
      <c r="AS3955" s="441"/>
      <c r="AT3955" s="441"/>
      <c r="AU3955" s="441"/>
      <c r="AV3955" s="443"/>
      <c r="AW3955" s="442"/>
      <c r="AY3955" s="441"/>
      <c r="BC3955" s="441"/>
      <c r="BD3955" s="441"/>
      <c r="BE3955" s="441"/>
      <c r="BF3955" s="441"/>
      <c r="BG3955" s="441"/>
      <c r="BH3955" s="441"/>
      <c r="BI3955" s="441"/>
      <c r="BJ3955" s="441"/>
      <c r="BK3955" s="441"/>
    </row>
    <row r="3956" spans="1:63" x14ac:dyDescent="0.25">
      <c r="A3956" s="443"/>
      <c r="B3956" s="438"/>
      <c r="C3956" s="441"/>
      <c r="D3956" s="441"/>
      <c r="E3956" s="441"/>
      <c r="I3956" s="442"/>
      <c r="Q3956" s="443"/>
      <c r="S3956" s="443"/>
      <c r="T3956" s="441"/>
      <c r="U3956" s="444"/>
      <c r="V3956" s="438"/>
      <c r="W3956" s="443"/>
      <c r="X3956" s="443"/>
      <c r="Y3956" s="441"/>
      <c r="Z3956" s="445"/>
      <c r="AA3956" s="441"/>
      <c r="AB3956" s="443"/>
      <c r="AC3956" s="441"/>
      <c r="AD3956" s="444"/>
      <c r="AG3956" s="441"/>
      <c r="AH3956" s="441"/>
      <c r="AI3956" s="443"/>
      <c r="AL3956" s="441"/>
      <c r="AN3956" s="441"/>
      <c r="AO3956" s="443"/>
      <c r="AP3956" s="441"/>
      <c r="AQ3956" s="441"/>
      <c r="AR3956" s="441"/>
      <c r="AS3956" s="441"/>
      <c r="AT3956" s="441"/>
      <c r="AU3956" s="441"/>
      <c r="AV3956" s="443"/>
      <c r="AW3956" s="442"/>
      <c r="AY3956" s="441"/>
      <c r="BC3956" s="441"/>
      <c r="BD3956" s="441"/>
      <c r="BE3956" s="441"/>
      <c r="BF3956" s="441"/>
      <c r="BG3956" s="441"/>
      <c r="BH3956" s="441"/>
      <c r="BI3956" s="441"/>
      <c r="BJ3956" s="441"/>
      <c r="BK3956" s="441"/>
    </row>
    <row r="3957" spans="1:63" x14ac:dyDescent="0.25">
      <c r="A3957" s="443"/>
      <c r="B3957" s="438"/>
      <c r="C3957" s="441"/>
      <c r="D3957" s="441"/>
      <c r="E3957" s="441"/>
      <c r="I3957" s="442"/>
      <c r="Q3957" s="443"/>
      <c r="S3957" s="443"/>
      <c r="T3957" s="441"/>
      <c r="U3957" s="444"/>
      <c r="V3957" s="438"/>
      <c r="W3957" s="443"/>
      <c r="X3957" s="443"/>
      <c r="Y3957" s="441"/>
      <c r="Z3957" s="445"/>
      <c r="AA3957" s="441"/>
      <c r="AB3957" s="443"/>
      <c r="AC3957" s="441"/>
      <c r="AD3957" s="444"/>
      <c r="AG3957" s="441"/>
      <c r="AH3957" s="441"/>
      <c r="AI3957" s="443"/>
      <c r="AL3957" s="441"/>
      <c r="AN3957" s="441"/>
      <c r="AO3957" s="443"/>
      <c r="AP3957" s="441"/>
      <c r="AQ3957" s="441"/>
      <c r="AR3957" s="441"/>
      <c r="AS3957" s="441"/>
      <c r="AT3957" s="441"/>
      <c r="AU3957" s="441"/>
      <c r="AV3957" s="443"/>
      <c r="AW3957" s="442"/>
      <c r="AY3957" s="441"/>
      <c r="BC3957" s="441"/>
      <c r="BD3957" s="441"/>
      <c r="BE3957" s="441"/>
      <c r="BF3957" s="441"/>
      <c r="BG3957" s="441"/>
      <c r="BH3957" s="441"/>
      <c r="BI3957" s="441"/>
      <c r="BJ3957" s="441"/>
      <c r="BK3957" s="441"/>
    </row>
    <row r="3958" spans="1:63" x14ac:dyDescent="0.25">
      <c r="A3958" s="443"/>
      <c r="B3958" s="438"/>
      <c r="C3958" s="441"/>
      <c r="D3958" s="441"/>
      <c r="E3958" s="441"/>
      <c r="I3958" s="442"/>
      <c r="Q3958" s="443"/>
      <c r="S3958" s="443"/>
      <c r="T3958" s="441"/>
      <c r="U3958" s="444"/>
      <c r="V3958" s="438"/>
      <c r="W3958" s="443"/>
      <c r="X3958" s="443"/>
      <c r="Y3958" s="441"/>
      <c r="Z3958" s="445"/>
      <c r="AA3958" s="441"/>
      <c r="AB3958" s="443"/>
      <c r="AC3958" s="441"/>
      <c r="AD3958" s="444"/>
      <c r="AG3958" s="441"/>
      <c r="AH3958" s="441"/>
      <c r="AI3958" s="443"/>
      <c r="AL3958" s="441"/>
      <c r="AN3958" s="441"/>
      <c r="AO3958" s="443"/>
      <c r="AP3958" s="441"/>
      <c r="AQ3958" s="441"/>
      <c r="AR3958" s="441"/>
      <c r="AS3958" s="441"/>
      <c r="AT3958" s="441"/>
      <c r="AU3958" s="441"/>
      <c r="AV3958" s="443"/>
      <c r="AW3958" s="442"/>
      <c r="AY3958" s="441"/>
      <c r="BC3958" s="441"/>
      <c r="BD3958" s="441"/>
      <c r="BE3958" s="441"/>
      <c r="BF3958" s="441"/>
      <c r="BG3958" s="441"/>
      <c r="BH3958" s="441"/>
      <c r="BI3958" s="441"/>
      <c r="BJ3958" s="441"/>
      <c r="BK3958" s="441"/>
    </row>
    <row r="3959" spans="1:63" x14ac:dyDescent="0.25">
      <c r="A3959" s="443"/>
      <c r="B3959" s="438"/>
      <c r="C3959" s="441"/>
      <c r="D3959" s="441"/>
      <c r="E3959" s="441"/>
      <c r="I3959" s="442"/>
      <c r="Q3959" s="443"/>
      <c r="S3959" s="443"/>
      <c r="T3959" s="441"/>
      <c r="U3959" s="444"/>
      <c r="V3959" s="438"/>
      <c r="W3959" s="443"/>
      <c r="X3959" s="443"/>
      <c r="Y3959" s="441"/>
      <c r="Z3959" s="445"/>
      <c r="AA3959" s="441"/>
      <c r="AB3959" s="443"/>
      <c r="AC3959" s="441"/>
      <c r="AD3959" s="444"/>
      <c r="AG3959" s="441"/>
      <c r="AH3959" s="441"/>
      <c r="AI3959" s="443"/>
      <c r="AL3959" s="441"/>
      <c r="AN3959" s="441"/>
      <c r="AO3959" s="443"/>
      <c r="AP3959" s="441"/>
      <c r="AQ3959" s="441"/>
      <c r="AR3959" s="441"/>
      <c r="AS3959" s="441"/>
      <c r="AT3959" s="441"/>
      <c r="AU3959" s="441"/>
      <c r="AV3959" s="443"/>
      <c r="AW3959" s="442"/>
      <c r="AY3959" s="441"/>
      <c r="BC3959" s="441"/>
      <c r="BD3959" s="441"/>
      <c r="BE3959" s="441"/>
      <c r="BF3959" s="441"/>
      <c r="BG3959" s="441"/>
      <c r="BH3959" s="441"/>
      <c r="BI3959" s="441"/>
      <c r="BJ3959" s="441"/>
      <c r="BK3959" s="441"/>
    </row>
    <row r="3960" spans="1:63" x14ac:dyDescent="0.25">
      <c r="A3960" s="443"/>
      <c r="B3960" s="438"/>
      <c r="C3960" s="441"/>
      <c r="D3960" s="441"/>
      <c r="E3960" s="441"/>
      <c r="I3960" s="442"/>
      <c r="Q3960" s="443"/>
      <c r="S3960" s="443"/>
      <c r="T3960" s="441"/>
      <c r="U3960" s="444"/>
      <c r="V3960" s="438"/>
      <c r="W3960" s="443"/>
      <c r="X3960" s="443"/>
      <c r="Y3960" s="441"/>
      <c r="Z3960" s="445"/>
      <c r="AA3960" s="441"/>
      <c r="AB3960" s="443"/>
      <c r="AC3960" s="441"/>
      <c r="AD3960" s="444"/>
      <c r="AG3960" s="441"/>
      <c r="AH3960" s="441"/>
      <c r="AI3960" s="443"/>
      <c r="AL3960" s="441"/>
      <c r="AN3960" s="441"/>
      <c r="AO3960" s="443"/>
      <c r="AP3960" s="441"/>
      <c r="AQ3960" s="441"/>
      <c r="AR3960" s="441"/>
      <c r="AS3960" s="441"/>
      <c r="AT3960" s="441"/>
      <c r="AU3960" s="441"/>
      <c r="AV3960" s="443"/>
      <c r="AW3960" s="442"/>
      <c r="AY3960" s="441"/>
      <c r="BC3960" s="441"/>
      <c r="BD3960" s="441"/>
      <c r="BE3960" s="441"/>
      <c r="BF3960" s="441"/>
      <c r="BG3960" s="441"/>
      <c r="BH3960" s="441"/>
      <c r="BI3960" s="441"/>
      <c r="BJ3960" s="441"/>
      <c r="BK3960" s="441"/>
    </row>
    <row r="3961" spans="1:63" x14ac:dyDescent="0.25">
      <c r="A3961" s="443"/>
      <c r="B3961" s="438"/>
      <c r="C3961" s="441"/>
      <c r="D3961" s="441"/>
      <c r="E3961" s="441"/>
      <c r="I3961" s="442"/>
      <c r="Q3961" s="443"/>
      <c r="S3961" s="443"/>
      <c r="T3961" s="441"/>
      <c r="U3961" s="444"/>
      <c r="V3961" s="438"/>
      <c r="W3961" s="443"/>
      <c r="X3961" s="443"/>
      <c r="Y3961" s="441"/>
      <c r="Z3961" s="445"/>
      <c r="AA3961" s="441"/>
      <c r="AB3961" s="443"/>
      <c r="AC3961" s="441"/>
      <c r="AD3961" s="444"/>
      <c r="AG3961" s="441"/>
      <c r="AH3961" s="441"/>
      <c r="AI3961" s="443"/>
      <c r="AL3961" s="441"/>
      <c r="AN3961" s="441"/>
      <c r="AO3961" s="443"/>
      <c r="AP3961" s="441"/>
      <c r="AQ3961" s="441"/>
      <c r="AR3961" s="441"/>
      <c r="AS3961" s="441"/>
      <c r="AT3961" s="441"/>
      <c r="AU3961" s="441"/>
      <c r="AV3961" s="443"/>
      <c r="AW3961" s="442"/>
      <c r="AY3961" s="441"/>
      <c r="BC3961" s="441"/>
      <c r="BD3961" s="441"/>
      <c r="BE3961" s="441"/>
      <c r="BF3961" s="441"/>
      <c r="BG3961" s="441"/>
      <c r="BH3961" s="441"/>
      <c r="BI3961" s="441"/>
      <c r="BJ3961" s="441"/>
      <c r="BK3961" s="441"/>
    </row>
    <row r="3962" spans="1:63" x14ac:dyDescent="0.25">
      <c r="A3962" s="443"/>
      <c r="B3962" s="438"/>
      <c r="C3962" s="441"/>
      <c r="D3962" s="441"/>
      <c r="E3962" s="441"/>
      <c r="I3962" s="442"/>
      <c r="Q3962" s="443"/>
      <c r="S3962" s="443"/>
      <c r="T3962" s="441"/>
      <c r="U3962" s="444"/>
      <c r="V3962" s="438"/>
      <c r="W3962" s="443"/>
      <c r="X3962" s="443"/>
      <c r="Y3962" s="441"/>
      <c r="Z3962" s="445"/>
      <c r="AA3962" s="441"/>
      <c r="AB3962" s="443"/>
      <c r="AC3962" s="441"/>
      <c r="AD3962" s="444"/>
      <c r="AG3962" s="441"/>
      <c r="AH3962" s="441"/>
      <c r="AI3962" s="443"/>
      <c r="AL3962" s="441"/>
      <c r="AN3962" s="441"/>
      <c r="AO3962" s="443"/>
      <c r="AP3962" s="441"/>
      <c r="AQ3962" s="441"/>
      <c r="AR3962" s="441"/>
      <c r="AS3962" s="441"/>
      <c r="AT3962" s="441"/>
      <c r="AU3962" s="441"/>
      <c r="AV3962" s="443"/>
      <c r="AW3962" s="442"/>
      <c r="AY3962" s="441"/>
      <c r="BC3962" s="441"/>
      <c r="BD3962" s="441"/>
      <c r="BE3962" s="441"/>
      <c r="BF3962" s="441"/>
      <c r="BG3962" s="441"/>
      <c r="BH3962" s="441"/>
      <c r="BI3962" s="441"/>
      <c r="BJ3962" s="441"/>
      <c r="BK3962" s="441"/>
    </row>
    <row r="3963" spans="1:63" x14ac:dyDescent="0.25">
      <c r="A3963" s="443"/>
      <c r="B3963" s="438"/>
      <c r="C3963" s="441"/>
      <c r="D3963" s="441"/>
      <c r="E3963" s="441"/>
      <c r="I3963" s="442"/>
      <c r="Q3963" s="443"/>
      <c r="S3963" s="443"/>
      <c r="T3963" s="441"/>
      <c r="U3963" s="444"/>
      <c r="V3963" s="438"/>
      <c r="W3963" s="443"/>
      <c r="X3963" s="443"/>
      <c r="Y3963" s="441"/>
      <c r="Z3963" s="445"/>
      <c r="AA3963" s="441"/>
      <c r="AB3963" s="443"/>
      <c r="AC3963" s="441"/>
      <c r="AD3963" s="444"/>
      <c r="AG3963" s="441"/>
      <c r="AH3963" s="441"/>
      <c r="AI3963" s="443"/>
      <c r="AL3963" s="441"/>
      <c r="AN3963" s="441"/>
      <c r="AO3963" s="443"/>
      <c r="AP3963" s="441"/>
      <c r="AQ3963" s="441"/>
      <c r="AR3963" s="441"/>
      <c r="AS3963" s="441"/>
      <c r="AT3963" s="441"/>
      <c r="AU3963" s="441"/>
      <c r="AV3963" s="443"/>
      <c r="AW3963" s="442"/>
      <c r="AY3963" s="441"/>
      <c r="BC3963" s="441"/>
      <c r="BD3963" s="441"/>
      <c r="BE3963" s="441"/>
      <c r="BF3963" s="441"/>
      <c r="BG3963" s="441"/>
      <c r="BH3963" s="441"/>
      <c r="BI3963" s="441"/>
      <c r="BJ3963" s="441"/>
      <c r="BK3963" s="441"/>
    </row>
    <row r="3964" spans="1:63" x14ac:dyDescent="0.25">
      <c r="A3964" s="443"/>
      <c r="B3964" s="438"/>
      <c r="C3964" s="441"/>
      <c r="D3964" s="441"/>
      <c r="E3964" s="441"/>
      <c r="I3964" s="442"/>
      <c r="Q3964" s="443"/>
      <c r="S3964" s="443"/>
      <c r="T3964" s="441"/>
      <c r="U3964" s="444"/>
      <c r="V3964" s="438"/>
      <c r="W3964" s="443"/>
      <c r="X3964" s="443"/>
      <c r="Y3964" s="441"/>
      <c r="Z3964" s="445"/>
      <c r="AA3964" s="441"/>
      <c r="AB3964" s="443"/>
      <c r="AC3964" s="441"/>
      <c r="AD3964" s="444"/>
      <c r="AG3964" s="441"/>
      <c r="AH3964" s="441"/>
      <c r="AI3964" s="443"/>
      <c r="AL3964" s="441"/>
      <c r="AN3964" s="441"/>
      <c r="AO3964" s="443"/>
      <c r="AP3964" s="441"/>
      <c r="AQ3964" s="441"/>
      <c r="AR3964" s="441"/>
      <c r="AS3964" s="441"/>
      <c r="AT3964" s="441"/>
      <c r="AU3964" s="441"/>
      <c r="AV3964" s="443"/>
      <c r="AW3964" s="442"/>
      <c r="AY3964" s="441"/>
      <c r="BC3964" s="441"/>
      <c r="BD3964" s="441"/>
      <c r="BE3964" s="441"/>
      <c r="BF3964" s="441"/>
      <c r="BG3964" s="441"/>
      <c r="BH3964" s="441"/>
      <c r="BI3964" s="441"/>
      <c r="BJ3964" s="441"/>
      <c r="BK3964" s="441"/>
    </row>
    <row r="3965" spans="1:63" x14ac:dyDescent="0.25">
      <c r="A3965" s="443"/>
      <c r="B3965" s="438"/>
      <c r="C3965" s="441"/>
      <c r="D3965" s="441"/>
      <c r="E3965" s="441"/>
      <c r="I3965" s="442"/>
      <c r="Q3965" s="443"/>
      <c r="S3965" s="443"/>
      <c r="T3965" s="441"/>
      <c r="U3965" s="444"/>
      <c r="V3965" s="438"/>
      <c r="W3965" s="443"/>
      <c r="X3965" s="443"/>
      <c r="Y3965" s="441"/>
      <c r="Z3965" s="445"/>
      <c r="AA3965" s="441"/>
      <c r="AB3965" s="443"/>
      <c r="AC3965" s="441"/>
      <c r="AD3965" s="444"/>
      <c r="AG3965" s="441"/>
      <c r="AH3965" s="441"/>
      <c r="AI3965" s="443"/>
      <c r="AL3965" s="441"/>
      <c r="AN3965" s="441"/>
      <c r="AO3965" s="443"/>
      <c r="AP3965" s="441"/>
      <c r="AQ3965" s="441"/>
      <c r="AR3965" s="441"/>
      <c r="AS3965" s="441"/>
      <c r="AT3965" s="441"/>
      <c r="AU3965" s="441"/>
      <c r="AV3965" s="443"/>
      <c r="AW3965" s="442"/>
      <c r="AY3965" s="441"/>
      <c r="BC3965" s="441"/>
      <c r="BD3965" s="441"/>
      <c r="BE3965" s="441"/>
      <c r="BF3965" s="441"/>
      <c r="BG3965" s="441"/>
      <c r="BH3965" s="441"/>
      <c r="BI3965" s="441"/>
      <c r="BJ3965" s="441"/>
      <c r="BK3965" s="441"/>
    </row>
    <row r="3966" spans="1:63" x14ac:dyDescent="0.25">
      <c r="A3966" s="443"/>
      <c r="B3966" s="438"/>
      <c r="C3966" s="441"/>
      <c r="D3966" s="441"/>
      <c r="E3966" s="441"/>
      <c r="I3966" s="442"/>
      <c r="Q3966" s="443"/>
      <c r="S3966" s="443"/>
      <c r="T3966" s="441"/>
      <c r="U3966" s="444"/>
      <c r="V3966" s="438"/>
      <c r="W3966" s="443"/>
      <c r="X3966" s="443"/>
      <c r="Y3966" s="441"/>
      <c r="Z3966" s="445"/>
      <c r="AA3966" s="441"/>
      <c r="AB3966" s="443"/>
      <c r="AC3966" s="441"/>
      <c r="AD3966" s="444"/>
      <c r="AG3966" s="441"/>
      <c r="AH3966" s="441"/>
      <c r="AI3966" s="443"/>
      <c r="AL3966" s="441"/>
      <c r="AN3966" s="441"/>
      <c r="AO3966" s="443"/>
      <c r="AP3966" s="441"/>
      <c r="AQ3966" s="441"/>
      <c r="AR3966" s="441"/>
      <c r="AS3966" s="441"/>
      <c r="AT3966" s="441"/>
      <c r="AU3966" s="441"/>
      <c r="AV3966" s="443"/>
      <c r="AW3966" s="442"/>
      <c r="AY3966" s="441"/>
      <c r="BC3966" s="441"/>
      <c r="BD3966" s="441"/>
      <c r="BE3966" s="441"/>
      <c r="BF3966" s="441"/>
      <c r="BG3966" s="441"/>
      <c r="BH3966" s="441"/>
      <c r="BI3966" s="441"/>
      <c r="BJ3966" s="441"/>
      <c r="BK3966" s="441"/>
    </row>
    <row r="3967" spans="1:63" x14ac:dyDescent="0.25">
      <c r="A3967" s="443"/>
      <c r="B3967" s="438"/>
      <c r="C3967" s="441"/>
      <c r="D3967" s="441"/>
      <c r="E3967" s="441"/>
      <c r="I3967" s="442"/>
      <c r="Q3967" s="443"/>
      <c r="S3967" s="443"/>
      <c r="T3967" s="441"/>
      <c r="U3967" s="444"/>
      <c r="V3967" s="438"/>
      <c r="W3967" s="443"/>
      <c r="X3967" s="443"/>
      <c r="Y3967" s="441"/>
      <c r="Z3967" s="445"/>
      <c r="AA3967" s="441"/>
      <c r="AB3967" s="443"/>
      <c r="AC3967" s="441"/>
      <c r="AD3967" s="444"/>
      <c r="AG3967" s="441"/>
      <c r="AH3967" s="441"/>
      <c r="AI3967" s="443"/>
      <c r="AL3967" s="441"/>
      <c r="AN3967" s="441"/>
      <c r="AO3967" s="443"/>
      <c r="AP3967" s="441"/>
      <c r="AQ3967" s="441"/>
      <c r="AR3967" s="441"/>
      <c r="AS3967" s="441"/>
      <c r="AT3967" s="441"/>
      <c r="AU3967" s="441"/>
      <c r="AV3967" s="443"/>
      <c r="AW3967" s="442"/>
      <c r="AY3967" s="441"/>
      <c r="BC3967" s="441"/>
      <c r="BD3967" s="441"/>
      <c r="BE3967" s="441"/>
      <c r="BF3967" s="441"/>
      <c r="BG3967" s="441"/>
      <c r="BH3967" s="441"/>
      <c r="BI3967" s="441"/>
      <c r="BJ3967" s="441"/>
      <c r="BK3967" s="441"/>
    </row>
    <row r="3968" spans="1:63" x14ac:dyDescent="0.25">
      <c r="A3968" s="443"/>
      <c r="B3968" s="438"/>
      <c r="C3968" s="441"/>
      <c r="D3968" s="441"/>
      <c r="E3968" s="441"/>
      <c r="I3968" s="442"/>
      <c r="Q3968" s="443"/>
      <c r="S3968" s="443"/>
      <c r="T3968" s="441"/>
      <c r="U3968" s="444"/>
      <c r="V3968" s="438"/>
      <c r="W3968" s="443"/>
      <c r="X3968" s="443"/>
      <c r="Y3968" s="441"/>
      <c r="Z3968" s="445"/>
      <c r="AA3968" s="441"/>
      <c r="AB3968" s="443"/>
      <c r="AC3968" s="441"/>
      <c r="AD3968" s="444"/>
      <c r="AG3968" s="441"/>
      <c r="AH3968" s="441"/>
      <c r="AI3968" s="443"/>
      <c r="AL3968" s="441"/>
      <c r="AN3968" s="441"/>
      <c r="AO3968" s="443"/>
      <c r="AP3968" s="441"/>
      <c r="AQ3968" s="441"/>
      <c r="AR3968" s="441"/>
      <c r="AS3968" s="441"/>
      <c r="AT3968" s="441"/>
      <c r="AU3968" s="441"/>
      <c r="AV3968" s="443"/>
      <c r="AW3968" s="442"/>
      <c r="AY3968" s="441"/>
      <c r="BC3968" s="441"/>
      <c r="BD3968" s="441"/>
      <c r="BE3968" s="441"/>
      <c r="BF3968" s="441"/>
      <c r="BG3968" s="441"/>
      <c r="BH3968" s="441"/>
      <c r="BI3968" s="441"/>
      <c r="BJ3968" s="441"/>
      <c r="BK3968" s="441"/>
    </row>
    <row r="3969" spans="1:63" x14ac:dyDescent="0.25">
      <c r="A3969" s="443"/>
      <c r="B3969" s="438"/>
      <c r="C3969" s="441"/>
      <c r="D3969" s="441"/>
      <c r="E3969" s="441"/>
      <c r="I3969" s="442"/>
      <c r="Q3969" s="443"/>
      <c r="S3969" s="443"/>
      <c r="T3969" s="441"/>
      <c r="U3969" s="444"/>
      <c r="V3969" s="438"/>
      <c r="W3969" s="443"/>
      <c r="X3969" s="443"/>
      <c r="Y3969" s="441"/>
      <c r="Z3969" s="445"/>
      <c r="AA3969" s="441"/>
      <c r="AB3969" s="443"/>
      <c r="AC3969" s="441"/>
      <c r="AD3969" s="444"/>
      <c r="AG3969" s="441"/>
      <c r="AH3969" s="441"/>
      <c r="AI3969" s="443"/>
      <c r="AL3969" s="441"/>
      <c r="AN3969" s="441"/>
      <c r="AO3969" s="443"/>
      <c r="AP3969" s="441"/>
      <c r="AQ3969" s="441"/>
      <c r="AR3969" s="441"/>
      <c r="AS3969" s="441"/>
      <c r="AT3969" s="441"/>
      <c r="AU3969" s="441"/>
      <c r="AV3969" s="443"/>
      <c r="AW3969" s="442"/>
      <c r="AY3969" s="441"/>
      <c r="BC3969" s="441"/>
      <c r="BD3969" s="441"/>
      <c r="BE3969" s="441"/>
      <c r="BF3969" s="441"/>
      <c r="BG3969" s="441"/>
      <c r="BH3969" s="441"/>
      <c r="BI3969" s="441"/>
      <c r="BJ3969" s="441"/>
      <c r="BK3969" s="441"/>
    </row>
    <row r="3970" spans="1:63" x14ac:dyDescent="0.25">
      <c r="A3970" s="443"/>
      <c r="B3970" s="438"/>
      <c r="C3970" s="441"/>
      <c r="D3970" s="441"/>
      <c r="E3970" s="441"/>
      <c r="I3970" s="442"/>
      <c r="Q3970" s="443"/>
      <c r="S3970" s="443"/>
      <c r="T3970" s="441"/>
      <c r="U3970" s="444"/>
      <c r="V3970" s="438"/>
      <c r="W3970" s="443"/>
      <c r="X3970" s="443"/>
      <c r="Y3970" s="441"/>
      <c r="Z3970" s="445"/>
      <c r="AA3970" s="441"/>
      <c r="AB3970" s="443"/>
      <c r="AC3970" s="441"/>
      <c r="AD3970" s="444"/>
      <c r="AG3970" s="441"/>
      <c r="AH3970" s="441"/>
      <c r="AI3970" s="443"/>
      <c r="AL3970" s="441"/>
      <c r="AN3970" s="441"/>
      <c r="AO3970" s="443"/>
      <c r="AP3970" s="441"/>
      <c r="AQ3970" s="441"/>
      <c r="AR3970" s="441"/>
      <c r="AS3970" s="441"/>
      <c r="AT3970" s="441"/>
      <c r="AU3970" s="441"/>
      <c r="AV3970" s="443"/>
      <c r="AW3970" s="442"/>
      <c r="AY3970" s="441"/>
      <c r="BC3970" s="441"/>
      <c r="BD3970" s="441"/>
      <c r="BE3970" s="441"/>
      <c r="BF3970" s="441"/>
      <c r="BG3970" s="441"/>
      <c r="BH3970" s="441"/>
      <c r="BI3970" s="441"/>
      <c r="BJ3970" s="441"/>
      <c r="BK3970" s="441"/>
    </row>
    <row r="3971" spans="1:63" x14ac:dyDescent="0.25">
      <c r="A3971" s="443"/>
      <c r="B3971" s="438"/>
      <c r="C3971" s="441"/>
      <c r="D3971" s="441"/>
      <c r="E3971" s="441"/>
      <c r="I3971" s="442"/>
      <c r="Q3971" s="443"/>
      <c r="S3971" s="443"/>
      <c r="T3971" s="441"/>
      <c r="U3971" s="444"/>
      <c r="V3971" s="438"/>
      <c r="W3971" s="443"/>
      <c r="X3971" s="443"/>
      <c r="Y3971" s="441"/>
      <c r="Z3971" s="445"/>
      <c r="AA3971" s="441"/>
      <c r="AB3971" s="443"/>
      <c r="AC3971" s="441"/>
      <c r="AD3971" s="444"/>
      <c r="AG3971" s="441"/>
      <c r="AH3971" s="441"/>
      <c r="AI3971" s="443"/>
      <c r="AL3971" s="441"/>
      <c r="AN3971" s="441"/>
      <c r="AO3971" s="443"/>
      <c r="AP3971" s="441"/>
      <c r="AQ3971" s="441"/>
      <c r="AR3971" s="441"/>
      <c r="AS3971" s="441"/>
      <c r="AT3971" s="441"/>
      <c r="AU3971" s="441"/>
      <c r="AV3971" s="443"/>
      <c r="AW3971" s="442"/>
      <c r="AY3971" s="441"/>
      <c r="BC3971" s="441"/>
      <c r="BD3971" s="441"/>
      <c r="BE3971" s="441"/>
      <c r="BF3971" s="441"/>
      <c r="BG3971" s="441"/>
      <c r="BH3971" s="441"/>
      <c r="BI3971" s="441"/>
      <c r="BJ3971" s="441"/>
      <c r="BK3971" s="441"/>
    </row>
    <row r="3972" spans="1:63" x14ac:dyDescent="0.25">
      <c r="A3972" s="443"/>
      <c r="B3972" s="438"/>
      <c r="C3972" s="441"/>
      <c r="D3972" s="441"/>
      <c r="E3972" s="441"/>
      <c r="I3972" s="442"/>
      <c r="Q3972" s="443"/>
      <c r="S3972" s="443"/>
      <c r="T3972" s="441"/>
      <c r="U3972" s="444"/>
      <c r="V3972" s="438"/>
      <c r="W3972" s="443"/>
      <c r="X3972" s="443"/>
      <c r="Y3972" s="441"/>
      <c r="Z3972" s="445"/>
      <c r="AA3972" s="441"/>
      <c r="AB3972" s="443"/>
      <c r="AC3972" s="441"/>
      <c r="AD3972" s="444"/>
      <c r="AG3972" s="441"/>
      <c r="AH3972" s="441"/>
      <c r="AI3972" s="443"/>
      <c r="AL3972" s="441"/>
      <c r="AN3972" s="441"/>
      <c r="AO3972" s="443"/>
      <c r="AP3972" s="441"/>
      <c r="AQ3972" s="441"/>
      <c r="AR3972" s="441"/>
      <c r="AS3972" s="441"/>
      <c r="AT3972" s="441"/>
      <c r="AU3972" s="441"/>
      <c r="AV3972" s="443"/>
      <c r="AW3972" s="442"/>
      <c r="AY3972" s="441"/>
      <c r="BC3972" s="441"/>
      <c r="BD3972" s="441"/>
      <c r="BE3972" s="441"/>
      <c r="BF3972" s="441"/>
      <c r="BG3972" s="441"/>
      <c r="BH3972" s="441"/>
      <c r="BI3972" s="441"/>
      <c r="BJ3972" s="441"/>
      <c r="BK3972" s="441"/>
    </row>
    <row r="3973" spans="1:63" x14ac:dyDescent="0.25">
      <c r="A3973" s="443"/>
      <c r="B3973" s="438"/>
      <c r="C3973" s="441"/>
      <c r="D3973" s="441"/>
      <c r="E3973" s="441"/>
      <c r="I3973" s="442"/>
      <c r="Q3973" s="443"/>
      <c r="S3973" s="443"/>
      <c r="T3973" s="441"/>
      <c r="U3973" s="444"/>
      <c r="V3973" s="438"/>
      <c r="W3973" s="443"/>
      <c r="X3973" s="443"/>
      <c r="Y3973" s="441"/>
      <c r="Z3973" s="445"/>
      <c r="AA3973" s="441"/>
      <c r="AB3973" s="443"/>
      <c r="AC3973" s="441"/>
      <c r="AD3973" s="444"/>
      <c r="AG3973" s="441"/>
      <c r="AH3973" s="441"/>
      <c r="AI3973" s="443"/>
      <c r="AL3973" s="441"/>
      <c r="AN3973" s="441"/>
      <c r="AO3973" s="443"/>
      <c r="AP3973" s="441"/>
      <c r="AQ3973" s="441"/>
      <c r="AR3973" s="441"/>
      <c r="AS3973" s="441"/>
      <c r="AT3973" s="441"/>
      <c r="AU3973" s="441"/>
      <c r="AV3973" s="443"/>
      <c r="AW3973" s="442"/>
      <c r="AY3973" s="441"/>
      <c r="BC3973" s="441"/>
      <c r="BD3973" s="441"/>
      <c r="BE3973" s="441"/>
      <c r="BF3973" s="441"/>
      <c r="BG3973" s="441"/>
      <c r="BH3973" s="441"/>
      <c r="BI3973" s="441"/>
      <c r="BJ3973" s="441"/>
      <c r="BK3973" s="441"/>
    </row>
    <row r="3974" spans="1:63" x14ac:dyDescent="0.25">
      <c r="A3974" s="443"/>
      <c r="B3974" s="438"/>
      <c r="C3974" s="441"/>
      <c r="D3974" s="441"/>
      <c r="E3974" s="441"/>
      <c r="I3974" s="442"/>
      <c r="Q3974" s="443"/>
      <c r="S3974" s="443"/>
      <c r="T3974" s="441"/>
      <c r="U3974" s="444"/>
      <c r="V3974" s="438"/>
      <c r="W3974" s="443"/>
      <c r="X3974" s="443"/>
      <c r="Y3974" s="441"/>
      <c r="Z3974" s="445"/>
      <c r="AA3974" s="441"/>
      <c r="AB3974" s="443"/>
      <c r="AC3974" s="441"/>
      <c r="AD3974" s="444"/>
      <c r="AG3974" s="441"/>
      <c r="AH3974" s="441"/>
      <c r="AI3974" s="443"/>
      <c r="AL3974" s="441"/>
      <c r="AN3974" s="441"/>
      <c r="AO3974" s="443"/>
      <c r="AP3974" s="441"/>
      <c r="AQ3974" s="441"/>
      <c r="AR3974" s="441"/>
      <c r="AS3974" s="441"/>
      <c r="AT3974" s="441"/>
      <c r="AU3974" s="441"/>
      <c r="AV3974" s="443"/>
      <c r="AW3974" s="442"/>
      <c r="AY3974" s="441"/>
      <c r="BC3974" s="441"/>
      <c r="BD3974" s="441"/>
      <c r="BE3974" s="441"/>
      <c r="BF3974" s="441"/>
      <c r="BG3974" s="441"/>
      <c r="BH3974" s="441"/>
      <c r="BI3974" s="441"/>
      <c r="BJ3974" s="441"/>
      <c r="BK3974" s="441"/>
    </row>
    <row r="3975" spans="1:63" x14ac:dyDescent="0.25">
      <c r="A3975" s="443"/>
      <c r="B3975" s="438"/>
      <c r="C3975" s="441"/>
      <c r="D3975" s="441"/>
      <c r="E3975" s="441"/>
      <c r="I3975" s="442"/>
      <c r="Q3975" s="443"/>
      <c r="S3975" s="443"/>
      <c r="T3975" s="441"/>
      <c r="U3975" s="444"/>
      <c r="V3975" s="438"/>
      <c r="W3975" s="443"/>
      <c r="X3975" s="443"/>
      <c r="Y3975" s="441"/>
      <c r="Z3975" s="445"/>
      <c r="AA3975" s="441"/>
      <c r="AB3975" s="443"/>
      <c r="AC3975" s="441"/>
      <c r="AD3975" s="444"/>
      <c r="AG3975" s="441"/>
      <c r="AH3975" s="441"/>
      <c r="AI3975" s="443"/>
      <c r="AL3975" s="441"/>
      <c r="AN3975" s="441"/>
      <c r="AO3975" s="443"/>
      <c r="AP3975" s="441"/>
      <c r="AQ3975" s="441"/>
      <c r="AR3975" s="441"/>
      <c r="AS3975" s="441"/>
      <c r="AT3975" s="441"/>
      <c r="AU3975" s="441"/>
      <c r="AV3975" s="443"/>
      <c r="AW3975" s="442"/>
      <c r="AY3975" s="441"/>
      <c r="BC3975" s="441"/>
      <c r="BD3975" s="441"/>
      <c r="BE3975" s="441"/>
      <c r="BF3975" s="441"/>
      <c r="BG3975" s="441"/>
      <c r="BH3975" s="441"/>
      <c r="BI3975" s="441"/>
      <c r="BJ3975" s="441"/>
      <c r="BK3975" s="441"/>
    </row>
    <row r="3976" spans="1:63" x14ac:dyDescent="0.25">
      <c r="A3976" s="443"/>
      <c r="B3976" s="438"/>
      <c r="C3976" s="441"/>
      <c r="D3976" s="441"/>
      <c r="E3976" s="441"/>
      <c r="I3976" s="442"/>
      <c r="Q3976" s="443"/>
      <c r="S3976" s="443"/>
      <c r="T3976" s="441"/>
      <c r="U3976" s="444"/>
      <c r="V3976" s="438"/>
      <c r="W3976" s="443"/>
      <c r="X3976" s="443"/>
      <c r="Y3976" s="441"/>
      <c r="Z3976" s="445"/>
      <c r="AA3976" s="441"/>
      <c r="AB3976" s="443"/>
      <c r="AC3976" s="441"/>
      <c r="AD3976" s="444"/>
      <c r="AG3976" s="441"/>
      <c r="AH3976" s="441"/>
      <c r="AI3976" s="443"/>
      <c r="AL3976" s="441"/>
      <c r="AN3976" s="441"/>
      <c r="AO3976" s="443"/>
      <c r="AP3976" s="441"/>
      <c r="AQ3976" s="441"/>
      <c r="AR3976" s="441"/>
      <c r="AS3976" s="441"/>
      <c r="AT3976" s="441"/>
      <c r="AU3976" s="441"/>
      <c r="AV3976" s="443"/>
      <c r="AW3976" s="442"/>
      <c r="AY3976" s="441"/>
      <c r="BC3976" s="441"/>
      <c r="BD3976" s="441"/>
      <c r="BE3976" s="441"/>
      <c r="BF3976" s="441"/>
      <c r="BG3976" s="441"/>
      <c r="BH3976" s="441"/>
      <c r="BI3976" s="441"/>
      <c r="BJ3976" s="441"/>
      <c r="BK3976" s="441"/>
    </row>
    <row r="3977" spans="1:63" x14ac:dyDescent="0.25">
      <c r="A3977" s="443"/>
      <c r="B3977" s="438"/>
      <c r="C3977" s="441"/>
      <c r="D3977" s="441"/>
      <c r="E3977" s="441"/>
      <c r="I3977" s="442"/>
      <c r="Q3977" s="443"/>
      <c r="S3977" s="443"/>
      <c r="T3977" s="441"/>
      <c r="U3977" s="444"/>
      <c r="V3977" s="438"/>
      <c r="W3977" s="443"/>
      <c r="X3977" s="443"/>
      <c r="Y3977" s="441"/>
      <c r="Z3977" s="445"/>
      <c r="AA3977" s="441"/>
      <c r="AB3977" s="443"/>
      <c r="AC3977" s="441"/>
      <c r="AD3977" s="444"/>
      <c r="AG3977" s="441"/>
      <c r="AH3977" s="441"/>
      <c r="AI3977" s="443"/>
      <c r="AL3977" s="441"/>
      <c r="AN3977" s="441"/>
      <c r="AO3977" s="443"/>
      <c r="AP3977" s="441"/>
      <c r="AQ3977" s="441"/>
      <c r="AR3977" s="441"/>
      <c r="AS3977" s="441"/>
      <c r="AT3977" s="441"/>
      <c r="AU3977" s="441"/>
      <c r="AV3977" s="443"/>
      <c r="AW3977" s="442"/>
      <c r="AY3977" s="441"/>
      <c r="BC3977" s="441"/>
      <c r="BD3977" s="441"/>
      <c r="BE3977" s="441"/>
      <c r="BF3977" s="441"/>
      <c r="BG3977" s="441"/>
      <c r="BH3977" s="441"/>
      <c r="BI3977" s="441"/>
      <c r="BJ3977" s="441"/>
      <c r="BK3977" s="441"/>
    </row>
    <row r="3978" spans="1:63" x14ac:dyDescent="0.25">
      <c r="A3978" s="443"/>
      <c r="B3978" s="438"/>
      <c r="C3978" s="441"/>
      <c r="D3978" s="441"/>
      <c r="E3978" s="441"/>
      <c r="I3978" s="442"/>
      <c r="Q3978" s="443"/>
      <c r="S3978" s="443"/>
      <c r="T3978" s="441"/>
      <c r="U3978" s="444"/>
      <c r="V3978" s="438"/>
      <c r="W3978" s="443"/>
      <c r="X3978" s="443"/>
      <c r="Y3978" s="441"/>
      <c r="Z3978" s="445"/>
      <c r="AA3978" s="441"/>
      <c r="AB3978" s="443"/>
      <c r="AC3978" s="441"/>
      <c r="AD3978" s="444"/>
      <c r="AG3978" s="441"/>
      <c r="AH3978" s="441"/>
      <c r="AI3978" s="443"/>
      <c r="AL3978" s="441"/>
      <c r="AN3978" s="441"/>
      <c r="AO3978" s="443"/>
      <c r="AP3978" s="441"/>
      <c r="AQ3978" s="441"/>
      <c r="AR3978" s="441"/>
      <c r="AS3978" s="441"/>
      <c r="AT3978" s="441"/>
      <c r="AU3978" s="441"/>
      <c r="AV3978" s="443"/>
      <c r="AW3978" s="442"/>
      <c r="AY3978" s="441"/>
      <c r="BC3978" s="441"/>
      <c r="BD3978" s="441"/>
      <c r="BE3978" s="441"/>
      <c r="BF3978" s="441"/>
      <c r="BG3978" s="441"/>
      <c r="BH3978" s="441"/>
      <c r="BI3978" s="441"/>
      <c r="BJ3978" s="441"/>
      <c r="BK3978" s="441"/>
    </row>
    <row r="3979" spans="1:63" x14ac:dyDescent="0.25">
      <c r="A3979" s="443"/>
      <c r="B3979" s="438"/>
      <c r="C3979" s="441"/>
      <c r="D3979" s="441"/>
      <c r="E3979" s="441"/>
      <c r="I3979" s="442"/>
      <c r="Q3979" s="443"/>
      <c r="S3979" s="443"/>
      <c r="T3979" s="441"/>
      <c r="U3979" s="444"/>
      <c r="V3979" s="438"/>
      <c r="W3979" s="443"/>
      <c r="X3979" s="443"/>
      <c r="Y3979" s="441"/>
      <c r="Z3979" s="445"/>
      <c r="AA3979" s="441"/>
      <c r="AB3979" s="443"/>
      <c r="AC3979" s="441"/>
      <c r="AD3979" s="444"/>
      <c r="AG3979" s="441"/>
      <c r="AH3979" s="441"/>
      <c r="AI3979" s="443"/>
      <c r="AL3979" s="441"/>
      <c r="AN3979" s="441"/>
      <c r="AO3979" s="443"/>
      <c r="AP3979" s="441"/>
      <c r="AQ3979" s="441"/>
      <c r="AR3979" s="441"/>
      <c r="AS3979" s="441"/>
      <c r="AT3979" s="441"/>
      <c r="AU3979" s="441"/>
      <c r="AV3979" s="443"/>
      <c r="AW3979" s="442"/>
      <c r="AY3979" s="441"/>
      <c r="BC3979" s="441"/>
      <c r="BD3979" s="441"/>
      <c r="BE3979" s="441"/>
      <c r="BF3979" s="441"/>
      <c r="BG3979" s="441"/>
      <c r="BH3979" s="441"/>
      <c r="BI3979" s="441"/>
      <c r="BJ3979" s="441"/>
      <c r="BK3979" s="441"/>
    </row>
    <row r="3980" spans="1:63" x14ac:dyDescent="0.25">
      <c r="A3980" s="443"/>
      <c r="B3980" s="438"/>
      <c r="C3980" s="441"/>
      <c r="D3980" s="441"/>
      <c r="E3980" s="441"/>
      <c r="I3980" s="442"/>
      <c r="Q3980" s="443"/>
      <c r="S3980" s="443"/>
      <c r="T3980" s="441"/>
      <c r="U3980" s="444"/>
      <c r="V3980" s="438"/>
      <c r="W3980" s="443"/>
      <c r="X3980" s="443"/>
      <c r="Y3980" s="441"/>
      <c r="Z3980" s="445"/>
      <c r="AA3980" s="441"/>
      <c r="AB3980" s="443"/>
      <c r="AC3980" s="441"/>
      <c r="AD3980" s="444"/>
      <c r="AG3980" s="441"/>
      <c r="AH3980" s="441"/>
      <c r="AI3980" s="443"/>
      <c r="AL3980" s="441"/>
      <c r="AN3980" s="441"/>
      <c r="AO3980" s="443"/>
      <c r="AP3980" s="441"/>
      <c r="AQ3980" s="441"/>
      <c r="AR3980" s="441"/>
      <c r="AS3980" s="441"/>
      <c r="AT3980" s="441"/>
      <c r="AU3980" s="441"/>
      <c r="AV3980" s="443"/>
      <c r="AW3980" s="442"/>
      <c r="AY3980" s="441"/>
      <c r="BC3980" s="441"/>
      <c r="BD3980" s="441"/>
      <c r="BE3980" s="441"/>
      <c r="BF3980" s="441"/>
      <c r="BG3980" s="441"/>
      <c r="BH3980" s="441"/>
      <c r="BI3980" s="441"/>
      <c r="BJ3980" s="441"/>
      <c r="BK3980" s="441"/>
    </row>
    <row r="3981" spans="1:63" x14ac:dyDescent="0.25">
      <c r="A3981" s="443"/>
      <c r="B3981" s="438"/>
      <c r="C3981" s="441"/>
      <c r="D3981" s="441"/>
      <c r="E3981" s="441"/>
      <c r="I3981" s="442"/>
      <c r="Q3981" s="443"/>
      <c r="S3981" s="443"/>
      <c r="T3981" s="441"/>
      <c r="U3981" s="444"/>
      <c r="V3981" s="438"/>
      <c r="W3981" s="443"/>
      <c r="X3981" s="443"/>
      <c r="Y3981" s="441"/>
      <c r="Z3981" s="445"/>
      <c r="AA3981" s="441"/>
      <c r="AB3981" s="443"/>
      <c r="AC3981" s="441"/>
      <c r="AD3981" s="444"/>
      <c r="AG3981" s="441"/>
      <c r="AH3981" s="441"/>
      <c r="AI3981" s="443"/>
      <c r="AL3981" s="441"/>
      <c r="AN3981" s="441"/>
      <c r="AO3981" s="443"/>
      <c r="AP3981" s="441"/>
      <c r="AQ3981" s="441"/>
      <c r="AR3981" s="441"/>
      <c r="AS3981" s="441"/>
      <c r="AT3981" s="441"/>
      <c r="AU3981" s="441"/>
      <c r="AV3981" s="443"/>
      <c r="AW3981" s="442"/>
      <c r="AY3981" s="441"/>
      <c r="BC3981" s="441"/>
      <c r="BD3981" s="441"/>
      <c r="BE3981" s="441"/>
      <c r="BF3981" s="441"/>
      <c r="BG3981" s="441"/>
      <c r="BH3981" s="441"/>
      <c r="BI3981" s="441"/>
      <c r="BJ3981" s="441"/>
      <c r="BK3981" s="441"/>
    </row>
    <row r="3982" spans="1:63" x14ac:dyDescent="0.25">
      <c r="A3982" s="443"/>
      <c r="B3982" s="438"/>
      <c r="C3982" s="441"/>
      <c r="D3982" s="441"/>
      <c r="E3982" s="441"/>
      <c r="I3982" s="442"/>
      <c r="Q3982" s="443"/>
      <c r="S3982" s="443"/>
      <c r="T3982" s="441"/>
      <c r="U3982" s="444"/>
      <c r="V3982" s="438"/>
      <c r="W3982" s="443"/>
      <c r="X3982" s="443"/>
      <c r="Y3982" s="441"/>
      <c r="Z3982" s="445"/>
      <c r="AA3982" s="441"/>
      <c r="AB3982" s="443"/>
      <c r="AC3982" s="441"/>
      <c r="AD3982" s="444"/>
      <c r="AG3982" s="441"/>
      <c r="AH3982" s="441"/>
      <c r="AI3982" s="443"/>
      <c r="AL3982" s="441"/>
      <c r="AN3982" s="441"/>
      <c r="AO3982" s="443"/>
      <c r="AP3982" s="441"/>
      <c r="AQ3982" s="441"/>
      <c r="AR3982" s="441"/>
      <c r="AS3982" s="441"/>
      <c r="AT3982" s="441"/>
      <c r="AU3982" s="441"/>
      <c r="AV3982" s="443"/>
      <c r="AW3982" s="442"/>
      <c r="AY3982" s="441"/>
      <c r="BC3982" s="441"/>
      <c r="BD3982" s="441"/>
      <c r="BE3982" s="441"/>
      <c r="BF3982" s="441"/>
      <c r="BG3982" s="441"/>
      <c r="BH3982" s="441"/>
      <c r="BI3982" s="441"/>
      <c r="BJ3982" s="441"/>
      <c r="BK3982" s="441"/>
    </row>
    <row r="3983" spans="1:63" x14ac:dyDescent="0.25">
      <c r="A3983" s="443"/>
      <c r="B3983" s="438"/>
      <c r="C3983" s="441"/>
      <c r="D3983" s="441"/>
      <c r="E3983" s="441"/>
      <c r="I3983" s="442"/>
      <c r="Q3983" s="443"/>
      <c r="S3983" s="443"/>
      <c r="T3983" s="441"/>
      <c r="U3983" s="444"/>
      <c r="V3983" s="438"/>
      <c r="W3983" s="443"/>
      <c r="X3983" s="443"/>
      <c r="Y3983" s="441"/>
      <c r="Z3983" s="445"/>
      <c r="AA3983" s="441"/>
      <c r="AB3983" s="443"/>
      <c r="AC3983" s="441"/>
      <c r="AD3983" s="444"/>
      <c r="AG3983" s="441"/>
      <c r="AH3983" s="441"/>
      <c r="AI3983" s="443"/>
      <c r="AL3983" s="441"/>
      <c r="AN3983" s="441"/>
      <c r="AO3983" s="443"/>
      <c r="AP3983" s="441"/>
      <c r="AQ3983" s="441"/>
      <c r="AR3983" s="441"/>
      <c r="AS3983" s="441"/>
      <c r="AT3983" s="441"/>
      <c r="AU3983" s="441"/>
      <c r="AV3983" s="443"/>
      <c r="AW3983" s="442"/>
      <c r="AY3983" s="441"/>
      <c r="BC3983" s="441"/>
      <c r="BD3983" s="441"/>
      <c r="BE3983" s="441"/>
      <c r="BF3983" s="441"/>
      <c r="BG3983" s="441"/>
      <c r="BH3983" s="441"/>
      <c r="BI3983" s="441"/>
      <c r="BJ3983" s="441"/>
      <c r="BK3983" s="441"/>
    </row>
    <row r="3984" spans="1:63" x14ac:dyDescent="0.25">
      <c r="A3984" s="443"/>
      <c r="B3984" s="438"/>
      <c r="C3984" s="441"/>
      <c r="D3984" s="441"/>
      <c r="E3984" s="441"/>
      <c r="I3984" s="442"/>
      <c r="Q3984" s="443"/>
      <c r="S3984" s="443"/>
      <c r="T3984" s="441"/>
      <c r="U3984" s="444"/>
      <c r="V3984" s="438"/>
      <c r="W3984" s="443"/>
      <c r="X3984" s="443"/>
      <c r="Y3984" s="441"/>
      <c r="Z3984" s="445"/>
      <c r="AA3984" s="441"/>
      <c r="AB3984" s="443"/>
      <c r="AC3984" s="441"/>
      <c r="AD3984" s="444"/>
      <c r="AG3984" s="441"/>
      <c r="AH3984" s="441"/>
      <c r="AI3984" s="443"/>
      <c r="AL3984" s="441"/>
      <c r="AN3984" s="441"/>
      <c r="AO3984" s="443"/>
      <c r="AP3984" s="441"/>
      <c r="AQ3984" s="441"/>
      <c r="AR3984" s="441"/>
      <c r="AS3984" s="441"/>
      <c r="AT3984" s="441"/>
      <c r="AU3984" s="441"/>
      <c r="AV3984" s="443"/>
      <c r="AW3984" s="442"/>
      <c r="AY3984" s="441"/>
      <c r="BC3984" s="441"/>
      <c r="BD3984" s="441"/>
      <c r="BE3984" s="441"/>
      <c r="BF3984" s="441"/>
      <c r="BG3984" s="441"/>
      <c r="BH3984" s="441"/>
      <c r="BI3984" s="441"/>
      <c r="BJ3984" s="441"/>
      <c r="BK3984" s="441"/>
    </row>
    <row r="3985" spans="1:63" x14ac:dyDescent="0.25">
      <c r="A3985" s="443"/>
      <c r="B3985" s="438"/>
      <c r="C3985" s="441"/>
      <c r="D3985" s="441"/>
      <c r="E3985" s="441"/>
      <c r="I3985" s="442"/>
      <c r="Q3985" s="443"/>
      <c r="S3985" s="443"/>
      <c r="T3985" s="441"/>
      <c r="U3985" s="444"/>
      <c r="V3985" s="438"/>
      <c r="W3985" s="443"/>
      <c r="X3985" s="443"/>
      <c r="Y3985" s="441"/>
      <c r="Z3985" s="445"/>
      <c r="AA3985" s="441"/>
      <c r="AB3985" s="443"/>
      <c r="AC3985" s="441"/>
      <c r="AD3985" s="444"/>
      <c r="AG3985" s="441"/>
      <c r="AH3985" s="441"/>
      <c r="AI3985" s="443"/>
      <c r="AL3985" s="441"/>
      <c r="AN3985" s="441"/>
      <c r="AO3985" s="443"/>
      <c r="AP3985" s="441"/>
      <c r="AQ3985" s="441"/>
      <c r="AR3985" s="441"/>
      <c r="AS3985" s="441"/>
      <c r="AT3985" s="441"/>
      <c r="AU3985" s="441"/>
      <c r="AV3985" s="443"/>
      <c r="AW3985" s="442"/>
      <c r="AY3985" s="441"/>
      <c r="BC3985" s="441"/>
      <c r="BD3985" s="441"/>
      <c r="BE3985" s="441"/>
      <c r="BF3985" s="441"/>
      <c r="BG3985" s="441"/>
      <c r="BH3985" s="441"/>
      <c r="BI3985" s="441"/>
      <c r="BJ3985" s="441"/>
      <c r="BK3985" s="441"/>
    </row>
    <row r="3986" spans="1:63" x14ac:dyDescent="0.25">
      <c r="A3986" s="443"/>
      <c r="B3986" s="438"/>
      <c r="C3986" s="441"/>
      <c r="D3986" s="441"/>
      <c r="E3986" s="441"/>
      <c r="I3986" s="442"/>
      <c r="Q3986" s="443"/>
      <c r="S3986" s="443"/>
      <c r="T3986" s="441"/>
      <c r="U3986" s="444"/>
      <c r="V3986" s="438"/>
      <c r="W3986" s="443"/>
      <c r="X3986" s="443"/>
      <c r="Y3986" s="441"/>
      <c r="Z3986" s="445"/>
      <c r="AA3986" s="441"/>
      <c r="AB3986" s="443"/>
      <c r="AC3986" s="441"/>
      <c r="AD3986" s="444"/>
      <c r="AG3986" s="441"/>
      <c r="AH3986" s="441"/>
      <c r="AI3986" s="443"/>
      <c r="AL3986" s="441"/>
      <c r="AN3986" s="441"/>
      <c r="AO3986" s="443"/>
      <c r="AP3986" s="441"/>
      <c r="AQ3986" s="441"/>
      <c r="AR3986" s="441"/>
      <c r="AS3986" s="441"/>
      <c r="AT3986" s="441"/>
      <c r="AU3986" s="441"/>
      <c r="AV3986" s="443"/>
      <c r="AW3986" s="442"/>
      <c r="AY3986" s="441"/>
      <c r="BC3986" s="441"/>
      <c r="BD3986" s="441"/>
      <c r="BE3986" s="441"/>
      <c r="BF3986" s="441"/>
      <c r="BG3986" s="441"/>
      <c r="BH3986" s="441"/>
      <c r="BI3986" s="441"/>
      <c r="BJ3986" s="441"/>
      <c r="BK3986" s="441"/>
    </row>
    <row r="3987" spans="1:63" x14ac:dyDescent="0.25">
      <c r="A3987" s="443"/>
      <c r="B3987" s="438"/>
      <c r="C3987" s="441"/>
      <c r="D3987" s="441"/>
      <c r="E3987" s="441"/>
      <c r="I3987" s="442"/>
      <c r="Q3987" s="443"/>
      <c r="S3987" s="443"/>
      <c r="T3987" s="441"/>
      <c r="U3987" s="444"/>
      <c r="V3987" s="438"/>
      <c r="W3987" s="443"/>
      <c r="X3987" s="443"/>
      <c r="Y3987" s="441"/>
      <c r="Z3987" s="445"/>
      <c r="AA3987" s="441"/>
      <c r="AB3987" s="443"/>
      <c r="AC3987" s="441"/>
      <c r="AD3987" s="444"/>
      <c r="AG3987" s="441"/>
      <c r="AH3987" s="441"/>
      <c r="AI3987" s="443"/>
      <c r="AL3987" s="441"/>
      <c r="AN3987" s="441"/>
      <c r="AO3987" s="443"/>
      <c r="AP3987" s="441"/>
      <c r="AQ3987" s="441"/>
      <c r="AR3987" s="441"/>
      <c r="AS3987" s="441"/>
      <c r="AT3987" s="441"/>
      <c r="AU3987" s="441"/>
      <c r="AV3987" s="443"/>
      <c r="AW3987" s="442"/>
      <c r="AY3987" s="441"/>
      <c r="BC3987" s="441"/>
      <c r="BD3987" s="441"/>
      <c r="BE3987" s="441"/>
      <c r="BF3987" s="441"/>
      <c r="BG3987" s="441"/>
      <c r="BH3987" s="441"/>
      <c r="BI3987" s="441"/>
      <c r="BJ3987" s="441"/>
      <c r="BK3987" s="441"/>
    </row>
    <row r="3988" spans="1:63" x14ac:dyDescent="0.25">
      <c r="A3988" s="443"/>
      <c r="B3988" s="438"/>
      <c r="C3988" s="441"/>
      <c r="D3988" s="441"/>
      <c r="E3988" s="441"/>
      <c r="I3988" s="442"/>
      <c r="Q3988" s="443"/>
      <c r="S3988" s="443"/>
      <c r="T3988" s="441"/>
      <c r="U3988" s="444"/>
      <c r="V3988" s="438"/>
      <c r="W3988" s="443"/>
      <c r="X3988" s="443"/>
      <c r="Y3988" s="441"/>
      <c r="Z3988" s="445"/>
      <c r="AA3988" s="441"/>
      <c r="AB3988" s="443"/>
      <c r="AC3988" s="441"/>
      <c r="AD3988" s="444"/>
      <c r="AG3988" s="441"/>
      <c r="AH3988" s="441"/>
      <c r="AI3988" s="443"/>
      <c r="AL3988" s="441"/>
      <c r="AN3988" s="441"/>
      <c r="AO3988" s="443"/>
      <c r="AP3988" s="441"/>
      <c r="AQ3988" s="441"/>
      <c r="AR3988" s="441"/>
      <c r="AS3988" s="441"/>
      <c r="AT3988" s="441"/>
      <c r="AU3988" s="441"/>
      <c r="AV3988" s="443"/>
      <c r="AW3988" s="442"/>
      <c r="AY3988" s="441"/>
      <c r="BC3988" s="441"/>
      <c r="BD3988" s="441"/>
      <c r="BE3988" s="441"/>
      <c r="BF3988" s="441"/>
      <c r="BG3988" s="441"/>
      <c r="BH3988" s="441"/>
      <c r="BI3988" s="441"/>
      <c r="BJ3988" s="441"/>
      <c r="BK3988" s="441"/>
    </row>
    <row r="3989" spans="1:63" x14ac:dyDescent="0.25">
      <c r="A3989" s="443"/>
      <c r="B3989" s="438"/>
      <c r="C3989" s="441"/>
      <c r="D3989" s="441"/>
      <c r="E3989" s="441"/>
      <c r="I3989" s="442"/>
      <c r="Q3989" s="443"/>
      <c r="S3989" s="443"/>
      <c r="T3989" s="441"/>
      <c r="U3989" s="444"/>
      <c r="V3989" s="438"/>
      <c r="W3989" s="443"/>
      <c r="X3989" s="443"/>
      <c r="Y3989" s="441"/>
      <c r="Z3989" s="445"/>
      <c r="AA3989" s="441"/>
      <c r="AB3989" s="443"/>
      <c r="AC3989" s="441"/>
      <c r="AD3989" s="444"/>
      <c r="AG3989" s="441"/>
      <c r="AH3989" s="441"/>
      <c r="AI3989" s="443"/>
      <c r="AL3989" s="441"/>
      <c r="AN3989" s="441"/>
      <c r="AO3989" s="443"/>
      <c r="AP3989" s="441"/>
      <c r="AQ3989" s="441"/>
      <c r="AR3989" s="441"/>
      <c r="AS3989" s="441"/>
      <c r="AT3989" s="441"/>
      <c r="AU3989" s="441"/>
      <c r="AV3989" s="443"/>
      <c r="AW3989" s="442"/>
      <c r="AY3989" s="441"/>
      <c r="BC3989" s="441"/>
      <c r="BD3989" s="441"/>
      <c r="BE3989" s="441"/>
      <c r="BF3989" s="441"/>
      <c r="BG3989" s="441"/>
      <c r="BH3989" s="441"/>
      <c r="BI3989" s="441"/>
      <c r="BJ3989" s="441"/>
      <c r="BK3989" s="441"/>
    </row>
    <row r="3990" spans="1:63" x14ac:dyDescent="0.25">
      <c r="A3990" s="443"/>
      <c r="B3990" s="438"/>
      <c r="C3990" s="441"/>
      <c r="D3990" s="441"/>
      <c r="E3990" s="441"/>
      <c r="I3990" s="442"/>
      <c r="Q3990" s="443"/>
      <c r="S3990" s="443"/>
      <c r="T3990" s="441"/>
      <c r="U3990" s="444"/>
      <c r="V3990" s="438"/>
      <c r="W3990" s="443"/>
      <c r="X3990" s="443"/>
      <c r="Y3990" s="441"/>
      <c r="Z3990" s="445"/>
      <c r="AA3990" s="441"/>
      <c r="AB3990" s="443"/>
      <c r="AC3990" s="441"/>
      <c r="AD3990" s="444"/>
      <c r="AG3990" s="441"/>
      <c r="AH3990" s="441"/>
      <c r="AI3990" s="443"/>
      <c r="AL3990" s="441"/>
      <c r="AN3990" s="441"/>
      <c r="AO3990" s="443"/>
      <c r="AP3990" s="441"/>
      <c r="AQ3990" s="441"/>
      <c r="AR3990" s="441"/>
      <c r="AS3990" s="441"/>
      <c r="AT3990" s="441"/>
      <c r="AU3990" s="441"/>
      <c r="AV3990" s="443"/>
      <c r="AW3990" s="442"/>
      <c r="AY3990" s="441"/>
      <c r="BC3990" s="441"/>
      <c r="BD3990" s="441"/>
      <c r="BE3990" s="441"/>
      <c r="BF3990" s="441"/>
      <c r="BG3990" s="441"/>
      <c r="BH3990" s="441"/>
      <c r="BI3990" s="441"/>
      <c r="BJ3990" s="441"/>
      <c r="BK3990" s="441"/>
    </row>
    <row r="3991" spans="1:63" x14ac:dyDescent="0.25">
      <c r="A3991" s="443"/>
      <c r="B3991" s="438"/>
      <c r="C3991" s="441"/>
      <c r="D3991" s="441"/>
      <c r="E3991" s="441"/>
      <c r="I3991" s="442"/>
      <c r="Q3991" s="443"/>
      <c r="S3991" s="443"/>
      <c r="T3991" s="441"/>
      <c r="U3991" s="444"/>
      <c r="V3991" s="438"/>
      <c r="W3991" s="443"/>
      <c r="X3991" s="443"/>
      <c r="Y3991" s="441"/>
      <c r="Z3991" s="445"/>
      <c r="AA3991" s="441"/>
      <c r="AB3991" s="443"/>
      <c r="AC3991" s="441"/>
      <c r="AD3991" s="444"/>
      <c r="AG3991" s="441"/>
      <c r="AH3991" s="441"/>
      <c r="AI3991" s="443"/>
      <c r="AL3991" s="441"/>
      <c r="AN3991" s="441"/>
      <c r="AO3991" s="443"/>
      <c r="AP3991" s="441"/>
      <c r="AQ3991" s="441"/>
      <c r="AR3991" s="441"/>
      <c r="AS3991" s="441"/>
      <c r="AT3991" s="441"/>
      <c r="AU3991" s="441"/>
      <c r="AV3991" s="443"/>
      <c r="AW3991" s="442"/>
      <c r="AY3991" s="441"/>
      <c r="BC3991" s="441"/>
      <c r="BD3991" s="441"/>
      <c r="BE3991" s="441"/>
      <c r="BF3991" s="441"/>
      <c r="BG3991" s="441"/>
      <c r="BH3991" s="441"/>
      <c r="BI3991" s="441"/>
      <c r="BJ3991" s="441"/>
      <c r="BK3991" s="441"/>
    </row>
    <row r="3992" spans="1:63" x14ac:dyDescent="0.25">
      <c r="A3992" s="443"/>
      <c r="B3992" s="438"/>
      <c r="C3992" s="441"/>
      <c r="D3992" s="441"/>
      <c r="E3992" s="441"/>
      <c r="I3992" s="442"/>
      <c r="Q3992" s="443"/>
      <c r="S3992" s="443"/>
      <c r="T3992" s="441"/>
      <c r="U3992" s="444"/>
      <c r="V3992" s="438"/>
      <c r="W3992" s="443"/>
      <c r="X3992" s="443"/>
      <c r="Y3992" s="441"/>
      <c r="Z3992" s="445"/>
      <c r="AA3992" s="441"/>
      <c r="AB3992" s="443"/>
      <c r="AC3992" s="441"/>
      <c r="AD3992" s="444"/>
      <c r="AG3992" s="441"/>
      <c r="AH3992" s="441"/>
      <c r="AI3992" s="443"/>
      <c r="AL3992" s="441"/>
      <c r="AN3992" s="441"/>
      <c r="AO3992" s="443"/>
      <c r="AP3992" s="441"/>
      <c r="AQ3992" s="441"/>
      <c r="AR3992" s="441"/>
      <c r="AS3992" s="441"/>
      <c r="AT3992" s="441"/>
      <c r="AU3992" s="441"/>
      <c r="AV3992" s="443"/>
      <c r="AW3992" s="442"/>
      <c r="AY3992" s="441"/>
      <c r="BC3992" s="441"/>
      <c r="BD3992" s="441"/>
      <c r="BE3992" s="441"/>
      <c r="BF3992" s="441"/>
      <c r="BG3992" s="441"/>
      <c r="BH3992" s="441"/>
      <c r="BI3992" s="441"/>
      <c r="BJ3992" s="441"/>
      <c r="BK3992" s="441"/>
    </row>
    <row r="3993" spans="1:63" x14ac:dyDescent="0.25">
      <c r="A3993" s="443"/>
      <c r="B3993" s="438"/>
      <c r="C3993" s="441"/>
      <c r="D3993" s="441"/>
      <c r="E3993" s="441"/>
      <c r="I3993" s="442"/>
      <c r="Q3993" s="443"/>
      <c r="S3993" s="443"/>
      <c r="T3993" s="441"/>
      <c r="U3993" s="444"/>
      <c r="V3993" s="438"/>
      <c r="W3993" s="443"/>
      <c r="X3993" s="443"/>
      <c r="Y3993" s="441"/>
      <c r="Z3993" s="445"/>
      <c r="AA3993" s="441"/>
      <c r="AB3993" s="443"/>
      <c r="AC3993" s="441"/>
      <c r="AD3993" s="444"/>
      <c r="AG3993" s="441"/>
      <c r="AH3993" s="441"/>
      <c r="AI3993" s="443"/>
      <c r="AL3993" s="441"/>
      <c r="AN3993" s="441"/>
      <c r="AO3993" s="443"/>
      <c r="AP3993" s="441"/>
      <c r="AQ3993" s="441"/>
      <c r="AR3993" s="441"/>
      <c r="AS3993" s="441"/>
      <c r="AT3993" s="441"/>
      <c r="AU3993" s="441"/>
      <c r="AV3993" s="443"/>
      <c r="AW3993" s="442"/>
      <c r="AY3993" s="441"/>
      <c r="BC3993" s="441"/>
      <c r="BD3993" s="441"/>
      <c r="BE3993" s="441"/>
      <c r="BF3993" s="441"/>
      <c r="BG3993" s="441"/>
      <c r="BH3993" s="441"/>
      <c r="BI3993" s="441"/>
      <c r="BJ3993" s="441"/>
      <c r="BK3993" s="441"/>
    </row>
    <row r="3994" spans="1:63" x14ac:dyDescent="0.25">
      <c r="A3994" s="443"/>
      <c r="B3994" s="438"/>
      <c r="C3994" s="441"/>
      <c r="D3994" s="441"/>
      <c r="E3994" s="441"/>
      <c r="I3994" s="442"/>
      <c r="Q3994" s="443"/>
      <c r="S3994" s="443"/>
      <c r="T3994" s="441"/>
      <c r="U3994" s="444"/>
      <c r="V3994" s="438"/>
      <c r="W3994" s="443"/>
      <c r="X3994" s="443"/>
      <c r="Y3994" s="441"/>
      <c r="Z3994" s="445"/>
      <c r="AA3994" s="441"/>
      <c r="AB3994" s="443"/>
      <c r="AC3994" s="441"/>
      <c r="AD3994" s="444"/>
      <c r="AG3994" s="441"/>
      <c r="AH3994" s="441"/>
      <c r="AI3994" s="443"/>
      <c r="AL3994" s="441"/>
      <c r="AN3994" s="441"/>
      <c r="AO3994" s="443"/>
      <c r="AP3994" s="441"/>
      <c r="AQ3994" s="441"/>
      <c r="AR3994" s="441"/>
      <c r="AS3994" s="441"/>
      <c r="AT3994" s="441"/>
      <c r="AU3994" s="441"/>
      <c r="AV3994" s="443"/>
      <c r="AW3994" s="442"/>
      <c r="AY3994" s="441"/>
      <c r="BC3994" s="441"/>
      <c r="BD3994" s="441"/>
      <c r="BE3994" s="441"/>
      <c r="BF3994" s="441"/>
      <c r="BG3994" s="441"/>
      <c r="BH3994" s="441"/>
      <c r="BI3994" s="441"/>
      <c r="BJ3994" s="441"/>
      <c r="BK3994" s="441"/>
    </row>
    <row r="3995" spans="1:63" x14ac:dyDescent="0.25">
      <c r="A3995" s="443"/>
      <c r="B3995" s="438"/>
      <c r="C3995" s="441"/>
      <c r="D3995" s="441"/>
      <c r="E3995" s="441"/>
      <c r="I3995" s="442"/>
      <c r="Q3995" s="443"/>
      <c r="S3995" s="443"/>
      <c r="T3995" s="441"/>
      <c r="U3995" s="444"/>
      <c r="V3995" s="438"/>
      <c r="W3995" s="443"/>
      <c r="X3995" s="443"/>
      <c r="Y3995" s="441"/>
      <c r="Z3995" s="445"/>
      <c r="AA3995" s="441"/>
      <c r="AB3995" s="443"/>
      <c r="AC3995" s="441"/>
      <c r="AD3995" s="444"/>
      <c r="AG3995" s="441"/>
      <c r="AH3995" s="441"/>
      <c r="AI3995" s="443"/>
      <c r="AL3995" s="441"/>
      <c r="AN3995" s="441"/>
      <c r="AO3995" s="443"/>
      <c r="AP3995" s="441"/>
      <c r="AQ3995" s="441"/>
      <c r="AR3995" s="441"/>
      <c r="AS3995" s="441"/>
      <c r="AT3995" s="441"/>
      <c r="AU3995" s="441"/>
      <c r="AV3995" s="443"/>
      <c r="AW3995" s="442"/>
      <c r="AY3995" s="441"/>
      <c r="BC3995" s="441"/>
      <c r="BD3995" s="441"/>
      <c r="BE3995" s="441"/>
      <c r="BF3995" s="441"/>
      <c r="BG3995" s="441"/>
      <c r="BH3995" s="441"/>
      <c r="BI3995" s="441"/>
      <c r="BJ3995" s="441"/>
      <c r="BK3995" s="441"/>
    </row>
    <row r="3996" spans="1:63" x14ac:dyDescent="0.25">
      <c r="A3996" s="443"/>
      <c r="B3996" s="438"/>
      <c r="C3996" s="441"/>
      <c r="D3996" s="441"/>
      <c r="E3996" s="441"/>
      <c r="I3996" s="442"/>
      <c r="Q3996" s="443"/>
      <c r="S3996" s="443"/>
      <c r="T3996" s="441"/>
      <c r="U3996" s="444"/>
      <c r="V3996" s="438"/>
      <c r="W3996" s="443"/>
      <c r="X3996" s="443"/>
      <c r="Y3996" s="441"/>
      <c r="Z3996" s="445"/>
      <c r="AA3996" s="441"/>
      <c r="AB3996" s="443"/>
      <c r="AC3996" s="441"/>
      <c r="AD3996" s="444"/>
      <c r="AG3996" s="441"/>
      <c r="AH3996" s="441"/>
      <c r="AI3996" s="443"/>
      <c r="AL3996" s="441"/>
      <c r="AN3996" s="441"/>
      <c r="AO3996" s="443"/>
      <c r="AP3996" s="441"/>
      <c r="AQ3996" s="441"/>
      <c r="AR3996" s="441"/>
      <c r="AS3996" s="441"/>
      <c r="AT3996" s="441"/>
      <c r="AU3996" s="441"/>
      <c r="AV3996" s="443"/>
      <c r="AW3996" s="442"/>
      <c r="AY3996" s="441"/>
      <c r="BC3996" s="441"/>
      <c r="BD3996" s="441"/>
      <c r="BE3996" s="441"/>
      <c r="BF3996" s="441"/>
      <c r="BG3996" s="441"/>
      <c r="BH3996" s="441"/>
      <c r="BI3996" s="441"/>
      <c r="BJ3996" s="441"/>
      <c r="BK3996" s="441"/>
    </row>
    <row r="3997" spans="1:63" x14ac:dyDescent="0.25">
      <c r="A3997" s="443"/>
      <c r="B3997" s="438"/>
      <c r="C3997" s="441"/>
      <c r="D3997" s="441"/>
      <c r="E3997" s="441"/>
      <c r="I3997" s="442"/>
      <c r="Q3997" s="443"/>
      <c r="S3997" s="443"/>
      <c r="T3997" s="441"/>
      <c r="U3997" s="444"/>
      <c r="V3997" s="438"/>
      <c r="W3997" s="443"/>
      <c r="X3997" s="443"/>
      <c r="Y3997" s="441"/>
      <c r="Z3997" s="445"/>
      <c r="AA3997" s="441"/>
      <c r="AB3997" s="443"/>
      <c r="AC3997" s="441"/>
      <c r="AD3997" s="444"/>
      <c r="AG3997" s="441"/>
      <c r="AH3997" s="441"/>
      <c r="AI3997" s="443"/>
      <c r="AL3997" s="441"/>
      <c r="AN3997" s="441"/>
      <c r="AO3997" s="443"/>
      <c r="AP3997" s="441"/>
      <c r="AQ3997" s="441"/>
      <c r="AR3997" s="441"/>
      <c r="AS3997" s="441"/>
      <c r="AT3997" s="441"/>
      <c r="AU3997" s="441"/>
      <c r="AV3997" s="443"/>
      <c r="AW3997" s="442"/>
      <c r="AY3997" s="441"/>
      <c r="BC3997" s="441"/>
      <c r="BD3997" s="441"/>
      <c r="BE3997" s="441"/>
      <c r="BF3997" s="441"/>
      <c r="BG3997" s="441"/>
      <c r="BH3997" s="441"/>
      <c r="BI3997" s="441"/>
      <c r="BJ3997" s="441"/>
      <c r="BK3997" s="441"/>
    </row>
    <row r="3998" spans="1:63" x14ac:dyDescent="0.25">
      <c r="A3998" s="443"/>
      <c r="B3998" s="438"/>
      <c r="C3998" s="441"/>
      <c r="D3998" s="441"/>
      <c r="E3998" s="441"/>
      <c r="I3998" s="442"/>
      <c r="Q3998" s="443"/>
      <c r="S3998" s="443"/>
      <c r="T3998" s="441"/>
      <c r="U3998" s="444"/>
      <c r="V3998" s="438"/>
      <c r="W3998" s="443"/>
      <c r="X3998" s="443"/>
      <c r="Y3998" s="441"/>
      <c r="Z3998" s="445"/>
      <c r="AA3998" s="441"/>
      <c r="AB3998" s="443"/>
      <c r="AC3998" s="441"/>
      <c r="AD3998" s="444"/>
      <c r="AG3998" s="441"/>
      <c r="AH3998" s="441"/>
      <c r="AI3998" s="443"/>
      <c r="AL3998" s="441"/>
      <c r="AN3998" s="441"/>
      <c r="AO3998" s="443"/>
      <c r="AP3998" s="441"/>
      <c r="AQ3998" s="441"/>
      <c r="AR3998" s="441"/>
      <c r="AS3998" s="441"/>
      <c r="AT3998" s="441"/>
      <c r="AU3998" s="441"/>
      <c r="AV3998" s="443"/>
      <c r="AW3998" s="442"/>
      <c r="AY3998" s="441"/>
      <c r="BC3998" s="441"/>
      <c r="BD3998" s="441"/>
      <c r="BE3998" s="441"/>
      <c r="BF3998" s="441"/>
      <c r="BG3998" s="441"/>
      <c r="BH3998" s="441"/>
      <c r="BI3998" s="441"/>
      <c r="BJ3998" s="441"/>
      <c r="BK3998" s="441"/>
    </row>
    <row r="3999" spans="1:63" x14ac:dyDescent="0.25">
      <c r="A3999" s="443"/>
      <c r="B3999" s="438"/>
      <c r="C3999" s="441"/>
      <c r="D3999" s="441"/>
      <c r="E3999" s="441"/>
      <c r="I3999" s="442"/>
      <c r="Q3999" s="443"/>
      <c r="S3999" s="443"/>
      <c r="T3999" s="441"/>
      <c r="U3999" s="444"/>
      <c r="V3999" s="438"/>
      <c r="W3999" s="443"/>
      <c r="X3999" s="443"/>
      <c r="Y3999" s="441"/>
      <c r="Z3999" s="445"/>
      <c r="AA3999" s="441"/>
      <c r="AB3999" s="443"/>
      <c r="AC3999" s="441"/>
      <c r="AD3999" s="444"/>
      <c r="AG3999" s="441"/>
      <c r="AH3999" s="441"/>
      <c r="AI3999" s="443"/>
      <c r="AL3999" s="441"/>
      <c r="AN3999" s="441"/>
      <c r="AO3999" s="443"/>
      <c r="AP3999" s="441"/>
      <c r="AQ3999" s="441"/>
      <c r="AR3999" s="441"/>
      <c r="AS3999" s="441"/>
      <c r="AT3999" s="441"/>
      <c r="AU3999" s="441"/>
      <c r="AV3999" s="443"/>
      <c r="AW3999" s="442"/>
      <c r="AY3999" s="441"/>
      <c r="BC3999" s="441"/>
      <c r="BD3999" s="441"/>
      <c r="BE3999" s="441"/>
      <c r="BF3999" s="441"/>
      <c r="BG3999" s="441"/>
      <c r="BH3999" s="441"/>
      <c r="BI3999" s="441"/>
      <c r="BJ3999" s="441"/>
      <c r="BK3999" s="441"/>
    </row>
    <row r="4000" spans="1:63" x14ac:dyDescent="0.25">
      <c r="A4000" s="443"/>
      <c r="B4000" s="438"/>
      <c r="C4000" s="441"/>
      <c r="D4000" s="441"/>
      <c r="E4000" s="441"/>
      <c r="I4000" s="442"/>
      <c r="Q4000" s="443"/>
      <c r="S4000" s="443"/>
      <c r="T4000" s="441"/>
      <c r="U4000" s="444"/>
      <c r="V4000" s="438"/>
      <c r="W4000" s="443"/>
      <c r="X4000" s="443"/>
      <c r="Y4000" s="441"/>
      <c r="Z4000" s="445"/>
      <c r="AA4000" s="441"/>
      <c r="AB4000" s="443"/>
      <c r="AC4000" s="441"/>
      <c r="AD4000" s="444"/>
      <c r="AG4000" s="441"/>
      <c r="AH4000" s="441"/>
      <c r="AI4000" s="443"/>
      <c r="AL4000" s="441"/>
      <c r="AN4000" s="441"/>
      <c r="AO4000" s="443"/>
      <c r="AP4000" s="441"/>
      <c r="AQ4000" s="441"/>
      <c r="AR4000" s="441"/>
      <c r="AS4000" s="441"/>
      <c r="AT4000" s="441"/>
      <c r="AU4000" s="441"/>
      <c r="AV4000" s="443"/>
      <c r="AW4000" s="442"/>
      <c r="AY4000" s="441"/>
      <c r="BC4000" s="441"/>
      <c r="BD4000" s="441"/>
      <c r="BE4000" s="441"/>
      <c r="BF4000" s="441"/>
      <c r="BG4000" s="441"/>
      <c r="BH4000" s="441"/>
      <c r="BI4000" s="441"/>
      <c r="BJ4000" s="441"/>
      <c r="BK4000" s="441"/>
    </row>
    <row r="4001" spans="1:63" x14ac:dyDescent="0.25">
      <c r="A4001" s="443"/>
      <c r="B4001" s="438"/>
      <c r="C4001" s="441"/>
      <c r="D4001" s="441"/>
      <c r="E4001" s="441"/>
      <c r="I4001" s="442"/>
      <c r="Q4001" s="443"/>
      <c r="S4001" s="443"/>
      <c r="T4001" s="441"/>
      <c r="U4001" s="444"/>
      <c r="V4001" s="438"/>
      <c r="W4001" s="443"/>
      <c r="X4001" s="443"/>
      <c r="Y4001" s="441"/>
      <c r="Z4001" s="445"/>
      <c r="AA4001" s="441"/>
      <c r="AB4001" s="443"/>
      <c r="AC4001" s="441"/>
      <c r="AD4001" s="444"/>
      <c r="AG4001" s="441"/>
      <c r="AH4001" s="441"/>
      <c r="AI4001" s="443"/>
      <c r="AL4001" s="441"/>
      <c r="AN4001" s="441"/>
      <c r="AO4001" s="443"/>
      <c r="AP4001" s="441"/>
      <c r="AQ4001" s="441"/>
      <c r="AR4001" s="441"/>
      <c r="AS4001" s="441"/>
      <c r="AT4001" s="441"/>
      <c r="AU4001" s="441"/>
      <c r="AV4001" s="443"/>
      <c r="AW4001" s="442"/>
      <c r="AY4001" s="441"/>
      <c r="BC4001" s="441"/>
      <c r="BD4001" s="441"/>
      <c r="BE4001" s="441"/>
      <c r="BF4001" s="441"/>
      <c r="BG4001" s="441"/>
      <c r="BH4001" s="441"/>
      <c r="BI4001" s="441"/>
      <c r="BJ4001" s="441"/>
      <c r="BK4001" s="441"/>
    </row>
    <row r="4002" spans="1:63" x14ac:dyDescent="0.25">
      <c r="A4002" s="443"/>
      <c r="B4002" s="438"/>
      <c r="C4002" s="441"/>
      <c r="D4002" s="441"/>
      <c r="E4002" s="441"/>
      <c r="I4002" s="442"/>
      <c r="Q4002" s="443"/>
      <c r="S4002" s="443"/>
      <c r="T4002" s="441"/>
      <c r="U4002" s="444"/>
      <c r="V4002" s="438"/>
      <c r="W4002" s="443"/>
      <c r="X4002" s="443"/>
      <c r="Y4002" s="441"/>
      <c r="Z4002" s="445"/>
      <c r="AA4002" s="441"/>
      <c r="AB4002" s="443"/>
      <c r="AC4002" s="441"/>
      <c r="AD4002" s="444"/>
      <c r="AG4002" s="441"/>
      <c r="AH4002" s="441"/>
      <c r="AI4002" s="443"/>
      <c r="AL4002" s="441"/>
      <c r="AN4002" s="441"/>
      <c r="AO4002" s="443"/>
      <c r="AP4002" s="441"/>
      <c r="AQ4002" s="441"/>
      <c r="AR4002" s="441"/>
      <c r="AS4002" s="441"/>
      <c r="AT4002" s="441"/>
      <c r="AU4002" s="441"/>
      <c r="AV4002" s="443"/>
      <c r="AW4002" s="442"/>
      <c r="AY4002" s="441"/>
      <c r="BC4002" s="441"/>
      <c r="BD4002" s="441"/>
      <c r="BE4002" s="441"/>
      <c r="BF4002" s="441"/>
      <c r="BG4002" s="441"/>
      <c r="BH4002" s="441"/>
      <c r="BI4002" s="441"/>
      <c r="BJ4002" s="441"/>
      <c r="BK4002" s="441"/>
    </row>
    <row r="4003" spans="1:63" x14ac:dyDescent="0.25">
      <c r="A4003" s="443"/>
      <c r="B4003" s="438"/>
      <c r="C4003" s="441"/>
      <c r="D4003" s="441"/>
      <c r="E4003" s="441"/>
      <c r="I4003" s="442"/>
      <c r="Q4003" s="443"/>
      <c r="S4003" s="443"/>
      <c r="T4003" s="441"/>
      <c r="U4003" s="444"/>
      <c r="V4003" s="438"/>
      <c r="W4003" s="443"/>
      <c r="X4003" s="443"/>
      <c r="Y4003" s="441"/>
      <c r="Z4003" s="445"/>
      <c r="AA4003" s="441"/>
      <c r="AB4003" s="443"/>
      <c r="AC4003" s="441"/>
      <c r="AD4003" s="444"/>
      <c r="AG4003" s="441"/>
      <c r="AH4003" s="441"/>
      <c r="AI4003" s="443"/>
      <c r="AL4003" s="441"/>
      <c r="AN4003" s="441"/>
      <c r="AO4003" s="443"/>
      <c r="AP4003" s="441"/>
      <c r="AQ4003" s="441"/>
      <c r="AR4003" s="441"/>
      <c r="AS4003" s="441"/>
      <c r="AT4003" s="441"/>
      <c r="AU4003" s="441"/>
      <c r="AV4003" s="443"/>
      <c r="AW4003" s="442"/>
      <c r="AY4003" s="441"/>
      <c r="BC4003" s="441"/>
      <c r="BD4003" s="441"/>
      <c r="BE4003" s="441"/>
      <c r="BF4003" s="441"/>
      <c r="BG4003" s="441"/>
      <c r="BH4003" s="441"/>
      <c r="BI4003" s="441"/>
      <c r="BJ4003" s="441"/>
      <c r="BK4003" s="441"/>
    </row>
    <row r="4004" spans="1:63" x14ac:dyDescent="0.25">
      <c r="A4004" s="443"/>
      <c r="B4004" s="438"/>
      <c r="C4004" s="441"/>
      <c r="D4004" s="441"/>
      <c r="E4004" s="441"/>
      <c r="I4004" s="442"/>
      <c r="Q4004" s="443"/>
      <c r="S4004" s="443"/>
      <c r="T4004" s="441"/>
      <c r="U4004" s="444"/>
      <c r="V4004" s="438"/>
      <c r="W4004" s="443"/>
      <c r="X4004" s="443"/>
      <c r="Y4004" s="441"/>
      <c r="Z4004" s="445"/>
      <c r="AA4004" s="441"/>
      <c r="AB4004" s="443"/>
      <c r="AC4004" s="441"/>
      <c r="AD4004" s="444"/>
      <c r="AG4004" s="441"/>
      <c r="AH4004" s="441"/>
      <c r="AI4004" s="443"/>
      <c r="AL4004" s="441"/>
      <c r="AN4004" s="441"/>
      <c r="AO4004" s="443"/>
      <c r="AP4004" s="441"/>
      <c r="AQ4004" s="441"/>
      <c r="AR4004" s="441"/>
      <c r="AS4004" s="441"/>
      <c r="AT4004" s="441"/>
      <c r="AU4004" s="441"/>
      <c r="AV4004" s="443"/>
      <c r="AW4004" s="442"/>
      <c r="AY4004" s="441"/>
      <c r="BC4004" s="441"/>
      <c r="BD4004" s="441"/>
      <c r="BE4004" s="441"/>
      <c r="BF4004" s="441"/>
      <c r="BG4004" s="441"/>
      <c r="BH4004" s="441"/>
      <c r="BI4004" s="441"/>
      <c r="BJ4004" s="441"/>
      <c r="BK4004" s="441"/>
    </row>
    <row r="4005" spans="1:63" x14ac:dyDescent="0.25">
      <c r="A4005" s="443"/>
      <c r="B4005" s="438"/>
      <c r="C4005" s="441"/>
      <c r="D4005" s="441"/>
      <c r="E4005" s="441"/>
      <c r="I4005" s="442"/>
      <c r="Q4005" s="443"/>
      <c r="S4005" s="443"/>
      <c r="T4005" s="441"/>
      <c r="U4005" s="444"/>
      <c r="V4005" s="438"/>
      <c r="W4005" s="443"/>
      <c r="X4005" s="443"/>
      <c r="Y4005" s="441"/>
      <c r="Z4005" s="445"/>
      <c r="AA4005" s="441"/>
      <c r="AB4005" s="443"/>
      <c r="AC4005" s="441"/>
      <c r="AD4005" s="444"/>
      <c r="AG4005" s="441"/>
      <c r="AH4005" s="441"/>
      <c r="AI4005" s="443"/>
      <c r="AL4005" s="441"/>
      <c r="AN4005" s="441"/>
      <c r="AO4005" s="443"/>
      <c r="AP4005" s="441"/>
      <c r="AQ4005" s="441"/>
      <c r="AR4005" s="441"/>
      <c r="AS4005" s="441"/>
      <c r="AT4005" s="441"/>
      <c r="AU4005" s="441"/>
      <c r="AV4005" s="443"/>
      <c r="AW4005" s="442"/>
      <c r="AY4005" s="441"/>
      <c r="BC4005" s="441"/>
      <c r="BD4005" s="441"/>
      <c r="BE4005" s="441"/>
      <c r="BF4005" s="441"/>
      <c r="BG4005" s="441"/>
      <c r="BH4005" s="441"/>
      <c r="BI4005" s="441"/>
      <c r="BJ4005" s="441"/>
      <c r="BK4005" s="441"/>
    </row>
    <row r="4006" spans="1:63" x14ac:dyDescent="0.25">
      <c r="A4006" s="443"/>
      <c r="B4006" s="438"/>
      <c r="C4006" s="441"/>
      <c r="D4006" s="441"/>
      <c r="E4006" s="441"/>
      <c r="I4006" s="442"/>
      <c r="Q4006" s="443"/>
      <c r="S4006" s="443"/>
      <c r="T4006" s="441"/>
      <c r="U4006" s="444"/>
      <c r="V4006" s="438"/>
      <c r="W4006" s="443"/>
      <c r="X4006" s="443"/>
      <c r="Y4006" s="441"/>
      <c r="Z4006" s="445"/>
      <c r="AA4006" s="441"/>
      <c r="AB4006" s="443"/>
      <c r="AC4006" s="441"/>
      <c r="AD4006" s="444"/>
      <c r="AG4006" s="441"/>
      <c r="AH4006" s="441"/>
      <c r="AI4006" s="443"/>
      <c r="AL4006" s="441"/>
      <c r="AN4006" s="441"/>
      <c r="AO4006" s="443"/>
      <c r="AP4006" s="441"/>
      <c r="AQ4006" s="441"/>
      <c r="AR4006" s="441"/>
      <c r="AS4006" s="441"/>
      <c r="AT4006" s="441"/>
      <c r="AU4006" s="441"/>
      <c r="AV4006" s="443"/>
      <c r="AW4006" s="442"/>
      <c r="AY4006" s="441"/>
      <c r="BC4006" s="441"/>
      <c r="BD4006" s="441"/>
      <c r="BE4006" s="441"/>
      <c r="BF4006" s="441"/>
      <c r="BG4006" s="441"/>
      <c r="BH4006" s="441"/>
      <c r="BI4006" s="441"/>
      <c r="BJ4006" s="441"/>
      <c r="BK4006" s="441"/>
    </row>
    <row r="4007" spans="1:63" x14ac:dyDescent="0.25">
      <c r="A4007" s="443"/>
      <c r="B4007" s="438"/>
      <c r="C4007" s="441"/>
      <c r="D4007" s="441"/>
      <c r="E4007" s="441"/>
      <c r="I4007" s="442"/>
      <c r="Q4007" s="443"/>
      <c r="S4007" s="443"/>
      <c r="T4007" s="441"/>
      <c r="U4007" s="444"/>
      <c r="V4007" s="438"/>
      <c r="W4007" s="443"/>
      <c r="X4007" s="443"/>
      <c r="Y4007" s="441"/>
      <c r="Z4007" s="445"/>
      <c r="AA4007" s="441"/>
      <c r="AB4007" s="443"/>
      <c r="AC4007" s="441"/>
      <c r="AD4007" s="444"/>
      <c r="AG4007" s="441"/>
      <c r="AH4007" s="441"/>
      <c r="AI4007" s="443"/>
      <c r="AL4007" s="441"/>
      <c r="AN4007" s="441"/>
      <c r="AO4007" s="443"/>
      <c r="AP4007" s="441"/>
      <c r="AQ4007" s="441"/>
      <c r="AR4007" s="441"/>
      <c r="AS4007" s="441"/>
      <c r="AT4007" s="441"/>
      <c r="AU4007" s="441"/>
      <c r="AV4007" s="443"/>
      <c r="AW4007" s="442"/>
      <c r="AY4007" s="441"/>
      <c r="BC4007" s="441"/>
      <c r="BD4007" s="441"/>
      <c r="BE4007" s="441"/>
      <c r="BF4007" s="441"/>
      <c r="BG4007" s="441"/>
      <c r="BH4007" s="441"/>
      <c r="BI4007" s="441"/>
      <c r="BJ4007" s="441"/>
      <c r="BK4007" s="441"/>
    </row>
    <row r="4008" spans="1:63" x14ac:dyDescent="0.25">
      <c r="A4008" s="443"/>
      <c r="B4008" s="438"/>
      <c r="C4008" s="441"/>
      <c r="D4008" s="441"/>
      <c r="E4008" s="441"/>
      <c r="I4008" s="442"/>
      <c r="Q4008" s="443"/>
      <c r="S4008" s="443"/>
      <c r="T4008" s="441"/>
      <c r="U4008" s="444"/>
      <c r="V4008" s="438"/>
      <c r="W4008" s="443"/>
      <c r="X4008" s="443"/>
      <c r="Y4008" s="441"/>
      <c r="Z4008" s="445"/>
      <c r="AA4008" s="441"/>
      <c r="AB4008" s="443"/>
      <c r="AC4008" s="441"/>
      <c r="AD4008" s="444"/>
      <c r="AG4008" s="441"/>
      <c r="AH4008" s="441"/>
      <c r="AI4008" s="443"/>
      <c r="AL4008" s="441"/>
      <c r="AN4008" s="441"/>
      <c r="AO4008" s="443"/>
      <c r="AP4008" s="441"/>
      <c r="AQ4008" s="441"/>
      <c r="AR4008" s="441"/>
      <c r="AS4008" s="441"/>
      <c r="AT4008" s="441"/>
      <c r="AU4008" s="441"/>
      <c r="AV4008" s="443"/>
      <c r="AW4008" s="442"/>
      <c r="AY4008" s="441"/>
      <c r="BC4008" s="441"/>
      <c r="BD4008" s="441"/>
      <c r="BE4008" s="441"/>
      <c r="BF4008" s="441"/>
      <c r="BG4008" s="441"/>
      <c r="BH4008" s="441"/>
      <c r="BI4008" s="441"/>
      <c r="BJ4008" s="441"/>
      <c r="BK4008" s="441"/>
    </row>
    <row r="4009" spans="1:63" x14ac:dyDescent="0.25">
      <c r="A4009" s="443"/>
      <c r="B4009" s="438"/>
      <c r="C4009" s="441"/>
      <c r="D4009" s="441"/>
      <c r="E4009" s="441"/>
      <c r="I4009" s="442"/>
      <c r="Q4009" s="443"/>
      <c r="S4009" s="443"/>
      <c r="T4009" s="441"/>
      <c r="U4009" s="444"/>
      <c r="V4009" s="438"/>
      <c r="W4009" s="443"/>
      <c r="X4009" s="443"/>
      <c r="Y4009" s="441"/>
      <c r="Z4009" s="445"/>
      <c r="AA4009" s="441"/>
      <c r="AB4009" s="443"/>
      <c r="AC4009" s="441"/>
      <c r="AD4009" s="444"/>
      <c r="AG4009" s="441"/>
      <c r="AH4009" s="441"/>
      <c r="AI4009" s="443"/>
      <c r="AL4009" s="441"/>
      <c r="AN4009" s="441"/>
      <c r="AO4009" s="443"/>
      <c r="AP4009" s="441"/>
      <c r="AQ4009" s="441"/>
      <c r="AR4009" s="441"/>
      <c r="AS4009" s="441"/>
      <c r="AT4009" s="441"/>
      <c r="AU4009" s="441"/>
      <c r="AV4009" s="443"/>
      <c r="AW4009" s="442"/>
      <c r="AY4009" s="441"/>
      <c r="BC4009" s="441"/>
      <c r="BD4009" s="441"/>
      <c r="BE4009" s="441"/>
      <c r="BF4009" s="441"/>
      <c r="BG4009" s="441"/>
      <c r="BH4009" s="441"/>
      <c r="BI4009" s="441"/>
      <c r="BJ4009" s="441"/>
      <c r="BK4009" s="441"/>
    </row>
    <row r="4010" spans="1:63" x14ac:dyDescent="0.25">
      <c r="A4010" s="443"/>
      <c r="B4010" s="438"/>
      <c r="C4010" s="441"/>
      <c r="D4010" s="441"/>
      <c r="E4010" s="441"/>
      <c r="I4010" s="442"/>
      <c r="Q4010" s="443"/>
      <c r="S4010" s="443"/>
      <c r="T4010" s="441"/>
      <c r="U4010" s="444"/>
      <c r="V4010" s="438"/>
      <c r="W4010" s="443"/>
      <c r="X4010" s="443"/>
      <c r="Y4010" s="441"/>
      <c r="Z4010" s="445"/>
      <c r="AA4010" s="441"/>
      <c r="AB4010" s="443"/>
      <c r="AC4010" s="441"/>
      <c r="AD4010" s="444"/>
      <c r="AG4010" s="441"/>
      <c r="AH4010" s="441"/>
      <c r="AI4010" s="443"/>
      <c r="AL4010" s="441"/>
      <c r="AN4010" s="441"/>
      <c r="AO4010" s="443"/>
      <c r="AP4010" s="441"/>
      <c r="AQ4010" s="441"/>
      <c r="AR4010" s="441"/>
      <c r="AS4010" s="441"/>
      <c r="AT4010" s="441"/>
      <c r="AU4010" s="441"/>
      <c r="AV4010" s="443"/>
      <c r="AW4010" s="442"/>
      <c r="AY4010" s="441"/>
      <c r="BC4010" s="441"/>
      <c r="BD4010" s="441"/>
      <c r="BE4010" s="441"/>
      <c r="BF4010" s="441"/>
      <c r="BG4010" s="441"/>
      <c r="BH4010" s="441"/>
      <c r="BI4010" s="441"/>
      <c r="BJ4010" s="441"/>
      <c r="BK4010" s="441"/>
    </row>
    <row r="4011" spans="1:63" x14ac:dyDescent="0.25">
      <c r="A4011" s="443"/>
      <c r="B4011" s="438"/>
      <c r="C4011" s="441"/>
      <c r="D4011" s="441"/>
      <c r="E4011" s="441"/>
      <c r="I4011" s="442"/>
      <c r="Q4011" s="443"/>
      <c r="S4011" s="443"/>
      <c r="T4011" s="441"/>
      <c r="U4011" s="444"/>
      <c r="V4011" s="438"/>
      <c r="W4011" s="443"/>
      <c r="X4011" s="443"/>
      <c r="Y4011" s="441"/>
      <c r="Z4011" s="445"/>
      <c r="AA4011" s="441"/>
      <c r="AB4011" s="443"/>
      <c r="AC4011" s="441"/>
      <c r="AD4011" s="444"/>
      <c r="AG4011" s="441"/>
      <c r="AH4011" s="441"/>
      <c r="AI4011" s="443"/>
      <c r="AL4011" s="441"/>
      <c r="AN4011" s="441"/>
      <c r="AO4011" s="443"/>
      <c r="AP4011" s="441"/>
      <c r="AQ4011" s="441"/>
      <c r="AR4011" s="441"/>
      <c r="AS4011" s="441"/>
      <c r="AT4011" s="441"/>
      <c r="AU4011" s="441"/>
      <c r="AV4011" s="443"/>
      <c r="AW4011" s="442"/>
      <c r="AY4011" s="441"/>
      <c r="BC4011" s="441"/>
      <c r="BD4011" s="441"/>
      <c r="BE4011" s="441"/>
      <c r="BF4011" s="441"/>
      <c r="BG4011" s="441"/>
      <c r="BH4011" s="441"/>
      <c r="BI4011" s="441"/>
      <c r="BJ4011" s="441"/>
      <c r="BK4011" s="441"/>
    </row>
    <row r="4012" spans="1:63" x14ac:dyDescent="0.25">
      <c r="A4012" s="443"/>
      <c r="B4012" s="438"/>
      <c r="C4012" s="441"/>
      <c r="D4012" s="441"/>
      <c r="E4012" s="441"/>
      <c r="I4012" s="442"/>
      <c r="Q4012" s="443"/>
      <c r="S4012" s="443"/>
      <c r="T4012" s="441"/>
      <c r="U4012" s="444"/>
      <c r="V4012" s="438"/>
      <c r="W4012" s="443"/>
      <c r="X4012" s="443"/>
      <c r="Y4012" s="441"/>
      <c r="Z4012" s="445"/>
      <c r="AA4012" s="441"/>
      <c r="AB4012" s="443"/>
      <c r="AC4012" s="441"/>
      <c r="AD4012" s="444"/>
      <c r="AG4012" s="441"/>
      <c r="AH4012" s="441"/>
      <c r="AI4012" s="443"/>
      <c r="AL4012" s="441"/>
      <c r="AN4012" s="441"/>
      <c r="AO4012" s="443"/>
      <c r="AP4012" s="441"/>
      <c r="AQ4012" s="441"/>
      <c r="AR4012" s="441"/>
      <c r="AS4012" s="441"/>
      <c r="AT4012" s="441"/>
      <c r="AU4012" s="441"/>
      <c r="AV4012" s="443"/>
      <c r="AW4012" s="442"/>
      <c r="AY4012" s="441"/>
      <c r="BC4012" s="441"/>
      <c r="BD4012" s="441"/>
      <c r="BE4012" s="441"/>
      <c r="BF4012" s="441"/>
      <c r="BG4012" s="441"/>
      <c r="BH4012" s="441"/>
      <c r="BI4012" s="441"/>
      <c r="BJ4012" s="441"/>
      <c r="BK4012" s="441"/>
    </row>
    <row r="4013" spans="1:63" x14ac:dyDescent="0.25">
      <c r="A4013" s="443"/>
      <c r="B4013" s="438"/>
      <c r="C4013" s="441"/>
      <c r="D4013" s="441"/>
      <c r="E4013" s="441"/>
      <c r="I4013" s="442"/>
      <c r="Q4013" s="443"/>
      <c r="S4013" s="443"/>
      <c r="T4013" s="441"/>
      <c r="U4013" s="444"/>
      <c r="V4013" s="438"/>
      <c r="W4013" s="443"/>
      <c r="X4013" s="443"/>
      <c r="Y4013" s="441"/>
      <c r="Z4013" s="445"/>
      <c r="AA4013" s="441"/>
      <c r="AB4013" s="443"/>
      <c r="AC4013" s="441"/>
      <c r="AD4013" s="444"/>
      <c r="AG4013" s="441"/>
      <c r="AH4013" s="441"/>
      <c r="AI4013" s="443"/>
      <c r="AL4013" s="441"/>
      <c r="AN4013" s="441"/>
      <c r="AO4013" s="443"/>
      <c r="AP4013" s="441"/>
      <c r="AQ4013" s="441"/>
      <c r="AR4013" s="441"/>
      <c r="AS4013" s="441"/>
      <c r="AT4013" s="441"/>
      <c r="AU4013" s="441"/>
      <c r="AV4013" s="443"/>
      <c r="AW4013" s="442"/>
      <c r="AY4013" s="441"/>
      <c r="BC4013" s="441"/>
      <c r="BD4013" s="441"/>
      <c r="BE4013" s="441"/>
      <c r="BF4013" s="441"/>
      <c r="BG4013" s="441"/>
      <c r="BH4013" s="441"/>
      <c r="BI4013" s="441"/>
      <c r="BJ4013" s="441"/>
      <c r="BK4013" s="441"/>
    </row>
    <row r="4014" spans="1:63" x14ac:dyDescent="0.25">
      <c r="A4014" s="443"/>
      <c r="B4014" s="438"/>
      <c r="C4014" s="441"/>
      <c r="D4014" s="441"/>
      <c r="E4014" s="441"/>
      <c r="I4014" s="442"/>
      <c r="Q4014" s="443"/>
      <c r="S4014" s="443"/>
      <c r="T4014" s="441"/>
      <c r="U4014" s="444"/>
      <c r="V4014" s="438"/>
      <c r="W4014" s="443"/>
      <c r="X4014" s="443"/>
      <c r="Y4014" s="441"/>
      <c r="Z4014" s="445"/>
      <c r="AA4014" s="441"/>
      <c r="AB4014" s="443"/>
      <c r="AC4014" s="441"/>
      <c r="AD4014" s="444"/>
      <c r="AG4014" s="441"/>
      <c r="AH4014" s="441"/>
      <c r="AI4014" s="443"/>
      <c r="AL4014" s="441"/>
      <c r="AN4014" s="441"/>
      <c r="AO4014" s="443"/>
      <c r="AP4014" s="441"/>
      <c r="AQ4014" s="441"/>
      <c r="AR4014" s="441"/>
      <c r="AS4014" s="441"/>
      <c r="AT4014" s="441"/>
      <c r="AU4014" s="441"/>
      <c r="AV4014" s="443"/>
      <c r="AW4014" s="442"/>
      <c r="AY4014" s="441"/>
      <c r="BC4014" s="441"/>
      <c r="BD4014" s="441"/>
      <c r="BE4014" s="441"/>
      <c r="BF4014" s="441"/>
      <c r="BG4014" s="441"/>
      <c r="BH4014" s="441"/>
      <c r="BI4014" s="441"/>
      <c r="BJ4014" s="441"/>
      <c r="BK4014" s="441"/>
    </row>
    <row r="4015" spans="1:63" x14ac:dyDescent="0.25">
      <c r="A4015" s="443"/>
      <c r="B4015" s="438"/>
      <c r="C4015" s="441"/>
      <c r="D4015" s="441"/>
      <c r="E4015" s="441"/>
      <c r="I4015" s="442"/>
      <c r="Q4015" s="443"/>
      <c r="S4015" s="443"/>
      <c r="T4015" s="441"/>
      <c r="U4015" s="444"/>
      <c r="V4015" s="438"/>
      <c r="W4015" s="443"/>
      <c r="X4015" s="443"/>
      <c r="Y4015" s="441"/>
      <c r="Z4015" s="445"/>
      <c r="AA4015" s="441"/>
      <c r="AB4015" s="443"/>
      <c r="AC4015" s="441"/>
      <c r="AD4015" s="444"/>
      <c r="AG4015" s="441"/>
      <c r="AH4015" s="441"/>
      <c r="AI4015" s="443"/>
      <c r="AL4015" s="441"/>
      <c r="AN4015" s="441"/>
      <c r="AO4015" s="443"/>
      <c r="AP4015" s="441"/>
      <c r="AQ4015" s="441"/>
      <c r="AR4015" s="441"/>
      <c r="AS4015" s="441"/>
      <c r="AT4015" s="441"/>
      <c r="AU4015" s="441"/>
      <c r="AV4015" s="443"/>
      <c r="AW4015" s="442"/>
      <c r="AY4015" s="441"/>
      <c r="BC4015" s="441"/>
      <c r="BD4015" s="441"/>
      <c r="BE4015" s="441"/>
      <c r="BF4015" s="441"/>
      <c r="BG4015" s="441"/>
      <c r="BH4015" s="441"/>
      <c r="BI4015" s="441"/>
      <c r="BJ4015" s="441"/>
      <c r="BK4015" s="441"/>
    </row>
    <row r="4016" spans="1:63" x14ac:dyDescent="0.25">
      <c r="A4016" s="443"/>
      <c r="B4016" s="438"/>
      <c r="C4016" s="441"/>
      <c r="D4016" s="441"/>
      <c r="E4016" s="441"/>
      <c r="I4016" s="442"/>
      <c r="Q4016" s="443"/>
      <c r="S4016" s="443"/>
      <c r="T4016" s="441"/>
      <c r="U4016" s="444"/>
      <c r="V4016" s="438"/>
      <c r="W4016" s="443"/>
      <c r="X4016" s="443"/>
      <c r="Y4016" s="441"/>
      <c r="Z4016" s="445"/>
      <c r="AA4016" s="441"/>
      <c r="AB4016" s="443"/>
      <c r="AC4016" s="441"/>
      <c r="AD4016" s="444"/>
      <c r="AG4016" s="441"/>
      <c r="AH4016" s="441"/>
      <c r="AI4016" s="443"/>
      <c r="AL4016" s="441"/>
      <c r="AN4016" s="441"/>
      <c r="AO4016" s="443"/>
      <c r="AP4016" s="441"/>
      <c r="AQ4016" s="441"/>
      <c r="AR4016" s="441"/>
      <c r="AS4016" s="441"/>
      <c r="AT4016" s="441"/>
      <c r="AU4016" s="441"/>
      <c r="AV4016" s="443"/>
      <c r="AW4016" s="442"/>
      <c r="AY4016" s="441"/>
      <c r="BC4016" s="441"/>
      <c r="BD4016" s="441"/>
      <c r="BE4016" s="441"/>
      <c r="BF4016" s="441"/>
      <c r="BG4016" s="441"/>
      <c r="BH4016" s="441"/>
      <c r="BI4016" s="441"/>
      <c r="BJ4016" s="441"/>
      <c r="BK4016" s="441"/>
    </row>
    <row r="4017" spans="1:63" x14ac:dyDescent="0.25">
      <c r="A4017" s="443"/>
      <c r="B4017" s="438"/>
      <c r="C4017" s="441"/>
      <c r="D4017" s="441"/>
      <c r="E4017" s="441"/>
      <c r="I4017" s="442"/>
      <c r="Q4017" s="443"/>
      <c r="S4017" s="443"/>
      <c r="T4017" s="441"/>
      <c r="U4017" s="444"/>
      <c r="V4017" s="438"/>
      <c r="W4017" s="443"/>
      <c r="X4017" s="443"/>
      <c r="Y4017" s="441"/>
      <c r="Z4017" s="445"/>
      <c r="AA4017" s="441"/>
      <c r="AB4017" s="443"/>
      <c r="AC4017" s="441"/>
      <c r="AD4017" s="444"/>
      <c r="AG4017" s="441"/>
      <c r="AH4017" s="441"/>
      <c r="AI4017" s="443"/>
      <c r="AL4017" s="441"/>
      <c r="AN4017" s="441"/>
      <c r="AO4017" s="443"/>
      <c r="AP4017" s="441"/>
      <c r="AQ4017" s="441"/>
      <c r="AR4017" s="441"/>
      <c r="AS4017" s="441"/>
      <c r="AT4017" s="441"/>
      <c r="AU4017" s="441"/>
      <c r="AV4017" s="443"/>
      <c r="AW4017" s="442"/>
      <c r="AY4017" s="441"/>
      <c r="BC4017" s="441"/>
      <c r="BD4017" s="441"/>
      <c r="BE4017" s="441"/>
      <c r="BF4017" s="441"/>
      <c r="BG4017" s="441"/>
      <c r="BH4017" s="441"/>
      <c r="BI4017" s="441"/>
      <c r="BJ4017" s="441"/>
      <c r="BK4017" s="441"/>
    </row>
    <row r="4018" spans="1:63" x14ac:dyDescent="0.25">
      <c r="A4018" s="443"/>
      <c r="B4018" s="438"/>
      <c r="C4018" s="441"/>
      <c r="D4018" s="441"/>
      <c r="E4018" s="441"/>
      <c r="I4018" s="442"/>
      <c r="Q4018" s="443"/>
      <c r="S4018" s="443"/>
      <c r="T4018" s="441"/>
      <c r="U4018" s="444"/>
      <c r="V4018" s="438"/>
      <c r="W4018" s="443"/>
      <c r="X4018" s="443"/>
      <c r="Y4018" s="441"/>
      <c r="Z4018" s="445"/>
      <c r="AA4018" s="441"/>
      <c r="AB4018" s="443"/>
      <c r="AC4018" s="441"/>
      <c r="AD4018" s="444"/>
      <c r="AG4018" s="441"/>
      <c r="AH4018" s="441"/>
      <c r="AI4018" s="443"/>
      <c r="AL4018" s="441"/>
      <c r="AN4018" s="441"/>
      <c r="AO4018" s="443"/>
      <c r="AP4018" s="441"/>
      <c r="AQ4018" s="441"/>
      <c r="AR4018" s="441"/>
      <c r="AS4018" s="441"/>
      <c r="AT4018" s="441"/>
      <c r="AU4018" s="441"/>
      <c r="AV4018" s="443"/>
      <c r="AW4018" s="442"/>
      <c r="AY4018" s="441"/>
      <c r="BC4018" s="441"/>
      <c r="BD4018" s="441"/>
      <c r="BE4018" s="441"/>
      <c r="BF4018" s="441"/>
      <c r="BG4018" s="441"/>
      <c r="BH4018" s="441"/>
      <c r="BI4018" s="441"/>
      <c r="BJ4018" s="441"/>
      <c r="BK4018" s="441"/>
    </row>
    <row r="4019" spans="1:63" x14ac:dyDescent="0.25">
      <c r="A4019" s="443"/>
      <c r="B4019" s="438"/>
      <c r="C4019" s="441"/>
      <c r="D4019" s="441"/>
      <c r="E4019" s="441"/>
      <c r="I4019" s="442"/>
      <c r="Q4019" s="443"/>
      <c r="S4019" s="443"/>
      <c r="T4019" s="441"/>
      <c r="U4019" s="444"/>
      <c r="V4019" s="438"/>
      <c r="W4019" s="443"/>
      <c r="X4019" s="443"/>
      <c r="Y4019" s="441"/>
      <c r="Z4019" s="445"/>
      <c r="AA4019" s="441"/>
      <c r="AB4019" s="443"/>
      <c r="AC4019" s="441"/>
      <c r="AD4019" s="444"/>
      <c r="AG4019" s="441"/>
      <c r="AH4019" s="441"/>
      <c r="AI4019" s="443"/>
      <c r="AL4019" s="441"/>
      <c r="AN4019" s="441"/>
      <c r="AO4019" s="443"/>
      <c r="AP4019" s="441"/>
      <c r="AQ4019" s="441"/>
      <c r="AR4019" s="441"/>
      <c r="AS4019" s="441"/>
      <c r="AT4019" s="441"/>
      <c r="AU4019" s="441"/>
      <c r="AV4019" s="443"/>
      <c r="AW4019" s="442"/>
      <c r="AY4019" s="441"/>
      <c r="BC4019" s="441"/>
      <c r="BD4019" s="441"/>
      <c r="BE4019" s="441"/>
      <c r="BF4019" s="441"/>
      <c r="BG4019" s="441"/>
      <c r="BH4019" s="441"/>
      <c r="BI4019" s="441"/>
      <c r="BJ4019" s="441"/>
      <c r="BK4019" s="441"/>
    </row>
    <row r="4020" spans="1:63" x14ac:dyDescent="0.25">
      <c r="A4020" s="443"/>
      <c r="B4020" s="438"/>
      <c r="C4020" s="441"/>
      <c r="D4020" s="441"/>
      <c r="E4020" s="441"/>
      <c r="I4020" s="442"/>
      <c r="Q4020" s="443"/>
      <c r="S4020" s="443"/>
      <c r="T4020" s="441"/>
      <c r="U4020" s="444"/>
      <c r="V4020" s="438"/>
      <c r="W4020" s="443"/>
      <c r="X4020" s="443"/>
      <c r="Y4020" s="441"/>
      <c r="Z4020" s="445"/>
      <c r="AA4020" s="441"/>
      <c r="AB4020" s="443"/>
      <c r="AC4020" s="441"/>
      <c r="AD4020" s="444"/>
      <c r="AG4020" s="441"/>
      <c r="AH4020" s="441"/>
      <c r="AI4020" s="443"/>
      <c r="AL4020" s="441"/>
      <c r="AN4020" s="441"/>
      <c r="AO4020" s="443"/>
      <c r="AP4020" s="441"/>
      <c r="AQ4020" s="441"/>
      <c r="AR4020" s="441"/>
      <c r="AS4020" s="441"/>
      <c r="AT4020" s="441"/>
      <c r="AU4020" s="441"/>
      <c r="AV4020" s="443"/>
      <c r="AW4020" s="442"/>
      <c r="AY4020" s="441"/>
      <c r="BC4020" s="441"/>
      <c r="BD4020" s="441"/>
      <c r="BE4020" s="441"/>
      <c r="BF4020" s="441"/>
      <c r="BG4020" s="441"/>
      <c r="BH4020" s="441"/>
      <c r="BI4020" s="441"/>
      <c r="BJ4020" s="441"/>
      <c r="BK4020" s="441"/>
    </row>
    <row r="4021" spans="1:63" x14ac:dyDescent="0.25">
      <c r="A4021" s="443"/>
      <c r="B4021" s="438"/>
      <c r="C4021" s="441"/>
      <c r="D4021" s="441"/>
      <c r="E4021" s="441"/>
      <c r="I4021" s="442"/>
      <c r="Q4021" s="443"/>
      <c r="S4021" s="443"/>
      <c r="T4021" s="441"/>
      <c r="U4021" s="444"/>
      <c r="V4021" s="438"/>
      <c r="W4021" s="443"/>
      <c r="X4021" s="443"/>
      <c r="Y4021" s="441"/>
      <c r="Z4021" s="445"/>
      <c r="AA4021" s="441"/>
      <c r="AB4021" s="443"/>
      <c r="AC4021" s="441"/>
      <c r="AD4021" s="444"/>
      <c r="AG4021" s="441"/>
      <c r="AH4021" s="441"/>
      <c r="AI4021" s="443"/>
      <c r="AL4021" s="441"/>
      <c r="AN4021" s="441"/>
      <c r="AO4021" s="443"/>
      <c r="AP4021" s="441"/>
      <c r="AQ4021" s="441"/>
      <c r="AR4021" s="441"/>
      <c r="AS4021" s="441"/>
      <c r="AT4021" s="441"/>
      <c r="AU4021" s="441"/>
      <c r="AV4021" s="443"/>
      <c r="AW4021" s="442"/>
      <c r="AY4021" s="441"/>
      <c r="BC4021" s="441"/>
      <c r="BD4021" s="441"/>
      <c r="BE4021" s="441"/>
      <c r="BF4021" s="441"/>
      <c r="BG4021" s="441"/>
      <c r="BH4021" s="441"/>
      <c r="BI4021" s="441"/>
      <c r="BJ4021" s="441"/>
      <c r="BK4021" s="441"/>
    </row>
    <row r="4022" spans="1:63" x14ac:dyDescent="0.25">
      <c r="A4022" s="443"/>
      <c r="B4022" s="438"/>
      <c r="C4022" s="441"/>
      <c r="D4022" s="441"/>
      <c r="E4022" s="441"/>
      <c r="I4022" s="442"/>
      <c r="Q4022" s="443"/>
      <c r="S4022" s="443"/>
      <c r="T4022" s="441"/>
      <c r="U4022" s="444"/>
      <c r="V4022" s="438"/>
      <c r="W4022" s="443"/>
      <c r="X4022" s="443"/>
      <c r="Y4022" s="441"/>
      <c r="Z4022" s="445"/>
      <c r="AA4022" s="441"/>
      <c r="AB4022" s="443"/>
      <c r="AC4022" s="441"/>
      <c r="AD4022" s="444"/>
      <c r="AG4022" s="441"/>
      <c r="AH4022" s="441"/>
      <c r="AI4022" s="443"/>
      <c r="AL4022" s="441"/>
      <c r="AN4022" s="441"/>
      <c r="AO4022" s="443"/>
      <c r="AP4022" s="441"/>
      <c r="AQ4022" s="441"/>
      <c r="AR4022" s="441"/>
      <c r="AS4022" s="441"/>
      <c r="AT4022" s="441"/>
      <c r="AU4022" s="441"/>
      <c r="AV4022" s="443"/>
      <c r="AW4022" s="442"/>
      <c r="AY4022" s="441"/>
      <c r="BC4022" s="441"/>
      <c r="BD4022" s="441"/>
      <c r="BE4022" s="441"/>
      <c r="BF4022" s="441"/>
      <c r="BG4022" s="441"/>
      <c r="BH4022" s="441"/>
      <c r="BI4022" s="441"/>
      <c r="BJ4022" s="441"/>
      <c r="BK4022" s="441"/>
    </row>
    <row r="4023" spans="1:63" x14ac:dyDescent="0.25">
      <c r="A4023" s="443"/>
      <c r="B4023" s="438"/>
      <c r="C4023" s="441"/>
      <c r="D4023" s="441"/>
      <c r="E4023" s="441"/>
      <c r="I4023" s="442"/>
      <c r="Q4023" s="443"/>
      <c r="S4023" s="443"/>
      <c r="T4023" s="441"/>
      <c r="U4023" s="444"/>
      <c r="V4023" s="438"/>
      <c r="W4023" s="443"/>
      <c r="X4023" s="443"/>
      <c r="Y4023" s="441"/>
      <c r="Z4023" s="445"/>
      <c r="AA4023" s="441"/>
      <c r="AB4023" s="443"/>
      <c r="AC4023" s="441"/>
      <c r="AD4023" s="444"/>
      <c r="AG4023" s="441"/>
      <c r="AH4023" s="441"/>
      <c r="AI4023" s="443"/>
      <c r="AL4023" s="441"/>
      <c r="AN4023" s="441"/>
      <c r="AO4023" s="443"/>
      <c r="AP4023" s="441"/>
      <c r="AQ4023" s="441"/>
      <c r="AR4023" s="441"/>
      <c r="AS4023" s="441"/>
      <c r="AT4023" s="441"/>
      <c r="AU4023" s="441"/>
      <c r="AV4023" s="443"/>
      <c r="AW4023" s="442"/>
      <c r="AY4023" s="441"/>
      <c r="BC4023" s="441"/>
      <c r="BD4023" s="441"/>
      <c r="BE4023" s="441"/>
      <c r="BF4023" s="441"/>
      <c r="BG4023" s="441"/>
      <c r="BH4023" s="441"/>
      <c r="BI4023" s="441"/>
      <c r="BJ4023" s="441"/>
      <c r="BK4023" s="441"/>
    </row>
    <row r="4024" spans="1:63" x14ac:dyDescent="0.25">
      <c r="A4024" s="443"/>
      <c r="B4024" s="438"/>
      <c r="C4024" s="441"/>
      <c r="D4024" s="441"/>
      <c r="E4024" s="441"/>
      <c r="I4024" s="442"/>
      <c r="Q4024" s="443"/>
      <c r="S4024" s="443"/>
      <c r="T4024" s="441"/>
      <c r="U4024" s="444"/>
      <c r="V4024" s="438"/>
      <c r="W4024" s="443"/>
      <c r="X4024" s="443"/>
      <c r="Y4024" s="441"/>
      <c r="Z4024" s="445"/>
      <c r="AA4024" s="441"/>
      <c r="AB4024" s="443"/>
      <c r="AC4024" s="441"/>
      <c r="AD4024" s="444"/>
      <c r="AG4024" s="441"/>
      <c r="AH4024" s="441"/>
      <c r="AI4024" s="443"/>
      <c r="AL4024" s="441"/>
      <c r="AN4024" s="441"/>
      <c r="AO4024" s="443"/>
      <c r="AP4024" s="441"/>
      <c r="AQ4024" s="441"/>
      <c r="AR4024" s="441"/>
      <c r="AS4024" s="441"/>
      <c r="AT4024" s="441"/>
      <c r="AU4024" s="441"/>
      <c r="AV4024" s="443"/>
      <c r="AW4024" s="442"/>
      <c r="AY4024" s="441"/>
      <c r="BC4024" s="441"/>
      <c r="BD4024" s="441"/>
      <c r="BE4024" s="441"/>
      <c r="BF4024" s="441"/>
      <c r="BG4024" s="441"/>
      <c r="BH4024" s="441"/>
      <c r="BI4024" s="441"/>
      <c r="BJ4024" s="441"/>
      <c r="BK4024" s="441"/>
    </row>
    <row r="4025" spans="1:63" x14ac:dyDescent="0.25">
      <c r="A4025" s="443"/>
      <c r="B4025" s="438"/>
      <c r="C4025" s="441"/>
      <c r="D4025" s="441"/>
      <c r="E4025" s="441"/>
      <c r="I4025" s="442"/>
      <c r="Q4025" s="443"/>
      <c r="S4025" s="443"/>
      <c r="T4025" s="441"/>
      <c r="U4025" s="444"/>
      <c r="V4025" s="438"/>
      <c r="W4025" s="443"/>
      <c r="X4025" s="443"/>
      <c r="Y4025" s="441"/>
      <c r="Z4025" s="445"/>
      <c r="AA4025" s="441"/>
      <c r="AB4025" s="443"/>
      <c r="AC4025" s="441"/>
      <c r="AD4025" s="444"/>
      <c r="AG4025" s="441"/>
      <c r="AH4025" s="441"/>
      <c r="AI4025" s="443"/>
      <c r="AL4025" s="441"/>
      <c r="AN4025" s="441"/>
      <c r="AO4025" s="443"/>
      <c r="AP4025" s="441"/>
      <c r="AQ4025" s="441"/>
      <c r="AR4025" s="441"/>
      <c r="AS4025" s="441"/>
      <c r="AT4025" s="441"/>
      <c r="AU4025" s="441"/>
      <c r="AV4025" s="443"/>
      <c r="AW4025" s="442"/>
      <c r="AY4025" s="441"/>
      <c r="BC4025" s="441"/>
      <c r="BD4025" s="441"/>
      <c r="BE4025" s="441"/>
      <c r="BF4025" s="441"/>
      <c r="BG4025" s="441"/>
      <c r="BH4025" s="441"/>
      <c r="BI4025" s="441"/>
      <c r="BJ4025" s="441"/>
      <c r="BK4025" s="441"/>
    </row>
    <row r="4026" spans="1:63" x14ac:dyDescent="0.25">
      <c r="A4026" s="443"/>
      <c r="B4026" s="438"/>
      <c r="C4026" s="441"/>
      <c r="D4026" s="441"/>
      <c r="E4026" s="441"/>
      <c r="I4026" s="442"/>
      <c r="Q4026" s="443"/>
      <c r="S4026" s="443"/>
      <c r="T4026" s="441"/>
      <c r="U4026" s="444"/>
      <c r="V4026" s="438"/>
      <c r="W4026" s="443"/>
      <c r="X4026" s="443"/>
      <c r="Y4026" s="441"/>
      <c r="Z4026" s="445"/>
      <c r="AA4026" s="441"/>
      <c r="AB4026" s="443"/>
      <c r="AC4026" s="441"/>
      <c r="AD4026" s="444"/>
      <c r="AG4026" s="441"/>
      <c r="AH4026" s="441"/>
      <c r="AI4026" s="443"/>
      <c r="AL4026" s="441"/>
      <c r="AN4026" s="441"/>
      <c r="AO4026" s="443"/>
      <c r="AP4026" s="441"/>
      <c r="AQ4026" s="441"/>
      <c r="AR4026" s="441"/>
      <c r="AS4026" s="441"/>
      <c r="AT4026" s="441"/>
      <c r="AU4026" s="441"/>
      <c r="AV4026" s="443"/>
      <c r="AW4026" s="442"/>
      <c r="AY4026" s="441"/>
      <c r="BC4026" s="441"/>
      <c r="BD4026" s="441"/>
      <c r="BE4026" s="441"/>
      <c r="BF4026" s="441"/>
      <c r="BG4026" s="441"/>
      <c r="BH4026" s="441"/>
      <c r="BI4026" s="441"/>
      <c r="BJ4026" s="441"/>
      <c r="BK4026" s="441"/>
    </row>
    <row r="4027" spans="1:63" x14ac:dyDescent="0.25">
      <c r="A4027" s="443"/>
      <c r="B4027" s="438"/>
      <c r="C4027" s="441"/>
      <c r="D4027" s="441"/>
      <c r="E4027" s="441"/>
      <c r="I4027" s="442"/>
      <c r="Q4027" s="443"/>
      <c r="S4027" s="443"/>
      <c r="T4027" s="441"/>
      <c r="U4027" s="444"/>
      <c r="V4027" s="438"/>
      <c r="W4027" s="443"/>
      <c r="X4027" s="443"/>
      <c r="Y4027" s="441"/>
      <c r="Z4027" s="445"/>
      <c r="AA4027" s="441"/>
      <c r="AB4027" s="443"/>
      <c r="AC4027" s="441"/>
      <c r="AD4027" s="444"/>
      <c r="AG4027" s="441"/>
      <c r="AH4027" s="441"/>
      <c r="AI4027" s="443"/>
      <c r="AL4027" s="441"/>
      <c r="AN4027" s="441"/>
      <c r="AO4027" s="443"/>
      <c r="AP4027" s="441"/>
      <c r="AQ4027" s="441"/>
      <c r="AR4027" s="441"/>
      <c r="AS4027" s="441"/>
      <c r="AT4027" s="441"/>
      <c r="AU4027" s="441"/>
      <c r="AV4027" s="443"/>
      <c r="AW4027" s="442"/>
      <c r="AY4027" s="441"/>
      <c r="BC4027" s="441"/>
      <c r="BD4027" s="441"/>
      <c r="BE4027" s="441"/>
      <c r="BF4027" s="441"/>
      <c r="BG4027" s="441"/>
      <c r="BH4027" s="441"/>
      <c r="BI4027" s="441"/>
      <c r="BJ4027" s="441"/>
      <c r="BK4027" s="441"/>
    </row>
    <row r="4028" spans="1:63" x14ac:dyDescent="0.25">
      <c r="A4028" s="443"/>
      <c r="B4028" s="438"/>
      <c r="C4028" s="441"/>
      <c r="D4028" s="441"/>
      <c r="E4028" s="441"/>
      <c r="I4028" s="442"/>
      <c r="Q4028" s="443"/>
      <c r="S4028" s="443"/>
      <c r="T4028" s="441"/>
      <c r="U4028" s="444"/>
      <c r="V4028" s="438"/>
      <c r="W4028" s="443"/>
      <c r="X4028" s="443"/>
      <c r="Y4028" s="441"/>
      <c r="Z4028" s="445"/>
      <c r="AA4028" s="441"/>
      <c r="AB4028" s="443"/>
      <c r="AC4028" s="441"/>
      <c r="AD4028" s="444"/>
      <c r="AG4028" s="441"/>
      <c r="AH4028" s="441"/>
      <c r="AI4028" s="443"/>
      <c r="AL4028" s="441"/>
      <c r="AN4028" s="441"/>
      <c r="AO4028" s="443"/>
      <c r="AP4028" s="441"/>
      <c r="AQ4028" s="441"/>
      <c r="AR4028" s="441"/>
      <c r="AS4028" s="441"/>
      <c r="AT4028" s="441"/>
      <c r="AU4028" s="441"/>
      <c r="AV4028" s="443"/>
      <c r="AW4028" s="442"/>
      <c r="AY4028" s="441"/>
      <c r="BC4028" s="441"/>
      <c r="BD4028" s="441"/>
      <c r="BE4028" s="441"/>
      <c r="BF4028" s="441"/>
      <c r="BG4028" s="441"/>
      <c r="BH4028" s="441"/>
      <c r="BI4028" s="441"/>
      <c r="BJ4028" s="441"/>
      <c r="BK4028" s="441"/>
    </row>
    <row r="4029" spans="1:63" x14ac:dyDescent="0.25">
      <c r="A4029" s="443"/>
      <c r="B4029" s="438"/>
      <c r="C4029" s="441"/>
      <c r="D4029" s="441"/>
      <c r="E4029" s="441"/>
      <c r="I4029" s="442"/>
      <c r="Q4029" s="443"/>
      <c r="S4029" s="443"/>
      <c r="T4029" s="441"/>
      <c r="U4029" s="444"/>
      <c r="V4029" s="438"/>
      <c r="W4029" s="443"/>
      <c r="X4029" s="443"/>
      <c r="Y4029" s="441"/>
      <c r="Z4029" s="445"/>
      <c r="AA4029" s="441"/>
      <c r="AB4029" s="443"/>
      <c r="AC4029" s="441"/>
      <c r="AD4029" s="444"/>
      <c r="AG4029" s="441"/>
      <c r="AH4029" s="441"/>
      <c r="AI4029" s="443"/>
      <c r="AL4029" s="441"/>
      <c r="AN4029" s="441"/>
      <c r="AO4029" s="443"/>
      <c r="AP4029" s="441"/>
      <c r="AQ4029" s="441"/>
      <c r="AR4029" s="441"/>
      <c r="AS4029" s="441"/>
      <c r="AT4029" s="441"/>
      <c r="AU4029" s="441"/>
      <c r="AV4029" s="443"/>
      <c r="AW4029" s="442"/>
      <c r="AY4029" s="441"/>
      <c r="BC4029" s="441"/>
      <c r="BD4029" s="441"/>
      <c r="BE4029" s="441"/>
      <c r="BF4029" s="441"/>
      <c r="BG4029" s="441"/>
      <c r="BH4029" s="441"/>
      <c r="BI4029" s="441"/>
      <c r="BJ4029" s="441"/>
      <c r="BK4029" s="441"/>
    </row>
    <row r="4030" spans="1:63" x14ac:dyDescent="0.25">
      <c r="A4030" s="443"/>
      <c r="B4030" s="438"/>
      <c r="C4030" s="441"/>
      <c r="D4030" s="441"/>
      <c r="E4030" s="441"/>
      <c r="I4030" s="442"/>
      <c r="Q4030" s="443"/>
      <c r="S4030" s="443"/>
      <c r="T4030" s="441"/>
      <c r="U4030" s="444"/>
      <c r="V4030" s="438"/>
      <c r="W4030" s="443"/>
      <c r="X4030" s="443"/>
      <c r="Y4030" s="441"/>
      <c r="Z4030" s="445"/>
      <c r="AA4030" s="441"/>
      <c r="AB4030" s="443"/>
      <c r="AC4030" s="441"/>
      <c r="AD4030" s="444"/>
      <c r="AG4030" s="441"/>
      <c r="AH4030" s="441"/>
      <c r="AI4030" s="443"/>
      <c r="AL4030" s="441"/>
      <c r="AN4030" s="441"/>
      <c r="AO4030" s="443"/>
      <c r="AP4030" s="441"/>
      <c r="AQ4030" s="441"/>
      <c r="AR4030" s="441"/>
      <c r="AS4030" s="441"/>
      <c r="AT4030" s="441"/>
      <c r="AU4030" s="441"/>
      <c r="AV4030" s="443"/>
      <c r="AW4030" s="442"/>
      <c r="AY4030" s="441"/>
      <c r="BC4030" s="441"/>
      <c r="BD4030" s="441"/>
      <c r="BE4030" s="441"/>
      <c r="BF4030" s="441"/>
      <c r="BG4030" s="441"/>
      <c r="BH4030" s="441"/>
      <c r="BI4030" s="441"/>
      <c r="BJ4030" s="441"/>
      <c r="BK4030" s="441"/>
    </row>
    <row r="4031" spans="1:63" x14ac:dyDescent="0.25">
      <c r="A4031" s="443"/>
      <c r="B4031" s="438"/>
      <c r="C4031" s="441"/>
      <c r="D4031" s="441"/>
      <c r="E4031" s="441"/>
      <c r="I4031" s="442"/>
      <c r="Q4031" s="443"/>
      <c r="S4031" s="443"/>
      <c r="T4031" s="441"/>
      <c r="U4031" s="444"/>
      <c r="V4031" s="438"/>
      <c r="W4031" s="443"/>
      <c r="X4031" s="443"/>
      <c r="Y4031" s="441"/>
      <c r="Z4031" s="445"/>
      <c r="AA4031" s="441"/>
      <c r="AB4031" s="443"/>
      <c r="AC4031" s="441"/>
      <c r="AD4031" s="444"/>
      <c r="AG4031" s="441"/>
      <c r="AH4031" s="441"/>
      <c r="AI4031" s="443"/>
      <c r="AL4031" s="441"/>
      <c r="AN4031" s="441"/>
      <c r="AO4031" s="443"/>
      <c r="AP4031" s="441"/>
      <c r="AQ4031" s="441"/>
      <c r="AR4031" s="441"/>
      <c r="AS4031" s="441"/>
      <c r="AT4031" s="441"/>
      <c r="AU4031" s="441"/>
      <c r="AV4031" s="443"/>
      <c r="AW4031" s="442"/>
      <c r="AY4031" s="441"/>
      <c r="BC4031" s="441"/>
      <c r="BD4031" s="441"/>
      <c r="BE4031" s="441"/>
      <c r="BF4031" s="441"/>
      <c r="BG4031" s="441"/>
      <c r="BH4031" s="441"/>
      <c r="BI4031" s="441"/>
      <c r="BJ4031" s="441"/>
      <c r="BK4031" s="441"/>
    </row>
    <row r="4032" spans="1:63" x14ac:dyDescent="0.25">
      <c r="A4032" s="443"/>
      <c r="B4032" s="438"/>
      <c r="C4032" s="441"/>
      <c r="D4032" s="441"/>
      <c r="E4032" s="441"/>
      <c r="I4032" s="442"/>
      <c r="Q4032" s="443"/>
      <c r="S4032" s="443"/>
      <c r="T4032" s="441"/>
      <c r="U4032" s="444"/>
      <c r="V4032" s="438"/>
      <c r="W4032" s="443"/>
      <c r="X4032" s="443"/>
      <c r="Y4032" s="441"/>
      <c r="Z4032" s="445"/>
      <c r="AA4032" s="441"/>
      <c r="AB4032" s="443"/>
      <c r="AC4032" s="441"/>
      <c r="AD4032" s="444"/>
      <c r="AG4032" s="441"/>
      <c r="AH4032" s="441"/>
      <c r="AI4032" s="443"/>
      <c r="AL4032" s="441"/>
      <c r="AN4032" s="441"/>
      <c r="AO4032" s="443"/>
      <c r="AP4032" s="441"/>
      <c r="AQ4032" s="441"/>
      <c r="AR4032" s="441"/>
      <c r="AS4032" s="441"/>
      <c r="AT4032" s="441"/>
      <c r="AU4032" s="441"/>
      <c r="AV4032" s="443"/>
      <c r="AW4032" s="442"/>
      <c r="AY4032" s="441"/>
      <c r="BC4032" s="441"/>
      <c r="BD4032" s="441"/>
      <c r="BE4032" s="441"/>
      <c r="BF4032" s="441"/>
      <c r="BG4032" s="441"/>
      <c r="BH4032" s="441"/>
      <c r="BI4032" s="441"/>
      <c r="BJ4032" s="441"/>
      <c r="BK4032" s="441"/>
    </row>
    <row r="4033" spans="1:63" x14ac:dyDescent="0.25">
      <c r="A4033" s="443"/>
      <c r="B4033" s="438"/>
      <c r="C4033" s="441"/>
      <c r="D4033" s="441"/>
      <c r="E4033" s="441"/>
      <c r="I4033" s="442"/>
      <c r="Q4033" s="443"/>
      <c r="S4033" s="443"/>
      <c r="T4033" s="441"/>
      <c r="U4033" s="444"/>
      <c r="V4033" s="438"/>
      <c r="W4033" s="443"/>
      <c r="X4033" s="443"/>
      <c r="Y4033" s="441"/>
      <c r="Z4033" s="445"/>
      <c r="AA4033" s="441"/>
      <c r="AB4033" s="443"/>
      <c r="AC4033" s="441"/>
      <c r="AD4033" s="444"/>
      <c r="AG4033" s="441"/>
      <c r="AH4033" s="441"/>
      <c r="AI4033" s="443"/>
      <c r="AL4033" s="441"/>
      <c r="AN4033" s="441"/>
      <c r="AO4033" s="443"/>
      <c r="AP4033" s="441"/>
      <c r="AQ4033" s="441"/>
      <c r="AR4033" s="441"/>
      <c r="AS4033" s="441"/>
      <c r="AT4033" s="441"/>
      <c r="AU4033" s="441"/>
      <c r="AV4033" s="443"/>
      <c r="AW4033" s="442"/>
      <c r="AY4033" s="441"/>
      <c r="BC4033" s="441"/>
      <c r="BD4033" s="441"/>
      <c r="BE4033" s="441"/>
      <c r="BF4033" s="441"/>
      <c r="BG4033" s="441"/>
      <c r="BH4033" s="441"/>
      <c r="BI4033" s="441"/>
      <c r="BJ4033" s="441"/>
      <c r="BK4033" s="441"/>
    </row>
    <row r="4034" spans="1:63" x14ac:dyDescent="0.25">
      <c r="A4034" s="443"/>
      <c r="B4034" s="438"/>
      <c r="C4034" s="441"/>
      <c r="D4034" s="441"/>
      <c r="E4034" s="441"/>
      <c r="I4034" s="442"/>
      <c r="Q4034" s="443"/>
      <c r="S4034" s="443"/>
      <c r="T4034" s="441"/>
      <c r="U4034" s="444"/>
      <c r="V4034" s="438"/>
      <c r="W4034" s="443"/>
      <c r="X4034" s="443"/>
      <c r="Y4034" s="441"/>
      <c r="Z4034" s="445"/>
      <c r="AA4034" s="441"/>
      <c r="AB4034" s="443"/>
      <c r="AC4034" s="441"/>
      <c r="AD4034" s="444"/>
      <c r="AG4034" s="441"/>
      <c r="AH4034" s="441"/>
      <c r="AI4034" s="443"/>
      <c r="AL4034" s="441"/>
      <c r="AN4034" s="441"/>
      <c r="AO4034" s="443"/>
      <c r="AP4034" s="441"/>
      <c r="AQ4034" s="441"/>
      <c r="AR4034" s="441"/>
      <c r="AS4034" s="441"/>
      <c r="AT4034" s="441"/>
      <c r="AU4034" s="441"/>
      <c r="AV4034" s="443"/>
      <c r="AW4034" s="442"/>
      <c r="AY4034" s="441"/>
      <c r="BC4034" s="441"/>
      <c r="BD4034" s="441"/>
      <c r="BE4034" s="441"/>
      <c r="BF4034" s="441"/>
      <c r="BG4034" s="441"/>
      <c r="BH4034" s="441"/>
      <c r="BI4034" s="441"/>
      <c r="BJ4034" s="441"/>
      <c r="BK4034" s="441"/>
    </row>
    <row r="4035" spans="1:63" x14ac:dyDescent="0.25">
      <c r="A4035" s="443"/>
      <c r="B4035" s="438"/>
      <c r="C4035" s="441"/>
      <c r="D4035" s="441"/>
      <c r="E4035" s="441"/>
      <c r="I4035" s="442"/>
      <c r="Q4035" s="443"/>
      <c r="S4035" s="443"/>
      <c r="T4035" s="441"/>
      <c r="U4035" s="444"/>
      <c r="V4035" s="438"/>
      <c r="W4035" s="443"/>
      <c r="X4035" s="443"/>
      <c r="Y4035" s="441"/>
      <c r="Z4035" s="445"/>
      <c r="AA4035" s="441"/>
      <c r="AB4035" s="443"/>
      <c r="AC4035" s="441"/>
      <c r="AD4035" s="444"/>
      <c r="AG4035" s="441"/>
      <c r="AH4035" s="441"/>
      <c r="AI4035" s="443"/>
      <c r="AL4035" s="441"/>
      <c r="AN4035" s="441"/>
      <c r="AO4035" s="443"/>
      <c r="AP4035" s="441"/>
      <c r="AQ4035" s="441"/>
      <c r="AR4035" s="441"/>
      <c r="AS4035" s="441"/>
      <c r="AT4035" s="441"/>
      <c r="AU4035" s="441"/>
      <c r="AV4035" s="443"/>
      <c r="AW4035" s="442"/>
      <c r="AY4035" s="441"/>
      <c r="BC4035" s="441"/>
      <c r="BD4035" s="441"/>
      <c r="BE4035" s="441"/>
      <c r="BF4035" s="441"/>
      <c r="BG4035" s="441"/>
      <c r="BH4035" s="441"/>
      <c r="BI4035" s="441"/>
      <c r="BJ4035" s="441"/>
      <c r="BK4035" s="441"/>
    </row>
    <row r="4036" spans="1:63" x14ac:dyDescent="0.25">
      <c r="A4036" s="443"/>
      <c r="B4036" s="438"/>
      <c r="C4036" s="441"/>
      <c r="D4036" s="441"/>
      <c r="E4036" s="441"/>
      <c r="I4036" s="442"/>
      <c r="Q4036" s="443"/>
      <c r="S4036" s="443"/>
      <c r="T4036" s="441"/>
      <c r="U4036" s="444"/>
      <c r="V4036" s="438"/>
      <c r="W4036" s="443"/>
      <c r="X4036" s="443"/>
      <c r="Y4036" s="441"/>
      <c r="Z4036" s="445"/>
      <c r="AA4036" s="441"/>
      <c r="AB4036" s="443"/>
      <c r="AC4036" s="441"/>
      <c r="AD4036" s="444"/>
      <c r="AG4036" s="441"/>
      <c r="AH4036" s="441"/>
      <c r="AI4036" s="443"/>
      <c r="AL4036" s="441"/>
      <c r="AN4036" s="441"/>
      <c r="AO4036" s="443"/>
      <c r="AP4036" s="441"/>
      <c r="AQ4036" s="441"/>
      <c r="AR4036" s="441"/>
      <c r="AS4036" s="441"/>
      <c r="AT4036" s="441"/>
      <c r="AU4036" s="441"/>
      <c r="AV4036" s="443"/>
      <c r="AW4036" s="442"/>
      <c r="AY4036" s="441"/>
      <c r="BC4036" s="441"/>
      <c r="BD4036" s="441"/>
      <c r="BE4036" s="441"/>
      <c r="BF4036" s="441"/>
      <c r="BG4036" s="441"/>
      <c r="BH4036" s="441"/>
      <c r="BI4036" s="441"/>
      <c r="BJ4036" s="441"/>
      <c r="BK4036" s="441"/>
    </row>
    <row r="4037" spans="1:63" x14ac:dyDescent="0.25">
      <c r="A4037" s="443"/>
      <c r="B4037" s="438"/>
      <c r="C4037" s="441"/>
      <c r="D4037" s="441"/>
      <c r="E4037" s="441"/>
      <c r="I4037" s="442"/>
      <c r="Q4037" s="443"/>
      <c r="S4037" s="443"/>
      <c r="T4037" s="441"/>
      <c r="U4037" s="444"/>
      <c r="V4037" s="438"/>
      <c r="W4037" s="443"/>
      <c r="X4037" s="443"/>
      <c r="Y4037" s="441"/>
      <c r="Z4037" s="445"/>
      <c r="AA4037" s="441"/>
      <c r="AB4037" s="443"/>
      <c r="AC4037" s="441"/>
      <c r="AD4037" s="444"/>
      <c r="AG4037" s="441"/>
      <c r="AH4037" s="441"/>
      <c r="AI4037" s="443"/>
      <c r="AL4037" s="441"/>
      <c r="AN4037" s="441"/>
      <c r="AO4037" s="443"/>
      <c r="AP4037" s="441"/>
      <c r="AQ4037" s="441"/>
      <c r="AR4037" s="441"/>
      <c r="AS4037" s="441"/>
      <c r="AT4037" s="441"/>
      <c r="AU4037" s="441"/>
      <c r="AV4037" s="443"/>
      <c r="AW4037" s="442"/>
      <c r="AY4037" s="441"/>
      <c r="BC4037" s="441"/>
      <c r="BD4037" s="441"/>
      <c r="BE4037" s="441"/>
      <c r="BF4037" s="441"/>
      <c r="BG4037" s="441"/>
      <c r="BH4037" s="441"/>
      <c r="BI4037" s="441"/>
      <c r="BJ4037" s="441"/>
      <c r="BK4037" s="441"/>
    </row>
    <row r="4038" spans="1:63" x14ac:dyDescent="0.25">
      <c r="A4038" s="443"/>
      <c r="B4038" s="438"/>
      <c r="C4038" s="441"/>
      <c r="D4038" s="441"/>
      <c r="E4038" s="441"/>
      <c r="I4038" s="442"/>
      <c r="Q4038" s="443"/>
      <c r="S4038" s="443"/>
      <c r="T4038" s="441"/>
      <c r="U4038" s="444"/>
      <c r="V4038" s="438"/>
      <c r="W4038" s="443"/>
      <c r="X4038" s="443"/>
      <c r="Y4038" s="441"/>
      <c r="Z4038" s="445"/>
      <c r="AA4038" s="441"/>
      <c r="AB4038" s="443"/>
      <c r="AC4038" s="441"/>
      <c r="AD4038" s="444"/>
      <c r="AG4038" s="441"/>
      <c r="AH4038" s="441"/>
      <c r="AI4038" s="443"/>
      <c r="AL4038" s="441"/>
      <c r="AN4038" s="441"/>
      <c r="AO4038" s="443"/>
      <c r="AP4038" s="441"/>
      <c r="AQ4038" s="441"/>
      <c r="AR4038" s="441"/>
      <c r="AS4038" s="441"/>
      <c r="AT4038" s="441"/>
      <c r="AU4038" s="441"/>
      <c r="AV4038" s="443"/>
      <c r="AW4038" s="442"/>
      <c r="AY4038" s="441"/>
      <c r="BC4038" s="441"/>
      <c r="BD4038" s="441"/>
      <c r="BE4038" s="441"/>
      <c r="BF4038" s="441"/>
      <c r="BG4038" s="441"/>
      <c r="BH4038" s="441"/>
      <c r="BI4038" s="441"/>
      <c r="BJ4038" s="441"/>
      <c r="BK4038" s="441"/>
    </row>
    <row r="4039" spans="1:63" x14ac:dyDescent="0.25">
      <c r="A4039" s="443"/>
      <c r="B4039" s="438"/>
      <c r="C4039" s="441"/>
      <c r="D4039" s="441"/>
      <c r="E4039" s="441"/>
      <c r="I4039" s="442"/>
      <c r="Q4039" s="443"/>
      <c r="S4039" s="443"/>
      <c r="T4039" s="441"/>
      <c r="U4039" s="444"/>
      <c r="V4039" s="438"/>
      <c r="W4039" s="443"/>
      <c r="X4039" s="443"/>
      <c r="Y4039" s="441"/>
      <c r="Z4039" s="445"/>
      <c r="AA4039" s="441"/>
      <c r="AB4039" s="443"/>
      <c r="AC4039" s="441"/>
      <c r="AD4039" s="444"/>
      <c r="AG4039" s="441"/>
      <c r="AH4039" s="441"/>
      <c r="AI4039" s="443"/>
      <c r="AL4039" s="441"/>
      <c r="AN4039" s="441"/>
      <c r="AO4039" s="443"/>
      <c r="AP4039" s="441"/>
      <c r="AQ4039" s="441"/>
      <c r="AR4039" s="441"/>
      <c r="AS4039" s="441"/>
      <c r="AT4039" s="441"/>
      <c r="AU4039" s="441"/>
      <c r="AV4039" s="443"/>
      <c r="AW4039" s="442"/>
      <c r="AY4039" s="441"/>
      <c r="BC4039" s="441"/>
      <c r="BD4039" s="441"/>
      <c r="BE4039" s="441"/>
      <c r="BF4039" s="441"/>
      <c r="BG4039" s="441"/>
      <c r="BH4039" s="441"/>
      <c r="BI4039" s="441"/>
      <c r="BJ4039" s="441"/>
      <c r="BK4039" s="441"/>
    </row>
    <row r="4040" spans="1:63" x14ac:dyDescent="0.25">
      <c r="A4040" s="443"/>
      <c r="B4040" s="438"/>
      <c r="C4040" s="441"/>
      <c r="D4040" s="441"/>
      <c r="E4040" s="441"/>
      <c r="I4040" s="442"/>
      <c r="Q4040" s="443"/>
      <c r="S4040" s="443"/>
      <c r="T4040" s="441"/>
      <c r="U4040" s="444"/>
      <c r="V4040" s="438"/>
      <c r="W4040" s="443"/>
      <c r="X4040" s="443"/>
      <c r="Y4040" s="441"/>
      <c r="Z4040" s="445"/>
      <c r="AA4040" s="441"/>
      <c r="AB4040" s="443"/>
      <c r="AC4040" s="441"/>
      <c r="AD4040" s="444"/>
      <c r="AG4040" s="441"/>
      <c r="AH4040" s="441"/>
      <c r="AI4040" s="443"/>
      <c r="AL4040" s="441"/>
      <c r="AN4040" s="441"/>
      <c r="AO4040" s="443"/>
      <c r="AP4040" s="441"/>
      <c r="AQ4040" s="441"/>
      <c r="AR4040" s="441"/>
      <c r="AS4040" s="441"/>
      <c r="AT4040" s="441"/>
      <c r="AU4040" s="441"/>
      <c r="AV4040" s="443"/>
      <c r="AW4040" s="442"/>
      <c r="AY4040" s="441"/>
      <c r="BC4040" s="441"/>
      <c r="BD4040" s="441"/>
      <c r="BE4040" s="441"/>
      <c r="BF4040" s="441"/>
      <c r="BG4040" s="441"/>
      <c r="BH4040" s="441"/>
      <c r="BI4040" s="441"/>
      <c r="BJ4040" s="441"/>
      <c r="BK4040" s="441"/>
    </row>
    <row r="4041" spans="1:63" x14ac:dyDescent="0.25">
      <c r="A4041" s="443"/>
      <c r="B4041" s="438"/>
      <c r="C4041" s="441"/>
      <c r="D4041" s="441"/>
      <c r="E4041" s="441"/>
      <c r="I4041" s="442"/>
      <c r="Q4041" s="443"/>
      <c r="S4041" s="443"/>
      <c r="T4041" s="441"/>
      <c r="U4041" s="444"/>
      <c r="V4041" s="438"/>
      <c r="W4041" s="443"/>
      <c r="X4041" s="443"/>
      <c r="Y4041" s="441"/>
      <c r="Z4041" s="445"/>
      <c r="AA4041" s="441"/>
      <c r="AB4041" s="443"/>
      <c r="AC4041" s="441"/>
      <c r="AD4041" s="444"/>
      <c r="AG4041" s="441"/>
      <c r="AH4041" s="441"/>
      <c r="AI4041" s="443"/>
      <c r="AL4041" s="441"/>
      <c r="AN4041" s="441"/>
      <c r="AO4041" s="443"/>
      <c r="AP4041" s="441"/>
      <c r="AQ4041" s="441"/>
      <c r="AR4041" s="441"/>
      <c r="AS4041" s="441"/>
      <c r="AT4041" s="441"/>
      <c r="AU4041" s="441"/>
      <c r="AV4041" s="443"/>
      <c r="AW4041" s="442"/>
      <c r="AY4041" s="441"/>
      <c r="BC4041" s="441"/>
      <c r="BD4041" s="441"/>
      <c r="BE4041" s="441"/>
      <c r="BF4041" s="441"/>
      <c r="BG4041" s="441"/>
      <c r="BH4041" s="441"/>
      <c r="BI4041" s="441"/>
      <c r="BJ4041" s="441"/>
      <c r="BK4041" s="441"/>
    </row>
    <row r="4042" spans="1:63" x14ac:dyDescent="0.25">
      <c r="A4042" s="443"/>
      <c r="B4042" s="438"/>
      <c r="C4042" s="441"/>
      <c r="D4042" s="441"/>
      <c r="E4042" s="441"/>
      <c r="I4042" s="442"/>
      <c r="Q4042" s="443"/>
      <c r="S4042" s="443"/>
      <c r="T4042" s="441"/>
      <c r="U4042" s="444"/>
      <c r="V4042" s="438"/>
      <c r="W4042" s="443"/>
      <c r="X4042" s="443"/>
      <c r="Y4042" s="441"/>
      <c r="Z4042" s="445"/>
      <c r="AA4042" s="441"/>
      <c r="AB4042" s="443"/>
      <c r="AC4042" s="441"/>
      <c r="AD4042" s="444"/>
      <c r="AG4042" s="441"/>
      <c r="AH4042" s="441"/>
      <c r="AI4042" s="443"/>
      <c r="AL4042" s="441"/>
      <c r="AN4042" s="441"/>
      <c r="AO4042" s="443"/>
      <c r="AP4042" s="441"/>
      <c r="AQ4042" s="441"/>
      <c r="AR4042" s="441"/>
      <c r="AS4042" s="441"/>
      <c r="AT4042" s="441"/>
      <c r="AU4042" s="441"/>
      <c r="AV4042" s="443"/>
      <c r="AW4042" s="442"/>
      <c r="AY4042" s="441"/>
      <c r="BC4042" s="441"/>
      <c r="BD4042" s="441"/>
      <c r="BE4042" s="441"/>
      <c r="BF4042" s="441"/>
      <c r="BG4042" s="441"/>
      <c r="BH4042" s="441"/>
      <c r="BI4042" s="441"/>
      <c r="BJ4042" s="441"/>
      <c r="BK4042" s="441"/>
    </row>
    <row r="4043" spans="1:63" x14ac:dyDescent="0.25">
      <c r="A4043" s="443"/>
      <c r="B4043" s="438"/>
      <c r="C4043" s="441"/>
      <c r="D4043" s="441"/>
      <c r="E4043" s="441"/>
      <c r="I4043" s="442"/>
      <c r="Q4043" s="443"/>
      <c r="S4043" s="443"/>
      <c r="T4043" s="441"/>
      <c r="U4043" s="444"/>
      <c r="V4043" s="438"/>
      <c r="W4043" s="443"/>
      <c r="X4043" s="443"/>
      <c r="Y4043" s="441"/>
      <c r="Z4043" s="445"/>
      <c r="AA4043" s="441"/>
      <c r="AB4043" s="443"/>
      <c r="AC4043" s="441"/>
      <c r="AD4043" s="444"/>
      <c r="AG4043" s="441"/>
      <c r="AH4043" s="441"/>
      <c r="AI4043" s="443"/>
      <c r="AL4043" s="441"/>
      <c r="AN4043" s="441"/>
      <c r="AO4043" s="443"/>
      <c r="AP4043" s="441"/>
      <c r="AQ4043" s="441"/>
      <c r="AR4043" s="441"/>
      <c r="AS4043" s="441"/>
      <c r="AT4043" s="441"/>
      <c r="AU4043" s="441"/>
      <c r="AV4043" s="443"/>
      <c r="AW4043" s="442"/>
      <c r="AY4043" s="441"/>
      <c r="BC4043" s="441"/>
      <c r="BD4043" s="441"/>
      <c r="BE4043" s="441"/>
      <c r="BF4043" s="441"/>
      <c r="BG4043" s="441"/>
      <c r="BH4043" s="441"/>
      <c r="BI4043" s="441"/>
      <c r="BJ4043" s="441"/>
      <c r="BK4043" s="441"/>
    </row>
    <row r="4044" spans="1:63" x14ac:dyDescent="0.25">
      <c r="A4044" s="443"/>
      <c r="B4044" s="438"/>
      <c r="C4044" s="441"/>
      <c r="D4044" s="441"/>
      <c r="E4044" s="441"/>
      <c r="I4044" s="442"/>
      <c r="Q4044" s="443"/>
      <c r="S4044" s="443"/>
      <c r="T4044" s="441"/>
      <c r="U4044" s="444"/>
      <c r="V4044" s="438"/>
      <c r="W4044" s="443"/>
      <c r="X4044" s="443"/>
      <c r="Y4044" s="441"/>
      <c r="Z4044" s="445"/>
      <c r="AA4044" s="441"/>
      <c r="AB4044" s="443"/>
      <c r="AC4044" s="441"/>
      <c r="AD4044" s="444"/>
      <c r="AG4044" s="441"/>
      <c r="AH4044" s="441"/>
      <c r="AI4044" s="443"/>
      <c r="AL4044" s="441"/>
      <c r="AN4044" s="441"/>
      <c r="AO4044" s="443"/>
      <c r="AP4044" s="441"/>
      <c r="AQ4044" s="441"/>
      <c r="AR4044" s="441"/>
      <c r="AS4044" s="441"/>
      <c r="AT4044" s="441"/>
      <c r="AU4044" s="441"/>
      <c r="AV4044" s="443"/>
      <c r="AW4044" s="442"/>
      <c r="AY4044" s="441"/>
      <c r="BC4044" s="441"/>
      <c r="BD4044" s="441"/>
      <c r="BE4044" s="441"/>
      <c r="BF4044" s="441"/>
      <c r="BG4044" s="441"/>
      <c r="BH4044" s="441"/>
      <c r="BI4044" s="441"/>
      <c r="BJ4044" s="441"/>
      <c r="BK4044" s="441"/>
    </row>
    <row r="4045" spans="1:63" x14ac:dyDescent="0.25">
      <c r="A4045" s="443"/>
      <c r="B4045" s="438"/>
      <c r="C4045" s="441"/>
      <c r="D4045" s="441"/>
      <c r="E4045" s="441"/>
      <c r="I4045" s="442"/>
      <c r="Q4045" s="443"/>
      <c r="S4045" s="443"/>
      <c r="T4045" s="441"/>
      <c r="U4045" s="444"/>
      <c r="V4045" s="438"/>
      <c r="W4045" s="443"/>
      <c r="X4045" s="443"/>
      <c r="Y4045" s="441"/>
      <c r="Z4045" s="445"/>
      <c r="AA4045" s="441"/>
      <c r="AB4045" s="443"/>
      <c r="AC4045" s="441"/>
      <c r="AD4045" s="444"/>
      <c r="AG4045" s="441"/>
      <c r="AH4045" s="441"/>
      <c r="AI4045" s="443"/>
      <c r="AL4045" s="441"/>
      <c r="AN4045" s="441"/>
      <c r="AO4045" s="443"/>
      <c r="AP4045" s="441"/>
      <c r="AQ4045" s="441"/>
      <c r="AR4045" s="441"/>
      <c r="AS4045" s="441"/>
      <c r="AT4045" s="441"/>
      <c r="AU4045" s="441"/>
      <c r="AV4045" s="443"/>
      <c r="AW4045" s="442"/>
      <c r="AY4045" s="441"/>
      <c r="BC4045" s="441"/>
      <c r="BD4045" s="441"/>
      <c r="BE4045" s="441"/>
      <c r="BF4045" s="441"/>
      <c r="BG4045" s="441"/>
      <c r="BH4045" s="441"/>
      <c r="BI4045" s="441"/>
      <c r="BJ4045" s="441"/>
      <c r="BK4045" s="441"/>
    </row>
    <row r="4046" spans="1:63" x14ac:dyDescent="0.25">
      <c r="A4046" s="443"/>
      <c r="B4046" s="438"/>
      <c r="C4046" s="441"/>
      <c r="D4046" s="441"/>
      <c r="E4046" s="441"/>
      <c r="I4046" s="442"/>
      <c r="Q4046" s="443"/>
      <c r="S4046" s="443"/>
      <c r="T4046" s="441"/>
      <c r="U4046" s="444"/>
      <c r="V4046" s="438"/>
      <c r="W4046" s="443"/>
      <c r="X4046" s="443"/>
      <c r="Y4046" s="441"/>
      <c r="Z4046" s="445"/>
      <c r="AA4046" s="441"/>
      <c r="AB4046" s="443"/>
      <c r="AC4046" s="441"/>
      <c r="AD4046" s="444"/>
      <c r="AG4046" s="441"/>
      <c r="AH4046" s="441"/>
      <c r="AI4046" s="443"/>
      <c r="AL4046" s="441"/>
      <c r="AN4046" s="441"/>
      <c r="AO4046" s="443"/>
      <c r="AP4046" s="441"/>
      <c r="AQ4046" s="441"/>
      <c r="AR4046" s="441"/>
      <c r="AS4046" s="441"/>
      <c r="AT4046" s="441"/>
      <c r="AU4046" s="441"/>
      <c r="AV4046" s="443"/>
      <c r="AW4046" s="442"/>
      <c r="AY4046" s="441"/>
      <c r="BC4046" s="441"/>
      <c r="BD4046" s="441"/>
      <c r="BE4046" s="441"/>
      <c r="BF4046" s="441"/>
      <c r="BG4046" s="441"/>
      <c r="BH4046" s="441"/>
      <c r="BI4046" s="441"/>
      <c r="BJ4046" s="441"/>
      <c r="BK4046" s="441"/>
    </row>
    <row r="4047" spans="1:63" x14ac:dyDescent="0.25">
      <c r="A4047" s="443"/>
      <c r="B4047" s="438"/>
      <c r="C4047" s="441"/>
      <c r="D4047" s="441"/>
      <c r="E4047" s="441"/>
      <c r="I4047" s="442"/>
      <c r="Q4047" s="443"/>
      <c r="S4047" s="443"/>
      <c r="T4047" s="441"/>
      <c r="U4047" s="444"/>
      <c r="V4047" s="438"/>
      <c r="W4047" s="443"/>
      <c r="X4047" s="443"/>
      <c r="Y4047" s="441"/>
      <c r="Z4047" s="445"/>
      <c r="AA4047" s="441"/>
      <c r="AB4047" s="443"/>
      <c r="AC4047" s="441"/>
      <c r="AD4047" s="444"/>
      <c r="AG4047" s="441"/>
      <c r="AH4047" s="441"/>
      <c r="AI4047" s="443"/>
      <c r="AL4047" s="441"/>
      <c r="AN4047" s="441"/>
      <c r="AO4047" s="443"/>
      <c r="AP4047" s="441"/>
      <c r="AQ4047" s="441"/>
      <c r="AR4047" s="441"/>
      <c r="AS4047" s="441"/>
      <c r="AT4047" s="441"/>
      <c r="AU4047" s="441"/>
      <c r="AV4047" s="443"/>
      <c r="AW4047" s="442"/>
      <c r="AY4047" s="441"/>
      <c r="BC4047" s="441"/>
      <c r="BD4047" s="441"/>
      <c r="BE4047" s="441"/>
      <c r="BF4047" s="441"/>
      <c r="BG4047" s="441"/>
      <c r="BH4047" s="441"/>
      <c r="BI4047" s="441"/>
      <c r="BJ4047" s="441"/>
      <c r="BK4047" s="441"/>
    </row>
    <row r="4048" spans="1:63" x14ac:dyDescent="0.25">
      <c r="A4048" s="443"/>
      <c r="B4048" s="438"/>
      <c r="C4048" s="441"/>
      <c r="D4048" s="441"/>
      <c r="E4048" s="441"/>
      <c r="I4048" s="442"/>
      <c r="Q4048" s="443"/>
      <c r="S4048" s="443"/>
      <c r="T4048" s="441"/>
      <c r="U4048" s="444"/>
      <c r="V4048" s="438"/>
      <c r="W4048" s="443"/>
      <c r="X4048" s="443"/>
      <c r="Y4048" s="441"/>
      <c r="Z4048" s="445"/>
      <c r="AA4048" s="441"/>
      <c r="AB4048" s="443"/>
      <c r="AC4048" s="441"/>
      <c r="AD4048" s="444"/>
      <c r="AG4048" s="441"/>
      <c r="AH4048" s="441"/>
      <c r="AI4048" s="443"/>
      <c r="AL4048" s="441"/>
      <c r="AN4048" s="441"/>
      <c r="AO4048" s="443"/>
      <c r="AP4048" s="441"/>
      <c r="AQ4048" s="441"/>
      <c r="AR4048" s="441"/>
      <c r="AS4048" s="441"/>
      <c r="AT4048" s="441"/>
      <c r="AU4048" s="441"/>
      <c r="AV4048" s="443"/>
      <c r="AW4048" s="442"/>
      <c r="AY4048" s="441"/>
      <c r="BC4048" s="441"/>
      <c r="BD4048" s="441"/>
      <c r="BE4048" s="441"/>
      <c r="BF4048" s="441"/>
      <c r="BG4048" s="441"/>
      <c r="BH4048" s="441"/>
      <c r="BI4048" s="441"/>
      <c r="BJ4048" s="441"/>
      <c r="BK4048" s="441"/>
    </row>
    <row r="4049" spans="1:63" x14ac:dyDescent="0.25">
      <c r="A4049" s="443"/>
      <c r="B4049" s="438"/>
      <c r="C4049" s="441"/>
      <c r="D4049" s="441"/>
      <c r="E4049" s="441"/>
      <c r="I4049" s="442"/>
      <c r="Q4049" s="443"/>
      <c r="S4049" s="443"/>
      <c r="T4049" s="441"/>
      <c r="U4049" s="444"/>
      <c r="V4049" s="438"/>
      <c r="W4049" s="443"/>
      <c r="X4049" s="443"/>
      <c r="Y4049" s="441"/>
      <c r="Z4049" s="445"/>
      <c r="AA4049" s="441"/>
      <c r="AB4049" s="443"/>
      <c r="AC4049" s="441"/>
      <c r="AD4049" s="444"/>
      <c r="AG4049" s="441"/>
      <c r="AH4049" s="441"/>
      <c r="AI4049" s="443"/>
      <c r="AL4049" s="441"/>
      <c r="AN4049" s="441"/>
      <c r="AO4049" s="443"/>
      <c r="AP4049" s="441"/>
      <c r="AQ4049" s="441"/>
      <c r="AR4049" s="441"/>
      <c r="AS4049" s="441"/>
      <c r="AT4049" s="441"/>
      <c r="AU4049" s="441"/>
      <c r="AV4049" s="443"/>
      <c r="AW4049" s="442"/>
      <c r="AY4049" s="441"/>
      <c r="BC4049" s="441"/>
      <c r="BD4049" s="441"/>
      <c r="BE4049" s="441"/>
      <c r="BF4049" s="441"/>
      <c r="BG4049" s="441"/>
      <c r="BH4049" s="441"/>
      <c r="BI4049" s="441"/>
      <c r="BJ4049" s="441"/>
      <c r="BK4049" s="441"/>
    </row>
    <row r="4050" spans="1:63" x14ac:dyDescent="0.25">
      <c r="A4050" s="443"/>
      <c r="B4050" s="438"/>
      <c r="C4050" s="441"/>
      <c r="D4050" s="441"/>
      <c r="E4050" s="441"/>
      <c r="I4050" s="442"/>
      <c r="Q4050" s="443"/>
      <c r="S4050" s="443"/>
      <c r="T4050" s="441"/>
      <c r="U4050" s="444"/>
      <c r="V4050" s="438"/>
      <c r="W4050" s="443"/>
      <c r="X4050" s="443"/>
      <c r="Y4050" s="441"/>
      <c r="Z4050" s="445"/>
      <c r="AA4050" s="441"/>
      <c r="AB4050" s="443"/>
      <c r="AC4050" s="441"/>
      <c r="AD4050" s="444"/>
      <c r="AG4050" s="441"/>
      <c r="AH4050" s="441"/>
      <c r="AI4050" s="443"/>
      <c r="AL4050" s="441"/>
      <c r="AN4050" s="441"/>
      <c r="AO4050" s="443"/>
      <c r="AP4050" s="441"/>
      <c r="AQ4050" s="441"/>
      <c r="AR4050" s="441"/>
      <c r="AS4050" s="441"/>
      <c r="AT4050" s="441"/>
      <c r="AU4050" s="441"/>
      <c r="AV4050" s="443"/>
      <c r="AW4050" s="442"/>
      <c r="AY4050" s="441"/>
      <c r="BC4050" s="441"/>
      <c r="BD4050" s="441"/>
      <c r="BE4050" s="441"/>
      <c r="BF4050" s="441"/>
      <c r="BG4050" s="441"/>
      <c r="BH4050" s="441"/>
      <c r="BI4050" s="441"/>
      <c r="BJ4050" s="441"/>
      <c r="BK4050" s="441"/>
    </row>
    <row r="4051" spans="1:63" x14ac:dyDescent="0.25">
      <c r="A4051" s="443"/>
      <c r="B4051" s="438"/>
      <c r="C4051" s="441"/>
      <c r="D4051" s="441"/>
      <c r="E4051" s="441"/>
      <c r="I4051" s="442"/>
      <c r="Q4051" s="443"/>
      <c r="S4051" s="443"/>
      <c r="T4051" s="441"/>
      <c r="U4051" s="444"/>
      <c r="V4051" s="438"/>
      <c r="W4051" s="443"/>
      <c r="X4051" s="443"/>
      <c r="Y4051" s="441"/>
      <c r="Z4051" s="445"/>
      <c r="AA4051" s="441"/>
      <c r="AB4051" s="443"/>
      <c r="AC4051" s="441"/>
      <c r="AD4051" s="444"/>
      <c r="AG4051" s="441"/>
      <c r="AH4051" s="441"/>
      <c r="AI4051" s="443"/>
      <c r="AL4051" s="441"/>
      <c r="AN4051" s="441"/>
      <c r="AO4051" s="443"/>
      <c r="AP4051" s="441"/>
      <c r="AQ4051" s="441"/>
      <c r="AR4051" s="441"/>
      <c r="AS4051" s="441"/>
      <c r="AT4051" s="441"/>
      <c r="AU4051" s="441"/>
      <c r="AV4051" s="443"/>
      <c r="AW4051" s="442"/>
      <c r="AY4051" s="441"/>
      <c r="BC4051" s="441"/>
      <c r="BD4051" s="441"/>
      <c r="BE4051" s="441"/>
      <c r="BF4051" s="441"/>
      <c r="BG4051" s="441"/>
      <c r="BH4051" s="441"/>
      <c r="BI4051" s="441"/>
      <c r="BJ4051" s="441"/>
      <c r="BK4051" s="441"/>
    </row>
    <row r="4052" spans="1:63" x14ac:dyDescent="0.25">
      <c r="A4052" s="443"/>
      <c r="B4052" s="438"/>
      <c r="C4052" s="441"/>
      <c r="D4052" s="441"/>
      <c r="E4052" s="441"/>
      <c r="I4052" s="442"/>
      <c r="Q4052" s="443"/>
      <c r="S4052" s="443"/>
      <c r="T4052" s="441"/>
      <c r="U4052" s="444"/>
      <c r="V4052" s="438"/>
      <c r="W4052" s="443"/>
      <c r="X4052" s="443"/>
      <c r="Y4052" s="441"/>
      <c r="Z4052" s="445"/>
      <c r="AA4052" s="441"/>
      <c r="AB4052" s="443"/>
      <c r="AC4052" s="441"/>
      <c r="AD4052" s="444"/>
      <c r="AG4052" s="441"/>
      <c r="AH4052" s="441"/>
      <c r="AI4052" s="443"/>
      <c r="AL4052" s="441"/>
      <c r="AN4052" s="441"/>
      <c r="AO4052" s="443"/>
      <c r="AP4052" s="441"/>
      <c r="AQ4052" s="441"/>
      <c r="AR4052" s="441"/>
      <c r="AS4052" s="441"/>
      <c r="AT4052" s="441"/>
      <c r="AU4052" s="441"/>
      <c r="AV4052" s="443"/>
      <c r="AW4052" s="442"/>
      <c r="AY4052" s="441"/>
      <c r="BC4052" s="441"/>
      <c r="BD4052" s="441"/>
      <c r="BE4052" s="441"/>
      <c r="BF4052" s="441"/>
      <c r="BG4052" s="441"/>
      <c r="BH4052" s="441"/>
      <c r="BI4052" s="441"/>
      <c r="BJ4052" s="441"/>
      <c r="BK4052" s="441"/>
    </row>
    <row r="4053" spans="1:63" x14ac:dyDescent="0.25">
      <c r="A4053" s="443"/>
      <c r="B4053" s="438"/>
      <c r="C4053" s="441"/>
      <c r="D4053" s="441"/>
      <c r="E4053" s="441"/>
      <c r="I4053" s="442"/>
      <c r="Q4053" s="443"/>
      <c r="S4053" s="443"/>
      <c r="T4053" s="441"/>
      <c r="U4053" s="444"/>
      <c r="V4053" s="438"/>
      <c r="W4053" s="443"/>
      <c r="X4053" s="443"/>
      <c r="Y4053" s="441"/>
      <c r="Z4053" s="445"/>
      <c r="AA4053" s="441"/>
      <c r="AB4053" s="443"/>
      <c r="AC4053" s="441"/>
      <c r="AD4053" s="444"/>
      <c r="AG4053" s="441"/>
      <c r="AH4053" s="441"/>
      <c r="AI4053" s="443"/>
      <c r="AL4053" s="441"/>
      <c r="AN4053" s="441"/>
      <c r="AO4053" s="443"/>
      <c r="AP4053" s="441"/>
      <c r="AQ4053" s="441"/>
      <c r="AR4053" s="441"/>
      <c r="AS4053" s="441"/>
      <c r="AT4053" s="441"/>
      <c r="AU4053" s="441"/>
      <c r="AV4053" s="443"/>
      <c r="AW4053" s="442"/>
      <c r="AY4053" s="441"/>
      <c r="BC4053" s="441"/>
      <c r="BD4053" s="441"/>
      <c r="BE4053" s="441"/>
      <c r="BF4053" s="441"/>
      <c r="BG4053" s="441"/>
      <c r="BH4053" s="441"/>
      <c r="BI4053" s="441"/>
      <c r="BJ4053" s="441"/>
      <c r="BK4053" s="441"/>
    </row>
    <row r="4054" spans="1:63" x14ac:dyDescent="0.25">
      <c r="A4054" s="443"/>
      <c r="B4054" s="438"/>
      <c r="C4054" s="441"/>
      <c r="D4054" s="441"/>
      <c r="E4054" s="441"/>
      <c r="I4054" s="442"/>
      <c r="Q4054" s="443"/>
      <c r="S4054" s="443"/>
      <c r="T4054" s="441"/>
      <c r="U4054" s="444"/>
      <c r="V4054" s="438"/>
      <c r="W4054" s="443"/>
      <c r="X4054" s="443"/>
      <c r="Y4054" s="441"/>
      <c r="Z4054" s="445"/>
      <c r="AA4054" s="441"/>
      <c r="AB4054" s="443"/>
      <c r="AC4054" s="441"/>
      <c r="AD4054" s="444"/>
      <c r="AG4054" s="441"/>
      <c r="AH4054" s="441"/>
      <c r="AI4054" s="443"/>
      <c r="AL4054" s="441"/>
      <c r="AN4054" s="441"/>
      <c r="AO4054" s="443"/>
      <c r="AP4054" s="441"/>
      <c r="AQ4054" s="441"/>
      <c r="AR4054" s="441"/>
      <c r="AS4054" s="441"/>
      <c r="AT4054" s="441"/>
      <c r="AU4054" s="441"/>
      <c r="AV4054" s="443"/>
      <c r="AW4054" s="442"/>
      <c r="AY4054" s="441"/>
      <c r="BC4054" s="441"/>
      <c r="BD4054" s="441"/>
      <c r="BE4054" s="441"/>
      <c r="BF4054" s="441"/>
      <c r="BG4054" s="441"/>
      <c r="BH4054" s="441"/>
      <c r="BI4054" s="441"/>
      <c r="BJ4054" s="441"/>
      <c r="BK4054" s="441"/>
    </row>
    <row r="4055" spans="1:63" x14ac:dyDescent="0.25">
      <c r="A4055" s="443"/>
      <c r="B4055" s="438"/>
      <c r="C4055" s="441"/>
      <c r="D4055" s="441"/>
      <c r="E4055" s="441"/>
      <c r="I4055" s="442"/>
      <c r="Q4055" s="443"/>
      <c r="S4055" s="443"/>
      <c r="T4055" s="441"/>
      <c r="U4055" s="444"/>
      <c r="V4055" s="438"/>
      <c r="W4055" s="443"/>
      <c r="X4055" s="443"/>
      <c r="Y4055" s="441"/>
      <c r="Z4055" s="445"/>
      <c r="AA4055" s="441"/>
      <c r="AB4055" s="443"/>
      <c r="AC4055" s="441"/>
      <c r="AD4055" s="444"/>
      <c r="AG4055" s="441"/>
      <c r="AH4055" s="441"/>
      <c r="AI4055" s="443"/>
      <c r="AL4055" s="441"/>
      <c r="AN4055" s="441"/>
      <c r="AO4055" s="443"/>
      <c r="AP4055" s="441"/>
      <c r="AQ4055" s="441"/>
      <c r="AR4055" s="441"/>
      <c r="AS4055" s="441"/>
      <c r="AT4055" s="441"/>
      <c r="AU4055" s="441"/>
      <c r="AV4055" s="443"/>
      <c r="AW4055" s="442"/>
      <c r="AY4055" s="441"/>
      <c r="BC4055" s="441"/>
      <c r="BD4055" s="441"/>
      <c r="BE4055" s="441"/>
      <c r="BF4055" s="441"/>
      <c r="BG4055" s="441"/>
      <c r="BH4055" s="441"/>
      <c r="BI4055" s="441"/>
      <c r="BJ4055" s="441"/>
      <c r="BK4055" s="441"/>
    </row>
    <row r="4056" spans="1:63" x14ac:dyDescent="0.25">
      <c r="A4056" s="443"/>
      <c r="B4056" s="438"/>
      <c r="C4056" s="441"/>
      <c r="D4056" s="441"/>
      <c r="E4056" s="441"/>
      <c r="I4056" s="442"/>
      <c r="Q4056" s="443"/>
      <c r="S4056" s="443"/>
      <c r="T4056" s="441"/>
      <c r="U4056" s="444"/>
      <c r="V4056" s="438"/>
      <c r="W4056" s="443"/>
      <c r="X4056" s="443"/>
      <c r="Y4056" s="441"/>
      <c r="Z4056" s="445"/>
      <c r="AA4056" s="441"/>
      <c r="AB4056" s="443"/>
      <c r="AC4056" s="441"/>
      <c r="AD4056" s="444"/>
      <c r="AG4056" s="441"/>
      <c r="AH4056" s="441"/>
      <c r="AI4056" s="443"/>
      <c r="AL4056" s="441"/>
      <c r="AN4056" s="441"/>
      <c r="AO4056" s="443"/>
      <c r="AP4056" s="441"/>
      <c r="AQ4056" s="441"/>
      <c r="AR4056" s="441"/>
      <c r="AS4056" s="441"/>
      <c r="AT4056" s="441"/>
      <c r="AU4056" s="441"/>
      <c r="AV4056" s="443"/>
      <c r="AW4056" s="442"/>
      <c r="AY4056" s="441"/>
      <c r="BC4056" s="441"/>
      <c r="BD4056" s="441"/>
      <c r="BE4056" s="441"/>
      <c r="BF4056" s="441"/>
      <c r="BG4056" s="441"/>
      <c r="BH4056" s="441"/>
      <c r="BI4056" s="441"/>
      <c r="BJ4056" s="441"/>
      <c r="BK4056" s="441"/>
    </row>
    <row r="4057" spans="1:63" x14ac:dyDescent="0.25">
      <c r="A4057" s="443"/>
      <c r="B4057" s="438"/>
      <c r="C4057" s="441"/>
      <c r="D4057" s="441"/>
      <c r="E4057" s="441"/>
      <c r="I4057" s="442"/>
      <c r="Q4057" s="443"/>
      <c r="S4057" s="443"/>
      <c r="T4057" s="441"/>
      <c r="U4057" s="444"/>
      <c r="V4057" s="438"/>
      <c r="W4057" s="443"/>
      <c r="X4057" s="443"/>
      <c r="Y4057" s="441"/>
      <c r="Z4057" s="445"/>
      <c r="AA4057" s="441"/>
      <c r="AB4057" s="443"/>
      <c r="AC4057" s="441"/>
      <c r="AD4057" s="444"/>
      <c r="AG4057" s="441"/>
      <c r="AH4057" s="441"/>
      <c r="AI4057" s="443"/>
      <c r="AL4057" s="441"/>
      <c r="AN4057" s="441"/>
      <c r="AO4057" s="443"/>
      <c r="AP4057" s="441"/>
      <c r="AQ4057" s="441"/>
      <c r="AR4057" s="441"/>
      <c r="AS4057" s="441"/>
      <c r="AT4057" s="441"/>
      <c r="AU4057" s="441"/>
      <c r="AV4057" s="443"/>
      <c r="AW4057" s="442"/>
      <c r="AY4057" s="441"/>
      <c r="BC4057" s="441"/>
      <c r="BD4057" s="441"/>
      <c r="BE4057" s="441"/>
      <c r="BF4057" s="441"/>
      <c r="BG4057" s="441"/>
      <c r="BH4057" s="441"/>
      <c r="BI4057" s="441"/>
      <c r="BJ4057" s="441"/>
      <c r="BK4057" s="441"/>
    </row>
    <row r="4058" spans="1:63" x14ac:dyDescent="0.25">
      <c r="A4058" s="443"/>
      <c r="B4058" s="438"/>
      <c r="C4058" s="441"/>
      <c r="D4058" s="441"/>
      <c r="E4058" s="441"/>
      <c r="I4058" s="442"/>
      <c r="Q4058" s="443"/>
      <c r="S4058" s="443"/>
      <c r="T4058" s="441"/>
      <c r="U4058" s="444"/>
      <c r="V4058" s="438"/>
      <c r="W4058" s="443"/>
      <c r="X4058" s="443"/>
      <c r="Y4058" s="441"/>
      <c r="Z4058" s="445"/>
      <c r="AA4058" s="441"/>
      <c r="AB4058" s="443"/>
      <c r="AC4058" s="441"/>
      <c r="AD4058" s="444"/>
      <c r="AG4058" s="441"/>
      <c r="AH4058" s="441"/>
      <c r="AI4058" s="443"/>
      <c r="AL4058" s="441"/>
      <c r="AN4058" s="441"/>
      <c r="AO4058" s="443"/>
      <c r="AP4058" s="441"/>
      <c r="AQ4058" s="441"/>
      <c r="AR4058" s="441"/>
      <c r="AS4058" s="441"/>
      <c r="AT4058" s="441"/>
      <c r="AU4058" s="441"/>
      <c r="AV4058" s="443"/>
      <c r="AW4058" s="442"/>
      <c r="AY4058" s="441"/>
      <c r="BC4058" s="441"/>
      <c r="BD4058" s="441"/>
      <c r="BE4058" s="441"/>
      <c r="BF4058" s="441"/>
      <c r="BG4058" s="441"/>
      <c r="BH4058" s="441"/>
      <c r="BI4058" s="441"/>
      <c r="BJ4058" s="441"/>
      <c r="BK4058" s="441"/>
    </row>
    <row r="4059" spans="1:63" x14ac:dyDescent="0.25">
      <c r="A4059" s="443"/>
      <c r="B4059" s="438"/>
      <c r="C4059" s="441"/>
      <c r="D4059" s="441"/>
      <c r="E4059" s="441"/>
      <c r="I4059" s="442"/>
      <c r="Q4059" s="443"/>
      <c r="S4059" s="443"/>
      <c r="T4059" s="441"/>
      <c r="U4059" s="444"/>
      <c r="V4059" s="438"/>
      <c r="W4059" s="443"/>
      <c r="X4059" s="443"/>
      <c r="Y4059" s="441"/>
      <c r="Z4059" s="445"/>
      <c r="AA4059" s="441"/>
      <c r="AB4059" s="443"/>
      <c r="AC4059" s="441"/>
      <c r="AD4059" s="444"/>
      <c r="AG4059" s="441"/>
      <c r="AH4059" s="441"/>
      <c r="AI4059" s="443"/>
      <c r="AL4059" s="441"/>
      <c r="AN4059" s="441"/>
      <c r="AO4059" s="443"/>
      <c r="AP4059" s="441"/>
      <c r="AQ4059" s="441"/>
      <c r="AR4059" s="441"/>
      <c r="AS4059" s="441"/>
      <c r="AT4059" s="441"/>
      <c r="AU4059" s="441"/>
      <c r="AV4059" s="443"/>
      <c r="AW4059" s="442"/>
      <c r="AY4059" s="441"/>
      <c r="BC4059" s="441"/>
      <c r="BD4059" s="441"/>
      <c r="BE4059" s="441"/>
      <c r="BF4059" s="441"/>
      <c r="BG4059" s="441"/>
      <c r="BH4059" s="441"/>
      <c r="BI4059" s="441"/>
      <c r="BJ4059" s="441"/>
      <c r="BK4059" s="441"/>
    </row>
    <row r="4060" spans="1:63" x14ac:dyDescent="0.25">
      <c r="A4060" s="443"/>
      <c r="B4060" s="438"/>
      <c r="C4060" s="441"/>
      <c r="D4060" s="441"/>
      <c r="E4060" s="441"/>
      <c r="I4060" s="442"/>
      <c r="Q4060" s="443"/>
      <c r="S4060" s="443"/>
      <c r="T4060" s="441"/>
      <c r="U4060" s="444"/>
      <c r="V4060" s="438"/>
      <c r="W4060" s="443"/>
      <c r="X4060" s="443"/>
      <c r="Y4060" s="441"/>
      <c r="Z4060" s="445"/>
      <c r="AA4060" s="441"/>
      <c r="AB4060" s="443"/>
      <c r="AC4060" s="441"/>
      <c r="AD4060" s="444"/>
      <c r="AG4060" s="441"/>
      <c r="AH4060" s="441"/>
      <c r="AI4060" s="443"/>
      <c r="AL4060" s="441"/>
      <c r="AN4060" s="441"/>
      <c r="AO4060" s="443"/>
      <c r="AP4060" s="441"/>
      <c r="AQ4060" s="441"/>
      <c r="AR4060" s="441"/>
      <c r="AS4060" s="441"/>
      <c r="AT4060" s="441"/>
      <c r="AU4060" s="441"/>
      <c r="AV4060" s="443"/>
      <c r="AW4060" s="442"/>
      <c r="AY4060" s="441"/>
      <c r="BC4060" s="441"/>
      <c r="BD4060" s="441"/>
      <c r="BE4060" s="441"/>
      <c r="BF4060" s="441"/>
      <c r="BG4060" s="441"/>
      <c r="BH4060" s="441"/>
      <c r="BI4060" s="441"/>
      <c r="BJ4060" s="441"/>
      <c r="BK4060" s="441"/>
    </row>
    <row r="4061" spans="1:63" x14ac:dyDescent="0.25">
      <c r="A4061" s="443"/>
      <c r="B4061" s="438"/>
      <c r="C4061" s="441"/>
      <c r="D4061" s="441"/>
      <c r="E4061" s="441"/>
      <c r="I4061" s="442"/>
      <c r="Q4061" s="443"/>
      <c r="S4061" s="443"/>
      <c r="T4061" s="441"/>
      <c r="U4061" s="444"/>
      <c r="V4061" s="438"/>
      <c r="W4061" s="443"/>
      <c r="X4061" s="443"/>
      <c r="Y4061" s="441"/>
      <c r="Z4061" s="445"/>
      <c r="AA4061" s="441"/>
      <c r="AB4061" s="443"/>
      <c r="AC4061" s="441"/>
      <c r="AD4061" s="444"/>
      <c r="AG4061" s="441"/>
      <c r="AH4061" s="441"/>
      <c r="AI4061" s="443"/>
      <c r="AL4061" s="441"/>
      <c r="AN4061" s="441"/>
      <c r="AO4061" s="443"/>
      <c r="AP4061" s="441"/>
      <c r="AQ4061" s="441"/>
      <c r="AR4061" s="441"/>
      <c r="AS4061" s="441"/>
      <c r="AT4061" s="441"/>
      <c r="AU4061" s="441"/>
      <c r="AV4061" s="443"/>
      <c r="AW4061" s="442"/>
      <c r="AY4061" s="441"/>
      <c r="BC4061" s="441"/>
      <c r="BD4061" s="441"/>
      <c r="BE4061" s="441"/>
      <c r="BF4061" s="441"/>
      <c r="BG4061" s="441"/>
      <c r="BH4061" s="441"/>
      <c r="BI4061" s="441"/>
      <c r="BJ4061" s="441"/>
      <c r="BK4061" s="441"/>
    </row>
    <row r="4062" spans="1:63" x14ac:dyDescent="0.25">
      <c r="A4062" s="443"/>
      <c r="B4062" s="438"/>
      <c r="C4062" s="441"/>
      <c r="D4062" s="441"/>
      <c r="E4062" s="441"/>
      <c r="I4062" s="442"/>
      <c r="Q4062" s="443"/>
      <c r="S4062" s="443"/>
      <c r="T4062" s="441"/>
      <c r="U4062" s="444"/>
      <c r="V4062" s="438"/>
      <c r="W4062" s="443"/>
      <c r="X4062" s="443"/>
      <c r="Y4062" s="441"/>
      <c r="Z4062" s="445"/>
      <c r="AA4062" s="441"/>
      <c r="AB4062" s="443"/>
      <c r="AC4062" s="441"/>
      <c r="AD4062" s="444"/>
      <c r="AG4062" s="441"/>
      <c r="AH4062" s="441"/>
      <c r="AI4062" s="443"/>
      <c r="AL4062" s="441"/>
      <c r="AN4062" s="441"/>
      <c r="AO4062" s="443"/>
      <c r="AP4062" s="441"/>
      <c r="AQ4062" s="441"/>
      <c r="AR4062" s="441"/>
      <c r="AS4062" s="441"/>
      <c r="AT4062" s="441"/>
      <c r="AU4062" s="441"/>
      <c r="AV4062" s="443"/>
      <c r="AW4062" s="442"/>
      <c r="AY4062" s="441"/>
      <c r="BC4062" s="441"/>
      <c r="BD4062" s="441"/>
      <c r="BE4062" s="441"/>
      <c r="BF4062" s="441"/>
      <c r="BG4062" s="441"/>
      <c r="BH4062" s="441"/>
      <c r="BI4062" s="441"/>
      <c r="BJ4062" s="441"/>
      <c r="BK4062" s="441"/>
    </row>
    <row r="4063" spans="1:63" x14ac:dyDescent="0.25">
      <c r="A4063" s="443"/>
      <c r="B4063" s="438"/>
      <c r="C4063" s="441"/>
      <c r="D4063" s="441"/>
      <c r="E4063" s="441"/>
      <c r="I4063" s="442"/>
      <c r="Q4063" s="443"/>
      <c r="S4063" s="443"/>
      <c r="T4063" s="441"/>
      <c r="U4063" s="444"/>
      <c r="V4063" s="438"/>
      <c r="W4063" s="443"/>
      <c r="X4063" s="443"/>
      <c r="Y4063" s="441"/>
      <c r="Z4063" s="445"/>
      <c r="AA4063" s="441"/>
      <c r="AB4063" s="443"/>
      <c r="AC4063" s="441"/>
      <c r="AD4063" s="444"/>
      <c r="AG4063" s="441"/>
      <c r="AH4063" s="441"/>
      <c r="AI4063" s="443"/>
      <c r="AL4063" s="441"/>
      <c r="AN4063" s="441"/>
      <c r="AO4063" s="443"/>
      <c r="AP4063" s="441"/>
      <c r="AQ4063" s="441"/>
      <c r="AR4063" s="441"/>
      <c r="AS4063" s="441"/>
      <c r="AT4063" s="441"/>
      <c r="AU4063" s="441"/>
      <c r="AV4063" s="443"/>
      <c r="AW4063" s="442"/>
      <c r="AY4063" s="441"/>
      <c r="BC4063" s="441"/>
      <c r="BD4063" s="441"/>
      <c r="BE4063" s="441"/>
      <c r="BF4063" s="441"/>
      <c r="BG4063" s="441"/>
      <c r="BH4063" s="441"/>
      <c r="BI4063" s="441"/>
      <c r="BJ4063" s="441"/>
      <c r="BK4063" s="441"/>
    </row>
    <row r="4064" spans="1:63" x14ac:dyDescent="0.25">
      <c r="A4064" s="443"/>
      <c r="B4064" s="438"/>
      <c r="C4064" s="441"/>
      <c r="D4064" s="441"/>
      <c r="E4064" s="441"/>
      <c r="I4064" s="442"/>
      <c r="Q4064" s="443"/>
      <c r="S4064" s="443"/>
      <c r="T4064" s="441"/>
      <c r="U4064" s="444"/>
      <c r="V4064" s="438"/>
      <c r="W4064" s="443"/>
      <c r="X4064" s="443"/>
      <c r="Y4064" s="441"/>
      <c r="Z4064" s="445"/>
      <c r="AA4064" s="441"/>
      <c r="AB4064" s="443"/>
      <c r="AC4064" s="441"/>
      <c r="AD4064" s="444"/>
      <c r="AG4064" s="441"/>
      <c r="AH4064" s="441"/>
      <c r="AI4064" s="443"/>
      <c r="AL4064" s="441"/>
      <c r="AN4064" s="441"/>
      <c r="AO4064" s="443"/>
      <c r="AP4064" s="441"/>
      <c r="AQ4064" s="441"/>
      <c r="AR4064" s="441"/>
      <c r="AS4064" s="441"/>
      <c r="AT4064" s="441"/>
      <c r="AU4064" s="441"/>
      <c r="AV4064" s="443"/>
      <c r="AW4064" s="442"/>
      <c r="AY4064" s="441"/>
      <c r="BC4064" s="441"/>
      <c r="BD4064" s="441"/>
      <c r="BE4064" s="441"/>
      <c r="BF4064" s="441"/>
      <c r="BG4064" s="441"/>
      <c r="BH4064" s="441"/>
      <c r="BI4064" s="441"/>
      <c r="BJ4064" s="441"/>
      <c r="BK4064" s="441"/>
    </row>
    <row r="4065" spans="1:63" x14ac:dyDescent="0.25">
      <c r="A4065" s="443"/>
      <c r="B4065" s="438"/>
      <c r="C4065" s="441"/>
      <c r="D4065" s="441"/>
      <c r="E4065" s="441"/>
      <c r="I4065" s="442"/>
      <c r="Q4065" s="443"/>
      <c r="S4065" s="443"/>
      <c r="T4065" s="441"/>
      <c r="U4065" s="444"/>
      <c r="V4065" s="438"/>
      <c r="W4065" s="443"/>
      <c r="X4065" s="443"/>
      <c r="Y4065" s="441"/>
      <c r="Z4065" s="445"/>
      <c r="AA4065" s="441"/>
      <c r="AB4065" s="443"/>
      <c r="AC4065" s="441"/>
      <c r="AD4065" s="444"/>
      <c r="AG4065" s="441"/>
      <c r="AH4065" s="441"/>
      <c r="AI4065" s="443"/>
      <c r="AL4065" s="441"/>
      <c r="AN4065" s="441"/>
      <c r="AO4065" s="443"/>
      <c r="AP4065" s="441"/>
      <c r="AQ4065" s="441"/>
      <c r="AR4065" s="441"/>
      <c r="AS4065" s="441"/>
      <c r="AT4065" s="441"/>
      <c r="AU4065" s="441"/>
      <c r="AV4065" s="443"/>
      <c r="AW4065" s="442"/>
      <c r="AY4065" s="441"/>
      <c r="BC4065" s="441"/>
      <c r="BD4065" s="441"/>
      <c r="BE4065" s="441"/>
      <c r="BF4065" s="441"/>
      <c r="BG4065" s="441"/>
      <c r="BH4065" s="441"/>
      <c r="BI4065" s="441"/>
      <c r="BJ4065" s="441"/>
      <c r="BK4065" s="441"/>
    </row>
    <row r="4066" spans="1:63" x14ac:dyDescent="0.25">
      <c r="A4066" s="443"/>
      <c r="B4066" s="438"/>
      <c r="C4066" s="441"/>
      <c r="D4066" s="441"/>
      <c r="E4066" s="441"/>
      <c r="I4066" s="442"/>
      <c r="Q4066" s="443"/>
      <c r="S4066" s="443"/>
      <c r="T4066" s="441"/>
      <c r="U4066" s="444"/>
      <c r="V4066" s="438"/>
      <c r="W4066" s="443"/>
      <c r="X4066" s="443"/>
      <c r="Y4066" s="441"/>
      <c r="Z4066" s="445"/>
      <c r="AA4066" s="441"/>
      <c r="AB4066" s="443"/>
      <c r="AC4066" s="441"/>
      <c r="AD4066" s="444"/>
      <c r="AG4066" s="441"/>
      <c r="AH4066" s="441"/>
      <c r="AI4066" s="443"/>
      <c r="AL4066" s="441"/>
      <c r="AN4066" s="441"/>
      <c r="AO4066" s="443"/>
      <c r="AP4066" s="441"/>
      <c r="AQ4066" s="441"/>
      <c r="AR4066" s="441"/>
      <c r="AS4066" s="441"/>
      <c r="AT4066" s="441"/>
      <c r="AU4066" s="441"/>
      <c r="AV4066" s="443"/>
      <c r="AW4066" s="442"/>
      <c r="AY4066" s="441"/>
      <c r="BC4066" s="441"/>
      <c r="BD4066" s="441"/>
      <c r="BE4066" s="441"/>
      <c r="BF4066" s="441"/>
      <c r="BG4066" s="441"/>
      <c r="BH4066" s="441"/>
      <c r="BI4066" s="441"/>
      <c r="BJ4066" s="441"/>
      <c r="BK4066" s="441"/>
    </row>
    <row r="4067" spans="1:63" x14ac:dyDescent="0.25">
      <c r="A4067" s="443"/>
      <c r="B4067" s="438"/>
      <c r="C4067" s="441"/>
      <c r="D4067" s="441"/>
      <c r="E4067" s="441"/>
      <c r="I4067" s="442"/>
      <c r="Q4067" s="443"/>
      <c r="S4067" s="443"/>
      <c r="T4067" s="441"/>
      <c r="U4067" s="444"/>
      <c r="V4067" s="438"/>
      <c r="W4067" s="443"/>
      <c r="X4067" s="443"/>
      <c r="Y4067" s="441"/>
      <c r="Z4067" s="445"/>
      <c r="AA4067" s="441"/>
      <c r="AB4067" s="443"/>
      <c r="AC4067" s="441"/>
      <c r="AD4067" s="444"/>
      <c r="AG4067" s="441"/>
      <c r="AH4067" s="441"/>
      <c r="AI4067" s="443"/>
      <c r="AL4067" s="441"/>
      <c r="AN4067" s="441"/>
      <c r="AO4067" s="443"/>
      <c r="AP4067" s="441"/>
      <c r="AQ4067" s="441"/>
      <c r="AR4067" s="441"/>
      <c r="AS4067" s="441"/>
      <c r="AT4067" s="441"/>
      <c r="AU4067" s="441"/>
      <c r="AV4067" s="443"/>
      <c r="AW4067" s="442"/>
      <c r="AY4067" s="441"/>
      <c r="BC4067" s="441"/>
      <c r="BD4067" s="441"/>
      <c r="BE4067" s="441"/>
      <c r="BF4067" s="441"/>
      <c r="BG4067" s="441"/>
      <c r="BH4067" s="441"/>
      <c r="BI4067" s="441"/>
      <c r="BJ4067" s="441"/>
      <c r="BK4067" s="441"/>
    </row>
    <row r="4068" spans="1:63" x14ac:dyDescent="0.25">
      <c r="A4068" s="443"/>
      <c r="B4068" s="438"/>
      <c r="C4068" s="441"/>
      <c r="D4068" s="441"/>
      <c r="E4068" s="441"/>
      <c r="I4068" s="442"/>
      <c r="Q4068" s="443"/>
      <c r="S4068" s="443"/>
      <c r="T4068" s="441"/>
      <c r="U4068" s="444"/>
      <c r="V4068" s="438"/>
      <c r="W4068" s="443"/>
      <c r="X4068" s="443"/>
      <c r="Y4068" s="441"/>
      <c r="Z4068" s="445"/>
      <c r="AA4068" s="441"/>
      <c r="AB4068" s="443"/>
      <c r="AC4068" s="441"/>
      <c r="AD4068" s="444"/>
      <c r="AG4068" s="441"/>
      <c r="AH4068" s="441"/>
      <c r="AI4068" s="443"/>
      <c r="AL4068" s="441"/>
      <c r="AN4068" s="441"/>
      <c r="AO4068" s="443"/>
      <c r="AP4068" s="441"/>
      <c r="AQ4068" s="441"/>
      <c r="AR4068" s="441"/>
      <c r="AS4068" s="441"/>
      <c r="AT4068" s="441"/>
      <c r="AU4068" s="441"/>
      <c r="AV4068" s="443"/>
      <c r="AW4068" s="442"/>
      <c r="AY4068" s="441"/>
      <c r="BC4068" s="441"/>
      <c r="BD4068" s="441"/>
      <c r="BE4068" s="441"/>
      <c r="BF4068" s="441"/>
      <c r="BG4068" s="441"/>
      <c r="BH4068" s="441"/>
      <c r="BI4068" s="441"/>
      <c r="BJ4068" s="441"/>
      <c r="BK4068" s="441"/>
    </row>
    <row r="4069" spans="1:63" x14ac:dyDescent="0.25">
      <c r="A4069" s="443"/>
      <c r="B4069" s="438"/>
      <c r="C4069" s="441"/>
      <c r="D4069" s="441"/>
      <c r="E4069" s="441"/>
      <c r="I4069" s="442"/>
      <c r="Q4069" s="443"/>
      <c r="S4069" s="443"/>
      <c r="T4069" s="441"/>
      <c r="U4069" s="444"/>
      <c r="V4069" s="438"/>
      <c r="W4069" s="443"/>
      <c r="X4069" s="443"/>
      <c r="Y4069" s="441"/>
      <c r="Z4069" s="445"/>
      <c r="AA4069" s="441"/>
      <c r="AB4069" s="443"/>
      <c r="AC4069" s="441"/>
      <c r="AD4069" s="444"/>
      <c r="AG4069" s="441"/>
      <c r="AH4069" s="441"/>
      <c r="AI4069" s="443"/>
      <c r="AL4069" s="441"/>
      <c r="AN4069" s="441"/>
      <c r="AO4069" s="443"/>
      <c r="AP4069" s="441"/>
      <c r="AQ4069" s="441"/>
      <c r="AR4069" s="441"/>
      <c r="AS4069" s="441"/>
      <c r="AT4069" s="441"/>
      <c r="AU4069" s="441"/>
      <c r="AV4069" s="443"/>
      <c r="AW4069" s="442"/>
      <c r="AY4069" s="441"/>
      <c r="BC4069" s="441"/>
      <c r="BD4069" s="441"/>
      <c r="BE4069" s="441"/>
      <c r="BF4069" s="441"/>
      <c r="BG4069" s="441"/>
      <c r="BH4069" s="441"/>
      <c r="BI4069" s="441"/>
      <c r="BJ4069" s="441"/>
      <c r="BK4069" s="441"/>
    </row>
    <row r="4070" spans="1:63" x14ac:dyDescent="0.25">
      <c r="A4070" s="443"/>
      <c r="B4070" s="438"/>
      <c r="C4070" s="441"/>
      <c r="D4070" s="441"/>
      <c r="E4070" s="441"/>
      <c r="I4070" s="442"/>
      <c r="Q4070" s="443"/>
      <c r="S4070" s="443"/>
      <c r="T4070" s="441"/>
      <c r="U4070" s="444"/>
      <c r="V4070" s="438"/>
      <c r="W4070" s="443"/>
      <c r="X4070" s="443"/>
      <c r="Y4070" s="441"/>
      <c r="Z4070" s="445"/>
      <c r="AA4070" s="441"/>
      <c r="AB4070" s="443"/>
      <c r="AC4070" s="441"/>
      <c r="AD4070" s="444"/>
      <c r="AG4070" s="441"/>
      <c r="AH4070" s="441"/>
      <c r="AI4070" s="443"/>
      <c r="AL4070" s="441"/>
      <c r="AN4070" s="441"/>
      <c r="AO4070" s="443"/>
      <c r="AP4070" s="441"/>
      <c r="AQ4070" s="441"/>
      <c r="AR4070" s="441"/>
      <c r="AS4070" s="441"/>
      <c r="AT4070" s="441"/>
      <c r="AU4070" s="441"/>
      <c r="AV4070" s="443"/>
      <c r="AW4070" s="442"/>
      <c r="AY4070" s="441"/>
      <c r="BC4070" s="441"/>
      <c r="BD4070" s="441"/>
      <c r="BE4070" s="441"/>
      <c r="BF4070" s="441"/>
      <c r="BG4070" s="441"/>
      <c r="BH4070" s="441"/>
      <c r="BI4070" s="441"/>
      <c r="BJ4070" s="441"/>
      <c r="BK4070" s="441"/>
    </row>
    <row r="4071" spans="1:63" x14ac:dyDescent="0.25">
      <c r="A4071" s="443"/>
      <c r="B4071" s="438"/>
      <c r="C4071" s="441"/>
      <c r="D4071" s="441"/>
      <c r="E4071" s="441"/>
      <c r="I4071" s="442"/>
      <c r="Q4071" s="443"/>
      <c r="S4071" s="443"/>
      <c r="T4071" s="441"/>
      <c r="U4071" s="444"/>
      <c r="V4071" s="438"/>
      <c r="W4071" s="443"/>
      <c r="X4071" s="443"/>
      <c r="Y4071" s="441"/>
      <c r="Z4071" s="445"/>
      <c r="AA4071" s="441"/>
      <c r="AB4071" s="443"/>
      <c r="AC4071" s="441"/>
      <c r="AD4071" s="444"/>
      <c r="AG4071" s="441"/>
      <c r="AH4071" s="441"/>
      <c r="AI4071" s="443"/>
      <c r="AL4071" s="441"/>
      <c r="AN4071" s="441"/>
      <c r="AO4071" s="443"/>
      <c r="AP4071" s="441"/>
      <c r="AQ4071" s="441"/>
      <c r="AR4071" s="441"/>
      <c r="AS4071" s="441"/>
      <c r="AT4071" s="441"/>
      <c r="AU4071" s="441"/>
      <c r="AV4071" s="443"/>
      <c r="AW4071" s="442"/>
      <c r="AY4071" s="441"/>
      <c r="BC4071" s="441"/>
      <c r="BD4071" s="441"/>
      <c r="BE4071" s="441"/>
      <c r="BF4071" s="441"/>
      <c r="BG4071" s="441"/>
      <c r="BH4071" s="441"/>
      <c r="BI4071" s="441"/>
      <c r="BJ4071" s="441"/>
      <c r="BK4071" s="441"/>
    </row>
    <row r="4072" spans="1:63" x14ac:dyDescent="0.25">
      <c r="A4072" s="443"/>
      <c r="B4072" s="438"/>
      <c r="C4072" s="441"/>
      <c r="D4072" s="441"/>
      <c r="E4072" s="441"/>
      <c r="I4072" s="442"/>
      <c r="Q4072" s="443"/>
      <c r="S4072" s="443"/>
      <c r="T4072" s="441"/>
      <c r="U4072" s="444"/>
      <c r="V4072" s="438"/>
      <c r="W4072" s="443"/>
      <c r="X4072" s="443"/>
      <c r="Y4072" s="441"/>
      <c r="Z4072" s="445"/>
      <c r="AA4072" s="441"/>
      <c r="AB4072" s="443"/>
      <c r="AC4072" s="441"/>
      <c r="AD4072" s="444"/>
      <c r="AG4072" s="441"/>
      <c r="AH4072" s="441"/>
      <c r="AI4072" s="443"/>
      <c r="AL4072" s="441"/>
      <c r="AN4072" s="441"/>
      <c r="AO4072" s="443"/>
      <c r="AP4072" s="441"/>
      <c r="AQ4072" s="441"/>
      <c r="AR4072" s="441"/>
      <c r="AS4072" s="441"/>
      <c r="AT4072" s="441"/>
      <c r="AU4072" s="441"/>
      <c r="AV4072" s="443"/>
      <c r="AW4072" s="442"/>
      <c r="AY4072" s="441"/>
      <c r="BC4072" s="441"/>
      <c r="BD4072" s="441"/>
      <c r="BE4072" s="441"/>
      <c r="BF4072" s="441"/>
      <c r="BG4072" s="441"/>
      <c r="BH4072" s="441"/>
      <c r="BI4072" s="441"/>
      <c r="BJ4072" s="441"/>
      <c r="BK4072" s="441"/>
    </row>
    <row r="4073" spans="1:63" x14ac:dyDescent="0.25">
      <c r="A4073" s="443"/>
      <c r="B4073" s="438"/>
      <c r="C4073" s="441"/>
      <c r="D4073" s="441"/>
      <c r="E4073" s="441"/>
      <c r="I4073" s="442"/>
      <c r="Q4073" s="443"/>
      <c r="S4073" s="443"/>
      <c r="T4073" s="441"/>
      <c r="U4073" s="444"/>
      <c r="V4073" s="438"/>
      <c r="W4073" s="443"/>
      <c r="X4073" s="443"/>
      <c r="Y4073" s="441"/>
      <c r="Z4073" s="445"/>
      <c r="AA4073" s="441"/>
      <c r="AB4073" s="443"/>
      <c r="AC4073" s="441"/>
      <c r="AD4073" s="444"/>
      <c r="AG4073" s="441"/>
      <c r="AH4073" s="441"/>
      <c r="AI4073" s="443"/>
      <c r="AL4073" s="441"/>
      <c r="AN4073" s="441"/>
      <c r="AO4073" s="443"/>
      <c r="AP4073" s="441"/>
      <c r="AQ4073" s="441"/>
      <c r="AR4073" s="441"/>
      <c r="AS4073" s="441"/>
      <c r="AT4073" s="441"/>
      <c r="AU4073" s="441"/>
      <c r="AV4073" s="443"/>
      <c r="AW4073" s="442"/>
      <c r="AY4073" s="441"/>
      <c r="BC4073" s="441"/>
      <c r="BD4073" s="441"/>
      <c r="BE4073" s="441"/>
      <c r="BF4073" s="441"/>
      <c r="BG4073" s="441"/>
      <c r="BH4073" s="441"/>
      <c r="BI4073" s="441"/>
      <c r="BJ4073" s="441"/>
      <c r="BK4073" s="441"/>
    </row>
    <row r="4074" spans="1:63" x14ac:dyDescent="0.25">
      <c r="A4074" s="443"/>
      <c r="B4074" s="438"/>
      <c r="C4074" s="441"/>
      <c r="D4074" s="441"/>
      <c r="E4074" s="441"/>
      <c r="I4074" s="442"/>
      <c r="Q4074" s="443"/>
      <c r="S4074" s="443"/>
      <c r="T4074" s="441"/>
      <c r="U4074" s="444"/>
      <c r="V4074" s="438"/>
      <c r="W4074" s="443"/>
      <c r="X4074" s="443"/>
      <c r="Y4074" s="441"/>
      <c r="Z4074" s="445"/>
      <c r="AA4074" s="441"/>
      <c r="AB4074" s="443"/>
      <c r="AC4074" s="441"/>
      <c r="AD4074" s="444"/>
      <c r="AG4074" s="441"/>
      <c r="AH4074" s="441"/>
      <c r="AI4074" s="443"/>
      <c r="AL4074" s="441"/>
      <c r="AN4074" s="441"/>
      <c r="AO4074" s="443"/>
      <c r="AP4074" s="441"/>
      <c r="AQ4074" s="441"/>
      <c r="AR4074" s="441"/>
      <c r="AS4074" s="441"/>
      <c r="AT4074" s="441"/>
      <c r="AU4074" s="441"/>
      <c r="AV4074" s="443"/>
      <c r="AW4074" s="442"/>
      <c r="AY4074" s="441"/>
      <c r="BC4074" s="441"/>
      <c r="BD4074" s="441"/>
      <c r="BE4074" s="441"/>
      <c r="BF4074" s="441"/>
      <c r="BG4074" s="441"/>
      <c r="BH4074" s="441"/>
      <c r="BI4074" s="441"/>
      <c r="BJ4074" s="441"/>
      <c r="BK4074" s="441"/>
    </row>
    <row r="4075" spans="1:63" x14ac:dyDescent="0.25">
      <c r="A4075" s="443"/>
      <c r="B4075" s="438"/>
      <c r="C4075" s="441"/>
      <c r="D4075" s="441"/>
      <c r="E4075" s="441"/>
      <c r="I4075" s="442"/>
      <c r="Q4075" s="443"/>
      <c r="S4075" s="443"/>
      <c r="T4075" s="441"/>
      <c r="U4075" s="444"/>
      <c r="V4075" s="438"/>
      <c r="W4075" s="443"/>
      <c r="X4075" s="443"/>
      <c r="Y4075" s="441"/>
      <c r="Z4075" s="445"/>
      <c r="AA4075" s="441"/>
      <c r="AB4075" s="443"/>
      <c r="AC4075" s="441"/>
      <c r="AD4075" s="444"/>
      <c r="AG4075" s="441"/>
      <c r="AH4075" s="441"/>
      <c r="AI4075" s="443"/>
      <c r="AL4075" s="441"/>
      <c r="AN4075" s="441"/>
      <c r="AO4075" s="443"/>
      <c r="AP4075" s="441"/>
      <c r="AQ4075" s="441"/>
      <c r="AR4075" s="441"/>
      <c r="AS4075" s="441"/>
      <c r="AT4075" s="441"/>
      <c r="AU4075" s="441"/>
      <c r="AV4075" s="443"/>
      <c r="AW4075" s="442"/>
      <c r="AY4075" s="441"/>
      <c r="BC4075" s="441"/>
      <c r="BD4075" s="441"/>
      <c r="BE4075" s="441"/>
      <c r="BF4075" s="441"/>
      <c r="BG4075" s="441"/>
      <c r="BH4075" s="441"/>
      <c r="BI4075" s="441"/>
      <c r="BJ4075" s="441"/>
      <c r="BK4075" s="441"/>
    </row>
    <row r="4076" spans="1:63" x14ac:dyDescent="0.25">
      <c r="A4076" s="443"/>
      <c r="B4076" s="438"/>
      <c r="C4076" s="441"/>
      <c r="D4076" s="441"/>
      <c r="E4076" s="441"/>
      <c r="I4076" s="442"/>
      <c r="Q4076" s="443"/>
      <c r="S4076" s="443"/>
      <c r="T4076" s="441"/>
      <c r="U4076" s="444"/>
      <c r="V4076" s="438"/>
      <c r="W4076" s="443"/>
      <c r="X4076" s="443"/>
      <c r="Y4076" s="441"/>
      <c r="Z4076" s="445"/>
      <c r="AA4076" s="441"/>
      <c r="AB4076" s="443"/>
      <c r="AC4076" s="441"/>
      <c r="AD4076" s="444"/>
      <c r="AG4076" s="441"/>
      <c r="AH4076" s="441"/>
      <c r="AI4076" s="443"/>
      <c r="AL4076" s="441"/>
      <c r="AN4076" s="441"/>
      <c r="AO4076" s="443"/>
      <c r="AP4076" s="441"/>
      <c r="AQ4076" s="441"/>
      <c r="AR4076" s="441"/>
      <c r="AS4076" s="441"/>
      <c r="AT4076" s="441"/>
      <c r="AU4076" s="441"/>
      <c r="AV4076" s="443"/>
      <c r="AW4076" s="442"/>
      <c r="AY4076" s="441"/>
      <c r="BC4076" s="441"/>
      <c r="BD4076" s="441"/>
      <c r="BE4076" s="441"/>
      <c r="BF4076" s="441"/>
      <c r="BG4076" s="441"/>
      <c r="BH4076" s="441"/>
      <c r="BI4076" s="441"/>
      <c r="BJ4076" s="441"/>
      <c r="BK4076" s="441"/>
    </row>
    <row r="4077" spans="1:63" x14ac:dyDescent="0.25">
      <c r="A4077" s="443"/>
      <c r="B4077" s="438"/>
      <c r="C4077" s="441"/>
      <c r="D4077" s="441"/>
      <c r="E4077" s="441"/>
      <c r="I4077" s="442"/>
      <c r="Q4077" s="443"/>
      <c r="S4077" s="443"/>
      <c r="T4077" s="441"/>
      <c r="U4077" s="444"/>
      <c r="V4077" s="438"/>
      <c r="W4077" s="443"/>
      <c r="X4077" s="443"/>
      <c r="Y4077" s="441"/>
      <c r="Z4077" s="445"/>
      <c r="AA4077" s="441"/>
      <c r="AB4077" s="443"/>
      <c r="AC4077" s="441"/>
      <c r="AD4077" s="444"/>
      <c r="AG4077" s="441"/>
      <c r="AH4077" s="441"/>
      <c r="AI4077" s="443"/>
      <c r="AL4077" s="441"/>
      <c r="AN4077" s="441"/>
      <c r="AO4077" s="443"/>
      <c r="AP4077" s="441"/>
      <c r="AQ4077" s="441"/>
      <c r="AR4077" s="441"/>
      <c r="AS4077" s="441"/>
      <c r="AT4077" s="441"/>
      <c r="AU4077" s="441"/>
      <c r="AV4077" s="443"/>
      <c r="AW4077" s="442"/>
      <c r="AY4077" s="441"/>
      <c r="BC4077" s="441"/>
      <c r="BD4077" s="441"/>
      <c r="BE4077" s="441"/>
      <c r="BF4077" s="441"/>
      <c r="BG4077" s="441"/>
      <c r="BH4077" s="441"/>
      <c r="BI4077" s="441"/>
      <c r="BJ4077" s="441"/>
      <c r="BK4077" s="441"/>
    </row>
    <row r="4078" spans="1:63" x14ac:dyDescent="0.25">
      <c r="A4078" s="443"/>
      <c r="B4078" s="438"/>
      <c r="C4078" s="441"/>
      <c r="D4078" s="441"/>
      <c r="E4078" s="441"/>
      <c r="I4078" s="442"/>
      <c r="Q4078" s="443"/>
      <c r="S4078" s="443"/>
      <c r="T4078" s="441"/>
      <c r="U4078" s="444"/>
      <c r="V4078" s="438"/>
      <c r="W4078" s="443"/>
      <c r="X4078" s="443"/>
      <c r="Y4078" s="441"/>
      <c r="Z4078" s="445"/>
      <c r="AA4078" s="441"/>
      <c r="AB4078" s="443"/>
      <c r="AC4078" s="441"/>
      <c r="AD4078" s="444"/>
      <c r="AG4078" s="441"/>
      <c r="AH4078" s="441"/>
      <c r="AI4078" s="443"/>
      <c r="AL4078" s="441"/>
      <c r="AN4078" s="441"/>
      <c r="AO4078" s="443"/>
      <c r="AP4078" s="441"/>
      <c r="AQ4078" s="441"/>
      <c r="AR4078" s="441"/>
      <c r="AS4078" s="441"/>
      <c r="AT4078" s="441"/>
      <c r="AU4078" s="441"/>
      <c r="AV4078" s="443"/>
      <c r="AW4078" s="442"/>
      <c r="AY4078" s="441"/>
      <c r="BC4078" s="441"/>
      <c r="BD4078" s="441"/>
      <c r="BE4078" s="441"/>
      <c r="BF4078" s="441"/>
      <c r="BG4078" s="441"/>
      <c r="BH4078" s="441"/>
      <c r="BI4078" s="441"/>
      <c r="BJ4078" s="441"/>
      <c r="BK4078" s="441"/>
    </row>
    <row r="4079" spans="1:63" x14ac:dyDescent="0.25">
      <c r="A4079" s="443"/>
      <c r="B4079" s="438"/>
      <c r="C4079" s="441"/>
      <c r="D4079" s="441"/>
      <c r="E4079" s="441"/>
      <c r="I4079" s="442"/>
      <c r="Q4079" s="443"/>
      <c r="S4079" s="443"/>
      <c r="T4079" s="441"/>
      <c r="U4079" s="444"/>
      <c r="V4079" s="438"/>
      <c r="W4079" s="443"/>
      <c r="X4079" s="443"/>
      <c r="Y4079" s="441"/>
      <c r="Z4079" s="445"/>
      <c r="AA4079" s="441"/>
      <c r="AB4079" s="443"/>
      <c r="AC4079" s="441"/>
      <c r="AD4079" s="444"/>
      <c r="AG4079" s="441"/>
      <c r="AH4079" s="441"/>
      <c r="AI4079" s="443"/>
      <c r="AL4079" s="441"/>
      <c r="AN4079" s="441"/>
      <c r="AO4079" s="443"/>
      <c r="AP4079" s="441"/>
      <c r="AQ4079" s="441"/>
      <c r="AR4079" s="441"/>
      <c r="AS4079" s="441"/>
      <c r="AT4079" s="441"/>
      <c r="AU4079" s="441"/>
      <c r="AV4079" s="443"/>
      <c r="AW4079" s="442"/>
      <c r="AY4079" s="441"/>
      <c r="BC4079" s="441"/>
      <c r="BD4079" s="441"/>
      <c r="BE4079" s="441"/>
      <c r="BF4079" s="441"/>
      <c r="BG4079" s="441"/>
      <c r="BH4079" s="441"/>
      <c r="BI4079" s="441"/>
      <c r="BJ4079" s="441"/>
      <c r="BK4079" s="441"/>
    </row>
    <row r="4080" spans="1:63" x14ac:dyDescent="0.25">
      <c r="A4080" s="443"/>
      <c r="B4080" s="438"/>
      <c r="C4080" s="441"/>
      <c r="D4080" s="441"/>
      <c r="E4080" s="441"/>
      <c r="I4080" s="442"/>
      <c r="Q4080" s="443"/>
      <c r="S4080" s="443"/>
      <c r="T4080" s="441"/>
      <c r="U4080" s="444"/>
      <c r="V4080" s="438"/>
      <c r="W4080" s="443"/>
      <c r="X4080" s="443"/>
      <c r="Y4080" s="441"/>
      <c r="Z4080" s="445"/>
      <c r="AA4080" s="441"/>
      <c r="AB4080" s="443"/>
      <c r="AC4080" s="441"/>
      <c r="AD4080" s="444"/>
      <c r="AG4080" s="441"/>
      <c r="AH4080" s="441"/>
      <c r="AI4080" s="443"/>
      <c r="AL4080" s="441"/>
      <c r="AN4080" s="441"/>
      <c r="AO4080" s="443"/>
      <c r="AP4080" s="441"/>
      <c r="AQ4080" s="441"/>
      <c r="AR4080" s="441"/>
      <c r="AS4080" s="441"/>
      <c r="AT4080" s="441"/>
      <c r="AU4080" s="441"/>
      <c r="AV4080" s="443"/>
      <c r="AW4080" s="442"/>
      <c r="AY4080" s="441"/>
      <c r="BC4080" s="441"/>
      <c r="BD4080" s="441"/>
      <c r="BE4080" s="441"/>
      <c r="BF4080" s="441"/>
      <c r="BG4080" s="441"/>
      <c r="BH4080" s="441"/>
      <c r="BI4080" s="441"/>
      <c r="BJ4080" s="441"/>
      <c r="BK4080" s="441"/>
    </row>
    <row r="4081" spans="1:63" x14ac:dyDescent="0.25">
      <c r="A4081" s="443"/>
      <c r="B4081" s="438"/>
      <c r="C4081" s="441"/>
      <c r="D4081" s="441"/>
      <c r="E4081" s="441"/>
      <c r="I4081" s="442"/>
      <c r="Q4081" s="443"/>
      <c r="S4081" s="443"/>
      <c r="T4081" s="441"/>
      <c r="U4081" s="444"/>
      <c r="V4081" s="438"/>
      <c r="W4081" s="443"/>
      <c r="X4081" s="443"/>
      <c r="Y4081" s="441"/>
      <c r="Z4081" s="445"/>
      <c r="AA4081" s="441"/>
      <c r="AB4081" s="443"/>
      <c r="AC4081" s="441"/>
      <c r="AD4081" s="444"/>
      <c r="AG4081" s="441"/>
      <c r="AH4081" s="441"/>
      <c r="AI4081" s="443"/>
      <c r="AL4081" s="441"/>
      <c r="AN4081" s="441"/>
      <c r="AO4081" s="443"/>
      <c r="AP4081" s="441"/>
      <c r="AQ4081" s="441"/>
      <c r="AR4081" s="441"/>
      <c r="AS4081" s="441"/>
      <c r="AT4081" s="441"/>
      <c r="AU4081" s="441"/>
      <c r="AV4081" s="443"/>
      <c r="AW4081" s="442"/>
      <c r="AY4081" s="441"/>
      <c r="BC4081" s="441"/>
      <c r="BD4081" s="441"/>
      <c r="BE4081" s="441"/>
      <c r="BF4081" s="441"/>
      <c r="BG4081" s="441"/>
      <c r="BH4081" s="441"/>
      <c r="BI4081" s="441"/>
      <c r="BJ4081" s="441"/>
      <c r="BK4081" s="441"/>
    </row>
    <row r="4082" spans="1:63" x14ac:dyDescent="0.25">
      <c r="A4082" s="443"/>
      <c r="B4082" s="438"/>
      <c r="C4082" s="441"/>
      <c r="D4082" s="441"/>
      <c r="E4082" s="441"/>
      <c r="I4082" s="442"/>
      <c r="Q4082" s="443"/>
      <c r="S4082" s="443"/>
      <c r="T4082" s="441"/>
      <c r="U4082" s="444"/>
      <c r="V4082" s="438"/>
      <c r="W4082" s="443"/>
      <c r="X4082" s="443"/>
      <c r="Y4082" s="441"/>
      <c r="Z4082" s="445"/>
      <c r="AA4082" s="441"/>
      <c r="AB4082" s="443"/>
      <c r="AC4082" s="441"/>
      <c r="AD4082" s="444"/>
      <c r="AG4082" s="441"/>
      <c r="AH4082" s="441"/>
      <c r="AI4082" s="443"/>
      <c r="AL4082" s="441"/>
      <c r="AN4082" s="441"/>
      <c r="AO4082" s="443"/>
      <c r="AP4082" s="441"/>
      <c r="AQ4082" s="441"/>
      <c r="AR4082" s="441"/>
      <c r="AS4082" s="441"/>
      <c r="AT4082" s="441"/>
      <c r="AU4082" s="441"/>
      <c r="AV4082" s="443"/>
      <c r="AW4082" s="442"/>
      <c r="AY4082" s="441"/>
      <c r="BC4082" s="441"/>
      <c r="BD4082" s="441"/>
      <c r="BE4082" s="441"/>
      <c r="BF4082" s="441"/>
      <c r="BG4082" s="441"/>
      <c r="BH4082" s="441"/>
      <c r="BI4082" s="441"/>
      <c r="BJ4082" s="441"/>
      <c r="BK4082" s="441"/>
    </row>
    <row r="4083" spans="1:63" x14ac:dyDescent="0.25">
      <c r="A4083" s="443"/>
      <c r="B4083" s="438"/>
      <c r="C4083" s="441"/>
      <c r="D4083" s="441"/>
      <c r="E4083" s="441"/>
      <c r="I4083" s="442"/>
      <c r="Q4083" s="443"/>
      <c r="S4083" s="443"/>
      <c r="T4083" s="441"/>
      <c r="U4083" s="444"/>
      <c r="V4083" s="438"/>
      <c r="W4083" s="443"/>
      <c r="X4083" s="443"/>
      <c r="Y4083" s="441"/>
      <c r="Z4083" s="445"/>
      <c r="AA4083" s="441"/>
      <c r="AB4083" s="443"/>
      <c r="AC4083" s="441"/>
      <c r="AD4083" s="444"/>
      <c r="AG4083" s="441"/>
      <c r="AH4083" s="441"/>
      <c r="AI4083" s="443"/>
      <c r="AL4083" s="441"/>
      <c r="AN4083" s="441"/>
      <c r="AO4083" s="443"/>
      <c r="AP4083" s="441"/>
      <c r="AQ4083" s="441"/>
      <c r="AR4083" s="441"/>
      <c r="AS4083" s="441"/>
      <c r="AT4083" s="441"/>
      <c r="AU4083" s="441"/>
      <c r="AV4083" s="443"/>
      <c r="AW4083" s="442"/>
      <c r="AY4083" s="441"/>
      <c r="BC4083" s="441"/>
      <c r="BD4083" s="441"/>
      <c r="BE4083" s="441"/>
      <c r="BF4083" s="441"/>
      <c r="BG4083" s="441"/>
      <c r="BH4083" s="441"/>
      <c r="BI4083" s="441"/>
      <c r="BJ4083" s="441"/>
      <c r="BK4083" s="441"/>
    </row>
    <row r="4084" spans="1:63" x14ac:dyDescent="0.25">
      <c r="A4084" s="443"/>
      <c r="B4084" s="438"/>
      <c r="C4084" s="441"/>
      <c r="D4084" s="441"/>
      <c r="E4084" s="441"/>
      <c r="I4084" s="442"/>
      <c r="Q4084" s="443"/>
      <c r="S4084" s="443"/>
      <c r="T4084" s="441"/>
      <c r="U4084" s="444"/>
      <c r="V4084" s="438"/>
      <c r="W4084" s="443"/>
      <c r="X4084" s="443"/>
      <c r="Y4084" s="441"/>
      <c r="Z4084" s="445"/>
      <c r="AA4084" s="441"/>
      <c r="AB4084" s="443"/>
      <c r="AC4084" s="441"/>
      <c r="AD4084" s="444"/>
      <c r="AG4084" s="441"/>
      <c r="AH4084" s="441"/>
      <c r="AI4084" s="443"/>
      <c r="AL4084" s="441"/>
      <c r="AN4084" s="441"/>
      <c r="AO4084" s="443"/>
      <c r="AP4084" s="441"/>
      <c r="AQ4084" s="441"/>
      <c r="AR4084" s="441"/>
      <c r="AS4084" s="441"/>
      <c r="AT4084" s="441"/>
      <c r="AU4084" s="441"/>
      <c r="AV4084" s="443"/>
      <c r="AW4084" s="442"/>
      <c r="AY4084" s="441"/>
      <c r="BC4084" s="441"/>
      <c r="BD4084" s="441"/>
      <c r="BE4084" s="441"/>
      <c r="BF4084" s="441"/>
      <c r="BG4084" s="441"/>
      <c r="BH4084" s="441"/>
      <c r="BI4084" s="441"/>
      <c r="BJ4084" s="441"/>
      <c r="BK4084" s="441"/>
    </row>
    <row r="4085" spans="1:63" x14ac:dyDescent="0.25">
      <c r="A4085" s="443"/>
      <c r="B4085" s="438"/>
      <c r="C4085" s="441"/>
      <c r="D4085" s="441"/>
      <c r="E4085" s="441"/>
      <c r="I4085" s="442"/>
      <c r="Q4085" s="443"/>
      <c r="S4085" s="443"/>
      <c r="T4085" s="441"/>
      <c r="U4085" s="444"/>
      <c r="V4085" s="438"/>
      <c r="W4085" s="443"/>
      <c r="X4085" s="443"/>
      <c r="Y4085" s="441"/>
      <c r="Z4085" s="445"/>
      <c r="AA4085" s="441"/>
      <c r="AB4085" s="443"/>
      <c r="AC4085" s="441"/>
      <c r="AD4085" s="444"/>
      <c r="AG4085" s="441"/>
      <c r="AH4085" s="441"/>
      <c r="AI4085" s="443"/>
      <c r="AL4085" s="441"/>
      <c r="AN4085" s="441"/>
      <c r="AO4085" s="443"/>
      <c r="AP4085" s="441"/>
      <c r="AQ4085" s="441"/>
      <c r="AR4085" s="441"/>
      <c r="AS4085" s="441"/>
      <c r="AT4085" s="441"/>
      <c r="AU4085" s="441"/>
      <c r="AV4085" s="443"/>
      <c r="AW4085" s="442"/>
      <c r="AY4085" s="441"/>
      <c r="BC4085" s="441"/>
      <c r="BD4085" s="441"/>
      <c r="BE4085" s="441"/>
      <c r="BF4085" s="441"/>
      <c r="BG4085" s="441"/>
      <c r="BH4085" s="441"/>
      <c r="BI4085" s="441"/>
      <c r="BJ4085" s="441"/>
      <c r="BK4085" s="441"/>
    </row>
    <row r="4086" spans="1:63" x14ac:dyDescent="0.25">
      <c r="A4086" s="443"/>
      <c r="B4086" s="438"/>
      <c r="C4086" s="441"/>
      <c r="D4086" s="441"/>
      <c r="E4086" s="441"/>
      <c r="I4086" s="442"/>
      <c r="Q4086" s="443"/>
      <c r="S4086" s="443"/>
      <c r="T4086" s="441"/>
      <c r="U4086" s="444"/>
      <c r="V4086" s="438"/>
      <c r="W4086" s="443"/>
      <c r="X4086" s="443"/>
      <c r="Y4086" s="441"/>
      <c r="Z4086" s="445"/>
      <c r="AA4086" s="441"/>
      <c r="AB4086" s="443"/>
      <c r="AC4086" s="441"/>
      <c r="AD4086" s="444"/>
      <c r="AG4086" s="441"/>
      <c r="AH4086" s="441"/>
      <c r="AI4086" s="443"/>
      <c r="AL4086" s="441"/>
      <c r="AN4086" s="441"/>
      <c r="AO4086" s="443"/>
      <c r="AP4086" s="441"/>
      <c r="AQ4086" s="441"/>
      <c r="AR4086" s="441"/>
      <c r="AS4086" s="441"/>
      <c r="AT4086" s="441"/>
      <c r="AU4086" s="441"/>
      <c r="AV4086" s="443"/>
      <c r="AW4086" s="442"/>
      <c r="AY4086" s="441"/>
      <c r="BC4086" s="441"/>
      <c r="BD4086" s="441"/>
      <c r="BE4086" s="441"/>
      <c r="BF4086" s="441"/>
      <c r="BG4086" s="441"/>
      <c r="BH4086" s="441"/>
      <c r="BI4086" s="441"/>
      <c r="BJ4086" s="441"/>
      <c r="BK4086" s="441"/>
    </row>
    <row r="4087" spans="1:63" x14ac:dyDescent="0.25">
      <c r="A4087" s="443"/>
      <c r="B4087" s="438"/>
      <c r="C4087" s="441"/>
      <c r="D4087" s="441"/>
      <c r="E4087" s="441"/>
      <c r="I4087" s="442"/>
      <c r="Q4087" s="443"/>
      <c r="S4087" s="443"/>
      <c r="T4087" s="441"/>
      <c r="U4087" s="444"/>
      <c r="V4087" s="438"/>
      <c r="W4087" s="443"/>
      <c r="X4087" s="443"/>
      <c r="Y4087" s="441"/>
      <c r="Z4087" s="445"/>
      <c r="AA4087" s="441"/>
      <c r="AB4087" s="443"/>
      <c r="AC4087" s="441"/>
      <c r="AD4087" s="444"/>
      <c r="AG4087" s="441"/>
      <c r="AH4087" s="441"/>
      <c r="AI4087" s="443"/>
      <c r="AL4087" s="441"/>
      <c r="AN4087" s="441"/>
      <c r="AO4087" s="443"/>
      <c r="AP4087" s="441"/>
      <c r="AQ4087" s="441"/>
      <c r="AR4087" s="441"/>
      <c r="AS4087" s="441"/>
      <c r="AT4087" s="441"/>
      <c r="AU4087" s="441"/>
      <c r="AV4087" s="443"/>
      <c r="AW4087" s="442"/>
      <c r="AY4087" s="441"/>
      <c r="BC4087" s="441"/>
      <c r="BD4087" s="441"/>
      <c r="BE4087" s="441"/>
      <c r="BF4087" s="441"/>
      <c r="BG4087" s="441"/>
      <c r="BH4087" s="441"/>
      <c r="BI4087" s="441"/>
      <c r="BJ4087" s="441"/>
      <c r="BK4087" s="441"/>
    </row>
    <row r="4088" spans="1:63" x14ac:dyDescent="0.25">
      <c r="A4088" s="443"/>
      <c r="B4088" s="438"/>
      <c r="C4088" s="441"/>
      <c r="D4088" s="441"/>
      <c r="E4088" s="441"/>
      <c r="I4088" s="442"/>
      <c r="Q4088" s="443"/>
      <c r="S4088" s="443"/>
      <c r="T4088" s="441"/>
      <c r="U4088" s="444"/>
      <c r="V4088" s="438"/>
      <c r="W4088" s="443"/>
      <c r="X4088" s="443"/>
      <c r="Y4088" s="441"/>
      <c r="Z4088" s="445"/>
      <c r="AA4088" s="441"/>
      <c r="AB4088" s="443"/>
      <c r="AC4088" s="441"/>
      <c r="AD4088" s="444"/>
      <c r="AG4088" s="441"/>
      <c r="AH4088" s="441"/>
      <c r="AI4088" s="443"/>
      <c r="AL4088" s="441"/>
      <c r="AN4088" s="441"/>
      <c r="AO4088" s="443"/>
      <c r="AP4088" s="441"/>
      <c r="AQ4088" s="441"/>
      <c r="AR4088" s="441"/>
      <c r="AS4088" s="441"/>
      <c r="AT4088" s="441"/>
      <c r="AU4088" s="441"/>
      <c r="AV4088" s="443"/>
      <c r="AW4088" s="442"/>
      <c r="AY4088" s="441"/>
      <c r="BC4088" s="441"/>
      <c r="BD4088" s="441"/>
      <c r="BE4088" s="441"/>
      <c r="BF4088" s="441"/>
      <c r="BG4088" s="441"/>
      <c r="BH4088" s="441"/>
      <c r="BI4088" s="441"/>
      <c r="BJ4088" s="441"/>
      <c r="BK4088" s="441"/>
    </row>
    <row r="4089" spans="1:63" x14ac:dyDescent="0.25">
      <c r="A4089" s="443"/>
      <c r="B4089" s="438"/>
      <c r="C4089" s="441"/>
      <c r="D4089" s="441"/>
      <c r="E4089" s="441"/>
      <c r="I4089" s="442"/>
      <c r="Q4089" s="443"/>
      <c r="S4089" s="443"/>
      <c r="T4089" s="441"/>
      <c r="U4089" s="444"/>
      <c r="V4089" s="438"/>
      <c r="W4089" s="443"/>
      <c r="X4089" s="443"/>
      <c r="Y4089" s="441"/>
      <c r="Z4089" s="445"/>
      <c r="AA4089" s="441"/>
      <c r="AB4089" s="443"/>
      <c r="AC4089" s="441"/>
      <c r="AD4089" s="444"/>
      <c r="AG4089" s="441"/>
      <c r="AH4089" s="441"/>
      <c r="AI4089" s="443"/>
      <c r="AL4089" s="441"/>
      <c r="AN4089" s="441"/>
      <c r="AO4089" s="443"/>
      <c r="AP4089" s="441"/>
      <c r="AQ4089" s="441"/>
      <c r="AR4089" s="441"/>
      <c r="AS4089" s="441"/>
      <c r="AT4089" s="441"/>
      <c r="AU4089" s="441"/>
      <c r="AV4089" s="443"/>
      <c r="AW4089" s="442"/>
      <c r="AY4089" s="441"/>
      <c r="BC4089" s="441"/>
      <c r="BD4089" s="441"/>
      <c r="BE4089" s="441"/>
      <c r="BF4089" s="441"/>
      <c r="BG4089" s="441"/>
      <c r="BH4089" s="441"/>
      <c r="BI4089" s="441"/>
      <c r="BJ4089" s="441"/>
      <c r="BK4089" s="441"/>
    </row>
    <row r="4090" spans="1:63" x14ac:dyDescent="0.25">
      <c r="A4090" s="443"/>
      <c r="B4090" s="438"/>
      <c r="C4090" s="441"/>
      <c r="D4090" s="441"/>
      <c r="E4090" s="441"/>
      <c r="I4090" s="442"/>
      <c r="Q4090" s="443"/>
      <c r="S4090" s="443"/>
      <c r="T4090" s="441"/>
      <c r="U4090" s="444"/>
      <c r="V4090" s="438"/>
      <c r="W4090" s="443"/>
      <c r="X4090" s="443"/>
      <c r="Y4090" s="441"/>
      <c r="Z4090" s="445"/>
      <c r="AA4090" s="441"/>
      <c r="AB4090" s="443"/>
      <c r="AC4090" s="441"/>
      <c r="AD4090" s="444"/>
      <c r="AG4090" s="441"/>
      <c r="AH4090" s="441"/>
      <c r="AI4090" s="443"/>
      <c r="AL4090" s="441"/>
      <c r="AN4090" s="441"/>
      <c r="AO4090" s="443"/>
      <c r="AP4090" s="441"/>
      <c r="AQ4090" s="441"/>
      <c r="AR4090" s="441"/>
      <c r="AS4090" s="441"/>
      <c r="AT4090" s="441"/>
      <c r="AU4090" s="441"/>
      <c r="AV4090" s="443"/>
      <c r="AW4090" s="442"/>
      <c r="AY4090" s="441"/>
      <c r="BC4090" s="441"/>
      <c r="BD4090" s="441"/>
      <c r="BE4090" s="441"/>
      <c r="BF4090" s="441"/>
      <c r="BG4090" s="441"/>
      <c r="BH4090" s="441"/>
      <c r="BI4090" s="441"/>
      <c r="BJ4090" s="441"/>
      <c r="BK4090" s="441"/>
    </row>
    <row r="4091" spans="1:63" x14ac:dyDescent="0.25">
      <c r="A4091" s="443"/>
      <c r="B4091" s="438"/>
      <c r="C4091" s="441"/>
      <c r="D4091" s="441"/>
      <c r="E4091" s="441"/>
      <c r="I4091" s="442"/>
      <c r="Q4091" s="443"/>
      <c r="S4091" s="443"/>
      <c r="T4091" s="441"/>
      <c r="U4091" s="444"/>
      <c r="V4091" s="438"/>
      <c r="W4091" s="443"/>
      <c r="X4091" s="443"/>
      <c r="Y4091" s="441"/>
      <c r="Z4091" s="445"/>
      <c r="AA4091" s="441"/>
      <c r="AB4091" s="443"/>
      <c r="AC4091" s="441"/>
      <c r="AD4091" s="444"/>
      <c r="AG4091" s="441"/>
      <c r="AH4091" s="441"/>
      <c r="AI4091" s="443"/>
      <c r="AL4091" s="441"/>
      <c r="AN4091" s="441"/>
      <c r="AO4091" s="443"/>
      <c r="AP4091" s="441"/>
      <c r="AQ4091" s="441"/>
      <c r="AR4091" s="441"/>
      <c r="AS4091" s="441"/>
      <c r="AT4091" s="441"/>
      <c r="AU4091" s="441"/>
      <c r="AV4091" s="443"/>
      <c r="AW4091" s="442"/>
      <c r="AY4091" s="441"/>
      <c r="BC4091" s="441"/>
      <c r="BD4091" s="441"/>
      <c r="BE4091" s="441"/>
      <c r="BF4091" s="441"/>
      <c r="BG4091" s="441"/>
      <c r="BH4091" s="441"/>
      <c r="BI4091" s="441"/>
      <c r="BJ4091" s="441"/>
      <c r="BK4091" s="441"/>
    </row>
    <row r="4092" spans="1:63" x14ac:dyDescent="0.25">
      <c r="A4092" s="443"/>
      <c r="B4092" s="438"/>
      <c r="C4092" s="441"/>
      <c r="D4092" s="441"/>
      <c r="E4092" s="441"/>
      <c r="I4092" s="442"/>
      <c r="Q4092" s="443"/>
      <c r="S4092" s="443"/>
      <c r="T4092" s="441"/>
      <c r="U4092" s="444"/>
      <c r="V4092" s="438"/>
      <c r="W4092" s="443"/>
      <c r="X4092" s="443"/>
      <c r="Y4092" s="441"/>
      <c r="Z4092" s="445"/>
      <c r="AA4092" s="441"/>
      <c r="AB4092" s="443"/>
      <c r="AC4092" s="441"/>
      <c r="AD4092" s="444"/>
      <c r="AG4092" s="441"/>
      <c r="AH4092" s="441"/>
      <c r="AI4092" s="443"/>
      <c r="AL4092" s="441"/>
      <c r="AN4092" s="441"/>
      <c r="AO4092" s="443"/>
      <c r="AP4092" s="441"/>
      <c r="AQ4092" s="441"/>
      <c r="AR4092" s="441"/>
      <c r="AS4092" s="441"/>
      <c r="AT4092" s="441"/>
      <c r="AU4092" s="441"/>
      <c r="AV4092" s="443"/>
      <c r="AW4092" s="442"/>
      <c r="AY4092" s="441"/>
      <c r="BC4092" s="441"/>
      <c r="BD4092" s="441"/>
      <c r="BE4092" s="441"/>
      <c r="BF4092" s="441"/>
      <c r="BG4092" s="441"/>
      <c r="BH4092" s="441"/>
      <c r="BI4092" s="441"/>
      <c r="BJ4092" s="441"/>
      <c r="BK4092" s="441"/>
    </row>
    <row r="4093" spans="1:63" x14ac:dyDescent="0.25">
      <c r="A4093" s="443"/>
      <c r="B4093" s="438"/>
      <c r="C4093" s="441"/>
      <c r="D4093" s="441"/>
      <c r="E4093" s="441"/>
      <c r="I4093" s="442"/>
      <c r="Q4093" s="443"/>
      <c r="S4093" s="443"/>
      <c r="T4093" s="441"/>
      <c r="U4093" s="444"/>
      <c r="V4093" s="438"/>
      <c r="W4093" s="443"/>
      <c r="X4093" s="443"/>
      <c r="Y4093" s="441"/>
      <c r="Z4093" s="445"/>
      <c r="AA4093" s="441"/>
      <c r="AB4093" s="443"/>
      <c r="AC4093" s="441"/>
      <c r="AD4093" s="444"/>
      <c r="AG4093" s="441"/>
      <c r="AH4093" s="441"/>
      <c r="AI4093" s="443"/>
      <c r="AL4093" s="441"/>
      <c r="AN4093" s="441"/>
      <c r="AO4093" s="443"/>
      <c r="AP4093" s="441"/>
      <c r="AQ4093" s="441"/>
      <c r="AR4093" s="441"/>
      <c r="AS4093" s="441"/>
      <c r="AT4093" s="441"/>
      <c r="AU4093" s="441"/>
      <c r="AV4093" s="443"/>
      <c r="AW4093" s="442"/>
      <c r="AY4093" s="441"/>
      <c r="BC4093" s="441"/>
      <c r="BD4093" s="441"/>
      <c r="BE4093" s="441"/>
      <c r="BF4093" s="441"/>
      <c r="BG4093" s="441"/>
      <c r="BH4093" s="441"/>
      <c r="BI4093" s="441"/>
      <c r="BJ4093" s="441"/>
      <c r="BK4093" s="441"/>
    </row>
    <row r="4094" spans="1:63" x14ac:dyDescent="0.25">
      <c r="A4094" s="443"/>
      <c r="B4094" s="438"/>
      <c r="C4094" s="441"/>
      <c r="D4094" s="441"/>
      <c r="E4094" s="441"/>
      <c r="I4094" s="442"/>
      <c r="Q4094" s="443"/>
      <c r="S4094" s="443"/>
      <c r="T4094" s="441"/>
      <c r="U4094" s="444"/>
      <c r="V4094" s="438"/>
      <c r="W4094" s="443"/>
      <c r="X4094" s="443"/>
      <c r="Y4094" s="441"/>
      <c r="Z4094" s="445"/>
      <c r="AA4094" s="441"/>
      <c r="AB4094" s="443"/>
      <c r="AC4094" s="441"/>
      <c r="AD4094" s="444"/>
      <c r="AG4094" s="441"/>
      <c r="AH4094" s="441"/>
      <c r="AI4094" s="443"/>
      <c r="AL4094" s="441"/>
      <c r="AN4094" s="441"/>
      <c r="AO4094" s="443"/>
      <c r="AP4094" s="441"/>
      <c r="AQ4094" s="441"/>
      <c r="AR4094" s="441"/>
      <c r="AS4094" s="441"/>
      <c r="AT4094" s="441"/>
      <c r="AU4094" s="441"/>
      <c r="AV4094" s="443"/>
      <c r="AW4094" s="442"/>
      <c r="AY4094" s="441"/>
      <c r="BC4094" s="441"/>
      <c r="BD4094" s="441"/>
      <c r="BE4094" s="441"/>
      <c r="BF4094" s="441"/>
      <c r="BG4094" s="441"/>
      <c r="BH4094" s="441"/>
      <c r="BI4094" s="441"/>
      <c r="BJ4094" s="441"/>
      <c r="BK4094" s="441"/>
    </row>
    <row r="4095" spans="1:63" x14ac:dyDescent="0.25">
      <c r="A4095" s="443"/>
      <c r="B4095" s="438"/>
      <c r="C4095" s="441"/>
      <c r="D4095" s="441"/>
      <c r="E4095" s="441"/>
      <c r="I4095" s="442"/>
      <c r="Q4095" s="443"/>
      <c r="S4095" s="443"/>
      <c r="T4095" s="441"/>
      <c r="U4095" s="444"/>
      <c r="V4095" s="438"/>
      <c r="W4095" s="443"/>
      <c r="X4095" s="443"/>
      <c r="Y4095" s="441"/>
      <c r="Z4095" s="445"/>
      <c r="AA4095" s="441"/>
      <c r="AB4095" s="443"/>
      <c r="AC4095" s="441"/>
      <c r="AD4095" s="444"/>
      <c r="AG4095" s="441"/>
      <c r="AH4095" s="441"/>
      <c r="AI4095" s="443"/>
      <c r="AL4095" s="441"/>
      <c r="AN4095" s="441"/>
      <c r="AO4095" s="443"/>
      <c r="AP4095" s="441"/>
      <c r="AQ4095" s="441"/>
      <c r="AR4095" s="441"/>
      <c r="AS4095" s="441"/>
      <c r="AT4095" s="441"/>
      <c r="AU4095" s="441"/>
      <c r="AV4095" s="443"/>
      <c r="AW4095" s="442"/>
      <c r="AY4095" s="441"/>
      <c r="BC4095" s="441"/>
      <c r="BD4095" s="441"/>
      <c r="BE4095" s="441"/>
      <c r="BF4095" s="441"/>
      <c r="BG4095" s="441"/>
      <c r="BH4095" s="441"/>
      <c r="BI4095" s="441"/>
      <c r="BJ4095" s="441"/>
      <c r="BK4095" s="441"/>
    </row>
    <row r="4096" spans="1:63" x14ac:dyDescent="0.25">
      <c r="A4096" s="443"/>
      <c r="B4096" s="438"/>
      <c r="C4096" s="441"/>
      <c r="D4096" s="441"/>
      <c r="E4096" s="441"/>
      <c r="I4096" s="442"/>
      <c r="Q4096" s="443"/>
      <c r="S4096" s="443"/>
      <c r="T4096" s="441"/>
      <c r="U4096" s="444"/>
      <c r="V4096" s="438"/>
      <c r="W4096" s="443"/>
      <c r="X4096" s="443"/>
      <c r="Y4096" s="441"/>
      <c r="Z4096" s="445"/>
      <c r="AA4096" s="441"/>
      <c r="AB4096" s="443"/>
      <c r="AC4096" s="441"/>
      <c r="AD4096" s="444"/>
      <c r="AG4096" s="441"/>
      <c r="AH4096" s="441"/>
      <c r="AI4096" s="443"/>
      <c r="AL4096" s="441"/>
      <c r="AN4096" s="441"/>
      <c r="AO4096" s="443"/>
      <c r="AP4096" s="441"/>
      <c r="AQ4096" s="441"/>
      <c r="AR4096" s="441"/>
      <c r="AS4096" s="441"/>
      <c r="AT4096" s="441"/>
      <c r="AU4096" s="441"/>
      <c r="AV4096" s="443"/>
      <c r="AW4096" s="442"/>
      <c r="AY4096" s="441"/>
      <c r="BC4096" s="441"/>
      <c r="BD4096" s="441"/>
      <c r="BE4096" s="441"/>
      <c r="BF4096" s="441"/>
      <c r="BG4096" s="441"/>
      <c r="BH4096" s="441"/>
      <c r="BI4096" s="441"/>
      <c r="BJ4096" s="441"/>
      <c r="BK4096" s="441"/>
    </row>
    <row r="4097" spans="1:63" x14ac:dyDescent="0.25">
      <c r="A4097" s="443"/>
      <c r="B4097" s="438"/>
      <c r="C4097" s="441"/>
      <c r="D4097" s="441"/>
      <c r="E4097" s="441"/>
      <c r="I4097" s="442"/>
      <c r="Q4097" s="443"/>
      <c r="S4097" s="443"/>
      <c r="T4097" s="441"/>
      <c r="U4097" s="444"/>
      <c r="V4097" s="438"/>
      <c r="W4097" s="443"/>
      <c r="X4097" s="443"/>
      <c r="Y4097" s="441"/>
      <c r="Z4097" s="445"/>
      <c r="AA4097" s="441"/>
      <c r="AB4097" s="443"/>
      <c r="AC4097" s="441"/>
      <c r="AD4097" s="444"/>
      <c r="AG4097" s="441"/>
      <c r="AH4097" s="441"/>
      <c r="AI4097" s="443"/>
      <c r="AL4097" s="441"/>
      <c r="AN4097" s="441"/>
      <c r="AO4097" s="443"/>
      <c r="AP4097" s="441"/>
      <c r="AQ4097" s="441"/>
      <c r="AR4097" s="441"/>
      <c r="AS4097" s="441"/>
      <c r="AT4097" s="441"/>
      <c r="AU4097" s="441"/>
      <c r="AV4097" s="443"/>
      <c r="AW4097" s="442"/>
      <c r="AY4097" s="441"/>
      <c r="BC4097" s="441"/>
      <c r="BD4097" s="441"/>
      <c r="BE4097" s="441"/>
      <c r="BF4097" s="441"/>
      <c r="BG4097" s="441"/>
      <c r="BH4097" s="441"/>
      <c r="BI4097" s="441"/>
      <c r="BJ4097" s="441"/>
      <c r="BK4097" s="441"/>
    </row>
    <row r="4098" spans="1:63" x14ac:dyDescent="0.25">
      <c r="A4098" s="443"/>
      <c r="B4098" s="438"/>
      <c r="C4098" s="441"/>
      <c r="D4098" s="441"/>
      <c r="E4098" s="441"/>
      <c r="I4098" s="442"/>
      <c r="Q4098" s="443"/>
      <c r="S4098" s="443"/>
      <c r="T4098" s="441"/>
      <c r="U4098" s="444"/>
      <c r="V4098" s="438"/>
      <c r="W4098" s="443"/>
      <c r="X4098" s="443"/>
      <c r="Y4098" s="441"/>
      <c r="Z4098" s="445"/>
      <c r="AA4098" s="441"/>
      <c r="AB4098" s="443"/>
      <c r="AC4098" s="441"/>
      <c r="AD4098" s="444"/>
      <c r="AG4098" s="441"/>
      <c r="AH4098" s="441"/>
      <c r="AI4098" s="443"/>
      <c r="AL4098" s="441"/>
      <c r="AN4098" s="441"/>
      <c r="AO4098" s="443"/>
      <c r="AP4098" s="441"/>
      <c r="AQ4098" s="441"/>
      <c r="AR4098" s="441"/>
      <c r="AS4098" s="441"/>
      <c r="AT4098" s="441"/>
      <c r="AU4098" s="441"/>
      <c r="AV4098" s="443"/>
      <c r="AW4098" s="442"/>
      <c r="AY4098" s="441"/>
      <c r="BC4098" s="441"/>
      <c r="BD4098" s="441"/>
      <c r="BE4098" s="441"/>
      <c r="BF4098" s="441"/>
      <c r="BG4098" s="441"/>
      <c r="BH4098" s="441"/>
      <c r="BI4098" s="441"/>
      <c r="BJ4098" s="441"/>
      <c r="BK4098" s="441"/>
    </row>
    <row r="4099" spans="1:63" x14ac:dyDescent="0.25">
      <c r="A4099" s="443"/>
      <c r="B4099" s="438"/>
      <c r="C4099" s="441"/>
      <c r="D4099" s="441"/>
      <c r="E4099" s="441"/>
      <c r="I4099" s="442"/>
      <c r="Q4099" s="443"/>
      <c r="S4099" s="443"/>
      <c r="T4099" s="441"/>
      <c r="U4099" s="444"/>
      <c r="V4099" s="438"/>
      <c r="W4099" s="443"/>
      <c r="X4099" s="443"/>
      <c r="Y4099" s="441"/>
      <c r="Z4099" s="445"/>
      <c r="AA4099" s="441"/>
      <c r="AB4099" s="443"/>
      <c r="AC4099" s="441"/>
      <c r="AD4099" s="444"/>
      <c r="AG4099" s="441"/>
      <c r="AH4099" s="441"/>
      <c r="AI4099" s="443"/>
      <c r="AL4099" s="441"/>
      <c r="AN4099" s="441"/>
      <c r="AO4099" s="443"/>
      <c r="AP4099" s="441"/>
      <c r="AQ4099" s="441"/>
      <c r="AR4099" s="441"/>
      <c r="AS4099" s="441"/>
      <c r="AT4099" s="441"/>
      <c r="AU4099" s="441"/>
      <c r="AV4099" s="443"/>
      <c r="AW4099" s="442"/>
      <c r="AY4099" s="441"/>
      <c r="BC4099" s="441"/>
      <c r="BD4099" s="441"/>
      <c r="BE4099" s="441"/>
      <c r="BF4099" s="441"/>
      <c r="BG4099" s="441"/>
      <c r="BH4099" s="441"/>
      <c r="BI4099" s="441"/>
      <c r="BJ4099" s="441"/>
      <c r="BK4099" s="441"/>
    </row>
    <row r="4100" spans="1:63" x14ac:dyDescent="0.25">
      <c r="A4100" s="443"/>
      <c r="B4100" s="438"/>
      <c r="C4100" s="441"/>
      <c r="D4100" s="441"/>
      <c r="E4100" s="441"/>
      <c r="I4100" s="442"/>
      <c r="Q4100" s="443"/>
      <c r="S4100" s="443"/>
      <c r="T4100" s="441"/>
      <c r="U4100" s="444"/>
      <c r="V4100" s="438"/>
      <c r="W4100" s="443"/>
      <c r="X4100" s="443"/>
      <c r="Y4100" s="441"/>
      <c r="Z4100" s="445"/>
      <c r="AA4100" s="441"/>
      <c r="AB4100" s="443"/>
      <c r="AC4100" s="441"/>
      <c r="AD4100" s="444"/>
      <c r="AG4100" s="441"/>
      <c r="AH4100" s="441"/>
      <c r="AI4100" s="443"/>
      <c r="AL4100" s="441"/>
      <c r="AN4100" s="441"/>
      <c r="AO4100" s="443"/>
      <c r="AP4100" s="441"/>
      <c r="AQ4100" s="441"/>
      <c r="AR4100" s="441"/>
      <c r="AS4100" s="441"/>
      <c r="AT4100" s="441"/>
      <c r="AU4100" s="441"/>
      <c r="AV4100" s="443"/>
      <c r="AW4100" s="442"/>
      <c r="AY4100" s="441"/>
      <c r="BC4100" s="441"/>
      <c r="BD4100" s="441"/>
      <c r="BE4100" s="441"/>
      <c r="BF4100" s="441"/>
      <c r="BG4100" s="441"/>
      <c r="BH4100" s="441"/>
      <c r="BI4100" s="441"/>
      <c r="BJ4100" s="441"/>
      <c r="BK4100" s="441"/>
    </row>
    <row r="4101" spans="1:63" x14ac:dyDescent="0.25">
      <c r="A4101" s="443"/>
      <c r="B4101" s="438"/>
      <c r="C4101" s="441"/>
      <c r="D4101" s="441"/>
      <c r="E4101" s="441"/>
      <c r="I4101" s="442"/>
      <c r="Q4101" s="443"/>
      <c r="S4101" s="443"/>
      <c r="T4101" s="441"/>
      <c r="U4101" s="444"/>
      <c r="V4101" s="438"/>
      <c r="W4101" s="443"/>
      <c r="X4101" s="443"/>
      <c r="Y4101" s="441"/>
      <c r="Z4101" s="445"/>
      <c r="AA4101" s="441"/>
      <c r="AB4101" s="443"/>
      <c r="AC4101" s="441"/>
      <c r="AD4101" s="444"/>
      <c r="AG4101" s="441"/>
      <c r="AH4101" s="441"/>
      <c r="AI4101" s="443"/>
      <c r="AL4101" s="441"/>
      <c r="AN4101" s="441"/>
      <c r="AO4101" s="443"/>
      <c r="AP4101" s="441"/>
      <c r="AQ4101" s="441"/>
      <c r="AR4101" s="441"/>
      <c r="AS4101" s="441"/>
      <c r="AT4101" s="441"/>
      <c r="AU4101" s="441"/>
      <c r="AV4101" s="443"/>
      <c r="AW4101" s="442"/>
      <c r="AY4101" s="441"/>
      <c r="BC4101" s="441"/>
      <c r="BD4101" s="441"/>
      <c r="BE4101" s="441"/>
      <c r="BF4101" s="441"/>
      <c r="BG4101" s="441"/>
      <c r="BH4101" s="441"/>
      <c r="BI4101" s="441"/>
      <c r="BJ4101" s="441"/>
      <c r="BK4101" s="441"/>
    </row>
    <row r="4102" spans="1:63" x14ac:dyDescent="0.25">
      <c r="A4102" s="443"/>
      <c r="B4102" s="438"/>
      <c r="C4102" s="441"/>
      <c r="D4102" s="441"/>
      <c r="E4102" s="441"/>
      <c r="I4102" s="442"/>
      <c r="Q4102" s="443"/>
      <c r="S4102" s="443"/>
      <c r="T4102" s="441"/>
      <c r="U4102" s="444"/>
      <c r="V4102" s="438"/>
      <c r="W4102" s="443"/>
      <c r="X4102" s="443"/>
      <c r="Y4102" s="441"/>
      <c r="Z4102" s="445"/>
      <c r="AA4102" s="441"/>
      <c r="AB4102" s="443"/>
      <c r="AC4102" s="441"/>
      <c r="AD4102" s="444"/>
      <c r="AG4102" s="441"/>
      <c r="AH4102" s="441"/>
      <c r="AI4102" s="443"/>
      <c r="AL4102" s="441"/>
      <c r="AN4102" s="441"/>
      <c r="AO4102" s="443"/>
      <c r="AP4102" s="441"/>
      <c r="AQ4102" s="441"/>
      <c r="AR4102" s="441"/>
      <c r="AS4102" s="441"/>
      <c r="AT4102" s="441"/>
      <c r="AU4102" s="441"/>
      <c r="AV4102" s="443"/>
      <c r="AW4102" s="442"/>
      <c r="AY4102" s="441"/>
      <c r="BC4102" s="441"/>
      <c r="BD4102" s="441"/>
      <c r="BE4102" s="441"/>
      <c r="BF4102" s="441"/>
      <c r="BG4102" s="441"/>
      <c r="BH4102" s="441"/>
      <c r="BI4102" s="441"/>
      <c r="BJ4102" s="441"/>
      <c r="BK4102" s="441"/>
    </row>
    <row r="4103" spans="1:63" x14ac:dyDescent="0.25">
      <c r="A4103" s="443"/>
      <c r="B4103" s="438"/>
      <c r="C4103" s="441"/>
      <c r="D4103" s="441"/>
      <c r="E4103" s="441"/>
      <c r="I4103" s="442"/>
      <c r="Q4103" s="443"/>
      <c r="S4103" s="443"/>
      <c r="T4103" s="441"/>
      <c r="U4103" s="444"/>
      <c r="V4103" s="438"/>
      <c r="W4103" s="443"/>
      <c r="X4103" s="443"/>
      <c r="Y4103" s="441"/>
      <c r="Z4103" s="445"/>
      <c r="AA4103" s="441"/>
      <c r="AB4103" s="443"/>
      <c r="AC4103" s="441"/>
      <c r="AD4103" s="444"/>
      <c r="AG4103" s="441"/>
      <c r="AH4103" s="441"/>
      <c r="AI4103" s="443"/>
      <c r="AL4103" s="441"/>
      <c r="AN4103" s="441"/>
      <c r="AO4103" s="443"/>
      <c r="AP4103" s="441"/>
      <c r="AQ4103" s="441"/>
      <c r="AR4103" s="441"/>
      <c r="AS4103" s="441"/>
      <c r="AT4103" s="441"/>
      <c r="AU4103" s="441"/>
      <c r="AV4103" s="443"/>
      <c r="AW4103" s="442"/>
      <c r="AY4103" s="441"/>
      <c r="BC4103" s="441"/>
      <c r="BD4103" s="441"/>
      <c r="BE4103" s="441"/>
      <c r="BF4103" s="441"/>
      <c r="BG4103" s="441"/>
      <c r="BH4103" s="441"/>
      <c r="BI4103" s="441"/>
      <c r="BJ4103" s="441"/>
      <c r="BK4103" s="441"/>
    </row>
    <row r="4104" spans="1:63" x14ac:dyDescent="0.25">
      <c r="A4104" s="443"/>
      <c r="B4104" s="438"/>
      <c r="C4104" s="441"/>
      <c r="D4104" s="441"/>
      <c r="E4104" s="441"/>
      <c r="I4104" s="442"/>
      <c r="Q4104" s="443"/>
      <c r="S4104" s="443"/>
      <c r="T4104" s="441"/>
      <c r="U4104" s="444"/>
      <c r="V4104" s="438"/>
      <c r="W4104" s="443"/>
      <c r="X4104" s="443"/>
      <c r="Y4104" s="441"/>
      <c r="Z4104" s="445"/>
      <c r="AA4104" s="441"/>
      <c r="AB4104" s="443"/>
      <c r="AC4104" s="441"/>
      <c r="AD4104" s="444"/>
      <c r="AG4104" s="441"/>
      <c r="AH4104" s="441"/>
      <c r="AI4104" s="443"/>
      <c r="AL4104" s="441"/>
      <c r="AN4104" s="441"/>
      <c r="AO4104" s="443"/>
      <c r="AP4104" s="441"/>
      <c r="AQ4104" s="441"/>
      <c r="AR4104" s="441"/>
      <c r="AS4104" s="441"/>
      <c r="AT4104" s="441"/>
      <c r="AU4104" s="441"/>
      <c r="AV4104" s="443"/>
      <c r="AW4104" s="442"/>
      <c r="AY4104" s="441"/>
      <c r="BC4104" s="441"/>
      <c r="BD4104" s="441"/>
      <c r="BE4104" s="441"/>
      <c r="BF4104" s="441"/>
      <c r="BG4104" s="441"/>
      <c r="BH4104" s="441"/>
      <c r="BI4104" s="441"/>
      <c r="BJ4104" s="441"/>
      <c r="BK4104" s="441"/>
    </row>
    <row r="4105" spans="1:63" x14ac:dyDescent="0.25">
      <c r="A4105" s="443"/>
      <c r="B4105" s="438"/>
      <c r="C4105" s="441"/>
      <c r="D4105" s="441"/>
      <c r="E4105" s="441"/>
      <c r="I4105" s="442"/>
      <c r="Q4105" s="443"/>
      <c r="S4105" s="443"/>
      <c r="T4105" s="441"/>
      <c r="U4105" s="444"/>
      <c r="V4105" s="438"/>
      <c r="W4105" s="443"/>
      <c r="X4105" s="443"/>
      <c r="Y4105" s="441"/>
      <c r="Z4105" s="445"/>
      <c r="AA4105" s="441"/>
      <c r="AB4105" s="443"/>
      <c r="AC4105" s="441"/>
      <c r="AD4105" s="444"/>
      <c r="AG4105" s="441"/>
      <c r="AH4105" s="441"/>
      <c r="AI4105" s="443"/>
      <c r="AL4105" s="441"/>
      <c r="AN4105" s="441"/>
      <c r="AO4105" s="443"/>
      <c r="AP4105" s="441"/>
      <c r="AQ4105" s="441"/>
      <c r="AR4105" s="441"/>
      <c r="AS4105" s="441"/>
      <c r="AT4105" s="441"/>
      <c r="AU4105" s="441"/>
      <c r="AV4105" s="443"/>
      <c r="AW4105" s="442"/>
      <c r="AY4105" s="441"/>
      <c r="BC4105" s="441"/>
      <c r="BD4105" s="441"/>
      <c r="BE4105" s="441"/>
      <c r="BF4105" s="441"/>
      <c r="BG4105" s="441"/>
      <c r="BH4105" s="441"/>
      <c r="BI4105" s="441"/>
      <c r="BJ4105" s="441"/>
      <c r="BK4105" s="441"/>
    </row>
    <row r="4106" spans="1:63" x14ac:dyDescent="0.25">
      <c r="A4106" s="443"/>
      <c r="B4106" s="438"/>
      <c r="C4106" s="441"/>
      <c r="D4106" s="441"/>
      <c r="E4106" s="441"/>
      <c r="I4106" s="442"/>
      <c r="Q4106" s="443"/>
      <c r="S4106" s="443"/>
      <c r="T4106" s="441"/>
      <c r="U4106" s="444"/>
      <c r="V4106" s="438"/>
      <c r="W4106" s="443"/>
      <c r="X4106" s="443"/>
      <c r="Y4106" s="441"/>
      <c r="Z4106" s="445"/>
      <c r="AA4106" s="441"/>
      <c r="AB4106" s="443"/>
      <c r="AC4106" s="441"/>
      <c r="AD4106" s="444"/>
      <c r="AG4106" s="441"/>
      <c r="AH4106" s="441"/>
      <c r="AI4106" s="443"/>
      <c r="AL4106" s="441"/>
      <c r="AN4106" s="441"/>
      <c r="AO4106" s="443"/>
      <c r="AP4106" s="441"/>
      <c r="AQ4106" s="441"/>
      <c r="AR4106" s="441"/>
      <c r="AS4106" s="441"/>
      <c r="AT4106" s="441"/>
      <c r="AU4106" s="441"/>
      <c r="AV4106" s="443"/>
      <c r="AW4106" s="442"/>
      <c r="AY4106" s="441"/>
      <c r="BC4106" s="441"/>
      <c r="BD4106" s="441"/>
      <c r="BE4106" s="441"/>
      <c r="BF4106" s="441"/>
      <c r="BG4106" s="441"/>
      <c r="BH4106" s="441"/>
      <c r="BI4106" s="441"/>
      <c r="BJ4106" s="441"/>
      <c r="BK4106" s="441"/>
    </row>
    <row r="4107" spans="1:63" x14ac:dyDescent="0.25">
      <c r="A4107" s="443"/>
      <c r="B4107" s="438"/>
      <c r="C4107" s="441"/>
      <c r="D4107" s="441"/>
      <c r="E4107" s="441"/>
      <c r="I4107" s="442"/>
      <c r="Q4107" s="443"/>
      <c r="S4107" s="443"/>
      <c r="T4107" s="441"/>
      <c r="U4107" s="444"/>
      <c r="V4107" s="438"/>
      <c r="W4107" s="443"/>
      <c r="X4107" s="443"/>
      <c r="Y4107" s="441"/>
      <c r="Z4107" s="445"/>
      <c r="AA4107" s="441"/>
      <c r="AB4107" s="443"/>
      <c r="AC4107" s="441"/>
      <c r="AD4107" s="444"/>
      <c r="AG4107" s="441"/>
      <c r="AH4107" s="441"/>
      <c r="AI4107" s="443"/>
      <c r="AL4107" s="441"/>
      <c r="AN4107" s="441"/>
      <c r="AO4107" s="443"/>
      <c r="AP4107" s="441"/>
      <c r="AQ4107" s="441"/>
      <c r="AR4107" s="441"/>
      <c r="AS4107" s="441"/>
      <c r="AT4107" s="441"/>
      <c r="AU4107" s="441"/>
      <c r="AV4107" s="443"/>
      <c r="AW4107" s="442"/>
      <c r="AY4107" s="441"/>
      <c r="BC4107" s="441"/>
      <c r="BD4107" s="441"/>
      <c r="BE4107" s="441"/>
      <c r="BF4107" s="441"/>
      <c r="BG4107" s="441"/>
      <c r="BH4107" s="441"/>
      <c r="BI4107" s="441"/>
      <c r="BJ4107" s="441"/>
      <c r="BK4107" s="441"/>
    </row>
    <row r="4108" spans="1:63" x14ac:dyDescent="0.25">
      <c r="A4108" s="443"/>
      <c r="B4108" s="438"/>
      <c r="C4108" s="441"/>
      <c r="D4108" s="441"/>
      <c r="E4108" s="441"/>
      <c r="I4108" s="442"/>
      <c r="Q4108" s="443"/>
      <c r="S4108" s="443"/>
      <c r="T4108" s="441"/>
      <c r="U4108" s="444"/>
      <c r="V4108" s="438"/>
      <c r="W4108" s="443"/>
      <c r="X4108" s="443"/>
      <c r="Y4108" s="441"/>
      <c r="Z4108" s="445"/>
      <c r="AA4108" s="441"/>
      <c r="AB4108" s="443"/>
      <c r="AC4108" s="441"/>
      <c r="AD4108" s="444"/>
      <c r="AG4108" s="441"/>
      <c r="AH4108" s="441"/>
      <c r="AI4108" s="443"/>
      <c r="AL4108" s="441"/>
      <c r="AN4108" s="441"/>
      <c r="AO4108" s="443"/>
      <c r="AP4108" s="441"/>
      <c r="AQ4108" s="441"/>
      <c r="AR4108" s="441"/>
      <c r="AS4108" s="441"/>
      <c r="AT4108" s="441"/>
      <c r="AU4108" s="441"/>
      <c r="AV4108" s="443"/>
      <c r="AW4108" s="442"/>
      <c r="AY4108" s="441"/>
      <c r="BC4108" s="441"/>
      <c r="BD4108" s="441"/>
      <c r="BE4108" s="441"/>
      <c r="BF4108" s="441"/>
      <c r="BG4108" s="441"/>
      <c r="BH4108" s="441"/>
      <c r="BI4108" s="441"/>
      <c r="BJ4108" s="441"/>
      <c r="BK4108" s="441"/>
    </row>
    <row r="4109" spans="1:63" x14ac:dyDescent="0.25">
      <c r="A4109" s="443"/>
      <c r="B4109" s="438"/>
      <c r="C4109" s="441"/>
      <c r="D4109" s="441"/>
      <c r="E4109" s="441"/>
      <c r="I4109" s="442"/>
      <c r="Q4109" s="443"/>
      <c r="S4109" s="443"/>
      <c r="T4109" s="441"/>
      <c r="U4109" s="444"/>
      <c r="V4109" s="438"/>
      <c r="W4109" s="443"/>
      <c r="X4109" s="443"/>
      <c r="Y4109" s="441"/>
      <c r="Z4109" s="445"/>
      <c r="AA4109" s="441"/>
      <c r="AB4109" s="443"/>
      <c r="AC4109" s="441"/>
      <c r="AD4109" s="444"/>
      <c r="AG4109" s="441"/>
      <c r="AH4109" s="441"/>
      <c r="AI4109" s="443"/>
      <c r="AL4109" s="441"/>
      <c r="AN4109" s="441"/>
      <c r="AO4109" s="443"/>
      <c r="AP4109" s="441"/>
      <c r="AQ4109" s="441"/>
      <c r="AR4109" s="441"/>
      <c r="AS4109" s="441"/>
      <c r="AT4109" s="441"/>
      <c r="AU4109" s="441"/>
      <c r="AV4109" s="443"/>
      <c r="AW4109" s="442"/>
      <c r="AY4109" s="441"/>
      <c r="BC4109" s="441"/>
      <c r="BD4109" s="441"/>
      <c r="BE4109" s="441"/>
      <c r="BF4109" s="441"/>
      <c r="BG4109" s="441"/>
      <c r="BH4109" s="441"/>
      <c r="BI4109" s="441"/>
      <c r="BJ4109" s="441"/>
      <c r="BK4109" s="441"/>
    </row>
    <row r="4110" spans="1:63" x14ac:dyDescent="0.25">
      <c r="A4110" s="443"/>
      <c r="B4110" s="438"/>
      <c r="C4110" s="441"/>
      <c r="D4110" s="441"/>
      <c r="E4110" s="441"/>
      <c r="I4110" s="442"/>
      <c r="Q4110" s="443"/>
      <c r="S4110" s="443"/>
      <c r="T4110" s="441"/>
      <c r="U4110" s="444"/>
      <c r="V4110" s="438"/>
      <c r="W4110" s="443"/>
      <c r="X4110" s="443"/>
      <c r="Y4110" s="441"/>
      <c r="Z4110" s="445"/>
      <c r="AA4110" s="441"/>
      <c r="AB4110" s="443"/>
      <c r="AC4110" s="441"/>
      <c r="AD4110" s="444"/>
      <c r="AG4110" s="441"/>
      <c r="AH4110" s="441"/>
      <c r="AI4110" s="443"/>
      <c r="AL4110" s="441"/>
      <c r="AN4110" s="441"/>
      <c r="AO4110" s="443"/>
      <c r="AP4110" s="441"/>
      <c r="AQ4110" s="441"/>
      <c r="AR4110" s="441"/>
      <c r="AS4110" s="441"/>
      <c r="AT4110" s="441"/>
      <c r="AU4110" s="441"/>
      <c r="AV4110" s="443"/>
      <c r="AW4110" s="442"/>
      <c r="AY4110" s="441"/>
      <c r="BC4110" s="441"/>
      <c r="BD4110" s="441"/>
      <c r="BE4110" s="441"/>
      <c r="BF4110" s="441"/>
      <c r="BG4110" s="441"/>
      <c r="BH4110" s="441"/>
      <c r="BI4110" s="441"/>
      <c r="BJ4110" s="441"/>
      <c r="BK4110" s="441"/>
    </row>
    <row r="4111" spans="1:63" x14ac:dyDescent="0.25">
      <c r="A4111" s="443"/>
      <c r="B4111" s="438"/>
      <c r="C4111" s="441"/>
      <c r="D4111" s="441"/>
      <c r="E4111" s="441"/>
      <c r="I4111" s="442"/>
      <c r="Q4111" s="443"/>
      <c r="S4111" s="443"/>
      <c r="T4111" s="441"/>
      <c r="U4111" s="444"/>
      <c r="V4111" s="438"/>
      <c r="W4111" s="443"/>
      <c r="X4111" s="443"/>
      <c r="Y4111" s="441"/>
      <c r="Z4111" s="445"/>
      <c r="AA4111" s="441"/>
      <c r="AB4111" s="443"/>
      <c r="AC4111" s="441"/>
      <c r="AD4111" s="444"/>
      <c r="AG4111" s="441"/>
      <c r="AH4111" s="441"/>
      <c r="AI4111" s="443"/>
      <c r="AL4111" s="441"/>
      <c r="AN4111" s="441"/>
      <c r="AO4111" s="443"/>
      <c r="AP4111" s="441"/>
      <c r="AQ4111" s="441"/>
      <c r="AR4111" s="441"/>
      <c r="AS4111" s="441"/>
      <c r="AT4111" s="441"/>
      <c r="AU4111" s="441"/>
      <c r="AV4111" s="443"/>
      <c r="AW4111" s="442"/>
      <c r="AY4111" s="441"/>
      <c r="BC4111" s="441"/>
      <c r="BD4111" s="441"/>
      <c r="BE4111" s="441"/>
      <c r="BF4111" s="441"/>
      <c r="BG4111" s="441"/>
      <c r="BH4111" s="441"/>
      <c r="BI4111" s="441"/>
      <c r="BJ4111" s="441"/>
      <c r="BK4111" s="441"/>
    </row>
    <row r="4112" spans="1:63" x14ac:dyDescent="0.25">
      <c r="A4112" s="443"/>
      <c r="B4112" s="438"/>
      <c r="C4112" s="441"/>
      <c r="D4112" s="441"/>
      <c r="E4112" s="441"/>
      <c r="I4112" s="442"/>
      <c r="Q4112" s="443"/>
      <c r="S4112" s="443"/>
      <c r="T4112" s="441"/>
      <c r="U4112" s="444"/>
      <c r="V4112" s="438"/>
      <c r="W4112" s="443"/>
      <c r="X4112" s="443"/>
      <c r="Y4112" s="441"/>
      <c r="Z4112" s="445"/>
      <c r="AA4112" s="441"/>
      <c r="AB4112" s="443"/>
      <c r="AC4112" s="441"/>
      <c r="AD4112" s="444"/>
      <c r="AG4112" s="441"/>
      <c r="AH4112" s="441"/>
      <c r="AI4112" s="443"/>
      <c r="AL4112" s="441"/>
      <c r="AN4112" s="441"/>
      <c r="AO4112" s="443"/>
      <c r="AP4112" s="441"/>
      <c r="AQ4112" s="441"/>
      <c r="AR4112" s="441"/>
      <c r="AS4112" s="441"/>
      <c r="AT4112" s="441"/>
      <c r="AU4112" s="441"/>
      <c r="AV4112" s="443"/>
      <c r="AW4112" s="442"/>
      <c r="AY4112" s="441"/>
      <c r="BC4112" s="441"/>
      <c r="BD4112" s="441"/>
      <c r="BE4112" s="441"/>
      <c r="BF4112" s="441"/>
      <c r="BG4112" s="441"/>
      <c r="BH4112" s="441"/>
      <c r="BI4112" s="441"/>
      <c r="BJ4112" s="441"/>
      <c r="BK4112" s="441"/>
    </row>
    <row r="4113" spans="1:63" x14ac:dyDescent="0.25">
      <c r="A4113" s="443"/>
      <c r="B4113" s="438"/>
      <c r="C4113" s="441"/>
      <c r="D4113" s="441"/>
      <c r="E4113" s="441"/>
      <c r="I4113" s="442"/>
      <c r="Q4113" s="443"/>
      <c r="S4113" s="443"/>
      <c r="T4113" s="441"/>
      <c r="U4113" s="444"/>
      <c r="V4113" s="438"/>
      <c r="W4113" s="443"/>
      <c r="X4113" s="443"/>
      <c r="Y4113" s="441"/>
      <c r="Z4113" s="445"/>
      <c r="AA4113" s="441"/>
      <c r="AB4113" s="443"/>
      <c r="AC4113" s="441"/>
      <c r="AD4113" s="444"/>
      <c r="AG4113" s="441"/>
      <c r="AH4113" s="441"/>
      <c r="AI4113" s="443"/>
      <c r="AL4113" s="441"/>
      <c r="AN4113" s="441"/>
      <c r="AO4113" s="443"/>
      <c r="AP4113" s="441"/>
      <c r="AQ4113" s="441"/>
      <c r="AR4113" s="441"/>
      <c r="AS4113" s="441"/>
      <c r="AT4113" s="441"/>
      <c r="AU4113" s="441"/>
      <c r="AV4113" s="443"/>
      <c r="AW4113" s="442"/>
      <c r="AY4113" s="441"/>
      <c r="BC4113" s="441"/>
      <c r="BD4113" s="441"/>
      <c r="BE4113" s="441"/>
      <c r="BF4113" s="441"/>
      <c r="BG4113" s="441"/>
      <c r="BH4113" s="441"/>
      <c r="BI4113" s="441"/>
      <c r="BJ4113" s="441"/>
      <c r="BK4113" s="441"/>
    </row>
    <row r="4114" spans="1:63" x14ac:dyDescent="0.25">
      <c r="A4114" s="443"/>
      <c r="B4114" s="438"/>
      <c r="C4114" s="441"/>
      <c r="D4114" s="441"/>
      <c r="E4114" s="441"/>
      <c r="I4114" s="442"/>
      <c r="Q4114" s="443"/>
      <c r="S4114" s="443"/>
      <c r="T4114" s="441"/>
      <c r="U4114" s="444"/>
      <c r="V4114" s="438"/>
      <c r="W4114" s="443"/>
      <c r="X4114" s="443"/>
      <c r="Y4114" s="441"/>
      <c r="Z4114" s="445"/>
      <c r="AA4114" s="441"/>
      <c r="AB4114" s="443"/>
      <c r="AC4114" s="441"/>
      <c r="AD4114" s="444"/>
      <c r="AG4114" s="441"/>
      <c r="AH4114" s="441"/>
      <c r="AI4114" s="443"/>
      <c r="AL4114" s="441"/>
      <c r="AN4114" s="441"/>
      <c r="AO4114" s="443"/>
      <c r="AP4114" s="441"/>
      <c r="AQ4114" s="441"/>
      <c r="AR4114" s="441"/>
      <c r="AS4114" s="441"/>
      <c r="AT4114" s="441"/>
      <c r="AU4114" s="441"/>
      <c r="AV4114" s="443"/>
      <c r="AW4114" s="442"/>
      <c r="AY4114" s="441"/>
      <c r="BC4114" s="441"/>
      <c r="BD4114" s="441"/>
      <c r="BE4114" s="441"/>
      <c r="BF4114" s="441"/>
      <c r="BG4114" s="441"/>
      <c r="BH4114" s="441"/>
      <c r="BI4114" s="441"/>
      <c r="BJ4114" s="441"/>
      <c r="BK4114" s="441"/>
    </row>
    <row r="4115" spans="1:63" x14ac:dyDescent="0.25">
      <c r="A4115" s="443"/>
      <c r="B4115" s="438"/>
      <c r="C4115" s="441"/>
      <c r="D4115" s="441"/>
      <c r="E4115" s="441"/>
      <c r="I4115" s="442"/>
      <c r="Q4115" s="443"/>
      <c r="S4115" s="443"/>
      <c r="T4115" s="441"/>
      <c r="U4115" s="444"/>
      <c r="V4115" s="438"/>
      <c r="W4115" s="443"/>
      <c r="X4115" s="443"/>
      <c r="Y4115" s="441"/>
      <c r="Z4115" s="445"/>
      <c r="AA4115" s="441"/>
      <c r="AB4115" s="443"/>
      <c r="AC4115" s="441"/>
      <c r="AD4115" s="444"/>
      <c r="AG4115" s="441"/>
      <c r="AH4115" s="441"/>
      <c r="AI4115" s="443"/>
      <c r="AL4115" s="441"/>
      <c r="AN4115" s="441"/>
      <c r="AO4115" s="443"/>
      <c r="AP4115" s="441"/>
      <c r="AQ4115" s="441"/>
      <c r="AR4115" s="441"/>
      <c r="AS4115" s="441"/>
      <c r="AT4115" s="441"/>
      <c r="AU4115" s="441"/>
      <c r="AV4115" s="443"/>
      <c r="AW4115" s="442"/>
      <c r="AY4115" s="441"/>
      <c r="BC4115" s="441"/>
      <c r="BD4115" s="441"/>
      <c r="BE4115" s="441"/>
      <c r="BF4115" s="441"/>
      <c r="BG4115" s="441"/>
      <c r="BH4115" s="441"/>
      <c r="BI4115" s="441"/>
      <c r="BJ4115" s="441"/>
      <c r="BK4115" s="441"/>
    </row>
    <row r="4116" spans="1:63" x14ac:dyDescent="0.25">
      <c r="A4116" s="443"/>
      <c r="B4116" s="438"/>
      <c r="C4116" s="441"/>
      <c r="D4116" s="441"/>
      <c r="E4116" s="441"/>
      <c r="I4116" s="442"/>
      <c r="Q4116" s="443"/>
      <c r="S4116" s="443"/>
      <c r="T4116" s="441"/>
      <c r="U4116" s="444"/>
      <c r="V4116" s="438"/>
      <c r="W4116" s="443"/>
      <c r="X4116" s="443"/>
      <c r="Y4116" s="441"/>
      <c r="Z4116" s="445"/>
      <c r="AA4116" s="441"/>
      <c r="AB4116" s="443"/>
      <c r="AC4116" s="441"/>
      <c r="AD4116" s="444"/>
      <c r="AG4116" s="441"/>
      <c r="AH4116" s="441"/>
      <c r="AI4116" s="443"/>
      <c r="AL4116" s="441"/>
      <c r="AN4116" s="441"/>
      <c r="AO4116" s="443"/>
      <c r="AP4116" s="441"/>
      <c r="AQ4116" s="441"/>
      <c r="AR4116" s="441"/>
      <c r="AS4116" s="441"/>
      <c r="AT4116" s="441"/>
      <c r="AU4116" s="441"/>
      <c r="AV4116" s="443"/>
      <c r="AW4116" s="442"/>
      <c r="AY4116" s="441"/>
      <c r="BC4116" s="441"/>
      <c r="BD4116" s="441"/>
      <c r="BE4116" s="441"/>
      <c r="BF4116" s="441"/>
      <c r="BG4116" s="441"/>
      <c r="BH4116" s="441"/>
      <c r="BI4116" s="441"/>
      <c r="BJ4116" s="441"/>
      <c r="BK4116" s="441"/>
    </row>
    <row r="4117" spans="1:63" x14ac:dyDescent="0.25">
      <c r="A4117" s="443"/>
      <c r="B4117" s="438"/>
      <c r="C4117" s="441"/>
      <c r="D4117" s="441"/>
      <c r="E4117" s="441"/>
      <c r="I4117" s="442"/>
      <c r="Q4117" s="443"/>
      <c r="S4117" s="443"/>
      <c r="T4117" s="441"/>
      <c r="U4117" s="444"/>
      <c r="V4117" s="438"/>
      <c r="W4117" s="443"/>
      <c r="X4117" s="443"/>
      <c r="Y4117" s="441"/>
      <c r="Z4117" s="445"/>
      <c r="AA4117" s="441"/>
      <c r="AB4117" s="443"/>
      <c r="AC4117" s="441"/>
      <c r="AD4117" s="444"/>
      <c r="AG4117" s="441"/>
      <c r="AH4117" s="441"/>
      <c r="AI4117" s="443"/>
      <c r="AL4117" s="441"/>
      <c r="AN4117" s="441"/>
      <c r="AO4117" s="443"/>
      <c r="AP4117" s="441"/>
      <c r="AQ4117" s="441"/>
      <c r="AR4117" s="441"/>
      <c r="AS4117" s="441"/>
      <c r="AT4117" s="441"/>
      <c r="AU4117" s="441"/>
      <c r="AV4117" s="443"/>
      <c r="AW4117" s="442"/>
      <c r="AY4117" s="441"/>
      <c r="BC4117" s="441"/>
      <c r="BD4117" s="441"/>
      <c r="BE4117" s="441"/>
      <c r="BF4117" s="441"/>
      <c r="BG4117" s="441"/>
      <c r="BH4117" s="441"/>
      <c r="BI4117" s="441"/>
      <c r="BJ4117" s="441"/>
      <c r="BK4117" s="441"/>
    </row>
    <row r="4118" spans="1:63" x14ac:dyDescent="0.25">
      <c r="A4118" s="443"/>
      <c r="B4118" s="438"/>
      <c r="C4118" s="441"/>
      <c r="D4118" s="441"/>
      <c r="E4118" s="441"/>
      <c r="I4118" s="442"/>
      <c r="Q4118" s="443"/>
      <c r="S4118" s="443"/>
      <c r="T4118" s="441"/>
      <c r="U4118" s="444"/>
      <c r="V4118" s="438"/>
      <c r="W4118" s="443"/>
      <c r="X4118" s="443"/>
      <c r="Y4118" s="441"/>
      <c r="Z4118" s="445"/>
      <c r="AA4118" s="441"/>
      <c r="AB4118" s="443"/>
      <c r="AC4118" s="441"/>
      <c r="AD4118" s="444"/>
      <c r="AG4118" s="441"/>
      <c r="AH4118" s="441"/>
      <c r="AI4118" s="443"/>
      <c r="AL4118" s="441"/>
      <c r="AN4118" s="441"/>
      <c r="AO4118" s="443"/>
      <c r="AP4118" s="441"/>
      <c r="AQ4118" s="441"/>
      <c r="AR4118" s="441"/>
      <c r="AS4118" s="441"/>
      <c r="AT4118" s="441"/>
      <c r="AU4118" s="441"/>
      <c r="AV4118" s="443"/>
      <c r="AW4118" s="442"/>
      <c r="AY4118" s="441"/>
      <c r="BC4118" s="441"/>
      <c r="BD4118" s="441"/>
      <c r="BE4118" s="441"/>
      <c r="BF4118" s="441"/>
      <c r="BG4118" s="441"/>
      <c r="BH4118" s="441"/>
      <c r="BI4118" s="441"/>
      <c r="BJ4118" s="441"/>
      <c r="BK4118" s="441"/>
    </row>
    <row r="4119" spans="1:63" x14ac:dyDescent="0.25">
      <c r="A4119" s="443"/>
      <c r="B4119" s="438"/>
      <c r="C4119" s="441"/>
      <c r="D4119" s="441"/>
      <c r="E4119" s="441"/>
      <c r="I4119" s="442"/>
      <c r="Q4119" s="443"/>
      <c r="S4119" s="443"/>
      <c r="T4119" s="441"/>
      <c r="U4119" s="444"/>
      <c r="V4119" s="438"/>
      <c r="W4119" s="443"/>
      <c r="X4119" s="443"/>
      <c r="Y4119" s="441"/>
      <c r="Z4119" s="445"/>
      <c r="AA4119" s="441"/>
      <c r="AB4119" s="443"/>
      <c r="AC4119" s="441"/>
      <c r="AD4119" s="444"/>
      <c r="AG4119" s="441"/>
      <c r="AH4119" s="441"/>
      <c r="AI4119" s="443"/>
      <c r="AL4119" s="441"/>
      <c r="AN4119" s="441"/>
      <c r="AO4119" s="443"/>
      <c r="AP4119" s="441"/>
      <c r="AQ4119" s="441"/>
      <c r="AR4119" s="441"/>
      <c r="AS4119" s="441"/>
      <c r="AT4119" s="441"/>
      <c r="AU4119" s="441"/>
      <c r="AV4119" s="443"/>
      <c r="AW4119" s="442"/>
      <c r="AY4119" s="441"/>
      <c r="BC4119" s="441"/>
      <c r="BD4119" s="441"/>
      <c r="BE4119" s="441"/>
      <c r="BF4119" s="441"/>
      <c r="BG4119" s="441"/>
      <c r="BH4119" s="441"/>
      <c r="BI4119" s="441"/>
      <c r="BJ4119" s="441"/>
      <c r="BK4119" s="441"/>
    </row>
    <row r="4120" spans="1:63" x14ac:dyDescent="0.25">
      <c r="A4120" s="443"/>
      <c r="B4120" s="438"/>
      <c r="C4120" s="441"/>
      <c r="D4120" s="441"/>
      <c r="E4120" s="441"/>
      <c r="I4120" s="442"/>
      <c r="Q4120" s="443"/>
      <c r="S4120" s="443"/>
      <c r="T4120" s="441"/>
      <c r="U4120" s="444"/>
      <c r="V4120" s="438"/>
      <c r="W4120" s="443"/>
      <c r="X4120" s="443"/>
      <c r="Y4120" s="441"/>
      <c r="Z4120" s="445"/>
      <c r="AA4120" s="441"/>
      <c r="AB4120" s="443"/>
      <c r="AC4120" s="441"/>
      <c r="AD4120" s="444"/>
      <c r="AG4120" s="441"/>
      <c r="AH4120" s="441"/>
      <c r="AI4120" s="443"/>
      <c r="AL4120" s="441"/>
      <c r="AN4120" s="441"/>
      <c r="AO4120" s="443"/>
      <c r="AP4120" s="441"/>
      <c r="AQ4120" s="441"/>
      <c r="AR4120" s="441"/>
      <c r="AS4120" s="441"/>
      <c r="AT4120" s="441"/>
      <c r="AU4120" s="441"/>
      <c r="AV4120" s="443"/>
      <c r="AW4120" s="442"/>
      <c r="AY4120" s="441"/>
      <c r="BC4120" s="441"/>
      <c r="BD4120" s="441"/>
      <c r="BE4120" s="441"/>
      <c r="BF4120" s="441"/>
      <c r="BG4120" s="441"/>
      <c r="BH4120" s="441"/>
      <c r="BI4120" s="441"/>
      <c r="BJ4120" s="441"/>
      <c r="BK4120" s="441"/>
    </row>
    <row r="4121" spans="1:63" x14ac:dyDescent="0.25">
      <c r="A4121" s="443"/>
      <c r="B4121" s="438"/>
      <c r="C4121" s="441"/>
      <c r="D4121" s="441"/>
      <c r="E4121" s="441"/>
      <c r="I4121" s="442"/>
      <c r="Q4121" s="443"/>
      <c r="S4121" s="443"/>
      <c r="T4121" s="441"/>
      <c r="U4121" s="444"/>
      <c r="V4121" s="438"/>
      <c r="W4121" s="443"/>
      <c r="X4121" s="443"/>
      <c r="Y4121" s="441"/>
      <c r="Z4121" s="445"/>
      <c r="AA4121" s="441"/>
      <c r="AB4121" s="443"/>
      <c r="AC4121" s="441"/>
      <c r="AD4121" s="444"/>
      <c r="AG4121" s="441"/>
      <c r="AH4121" s="441"/>
      <c r="AI4121" s="443"/>
      <c r="AL4121" s="441"/>
      <c r="AN4121" s="441"/>
      <c r="AO4121" s="443"/>
      <c r="AP4121" s="441"/>
      <c r="AQ4121" s="441"/>
      <c r="AR4121" s="441"/>
      <c r="AS4121" s="441"/>
      <c r="AT4121" s="441"/>
      <c r="AU4121" s="441"/>
      <c r="AV4121" s="443"/>
      <c r="AW4121" s="442"/>
      <c r="AY4121" s="441"/>
      <c r="BC4121" s="441"/>
      <c r="BD4121" s="441"/>
      <c r="BE4121" s="441"/>
      <c r="BF4121" s="441"/>
      <c r="BG4121" s="441"/>
      <c r="BH4121" s="441"/>
      <c r="BI4121" s="441"/>
      <c r="BJ4121" s="441"/>
      <c r="BK4121" s="441"/>
    </row>
    <row r="4122" spans="1:63" x14ac:dyDescent="0.25">
      <c r="A4122" s="443"/>
      <c r="B4122" s="438"/>
      <c r="C4122" s="441"/>
      <c r="D4122" s="441"/>
      <c r="E4122" s="441"/>
      <c r="I4122" s="442"/>
      <c r="Q4122" s="443"/>
      <c r="S4122" s="443"/>
      <c r="T4122" s="441"/>
      <c r="U4122" s="444"/>
      <c r="V4122" s="438"/>
      <c r="W4122" s="443"/>
      <c r="X4122" s="443"/>
      <c r="Y4122" s="441"/>
      <c r="Z4122" s="445"/>
      <c r="AA4122" s="441"/>
      <c r="AB4122" s="443"/>
      <c r="AC4122" s="441"/>
      <c r="AD4122" s="444"/>
      <c r="AG4122" s="441"/>
      <c r="AH4122" s="441"/>
      <c r="AI4122" s="443"/>
      <c r="AL4122" s="441"/>
      <c r="AN4122" s="441"/>
      <c r="AO4122" s="443"/>
      <c r="AP4122" s="441"/>
      <c r="AQ4122" s="441"/>
      <c r="AR4122" s="441"/>
      <c r="AS4122" s="441"/>
      <c r="AT4122" s="441"/>
      <c r="AU4122" s="441"/>
      <c r="AV4122" s="443"/>
      <c r="AW4122" s="442"/>
      <c r="AY4122" s="441"/>
      <c r="BC4122" s="441"/>
      <c r="BD4122" s="441"/>
      <c r="BE4122" s="441"/>
      <c r="BF4122" s="441"/>
      <c r="BG4122" s="441"/>
      <c r="BH4122" s="441"/>
      <c r="BI4122" s="441"/>
      <c r="BJ4122" s="441"/>
      <c r="BK4122" s="441"/>
    </row>
    <row r="4123" spans="1:63" x14ac:dyDescent="0.25">
      <c r="A4123" s="443"/>
      <c r="B4123" s="438"/>
      <c r="C4123" s="441"/>
      <c r="D4123" s="441"/>
      <c r="E4123" s="441"/>
      <c r="I4123" s="442"/>
      <c r="Q4123" s="443"/>
      <c r="S4123" s="443"/>
      <c r="T4123" s="441"/>
      <c r="U4123" s="444"/>
      <c r="V4123" s="438"/>
      <c r="W4123" s="443"/>
      <c r="X4123" s="443"/>
      <c r="Y4123" s="441"/>
      <c r="Z4123" s="445"/>
      <c r="AA4123" s="441"/>
      <c r="AB4123" s="443"/>
      <c r="AC4123" s="441"/>
      <c r="AD4123" s="444"/>
      <c r="AG4123" s="441"/>
      <c r="AH4123" s="441"/>
      <c r="AI4123" s="443"/>
      <c r="AL4123" s="441"/>
      <c r="AN4123" s="441"/>
      <c r="AO4123" s="443"/>
      <c r="AP4123" s="441"/>
      <c r="AQ4123" s="441"/>
      <c r="AR4123" s="441"/>
      <c r="AS4123" s="441"/>
      <c r="AT4123" s="441"/>
      <c r="AU4123" s="441"/>
      <c r="AV4123" s="443"/>
      <c r="AW4123" s="442"/>
      <c r="AY4123" s="441"/>
      <c r="BC4123" s="441"/>
      <c r="BD4123" s="441"/>
      <c r="BE4123" s="441"/>
      <c r="BF4123" s="441"/>
      <c r="BG4123" s="441"/>
      <c r="BH4123" s="441"/>
      <c r="BI4123" s="441"/>
      <c r="BJ4123" s="441"/>
      <c r="BK4123" s="441"/>
    </row>
    <row r="4124" spans="1:63" x14ac:dyDescent="0.25">
      <c r="A4124" s="443"/>
      <c r="B4124" s="438"/>
      <c r="C4124" s="441"/>
      <c r="D4124" s="441"/>
      <c r="E4124" s="441"/>
      <c r="I4124" s="442"/>
      <c r="Q4124" s="443"/>
      <c r="S4124" s="443"/>
      <c r="T4124" s="441"/>
      <c r="U4124" s="444"/>
      <c r="V4124" s="438"/>
      <c r="W4124" s="443"/>
      <c r="X4124" s="443"/>
      <c r="Y4124" s="441"/>
      <c r="Z4124" s="445"/>
      <c r="AA4124" s="441"/>
      <c r="AB4124" s="443"/>
      <c r="AC4124" s="441"/>
      <c r="AD4124" s="444"/>
      <c r="AG4124" s="441"/>
      <c r="AH4124" s="441"/>
      <c r="AI4124" s="443"/>
      <c r="AL4124" s="441"/>
      <c r="AN4124" s="441"/>
      <c r="AO4124" s="443"/>
      <c r="AP4124" s="441"/>
      <c r="AQ4124" s="441"/>
      <c r="AR4124" s="441"/>
      <c r="AS4124" s="441"/>
      <c r="AT4124" s="441"/>
      <c r="AU4124" s="441"/>
      <c r="AV4124" s="443"/>
      <c r="AW4124" s="442"/>
      <c r="AY4124" s="441"/>
      <c r="BC4124" s="441"/>
      <c r="BD4124" s="441"/>
      <c r="BE4124" s="441"/>
      <c r="BF4124" s="441"/>
      <c r="BG4124" s="441"/>
      <c r="BH4124" s="441"/>
      <c r="BI4124" s="441"/>
      <c r="BJ4124" s="441"/>
      <c r="BK4124" s="441"/>
    </row>
    <row r="4125" spans="1:63" x14ac:dyDescent="0.25">
      <c r="A4125" s="443"/>
      <c r="B4125" s="438"/>
      <c r="C4125" s="441"/>
      <c r="D4125" s="441"/>
      <c r="E4125" s="441"/>
      <c r="I4125" s="442"/>
      <c r="Q4125" s="443"/>
      <c r="S4125" s="443"/>
      <c r="T4125" s="441"/>
      <c r="U4125" s="444"/>
      <c r="V4125" s="438"/>
      <c r="W4125" s="443"/>
      <c r="X4125" s="443"/>
      <c r="Y4125" s="441"/>
      <c r="Z4125" s="445"/>
      <c r="AA4125" s="441"/>
      <c r="AB4125" s="443"/>
      <c r="AC4125" s="441"/>
      <c r="AD4125" s="444"/>
      <c r="AG4125" s="441"/>
      <c r="AH4125" s="441"/>
      <c r="AI4125" s="443"/>
      <c r="AL4125" s="441"/>
      <c r="AN4125" s="441"/>
      <c r="AO4125" s="443"/>
      <c r="AP4125" s="441"/>
      <c r="AQ4125" s="441"/>
      <c r="AR4125" s="441"/>
      <c r="AS4125" s="441"/>
      <c r="AT4125" s="441"/>
      <c r="AU4125" s="441"/>
      <c r="AV4125" s="443"/>
      <c r="AW4125" s="442"/>
      <c r="AY4125" s="441"/>
      <c r="BC4125" s="441"/>
      <c r="BD4125" s="441"/>
      <c r="BE4125" s="441"/>
      <c r="BF4125" s="441"/>
      <c r="BG4125" s="441"/>
      <c r="BH4125" s="441"/>
      <c r="BI4125" s="441"/>
      <c r="BJ4125" s="441"/>
      <c r="BK4125" s="441"/>
    </row>
    <row r="4126" spans="1:63" x14ac:dyDescent="0.25">
      <c r="A4126" s="443"/>
      <c r="B4126" s="438"/>
      <c r="C4126" s="441"/>
      <c r="D4126" s="441"/>
      <c r="E4126" s="441"/>
      <c r="I4126" s="442"/>
      <c r="Q4126" s="443"/>
      <c r="S4126" s="443"/>
      <c r="T4126" s="441"/>
      <c r="U4126" s="444"/>
      <c r="V4126" s="438"/>
      <c r="W4126" s="443"/>
      <c r="X4126" s="443"/>
      <c r="Y4126" s="441"/>
      <c r="Z4126" s="445"/>
      <c r="AA4126" s="441"/>
      <c r="AB4126" s="443"/>
      <c r="AC4126" s="441"/>
      <c r="AD4126" s="444"/>
      <c r="AG4126" s="441"/>
      <c r="AH4126" s="441"/>
      <c r="AI4126" s="443"/>
      <c r="AL4126" s="441"/>
      <c r="AN4126" s="441"/>
      <c r="AO4126" s="443"/>
      <c r="AP4126" s="441"/>
      <c r="AQ4126" s="441"/>
      <c r="AR4126" s="441"/>
      <c r="AS4126" s="441"/>
      <c r="AT4126" s="441"/>
      <c r="AU4126" s="441"/>
      <c r="AV4126" s="443"/>
      <c r="AW4126" s="442"/>
      <c r="AY4126" s="441"/>
      <c r="BC4126" s="441"/>
      <c r="BD4126" s="441"/>
      <c r="BE4126" s="441"/>
      <c r="BF4126" s="441"/>
      <c r="BG4126" s="441"/>
      <c r="BH4126" s="441"/>
      <c r="BI4126" s="441"/>
      <c r="BJ4126" s="441"/>
      <c r="BK4126" s="441"/>
    </row>
    <row r="4127" spans="1:63" x14ac:dyDescent="0.25">
      <c r="A4127" s="443"/>
      <c r="B4127" s="438"/>
      <c r="C4127" s="441"/>
      <c r="D4127" s="441"/>
      <c r="E4127" s="441"/>
      <c r="I4127" s="442"/>
      <c r="Q4127" s="443"/>
      <c r="S4127" s="443"/>
      <c r="T4127" s="441"/>
      <c r="U4127" s="444"/>
      <c r="V4127" s="438"/>
      <c r="W4127" s="443"/>
      <c r="X4127" s="443"/>
      <c r="Y4127" s="441"/>
      <c r="Z4127" s="445"/>
      <c r="AA4127" s="441"/>
      <c r="AB4127" s="443"/>
      <c r="AC4127" s="441"/>
      <c r="AD4127" s="444"/>
      <c r="AG4127" s="441"/>
      <c r="AH4127" s="441"/>
      <c r="AI4127" s="443"/>
      <c r="AL4127" s="441"/>
      <c r="AN4127" s="441"/>
      <c r="AO4127" s="443"/>
      <c r="AP4127" s="441"/>
      <c r="AQ4127" s="441"/>
      <c r="AR4127" s="441"/>
      <c r="AS4127" s="441"/>
      <c r="AT4127" s="441"/>
      <c r="AU4127" s="441"/>
      <c r="AV4127" s="443"/>
      <c r="AW4127" s="442"/>
      <c r="AY4127" s="441"/>
      <c r="BC4127" s="441"/>
      <c r="BD4127" s="441"/>
      <c r="BE4127" s="441"/>
      <c r="BF4127" s="441"/>
      <c r="BG4127" s="441"/>
      <c r="BH4127" s="441"/>
      <c r="BI4127" s="441"/>
      <c r="BJ4127" s="441"/>
      <c r="BK4127" s="441"/>
    </row>
    <row r="4128" spans="1:63" x14ac:dyDescent="0.25">
      <c r="A4128" s="443"/>
      <c r="B4128" s="438"/>
      <c r="C4128" s="441"/>
      <c r="D4128" s="441"/>
      <c r="E4128" s="441"/>
      <c r="I4128" s="442"/>
      <c r="Q4128" s="443"/>
      <c r="S4128" s="443"/>
      <c r="T4128" s="441"/>
      <c r="U4128" s="444"/>
      <c r="V4128" s="438"/>
      <c r="W4128" s="443"/>
      <c r="X4128" s="443"/>
      <c r="Y4128" s="441"/>
      <c r="Z4128" s="445"/>
      <c r="AA4128" s="441"/>
      <c r="AB4128" s="443"/>
      <c r="AC4128" s="441"/>
      <c r="AD4128" s="444"/>
      <c r="AG4128" s="441"/>
      <c r="AH4128" s="441"/>
      <c r="AI4128" s="443"/>
      <c r="AL4128" s="441"/>
      <c r="AN4128" s="441"/>
      <c r="AO4128" s="443"/>
      <c r="AP4128" s="441"/>
      <c r="AQ4128" s="441"/>
      <c r="AR4128" s="441"/>
      <c r="AS4128" s="441"/>
      <c r="AT4128" s="441"/>
      <c r="AU4128" s="441"/>
      <c r="AV4128" s="443"/>
      <c r="AW4128" s="442"/>
      <c r="AY4128" s="441"/>
      <c r="BC4128" s="441"/>
      <c r="BD4128" s="441"/>
      <c r="BE4128" s="441"/>
      <c r="BF4128" s="441"/>
      <c r="BG4128" s="441"/>
      <c r="BH4128" s="441"/>
      <c r="BI4128" s="441"/>
      <c r="BJ4128" s="441"/>
      <c r="BK4128" s="441"/>
    </row>
    <row r="4129" spans="1:63" x14ac:dyDescent="0.25">
      <c r="A4129" s="443"/>
      <c r="B4129" s="438"/>
      <c r="C4129" s="441"/>
      <c r="D4129" s="441"/>
      <c r="E4129" s="441"/>
      <c r="I4129" s="442"/>
      <c r="Q4129" s="443"/>
      <c r="S4129" s="443"/>
      <c r="T4129" s="441"/>
      <c r="U4129" s="444"/>
      <c r="V4129" s="438"/>
      <c r="W4129" s="443"/>
      <c r="X4129" s="443"/>
      <c r="Y4129" s="441"/>
      <c r="Z4129" s="445"/>
      <c r="AA4129" s="441"/>
      <c r="AB4129" s="443"/>
      <c r="AC4129" s="441"/>
      <c r="AD4129" s="444"/>
      <c r="AG4129" s="441"/>
      <c r="AH4129" s="441"/>
      <c r="AI4129" s="443"/>
      <c r="AL4129" s="441"/>
      <c r="AN4129" s="441"/>
      <c r="AO4129" s="443"/>
      <c r="AP4129" s="441"/>
      <c r="AQ4129" s="441"/>
      <c r="AR4129" s="441"/>
      <c r="AS4129" s="441"/>
      <c r="AT4129" s="441"/>
      <c r="AU4129" s="441"/>
      <c r="AV4129" s="443"/>
      <c r="AW4129" s="442"/>
      <c r="AY4129" s="441"/>
      <c r="BC4129" s="441"/>
      <c r="BD4129" s="441"/>
      <c r="BE4129" s="441"/>
      <c r="BF4129" s="441"/>
      <c r="BG4129" s="441"/>
      <c r="BH4129" s="441"/>
      <c r="BI4129" s="441"/>
      <c r="BJ4129" s="441"/>
      <c r="BK4129" s="441"/>
    </row>
    <row r="4130" spans="1:63" x14ac:dyDescent="0.25">
      <c r="A4130" s="443"/>
      <c r="B4130" s="438"/>
      <c r="C4130" s="441"/>
      <c r="D4130" s="441"/>
      <c r="E4130" s="441"/>
      <c r="I4130" s="442"/>
      <c r="Q4130" s="443"/>
      <c r="S4130" s="443"/>
      <c r="T4130" s="441"/>
      <c r="U4130" s="444"/>
      <c r="V4130" s="438"/>
      <c r="W4130" s="443"/>
      <c r="X4130" s="443"/>
      <c r="Y4130" s="441"/>
      <c r="Z4130" s="445"/>
      <c r="AA4130" s="441"/>
      <c r="AB4130" s="443"/>
      <c r="AC4130" s="441"/>
      <c r="AD4130" s="444"/>
      <c r="AG4130" s="441"/>
      <c r="AH4130" s="441"/>
      <c r="AI4130" s="443"/>
      <c r="AL4130" s="441"/>
      <c r="AN4130" s="441"/>
      <c r="AO4130" s="443"/>
      <c r="AP4130" s="441"/>
      <c r="AQ4130" s="441"/>
      <c r="AR4130" s="441"/>
      <c r="AS4130" s="441"/>
      <c r="AT4130" s="441"/>
      <c r="AU4130" s="441"/>
      <c r="AV4130" s="443"/>
      <c r="AW4130" s="442"/>
      <c r="AY4130" s="441"/>
      <c r="BC4130" s="441"/>
      <c r="BD4130" s="441"/>
      <c r="BE4130" s="441"/>
      <c r="BF4130" s="441"/>
      <c r="BG4130" s="441"/>
      <c r="BH4130" s="441"/>
      <c r="BI4130" s="441"/>
      <c r="BJ4130" s="441"/>
      <c r="BK4130" s="441"/>
    </row>
    <row r="4131" spans="1:63" x14ac:dyDescent="0.25">
      <c r="A4131" s="443"/>
      <c r="B4131" s="438"/>
      <c r="C4131" s="441"/>
      <c r="D4131" s="441"/>
      <c r="E4131" s="441"/>
      <c r="I4131" s="442"/>
      <c r="Q4131" s="443"/>
      <c r="S4131" s="443"/>
      <c r="T4131" s="441"/>
      <c r="U4131" s="444"/>
      <c r="V4131" s="438"/>
      <c r="W4131" s="443"/>
      <c r="X4131" s="443"/>
      <c r="Y4131" s="441"/>
      <c r="Z4131" s="445"/>
      <c r="AA4131" s="441"/>
      <c r="AB4131" s="443"/>
      <c r="AC4131" s="441"/>
      <c r="AD4131" s="444"/>
      <c r="AG4131" s="441"/>
      <c r="AH4131" s="441"/>
      <c r="AI4131" s="443"/>
      <c r="AL4131" s="441"/>
      <c r="AN4131" s="441"/>
      <c r="AO4131" s="443"/>
      <c r="AP4131" s="441"/>
      <c r="AQ4131" s="441"/>
      <c r="AR4131" s="441"/>
      <c r="AS4131" s="441"/>
      <c r="AT4131" s="441"/>
      <c r="AU4131" s="441"/>
      <c r="AV4131" s="443"/>
      <c r="AW4131" s="442"/>
      <c r="AY4131" s="441"/>
      <c r="BC4131" s="441"/>
      <c r="BD4131" s="441"/>
      <c r="BE4131" s="441"/>
      <c r="BF4131" s="441"/>
      <c r="BG4131" s="441"/>
      <c r="BH4131" s="441"/>
      <c r="BI4131" s="441"/>
      <c r="BJ4131" s="441"/>
      <c r="BK4131" s="441"/>
    </row>
    <row r="4132" spans="1:63" x14ac:dyDescent="0.25">
      <c r="A4132" s="443"/>
      <c r="B4132" s="438"/>
      <c r="C4132" s="441"/>
      <c r="D4132" s="441"/>
      <c r="E4132" s="441"/>
      <c r="I4132" s="442"/>
      <c r="Q4132" s="443"/>
      <c r="S4132" s="443"/>
      <c r="T4132" s="441"/>
      <c r="U4132" s="444"/>
      <c r="V4132" s="438"/>
      <c r="W4132" s="443"/>
      <c r="X4132" s="443"/>
      <c r="Y4132" s="441"/>
      <c r="Z4132" s="445"/>
      <c r="AA4132" s="441"/>
      <c r="AB4132" s="443"/>
      <c r="AC4132" s="441"/>
      <c r="AD4132" s="444"/>
      <c r="AG4132" s="441"/>
      <c r="AH4132" s="441"/>
      <c r="AI4132" s="443"/>
      <c r="AL4132" s="441"/>
      <c r="AN4132" s="441"/>
      <c r="AO4132" s="443"/>
      <c r="AP4132" s="441"/>
      <c r="AQ4132" s="441"/>
      <c r="AR4132" s="441"/>
      <c r="AS4132" s="441"/>
      <c r="AT4132" s="441"/>
      <c r="AU4132" s="441"/>
      <c r="AV4132" s="443"/>
      <c r="AW4132" s="442"/>
      <c r="AY4132" s="441"/>
      <c r="BC4132" s="441"/>
      <c r="BD4132" s="441"/>
      <c r="BE4132" s="441"/>
      <c r="BF4132" s="441"/>
      <c r="BG4132" s="441"/>
      <c r="BH4132" s="441"/>
      <c r="BI4132" s="441"/>
      <c r="BJ4132" s="441"/>
      <c r="BK4132" s="441"/>
    </row>
    <row r="4133" spans="1:63" x14ac:dyDescent="0.25">
      <c r="A4133" s="443"/>
      <c r="B4133" s="438"/>
      <c r="C4133" s="441"/>
      <c r="D4133" s="441"/>
      <c r="E4133" s="441"/>
      <c r="I4133" s="442"/>
      <c r="Q4133" s="443"/>
      <c r="S4133" s="443"/>
      <c r="T4133" s="441"/>
      <c r="U4133" s="444"/>
      <c r="V4133" s="438"/>
      <c r="W4133" s="443"/>
      <c r="X4133" s="443"/>
      <c r="Y4133" s="441"/>
      <c r="Z4133" s="445"/>
      <c r="AA4133" s="441"/>
      <c r="AB4133" s="443"/>
      <c r="AC4133" s="441"/>
      <c r="AD4133" s="444"/>
      <c r="AG4133" s="441"/>
      <c r="AH4133" s="441"/>
      <c r="AI4133" s="443"/>
      <c r="AL4133" s="441"/>
      <c r="AN4133" s="441"/>
      <c r="AO4133" s="443"/>
      <c r="AP4133" s="441"/>
      <c r="AQ4133" s="441"/>
      <c r="AR4133" s="441"/>
      <c r="AS4133" s="441"/>
      <c r="AT4133" s="441"/>
      <c r="AU4133" s="441"/>
      <c r="AV4133" s="443"/>
      <c r="AW4133" s="442"/>
      <c r="AY4133" s="441"/>
      <c r="BC4133" s="441"/>
      <c r="BD4133" s="441"/>
      <c r="BE4133" s="441"/>
      <c r="BF4133" s="441"/>
      <c r="BG4133" s="441"/>
      <c r="BH4133" s="441"/>
      <c r="BI4133" s="441"/>
      <c r="BJ4133" s="441"/>
      <c r="BK4133" s="441"/>
    </row>
    <row r="4134" spans="1:63" x14ac:dyDescent="0.25">
      <c r="A4134" s="443"/>
      <c r="B4134" s="438"/>
      <c r="C4134" s="441"/>
      <c r="D4134" s="441"/>
      <c r="E4134" s="441"/>
      <c r="I4134" s="442"/>
      <c r="Q4134" s="443"/>
      <c r="S4134" s="443"/>
      <c r="T4134" s="441"/>
      <c r="U4134" s="444"/>
      <c r="V4134" s="438"/>
      <c r="W4134" s="443"/>
      <c r="X4134" s="443"/>
      <c r="Y4134" s="441"/>
      <c r="Z4134" s="445"/>
      <c r="AA4134" s="441"/>
      <c r="AB4134" s="443"/>
      <c r="AC4134" s="441"/>
      <c r="AD4134" s="444"/>
      <c r="AG4134" s="441"/>
      <c r="AH4134" s="441"/>
      <c r="AI4134" s="443"/>
      <c r="AL4134" s="441"/>
      <c r="AN4134" s="441"/>
      <c r="AO4134" s="443"/>
      <c r="AP4134" s="441"/>
      <c r="AQ4134" s="441"/>
      <c r="AR4134" s="441"/>
      <c r="AS4134" s="441"/>
      <c r="AT4134" s="441"/>
      <c r="AU4134" s="441"/>
      <c r="AV4134" s="443"/>
      <c r="AW4134" s="442"/>
      <c r="AY4134" s="441"/>
      <c r="BC4134" s="441"/>
      <c r="BD4134" s="441"/>
      <c r="BE4134" s="441"/>
      <c r="BF4134" s="441"/>
      <c r="BG4134" s="441"/>
      <c r="BH4134" s="441"/>
      <c r="BI4134" s="441"/>
      <c r="BJ4134" s="441"/>
      <c r="BK4134" s="441"/>
    </row>
    <row r="4135" spans="1:63" x14ac:dyDescent="0.25">
      <c r="A4135" s="443"/>
      <c r="B4135" s="438"/>
      <c r="C4135" s="441"/>
      <c r="D4135" s="441"/>
      <c r="E4135" s="441"/>
      <c r="I4135" s="442"/>
      <c r="Q4135" s="443"/>
      <c r="S4135" s="443"/>
      <c r="T4135" s="441"/>
      <c r="U4135" s="444"/>
      <c r="V4135" s="438"/>
      <c r="W4135" s="443"/>
      <c r="X4135" s="443"/>
      <c r="Y4135" s="441"/>
      <c r="Z4135" s="445"/>
      <c r="AA4135" s="441"/>
      <c r="AB4135" s="443"/>
      <c r="AC4135" s="441"/>
      <c r="AD4135" s="444"/>
      <c r="AG4135" s="441"/>
      <c r="AH4135" s="441"/>
      <c r="AI4135" s="443"/>
      <c r="AL4135" s="441"/>
      <c r="AN4135" s="441"/>
      <c r="AO4135" s="443"/>
      <c r="AP4135" s="441"/>
      <c r="AQ4135" s="441"/>
      <c r="AR4135" s="441"/>
      <c r="AS4135" s="441"/>
      <c r="AT4135" s="441"/>
      <c r="AU4135" s="441"/>
      <c r="AV4135" s="443"/>
      <c r="AW4135" s="442"/>
      <c r="AY4135" s="441"/>
      <c r="BC4135" s="441"/>
      <c r="BD4135" s="441"/>
      <c r="BE4135" s="441"/>
      <c r="BF4135" s="441"/>
      <c r="BG4135" s="441"/>
      <c r="BH4135" s="441"/>
      <c r="BI4135" s="441"/>
      <c r="BJ4135" s="441"/>
      <c r="BK4135" s="441"/>
    </row>
    <row r="4136" spans="1:63" x14ac:dyDescent="0.25">
      <c r="A4136" s="443"/>
      <c r="B4136" s="438"/>
      <c r="C4136" s="441"/>
      <c r="D4136" s="441"/>
      <c r="E4136" s="441"/>
      <c r="I4136" s="442"/>
      <c r="Q4136" s="443"/>
      <c r="S4136" s="443"/>
      <c r="T4136" s="441"/>
      <c r="U4136" s="444"/>
      <c r="V4136" s="438"/>
      <c r="W4136" s="443"/>
      <c r="X4136" s="443"/>
      <c r="Y4136" s="441"/>
      <c r="Z4136" s="445"/>
      <c r="AA4136" s="441"/>
      <c r="AB4136" s="443"/>
      <c r="AC4136" s="441"/>
      <c r="AD4136" s="444"/>
      <c r="AG4136" s="441"/>
      <c r="AH4136" s="441"/>
      <c r="AI4136" s="443"/>
      <c r="AL4136" s="441"/>
      <c r="AN4136" s="441"/>
      <c r="AO4136" s="443"/>
      <c r="AP4136" s="441"/>
      <c r="AQ4136" s="441"/>
      <c r="AR4136" s="441"/>
      <c r="AS4136" s="441"/>
      <c r="AT4136" s="441"/>
      <c r="AU4136" s="441"/>
      <c r="AV4136" s="443"/>
      <c r="AW4136" s="442"/>
      <c r="AY4136" s="441"/>
      <c r="BC4136" s="441"/>
      <c r="BD4136" s="441"/>
      <c r="BE4136" s="441"/>
      <c r="BF4136" s="441"/>
      <c r="BG4136" s="441"/>
      <c r="BH4136" s="441"/>
      <c r="BI4136" s="441"/>
      <c r="BJ4136" s="441"/>
      <c r="BK4136" s="441"/>
    </row>
    <row r="4137" spans="1:63" x14ac:dyDescent="0.25">
      <c r="A4137" s="443"/>
      <c r="B4137" s="438"/>
      <c r="C4137" s="441"/>
      <c r="D4137" s="441"/>
      <c r="E4137" s="441"/>
      <c r="I4137" s="442"/>
      <c r="Q4137" s="443"/>
      <c r="S4137" s="443"/>
      <c r="T4137" s="441"/>
      <c r="U4137" s="444"/>
      <c r="V4137" s="438"/>
      <c r="W4137" s="443"/>
      <c r="X4137" s="443"/>
      <c r="Y4137" s="441"/>
      <c r="Z4137" s="445"/>
      <c r="AA4137" s="441"/>
      <c r="AB4137" s="443"/>
      <c r="AC4137" s="441"/>
      <c r="AD4137" s="444"/>
      <c r="AG4137" s="441"/>
      <c r="AH4137" s="441"/>
      <c r="AI4137" s="443"/>
      <c r="AL4137" s="441"/>
      <c r="AN4137" s="441"/>
      <c r="AO4137" s="443"/>
      <c r="AP4137" s="441"/>
      <c r="AQ4137" s="441"/>
      <c r="AR4137" s="441"/>
      <c r="AS4137" s="441"/>
      <c r="AT4137" s="441"/>
      <c r="AU4137" s="441"/>
      <c r="AV4137" s="443"/>
      <c r="AW4137" s="442"/>
      <c r="AY4137" s="441"/>
      <c r="BC4137" s="441"/>
      <c r="BD4137" s="441"/>
      <c r="BE4137" s="441"/>
      <c r="BF4137" s="441"/>
      <c r="BG4137" s="441"/>
      <c r="BH4137" s="441"/>
      <c r="BI4137" s="441"/>
      <c r="BJ4137" s="441"/>
      <c r="BK4137" s="441"/>
    </row>
    <row r="4138" spans="1:63" x14ac:dyDescent="0.25">
      <c r="A4138" s="443"/>
      <c r="B4138" s="438"/>
      <c r="C4138" s="441"/>
      <c r="D4138" s="441"/>
      <c r="E4138" s="441"/>
      <c r="I4138" s="442"/>
      <c r="Q4138" s="443"/>
      <c r="S4138" s="443"/>
      <c r="T4138" s="441"/>
      <c r="U4138" s="444"/>
      <c r="V4138" s="438"/>
      <c r="W4138" s="443"/>
      <c r="X4138" s="443"/>
      <c r="Y4138" s="441"/>
      <c r="Z4138" s="445"/>
      <c r="AA4138" s="441"/>
      <c r="AB4138" s="443"/>
      <c r="AC4138" s="441"/>
      <c r="AD4138" s="444"/>
      <c r="AG4138" s="441"/>
      <c r="AH4138" s="441"/>
      <c r="AI4138" s="443"/>
      <c r="AL4138" s="441"/>
      <c r="AN4138" s="441"/>
      <c r="AO4138" s="443"/>
      <c r="AP4138" s="441"/>
      <c r="AQ4138" s="441"/>
      <c r="AR4138" s="441"/>
      <c r="AS4138" s="441"/>
      <c r="AT4138" s="441"/>
      <c r="AU4138" s="441"/>
      <c r="AV4138" s="443"/>
      <c r="AW4138" s="442"/>
      <c r="AY4138" s="441"/>
      <c r="BC4138" s="441"/>
      <c r="BD4138" s="441"/>
      <c r="BE4138" s="441"/>
      <c r="BF4138" s="441"/>
      <c r="BG4138" s="441"/>
      <c r="BH4138" s="441"/>
      <c r="BI4138" s="441"/>
      <c r="BJ4138" s="441"/>
      <c r="BK4138" s="441"/>
    </row>
    <row r="4139" spans="1:63" x14ac:dyDescent="0.25">
      <c r="A4139" s="443"/>
      <c r="B4139" s="438"/>
      <c r="C4139" s="441"/>
      <c r="D4139" s="441"/>
      <c r="E4139" s="441"/>
      <c r="I4139" s="442"/>
      <c r="Q4139" s="443"/>
      <c r="S4139" s="443"/>
      <c r="T4139" s="441"/>
      <c r="U4139" s="444"/>
      <c r="V4139" s="438"/>
      <c r="W4139" s="443"/>
      <c r="X4139" s="443"/>
      <c r="Y4139" s="441"/>
      <c r="Z4139" s="445"/>
      <c r="AA4139" s="441"/>
      <c r="AB4139" s="443"/>
      <c r="AC4139" s="441"/>
      <c r="AD4139" s="444"/>
      <c r="AG4139" s="441"/>
      <c r="AH4139" s="441"/>
      <c r="AI4139" s="443"/>
      <c r="AL4139" s="441"/>
      <c r="AN4139" s="441"/>
      <c r="AO4139" s="443"/>
      <c r="AP4139" s="441"/>
      <c r="AQ4139" s="441"/>
      <c r="AR4139" s="441"/>
      <c r="AS4139" s="441"/>
      <c r="AT4139" s="441"/>
      <c r="AU4139" s="441"/>
      <c r="AV4139" s="443"/>
      <c r="AW4139" s="442"/>
      <c r="AY4139" s="441"/>
      <c r="BC4139" s="441"/>
      <c r="BD4139" s="441"/>
      <c r="BE4139" s="441"/>
      <c r="BF4139" s="441"/>
      <c r="BG4139" s="441"/>
      <c r="BH4139" s="441"/>
      <c r="BI4139" s="441"/>
      <c r="BJ4139" s="441"/>
      <c r="BK4139" s="441"/>
    </row>
    <row r="4140" spans="1:63" x14ac:dyDescent="0.25">
      <c r="A4140" s="443"/>
      <c r="B4140" s="438"/>
      <c r="C4140" s="441"/>
      <c r="D4140" s="441"/>
      <c r="E4140" s="441"/>
      <c r="I4140" s="442"/>
      <c r="Q4140" s="443"/>
      <c r="S4140" s="443"/>
      <c r="T4140" s="441"/>
      <c r="U4140" s="444"/>
      <c r="V4140" s="438"/>
      <c r="W4140" s="443"/>
      <c r="X4140" s="443"/>
      <c r="Y4140" s="441"/>
      <c r="Z4140" s="445"/>
      <c r="AA4140" s="441"/>
      <c r="AB4140" s="443"/>
      <c r="AC4140" s="441"/>
      <c r="AD4140" s="444"/>
      <c r="AG4140" s="441"/>
      <c r="AH4140" s="441"/>
      <c r="AI4140" s="443"/>
      <c r="AL4140" s="441"/>
      <c r="AN4140" s="441"/>
      <c r="AO4140" s="443"/>
      <c r="AP4140" s="441"/>
      <c r="AQ4140" s="441"/>
      <c r="AR4140" s="441"/>
      <c r="AS4140" s="441"/>
      <c r="AT4140" s="441"/>
      <c r="AU4140" s="441"/>
      <c r="AV4140" s="443"/>
      <c r="AW4140" s="442"/>
      <c r="AY4140" s="441"/>
      <c r="BC4140" s="441"/>
      <c r="BD4140" s="441"/>
      <c r="BE4140" s="441"/>
      <c r="BF4140" s="441"/>
      <c r="BG4140" s="441"/>
      <c r="BH4140" s="441"/>
      <c r="BI4140" s="441"/>
      <c r="BJ4140" s="441"/>
      <c r="BK4140" s="441"/>
    </row>
    <row r="4141" spans="1:63" x14ac:dyDescent="0.25">
      <c r="A4141" s="443"/>
      <c r="B4141" s="438"/>
      <c r="C4141" s="441"/>
      <c r="D4141" s="441"/>
      <c r="E4141" s="441"/>
      <c r="I4141" s="442"/>
      <c r="Q4141" s="443"/>
      <c r="S4141" s="443"/>
      <c r="T4141" s="441"/>
      <c r="U4141" s="444"/>
      <c r="V4141" s="438"/>
      <c r="W4141" s="443"/>
      <c r="X4141" s="443"/>
      <c r="Y4141" s="441"/>
      <c r="Z4141" s="445"/>
      <c r="AA4141" s="441"/>
      <c r="AB4141" s="443"/>
      <c r="AC4141" s="441"/>
      <c r="AD4141" s="444"/>
      <c r="AG4141" s="441"/>
      <c r="AH4141" s="441"/>
      <c r="AI4141" s="443"/>
      <c r="AL4141" s="441"/>
      <c r="AN4141" s="441"/>
      <c r="AO4141" s="443"/>
      <c r="AP4141" s="441"/>
      <c r="AQ4141" s="441"/>
      <c r="AR4141" s="441"/>
      <c r="AS4141" s="441"/>
      <c r="AT4141" s="441"/>
      <c r="AU4141" s="441"/>
      <c r="AV4141" s="443"/>
      <c r="AW4141" s="442"/>
      <c r="AY4141" s="441"/>
      <c r="BC4141" s="441"/>
      <c r="BD4141" s="441"/>
      <c r="BE4141" s="441"/>
      <c r="BF4141" s="441"/>
      <c r="BG4141" s="441"/>
      <c r="BH4141" s="441"/>
      <c r="BI4141" s="441"/>
      <c r="BJ4141" s="441"/>
      <c r="BK4141" s="441"/>
    </row>
    <row r="4142" spans="1:63" x14ac:dyDescent="0.25">
      <c r="A4142" s="443"/>
      <c r="B4142" s="438"/>
      <c r="C4142" s="441"/>
      <c r="D4142" s="441"/>
      <c r="E4142" s="441"/>
      <c r="I4142" s="442"/>
      <c r="Q4142" s="443"/>
      <c r="S4142" s="443"/>
      <c r="T4142" s="441"/>
      <c r="U4142" s="444"/>
      <c r="V4142" s="438"/>
      <c r="W4142" s="443"/>
      <c r="X4142" s="443"/>
      <c r="Y4142" s="441"/>
      <c r="Z4142" s="445"/>
      <c r="AA4142" s="441"/>
      <c r="AB4142" s="443"/>
      <c r="AC4142" s="441"/>
      <c r="AD4142" s="444"/>
      <c r="AG4142" s="441"/>
      <c r="AH4142" s="441"/>
      <c r="AI4142" s="443"/>
      <c r="AL4142" s="441"/>
      <c r="AN4142" s="441"/>
      <c r="AO4142" s="443"/>
      <c r="AP4142" s="441"/>
      <c r="AQ4142" s="441"/>
      <c r="AR4142" s="441"/>
      <c r="AS4142" s="441"/>
      <c r="AT4142" s="441"/>
      <c r="AU4142" s="441"/>
      <c r="AV4142" s="443"/>
      <c r="AW4142" s="442"/>
      <c r="AY4142" s="441"/>
      <c r="BC4142" s="441"/>
      <c r="BD4142" s="441"/>
      <c r="BE4142" s="441"/>
      <c r="BF4142" s="441"/>
      <c r="BG4142" s="441"/>
      <c r="BH4142" s="441"/>
      <c r="BI4142" s="441"/>
      <c r="BJ4142" s="441"/>
      <c r="BK4142" s="441"/>
    </row>
    <row r="4143" spans="1:63" x14ac:dyDescent="0.25">
      <c r="A4143" s="443"/>
      <c r="B4143" s="438"/>
      <c r="C4143" s="441"/>
      <c r="D4143" s="441"/>
      <c r="E4143" s="441"/>
      <c r="I4143" s="442"/>
      <c r="Q4143" s="443"/>
      <c r="S4143" s="443"/>
      <c r="T4143" s="441"/>
      <c r="U4143" s="444"/>
      <c r="V4143" s="438"/>
      <c r="W4143" s="443"/>
      <c r="X4143" s="443"/>
      <c r="Y4143" s="441"/>
      <c r="Z4143" s="445"/>
      <c r="AA4143" s="441"/>
      <c r="AB4143" s="443"/>
      <c r="AC4143" s="441"/>
      <c r="AD4143" s="444"/>
      <c r="AG4143" s="441"/>
      <c r="AH4143" s="441"/>
      <c r="AI4143" s="443"/>
      <c r="AL4143" s="441"/>
      <c r="AN4143" s="441"/>
      <c r="AO4143" s="443"/>
      <c r="AP4143" s="441"/>
      <c r="AQ4143" s="441"/>
      <c r="AR4143" s="441"/>
      <c r="AS4143" s="441"/>
      <c r="AT4143" s="441"/>
      <c r="AU4143" s="441"/>
      <c r="AV4143" s="443"/>
      <c r="AW4143" s="442"/>
      <c r="AY4143" s="441"/>
      <c r="BC4143" s="441"/>
      <c r="BD4143" s="441"/>
      <c r="BE4143" s="441"/>
      <c r="BF4143" s="441"/>
      <c r="BG4143" s="441"/>
      <c r="BH4143" s="441"/>
      <c r="BI4143" s="441"/>
      <c r="BJ4143" s="441"/>
      <c r="BK4143" s="441"/>
    </row>
    <row r="4144" spans="1:63" x14ac:dyDescent="0.25">
      <c r="A4144" s="443"/>
      <c r="B4144" s="438"/>
      <c r="C4144" s="441"/>
      <c r="D4144" s="441"/>
      <c r="E4144" s="441"/>
      <c r="I4144" s="442"/>
      <c r="Q4144" s="443"/>
      <c r="S4144" s="443"/>
      <c r="T4144" s="441"/>
      <c r="U4144" s="444"/>
      <c r="V4144" s="438"/>
      <c r="W4144" s="443"/>
      <c r="X4144" s="443"/>
      <c r="Y4144" s="441"/>
      <c r="Z4144" s="445"/>
      <c r="AA4144" s="441"/>
      <c r="AB4144" s="443"/>
      <c r="AC4144" s="441"/>
      <c r="AD4144" s="444"/>
      <c r="AG4144" s="441"/>
      <c r="AH4144" s="441"/>
      <c r="AI4144" s="443"/>
      <c r="AL4144" s="441"/>
      <c r="AN4144" s="441"/>
      <c r="AO4144" s="443"/>
      <c r="AP4144" s="441"/>
      <c r="AQ4144" s="441"/>
      <c r="AR4144" s="441"/>
      <c r="AS4144" s="441"/>
      <c r="AT4144" s="441"/>
      <c r="AU4144" s="441"/>
      <c r="AV4144" s="443"/>
      <c r="AW4144" s="442"/>
      <c r="AY4144" s="441"/>
      <c r="BC4144" s="441"/>
      <c r="BD4144" s="441"/>
      <c r="BE4144" s="441"/>
      <c r="BF4144" s="441"/>
      <c r="BG4144" s="441"/>
      <c r="BH4144" s="441"/>
      <c r="BI4144" s="441"/>
      <c r="BJ4144" s="441"/>
      <c r="BK4144" s="441"/>
    </row>
    <row r="4145" spans="1:63" x14ac:dyDescent="0.25">
      <c r="A4145" s="443"/>
      <c r="B4145" s="438"/>
      <c r="C4145" s="441"/>
      <c r="D4145" s="441"/>
      <c r="E4145" s="441"/>
      <c r="I4145" s="442"/>
      <c r="Q4145" s="443"/>
      <c r="S4145" s="443"/>
      <c r="T4145" s="441"/>
      <c r="U4145" s="444"/>
      <c r="V4145" s="438"/>
      <c r="W4145" s="443"/>
      <c r="X4145" s="443"/>
      <c r="Y4145" s="441"/>
      <c r="Z4145" s="445"/>
      <c r="AA4145" s="441"/>
      <c r="AB4145" s="443"/>
      <c r="AC4145" s="441"/>
      <c r="AD4145" s="444"/>
      <c r="AG4145" s="441"/>
      <c r="AH4145" s="441"/>
      <c r="AI4145" s="443"/>
      <c r="AL4145" s="441"/>
      <c r="AN4145" s="441"/>
      <c r="AO4145" s="443"/>
      <c r="AP4145" s="441"/>
      <c r="AQ4145" s="441"/>
      <c r="AR4145" s="441"/>
      <c r="AS4145" s="441"/>
      <c r="AT4145" s="441"/>
      <c r="AU4145" s="441"/>
      <c r="AV4145" s="443"/>
      <c r="AW4145" s="442"/>
      <c r="AY4145" s="441"/>
      <c r="BC4145" s="441"/>
      <c r="BD4145" s="441"/>
      <c r="BE4145" s="441"/>
      <c r="BF4145" s="441"/>
      <c r="BG4145" s="441"/>
      <c r="BH4145" s="441"/>
      <c r="BI4145" s="441"/>
      <c r="BJ4145" s="441"/>
      <c r="BK4145" s="441"/>
    </row>
    <row r="4146" spans="1:63" x14ac:dyDescent="0.25">
      <c r="A4146" s="443"/>
      <c r="B4146" s="438"/>
      <c r="C4146" s="441"/>
      <c r="D4146" s="441"/>
      <c r="E4146" s="441"/>
      <c r="I4146" s="442"/>
      <c r="Q4146" s="443"/>
      <c r="S4146" s="443"/>
      <c r="T4146" s="441"/>
      <c r="U4146" s="444"/>
      <c r="V4146" s="438"/>
      <c r="W4146" s="443"/>
      <c r="X4146" s="443"/>
      <c r="Y4146" s="441"/>
      <c r="Z4146" s="445"/>
      <c r="AA4146" s="441"/>
      <c r="AB4146" s="443"/>
      <c r="AC4146" s="441"/>
      <c r="AD4146" s="444"/>
      <c r="AG4146" s="441"/>
      <c r="AH4146" s="441"/>
      <c r="AI4146" s="443"/>
      <c r="AL4146" s="441"/>
      <c r="AN4146" s="441"/>
      <c r="AO4146" s="443"/>
      <c r="AP4146" s="441"/>
      <c r="AQ4146" s="441"/>
      <c r="AR4146" s="441"/>
      <c r="AS4146" s="441"/>
      <c r="AT4146" s="441"/>
      <c r="AU4146" s="441"/>
      <c r="AV4146" s="443"/>
      <c r="AW4146" s="442"/>
      <c r="AY4146" s="441"/>
      <c r="BC4146" s="441"/>
      <c r="BD4146" s="441"/>
      <c r="BE4146" s="441"/>
      <c r="BF4146" s="441"/>
      <c r="BG4146" s="441"/>
      <c r="BH4146" s="441"/>
      <c r="BI4146" s="441"/>
      <c r="BJ4146" s="441"/>
      <c r="BK4146" s="441"/>
    </row>
    <row r="4147" spans="1:63" x14ac:dyDescent="0.25">
      <c r="A4147" s="443"/>
      <c r="B4147" s="438"/>
      <c r="C4147" s="441"/>
      <c r="D4147" s="441"/>
      <c r="E4147" s="441"/>
      <c r="I4147" s="442"/>
      <c r="Q4147" s="443"/>
      <c r="S4147" s="443"/>
      <c r="T4147" s="441"/>
      <c r="U4147" s="444"/>
      <c r="V4147" s="438"/>
      <c r="W4147" s="443"/>
      <c r="X4147" s="443"/>
      <c r="Y4147" s="441"/>
      <c r="Z4147" s="445"/>
      <c r="AA4147" s="441"/>
      <c r="AB4147" s="443"/>
      <c r="AC4147" s="441"/>
      <c r="AD4147" s="444"/>
      <c r="AG4147" s="441"/>
      <c r="AH4147" s="441"/>
      <c r="AI4147" s="443"/>
      <c r="AL4147" s="441"/>
      <c r="AN4147" s="441"/>
      <c r="AO4147" s="443"/>
      <c r="AP4147" s="441"/>
      <c r="AQ4147" s="441"/>
      <c r="AR4147" s="441"/>
      <c r="AS4147" s="441"/>
      <c r="AT4147" s="441"/>
      <c r="AU4147" s="441"/>
      <c r="AV4147" s="443"/>
      <c r="AW4147" s="442"/>
      <c r="AY4147" s="441"/>
      <c r="BC4147" s="441"/>
      <c r="BD4147" s="441"/>
      <c r="BE4147" s="441"/>
      <c r="BF4147" s="441"/>
      <c r="BG4147" s="441"/>
      <c r="BH4147" s="441"/>
      <c r="BI4147" s="441"/>
      <c r="BJ4147" s="441"/>
      <c r="BK4147" s="441"/>
    </row>
    <row r="4148" spans="1:63" x14ac:dyDescent="0.25">
      <c r="A4148" s="443"/>
      <c r="B4148" s="438"/>
      <c r="C4148" s="441"/>
      <c r="D4148" s="441"/>
      <c r="E4148" s="441"/>
      <c r="I4148" s="442"/>
      <c r="Q4148" s="443"/>
      <c r="S4148" s="443"/>
      <c r="T4148" s="441"/>
      <c r="U4148" s="444"/>
      <c r="V4148" s="438"/>
      <c r="W4148" s="443"/>
      <c r="X4148" s="443"/>
      <c r="Y4148" s="441"/>
      <c r="Z4148" s="445"/>
      <c r="AA4148" s="441"/>
      <c r="AB4148" s="443"/>
      <c r="AC4148" s="441"/>
      <c r="AD4148" s="444"/>
      <c r="AG4148" s="441"/>
      <c r="AH4148" s="441"/>
      <c r="AI4148" s="443"/>
      <c r="AL4148" s="441"/>
      <c r="AN4148" s="441"/>
      <c r="AO4148" s="443"/>
      <c r="AP4148" s="441"/>
      <c r="AQ4148" s="441"/>
      <c r="AR4148" s="441"/>
      <c r="AS4148" s="441"/>
      <c r="AT4148" s="441"/>
      <c r="AU4148" s="441"/>
      <c r="AV4148" s="443"/>
      <c r="AW4148" s="442"/>
      <c r="AY4148" s="441"/>
      <c r="BC4148" s="441"/>
      <c r="BD4148" s="441"/>
      <c r="BE4148" s="441"/>
      <c r="BF4148" s="441"/>
      <c r="BG4148" s="441"/>
      <c r="BH4148" s="441"/>
      <c r="BI4148" s="441"/>
      <c r="BJ4148" s="441"/>
      <c r="BK4148" s="441"/>
    </row>
    <row r="4149" spans="1:63" x14ac:dyDescent="0.25">
      <c r="A4149" s="443"/>
      <c r="B4149" s="438"/>
      <c r="C4149" s="441"/>
      <c r="D4149" s="441"/>
      <c r="E4149" s="441"/>
      <c r="I4149" s="442"/>
      <c r="Q4149" s="443"/>
      <c r="S4149" s="443"/>
      <c r="T4149" s="441"/>
      <c r="U4149" s="444"/>
      <c r="V4149" s="438"/>
      <c r="W4149" s="443"/>
      <c r="X4149" s="443"/>
      <c r="Y4149" s="441"/>
      <c r="Z4149" s="445"/>
      <c r="AA4149" s="441"/>
      <c r="AB4149" s="443"/>
      <c r="AC4149" s="441"/>
      <c r="AD4149" s="444"/>
      <c r="AG4149" s="441"/>
      <c r="AH4149" s="441"/>
      <c r="AI4149" s="443"/>
      <c r="AL4149" s="441"/>
      <c r="AN4149" s="441"/>
      <c r="AO4149" s="443"/>
      <c r="AP4149" s="441"/>
      <c r="AQ4149" s="441"/>
      <c r="AR4149" s="441"/>
      <c r="AS4149" s="441"/>
      <c r="AT4149" s="441"/>
      <c r="AU4149" s="441"/>
      <c r="AV4149" s="443"/>
      <c r="AW4149" s="442"/>
      <c r="AY4149" s="441"/>
      <c r="BC4149" s="441"/>
      <c r="BD4149" s="441"/>
      <c r="BE4149" s="441"/>
      <c r="BF4149" s="441"/>
      <c r="BG4149" s="441"/>
      <c r="BH4149" s="441"/>
      <c r="BI4149" s="441"/>
      <c r="BJ4149" s="441"/>
      <c r="BK4149" s="441"/>
    </row>
    <row r="4150" spans="1:63" x14ac:dyDescent="0.25">
      <c r="A4150" s="443"/>
      <c r="B4150" s="438"/>
      <c r="C4150" s="441"/>
      <c r="D4150" s="441"/>
      <c r="E4150" s="441"/>
      <c r="I4150" s="442"/>
      <c r="Q4150" s="443"/>
      <c r="S4150" s="443"/>
      <c r="T4150" s="441"/>
      <c r="U4150" s="444"/>
      <c r="V4150" s="438"/>
      <c r="W4150" s="443"/>
      <c r="X4150" s="443"/>
      <c r="Y4150" s="441"/>
      <c r="Z4150" s="445"/>
      <c r="AA4150" s="441"/>
      <c r="AB4150" s="443"/>
      <c r="AC4150" s="441"/>
      <c r="AD4150" s="444"/>
      <c r="AG4150" s="441"/>
      <c r="AH4150" s="441"/>
      <c r="AI4150" s="443"/>
      <c r="AL4150" s="441"/>
      <c r="AN4150" s="441"/>
      <c r="AO4150" s="443"/>
      <c r="AP4150" s="441"/>
      <c r="AQ4150" s="441"/>
      <c r="AR4150" s="441"/>
      <c r="AS4150" s="441"/>
      <c r="AT4150" s="441"/>
      <c r="AU4150" s="441"/>
      <c r="AV4150" s="443"/>
      <c r="AW4150" s="442"/>
      <c r="AY4150" s="441"/>
      <c r="BC4150" s="441"/>
      <c r="BD4150" s="441"/>
      <c r="BE4150" s="441"/>
      <c r="BF4150" s="441"/>
      <c r="BG4150" s="441"/>
      <c r="BH4150" s="441"/>
      <c r="BI4150" s="441"/>
      <c r="BJ4150" s="441"/>
      <c r="BK4150" s="441"/>
    </row>
    <row r="4151" spans="1:63" x14ac:dyDescent="0.25">
      <c r="A4151" s="443"/>
      <c r="B4151" s="438"/>
      <c r="C4151" s="441"/>
      <c r="D4151" s="441"/>
      <c r="E4151" s="441"/>
      <c r="I4151" s="442"/>
      <c r="Q4151" s="443"/>
      <c r="S4151" s="443"/>
      <c r="T4151" s="441"/>
      <c r="U4151" s="444"/>
      <c r="V4151" s="438"/>
      <c r="W4151" s="443"/>
      <c r="X4151" s="443"/>
      <c r="Y4151" s="441"/>
      <c r="Z4151" s="445"/>
      <c r="AA4151" s="441"/>
      <c r="AB4151" s="443"/>
      <c r="AC4151" s="441"/>
      <c r="AD4151" s="444"/>
      <c r="AG4151" s="441"/>
      <c r="AH4151" s="441"/>
      <c r="AI4151" s="443"/>
      <c r="AL4151" s="441"/>
      <c r="AN4151" s="441"/>
      <c r="AO4151" s="443"/>
      <c r="AP4151" s="441"/>
      <c r="AQ4151" s="441"/>
      <c r="AR4151" s="441"/>
      <c r="AS4151" s="441"/>
      <c r="AT4151" s="441"/>
      <c r="AU4151" s="441"/>
      <c r="AV4151" s="443"/>
      <c r="AW4151" s="442"/>
      <c r="AY4151" s="441"/>
      <c r="BC4151" s="441"/>
      <c r="BD4151" s="441"/>
      <c r="BE4151" s="441"/>
      <c r="BF4151" s="441"/>
      <c r="BG4151" s="441"/>
      <c r="BH4151" s="441"/>
      <c r="BI4151" s="441"/>
      <c r="BJ4151" s="441"/>
      <c r="BK4151" s="441"/>
    </row>
    <row r="4152" spans="1:63" x14ac:dyDescent="0.25">
      <c r="A4152" s="443"/>
      <c r="B4152" s="438"/>
      <c r="C4152" s="441"/>
      <c r="D4152" s="441"/>
      <c r="E4152" s="441"/>
      <c r="I4152" s="442"/>
      <c r="Q4152" s="443"/>
      <c r="S4152" s="443"/>
      <c r="T4152" s="441"/>
      <c r="U4152" s="444"/>
      <c r="V4152" s="438"/>
      <c r="W4152" s="443"/>
      <c r="X4152" s="443"/>
      <c r="Y4152" s="441"/>
      <c r="Z4152" s="445"/>
      <c r="AA4152" s="441"/>
      <c r="AB4152" s="443"/>
      <c r="AC4152" s="441"/>
      <c r="AD4152" s="444"/>
      <c r="AG4152" s="441"/>
      <c r="AH4152" s="441"/>
      <c r="AI4152" s="443"/>
      <c r="AL4152" s="441"/>
      <c r="AN4152" s="441"/>
      <c r="AO4152" s="443"/>
      <c r="AP4152" s="441"/>
      <c r="AQ4152" s="441"/>
      <c r="AR4152" s="441"/>
      <c r="AS4152" s="441"/>
      <c r="AT4152" s="441"/>
      <c r="AU4152" s="441"/>
      <c r="AV4152" s="443"/>
      <c r="AW4152" s="442"/>
      <c r="AY4152" s="441"/>
      <c r="BC4152" s="441"/>
      <c r="BD4152" s="441"/>
      <c r="BE4152" s="441"/>
      <c r="BF4152" s="441"/>
      <c r="BG4152" s="441"/>
      <c r="BH4152" s="441"/>
      <c r="BI4152" s="441"/>
      <c r="BJ4152" s="441"/>
      <c r="BK4152" s="441"/>
    </row>
    <row r="4153" spans="1:63" x14ac:dyDescent="0.25">
      <c r="A4153" s="443"/>
      <c r="B4153" s="438"/>
      <c r="C4153" s="441"/>
      <c r="D4153" s="441"/>
      <c r="E4153" s="441"/>
      <c r="I4153" s="442"/>
      <c r="Q4153" s="443"/>
      <c r="S4153" s="443"/>
      <c r="T4153" s="441"/>
      <c r="U4153" s="444"/>
      <c r="V4153" s="438"/>
      <c r="W4153" s="443"/>
      <c r="X4153" s="443"/>
      <c r="Y4153" s="441"/>
      <c r="Z4153" s="445"/>
      <c r="AA4153" s="441"/>
      <c r="AB4153" s="443"/>
      <c r="AC4153" s="441"/>
      <c r="AD4153" s="444"/>
      <c r="AG4153" s="441"/>
      <c r="AH4153" s="441"/>
      <c r="AI4153" s="443"/>
      <c r="AL4153" s="441"/>
      <c r="AN4153" s="441"/>
      <c r="AO4153" s="443"/>
      <c r="AP4153" s="441"/>
      <c r="AQ4153" s="441"/>
      <c r="AR4153" s="441"/>
      <c r="AS4153" s="441"/>
      <c r="AT4153" s="441"/>
      <c r="AU4153" s="441"/>
      <c r="AV4153" s="443"/>
      <c r="AW4153" s="442"/>
      <c r="AY4153" s="441"/>
      <c r="BC4153" s="441"/>
      <c r="BD4153" s="441"/>
      <c r="BE4153" s="441"/>
      <c r="BF4153" s="441"/>
      <c r="BG4153" s="441"/>
      <c r="BH4153" s="441"/>
      <c r="BI4153" s="441"/>
      <c r="BJ4153" s="441"/>
      <c r="BK4153" s="441"/>
    </row>
    <row r="4154" spans="1:63" x14ac:dyDescent="0.25">
      <c r="A4154" s="443"/>
      <c r="B4154" s="438"/>
      <c r="C4154" s="441"/>
      <c r="D4154" s="441"/>
      <c r="E4154" s="441"/>
      <c r="I4154" s="442"/>
      <c r="Q4154" s="443"/>
      <c r="S4154" s="443"/>
      <c r="T4154" s="441"/>
      <c r="U4154" s="444"/>
      <c r="V4154" s="438"/>
      <c r="W4154" s="443"/>
      <c r="X4154" s="443"/>
      <c r="Y4154" s="441"/>
      <c r="Z4154" s="445"/>
      <c r="AA4154" s="441"/>
      <c r="AB4154" s="443"/>
      <c r="AC4154" s="441"/>
      <c r="AD4154" s="444"/>
      <c r="AG4154" s="441"/>
      <c r="AH4154" s="441"/>
      <c r="AI4154" s="443"/>
      <c r="AL4154" s="441"/>
      <c r="AN4154" s="441"/>
      <c r="AO4154" s="443"/>
      <c r="AP4154" s="441"/>
      <c r="AQ4154" s="441"/>
      <c r="AR4154" s="441"/>
      <c r="AS4154" s="441"/>
      <c r="AT4154" s="441"/>
      <c r="AU4154" s="441"/>
      <c r="AV4154" s="443"/>
      <c r="AW4154" s="442"/>
      <c r="AY4154" s="441"/>
      <c r="BC4154" s="441"/>
      <c r="BD4154" s="441"/>
      <c r="BE4154" s="441"/>
      <c r="BF4154" s="441"/>
      <c r="BG4154" s="441"/>
      <c r="BH4154" s="441"/>
      <c r="BI4154" s="441"/>
      <c r="BJ4154" s="441"/>
      <c r="BK4154" s="441"/>
    </row>
    <row r="4155" spans="1:63" x14ac:dyDescent="0.25">
      <c r="A4155" s="443"/>
      <c r="B4155" s="438"/>
      <c r="C4155" s="441"/>
      <c r="D4155" s="441"/>
      <c r="E4155" s="441"/>
      <c r="I4155" s="442"/>
      <c r="Q4155" s="443"/>
      <c r="S4155" s="443"/>
      <c r="T4155" s="441"/>
      <c r="U4155" s="444"/>
      <c r="V4155" s="438"/>
      <c r="W4155" s="443"/>
      <c r="X4155" s="443"/>
      <c r="Y4155" s="441"/>
      <c r="Z4155" s="445"/>
      <c r="AA4155" s="441"/>
      <c r="AB4155" s="443"/>
      <c r="AC4155" s="441"/>
      <c r="AD4155" s="444"/>
      <c r="AG4155" s="441"/>
      <c r="AH4155" s="441"/>
      <c r="AI4155" s="443"/>
      <c r="AL4155" s="441"/>
      <c r="AN4155" s="441"/>
      <c r="AO4155" s="443"/>
      <c r="AP4155" s="441"/>
      <c r="AQ4155" s="441"/>
      <c r="AR4155" s="441"/>
      <c r="AS4155" s="441"/>
      <c r="AT4155" s="441"/>
      <c r="AU4155" s="441"/>
      <c r="AV4155" s="443"/>
      <c r="AW4155" s="442"/>
      <c r="AY4155" s="441"/>
      <c r="BC4155" s="441"/>
      <c r="BD4155" s="441"/>
      <c r="BE4155" s="441"/>
      <c r="BF4155" s="441"/>
      <c r="BG4155" s="441"/>
      <c r="BH4155" s="441"/>
      <c r="BI4155" s="441"/>
      <c r="BJ4155" s="441"/>
      <c r="BK4155" s="441"/>
    </row>
    <row r="4156" spans="1:63" x14ac:dyDescent="0.25">
      <c r="A4156" s="443"/>
      <c r="B4156" s="438"/>
      <c r="C4156" s="441"/>
      <c r="D4156" s="441"/>
      <c r="E4156" s="441"/>
      <c r="I4156" s="442"/>
      <c r="Q4156" s="443"/>
      <c r="S4156" s="443"/>
      <c r="T4156" s="441"/>
      <c r="U4156" s="444"/>
      <c r="V4156" s="438"/>
      <c r="W4156" s="443"/>
      <c r="X4156" s="443"/>
      <c r="Y4156" s="441"/>
      <c r="Z4156" s="445"/>
      <c r="AA4156" s="441"/>
      <c r="AB4156" s="443"/>
      <c r="AC4156" s="441"/>
      <c r="AD4156" s="444"/>
      <c r="AG4156" s="441"/>
      <c r="AH4156" s="441"/>
      <c r="AI4156" s="443"/>
      <c r="AL4156" s="441"/>
      <c r="AN4156" s="441"/>
      <c r="AO4156" s="443"/>
      <c r="AP4156" s="441"/>
      <c r="AQ4156" s="441"/>
      <c r="AR4156" s="441"/>
      <c r="AS4156" s="441"/>
      <c r="AT4156" s="441"/>
      <c r="AU4156" s="441"/>
      <c r="AV4156" s="443"/>
      <c r="AW4156" s="442"/>
      <c r="AY4156" s="441"/>
      <c r="BC4156" s="441"/>
      <c r="BD4156" s="441"/>
      <c r="BE4156" s="441"/>
      <c r="BF4156" s="441"/>
      <c r="BG4156" s="441"/>
      <c r="BH4156" s="441"/>
      <c r="BI4156" s="441"/>
      <c r="BJ4156" s="441"/>
      <c r="BK4156" s="441"/>
    </row>
    <row r="4157" spans="1:63" x14ac:dyDescent="0.25">
      <c r="A4157" s="443"/>
      <c r="B4157" s="438"/>
      <c r="C4157" s="441"/>
      <c r="D4157" s="441"/>
      <c r="E4157" s="441"/>
      <c r="I4157" s="442"/>
      <c r="Q4157" s="443"/>
      <c r="S4157" s="443"/>
      <c r="T4157" s="441"/>
      <c r="U4157" s="444"/>
      <c r="V4157" s="438"/>
      <c r="W4157" s="443"/>
      <c r="X4157" s="443"/>
      <c r="Y4157" s="441"/>
      <c r="Z4157" s="445"/>
      <c r="AA4157" s="441"/>
      <c r="AB4157" s="443"/>
      <c r="AC4157" s="441"/>
      <c r="AD4157" s="444"/>
      <c r="AG4157" s="441"/>
      <c r="AH4157" s="441"/>
      <c r="AI4157" s="443"/>
      <c r="AL4157" s="441"/>
      <c r="AN4157" s="441"/>
      <c r="AO4157" s="443"/>
      <c r="AP4157" s="441"/>
      <c r="AQ4157" s="441"/>
      <c r="AR4157" s="441"/>
      <c r="AS4157" s="441"/>
      <c r="AT4157" s="441"/>
      <c r="AU4157" s="441"/>
      <c r="AV4157" s="443"/>
      <c r="AW4157" s="442"/>
      <c r="AY4157" s="441"/>
      <c r="BC4157" s="441"/>
      <c r="BD4157" s="441"/>
      <c r="BE4157" s="441"/>
      <c r="BF4157" s="441"/>
      <c r="BG4157" s="441"/>
      <c r="BH4157" s="441"/>
      <c r="BI4157" s="441"/>
      <c r="BJ4157" s="441"/>
      <c r="BK4157" s="441"/>
    </row>
    <row r="4158" spans="1:63" x14ac:dyDescent="0.25">
      <c r="A4158" s="443"/>
      <c r="B4158" s="438"/>
      <c r="C4158" s="441"/>
      <c r="D4158" s="441"/>
      <c r="E4158" s="441"/>
      <c r="I4158" s="442"/>
      <c r="Q4158" s="443"/>
      <c r="S4158" s="443"/>
      <c r="T4158" s="441"/>
      <c r="U4158" s="444"/>
      <c r="V4158" s="438"/>
      <c r="W4158" s="443"/>
      <c r="X4158" s="443"/>
      <c r="Y4158" s="441"/>
      <c r="Z4158" s="445"/>
      <c r="AA4158" s="441"/>
      <c r="AB4158" s="443"/>
      <c r="AC4158" s="441"/>
      <c r="AD4158" s="444"/>
      <c r="AG4158" s="441"/>
      <c r="AH4158" s="441"/>
      <c r="AI4158" s="443"/>
      <c r="AL4158" s="441"/>
      <c r="AN4158" s="441"/>
      <c r="AO4158" s="443"/>
      <c r="AP4158" s="441"/>
      <c r="AQ4158" s="441"/>
      <c r="AR4158" s="441"/>
      <c r="AS4158" s="441"/>
      <c r="AT4158" s="441"/>
      <c r="AU4158" s="441"/>
      <c r="AV4158" s="443"/>
      <c r="AW4158" s="442"/>
      <c r="AY4158" s="441"/>
      <c r="BC4158" s="441"/>
      <c r="BD4158" s="441"/>
      <c r="BE4158" s="441"/>
      <c r="BF4158" s="441"/>
      <c r="BG4158" s="441"/>
      <c r="BH4158" s="441"/>
      <c r="BI4158" s="441"/>
      <c r="BJ4158" s="441"/>
      <c r="BK4158" s="441"/>
    </row>
    <row r="4159" spans="1:63" x14ac:dyDescent="0.25">
      <c r="A4159" s="443"/>
      <c r="B4159" s="438"/>
      <c r="C4159" s="441"/>
      <c r="D4159" s="441"/>
      <c r="E4159" s="441"/>
      <c r="I4159" s="442"/>
      <c r="Q4159" s="443"/>
      <c r="S4159" s="443"/>
      <c r="T4159" s="441"/>
      <c r="U4159" s="444"/>
      <c r="V4159" s="438"/>
      <c r="W4159" s="443"/>
      <c r="X4159" s="443"/>
      <c r="Y4159" s="441"/>
      <c r="Z4159" s="445"/>
      <c r="AA4159" s="441"/>
      <c r="AB4159" s="443"/>
      <c r="AC4159" s="441"/>
      <c r="AD4159" s="444"/>
      <c r="AG4159" s="441"/>
      <c r="AH4159" s="441"/>
      <c r="AI4159" s="443"/>
      <c r="AL4159" s="441"/>
      <c r="AN4159" s="441"/>
      <c r="AO4159" s="443"/>
      <c r="AP4159" s="441"/>
      <c r="AQ4159" s="441"/>
      <c r="AR4159" s="441"/>
      <c r="AS4159" s="441"/>
      <c r="AT4159" s="441"/>
      <c r="AU4159" s="441"/>
      <c r="AV4159" s="443"/>
      <c r="AW4159" s="442"/>
      <c r="AY4159" s="441"/>
      <c r="BC4159" s="441"/>
      <c r="BD4159" s="441"/>
      <c r="BE4159" s="441"/>
      <c r="BF4159" s="441"/>
      <c r="BG4159" s="441"/>
      <c r="BH4159" s="441"/>
      <c r="BI4159" s="441"/>
      <c r="BJ4159" s="441"/>
      <c r="BK4159" s="441"/>
    </row>
    <row r="4160" spans="1:63" x14ac:dyDescent="0.25">
      <c r="A4160" s="443"/>
      <c r="B4160" s="438"/>
      <c r="C4160" s="441"/>
      <c r="D4160" s="441"/>
      <c r="E4160" s="441"/>
      <c r="I4160" s="442"/>
      <c r="Q4160" s="443"/>
      <c r="S4160" s="443"/>
      <c r="T4160" s="441"/>
      <c r="U4160" s="444"/>
      <c r="V4160" s="438"/>
      <c r="W4160" s="443"/>
      <c r="X4160" s="443"/>
      <c r="Y4160" s="441"/>
      <c r="Z4160" s="445"/>
      <c r="AA4160" s="441"/>
      <c r="AB4160" s="443"/>
      <c r="AC4160" s="441"/>
      <c r="AD4160" s="444"/>
      <c r="AG4160" s="441"/>
      <c r="AH4160" s="441"/>
      <c r="AI4160" s="443"/>
      <c r="AL4160" s="441"/>
      <c r="AN4160" s="441"/>
      <c r="AO4160" s="443"/>
      <c r="AP4160" s="441"/>
      <c r="AQ4160" s="441"/>
      <c r="AR4160" s="441"/>
      <c r="AS4160" s="441"/>
      <c r="AT4160" s="441"/>
      <c r="AU4160" s="441"/>
      <c r="AV4160" s="443"/>
      <c r="AW4160" s="442"/>
      <c r="AY4160" s="441"/>
      <c r="BC4160" s="441"/>
      <c r="BD4160" s="441"/>
      <c r="BE4160" s="441"/>
      <c r="BF4160" s="441"/>
      <c r="BG4160" s="441"/>
      <c r="BH4160" s="441"/>
      <c r="BI4160" s="441"/>
      <c r="BJ4160" s="441"/>
      <c r="BK4160" s="441"/>
    </row>
    <row r="4161" spans="1:63" x14ac:dyDescent="0.25">
      <c r="A4161" s="443"/>
      <c r="B4161" s="438"/>
      <c r="C4161" s="441"/>
      <c r="D4161" s="441"/>
      <c r="E4161" s="441"/>
      <c r="I4161" s="442"/>
      <c r="Q4161" s="443"/>
      <c r="S4161" s="443"/>
      <c r="T4161" s="441"/>
      <c r="U4161" s="444"/>
      <c r="V4161" s="438"/>
      <c r="W4161" s="443"/>
      <c r="X4161" s="443"/>
      <c r="Y4161" s="441"/>
      <c r="Z4161" s="445"/>
      <c r="AA4161" s="441"/>
      <c r="AB4161" s="443"/>
      <c r="AC4161" s="441"/>
      <c r="AD4161" s="444"/>
      <c r="AG4161" s="441"/>
      <c r="AH4161" s="441"/>
      <c r="AI4161" s="443"/>
      <c r="AL4161" s="441"/>
      <c r="AN4161" s="441"/>
      <c r="AO4161" s="443"/>
      <c r="AP4161" s="441"/>
      <c r="AQ4161" s="441"/>
      <c r="AR4161" s="441"/>
      <c r="AS4161" s="441"/>
      <c r="AT4161" s="441"/>
      <c r="AU4161" s="441"/>
      <c r="AV4161" s="443"/>
      <c r="AW4161" s="442"/>
      <c r="AY4161" s="441"/>
      <c r="BC4161" s="441"/>
      <c r="BD4161" s="441"/>
      <c r="BE4161" s="441"/>
      <c r="BF4161" s="441"/>
      <c r="BG4161" s="441"/>
      <c r="BH4161" s="441"/>
      <c r="BI4161" s="441"/>
      <c r="BJ4161" s="441"/>
      <c r="BK4161" s="441"/>
    </row>
    <row r="4162" spans="1:63" x14ac:dyDescent="0.25">
      <c r="A4162" s="443"/>
      <c r="B4162" s="438"/>
      <c r="C4162" s="441"/>
      <c r="D4162" s="441"/>
      <c r="E4162" s="441"/>
      <c r="I4162" s="442"/>
      <c r="Q4162" s="443"/>
      <c r="S4162" s="443"/>
      <c r="T4162" s="441"/>
      <c r="U4162" s="444"/>
      <c r="V4162" s="438"/>
      <c r="W4162" s="443"/>
      <c r="X4162" s="443"/>
      <c r="Y4162" s="441"/>
      <c r="Z4162" s="445"/>
      <c r="AA4162" s="441"/>
      <c r="AB4162" s="443"/>
      <c r="AC4162" s="441"/>
      <c r="AD4162" s="444"/>
      <c r="AG4162" s="441"/>
      <c r="AH4162" s="441"/>
      <c r="AI4162" s="443"/>
      <c r="AL4162" s="441"/>
      <c r="AN4162" s="441"/>
      <c r="AO4162" s="443"/>
      <c r="AP4162" s="441"/>
      <c r="AQ4162" s="441"/>
      <c r="AR4162" s="441"/>
      <c r="AS4162" s="441"/>
      <c r="AT4162" s="441"/>
      <c r="AU4162" s="441"/>
      <c r="AV4162" s="443"/>
      <c r="AW4162" s="442"/>
      <c r="AY4162" s="441"/>
      <c r="BC4162" s="441"/>
      <c r="BD4162" s="441"/>
      <c r="BE4162" s="441"/>
      <c r="BF4162" s="441"/>
      <c r="BG4162" s="441"/>
      <c r="BH4162" s="441"/>
      <c r="BI4162" s="441"/>
      <c r="BJ4162" s="441"/>
      <c r="BK4162" s="441"/>
    </row>
    <row r="4163" spans="1:63" x14ac:dyDescent="0.25">
      <c r="A4163" s="443"/>
      <c r="B4163" s="438"/>
      <c r="C4163" s="441"/>
      <c r="D4163" s="441"/>
      <c r="E4163" s="441"/>
      <c r="I4163" s="442"/>
      <c r="Q4163" s="443"/>
      <c r="S4163" s="443"/>
      <c r="T4163" s="441"/>
      <c r="U4163" s="444"/>
      <c r="V4163" s="438"/>
      <c r="W4163" s="443"/>
      <c r="X4163" s="443"/>
      <c r="Y4163" s="441"/>
      <c r="Z4163" s="445"/>
      <c r="AA4163" s="441"/>
      <c r="AB4163" s="443"/>
      <c r="AC4163" s="441"/>
      <c r="AD4163" s="444"/>
      <c r="AG4163" s="441"/>
      <c r="AH4163" s="441"/>
      <c r="AI4163" s="443"/>
      <c r="AL4163" s="441"/>
      <c r="AN4163" s="441"/>
      <c r="AO4163" s="443"/>
      <c r="AP4163" s="441"/>
      <c r="AQ4163" s="441"/>
      <c r="AR4163" s="441"/>
      <c r="AS4163" s="441"/>
      <c r="AT4163" s="441"/>
      <c r="AU4163" s="441"/>
      <c r="AV4163" s="443"/>
      <c r="AW4163" s="442"/>
      <c r="AY4163" s="441"/>
      <c r="BC4163" s="441"/>
      <c r="BD4163" s="441"/>
      <c r="BE4163" s="441"/>
      <c r="BF4163" s="441"/>
      <c r="BG4163" s="441"/>
      <c r="BH4163" s="441"/>
      <c r="BI4163" s="441"/>
      <c r="BJ4163" s="441"/>
      <c r="BK4163" s="441"/>
    </row>
    <row r="4164" spans="1:63" x14ac:dyDescent="0.25">
      <c r="A4164" s="443"/>
      <c r="B4164" s="438"/>
      <c r="C4164" s="441"/>
      <c r="D4164" s="441"/>
      <c r="E4164" s="441"/>
      <c r="I4164" s="442"/>
      <c r="Q4164" s="443"/>
      <c r="S4164" s="443"/>
      <c r="T4164" s="441"/>
      <c r="U4164" s="444"/>
      <c r="V4164" s="438"/>
      <c r="W4164" s="443"/>
      <c r="X4164" s="443"/>
      <c r="Y4164" s="441"/>
      <c r="Z4164" s="445"/>
      <c r="AA4164" s="441"/>
      <c r="AB4164" s="443"/>
      <c r="AC4164" s="441"/>
      <c r="AD4164" s="444"/>
      <c r="AG4164" s="441"/>
      <c r="AH4164" s="441"/>
      <c r="AI4164" s="443"/>
      <c r="AL4164" s="441"/>
      <c r="AN4164" s="441"/>
      <c r="AO4164" s="443"/>
      <c r="AP4164" s="441"/>
      <c r="AQ4164" s="441"/>
      <c r="AR4164" s="441"/>
      <c r="AS4164" s="441"/>
      <c r="AT4164" s="441"/>
      <c r="AU4164" s="441"/>
      <c r="AV4164" s="443"/>
      <c r="AW4164" s="442"/>
      <c r="AY4164" s="441"/>
      <c r="BC4164" s="441"/>
      <c r="BD4164" s="441"/>
      <c r="BE4164" s="441"/>
      <c r="BF4164" s="441"/>
      <c r="BG4164" s="441"/>
      <c r="BH4164" s="441"/>
      <c r="BI4164" s="441"/>
      <c r="BJ4164" s="441"/>
      <c r="BK4164" s="441"/>
    </row>
    <row r="4165" spans="1:63" x14ac:dyDescent="0.25">
      <c r="A4165" s="443"/>
      <c r="B4165" s="438"/>
      <c r="C4165" s="441"/>
      <c r="D4165" s="441"/>
      <c r="E4165" s="441"/>
      <c r="I4165" s="442"/>
      <c r="Q4165" s="443"/>
      <c r="S4165" s="443"/>
      <c r="T4165" s="441"/>
      <c r="U4165" s="444"/>
      <c r="V4165" s="438"/>
      <c r="W4165" s="443"/>
      <c r="X4165" s="443"/>
      <c r="Y4165" s="441"/>
      <c r="Z4165" s="445"/>
      <c r="AA4165" s="441"/>
      <c r="AB4165" s="443"/>
      <c r="AC4165" s="441"/>
      <c r="AD4165" s="444"/>
      <c r="AG4165" s="441"/>
      <c r="AH4165" s="441"/>
      <c r="AI4165" s="443"/>
      <c r="AL4165" s="441"/>
      <c r="AN4165" s="441"/>
      <c r="AO4165" s="443"/>
      <c r="AP4165" s="441"/>
      <c r="AQ4165" s="441"/>
      <c r="AR4165" s="441"/>
      <c r="AS4165" s="441"/>
      <c r="AT4165" s="441"/>
      <c r="AU4165" s="441"/>
      <c r="AV4165" s="443"/>
      <c r="AW4165" s="442"/>
      <c r="AY4165" s="441"/>
      <c r="BC4165" s="441"/>
      <c r="BD4165" s="441"/>
      <c r="BE4165" s="441"/>
      <c r="BF4165" s="441"/>
      <c r="BG4165" s="441"/>
      <c r="BH4165" s="441"/>
      <c r="BI4165" s="441"/>
      <c r="BJ4165" s="441"/>
      <c r="BK4165" s="441"/>
    </row>
    <row r="4166" spans="1:63" x14ac:dyDescent="0.25">
      <c r="A4166" s="443"/>
      <c r="B4166" s="438"/>
      <c r="C4166" s="441"/>
      <c r="D4166" s="441"/>
      <c r="E4166" s="441"/>
      <c r="I4166" s="442"/>
      <c r="Q4166" s="443"/>
      <c r="S4166" s="443"/>
      <c r="T4166" s="441"/>
      <c r="U4166" s="444"/>
      <c r="V4166" s="438"/>
      <c r="W4166" s="443"/>
      <c r="X4166" s="443"/>
      <c r="Y4166" s="441"/>
      <c r="Z4166" s="445"/>
      <c r="AA4166" s="441"/>
      <c r="AB4166" s="443"/>
      <c r="AC4166" s="441"/>
      <c r="AD4166" s="444"/>
      <c r="AG4166" s="441"/>
      <c r="AH4166" s="441"/>
      <c r="AI4166" s="443"/>
      <c r="AL4166" s="441"/>
      <c r="AN4166" s="441"/>
      <c r="AO4166" s="443"/>
      <c r="AP4166" s="441"/>
      <c r="AQ4166" s="441"/>
      <c r="AR4166" s="441"/>
      <c r="AS4166" s="441"/>
      <c r="AT4166" s="441"/>
      <c r="AU4166" s="441"/>
      <c r="AV4166" s="443"/>
      <c r="AW4166" s="442"/>
      <c r="AY4166" s="441"/>
      <c r="BC4166" s="441"/>
      <c r="BD4166" s="441"/>
      <c r="BE4166" s="441"/>
      <c r="BF4166" s="441"/>
      <c r="BG4166" s="441"/>
      <c r="BH4166" s="441"/>
      <c r="BI4166" s="441"/>
      <c r="BJ4166" s="441"/>
      <c r="BK4166" s="441"/>
    </row>
    <row r="4167" spans="1:63" x14ac:dyDescent="0.25">
      <c r="A4167" s="443"/>
      <c r="B4167" s="438"/>
      <c r="C4167" s="441"/>
      <c r="D4167" s="441"/>
      <c r="E4167" s="441"/>
      <c r="I4167" s="442"/>
      <c r="Q4167" s="443"/>
      <c r="S4167" s="443"/>
      <c r="T4167" s="441"/>
      <c r="U4167" s="444"/>
      <c r="V4167" s="438"/>
      <c r="W4167" s="443"/>
      <c r="X4167" s="443"/>
      <c r="Y4167" s="441"/>
      <c r="Z4167" s="445"/>
      <c r="AA4167" s="441"/>
      <c r="AB4167" s="443"/>
      <c r="AC4167" s="441"/>
      <c r="AD4167" s="444"/>
      <c r="AG4167" s="441"/>
      <c r="AH4167" s="441"/>
      <c r="AI4167" s="443"/>
      <c r="AL4167" s="441"/>
      <c r="AN4167" s="441"/>
      <c r="AO4167" s="443"/>
      <c r="AP4167" s="441"/>
      <c r="AQ4167" s="441"/>
      <c r="AR4167" s="441"/>
      <c r="AS4167" s="441"/>
      <c r="AT4167" s="441"/>
      <c r="AU4167" s="441"/>
      <c r="AV4167" s="443"/>
      <c r="AW4167" s="442"/>
      <c r="AY4167" s="441"/>
      <c r="BC4167" s="441"/>
      <c r="BD4167" s="441"/>
      <c r="BE4167" s="441"/>
      <c r="BF4167" s="441"/>
      <c r="BG4167" s="441"/>
      <c r="BH4167" s="441"/>
      <c r="BI4167" s="441"/>
      <c r="BJ4167" s="441"/>
      <c r="BK4167" s="441"/>
    </row>
    <row r="4168" spans="1:63" x14ac:dyDescent="0.25">
      <c r="A4168" s="443"/>
      <c r="B4168" s="438"/>
      <c r="C4168" s="441"/>
      <c r="D4168" s="441"/>
      <c r="E4168" s="441"/>
      <c r="I4168" s="442"/>
      <c r="Q4168" s="443"/>
      <c r="S4168" s="443"/>
      <c r="T4168" s="441"/>
      <c r="U4168" s="444"/>
      <c r="V4168" s="438"/>
      <c r="W4168" s="443"/>
      <c r="X4168" s="443"/>
      <c r="Y4168" s="441"/>
      <c r="Z4168" s="445"/>
      <c r="AA4168" s="441"/>
      <c r="AB4168" s="443"/>
      <c r="AC4168" s="441"/>
      <c r="AD4168" s="444"/>
      <c r="AG4168" s="441"/>
      <c r="AH4168" s="441"/>
      <c r="AI4168" s="443"/>
      <c r="AL4168" s="441"/>
      <c r="AN4168" s="441"/>
      <c r="AO4168" s="443"/>
      <c r="AP4168" s="441"/>
      <c r="AQ4168" s="441"/>
      <c r="AR4168" s="441"/>
      <c r="AS4168" s="441"/>
      <c r="AT4168" s="441"/>
      <c r="AU4168" s="441"/>
      <c r="AV4168" s="443"/>
      <c r="AW4168" s="442"/>
      <c r="AY4168" s="441"/>
      <c r="BC4168" s="441"/>
      <c r="BD4168" s="441"/>
      <c r="BE4168" s="441"/>
      <c r="BF4168" s="441"/>
      <c r="BG4168" s="441"/>
      <c r="BH4168" s="441"/>
      <c r="BI4168" s="441"/>
      <c r="BJ4168" s="441"/>
      <c r="BK4168" s="441"/>
    </row>
    <row r="4169" spans="1:63" x14ac:dyDescent="0.25">
      <c r="A4169" s="443"/>
      <c r="B4169" s="438"/>
      <c r="C4169" s="441"/>
      <c r="D4169" s="441"/>
      <c r="E4169" s="441"/>
      <c r="I4169" s="442"/>
      <c r="Q4169" s="443"/>
      <c r="S4169" s="443"/>
      <c r="T4169" s="441"/>
      <c r="U4169" s="444"/>
      <c r="V4169" s="438"/>
      <c r="W4169" s="443"/>
      <c r="X4169" s="443"/>
      <c r="Y4169" s="441"/>
      <c r="Z4169" s="445"/>
      <c r="AA4169" s="441"/>
      <c r="AB4169" s="443"/>
      <c r="AC4169" s="441"/>
      <c r="AD4169" s="444"/>
      <c r="AG4169" s="441"/>
      <c r="AH4169" s="441"/>
      <c r="AI4169" s="443"/>
      <c r="AL4169" s="441"/>
      <c r="AN4169" s="441"/>
      <c r="AO4169" s="443"/>
      <c r="AP4169" s="441"/>
      <c r="AQ4169" s="441"/>
      <c r="AR4169" s="441"/>
      <c r="AS4169" s="441"/>
      <c r="AT4169" s="441"/>
      <c r="AU4169" s="441"/>
      <c r="AV4169" s="443"/>
      <c r="AW4169" s="442"/>
      <c r="AY4169" s="441"/>
      <c r="BC4169" s="441"/>
      <c r="BD4169" s="441"/>
      <c r="BE4169" s="441"/>
      <c r="BF4169" s="441"/>
      <c r="BG4169" s="441"/>
      <c r="BH4169" s="441"/>
      <c r="BI4169" s="441"/>
      <c r="BJ4169" s="441"/>
      <c r="BK4169" s="441"/>
    </row>
    <row r="4170" spans="1:63" x14ac:dyDescent="0.25">
      <c r="A4170" s="443"/>
      <c r="B4170" s="438"/>
      <c r="C4170" s="441"/>
      <c r="D4170" s="441"/>
      <c r="E4170" s="441"/>
      <c r="I4170" s="442"/>
      <c r="Q4170" s="443"/>
      <c r="S4170" s="443"/>
      <c r="T4170" s="441"/>
      <c r="U4170" s="444"/>
      <c r="V4170" s="438"/>
      <c r="W4170" s="443"/>
      <c r="X4170" s="443"/>
      <c r="Y4170" s="441"/>
      <c r="Z4170" s="445"/>
      <c r="AA4170" s="441"/>
      <c r="AB4170" s="443"/>
      <c r="AC4170" s="441"/>
      <c r="AD4170" s="444"/>
      <c r="AG4170" s="441"/>
      <c r="AH4170" s="441"/>
      <c r="AI4170" s="443"/>
      <c r="AL4170" s="441"/>
      <c r="AN4170" s="441"/>
      <c r="AO4170" s="443"/>
      <c r="AP4170" s="441"/>
      <c r="AQ4170" s="441"/>
      <c r="AR4170" s="441"/>
      <c r="AS4170" s="441"/>
      <c r="AT4170" s="441"/>
      <c r="AU4170" s="441"/>
      <c r="AV4170" s="443"/>
      <c r="AW4170" s="442"/>
      <c r="AY4170" s="441"/>
      <c r="BC4170" s="441"/>
      <c r="BD4170" s="441"/>
      <c r="BE4170" s="441"/>
      <c r="BF4170" s="441"/>
      <c r="BG4170" s="441"/>
      <c r="BH4170" s="441"/>
      <c r="BI4170" s="441"/>
      <c r="BJ4170" s="441"/>
      <c r="BK4170" s="441"/>
    </row>
    <row r="4171" spans="1:63" x14ac:dyDescent="0.25">
      <c r="A4171" s="443"/>
      <c r="B4171" s="438"/>
      <c r="C4171" s="441"/>
      <c r="D4171" s="441"/>
      <c r="E4171" s="441"/>
      <c r="I4171" s="442"/>
      <c r="Q4171" s="443"/>
      <c r="S4171" s="443"/>
      <c r="T4171" s="441"/>
      <c r="U4171" s="444"/>
      <c r="V4171" s="438"/>
      <c r="W4171" s="443"/>
      <c r="X4171" s="443"/>
      <c r="Y4171" s="441"/>
      <c r="Z4171" s="445"/>
      <c r="AA4171" s="441"/>
      <c r="AB4171" s="443"/>
      <c r="AC4171" s="441"/>
      <c r="AD4171" s="444"/>
      <c r="AG4171" s="441"/>
      <c r="AH4171" s="441"/>
      <c r="AI4171" s="443"/>
      <c r="AL4171" s="441"/>
      <c r="AN4171" s="441"/>
      <c r="AO4171" s="443"/>
      <c r="AP4171" s="441"/>
      <c r="AQ4171" s="441"/>
      <c r="AR4171" s="441"/>
      <c r="AS4171" s="441"/>
      <c r="AT4171" s="441"/>
      <c r="AU4171" s="441"/>
      <c r="AV4171" s="443"/>
      <c r="AW4171" s="442"/>
      <c r="AY4171" s="441"/>
      <c r="BC4171" s="441"/>
      <c r="BD4171" s="441"/>
      <c r="BE4171" s="441"/>
      <c r="BF4171" s="441"/>
      <c r="BG4171" s="441"/>
      <c r="BH4171" s="441"/>
      <c r="BI4171" s="441"/>
      <c r="BJ4171" s="441"/>
      <c r="BK4171" s="441"/>
    </row>
    <row r="4172" spans="1:63" x14ac:dyDescent="0.25">
      <c r="A4172" s="443"/>
      <c r="B4172" s="438"/>
      <c r="C4172" s="441"/>
      <c r="D4172" s="441"/>
      <c r="E4172" s="441"/>
      <c r="I4172" s="442"/>
      <c r="Q4172" s="443"/>
      <c r="S4172" s="443"/>
      <c r="T4172" s="441"/>
      <c r="U4172" s="444"/>
      <c r="V4172" s="438"/>
      <c r="W4172" s="443"/>
      <c r="X4172" s="443"/>
      <c r="Y4172" s="441"/>
      <c r="Z4172" s="445"/>
      <c r="AA4172" s="441"/>
      <c r="AB4172" s="443"/>
      <c r="AC4172" s="441"/>
      <c r="AD4172" s="444"/>
      <c r="AG4172" s="441"/>
      <c r="AH4172" s="441"/>
      <c r="AI4172" s="443"/>
      <c r="AL4172" s="441"/>
      <c r="AN4172" s="441"/>
      <c r="AO4172" s="443"/>
      <c r="AP4172" s="441"/>
      <c r="AQ4172" s="441"/>
      <c r="AR4172" s="441"/>
      <c r="AS4172" s="441"/>
      <c r="AT4172" s="441"/>
      <c r="AU4172" s="441"/>
      <c r="AV4172" s="443"/>
      <c r="AW4172" s="442"/>
      <c r="AY4172" s="441"/>
      <c r="BC4172" s="441"/>
      <c r="BD4172" s="441"/>
      <c r="BE4172" s="441"/>
      <c r="BF4172" s="441"/>
      <c r="BG4172" s="441"/>
      <c r="BH4172" s="441"/>
      <c r="BI4172" s="441"/>
      <c r="BJ4172" s="441"/>
      <c r="BK4172" s="441"/>
    </row>
    <row r="4173" spans="1:63" x14ac:dyDescent="0.25">
      <c r="A4173" s="443"/>
      <c r="B4173" s="438"/>
      <c r="C4173" s="441"/>
      <c r="D4173" s="441"/>
      <c r="E4173" s="441"/>
      <c r="I4173" s="442"/>
      <c r="Q4173" s="443"/>
      <c r="S4173" s="443"/>
      <c r="T4173" s="441"/>
      <c r="U4173" s="444"/>
      <c r="V4173" s="438"/>
      <c r="W4173" s="443"/>
      <c r="X4173" s="443"/>
      <c r="Y4173" s="441"/>
      <c r="Z4173" s="445"/>
      <c r="AA4173" s="441"/>
      <c r="AB4173" s="443"/>
      <c r="AC4173" s="441"/>
      <c r="AD4173" s="444"/>
      <c r="AG4173" s="441"/>
      <c r="AH4173" s="441"/>
      <c r="AI4173" s="443"/>
      <c r="AL4173" s="441"/>
      <c r="AN4173" s="441"/>
      <c r="AO4173" s="443"/>
      <c r="AP4173" s="441"/>
      <c r="AQ4173" s="441"/>
      <c r="AR4173" s="441"/>
      <c r="AS4173" s="441"/>
      <c r="AT4173" s="441"/>
      <c r="AU4173" s="441"/>
      <c r="AV4173" s="443"/>
      <c r="AW4173" s="442"/>
      <c r="AY4173" s="441"/>
      <c r="BC4173" s="441"/>
      <c r="BD4173" s="441"/>
      <c r="BE4173" s="441"/>
      <c r="BF4173" s="441"/>
      <c r="BG4173" s="441"/>
      <c r="BH4173" s="441"/>
      <c r="BI4173" s="441"/>
      <c r="BJ4173" s="441"/>
      <c r="BK4173" s="441"/>
    </row>
    <row r="4174" spans="1:63" x14ac:dyDescent="0.25">
      <c r="A4174" s="443"/>
      <c r="B4174" s="438"/>
      <c r="C4174" s="441"/>
      <c r="D4174" s="441"/>
      <c r="E4174" s="441"/>
      <c r="I4174" s="442"/>
      <c r="Q4174" s="443"/>
      <c r="S4174" s="443"/>
      <c r="T4174" s="441"/>
      <c r="U4174" s="444"/>
      <c r="V4174" s="438"/>
      <c r="W4174" s="443"/>
      <c r="X4174" s="443"/>
      <c r="Y4174" s="441"/>
      <c r="Z4174" s="445"/>
      <c r="AA4174" s="441"/>
      <c r="AB4174" s="443"/>
      <c r="AC4174" s="441"/>
      <c r="AD4174" s="444"/>
      <c r="AG4174" s="441"/>
      <c r="AH4174" s="441"/>
      <c r="AI4174" s="443"/>
      <c r="AL4174" s="441"/>
      <c r="AN4174" s="441"/>
      <c r="AO4174" s="443"/>
      <c r="AP4174" s="441"/>
      <c r="AQ4174" s="441"/>
      <c r="AR4174" s="441"/>
      <c r="AS4174" s="441"/>
      <c r="AT4174" s="441"/>
      <c r="AU4174" s="441"/>
      <c r="AV4174" s="443"/>
      <c r="AW4174" s="442"/>
      <c r="AY4174" s="441"/>
      <c r="BC4174" s="441"/>
      <c r="BD4174" s="441"/>
      <c r="BE4174" s="441"/>
      <c r="BF4174" s="441"/>
      <c r="BG4174" s="441"/>
      <c r="BH4174" s="441"/>
      <c r="BI4174" s="441"/>
      <c r="BJ4174" s="441"/>
      <c r="BK4174" s="441"/>
    </row>
    <row r="4175" spans="1:63" x14ac:dyDescent="0.25">
      <c r="A4175" s="443"/>
      <c r="B4175" s="438"/>
      <c r="C4175" s="441"/>
      <c r="D4175" s="441"/>
      <c r="E4175" s="441"/>
      <c r="I4175" s="442"/>
      <c r="Q4175" s="443"/>
      <c r="S4175" s="443"/>
      <c r="T4175" s="441"/>
      <c r="U4175" s="444"/>
      <c r="V4175" s="438"/>
      <c r="W4175" s="443"/>
      <c r="X4175" s="443"/>
      <c r="Y4175" s="441"/>
      <c r="Z4175" s="445"/>
      <c r="AA4175" s="441"/>
      <c r="AB4175" s="443"/>
      <c r="AC4175" s="441"/>
      <c r="AD4175" s="444"/>
      <c r="AG4175" s="441"/>
      <c r="AH4175" s="441"/>
      <c r="AI4175" s="443"/>
      <c r="AL4175" s="441"/>
      <c r="AN4175" s="441"/>
      <c r="AO4175" s="443"/>
      <c r="AP4175" s="441"/>
      <c r="AQ4175" s="441"/>
      <c r="AR4175" s="441"/>
      <c r="AS4175" s="441"/>
      <c r="AT4175" s="441"/>
      <c r="AU4175" s="441"/>
      <c r="AV4175" s="443"/>
      <c r="AW4175" s="442"/>
      <c r="AY4175" s="441"/>
      <c r="BC4175" s="441"/>
      <c r="BD4175" s="441"/>
      <c r="BE4175" s="441"/>
      <c r="BF4175" s="441"/>
      <c r="BG4175" s="441"/>
      <c r="BH4175" s="441"/>
      <c r="BI4175" s="441"/>
      <c r="BJ4175" s="441"/>
      <c r="BK4175" s="441"/>
    </row>
    <row r="4176" spans="1:63" x14ac:dyDescent="0.25">
      <c r="A4176" s="443"/>
      <c r="B4176" s="438"/>
      <c r="C4176" s="441"/>
      <c r="D4176" s="441"/>
      <c r="E4176" s="441"/>
      <c r="I4176" s="442"/>
      <c r="Q4176" s="443"/>
      <c r="S4176" s="443"/>
      <c r="T4176" s="441"/>
      <c r="U4176" s="444"/>
      <c r="V4176" s="438"/>
      <c r="W4176" s="443"/>
      <c r="X4176" s="443"/>
      <c r="Y4176" s="441"/>
      <c r="Z4176" s="445"/>
      <c r="AA4176" s="441"/>
      <c r="AB4176" s="443"/>
      <c r="AC4176" s="441"/>
      <c r="AD4176" s="444"/>
      <c r="AG4176" s="441"/>
      <c r="AH4176" s="441"/>
      <c r="AI4176" s="443"/>
      <c r="AL4176" s="441"/>
      <c r="AN4176" s="441"/>
      <c r="AO4176" s="443"/>
      <c r="AP4176" s="441"/>
      <c r="AQ4176" s="441"/>
      <c r="AR4176" s="441"/>
      <c r="AS4176" s="441"/>
      <c r="AT4176" s="441"/>
      <c r="AU4176" s="441"/>
      <c r="AV4176" s="443"/>
      <c r="AW4176" s="442"/>
      <c r="AY4176" s="441"/>
      <c r="BC4176" s="441"/>
      <c r="BD4176" s="441"/>
      <c r="BE4176" s="441"/>
      <c r="BF4176" s="441"/>
      <c r="BG4176" s="441"/>
      <c r="BH4176" s="441"/>
      <c r="BI4176" s="441"/>
      <c r="BJ4176" s="441"/>
      <c r="BK4176" s="441"/>
    </row>
    <row r="4177" spans="1:63" x14ac:dyDescent="0.25">
      <c r="A4177" s="443"/>
      <c r="B4177" s="438"/>
      <c r="C4177" s="441"/>
      <c r="D4177" s="441"/>
      <c r="E4177" s="441"/>
      <c r="I4177" s="442"/>
      <c r="Q4177" s="443"/>
      <c r="S4177" s="443"/>
      <c r="T4177" s="441"/>
      <c r="U4177" s="444"/>
      <c r="V4177" s="438"/>
      <c r="W4177" s="443"/>
      <c r="X4177" s="443"/>
      <c r="Y4177" s="441"/>
      <c r="Z4177" s="445"/>
      <c r="AA4177" s="441"/>
      <c r="AB4177" s="443"/>
      <c r="AC4177" s="441"/>
      <c r="AD4177" s="444"/>
      <c r="AG4177" s="441"/>
      <c r="AH4177" s="441"/>
      <c r="AI4177" s="443"/>
      <c r="AL4177" s="441"/>
      <c r="AN4177" s="441"/>
      <c r="AO4177" s="443"/>
      <c r="AP4177" s="441"/>
      <c r="AQ4177" s="441"/>
      <c r="AR4177" s="441"/>
      <c r="AS4177" s="441"/>
      <c r="AT4177" s="441"/>
      <c r="AU4177" s="441"/>
      <c r="AV4177" s="443"/>
      <c r="AW4177" s="442"/>
      <c r="AY4177" s="441"/>
      <c r="BC4177" s="441"/>
      <c r="BD4177" s="441"/>
      <c r="BE4177" s="441"/>
      <c r="BF4177" s="441"/>
      <c r="BG4177" s="441"/>
      <c r="BH4177" s="441"/>
      <c r="BI4177" s="441"/>
      <c r="BJ4177" s="441"/>
      <c r="BK4177" s="441"/>
    </row>
    <row r="4178" spans="1:63" x14ac:dyDescent="0.25">
      <c r="A4178" s="443"/>
      <c r="B4178" s="438"/>
      <c r="C4178" s="441"/>
      <c r="D4178" s="441"/>
      <c r="E4178" s="441"/>
      <c r="I4178" s="442"/>
      <c r="Q4178" s="443"/>
      <c r="S4178" s="443"/>
      <c r="T4178" s="441"/>
      <c r="U4178" s="444"/>
      <c r="V4178" s="438"/>
      <c r="W4178" s="443"/>
      <c r="X4178" s="443"/>
      <c r="Y4178" s="441"/>
      <c r="Z4178" s="445"/>
      <c r="AA4178" s="441"/>
      <c r="AB4178" s="443"/>
      <c r="AC4178" s="441"/>
      <c r="AD4178" s="444"/>
      <c r="AG4178" s="441"/>
      <c r="AH4178" s="441"/>
      <c r="AI4178" s="443"/>
      <c r="AL4178" s="441"/>
      <c r="AN4178" s="441"/>
      <c r="AO4178" s="443"/>
      <c r="AP4178" s="441"/>
      <c r="AQ4178" s="441"/>
      <c r="AR4178" s="441"/>
      <c r="AS4178" s="441"/>
      <c r="AT4178" s="441"/>
      <c r="AU4178" s="441"/>
      <c r="AV4178" s="443"/>
      <c r="AW4178" s="442"/>
      <c r="AY4178" s="441"/>
      <c r="BC4178" s="441"/>
      <c r="BD4178" s="441"/>
      <c r="BE4178" s="441"/>
      <c r="BF4178" s="441"/>
      <c r="BG4178" s="441"/>
      <c r="BH4178" s="441"/>
      <c r="BI4178" s="441"/>
      <c r="BJ4178" s="441"/>
      <c r="BK4178" s="441"/>
    </row>
    <row r="4179" spans="1:63" x14ac:dyDescent="0.25">
      <c r="A4179" s="443"/>
      <c r="B4179" s="438"/>
      <c r="C4179" s="441"/>
      <c r="D4179" s="441"/>
      <c r="E4179" s="441"/>
      <c r="I4179" s="442"/>
      <c r="Q4179" s="443"/>
      <c r="S4179" s="443"/>
      <c r="T4179" s="441"/>
      <c r="U4179" s="444"/>
      <c r="V4179" s="438"/>
      <c r="W4179" s="443"/>
      <c r="X4179" s="443"/>
      <c r="Y4179" s="441"/>
      <c r="Z4179" s="445"/>
      <c r="AA4179" s="441"/>
      <c r="AB4179" s="443"/>
      <c r="AC4179" s="441"/>
      <c r="AD4179" s="444"/>
      <c r="AG4179" s="441"/>
      <c r="AH4179" s="441"/>
      <c r="AI4179" s="443"/>
      <c r="AL4179" s="441"/>
      <c r="AN4179" s="441"/>
      <c r="AO4179" s="443"/>
      <c r="AP4179" s="441"/>
      <c r="AQ4179" s="441"/>
      <c r="AR4179" s="441"/>
      <c r="AS4179" s="441"/>
      <c r="AT4179" s="441"/>
      <c r="AU4179" s="441"/>
      <c r="AV4179" s="443"/>
      <c r="AW4179" s="442"/>
      <c r="AY4179" s="441"/>
      <c r="BC4179" s="441"/>
      <c r="BD4179" s="441"/>
      <c r="BE4179" s="441"/>
      <c r="BF4179" s="441"/>
      <c r="BG4179" s="441"/>
      <c r="BH4179" s="441"/>
      <c r="BI4179" s="441"/>
      <c r="BJ4179" s="441"/>
      <c r="BK4179" s="441"/>
    </row>
    <row r="4180" spans="1:63" x14ac:dyDescent="0.25">
      <c r="A4180" s="443"/>
      <c r="B4180" s="438"/>
      <c r="C4180" s="441"/>
      <c r="D4180" s="441"/>
      <c r="E4180" s="441"/>
      <c r="I4180" s="442"/>
      <c r="Q4180" s="443"/>
      <c r="S4180" s="443"/>
      <c r="T4180" s="441"/>
      <c r="U4180" s="444"/>
      <c r="V4180" s="438"/>
      <c r="W4180" s="443"/>
      <c r="X4180" s="443"/>
      <c r="Y4180" s="441"/>
      <c r="Z4180" s="445"/>
      <c r="AA4180" s="441"/>
      <c r="AB4180" s="443"/>
      <c r="AC4180" s="441"/>
      <c r="AD4180" s="444"/>
      <c r="AG4180" s="441"/>
      <c r="AH4180" s="441"/>
      <c r="AI4180" s="443"/>
      <c r="AL4180" s="441"/>
      <c r="AN4180" s="441"/>
      <c r="AO4180" s="443"/>
      <c r="AP4180" s="441"/>
      <c r="AQ4180" s="441"/>
      <c r="AR4180" s="441"/>
      <c r="AS4180" s="441"/>
      <c r="AT4180" s="441"/>
      <c r="AU4180" s="441"/>
      <c r="AV4180" s="443"/>
      <c r="AW4180" s="442"/>
      <c r="AY4180" s="441"/>
      <c r="BC4180" s="441"/>
      <c r="BD4180" s="441"/>
      <c r="BE4180" s="441"/>
      <c r="BF4180" s="441"/>
      <c r="BG4180" s="441"/>
      <c r="BH4180" s="441"/>
      <c r="BI4180" s="441"/>
      <c r="BJ4180" s="441"/>
      <c r="BK4180" s="441"/>
    </row>
    <row r="4181" spans="1:63" x14ac:dyDescent="0.25">
      <c r="A4181" s="443"/>
      <c r="B4181" s="438"/>
      <c r="C4181" s="441"/>
      <c r="D4181" s="441"/>
      <c r="E4181" s="441"/>
      <c r="I4181" s="442"/>
      <c r="Q4181" s="443"/>
      <c r="S4181" s="443"/>
      <c r="T4181" s="441"/>
      <c r="U4181" s="444"/>
      <c r="V4181" s="438"/>
      <c r="W4181" s="443"/>
      <c r="X4181" s="443"/>
      <c r="Y4181" s="441"/>
      <c r="Z4181" s="445"/>
      <c r="AA4181" s="441"/>
      <c r="AB4181" s="443"/>
      <c r="AC4181" s="441"/>
      <c r="AD4181" s="444"/>
      <c r="AG4181" s="441"/>
      <c r="AH4181" s="441"/>
      <c r="AI4181" s="443"/>
      <c r="AL4181" s="441"/>
      <c r="AN4181" s="441"/>
      <c r="AO4181" s="443"/>
      <c r="AP4181" s="441"/>
      <c r="AQ4181" s="441"/>
      <c r="AR4181" s="441"/>
      <c r="AS4181" s="441"/>
      <c r="AT4181" s="441"/>
      <c r="AU4181" s="441"/>
      <c r="AV4181" s="443"/>
      <c r="AW4181" s="442"/>
      <c r="AY4181" s="441"/>
      <c r="BC4181" s="441"/>
      <c r="BD4181" s="441"/>
      <c r="BE4181" s="441"/>
      <c r="BF4181" s="441"/>
      <c r="BG4181" s="441"/>
      <c r="BH4181" s="441"/>
      <c r="BI4181" s="441"/>
      <c r="BJ4181" s="441"/>
      <c r="BK4181" s="441"/>
    </row>
    <row r="4182" spans="1:63" x14ac:dyDescent="0.25">
      <c r="A4182" s="443"/>
      <c r="B4182" s="438"/>
      <c r="C4182" s="441"/>
      <c r="D4182" s="441"/>
      <c r="E4182" s="441"/>
      <c r="I4182" s="442"/>
      <c r="Q4182" s="443"/>
      <c r="S4182" s="443"/>
      <c r="T4182" s="441"/>
      <c r="U4182" s="444"/>
      <c r="V4182" s="438"/>
      <c r="W4182" s="443"/>
      <c r="X4182" s="443"/>
      <c r="Y4182" s="441"/>
      <c r="Z4182" s="445"/>
      <c r="AA4182" s="441"/>
      <c r="AB4182" s="443"/>
      <c r="AC4182" s="441"/>
      <c r="AD4182" s="444"/>
      <c r="AG4182" s="441"/>
      <c r="AH4182" s="441"/>
      <c r="AI4182" s="443"/>
      <c r="AL4182" s="441"/>
      <c r="AN4182" s="441"/>
      <c r="AO4182" s="443"/>
      <c r="AP4182" s="441"/>
      <c r="AQ4182" s="441"/>
      <c r="AR4182" s="441"/>
      <c r="AS4182" s="441"/>
      <c r="AT4182" s="441"/>
      <c r="AU4182" s="441"/>
      <c r="AV4182" s="443"/>
      <c r="AW4182" s="442"/>
      <c r="AY4182" s="441"/>
      <c r="BC4182" s="441"/>
      <c r="BD4182" s="441"/>
      <c r="BE4182" s="441"/>
      <c r="BF4182" s="441"/>
      <c r="BG4182" s="441"/>
      <c r="BH4182" s="441"/>
      <c r="BI4182" s="441"/>
      <c r="BJ4182" s="441"/>
      <c r="BK4182" s="441"/>
    </row>
    <row r="4183" spans="1:63" x14ac:dyDescent="0.25">
      <c r="A4183" s="443"/>
      <c r="B4183" s="438"/>
      <c r="C4183" s="441"/>
      <c r="D4183" s="441"/>
      <c r="E4183" s="441"/>
      <c r="I4183" s="442"/>
      <c r="Q4183" s="443"/>
      <c r="S4183" s="443"/>
      <c r="T4183" s="441"/>
      <c r="U4183" s="444"/>
      <c r="V4183" s="438"/>
      <c r="W4183" s="443"/>
      <c r="X4183" s="443"/>
      <c r="Y4183" s="441"/>
      <c r="Z4183" s="445"/>
      <c r="AA4183" s="441"/>
      <c r="AB4183" s="443"/>
      <c r="AC4183" s="441"/>
      <c r="AD4183" s="444"/>
      <c r="AG4183" s="441"/>
      <c r="AH4183" s="441"/>
      <c r="AI4183" s="443"/>
      <c r="AL4183" s="441"/>
      <c r="AN4183" s="441"/>
      <c r="AO4183" s="443"/>
      <c r="AP4183" s="441"/>
      <c r="AQ4183" s="441"/>
      <c r="AR4183" s="441"/>
      <c r="AS4183" s="441"/>
      <c r="AT4183" s="441"/>
      <c r="AU4183" s="441"/>
      <c r="AV4183" s="443"/>
      <c r="AW4183" s="442"/>
      <c r="AY4183" s="441"/>
      <c r="BC4183" s="441"/>
      <c r="BD4183" s="441"/>
      <c r="BE4183" s="441"/>
      <c r="BF4183" s="441"/>
      <c r="BG4183" s="441"/>
      <c r="BH4183" s="441"/>
      <c r="BI4183" s="441"/>
      <c r="BJ4183" s="441"/>
      <c r="BK4183" s="441"/>
    </row>
    <row r="4184" spans="1:63" x14ac:dyDescent="0.25">
      <c r="A4184" s="443"/>
      <c r="B4184" s="438"/>
      <c r="C4184" s="441"/>
      <c r="D4184" s="441"/>
      <c r="E4184" s="441"/>
      <c r="I4184" s="442"/>
      <c r="Q4184" s="443"/>
      <c r="S4184" s="443"/>
      <c r="T4184" s="441"/>
      <c r="U4184" s="444"/>
      <c r="V4184" s="438"/>
      <c r="W4184" s="443"/>
      <c r="X4184" s="443"/>
      <c r="Y4184" s="441"/>
      <c r="Z4184" s="445"/>
      <c r="AA4184" s="441"/>
      <c r="AB4184" s="443"/>
      <c r="AC4184" s="441"/>
      <c r="AD4184" s="444"/>
      <c r="AG4184" s="441"/>
      <c r="AH4184" s="441"/>
      <c r="AI4184" s="443"/>
      <c r="AL4184" s="441"/>
      <c r="AN4184" s="441"/>
      <c r="AO4184" s="443"/>
      <c r="AP4184" s="441"/>
      <c r="AQ4184" s="441"/>
      <c r="AR4184" s="441"/>
      <c r="AS4184" s="441"/>
      <c r="AT4184" s="441"/>
      <c r="AU4184" s="441"/>
      <c r="AV4184" s="443"/>
      <c r="AW4184" s="442"/>
      <c r="AY4184" s="441"/>
      <c r="BC4184" s="441"/>
      <c r="BD4184" s="441"/>
      <c r="BE4184" s="441"/>
      <c r="BF4184" s="441"/>
      <c r="BG4184" s="441"/>
      <c r="BH4184" s="441"/>
      <c r="BI4184" s="441"/>
      <c r="BJ4184" s="441"/>
      <c r="BK4184" s="441"/>
    </row>
    <row r="4185" spans="1:63" x14ac:dyDescent="0.25">
      <c r="A4185" s="443"/>
      <c r="B4185" s="438"/>
      <c r="C4185" s="441"/>
      <c r="D4185" s="441"/>
      <c r="E4185" s="441"/>
      <c r="I4185" s="442"/>
      <c r="Q4185" s="443"/>
      <c r="S4185" s="443"/>
      <c r="T4185" s="441"/>
      <c r="U4185" s="444"/>
      <c r="V4185" s="438"/>
      <c r="W4185" s="443"/>
      <c r="X4185" s="443"/>
      <c r="Y4185" s="441"/>
      <c r="Z4185" s="445"/>
      <c r="AA4185" s="441"/>
      <c r="AB4185" s="443"/>
      <c r="AC4185" s="441"/>
      <c r="AD4185" s="444"/>
      <c r="AG4185" s="441"/>
      <c r="AH4185" s="441"/>
      <c r="AI4185" s="443"/>
      <c r="AL4185" s="441"/>
      <c r="AN4185" s="441"/>
      <c r="AO4185" s="443"/>
      <c r="AP4185" s="441"/>
      <c r="AQ4185" s="441"/>
      <c r="AR4185" s="441"/>
      <c r="AS4185" s="441"/>
      <c r="AT4185" s="441"/>
      <c r="AU4185" s="441"/>
      <c r="AV4185" s="443"/>
      <c r="AW4185" s="442"/>
      <c r="AY4185" s="441"/>
      <c r="BC4185" s="441"/>
      <c r="BD4185" s="441"/>
      <c r="BE4185" s="441"/>
      <c r="BF4185" s="441"/>
      <c r="BG4185" s="441"/>
      <c r="BH4185" s="441"/>
      <c r="BI4185" s="441"/>
      <c r="BJ4185" s="441"/>
      <c r="BK4185" s="441"/>
    </row>
    <row r="4186" spans="1:63" x14ac:dyDescent="0.25">
      <c r="A4186" s="443"/>
      <c r="B4186" s="438"/>
      <c r="C4186" s="441"/>
      <c r="D4186" s="441"/>
      <c r="E4186" s="441"/>
      <c r="I4186" s="442"/>
      <c r="Q4186" s="443"/>
      <c r="S4186" s="443"/>
      <c r="T4186" s="441"/>
      <c r="U4186" s="444"/>
      <c r="V4186" s="438"/>
      <c r="W4186" s="443"/>
      <c r="X4186" s="443"/>
      <c r="Y4186" s="441"/>
      <c r="Z4186" s="445"/>
      <c r="AA4186" s="441"/>
      <c r="AB4186" s="443"/>
      <c r="AC4186" s="441"/>
      <c r="AD4186" s="444"/>
      <c r="AG4186" s="441"/>
      <c r="AH4186" s="441"/>
      <c r="AI4186" s="443"/>
      <c r="AL4186" s="441"/>
      <c r="AN4186" s="441"/>
      <c r="AO4186" s="443"/>
      <c r="AP4186" s="441"/>
      <c r="AQ4186" s="441"/>
      <c r="AR4186" s="441"/>
      <c r="AS4186" s="441"/>
      <c r="AT4186" s="441"/>
      <c r="AU4186" s="441"/>
      <c r="AV4186" s="443"/>
      <c r="AW4186" s="442"/>
      <c r="AY4186" s="441"/>
      <c r="BC4186" s="441"/>
      <c r="BD4186" s="441"/>
      <c r="BE4186" s="441"/>
      <c r="BF4186" s="441"/>
      <c r="BG4186" s="441"/>
      <c r="BH4186" s="441"/>
      <c r="BI4186" s="441"/>
      <c r="BJ4186" s="441"/>
      <c r="BK4186" s="441"/>
    </row>
    <row r="4187" spans="1:63" x14ac:dyDescent="0.25">
      <c r="A4187" s="443"/>
      <c r="B4187" s="438"/>
      <c r="C4187" s="441"/>
      <c r="D4187" s="441"/>
      <c r="E4187" s="441"/>
      <c r="I4187" s="442"/>
      <c r="Q4187" s="443"/>
      <c r="S4187" s="443"/>
      <c r="T4187" s="441"/>
      <c r="U4187" s="444"/>
      <c r="V4187" s="438"/>
      <c r="W4187" s="443"/>
      <c r="X4187" s="443"/>
      <c r="Y4187" s="441"/>
      <c r="Z4187" s="445"/>
      <c r="AA4187" s="441"/>
      <c r="AB4187" s="443"/>
      <c r="AC4187" s="441"/>
      <c r="AD4187" s="444"/>
      <c r="AG4187" s="441"/>
      <c r="AH4187" s="441"/>
      <c r="AI4187" s="443"/>
      <c r="AL4187" s="441"/>
      <c r="AN4187" s="441"/>
      <c r="AO4187" s="443"/>
      <c r="AP4187" s="441"/>
      <c r="AQ4187" s="441"/>
      <c r="AR4187" s="441"/>
      <c r="AS4187" s="441"/>
      <c r="AT4187" s="441"/>
      <c r="AU4187" s="441"/>
      <c r="AV4187" s="443"/>
      <c r="AW4187" s="442"/>
      <c r="AY4187" s="441"/>
      <c r="BC4187" s="441"/>
      <c r="BD4187" s="441"/>
      <c r="BE4187" s="441"/>
      <c r="BF4187" s="441"/>
      <c r="BG4187" s="441"/>
      <c r="BH4187" s="441"/>
      <c r="BI4187" s="441"/>
      <c r="BJ4187" s="441"/>
      <c r="BK4187" s="441"/>
    </row>
    <row r="4188" spans="1:63" x14ac:dyDescent="0.25">
      <c r="A4188" s="443"/>
      <c r="B4188" s="438"/>
      <c r="C4188" s="441"/>
      <c r="D4188" s="441"/>
      <c r="E4188" s="441"/>
      <c r="I4188" s="442"/>
      <c r="Q4188" s="443"/>
      <c r="S4188" s="443"/>
      <c r="T4188" s="441"/>
      <c r="U4188" s="444"/>
      <c r="V4188" s="438"/>
      <c r="W4188" s="443"/>
      <c r="X4188" s="443"/>
      <c r="Y4188" s="441"/>
      <c r="Z4188" s="445"/>
      <c r="AA4188" s="441"/>
      <c r="AB4188" s="443"/>
      <c r="AC4188" s="441"/>
      <c r="AD4188" s="444"/>
      <c r="AG4188" s="441"/>
      <c r="AH4188" s="441"/>
      <c r="AI4188" s="443"/>
      <c r="AL4188" s="441"/>
      <c r="AN4188" s="441"/>
      <c r="AO4188" s="443"/>
      <c r="AP4188" s="441"/>
      <c r="AQ4188" s="441"/>
      <c r="AR4188" s="441"/>
      <c r="AS4188" s="441"/>
      <c r="AT4188" s="441"/>
      <c r="AU4188" s="441"/>
      <c r="AV4188" s="443"/>
      <c r="AW4188" s="442"/>
      <c r="AY4188" s="441"/>
      <c r="BC4188" s="441"/>
      <c r="BD4188" s="441"/>
      <c r="BE4188" s="441"/>
      <c r="BF4188" s="441"/>
      <c r="BG4188" s="441"/>
      <c r="BH4188" s="441"/>
      <c r="BI4188" s="441"/>
      <c r="BJ4188" s="441"/>
      <c r="BK4188" s="441"/>
    </row>
    <row r="4189" spans="1:63" x14ac:dyDescent="0.25">
      <c r="A4189" s="443"/>
      <c r="B4189" s="438"/>
      <c r="C4189" s="441"/>
      <c r="D4189" s="441"/>
      <c r="E4189" s="441"/>
      <c r="I4189" s="442"/>
      <c r="Q4189" s="443"/>
      <c r="S4189" s="443"/>
      <c r="T4189" s="441"/>
      <c r="U4189" s="444"/>
      <c r="V4189" s="438"/>
      <c r="W4189" s="443"/>
      <c r="X4189" s="443"/>
      <c r="Y4189" s="441"/>
      <c r="Z4189" s="445"/>
      <c r="AA4189" s="441"/>
      <c r="AB4189" s="443"/>
      <c r="AC4189" s="441"/>
      <c r="AD4189" s="444"/>
      <c r="AG4189" s="441"/>
      <c r="AH4189" s="441"/>
      <c r="AI4189" s="443"/>
      <c r="AL4189" s="441"/>
      <c r="AN4189" s="441"/>
      <c r="AO4189" s="443"/>
      <c r="AP4189" s="441"/>
      <c r="AQ4189" s="441"/>
      <c r="AR4189" s="441"/>
      <c r="AS4189" s="441"/>
      <c r="AT4189" s="441"/>
      <c r="AU4189" s="441"/>
      <c r="AV4189" s="443"/>
      <c r="AW4189" s="442"/>
      <c r="AY4189" s="441"/>
      <c r="BC4189" s="441"/>
      <c r="BD4189" s="441"/>
      <c r="BE4189" s="441"/>
      <c r="BF4189" s="441"/>
      <c r="BG4189" s="441"/>
      <c r="BH4189" s="441"/>
      <c r="BI4189" s="441"/>
      <c r="BJ4189" s="441"/>
      <c r="BK4189" s="441"/>
    </row>
    <row r="4190" spans="1:63" x14ac:dyDescent="0.25">
      <c r="A4190" s="443"/>
      <c r="B4190" s="438"/>
      <c r="C4190" s="441"/>
      <c r="D4190" s="441"/>
      <c r="E4190" s="441"/>
      <c r="I4190" s="442"/>
      <c r="Q4190" s="443"/>
      <c r="S4190" s="443"/>
      <c r="T4190" s="441"/>
      <c r="U4190" s="444"/>
      <c r="V4190" s="438"/>
      <c r="W4190" s="443"/>
      <c r="X4190" s="443"/>
      <c r="Y4190" s="441"/>
      <c r="Z4190" s="445"/>
      <c r="AA4190" s="441"/>
      <c r="AB4190" s="443"/>
      <c r="AC4190" s="441"/>
      <c r="AD4190" s="444"/>
      <c r="AG4190" s="441"/>
      <c r="AH4190" s="441"/>
      <c r="AI4190" s="443"/>
      <c r="AL4190" s="441"/>
      <c r="AN4190" s="441"/>
      <c r="AO4190" s="443"/>
      <c r="AP4190" s="441"/>
      <c r="AQ4190" s="441"/>
      <c r="AR4190" s="441"/>
      <c r="AS4190" s="441"/>
      <c r="AT4190" s="441"/>
      <c r="AU4190" s="441"/>
      <c r="AV4190" s="443"/>
      <c r="AW4190" s="442"/>
      <c r="AY4190" s="441"/>
      <c r="BC4190" s="441"/>
      <c r="BD4190" s="441"/>
      <c r="BE4190" s="441"/>
      <c r="BF4190" s="441"/>
      <c r="BG4190" s="441"/>
      <c r="BH4190" s="441"/>
      <c r="BI4190" s="441"/>
      <c r="BJ4190" s="441"/>
      <c r="BK4190" s="441"/>
    </row>
    <row r="4191" spans="1:63" x14ac:dyDescent="0.25">
      <c r="A4191" s="443"/>
      <c r="B4191" s="438"/>
      <c r="C4191" s="441"/>
      <c r="D4191" s="441"/>
      <c r="E4191" s="441"/>
      <c r="I4191" s="442"/>
      <c r="Q4191" s="443"/>
      <c r="S4191" s="443"/>
      <c r="T4191" s="441"/>
      <c r="U4191" s="444"/>
      <c r="V4191" s="438"/>
      <c r="W4191" s="443"/>
      <c r="X4191" s="443"/>
      <c r="Y4191" s="441"/>
      <c r="Z4191" s="445"/>
      <c r="AA4191" s="441"/>
      <c r="AB4191" s="443"/>
      <c r="AC4191" s="441"/>
      <c r="AD4191" s="444"/>
      <c r="AG4191" s="441"/>
      <c r="AH4191" s="441"/>
      <c r="AI4191" s="443"/>
      <c r="AL4191" s="441"/>
      <c r="AN4191" s="441"/>
      <c r="AO4191" s="443"/>
      <c r="AP4191" s="441"/>
      <c r="AQ4191" s="441"/>
      <c r="AR4191" s="441"/>
      <c r="AS4191" s="441"/>
      <c r="AT4191" s="441"/>
      <c r="AU4191" s="441"/>
      <c r="AV4191" s="443"/>
      <c r="AW4191" s="442"/>
      <c r="AY4191" s="441"/>
      <c r="BC4191" s="441"/>
      <c r="BD4191" s="441"/>
      <c r="BE4191" s="441"/>
      <c r="BF4191" s="441"/>
      <c r="BG4191" s="441"/>
      <c r="BH4191" s="441"/>
      <c r="BI4191" s="441"/>
      <c r="BJ4191" s="441"/>
      <c r="BK4191" s="441"/>
    </row>
    <row r="4192" spans="1:63" x14ac:dyDescent="0.25">
      <c r="A4192" s="443"/>
      <c r="B4192" s="438"/>
      <c r="C4192" s="441"/>
      <c r="D4192" s="441"/>
      <c r="E4192" s="441"/>
      <c r="I4192" s="442"/>
      <c r="Q4192" s="443"/>
      <c r="S4192" s="443"/>
      <c r="T4192" s="441"/>
      <c r="U4192" s="444"/>
      <c r="V4192" s="438"/>
      <c r="W4192" s="443"/>
      <c r="X4192" s="443"/>
      <c r="Y4192" s="441"/>
      <c r="Z4192" s="445"/>
      <c r="AA4192" s="441"/>
      <c r="AB4192" s="443"/>
      <c r="AC4192" s="441"/>
      <c r="AD4192" s="444"/>
      <c r="AG4192" s="441"/>
      <c r="AH4192" s="441"/>
      <c r="AI4192" s="443"/>
      <c r="AL4192" s="441"/>
      <c r="AN4192" s="441"/>
      <c r="AO4192" s="443"/>
      <c r="AP4192" s="441"/>
      <c r="AQ4192" s="441"/>
      <c r="AR4192" s="441"/>
      <c r="AS4192" s="441"/>
      <c r="AT4192" s="441"/>
      <c r="AU4192" s="441"/>
      <c r="AV4192" s="443"/>
      <c r="AW4192" s="442"/>
      <c r="AY4192" s="441"/>
      <c r="BC4192" s="441"/>
      <c r="BD4192" s="441"/>
      <c r="BE4192" s="441"/>
      <c r="BF4192" s="441"/>
      <c r="BG4192" s="441"/>
      <c r="BH4192" s="441"/>
      <c r="BI4192" s="441"/>
      <c r="BJ4192" s="441"/>
      <c r="BK4192" s="441"/>
    </row>
    <row r="4193" spans="1:63" x14ac:dyDescent="0.25">
      <c r="A4193" s="443"/>
      <c r="B4193" s="438"/>
      <c r="C4193" s="441"/>
      <c r="D4193" s="441"/>
      <c r="E4193" s="441"/>
      <c r="I4193" s="442"/>
      <c r="Q4193" s="443"/>
      <c r="S4193" s="443"/>
      <c r="T4193" s="441"/>
      <c r="U4193" s="444"/>
      <c r="V4193" s="438"/>
      <c r="W4193" s="443"/>
      <c r="X4193" s="443"/>
      <c r="Y4193" s="441"/>
      <c r="Z4193" s="445"/>
      <c r="AA4193" s="441"/>
      <c r="AB4193" s="443"/>
      <c r="AC4193" s="441"/>
      <c r="AD4193" s="444"/>
      <c r="AG4193" s="441"/>
      <c r="AH4193" s="441"/>
      <c r="AI4193" s="443"/>
      <c r="AL4193" s="441"/>
      <c r="AN4193" s="441"/>
      <c r="AO4193" s="443"/>
      <c r="AP4193" s="441"/>
      <c r="AQ4193" s="441"/>
      <c r="AR4193" s="441"/>
      <c r="AS4193" s="441"/>
      <c r="AT4193" s="441"/>
      <c r="AU4193" s="441"/>
      <c r="AV4193" s="443"/>
      <c r="AW4193" s="442"/>
      <c r="AY4193" s="441"/>
      <c r="BC4193" s="441"/>
      <c r="BD4193" s="441"/>
      <c r="BE4193" s="441"/>
      <c r="BF4193" s="441"/>
      <c r="BG4193" s="441"/>
      <c r="BH4193" s="441"/>
      <c r="BI4193" s="441"/>
      <c r="BJ4193" s="441"/>
      <c r="BK4193" s="441"/>
    </row>
    <row r="4194" spans="1:63" x14ac:dyDescent="0.25">
      <c r="A4194" s="443"/>
      <c r="B4194" s="438"/>
      <c r="C4194" s="441"/>
      <c r="D4194" s="441"/>
      <c r="E4194" s="441"/>
      <c r="I4194" s="442"/>
      <c r="Q4194" s="443"/>
      <c r="S4194" s="443"/>
      <c r="T4194" s="441"/>
      <c r="U4194" s="444"/>
      <c r="V4194" s="438"/>
      <c r="W4194" s="443"/>
      <c r="X4194" s="443"/>
      <c r="Y4194" s="441"/>
      <c r="Z4194" s="445"/>
      <c r="AA4194" s="441"/>
      <c r="AB4194" s="443"/>
      <c r="AC4194" s="441"/>
      <c r="AD4194" s="444"/>
      <c r="AG4194" s="441"/>
      <c r="AH4194" s="441"/>
      <c r="AI4194" s="443"/>
      <c r="AL4194" s="441"/>
      <c r="AN4194" s="441"/>
      <c r="AO4194" s="443"/>
      <c r="AP4194" s="441"/>
      <c r="AQ4194" s="441"/>
      <c r="AR4194" s="441"/>
      <c r="AS4194" s="441"/>
      <c r="AT4194" s="441"/>
      <c r="AU4194" s="441"/>
      <c r="AV4194" s="443"/>
      <c r="AW4194" s="442"/>
      <c r="AY4194" s="441"/>
      <c r="BC4194" s="441"/>
      <c r="BD4194" s="441"/>
      <c r="BE4194" s="441"/>
      <c r="BF4194" s="441"/>
      <c r="BG4194" s="441"/>
      <c r="BH4194" s="441"/>
      <c r="BI4194" s="441"/>
      <c r="BJ4194" s="441"/>
      <c r="BK4194" s="441"/>
    </row>
    <row r="4195" spans="1:63" x14ac:dyDescent="0.25">
      <c r="A4195" s="443"/>
      <c r="B4195" s="438"/>
      <c r="C4195" s="441"/>
      <c r="D4195" s="441"/>
      <c r="E4195" s="441"/>
      <c r="I4195" s="442"/>
      <c r="Q4195" s="443"/>
      <c r="S4195" s="443"/>
      <c r="T4195" s="441"/>
      <c r="U4195" s="444"/>
      <c r="V4195" s="438"/>
      <c r="W4195" s="443"/>
      <c r="X4195" s="443"/>
      <c r="Y4195" s="441"/>
      <c r="Z4195" s="445"/>
      <c r="AA4195" s="441"/>
      <c r="AB4195" s="443"/>
      <c r="AC4195" s="441"/>
      <c r="AD4195" s="444"/>
      <c r="AG4195" s="441"/>
      <c r="AH4195" s="441"/>
      <c r="AI4195" s="443"/>
      <c r="AL4195" s="441"/>
      <c r="AN4195" s="441"/>
      <c r="AO4195" s="443"/>
      <c r="AP4195" s="441"/>
      <c r="AQ4195" s="441"/>
      <c r="AR4195" s="441"/>
      <c r="AS4195" s="441"/>
      <c r="AT4195" s="441"/>
      <c r="AU4195" s="441"/>
      <c r="AV4195" s="443"/>
      <c r="AW4195" s="442"/>
      <c r="AY4195" s="441"/>
      <c r="BC4195" s="441"/>
      <c r="BD4195" s="441"/>
      <c r="BE4195" s="441"/>
      <c r="BF4195" s="441"/>
      <c r="BG4195" s="441"/>
      <c r="BH4195" s="441"/>
      <c r="BI4195" s="441"/>
      <c r="BJ4195" s="441"/>
      <c r="BK4195" s="441"/>
    </row>
    <row r="4196" spans="1:63" x14ac:dyDescent="0.25">
      <c r="A4196" s="443"/>
      <c r="B4196" s="438"/>
      <c r="C4196" s="441"/>
      <c r="D4196" s="441"/>
      <c r="E4196" s="441"/>
      <c r="I4196" s="442"/>
      <c r="Q4196" s="443"/>
      <c r="S4196" s="443"/>
      <c r="T4196" s="441"/>
      <c r="U4196" s="444"/>
      <c r="V4196" s="438"/>
      <c r="W4196" s="443"/>
      <c r="X4196" s="443"/>
      <c r="Y4196" s="441"/>
      <c r="Z4196" s="445"/>
      <c r="AA4196" s="441"/>
      <c r="AB4196" s="443"/>
      <c r="AC4196" s="441"/>
      <c r="AD4196" s="444"/>
      <c r="AG4196" s="441"/>
      <c r="AH4196" s="441"/>
      <c r="AI4196" s="443"/>
      <c r="AL4196" s="441"/>
      <c r="AN4196" s="441"/>
      <c r="AO4196" s="443"/>
      <c r="AP4196" s="441"/>
      <c r="AQ4196" s="441"/>
      <c r="AR4196" s="441"/>
      <c r="AS4196" s="441"/>
      <c r="AT4196" s="441"/>
      <c r="AU4196" s="441"/>
      <c r="AV4196" s="443"/>
      <c r="AW4196" s="442"/>
      <c r="AY4196" s="441"/>
      <c r="BC4196" s="441"/>
      <c r="BD4196" s="441"/>
      <c r="BE4196" s="441"/>
      <c r="BF4196" s="441"/>
      <c r="BG4196" s="441"/>
      <c r="BH4196" s="441"/>
      <c r="BI4196" s="441"/>
      <c r="BJ4196" s="441"/>
      <c r="BK4196" s="441"/>
    </row>
    <row r="4197" spans="1:63" x14ac:dyDescent="0.25">
      <c r="A4197" s="443"/>
      <c r="B4197" s="438"/>
      <c r="C4197" s="441"/>
      <c r="D4197" s="441"/>
      <c r="E4197" s="441"/>
      <c r="I4197" s="442"/>
      <c r="Q4197" s="443"/>
      <c r="S4197" s="443"/>
      <c r="T4197" s="441"/>
      <c r="U4197" s="444"/>
      <c r="V4197" s="438"/>
      <c r="W4197" s="443"/>
      <c r="X4197" s="443"/>
      <c r="Y4197" s="441"/>
      <c r="Z4197" s="445"/>
      <c r="AA4197" s="441"/>
      <c r="AB4197" s="443"/>
      <c r="AC4197" s="441"/>
      <c r="AD4197" s="444"/>
      <c r="AG4197" s="441"/>
      <c r="AH4197" s="441"/>
      <c r="AI4197" s="443"/>
      <c r="AL4197" s="441"/>
      <c r="AN4197" s="441"/>
      <c r="AO4197" s="443"/>
      <c r="AP4197" s="441"/>
      <c r="AQ4197" s="441"/>
      <c r="AR4197" s="441"/>
      <c r="AS4197" s="441"/>
      <c r="AT4197" s="441"/>
      <c r="AU4197" s="441"/>
      <c r="AV4197" s="443"/>
      <c r="AW4197" s="442"/>
      <c r="AY4197" s="441"/>
      <c r="BC4197" s="441"/>
      <c r="BD4197" s="441"/>
      <c r="BE4197" s="441"/>
      <c r="BF4197" s="441"/>
      <c r="BG4197" s="441"/>
      <c r="BH4197" s="441"/>
      <c r="BI4197" s="441"/>
      <c r="BJ4197" s="441"/>
      <c r="BK4197" s="441"/>
    </row>
    <row r="4198" spans="1:63" x14ac:dyDescent="0.25">
      <c r="A4198" s="443"/>
      <c r="B4198" s="438"/>
      <c r="C4198" s="441"/>
      <c r="D4198" s="441"/>
      <c r="E4198" s="441"/>
      <c r="I4198" s="442"/>
      <c r="Q4198" s="443"/>
      <c r="S4198" s="443"/>
      <c r="T4198" s="441"/>
      <c r="U4198" s="444"/>
      <c r="V4198" s="438"/>
      <c r="W4198" s="443"/>
      <c r="X4198" s="443"/>
      <c r="Y4198" s="441"/>
      <c r="Z4198" s="445"/>
      <c r="AA4198" s="441"/>
      <c r="AB4198" s="443"/>
      <c r="AC4198" s="441"/>
      <c r="AD4198" s="444"/>
      <c r="AG4198" s="441"/>
      <c r="AH4198" s="441"/>
      <c r="AI4198" s="443"/>
      <c r="AL4198" s="441"/>
      <c r="AN4198" s="441"/>
      <c r="AO4198" s="443"/>
      <c r="AP4198" s="441"/>
      <c r="AQ4198" s="441"/>
      <c r="AR4198" s="441"/>
      <c r="AS4198" s="441"/>
      <c r="AT4198" s="441"/>
      <c r="AU4198" s="441"/>
      <c r="AV4198" s="443"/>
      <c r="AW4198" s="442"/>
      <c r="AY4198" s="441"/>
      <c r="BC4198" s="441"/>
      <c r="BD4198" s="441"/>
      <c r="BE4198" s="441"/>
      <c r="BF4198" s="441"/>
      <c r="BG4198" s="441"/>
      <c r="BH4198" s="441"/>
      <c r="BI4198" s="441"/>
      <c r="BJ4198" s="441"/>
      <c r="BK4198" s="441"/>
    </row>
    <row r="4199" spans="1:63" x14ac:dyDescent="0.25">
      <c r="A4199" s="443"/>
      <c r="B4199" s="438"/>
      <c r="C4199" s="441"/>
      <c r="D4199" s="441"/>
      <c r="E4199" s="441"/>
      <c r="I4199" s="442"/>
      <c r="Q4199" s="443"/>
      <c r="S4199" s="443"/>
      <c r="T4199" s="441"/>
      <c r="U4199" s="444"/>
      <c r="V4199" s="438"/>
      <c r="W4199" s="443"/>
      <c r="X4199" s="443"/>
      <c r="Y4199" s="441"/>
      <c r="Z4199" s="445"/>
      <c r="AA4199" s="441"/>
      <c r="AB4199" s="443"/>
      <c r="AC4199" s="441"/>
      <c r="AD4199" s="444"/>
      <c r="AG4199" s="441"/>
      <c r="AH4199" s="441"/>
      <c r="AI4199" s="443"/>
      <c r="AL4199" s="441"/>
      <c r="AN4199" s="441"/>
      <c r="AO4199" s="443"/>
      <c r="AP4199" s="441"/>
      <c r="AQ4199" s="441"/>
      <c r="AR4199" s="441"/>
      <c r="AS4199" s="441"/>
      <c r="AT4199" s="441"/>
      <c r="AU4199" s="441"/>
      <c r="AV4199" s="443"/>
      <c r="AW4199" s="442"/>
      <c r="AY4199" s="441"/>
      <c r="BC4199" s="441"/>
      <c r="BD4199" s="441"/>
      <c r="BE4199" s="441"/>
      <c r="BF4199" s="441"/>
      <c r="BG4199" s="441"/>
      <c r="BH4199" s="441"/>
      <c r="BI4199" s="441"/>
      <c r="BJ4199" s="441"/>
      <c r="BK4199" s="441"/>
    </row>
    <row r="4200" spans="1:63" x14ac:dyDescent="0.25">
      <c r="A4200" s="443"/>
      <c r="B4200" s="438"/>
      <c r="C4200" s="441"/>
      <c r="D4200" s="441"/>
      <c r="E4200" s="441"/>
      <c r="I4200" s="442"/>
      <c r="Q4200" s="443"/>
      <c r="S4200" s="443"/>
      <c r="T4200" s="441"/>
      <c r="U4200" s="444"/>
      <c r="V4200" s="438"/>
      <c r="W4200" s="443"/>
      <c r="X4200" s="443"/>
      <c r="Y4200" s="441"/>
      <c r="Z4200" s="445"/>
      <c r="AA4200" s="441"/>
      <c r="AB4200" s="443"/>
      <c r="AC4200" s="441"/>
      <c r="AD4200" s="444"/>
      <c r="AG4200" s="441"/>
      <c r="AH4200" s="441"/>
      <c r="AI4200" s="443"/>
      <c r="AL4200" s="441"/>
      <c r="AN4200" s="441"/>
      <c r="AO4200" s="443"/>
      <c r="AP4200" s="441"/>
      <c r="AQ4200" s="441"/>
      <c r="AR4200" s="441"/>
      <c r="AS4200" s="441"/>
      <c r="AT4200" s="441"/>
      <c r="AU4200" s="441"/>
      <c r="AV4200" s="443"/>
      <c r="AW4200" s="442"/>
      <c r="AY4200" s="441"/>
      <c r="BC4200" s="441"/>
      <c r="BD4200" s="441"/>
      <c r="BE4200" s="441"/>
      <c r="BF4200" s="441"/>
      <c r="BG4200" s="441"/>
      <c r="BH4200" s="441"/>
      <c r="BI4200" s="441"/>
      <c r="BJ4200" s="441"/>
      <c r="BK4200" s="441"/>
    </row>
    <row r="4201" spans="1:63" x14ac:dyDescent="0.25">
      <c r="A4201" s="443"/>
      <c r="B4201" s="438"/>
      <c r="C4201" s="441"/>
      <c r="D4201" s="441"/>
      <c r="E4201" s="441"/>
      <c r="I4201" s="442"/>
      <c r="Q4201" s="443"/>
      <c r="S4201" s="443"/>
      <c r="T4201" s="441"/>
      <c r="U4201" s="444"/>
      <c r="V4201" s="438"/>
      <c r="W4201" s="443"/>
      <c r="X4201" s="443"/>
      <c r="Y4201" s="441"/>
      <c r="Z4201" s="445"/>
      <c r="AA4201" s="441"/>
      <c r="AB4201" s="443"/>
      <c r="AC4201" s="441"/>
      <c r="AD4201" s="444"/>
      <c r="AG4201" s="441"/>
      <c r="AH4201" s="441"/>
      <c r="AI4201" s="443"/>
      <c r="AL4201" s="441"/>
      <c r="AN4201" s="441"/>
      <c r="AO4201" s="443"/>
      <c r="AP4201" s="441"/>
      <c r="AQ4201" s="441"/>
      <c r="AR4201" s="441"/>
      <c r="AS4201" s="441"/>
      <c r="AT4201" s="441"/>
      <c r="AU4201" s="441"/>
      <c r="AV4201" s="443"/>
      <c r="AW4201" s="442"/>
      <c r="AY4201" s="441"/>
      <c r="BC4201" s="441"/>
      <c r="BD4201" s="441"/>
      <c r="BE4201" s="441"/>
      <c r="BF4201" s="441"/>
      <c r="BG4201" s="441"/>
      <c r="BH4201" s="441"/>
      <c r="BI4201" s="441"/>
      <c r="BJ4201" s="441"/>
      <c r="BK4201" s="441"/>
    </row>
    <row r="4202" spans="1:63" x14ac:dyDescent="0.25">
      <c r="A4202" s="443"/>
      <c r="B4202" s="438"/>
      <c r="C4202" s="441"/>
      <c r="D4202" s="441"/>
      <c r="E4202" s="441"/>
      <c r="I4202" s="442"/>
      <c r="Q4202" s="443"/>
      <c r="S4202" s="443"/>
      <c r="T4202" s="441"/>
      <c r="U4202" s="444"/>
      <c r="V4202" s="438"/>
      <c r="W4202" s="443"/>
      <c r="X4202" s="443"/>
      <c r="Y4202" s="441"/>
      <c r="Z4202" s="445"/>
      <c r="AA4202" s="441"/>
      <c r="AB4202" s="443"/>
      <c r="AC4202" s="441"/>
      <c r="AD4202" s="444"/>
      <c r="AG4202" s="441"/>
      <c r="AH4202" s="441"/>
      <c r="AI4202" s="443"/>
      <c r="AL4202" s="441"/>
      <c r="AN4202" s="441"/>
      <c r="AO4202" s="443"/>
      <c r="AP4202" s="441"/>
      <c r="AQ4202" s="441"/>
      <c r="AR4202" s="441"/>
      <c r="AS4202" s="441"/>
      <c r="AT4202" s="441"/>
      <c r="AU4202" s="441"/>
      <c r="AV4202" s="443"/>
      <c r="AW4202" s="442"/>
      <c r="AY4202" s="441"/>
      <c r="BC4202" s="441"/>
      <c r="BD4202" s="441"/>
      <c r="BE4202" s="441"/>
      <c r="BF4202" s="441"/>
      <c r="BG4202" s="441"/>
      <c r="BH4202" s="441"/>
      <c r="BI4202" s="441"/>
      <c r="BJ4202" s="441"/>
      <c r="BK4202" s="441"/>
    </row>
    <row r="4203" spans="1:63" x14ac:dyDescent="0.25">
      <c r="A4203" s="443"/>
      <c r="B4203" s="438"/>
      <c r="C4203" s="441"/>
      <c r="D4203" s="441"/>
      <c r="E4203" s="441"/>
      <c r="I4203" s="442"/>
      <c r="Q4203" s="443"/>
      <c r="S4203" s="443"/>
      <c r="T4203" s="441"/>
      <c r="U4203" s="444"/>
      <c r="V4203" s="438"/>
      <c r="W4203" s="443"/>
      <c r="X4203" s="443"/>
      <c r="Y4203" s="441"/>
      <c r="Z4203" s="445"/>
      <c r="AA4203" s="441"/>
      <c r="AB4203" s="443"/>
      <c r="AC4203" s="441"/>
      <c r="AD4203" s="444"/>
      <c r="AG4203" s="441"/>
      <c r="AH4203" s="441"/>
      <c r="AI4203" s="443"/>
      <c r="AL4203" s="441"/>
      <c r="AN4203" s="441"/>
      <c r="AO4203" s="443"/>
      <c r="AP4203" s="441"/>
      <c r="AQ4203" s="441"/>
      <c r="AR4203" s="441"/>
      <c r="AS4203" s="441"/>
      <c r="AT4203" s="441"/>
      <c r="AU4203" s="441"/>
      <c r="AV4203" s="443"/>
      <c r="AW4203" s="442"/>
      <c r="AY4203" s="441"/>
      <c r="BC4203" s="441"/>
      <c r="BD4203" s="441"/>
      <c r="BE4203" s="441"/>
      <c r="BF4203" s="441"/>
      <c r="BG4203" s="441"/>
      <c r="BH4203" s="441"/>
      <c r="BI4203" s="441"/>
      <c r="BJ4203" s="441"/>
      <c r="BK4203" s="441"/>
    </row>
    <row r="4204" spans="1:63" x14ac:dyDescent="0.25">
      <c r="A4204" s="443"/>
      <c r="B4204" s="438"/>
      <c r="C4204" s="441"/>
      <c r="D4204" s="441"/>
      <c r="E4204" s="441"/>
      <c r="I4204" s="442"/>
      <c r="Q4204" s="443"/>
      <c r="S4204" s="443"/>
      <c r="T4204" s="441"/>
      <c r="U4204" s="444"/>
      <c r="V4204" s="438"/>
      <c r="W4204" s="443"/>
      <c r="X4204" s="443"/>
      <c r="Y4204" s="441"/>
      <c r="Z4204" s="445"/>
      <c r="AA4204" s="441"/>
      <c r="AB4204" s="443"/>
      <c r="AC4204" s="441"/>
      <c r="AD4204" s="444"/>
      <c r="AG4204" s="441"/>
      <c r="AH4204" s="441"/>
      <c r="AI4204" s="443"/>
      <c r="AL4204" s="441"/>
      <c r="AN4204" s="441"/>
      <c r="AO4204" s="443"/>
      <c r="AP4204" s="441"/>
      <c r="AQ4204" s="441"/>
      <c r="AR4204" s="441"/>
      <c r="AS4204" s="441"/>
      <c r="AT4204" s="441"/>
      <c r="AU4204" s="441"/>
      <c r="AV4204" s="443"/>
      <c r="AW4204" s="442"/>
      <c r="AY4204" s="441"/>
      <c r="BC4204" s="441"/>
      <c r="BD4204" s="441"/>
      <c r="BE4204" s="441"/>
      <c r="BF4204" s="441"/>
      <c r="BG4204" s="441"/>
      <c r="BH4204" s="441"/>
      <c r="BI4204" s="441"/>
      <c r="BJ4204" s="441"/>
      <c r="BK4204" s="441"/>
    </row>
    <row r="4205" spans="1:63" x14ac:dyDescent="0.25">
      <c r="A4205" s="443"/>
      <c r="B4205" s="438"/>
      <c r="C4205" s="441"/>
      <c r="D4205" s="441"/>
      <c r="E4205" s="441"/>
      <c r="I4205" s="442"/>
      <c r="Q4205" s="443"/>
      <c r="S4205" s="443"/>
      <c r="T4205" s="441"/>
      <c r="U4205" s="444"/>
      <c r="V4205" s="438"/>
      <c r="W4205" s="443"/>
      <c r="X4205" s="443"/>
      <c r="Y4205" s="441"/>
      <c r="Z4205" s="445"/>
      <c r="AA4205" s="441"/>
      <c r="AB4205" s="443"/>
      <c r="AC4205" s="441"/>
      <c r="AD4205" s="444"/>
      <c r="AG4205" s="441"/>
      <c r="AH4205" s="441"/>
      <c r="AI4205" s="443"/>
      <c r="AL4205" s="441"/>
      <c r="AN4205" s="441"/>
      <c r="AO4205" s="443"/>
      <c r="AP4205" s="441"/>
      <c r="AQ4205" s="441"/>
      <c r="AR4205" s="441"/>
      <c r="AS4205" s="441"/>
      <c r="AT4205" s="441"/>
      <c r="AU4205" s="441"/>
      <c r="AV4205" s="443"/>
      <c r="AW4205" s="442"/>
      <c r="AY4205" s="441"/>
      <c r="BC4205" s="441"/>
      <c r="BD4205" s="441"/>
      <c r="BE4205" s="441"/>
      <c r="BF4205" s="441"/>
      <c r="BG4205" s="441"/>
      <c r="BH4205" s="441"/>
      <c r="BI4205" s="441"/>
      <c r="BJ4205" s="441"/>
      <c r="BK4205" s="441"/>
    </row>
    <row r="4206" spans="1:63" x14ac:dyDescent="0.25">
      <c r="A4206" s="443"/>
      <c r="B4206" s="438"/>
      <c r="C4206" s="441"/>
      <c r="D4206" s="441"/>
      <c r="E4206" s="441"/>
      <c r="I4206" s="442"/>
      <c r="Q4206" s="443"/>
      <c r="S4206" s="443"/>
      <c r="T4206" s="441"/>
      <c r="U4206" s="444"/>
      <c r="V4206" s="438"/>
      <c r="W4206" s="443"/>
      <c r="X4206" s="443"/>
      <c r="Y4206" s="441"/>
      <c r="Z4206" s="445"/>
      <c r="AA4206" s="441"/>
      <c r="AB4206" s="443"/>
      <c r="AC4206" s="441"/>
      <c r="AD4206" s="444"/>
      <c r="AG4206" s="441"/>
      <c r="AH4206" s="441"/>
      <c r="AI4206" s="443"/>
      <c r="AL4206" s="441"/>
      <c r="AN4206" s="441"/>
      <c r="AO4206" s="443"/>
      <c r="AP4206" s="441"/>
      <c r="AQ4206" s="441"/>
      <c r="AR4206" s="441"/>
      <c r="AS4206" s="441"/>
      <c r="AT4206" s="441"/>
      <c r="AU4206" s="441"/>
      <c r="AV4206" s="443"/>
      <c r="AW4206" s="442"/>
      <c r="AY4206" s="441"/>
      <c r="BC4206" s="441"/>
      <c r="BD4206" s="441"/>
      <c r="BE4206" s="441"/>
      <c r="BF4206" s="441"/>
      <c r="BG4206" s="441"/>
      <c r="BH4206" s="441"/>
      <c r="BI4206" s="441"/>
      <c r="BJ4206" s="441"/>
      <c r="BK4206" s="441"/>
    </row>
    <row r="4207" spans="1:63" x14ac:dyDescent="0.25">
      <c r="A4207" s="443"/>
      <c r="B4207" s="438"/>
      <c r="C4207" s="441"/>
      <c r="D4207" s="441"/>
      <c r="E4207" s="441"/>
      <c r="I4207" s="442"/>
      <c r="Q4207" s="443"/>
      <c r="S4207" s="443"/>
      <c r="T4207" s="441"/>
      <c r="U4207" s="444"/>
      <c r="V4207" s="438"/>
      <c r="W4207" s="443"/>
      <c r="X4207" s="443"/>
      <c r="Y4207" s="441"/>
      <c r="Z4207" s="445"/>
      <c r="AA4207" s="441"/>
      <c r="AB4207" s="443"/>
      <c r="AC4207" s="441"/>
      <c r="AD4207" s="444"/>
      <c r="AG4207" s="441"/>
      <c r="AH4207" s="441"/>
      <c r="AI4207" s="443"/>
      <c r="AL4207" s="441"/>
      <c r="AN4207" s="441"/>
      <c r="AO4207" s="443"/>
      <c r="AP4207" s="441"/>
      <c r="AQ4207" s="441"/>
      <c r="AR4207" s="441"/>
      <c r="AS4207" s="441"/>
      <c r="AT4207" s="441"/>
      <c r="AU4207" s="441"/>
      <c r="AV4207" s="443"/>
      <c r="AW4207" s="442"/>
      <c r="AY4207" s="441"/>
      <c r="BC4207" s="441"/>
      <c r="BD4207" s="441"/>
      <c r="BE4207" s="441"/>
      <c r="BF4207" s="441"/>
      <c r="BG4207" s="441"/>
      <c r="BH4207" s="441"/>
      <c r="BI4207" s="441"/>
      <c r="BJ4207" s="441"/>
      <c r="BK4207" s="441"/>
    </row>
    <row r="4208" spans="1:63" x14ac:dyDescent="0.25">
      <c r="A4208" s="443"/>
      <c r="B4208" s="438"/>
      <c r="C4208" s="441"/>
      <c r="D4208" s="441"/>
      <c r="E4208" s="441"/>
      <c r="I4208" s="442"/>
      <c r="Q4208" s="443"/>
      <c r="S4208" s="443"/>
      <c r="T4208" s="441"/>
      <c r="U4208" s="444"/>
      <c r="V4208" s="438"/>
      <c r="W4208" s="443"/>
      <c r="X4208" s="443"/>
      <c r="Y4208" s="441"/>
      <c r="Z4208" s="445"/>
      <c r="AA4208" s="441"/>
      <c r="AB4208" s="443"/>
      <c r="AC4208" s="441"/>
      <c r="AD4208" s="444"/>
      <c r="AG4208" s="441"/>
      <c r="AH4208" s="441"/>
      <c r="AI4208" s="443"/>
      <c r="AL4208" s="441"/>
      <c r="AN4208" s="441"/>
      <c r="AO4208" s="443"/>
      <c r="AP4208" s="441"/>
      <c r="AQ4208" s="441"/>
      <c r="AR4208" s="441"/>
      <c r="AS4208" s="441"/>
      <c r="AT4208" s="441"/>
      <c r="AU4208" s="441"/>
      <c r="AV4208" s="443"/>
      <c r="AW4208" s="442"/>
      <c r="AY4208" s="441"/>
      <c r="BC4208" s="441"/>
      <c r="BD4208" s="441"/>
      <c r="BE4208" s="441"/>
      <c r="BF4208" s="441"/>
      <c r="BG4208" s="441"/>
      <c r="BH4208" s="441"/>
      <c r="BI4208" s="441"/>
      <c r="BJ4208" s="441"/>
      <c r="BK4208" s="441"/>
    </row>
    <row r="4209" spans="1:63" x14ac:dyDescent="0.25">
      <c r="A4209" s="443"/>
      <c r="B4209" s="438"/>
      <c r="C4209" s="441"/>
      <c r="D4209" s="441"/>
      <c r="E4209" s="441"/>
      <c r="I4209" s="442"/>
      <c r="Q4209" s="443"/>
      <c r="S4209" s="443"/>
      <c r="T4209" s="441"/>
      <c r="U4209" s="444"/>
      <c r="V4209" s="438"/>
      <c r="W4209" s="443"/>
      <c r="X4209" s="443"/>
      <c r="Y4209" s="441"/>
      <c r="Z4209" s="445"/>
      <c r="AA4209" s="441"/>
      <c r="AB4209" s="443"/>
      <c r="AC4209" s="441"/>
      <c r="AD4209" s="444"/>
      <c r="AG4209" s="441"/>
      <c r="AH4209" s="441"/>
      <c r="AI4209" s="443"/>
      <c r="AL4209" s="441"/>
      <c r="AN4209" s="441"/>
      <c r="AO4209" s="443"/>
      <c r="AP4209" s="441"/>
      <c r="AQ4209" s="441"/>
      <c r="AR4209" s="441"/>
      <c r="AS4209" s="441"/>
      <c r="AT4209" s="441"/>
      <c r="AU4209" s="441"/>
      <c r="AV4209" s="443"/>
      <c r="AW4209" s="442"/>
      <c r="AY4209" s="441"/>
      <c r="BC4209" s="441"/>
      <c r="BD4209" s="441"/>
      <c r="BE4209" s="441"/>
      <c r="BF4209" s="441"/>
      <c r="BG4209" s="441"/>
      <c r="BH4209" s="441"/>
      <c r="BI4209" s="441"/>
      <c r="BJ4209" s="441"/>
      <c r="BK4209" s="441"/>
    </row>
    <row r="4210" spans="1:63" x14ac:dyDescent="0.25">
      <c r="A4210" s="443"/>
      <c r="B4210" s="438"/>
      <c r="C4210" s="441"/>
      <c r="D4210" s="441"/>
      <c r="E4210" s="441"/>
      <c r="I4210" s="442"/>
      <c r="Q4210" s="443"/>
      <c r="S4210" s="443"/>
      <c r="T4210" s="441"/>
      <c r="U4210" s="444"/>
      <c r="V4210" s="438"/>
      <c r="W4210" s="443"/>
      <c r="X4210" s="443"/>
      <c r="Y4210" s="441"/>
      <c r="Z4210" s="445"/>
      <c r="AA4210" s="441"/>
      <c r="AB4210" s="443"/>
      <c r="AC4210" s="441"/>
      <c r="AD4210" s="444"/>
      <c r="AG4210" s="441"/>
      <c r="AH4210" s="441"/>
      <c r="AI4210" s="443"/>
      <c r="AL4210" s="441"/>
      <c r="AN4210" s="441"/>
      <c r="AO4210" s="443"/>
      <c r="AP4210" s="441"/>
      <c r="AQ4210" s="441"/>
      <c r="AR4210" s="441"/>
      <c r="AS4210" s="441"/>
      <c r="AT4210" s="441"/>
      <c r="AU4210" s="441"/>
      <c r="AV4210" s="443"/>
      <c r="AW4210" s="442"/>
      <c r="AY4210" s="441"/>
      <c r="BC4210" s="441"/>
      <c r="BD4210" s="441"/>
      <c r="BE4210" s="441"/>
      <c r="BF4210" s="441"/>
      <c r="BG4210" s="441"/>
      <c r="BH4210" s="441"/>
      <c r="BI4210" s="441"/>
      <c r="BJ4210" s="441"/>
      <c r="BK4210" s="441"/>
    </row>
    <row r="4211" spans="1:63" x14ac:dyDescent="0.25">
      <c r="A4211" s="443"/>
      <c r="B4211" s="438"/>
      <c r="C4211" s="441"/>
      <c r="D4211" s="441"/>
      <c r="E4211" s="441"/>
      <c r="I4211" s="442"/>
      <c r="Q4211" s="443"/>
      <c r="S4211" s="443"/>
      <c r="T4211" s="441"/>
      <c r="U4211" s="444"/>
      <c r="V4211" s="438"/>
      <c r="W4211" s="443"/>
      <c r="X4211" s="443"/>
      <c r="Y4211" s="441"/>
      <c r="Z4211" s="445"/>
      <c r="AA4211" s="441"/>
      <c r="AB4211" s="443"/>
      <c r="AC4211" s="441"/>
      <c r="AD4211" s="444"/>
      <c r="AG4211" s="441"/>
      <c r="AH4211" s="441"/>
      <c r="AI4211" s="443"/>
      <c r="AL4211" s="441"/>
      <c r="AN4211" s="441"/>
      <c r="AO4211" s="443"/>
      <c r="AP4211" s="441"/>
      <c r="AQ4211" s="441"/>
      <c r="AR4211" s="441"/>
      <c r="AS4211" s="441"/>
      <c r="AT4211" s="441"/>
      <c r="AU4211" s="441"/>
      <c r="AV4211" s="443"/>
      <c r="AW4211" s="442"/>
      <c r="AY4211" s="441"/>
      <c r="BC4211" s="441"/>
      <c r="BD4211" s="441"/>
      <c r="BE4211" s="441"/>
      <c r="BF4211" s="441"/>
      <c r="BG4211" s="441"/>
      <c r="BH4211" s="441"/>
      <c r="BI4211" s="441"/>
      <c r="BJ4211" s="441"/>
      <c r="BK4211" s="441"/>
    </row>
    <row r="4212" spans="1:63" x14ac:dyDescent="0.25">
      <c r="A4212" s="443"/>
      <c r="B4212" s="438"/>
      <c r="C4212" s="441"/>
      <c r="D4212" s="441"/>
      <c r="E4212" s="441"/>
      <c r="I4212" s="442"/>
      <c r="Q4212" s="443"/>
      <c r="S4212" s="443"/>
      <c r="T4212" s="441"/>
      <c r="U4212" s="444"/>
      <c r="V4212" s="438"/>
      <c r="W4212" s="443"/>
      <c r="X4212" s="443"/>
      <c r="Y4212" s="441"/>
      <c r="Z4212" s="445"/>
      <c r="AA4212" s="441"/>
      <c r="AB4212" s="443"/>
      <c r="AC4212" s="441"/>
      <c r="AD4212" s="444"/>
      <c r="AG4212" s="441"/>
      <c r="AH4212" s="441"/>
      <c r="AI4212" s="443"/>
      <c r="AL4212" s="441"/>
      <c r="AN4212" s="441"/>
      <c r="AO4212" s="443"/>
      <c r="AP4212" s="441"/>
      <c r="AQ4212" s="441"/>
      <c r="AR4212" s="441"/>
      <c r="AS4212" s="441"/>
      <c r="AT4212" s="441"/>
      <c r="AU4212" s="441"/>
      <c r="AV4212" s="443"/>
      <c r="AW4212" s="442"/>
      <c r="AY4212" s="441"/>
      <c r="BC4212" s="441"/>
      <c r="BD4212" s="441"/>
      <c r="BE4212" s="441"/>
      <c r="BF4212" s="441"/>
      <c r="BG4212" s="441"/>
      <c r="BH4212" s="441"/>
      <c r="BI4212" s="441"/>
      <c r="BJ4212" s="441"/>
      <c r="BK4212" s="441"/>
    </row>
    <row r="4213" spans="1:63" x14ac:dyDescent="0.25">
      <c r="A4213" s="443"/>
      <c r="B4213" s="438"/>
      <c r="C4213" s="441"/>
      <c r="D4213" s="441"/>
      <c r="E4213" s="441"/>
      <c r="I4213" s="442"/>
      <c r="Q4213" s="443"/>
      <c r="S4213" s="443"/>
      <c r="T4213" s="441"/>
      <c r="U4213" s="444"/>
      <c r="V4213" s="438"/>
      <c r="W4213" s="443"/>
      <c r="X4213" s="443"/>
      <c r="Y4213" s="441"/>
      <c r="Z4213" s="445"/>
      <c r="AA4213" s="441"/>
      <c r="AB4213" s="443"/>
      <c r="AC4213" s="441"/>
      <c r="AD4213" s="444"/>
      <c r="AG4213" s="441"/>
      <c r="AH4213" s="441"/>
      <c r="AI4213" s="443"/>
      <c r="AL4213" s="441"/>
      <c r="AN4213" s="441"/>
      <c r="AO4213" s="443"/>
      <c r="AP4213" s="441"/>
      <c r="AQ4213" s="441"/>
      <c r="AR4213" s="441"/>
      <c r="AS4213" s="441"/>
      <c r="AT4213" s="441"/>
      <c r="AU4213" s="441"/>
      <c r="AV4213" s="443"/>
      <c r="AW4213" s="442"/>
      <c r="AY4213" s="441"/>
      <c r="BC4213" s="441"/>
      <c r="BD4213" s="441"/>
      <c r="BE4213" s="441"/>
      <c r="BF4213" s="441"/>
      <c r="BG4213" s="441"/>
      <c r="BH4213" s="441"/>
      <c r="BI4213" s="441"/>
      <c r="BJ4213" s="441"/>
      <c r="BK4213" s="441"/>
    </row>
    <row r="4214" spans="1:63" x14ac:dyDescent="0.25">
      <c r="A4214" s="443"/>
      <c r="B4214" s="438"/>
      <c r="C4214" s="441"/>
      <c r="D4214" s="441"/>
      <c r="E4214" s="441"/>
      <c r="I4214" s="442"/>
      <c r="Q4214" s="443"/>
      <c r="S4214" s="443"/>
      <c r="T4214" s="441"/>
      <c r="U4214" s="444"/>
      <c r="V4214" s="438"/>
      <c r="W4214" s="443"/>
      <c r="X4214" s="443"/>
      <c r="Y4214" s="441"/>
      <c r="Z4214" s="445"/>
      <c r="AA4214" s="441"/>
      <c r="AB4214" s="443"/>
      <c r="AC4214" s="441"/>
      <c r="AD4214" s="444"/>
      <c r="AG4214" s="441"/>
      <c r="AH4214" s="441"/>
      <c r="AI4214" s="443"/>
      <c r="AL4214" s="441"/>
      <c r="AN4214" s="441"/>
      <c r="AO4214" s="443"/>
      <c r="AP4214" s="441"/>
      <c r="AQ4214" s="441"/>
      <c r="AR4214" s="441"/>
      <c r="AS4214" s="441"/>
      <c r="AT4214" s="441"/>
      <c r="AU4214" s="441"/>
      <c r="AV4214" s="443"/>
      <c r="AW4214" s="442"/>
      <c r="AY4214" s="441"/>
      <c r="BC4214" s="441"/>
      <c r="BD4214" s="441"/>
      <c r="BE4214" s="441"/>
      <c r="BF4214" s="441"/>
      <c r="BG4214" s="441"/>
      <c r="BH4214" s="441"/>
      <c r="BI4214" s="441"/>
      <c r="BJ4214" s="441"/>
      <c r="BK4214" s="441"/>
    </row>
    <row r="4215" spans="1:63" x14ac:dyDescent="0.25">
      <c r="A4215" s="443"/>
      <c r="B4215" s="438"/>
      <c r="C4215" s="441"/>
      <c r="D4215" s="441"/>
      <c r="E4215" s="441"/>
      <c r="I4215" s="442"/>
      <c r="Q4215" s="443"/>
      <c r="S4215" s="443"/>
      <c r="T4215" s="441"/>
      <c r="U4215" s="444"/>
      <c r="V4215" s="438"/>
      <c r="W4215" s="443"/>
      <c r="X4215" s="443"/>
      <c r="Y4215" s="441"/>
      <c r="Z4215" s="445"/>
      <c r="AA4215" s="441"/>
      <c r="AB4215" s="443"/>
      <c r="AC4215" s="441"/>
      <c r="AD4215" s="444"/>
      <c r="AG4215" s="441"/>
      <c r="AH4215" s="441"/>
      <c r="AI4215" s="443"/>
      <c r="AL4215" s="441"/>
      <c r="AN4215" s="441"/>
      <c r="AO4215" s="443"/>
      <c r="AP4215" s="441"/>
      <c r="AQ4215" s="441"/>
      <c r="AR4215" s="441"/>
      <c r="AS4215" s="441"/>
      <c r="AT4215" s="441"/>
      <c r="AU4215" s="441"/>
      <c r="AV4215" s="443"/>
      <c r="AW4215" s="442"/>
      <c r="AY4215" s="441"/>
      <c r="BC4215" s="441"/>
      <c r="BD4215" s="441"/>
      <c r="BE4215" s="441"/>
      <c r="BF4215" s="441"/>
      <c r="BG4215" s="441"/>
      <c r="BH4215" s="441"/>
      <c r="BI4215" s="441"/>
      <c r="BJ4215" s="441"/>
      <c r="BK4215" s="441"/>
    </row>
    <row r="4216" spans="1:63" x14ac:dyDescent="0.25">
      <c r="A4216" s="443"/>
      <c r="B4216" s="438"/>
      <c r="C4216" s="441"/>
      <c r="D4216" s="441"/>
      <c r="E4216" s="441"/>
      <c r="I4216" s="442"/>
      <c r="Q4216" s="443"/>
      <c r="S4216" s="443"/>
      <c r="T4216" s="441"/>
      <c r="U4216" s="444"/>
      <c r="V4216" s="438"/>
      <c r="W4216" s="443"/>
      <c r="X4216" s="443"/>
      <c r="Y4216" s="441"/>
      <c r="Z4216" s="445"/>
      <c r="AA4216" s="441"/>
      <c r="AB4216" s="443"/>
      <c r="AC4216" s="441"/>
      <c r="AD4216" s="444"/>
      <c r="AG4216" s="441"/>
      <c r="AH4216" s="441"/>
      <c r="AI4216" s="443"/>
      <c r="AL4216" s="441"/>
      <c r="AN4216" s="441"/>
      <c r="AO4216" s="443"/>
      <c r="AP4216" s="441"/>
      <c r="AQ4216" s="441"/>
      <c r="AR4216" s="441"/>
      <c r="AS4216" s="441"/>
      <c r="AT4216" s="441"/>
      <c r="AU4216" s="441"/>
      <c r="AV4216" s="443"/>
      <c r="AW4216" s="442"/>
      <c r="AY4216" s="441"/>
      <c r="BC4216" s="441"/>
      <c r="BD4216" s="441"/>
      <c r="BE4216" s="441"/>
      <c r="BF4216" s="441"/>
      <c r="BG4216" s="441"/>
      <c r="BH4216" s="441"/>
      <c r="BI4216" s="441"/>
      <c r="BJ4216" s="441"/>
      <c r="BK4216" s="441"/>
    </row>
    <row r="4217" spans="1:63" x14ac:dyDescent="0.25">
      <c r="A4217" s="443"/>
      <c r="B4217" s="438"/>
      <c r="C4217" s="441"/>
      <c r="D4217" s="441"/>
      <c r="E4217" s="441"/>
      <c r="I4217" s="442"/>
      <c r="Q4217" s="443"/>
      <c r="S4217" s="443"/>
      <c r="T4217" s="441"/>
      <c r="U4217" s="444"/>
      <c r="V4217" s="438"/>
      <c r="W4217" s="443"/>
      <c r="X4217" s="443"/>
      <c r="Y4217" s="441"/>
      <c r="Z4217" s="445"/>
      <c r="AA4217" s="441"/>
      <c r="AB4217" s="443"/>
      <c r="AC4217" s="441"/>
      <c r="AD4217" s="444"/>
      <c r="AG4217" s="441"/>
      <c r="AH4217" s="441"/>
      <c r="AI4217" s="443"/>
      <c r="AL4217" s="441"/>
      <c r="AN4217" s="441"/>
      <c r="AO4217" s="443"/>
      <c r="AP4217" s="441"/>
      <c r="AQ4217" s="441"/>
      <c r="AR4217" s="441"/>
      <c r="AS4217" s="441"/>
      <c r="AT4217" s="441"/>
      <c r="AU4217" s="441"/>
      <c r="AV4217" s="443"/>
      <c r="AW4217" s="442"/>
      <c r="AY4217" s="441"/>
      <c r="BC4217" s="441"/>
      <c r="BD4217" s="441"/>
      <c r="BE4217" s="441"/>
      <c r="BF4217" s="441"/>
      <c r="BG4217" s="441"/>
      <c r="BH4217" s="441"/>
      <c r="BI4217" s="441"/>
      <c r="BJ4217" s="441"/>
      <c r="BK4217" s="441"/>
    </row>
    <row r="4218" spans="1:63" x14ac:dyDescent="0.25">
      <c r="A4218" s="443"/>
      <c r="B4218" s="438"/>
      <c r="C4218" s="441"/>
      <c r="D4218" s="441"/>
      <c r="E4218" s="441"/>
      <c r="I4218" s="442"/>
      <c r="Q4218" s="443"/>
      <c r="S4218" s="443"/>
      <c r="T4218" s="441"/>
      <c r="U4218" s="444"/>
      <c r="V4218" s="438"/>
      <c r="W4218" s="443"/>
      <c r="X4218" s="443"/>
      <c r="Y4218" s="441"/>
      <c r="Z4218" s="445"/>
      <c r="AA4218" s="441"/>
      <c r="AB4218" s="443"/>
      <c r="AC4218" s="441"/>
      <c r="AD4218" s="444"/>
      <c r="AG4218" s="441"/>
      <c r="AH4218" s="441"/>
      <c r="AI4218" s="443"/>
      <c r="AL4218" s="441"/>
      <c r="AN4218" s="441"/>
      <c r="AO4218" s="443"/>
      <c r="AP4218" s="441"/>
      <c r="AQ4218" s="441"/>
      <c r="AR4218" s="441"/>
      <c r="AS4218" s="441"/>
      <c r="AT4218" s="441"/>
      <c r="AU4218" s="441"/>
      <c r="AV4218" s="443"/>
      <c r="AW4218" s="442"/>
      <c r="AY4218" s="441"/>
      <c r="BC4218" s="441"/>
      <c r="BD4218" s="441"/>
      <c r="BE4218" s="441"/>
      <c r="BF4218" s="441"/>
      <c r="BG4218" s="441"/>
      <c r="BH4218" s="441"/>
      <c r="BI4218" s="441"/>
      <c r="BJ4218" s="441"/>
      <c r="BK4218" s="441"/>
    </row>
    <row r="4219" spans="1:63" x14ac:dyDescent="0.25">
      <c r="A4219" s="443"/>
      <c r="B4219" s="438"/>
      <c r="C4219" s="441"/>
      <c r="D4219" s="441"/>
      <c r="E4219" s="441"/>
      <c r="I4219" s="442"/>
      <c r="Q4219" s="443"/>
      <c r="S4219" s="443"/>
      <c r="T4219" s="441"/>
      <c r="U4219" s="444"/>
      <c r="V4219" s="438"/>
      <c r="W4219" s="443"/>
      <c r="X4219" s="443"/>
      <c r="Y4219" s="441"/>
      <c r="Z4219" s="445"/>
      <c r="AA4219" s="441"/>
      <c r="AB4219" s="443"/>
      <c r="AC4219" s="441"/>
      <c r="AD4219" s="444"/>
      <c r="AG4219" s="441"/>
      <c r="AH4219" s="441"/>
      <c r="AI4219" s="443"/>
      <c r="AL4219" s="441"/>
      <c r="AN4219" s="441"/>
      <c r="AO4219" s="443"/>
      <c r="AP4219" s="441"/>
      <c r="AQ4219" s="441"/>
      <c r="AR4219" s="441"/>
      <c r="AS4219" s="441"/>
      <c r="AT4219" s="441"/>
      <c r="AU4219" s="441"/>
      <c r="AV4219" s="443"/>
      <c r="AW4219" s="442"/>
      <c r="AY4219" s="441"/>
      <c r="BC4219" s="441"/>
      <c r="BD4219" s="441"/>
      <c r="BE4219" s="441"/>
      <c r="BF4219" s="441"/>
      <c r="BG4219" s="441"/>
      <c r="BH4219" s="441"/>
      <c r="BI4219" s="441"/>
      <c r="BJ4219" s="441"/>
      <c r="BK4219" s="441"/>
    </row>
    <row r="4220" spans="1:63" x14ac:dyDescent="0.25">
      <c r="A4220" s="443"/>
      <c r="B4220" s="438"/>
      <c r="C4220" s="441"/>
      <c r="D4220" s="441"/>
      <c r="E4220" s="441"/>
      <c r="I4220" s="442"/>
      <c r="Q4220" s="443"/>
      <c r="S4220" s="443"/>
      <c r="T4220" s="441"/>
      <c r="U4220" s="444"/>
      <c r="V4220" s="438"/>
      <c r="W4220" s="443"/>
      <c r="X4220" s="443"/>
      <c r="Y4220" s="441"/>
      <c r="Z4220" s="445"/>
      <c r="AA4220" s="441"/>
      <c r="AB4220" s="443"/>
      <c r="AC4220" s="441"/>
      <c r="AD4220" s="444"/>
      <c r="AG4220" s="441"/>
      <c r="AH4220" s="441"/>
      <c r="AI4220" s="443"/>
      <c r="AL4220" s="441"/>
      <c r="AN4220" s="441"/>
      <c r="AO4220" s="443"/>
      <c r="AP4220" s="441"/>
      <c r="AQ4220" s="441"/>
      <c r="AR4220" s="441"/>
      <c r="AS4220" s="441"/>
      <c r="AT4220" s="441"/>
      <c r="AU4220" s="441"/>
      <c r="AV4220" s="443"/>
      <c r="AW4220" s="442"/>
      <c r="AY4220" s="441"/>
      <c r="BC4220" s="441"/>
      <c r="BD4220" s="441"/>
      <c r="BE4220" s="441"/>
      <c r="BF4220" s="441"/>
      <c r="BG4220" s="441"/>
      <c r="BH4220" s="441"/>
      <c r="BI4220" s="441"/>
      <c r="BJ4220" s="441"/>
      <c r="BK4220" s="441"/>
    </row>
    <row r="4221" spans="1:63" x14ac:dyDescent="0.25">
      <c r="A4221" s="443"/>
      <c r="B4221" s="438"/>
      <c r="C4221" s="441"/>
      <c r="D4221" s="441"/>
      <c r="E4221" s="441"/>
      <c r="I4221" s="442"/>
      <c r="Q4221" s="443"/>
      <c r="S4221" s="443"/>
      <c r="T4221" s="441"/>
      <c r="U4221" s="444"/>
      <c r="V4221" s="438"/>
      <c r="W4221" s="443"/>
      <c r="X4221" s="443"/>
      <c r="Y4221" s="441"/>
      <c r="Z4221" s="445"/>
      <c r="AA4221" s="441"/>
      <c r="AB4221" s="443"/>
      <c r="AC4221" s="441"/>
      <c r="AD4221" s="444"/>
      <c r="AG4221" s="441"/>
      <c r="AH4221" s="441"/>
      <c r="AI4221" s="443"/>
      <c r="AL4221" s="441"/>
      <c r="AN4221" s="441"/>
      <c r="AO4221" s="443"/>
      <c r="AP4221" s="441"/>
      <c r="AQ4221" s="441"/>
      <c r="AR4221" s="441"/>
      <c r="AS4221" s="441"/>
      <c r="AT4221" s="441"/>
      <c r="AU4221" s="441"/>
      <c r="AV4221" s="443"/>
      <c r="AW4221" s="442"/>
      <c r="AY4221" s="441"/>
      <c r="BC4221" s="441"/>
      <c r="BD4221" s="441"/>
      <c r="BE4221" s="441"/>
      <c r="BF4221" s="441"/>
      <c r="BG4221" s="441"/>
      <c r="BH4221" s="441"/>
      <c r="BI4221" s="441"/>
      <c r="BJ4221" s="441"/>
      <c r="BK4221" s="441"/>
    </row>
    <row r="4222" spans="1:63" x14ac:dyDescent="0.25">
      <c r="A4222" s="443"/>
      <c r="B4222" s="438"/>
      <c r="C4222" s="441"/>
      <c r="D4222" s="441"/>
      <c r="E4222" s="441"/>
      <c r="I4222" s="442"/>
      <c r="Q4222" s="443"/>
      <c r="S4222" s="443"/>
      <c r="T4222" s="441"/>
      <c r="U4222" s="444"/>
      <c r="V4222" s="438"/>
      <c r="W4222" s="443"/>
      <c r="X4222" s="443"/>
      <c r="Y4222" s="441"/>
      <c r="Z4222" s="445"/>
      <c r="AA4222" s="441"/>
      <c r="AB4222" s="443"/>
      <c r="AC4222" s="441"/>
      <c r="AD4222" s="444"/>
      <c r="AG4222" s="441"/>
      <c r="AH4222" s="441"/>
      <c r="AI4222" s="443"/>
      <c r="AL4222" s="441"/>
      <c r="AN4222" s="441"/>
      <c r="AO4222" s="443"/>
      <c r="AP4222" s="441"/>
      <c r="AQ4222" s="441"/>
      <c r="AR4222" s="441"/>
      <c r="AS4222" s="441"/>
      <c r="AT4222" s="441"/>
      <c r="AU4222" s="441"/>
      <c r="AV4222" s="443"/>
      <c r="AW4222" s="442"/>
      <c r="AY4222" s="441"/>
      <c r="BC4222" s="441"/>
      <c r="BD4222" s="441"/>
      <c r="BE4222" s="441"/>
      <c r="BF4222" s="441"/>
      <c r="BG4222" s="441"/>
      <c r="BH4222" s="441"/>
      <c r="BI4222" s="441"/>
      <c r="BJ4222" s="441"/>
      <c r="BK4222" s="441"/>
    </row>
    <row r="4223" spans="1:63" x14ac:dyDescent="0.25">
      <c r="A4223" s="443"/>
      <c r="B4223" s="438"/>
      <c r="C4223" s="441"/>
      <c r="D4223" s="441"/>
      <c r="E4223" s="441"/>
      <c r="I4223" s="442"/>
      <c r="Q4223" s="443"/>
      <c r="S4223" s="443"/>
      <c r="T4223" s="441"/>
      <c r="U4223" s="444"/>
      <c r="V4223" s="438"/>
      <c r="W4223" s="443"/>
      <c r="X4223" s="443"/>
      <c r="Y4223" s="441"/>
      <c r="Z4223" s="445"/>
      <c r="AA4223" s="441"/>
      <c r="AB4223" s="443"/>
      <c r="AC4223" s="441"/>
      <c r="AD4223" s="444"/>
      <c r="AG4223" s="441"/>
      <c r="AH4223" s="441"/>
      <c r="AI4223" s="443"/>
      <c r="AL4223" s="441"/>
      <c r="AN4223" s="441"/>
      <c r="AO4223" s="443"/>
      <c r="AP4223" s="441"/>
      <c r="AQ4223" s="441"/>
      <c r="AR4223" s="441"/>
      <c r="AS4223" s="441"/>
      <c r="AT4223" s="441"/>
      <c r="AU4223" s="441"/>
      <c r="AV4223" s="443"/>
      <c r="AW4223" s="442"/>
      <c r="AY4223" s="441"/>
      <c r="BC4223" s="441"/>
      <c r="BD4223" s="441"/>
      <c r="BE4223" s="441"/>
      <c r="BF4223" s="441"/>
      <c r="BG4223" s="441"/>
      <c r="BH4223" s="441"/>
      <c r="BI4223" s="441"/>
      <c r="BJ4223" s="441"/>
      <c r="BK4223" s="441"/>
    </row>
    <row r="4224" spans="1:63" x14ac:dyDescent="0.25">
      <c r="A4224" s="443"/>
      <c r="B4224" s="438"/>
      <c r="C4224" s="441"/>
      <c r="D4224" s="441"/>
      <c r="E4224" s="441"/>
      <c r="I4224" s="442"/>
      <c r="Q4224" s="443"/>
      <c r="S4224" s="443"/>
      <c r="T4224" s="441"/>
      <c r="U4224" s="444"/>
      <c r="V4224" s="438"/>
      <c r="W4224" s="443"/>
      <c r="X4224" s="443"/>
      <c r="Y4224" s="441"/>
      <c r="Z4224" s="445"/>
      <c r="AA4224" s="441"/>
      <c r="AB4224" s="443"/>
      <c r="AC4224" s="441"/>
      <c r="AD4224" s="444"/>
      <c r="AG4224" s="441"/>
      <c r="AH4224" s="441"/>
      <c r="AI4224" s="443"/>
      <c r="AL4224" s="441"/>
      <c r="AN4224" s="441"/>
      <c r="AO4224" s="443"/>
      <c r="AP4224" s="441"/>
      <c r="AQ4224" s="441"/>
      <c r="AR4224" s="441"/>
      <c r="AS4224" s="441"/>
      <c r="AT4224" s="441"/>
      <c r="AU4224" s="441"/>
      <c r="AV4224" s="443"/>
      <c r="AW4224" s="442"/>
      <c r="AY4224" s="441"/>
      <c r="BC4224" s="441"/>
      <c r="BD4224" s="441"/>
      <c r="BE4224" s="441"/>
      <c r="BF4224" s="441"/>
      <c r="BG4224" s="441"/>
      <c r="BH4224" s="441"/>
      <c r="BI4224" s="441"/>
      <c r="BJ4224" s="441"/>
      <c r="BK4224" s="441"/>
    </row>
    <row r="4225" spans="1:63" x14ac:dyDescent="0.25">
      <c r="A4225" s="443"/>
      <c r="B4225" s="438"/>
      <c r="C4225" s="441"/>
      <c r="D4225" s="441"/>
      <c r="E4225" s="441"/>
      <c r="I4225" s="442"/>
      <c r="Q4225" s="443"/>
      <c r="S4225" s="443"/>
      <c r="T4225" s="441"/>
      <c r="U4225" s="444"/>
      <c r="V4225" s="438"/>
      <c r="W4225" s="443"/>
      <c r="X4225" s="443"/>
      <c r="Y4225" s="441"/>
      <c r="Z4225" s="445"/>
      <c r="AA4225" s="441"/>
      <c r="AB4225" s="443"/>
      <c r="AC4225" s="441"/>
      <c r="AD4225" s="444"/>
      <c r="AG4225" s="441"/>
      <c r="AH4225" s="441"/>
      <c r="AI4225" s="443"/>
      <c r="AL4225" s="441"/>
      <c r="AN4225" s="441"/>
      <c r="AO4225" s="443"/>
      <c r="AP4225" s="441"/>
      <c r="AQ4225" s="441"/>
      <c r="AR4225" s="441"/>
      <c r="AS4225" s="441"/>
      <c r="AT4225" s="441"/>
      <c r="AU4225" s="441"/>
      <c r="AV4225" s="443"/>
      <c r="AW4225" s="442"/>
      <c r="AY4225" s="441"/>
      <c r="BC4225" s="441"/>
      <c r="BD4225" s="441"/>
      <c r="BE4225" s="441"/>
      <c r="BF4225" s="441"/>
      <c r="BG4225" s="441"/>
      <c r="BH4225" s="441"/>
      <c r="BI4225" s="441"/>
      <c r="BJ4225" s="441"/>
      <c r="BK4225" s="441"/>
    </row>
    <row r="4226" spans="1:63" x14ac:dyDescent="0.25">
      <c r="A4226" s="443"/>
      <c r="B4226" s="438"/>
      <c r="C4226" s="441"/>
      <c r="D4226" s="441"/>
      <c r="E4226" s="441"/>
      <c r="I4226" s="442"/>
      <c r="Q4226" s="443"/>
      <c r="S4226" s="443"/>
      <c r="T4226" s="441"/>
      <c r="U4226" s="444"/>
      <c r="V4226" s="438"/>
      <c r="W4226" s="443"/>
      <c r="X4226" s="443"/>
      <c r="Y4226" s="441"/>
      <c r="Z4226" s="445"/>
      <c r="AA4226" s="441"/>
      <c r="AB4226" s="443"/>
      <c r="AC4226" s="441"/>
      <c r="AD4226" s="444"/>
      <c r="AG4226" s="441"/>
      <c r="AH4226" s="441"/>
      <c r="AI4226" s="443"/>
      <c r="AL4226" s="441"/>
      <c r="AN4226" s="441"/>
      <c r="AO4226" s="443"/>
      <c r="AP4226" s="441"/>
      <c r="AQ4226" s="441"/>
      <c r="AR4226" s="441"/>
      <c r="AS4226" s="441"/>
      <c r="AT4226" s="441"/>
      <c r="AU4226" s="441"/>
      <c r="AV4226" s="443"/>
      <c r="AW4226" s="442"/>
      <c r="AY4226" s="441"/>
      <c r="BC4226" s="441"/>
      <c r="BD4226" s="441"/>
      <c r="BE4226" s="441"/>
      <c r="BF4226" s="441"/>
      <c r="BG4226" s="441"/>
      <c r="BH4226" s="441"/>
      <c r="BI4226" s="441"/>
      <c r="BJ4226" s="441"/>
      <c r="BK4226" s="441"/>
    </row>
    <row r="4227" spans="1:63" x14ac:dyDescent="0.25">
      <c r="A4227" s="443"/>
      <c r="B4227" s="438"/>
      <c r="C4227" s="441"/>
      <c r="D4227" s="441"/>
      <c r="E4227" s="441"/>
      <c r="I4227" s="442"/>
      <c r="Q4227" s="443"/>
      <c r="S4227" s="443"/>
      <c r="T4227" s="441"/>
      <c r="U4227" s="444"/>
      <c r="V4227" s="438"/>
      <c r="W4227" s="443"/>
      <c r="X4227" s="443"/>
      <c r="Y4227" s="441"/>
      <c r="Z4227" s="445"/>
      <c r="AA4227" s="441"/>
      <c r="AB4227" s="443"/>
      <c r="AC4227" s="441"/>
      <c r="AD4227" s="444"/>
      <c r="AG4227" s="441"/>
      <c r="AH4227" s="441"/>
      <c r="AI4227" s="443"/>
      <c r="AL4227" s="441"/>
      <c r="AN4227" s="441"/>
      <c r="AO4227" s="443"/>
      <c r="AP4227" s="441"/>
      <c r="AQ4227" s="441"/>
      <c r="AR4227" s="441"/>
      <c r="AS4227" s="441"/>
      <c r="AT4227" s="441"/>
      <c r="AU4227" s="441"/>
      <c r="AV4227" s="443"/>
      <c r="AW4227" s="442"/>
      <c r="AY4227" s="441"/>
      <c r="BC4227" s="441"/>
      <c r="BD4227" s="441"/>
      <c r="BE4227" s="441"/>
      <c r="BF4227" s="441"/>
      <c r="BG4227" s="441"/>
      <c r="BH4227" s="441"/>
      <c r="BI4227" s="441"/>
      <c r="BJ4227" s="441"/>
      <c r="BK4227" s="441"/>
    </row>
    <row r="4228" spans="1:63" x14ac:dyDescent="0.25">
      <c r="A4228" s="443"/>
      <c r="B4228" s="438"/>
      <c r="C4228" s="441"/>
      <c r="D4228" s="441"/>
      <c r="E4228" s="441"/>
      <c r="I4228" s="442"/>
      <c r="Q4228" s="443"/>
      <c r="S4228" s="443"/>
      <c r="T4228" s="441"/>
      <c r="U4228" s="444"/>
      <c r="V4228" s="438"/>
      <c r="W4228" s="443"/>
      <c r="X4228" s="443"/>
      <c r="Y4228" s="441"/>
      <c r="Z4228" s="445"/>
      <c r="AA4228" s="441"/>
      <c r="AB4228" s="443"/>
      <c r="AC4228" s="441"/>
      <c r="AD4228" s="444"/>
      <c r="AG4228" s="441"/>
      <c r="AH4228" s="441"/>
      <c r="AI4228" s="443"/>
      <c r="AL4228" s="441"/>
      <c r="AN4228" s="441"/>
      <c r="AO4228" s="443"/>
      <c r="AP4228" s="441"/>
      <c r="AQ4228" s="441"/>
      <c r="AR4228" s="441"/>
      <c r="AS4228" s="441"/>
      <c r="AT4228" s="441"/>
      <c r="AU4228" s="441"/>
      <c r="AV4228" s="443"/>
      <c r="AW4228" s="442"/>
      <c r="AY4228" s="441"/>
      <c r="BC4228" s="441"/>
      <c r="BD4228" s="441"/>
      <c r="BE4228" s="441"/>
      <c r="BF4228" s="441"/>
      <c r="BG4228" s="441"/>
      <c r="BH4228" s="441"/>
      <c r="BI4228" s="441"/>
      <c r="BJ4228" s="441"/>
      <c r="BK4228" s="441"/>
    </row>
    <row r="4229" spans="1:63" x14ac:dyDescent="0.25">
      <c r="A4229" s="443"/>
      <c r="B4229" s="438"/>
      <c r="C4229" s="441"/>
      <c r="D4229" s="441"/>
      <c r="E4229" s="441"/>
      <c r="I4229" s="442"/>
      <c r="Q4229" s="443"/>
      <c r="S4229" s="443"/>
      <c r="T4229" s="441"/>
      <c r="U4229" s="444"/>
      <c r="V4229" s="438"/>
      <c r="W4229" s="443"/>
      <c r="X4229" s="443"/>
      <c r="Y4229" s="441"/>
      <c r="Z4229" s="445"/>
      <c r="AA4229" s="441"/>
      <c r="AB4229" s="443"/>
      <c r="AC4229" s="441"/>
      <c r="AD4229" s="444"/>
      <c r="AG4229" s="441"/>
      <c r="AH4229" s="441"/>
      <c r="AI4229" s="443"/>
      <c r="AL4229" s="441"/>
      <c r="AN4229" s="441"/>
      <c r="AO4229" s="443"/>
      <c r="AP4229" s="441"/>
      <c r="AQ4229" s="441"/>
      <c r="AR4229" s="441"/>
      <c r="AS4229" s="441"/>
      <c r="AT4229" s="441"/>
      <c r="AU4229" s="441"/>
      <c r="AV4229" s="443"/>
      <c r="AW4229" s="442"/>
      <c r="AY4229" s="441"/>
      <c r="BC4229" s="441"/>
      <c r="BD4229" s="441"/>
      <c r="BE4229" s="441"/>
      <c r="BF4229" s="441"/>
      <c r="BG4229" s="441"/>
      <c r="BH4229" s="441"/>
      <c r="BI4229" s="441"/>
      <c r="BJ4229" s="441"/>
      <c r="BK4229" s="441"/>
    </row>
    <row r="4230" spans="1:63" x14ac:dyDescent="0.25">
      <c r="A4230" s="443"/>
      <c r="B4230" s="438"/>
      <c r="C4230" s="441"/>
      <c r="D4230" s="441"/>
      <c r="E4230" s="441"/>
      <c r="I4230" s="442"/>
      <c r="Q4230" s="443"/>
      <c r="S4230" s="443"/>
      <c r="T4230" s="441"/>
      <c r="U4230" s="444"/>
      <c r="V4230" s="438"/>
      <c r="W4230" s="443"/>
      <c r="X4230" s="443"/>
      <c r="Y4230" s="441"/>
      <c r="Z4230" s="445"/>
      <c r="AA4230" s="441"/>
      <c r="AB4230" s="443"/>
      <c r="AC4230" s="441"/>
      <c r="AD4230" s="444"/>
      <c r="AG4230" s="441"/>
      <c r="AH4230" s="441"/>
      <c r="AI4230" s="443"/>
      <c r="AL4230" s="441"/>
      <c r="AN4230" s="441"/>
      <c r="AO4230" s="443"/>
      <c r="AP4230" s="441"/>
      <c r="AQ4230" s="441"/>
      <c r="AR4230" s="441"/>
      <c r="AS4230" s="441"/>
      <c r="AT4230" s="441"/>
      <c r="AU4230" s="441"/>
      <c r="AV4230" s="443"/>
      <c r="AW4230" s="442"/>
      <c r="AY4230" s="441"/>
      <c r="BC4230" s="441"/>
      <c r="BD4230" s="441"/>
      <c r="BE4230" s="441"/>
      <c r="BF4230" s="441"/>
      <c r="BG4230" s="441"/>
      <c r="BH4230" s="441"/>
      <c r="BI4230" s="441"/>
      <c r="BJ4230" s="441"/>
      <c r="BK4230" s="441"/>
    </row>
    <row r="4231" spans="1:63" x14ac:dyDescent="0.25">
      <c r="A4231" s="443"/>
      <c r="B4231" s="438"/>
      <c r="C4231" s="441"/>
      <c r="D4231" s="441"/>
      <c r="E4231" s="441"/>
      <c r="I4231" s="442"/>
      <c r="Q4231" s="443"/>
      <c r="S4231" s="443"/>
      <c r="T4231" s="441"/>
      <c r="U4231" s="444"/>
      <c r="V4231" s="438"/>
      <c r="W4231" s="443"/>
      <c r="X4231" s="443"/>
      <c r="Y4231" s="441"/>
      <c r="Z4231" s="445"/>
      <c r="AA4231" s="441"/>
      <c r="AB4231" s="443"/>
      <c r="AC4231" s="441"/>
      <c r="AD4231" s="444"/>
      <c r="AG4231" s="441"/>
      <c r="AH4231" s="441"/>
      <c r="AI4231" s="443"/>
      <c r="AL4231" s="441"/>
      <c r="AN4231" s="441"/>
      <c r="AO4231" s="443"/>
      <c r="AP4231" s="441"/>
      <c r="AQ4231" s="441"/>
      <c r="AR4231" s="441"/>
      <c r="AS4231" s="441"/>
      <c r="AT4231" s="441"/>
      <c r="AU4231" s="441"/>
      <c r="AV4231" s="443"/>
      <c r="AW4231" s="442"/>
      <c r="AY4231" s="441"/>
      <c r="BC4231" s="441"/>
      <c r="BD4231" s="441"/>
      <c r="BE4231" s="441"/>
      <c r="BF4231" s="441"/>
      <c r="BG4231" s="441"/>
      <c r="BH4231" s="441"/>
      <c r="BI4231" s="441"/>
      <c r="BJ4231" s="441"/>
      <c r="BK4231" s="441"/>
    </row>
    <row r="4232" spans="1:63" x14ac:dyDescent="0.25">
      <c r="A4232" s="443"/>
      <c r="B4232" s="438"/>
      <c r="C4232" s="441"/>
      <c r="D4232" s="441"/>
      <c r="E4232" s="441"/>
      <c r="I4232" s="442"/>
      <c r="Q4232" s="443"/>
      <c r="S4232" s="443"/>
      <c r="T4232" s="441"/>
      <c r="U4232" s="444"/>
      <c r="V4232" s="438"/>
      <c r="W4232" s="443"/>
      <c r="X4232" s="443"/>
      <c r="Y4232" s="441"/>
      <c r="Z4232" s="445"/>
      <c r="AA4232" s="441"/>
      <c r="AB4232" s="443"/>
      <c r="AC4232" s="441"/>
      <c r="AD4232" s="444"/>
      <c r="AG4232" s="441"/>
      <c r="AH4232" s="441"/>
      <c r="AI4232" s="443"/>
      <c r="AL4232" s="441"/>
      <c r="AN4232" s="441"/>
      <c r="AO4232" s="443"/>
      <c r="AP4232" s="441"/>
      <c r="AQ4232" s="441"/>
      <c r="AR4232" s="441"/>
      <c r="AS4232" s="441"/>
      <c r="AT4232" s="441"/>
      <c r="AU4232" s="441"/>
      <c r="AV4232" s="443"/>
      <c r="AW4232" s="442"/>
      <c r="AY4232" s="441"/>
      <c r="BC4232" s="441"/>
      <c r="BD4232" s="441"/>
      <c r="BE4232" s="441"/>
      <c r="BF4232" s="441"/>
      <c r="BG4232" s="441"/>
      <c r="BH4232" s="441"/>
      <c r="BI4232" s="441"/>
      <c r="BJ4232" s="441"/>
      <c r="BK4232" s="441"/>
    </row>
    <row r="4233" spans="1:63" x14ac:dyDescent="0.25">
      <c r="A4233" s="443"/>
      <c r="B4233" s="438"/>
      <c r="C4233" s="441"/>
      <c r="D4233" s="441"/>
      <c r="E4233" s="441"/>
      <c r="I4233" s="442"/>
      <c r="Q4233" s="443"/>
      <c r="S4233" s="443"/>
      <c r="T4233" s="441"/>
      <c r="U4233" s="444"/>
      <c r="V4233" s="438"/>
      <c r="W4233" s="443"/>
      <c r="X4233" s="443"/>
      <c r="Y4233" s="441"/>
      <c r="Z4233" s="445"/>
      <c r="AA4233" s="441"/>
      <c r="AB4233" s="443"/>
      <c r="AC4233" s="441"/>
      <c r="AD4233" s="444"/>
      <c r="AG4233" s="441"/>
      <c r="AH4233" s="441"/>
      <c r="AI4233" s="443"/>
      <c r="AL4233" s="441"/>
      <c r="AN4233" s="441"/>
      <c r="AO4233" s="443"/>
      <c r="AP4233" s="441"/>
      <c r="AQ4233" s="441"/>
      <c r="AR4233" s="441"/>
      <c r="AS4233" s="441"/>
      <c r="AT4233" s="441"/>
      <c r="AU4233" s="441"/>
      <c r="AV4233" s="443"/>
      <c r="AW4233" s="442"/>
      <c r="AY4233" s="441"/>
      <c r="BC4233" s="441"/>
      <c r="BD4233" s="441"/>
      <c r="BE4233" s="441"/>
      <c r="BF4233" s="441"/>
      <c r="BG4233" s="441"/>
      <c r="BH4233" s="441"/>
      <c r="BI4233" s="441"/>
      <c r="BJ4233" s="441"/>
      <c r="BK4233" s="441"/>
    </row>
    <row r="4234" spans="1:63" x14ac:dyDescent="0.25">
      <c r="A4234" s="443"/>
      <c r="B4234" s="438"/>
      <c r="C4234" s="441"/>
      <c r="D4234" s="441"/>
      <c r="E4234" s="441"/>
      <c r="I4234" s="442"/>
      <c r="Q4234" s="443"/>
      <c r="S4234" s="443"/>
      <c r="T4234" s="441"/>
      <c r="U4234" s="444"/>
      <c r="V4234" s="438"/>
      <c r="W4234" s="443"/>
      <c r="X4234" s="443"/>
      <c r="Y4234" s="441"/>
      <c r="Z4234" s="445"/>
      <c r="AA4234" s="441"/>
      <c r="AB4234" s="443"/>
      <c r="AC4234" s="441"/>
      <c r="AD4234" s="444"/>
      <c r="AG4234" s="441"/>
      <c r="AH4234" s="441"/>
      <c r="AI4234" s="443"/>
      <c r="AL4234" s="441"/>
      <c r="AN4234" s="441"/>
      <c r="AO4234" s="443"/>
      <c r="AP4234" s="441"/>
      <c r="AQ4234" s="441"/>
      <c r="AR4234" s="441"/>
      <c r="AS4234" s="441"/>
      <c r="AT4234" s="441"/>
      <c r="AU4234" s="441"/>
      <c r="AV4234" s="443"/>
      <c r="AW4234" s="442"/>
      <c r="AY4234" s="441"/>
      <c r="BC4234" s="441"/>
      <c r="BD4234" s="441"/>
      <c r="BE4234" s="441"/>
      <c r="BF4234" s="441"/>
      <c r="BG4234" s="441"/>
      <c r="BH4234" s="441"/>
      <c r="BI4234" s="441"/>
      <c r="BJ4234" s="441"/>
      <c r="BK4234" s="441"/>
    </row>
    <row r="4235" spans="1:63" x14ac:dyDescent="0.25">
      <c r="A4235" s="443"/>
      <c r="B4235" s="438"/>
      <c r="C4235" s="441"/>
      <c r="D4235" s="441"/>
      <c r="E4235" s="441"/>
      <c r="I4235" s="442"/>
      <c r="Q4235" s="443"/>
      <c r="S4235" s="443"/>
      <c r="T4235" s="441"/>
      <c r="U4235" s="444"/>
      <c r="V4235" s="438"/>
      <c r="W4235" s="443"/>
      <c r="X4235" s="443"/>
      <c r="Y4235" s="441"/>
      <c r="Z4235" s="445"/>
      <c r="AA4235" s="441"/>
      <c r="AB4235" s="443"/>
      <c r="AC4235" s="441"/>
      <c r="AD4235" s="444"/>
      <c r="AG4235" s="441"/>
      <c r="AH4235" s="441"/>
      <c r="AI4235" s="443"/>
      <c r="AL4235" s="441"/>
      <c r="AN4235" s="441"/>
      <c r="AO4235" s="443"/>
      <c r="AP4235" s="441"/>
      <c r="AQ4235" s="441"/>
      <c r="AR4235" s="441"/>
      <c r="AS4235" s="441"/>
      <c r="AT4235" s="441"/>
      <c r="AU4235" s="441"/>
      <c r="AV4235" s="443"/>
      <c r="AW4235" s="442"/>
      <c r="AY4235" s="441"/>
      <c r="BC4235" s="441"/>
      <c r="BD4235" s="441"/>
      <c r="BE4235" s="441"/>
      <c r="BF4235" s="441"/>
      <c r="BG4235" s="441"/>
      <c r="BH4235" s="441"/>
      <c r="BI4235" s="441"/>
      <c r="BJ4235" s="441"/>
      <c r="BK4235" s="441"/>
    </row>
    <row r="4236" spans="1:63" x14ac:dyDescent="0.25">
      <c r="A4236" s="443"/>
      <c r="B4236" s="438"/>
      <c r="C4236" s="441"/>
      <c r="D4236" s="441"/>
      <c r="E4236" s="441"/>
      <c r="I4236" s="442"/>
      <c r="Q4236" s="443"/>
      <c r="S4236" s="443"/>
      <c r="T4236" s="441"/>
      <c r="U4236" s="444"/>
      <c r="V4236" s="438"/>
      <c r="W4236" s="443"/>
      <c r="X4236" s="443"/>
      <c r="Y4236" s="441"/>
      <c r="Z4236" s="445"/>
      <c r="AA4236" s="441"/>
      <c r="AB4236" s="443"/>
      <c r="AC4236" s="441"/>
      <c r="AD4236" s="444"/>
      <c r="AG4236" s="441"/>
      <c r="AH4236" s="441"/>
      <c r="AI4236" s="443"/>
      <c r="AL4236" s="441"/>
      <c r="AN4236" s="441"/>
      <c r="AO4236" s="443"/>
      <c r="AP4236" s="441"/>
      <c r="AQ4236" s="441"/>
      <c r="AR4236" s="441"/>
      <c r="AS4236" s="441"/>
      <c r="AT4236" s="441"/>
      <c r="AU4236" s="441"/>
      <c r="AV4236" s="443"/>
      <c r="AW4236" s="442"/>
      <c r="AY4236" s="441"/>
      <c r="BC4236" s="441"/>
      <c r="BD4236" s="441"/>
      <c r="BE4236" s="441"/>
      <c r="BF4236" s="441"/>
      <c r="BG4236" s="441"/>
      <c r="BH4236" s="441"/>
      <c r="BI4236" s="441"/>
      <c r="BJ4236" s="441"/>
      <c r="BK4236" s="441"/>
    </row>
    <row r="4237" spans="1:63" x14ac:dyDescent="0.25">
      <c r="A4237" s="443"/>
      <c r="B4237" s="438"/>
      <c r="C4237" s="441"/>
      <c r="D4237" s="441"/>
      <c r="E4237" s="441"/>
      <c r="I4237" s="442"/>
      <c r="Q4237" s="443"/>
      <c r="S4237" s="443"/>
      <c r="T4237" s="441"/>
      <c r="U4237" s="444"/>
      <c r="V4237" s="438"/>
      <c r="W4237" s="443"/>
      <c r="X4237" s="443"/>
      <c r="Y4237" s="441"/>
      <c r="Z4237" s="445"/>
      <c r="AA4237" s="441"/>
      <c r="AB4237" s="443"/>
      <c r="AC4237" s="441"/>
      <c r="AD4237" s="444"/>
      <c r="AG4237" s="441"/>
      <c r="AH4237" s="441"/>
      <c r="AI4237" s="443"/>
      <c r="AL4237" s="441"/>
      <c r="AN4237" s="441"/>
      <c r="AO4237" s="443"/>
      <c r="AP4237" s="441"/>
      <c r="AQ4237" s="441"/>
      <c r="AR4237" s="441"/>
      <c r="AS4237" s="441"/>
      <c r="AT4237" s="441"/>
      <c r="AU4237" s="441"/>
      <c r="AV4237" s="443"/>
      <c r="AW4237" s="442"/>
      <c r="AY4237" s="441"/>
      <c r="BC4237" s="441"/>
      <c r="BD4237" s="441"/>
      <c r="BE4237" s="441"/>
      <c r="BF4237" s="441"/>
      <c r="BG4237" s="441"/>
      <c r="BH4237" s="441"/>
      <c r="BI4237" s="441"/>
      <c r="BJ4237" s="441"/>
      <c r="BK4237" s="441"/>
    </row>
    <row r="4238" spans="1:63" x14ac:dyDescent="0.25">
      <c r="A4238" s="443"/>
      <c r="B4238" s="438"/>
      <c r="C4238" s="441"/>
      <c r="D4238" s="441"/>
      <c r="E4238" s="441"/>
      <c r="I4238" s="442"/>
      <c r="Q4238" s="443"/>
      <c r="S4238" s="443"/>
      <c r="T4238" s="441"/>
      <c r="U4238" s="444"/>
      <c r="V4238" s="438"/>
      <c r="W4238" s="443"/>
      <c r="X4238" s="443"/>
      <c r="Y4238" s="441"/>
      <c r="Z4238" s="445"/>
      <c r="AA4238" s="441"/>
      <c r="AB4238" s="443"/>
      <c r="AC4238" s="441"/>
      <c r="AD4238" s="444"/>
      <c r="AG4238" s="441"/>
      <c r="AH4238" s="441"/>
      <c r="AI4238" s="443"/>
      <c r="AL4238" s="441"/>
      <c r="AN4238" s="441"/>
      <c r="AO4238" s="443"/>
      <c r="AP4238" s="441"/>
      <c r="AQ4238" s="441"/>
      <c r="AR4238" s="441"/>
      <c r="AS4238" s="441"/>
      <c r="AT4238" s="441"/>
      <c r="AU4238" s="441"/>
      <c r="AV4238" s="443"/>
      <c r="AW4238" s="442"/>
      <c r="AY4238" s="441"/>
      <c r="BC4238" s="441"/>
      <c r="BD4238" s="441"/>
      <c r="BE4238" s="441"/>
      <c r="BF4238" s="441"/>
      <c r="BG4238" s="441"/>
      <c r="BH4238" s="441"/>
      <c r="BI4238" s="441"/>
      <c r="BJ4238" s="441"/>
      <c r="BK4238" s="441"/>
    </row>
    <row r="4239" spans="1:63" x14ac:dyDescent="0.25">
      <c r="A4239" s="443"/>
      <c r="B4239" s="438"/>
      <c r="C4239" s="441"/>
      <c r="D4239" s="441"/>
      <c r="E4239" s="441"/>
      <c r="I4239" s="442"/>
      <c r="Q4239" s="443"/>
      <c r="S4239" s="443"/>
      <c r="T4239" s="441"/>
      <c r="U4239" s="444"/>
      <c r="V4239" s="438"/>
      <c r="W4239" s="443"/>
      <c r="X4239" s="443"/>
      <c r="Y4239" s="441"/>
      <c r="Z4239" s="445"/>
      <c r="AA4239" s="441"/>
      <c r="AB4239" s="443"/>
      <c r="AC4239" s="441"/>
      <c r="AD4239" s="444"/>
      <c r="AG4239" s="441"/>
      <c r="AH4239" s="441"/>
      <c r="AI4239" s="443"/>
      <c r="AL4239" s="441"/>
      <c r="AN4239" s="441"/>
      <c r="AO4239" s="443"/>
      <c r="AP4239" s="441"/>
      <c r="AQ4239" s="441"/>
      <c r="AR4239" s="441"/>
      <c r="AS4239" s="441"/>
      <c r="AT4239" s="441"/>
      <c r="AU4239" s="441"/>
      <c r="AV4239" s="443"/>
      <c r="AW4239" s="442"/>
      <c r="AY4239" s="441"/>
      <c r="BC4239" s="441"/>
      <c r="BD4239" s="441"/>
      <c r="BE4239" s="441"/>
      <c r="BF4239" s="441"/>
      <c r="BG4239" s="441"/>
      <c r="BH4239" s="441"/>
      <c r="BI4239" s="441"/>
      <c r="BJ4239" s="441"/>
      <c r="BK4239" s="441"/>
    </row>
    <row r="4240" spans="1:63" x14ac:dyDescent="0.25">
      <c r="A4240" s="443"/>
      <c r="B4240" s="438"/>
      <c r="C4240" s="441"/>
      <c r="D4240" s="441"/>
      <c r="E4240" s="441"/>
      <c r="I4240" s="442"/>
      <c r="Q4240" s="443"/>
      <c r="S4240" s="443"/>
      <c r="T4240" s="441"/>
      <c r="U4240" s="444"/>
      <c r="V4240" s="438"/>
      <c r="W4240" s="443"/>
      <c r="X4240" s="443"/>
      <c r="Y4240" s="441"/>
      <c r="Z4240" s="445"/>
      <c r="AA4240" s="441"/>
      <c r="AB4240" s="443"/>
      <c r="AC4240" s="441"/>
      <c r="AD4240" s="444"/>
      <c r="AG4240" s="441"/>
      <c r="AH4240" s="441"/>
      <c r="AI4240" s="443"/>
      <c r="AL4240" s="441"/>
      <c r="AN4240" s="441"/>
      <c r="AO4240" s="443"/>
      <c r="AP4240" s="441"/>
      <c r="AQ4240" s="441"/>
      <c r="AR4240" s="441"/>
      <c r="AS4240" s="441"/>
      <c r="AT4240" s="441"/>
      <c r="AU4240" s="441"/>
      <c r="AV4240" s="443"/>
      <c r="AW4240" s="442"/>
      <c r="AY4240" s="441"/>
      <c r="BC4240" s="441"/>
      <c r="BD4240" s="441"/>
      <c r="BE4240" s="441"/>
      <c r="BF4240" s="441"/>
      <c r="BG4240" s="441"/>
      <c r="BH4240" s="441"/>
      <c r="BI4240" s="441"/>
      <c r="BJ4240" s="441"/>
      <c r="BK4240" s="441"/>
    </row>
    <row r="4241" spans="1:63" x14ac:dyDescent="0.25">
      <c r="A4241" s="443"/>
      <c r="B4241" s="438"/>
      <c r="C4241" s="441"/>
      <c r="D4241" s="441"/>
      <c r="E4241" s="441"/>
      <c r="I4241" s="442"/>
      <c r="Q4241" s="443"/>
      <c r="S4241" s="443"/>
      <c r="T4241" s="441"/>
      <c r="U4241" s="444"/>
      <c r="V4241" s="438"/>
      <c r="W4241" s="443"/>
      <c r="X4241" s="443"/>
      <c r="Y4241" s="441"/>
      <c r="Z4241" s="445"/>
      <c r="AA4241" s="441"/>
      <c r="AB4241" s="443"/>
      <c r="AC4241" s="441"/>
      <c r="AD4241" s="444"/>
      <c r="AG4241" s="441"/>
      <c r="AH4241" s="441"/>
      <c r="AI4241" s="443"/>
      <c r="AL4241" s="441"/>
      <c r="AN4241" s="441"/>
      <c r="AO4241" s="443"/>
      <c r="AP4241" s="441"/>
      <c r="AQ4241" s="441"/>
      <c r="AR4241" s="441"/>
      <c r="AS4241" s="441"/>
      <c r="AT4241" s="441"/>
      <c r="AU4241" s="441"/>
      <c r="AV4241" s="443"/>
      <c r="AW4241" s="442"/>
      <c r="AY4241" s="441"/>
      <c r="BC4241" s="441"/>
      <c r="BD4241" s="441"/>
      <c r="BE4241" s="441"/>
      <c r="BF4241" s="441"/>
      <c r="BG4241" s="441"/>
      <c r="BH4241" s="441"/>
      <c r="BI4241" s="441"/>
      <c r="BJ4241" s="441"/>
      <c r="BK4241" s="441"/>
    </row>
    <row r="4242" spans="1:63" x14ac:dyDescent="0.25">
      <c r="A4242" s="443"/>
      <c r="B4242" s="438"/>
      <c r="C4242" s="441"/>
      <c r="D4242" s="441"/>
      <c r="E4242" s="441"/>
      <c r="I4242" s="442"/>
      <c r="Q4242" s="443"/>
      <c r="S4242" s="443"/>
      <c r="T4242" s="441"/>
      <c r="U4242" s="444"/>
      <c r="V4242" s="438"/>
      <c r="W4242" s="443"/>
      <c r="X4242" s="443"/>
      <c r="Y4242" s="441"/>
      <c r="Z4242" s="445"/>
      <c r="AA4242" s="441"/>
      <c r="AB4242" s="443"/>
      <c r="AC4242" s="441"/>
      <c r="AD4242" s="444"/>
      <c r="AG4242" s="441"/>
      <c r="AH4242" s="441"/>
      <c r="AI4242" s="443"/>
      <c r="AL4242" s="441"/>
      <c r="AN4242" s="441"/>
      <c r="AO4242" s="443"/>
      <c r="AP4242" s="441"/>
      <c r="AQ4242" s="441"/>
      <c r="AR4242" s="441"/>
      <c r="AS4242" s="441"/>
      <c r="AT4242" s="441"/>
      <c r="AU4242" s="441"/>
      <c r="AV4242" s="443"/>
      <c r="AW4242" s="442"/>
      <c r="AY4242" s="441"/>
      <c r="BC4242" s="441"/>
      <c r="BD4242" s="441"/>
      <c r="BE4242" s="441"/>
      <c r="BF4242" s="441"/>
      <c r="BG4242" s="441"/>
      <c r="BH4242" s="441"/>
      <c r="BI4242" s="441"/>
      <c r="BJ4242" s="441"/>
      <c r="BK4242" s="441"/>
    </row>
    <row r="4243" spans="1:63" x14ac:dyDescent="0.25">
      <c r="A4243" s="443"/>
      <c r="B4243" s="438"/>
      <c r="C4243" s="441"/>
      <c r="D4243" s="441"/>
      <c r="E4243" s="441"/>
      <c r="I4243" s="442"/>
      <c r="Q4243" s="443"/>
      <c r="S4243" s="443"/>
      <c r="T4243" s="441"/>
      <c r="U4243" s="444"/>
      <c r="V4243" s="438"/>
      <c r="W4243" s="443"/>
      <c r="X4243" s="443"/>
      <c r="Y4243" s="441"/>
      <c r="Z4243" s="445"/>
      <c r="AA4243" s="441"/>
      <c r="AB4243" s="443"/>
      <c r="AC4243" s="441"/>
      <c r="AD4243" s="444"/>
      <c r="AG4243" s="441"/>
      <c r="AH4243" s="441"/>
      <c r="AI4243" s="443"/>
      <c r="AL4243" s="441"/>
      <c r="AN4243" s="441"/>
      <c r="AO4243" s="443"/>
      <c r="AP4243" s="441"/>
      <c r="AQ4243" s="441"/>
      <c r="AR4243" s="441"/>
      <c r="AS4243" s="441"/>
      <c r="AT4243" s="441"/>
      <c r="AU4243" s="441"/>
      <c r="AV4243" s="443"/>
      <c r="AW4243" s="442"/>
      <c r="AY4243" s="441"/>
      <c r="BC4243" s="441"/>
      <c r="BD4243" s="441"/>
      <c r="BE4243" s="441"/>
      <c r="BF4243" s="441"/>
      <c r="BG4243" s="441"/>
      <c r="BH4243" s="441"/>
      <c r="BI4243" s="441"/>
      <c r="BJ4243" s="441"/>
      <c r="BK4243" s="441"/>
    </row>
    <row r="4244" spans="1:63" x14ac:dyDescent="0.25">
      <c r="A4244" s="443"/>
      <c r="B4244" s="438"/>
      <c r="C4244" s="441"/>
      <c r="D4244" s="441"/>
      <c r="E4244" s="441"/>
      <c r="I4244" s="442"/>
      <c r="Q4244" s="443"/>
      <c r="S4244" s="443"/>
      <c r="T4244" s="441"/>
      <c r="U4244" s="444"/>
      <c r="V4244" s="438"/>
      <c r="W4244" s="443"/>
      <c r="X4244" s="443"/>
      <c r="Y4244" s="441"/>
      <c r="Z4244" s="445"/>
      <c r="AA4244" s="441"/>
      <c r="AB4244" s="443"/>
      <c r="AC4244" s="441"/>
      <c r="AD4244" s="444"/>
      <c r="AG4244" s="441"/>
      <c r="AH4244" s="441"/>
      <c r="AI4244" s="443"/>
      <c r="AL4244" s="441"/>
      <c r="AN4244" s="441"/>
      <c r="AO4244" s="443"/>
      <c r="AP4244" s="441"/>
      <c r="AQ4244" s="441"/>
      <c r="AR4244" s="441"/>
      <c r="AS4244" s="441"/>
      <c r="AT4244" s="441"/>
      <c r="AU4244" s="441"/>
      <c r="AV4244" s="443"/>
      <c r="AW4244" s="442"/>
      <c r="AY4244" s="441"/>
      <c r="BC4244" s="441"/>
      <c r="BD4244" s="441"/>
      <c r="BE4244" s="441"/>
      <c r="BF4244" s="441"/>
      <c r="BG4244" s="441"/>
      <c r="BH4244" s="441"/>
      <c r="BI4244" s="441"/>
      <c r="BJ4244" s="441"/>
      <c r="BK4244" s="441"/>
    </row>
    <row r="4245" spans="1:63" x14ac:dyDescent="0.25">
      <c r="A4245" s="443"/>
      <c r="B4245" s="438"/>
      <c r="C4245" s="441"/>
      <c r="D4245" s="441"/>
      <c r="E4245" s="441"/>
      <c r="I4245" s="442"/>
      <c r="Q4245" s="443"/>
      <c r="S4245" s="443"/>
      <c r="T4245" s="441"/>
      <c r="U4245" s="444"/>
      <c r="V4245" s="438"/>
      <c r="W4245" s="443"/>
      <c r="X4245" s="443"/>
      <c r="Y4245" s="441"/>
      <c r="Z4245" s="445"/>
      <c r="AA4245" s="441"/>
      <c r="AB4245" s="443"/>
      <c r="AC4245" s="441"/>
      <c r="AD4245" s="444"/>
      <c r="AG4245" s="441"/>
      <c r="AH4245" s="441"/>
      <c r="AI4245" s="443"/>
      <c r="AL4245" s="441"/>
      <c r="AN4245" s="441"/>
      <c r="AO4245" s="443"/>
      <c r="AP4245" s="441"/>
      <c r="AQ4245" s="441"/>
      <c r="AR4245" s="441"/>
      <c r="AS4245" s="441"/>
      <c r="AT4245" s="441"/>
      <c r="AU4245" s="441"/>
      <c r="AV4245" s="443"/>
      <c r="AW4245" s="442"/>
      <c r="AY4245" s="441"/>
      <c r="BC4245" s="441"/>
      <c r="BD4245" s="441"/>
      <c r="BE4245" s="441"/>
      <c r="BF4245" s="441"/>
      <c r="BG4245" s="441"/>
      <c r="BH4245" s="441"/>
      <c r="BI4245" s="441"/>
      <c r="BJ4245" s="441"/>
      <c r="BK4245" s="441"/>
    </row>
    <row r="4246" spans="1:63" x14ac:dyDescent="0.25">
      <c r="A4246" s="443"/>
      <c r="B4246" s="438"/>
      <c r="C4246" s="441"/>
      <c r="D4246" s="441"/>
      <c r="E4246" s="441"/>
      <c r="I4246" s="442"/>
      <c r="Q4246" s="443"/>
      <c r="S4246" s="443"/>
      <c r="T4246" s="441"/>
      <c r="U4246" s="444"/>
      <c r="V4246" s="438"/>
      <c r="W4246" s="443"/>
      <c r="X4246" s="443"/>
      <c r="Y4246" s="441"/>
      <c r="Z4246" s="445"/>
      <c r="AA4246" s="441"/>
      <c r="AB4246" s="443"/>
      <c r="AC4246" s="441"/>
      <c r="AD4246" s="444"/>
      <c r="AG4246" s="441"/>
      <c r="AH4246" s="441"/>
      <c r="AI4246" s="443"/>
      <c r="AL4246" s="441"/>
      <c r="AN4246" s="441"/>
      <c r="AO4246" s="443"/>
      <c r="AP4246" s="441"/>
      <c r="AQ4246" s="441"/>
      <c r="AR4246" s="441"/>
      <c r="AS4246" s="441"/>
      <c r="AT4246" s="441"/>
      <c r="AU4246" s="441"/>
      <c r="AV4246" s="443"/>
      <c r="AW4246" s="442"/>
      <c r="AY4246" s="441"/>
      <c r="BC4246" s="441"/>
      <c r="BD4246" s="441"/>
      <c r="BE4246" s="441"/>
      <c r="BF4246" s="441"/>
      <c r="BG4246" s="441"/>
      <c r="BH4246" s="441"/>
      <c r="BI4246" s="441"/>
      <c r="BJ4246" s="441"/>
      <c r="BK4246" s="441"/>
    </row>
    <row r="4247" spans="1:63" x14ac:dyDescent="0.25">
      <c r="A4247" s="443"/>
      <c r="B4247" s="438"/>
      <c r="C4247" s="441"/>
      <c r="D4247" s="441"/>
      <c r="E4247" s="441"/>
      <c r="I4247" s="442"/>
      <c r="Q4247" s="443"/>
      <c r="S4247" s="443"/>
      <c r="T4247" s="441"/>
      <c r="U4247" s="444"/>
      <c r="V4247" s="438"/>
      <c r="W4247" s="443"/>
      <c r="X4247" s="443"/>
      <c r="Y4247" s="441"/>
      <c r="Z4247" s="445"/>
      <c r="AA4247" s="441"/>
      <c r="AB4247" s="443"/>
      <c r="AC4247" s="441"/>
      <c r="AD4247" s="444"/>
      <c r="AG4247" s="441"/>
      <c r="AH4247" s="441"/>
      <c r="AI4247" s="443"/>
      <c r="AL4247" s="441"/>
      <c r="AN4247" s="441"/>
      <c r="AO4247" s="443"/>
      <c r="AP4247" s="441"/>
      <c r="AQ4247" s="441"/>
      <c r="AR4247" s="441"/>
      <c r="AS4247" s="441"/>
      <c r="AT4247" s="441"/>
      <c r="AU4247" s="441"/>
      <c r="AV4247" s="443"/>
      <c r="AW4247" s="442"/>
      <c r="AY4247" s="441"/>
      <c r="BC4247" s="441"/>
      <c r="BD4247" s="441"/>
      <c r="BE4247" s="441"/>
      <c r="BF4247" s="441"/>
      <c r="BG4247" s="441"/>
      <c r="BH4247" s="441"/>
      <c r="BI4247" s="441"/>
      <c r="BJ4247" s="441"/>
      <c r="BK4247" s="441"/>
    </row>
    <row r="4248" spans="1:63" x14ac:dyDescent="0.25">
      <c r="A4248" s="443"/>
      <c r="B4248" s="438"/>
      <c r="C4248" s="441"/>
      <c r="D4248" s="441"/>
      <c r="E4248" s="441"/>
      <c r="I4248" s="442"/>
      <c r="Q4248" s="443"/>
      <c r="S4248" s="443"/>
      <c r="T4248" s="441"/>
      <c r="U4248" s="444"/>
      <c r="V4248" s="438"/>
      <c r="W4248" s="443"/>
      <c r="X4248" s="443"/>
      <c r="Y4248" s="441"/>
      <c r="Z4248" s="445"/>
      <c r="AA4248" s="441"/>
      <c r="AB4248" s="443"/>
      <c r="AC4248" s="441"/>
      <c r="AD4248" s="444"/>
      <c r="AG4248" s="441"/>
      <c r="AH4248" s="441"/>
      <c r="AI4248" s="443"/>
      <c r="AL4248" s="441"/>
      <c r="AN4248" s="441"/>
      <c r="AO4248" s="443"/>
      <c r="AP4248" s="441"/>
      <c r="AQ4248" s="441"/>
      <c r="AR4248" s="441"/>
      <c r="AS4248" s="441"/>
      <c r="AT4248" s="441"/>
      <c r="AU4248" s="441"/>
      <c r="AV4248" s="443"/>
      <c r="AW4248" s="442"/>
      <c r="AY4248" s="441"/>
      <c r="BC4248" s="441"/>
      <c r="BD4248" s="441"/>
      <c r="BE4248" s="441"/>
      <c r="BF4248" s="441"/>
      <c r="BG4248" s="441"/>
      <c r="BH4248" s="441"/>
      <c r="BI4248" s="441"/>
      <c r="BJ4248" s="441"/>
      <c r="BK4248" s="441"/>
    </row>
    <row r="4249" spans="1:63" x14ac:dyDescent="0.25">
      <c r="A4249" s="443"/>
      <c r="B4249" s="438"/>
      <c r="C4249" s="441"/>
      <c r="D4249" s="441"/>
      <c r="E4249" s="441"/>
      <c r="I4249" s="442"/>
      <c r="Q4249" s="443"/>
      <c r="S4249" s="443"/>
      <c r="T4249" s="441"/>
      <c r="U4249" s="444"/>
      <c r="V4249" s="438"/>
      <c r="W4249" s="443"/>
      <c r="X4249" s="443"/>
      <c r="Y4249" s="441"/>
      <c r="Z4249" s="445"/>
      <c r="AA4249" s="441"/>
      <c r="AB4249" s="443"/>
      <c r="AC4249" s="441"/>
      <c r="AD4249" s="444"/>
      <c r="AG4249" s="441"/>
      <c r="AH4249" s="441"/>
      <c r="AI4249" s="443"/>
      <c r="AL4249" s="441"/>
      <c r="AN4249" s="441"/>
      <c r="AO4249" s="443"/>
      <c r="AP4249" s="441"/>
      <c r="AQ4249" s="441"/>
      <c r="AR4249" s="441"/>
      <c r="AS4249" s="441"/>
      <c r="AT4249" s="441"/>
      <c r="AU4249" s="441"/>
      <c r="AV4249" s="443"/>
      <c r="AW4249" s="442"/>
      <c r="AY4249" s="441"/>
      <c r="BC4249" s="441"/>
      <c r="BD4249" s="441"/>
      <c r="BE4249" s="441"/>
      <c r="BF4249" s="441"/>
      <c r="BG4249" s="441"/>
      <c r="BH4249" s="441"/>
      <c r="BI4249" s="441"/>
      <c r="BJ4249" s="441"/>
      <c r="BK4249" s="441"/>
    </row>
    <row r="4250" spans="1:63" x14ac:dyDescent="0.25">
      <c r="A4250" s="443"/>
      <c r="B4250" s="438"/>
      <c r="C4250" s="441"/>
      <c r="D4250" s="441"/>
      <c r="E4250" s="441"/>
      <c r="I4250" s="442"/>
      <c r="Q4250" s="443"/>
      <c r="S4250" s="443"/>
      <c r="T4250" s="441"/>
      <c r="U4250" s="444"/>
      <c r="V4250" s="438"/>
      <c r="W4250" s="443"/>
      <c r="X4250" s="443"/>
      <c r="Y4250" s="441"/>
      <c r="Z4250" s="445"/>
      <c r="AA4250" s="441"/>
      <c r="AB4250" s="443"/>
      <c r="AC4250" s="441"/>
      <c r="AD4250" s="444"/>
      <c r="AG4250" s="441"/>
      <c r="AH4250" s="441"/>
      <c r="AI4250" s="443"/>
      <c r="AL4250" s="441"/>
      <c r="AN4250" s="441"/>
      <c r="AO4250" s="443"/>
      <c r="AP4250" s="441"/>
      <c r="AQ4250" s="441"/>
      <c r="AR4250" s="441"/>
      <c r="AS4250" s="441"/>
      <c r="AT4250" s="441"/>
      <c r="AU4250" s="441"/>
      <c r="AV4250" s="443"/>
      <c r="AW4250" s="442"/>
      <c r="AY4250" s="441"/>
      <c r="BC4250" s="441"/>
      <c r="BD4250" s="441"/>
      <c r="BE4250" s="441"/>
      <c r="BF4250" s="441"/>
      <c r="BG4250" s="441"/>
      <c r="BH4250" s="441"/>
      <c r="BI4250" s="441"/>
      <c r="BJ4250" s="441"/>
      <c r="BK4250" s="441"/>
    </row>
    <row r="4251" spans="1:63" x14ac:dyDescent="0.25">
      <c r="A4251" s="443"/>
      <c r="B4251" s="438"/>
      <c r="C4251" s="441"/>
      <c r="D4251" s="441"/>
      <c r="E4251" s="441"/>
      <c r="I4251" s="442"/>
      <c r="Q4251" s="443"/>
      <c r="S4251" s="443"/>
      <c r="T4251" s="441"/>
      <c r="U4251" s="444"/>
      <c r="V4251" s="438"/>
      <c r="W4251" s="443"/>
      <c r="X4251" s="443"/>
      <c r="Y4251" s="441"/>
      <c r="Z4251" s="445"/>
      <c r="AA4251" s="441"/>
      <c r="AB4251" s="443"/>
      <c r="AC4251" s="441"/>
      <c r="AD4251" s="444"/>
      <c r="AG4251" s="441"/>
      <c r="AH4251" s="441"/>
      <c r="AI4251" s="443"/>
      <c r="AL4251" s="441"/>
      <c r="AN4251" s="441"/>
      <c r="AO4251" s="443"/>
      <c r="AP4251" s="441"/>
      <c r="AQ4251" s="441"/>
      <c r="AR4251" s="441"/>
      <c r="AS4251" s="441"/>
      <c r="AT4251" s="441"/>
      <c r="AU4251" s="441"/>
      <c r="AV4251" s="443"/>
      <c r="AW4251" s="442"/>
      <c r="AY4251" s="441"/>
      <c r="BC4251" s="441"/>
      <c r="BD4251" s="441"/>
      <c r="BE4251" s="441"/>
      <c r="BF4251" s="441"/>
      <c r="BG4251" s="441"/>
      <c r="BH4251" s="441"/>
      <c r="BI4251" s="441"/>
      <c r="BJ4251" s="441"/>
      <c r="BK4251" s="441"/>
    </row>
    <row r="4252" spans="1:63" x14ac:dyDescent="0.25">
      <c r="A4252" s="443"/>
      <c r="B4252" s="438"/>
      <c r="C4252" s="441"/>
      <c r="D4252" s="441"/>
      <c r="E4252" s="441"/>
      <c r="I4252" s="442"/>
      <c r="Q4252" s="443"/>
      <c r="S4252" s="443"/>
      <c r="T4252" s="441"/>
      <c r="U4252" s="444"/>
      <c r="V4252" s="438"/>
      <c r="W4252" s="443"/>
      <c r="X4252" s="443"/>
      <c r="Y4252" s="441"/>
      <c r="Z4252" s="445"/>
      <c r="AA4252" s="441"/>
      <c r="AB4252" s="443"/>
      <c r="AC4252" s="441"/>
      <c r="AD4252" s="444"/>
      <c r="AG4252" s="441"/>
      <c r="AH4252" s="441"/>
      <c r="AI4252" s="443"/>
      <c r="AL4252" s="441"/>
      <c r="AN4252" s="441"/>
      <c r="AO4252" s="443"/>
      <c r="AP4252" s="441"/>
      <c r="AQ4252" s="441"/>
      <c r="AR4252" s="441"/>
      <c r="AS4252" s="441"/>
      <c r="AT4252" s="441"/>
      <c r="AU4252" s="441"/>
      <c r="AV4252" s="443"/>
      <c r="AW4252" s="442"/>
      <c r="AY4252" s="441"/>
      <c r="BC4252" s="441"/>
      <c r="BD4252" s="441"/>
      <c r="BE4252" s="441"/>
      <c r="BF4252" s="441"/>
      <c r="BG4252" s="441"/>
      <c r="BH4252" s="441"/>
      <c r="BI4252" s="441"/>
      <c r="BJ4252" s="441"/>
      <c r="BK4252" s="441"/>
    </row>
    <row r="4253" spans="1:63" x14ac:dyDescent="0.25">
      <c r="A4253" s="443"/>
      <c r="B4253" s="438"/>
      <c r="C4253" s="441"/>
      <c r="D4253" s="441"/>
      <c r="E4253" s="441"/>
      <c r="I4253" s="442"/>
      <c r="Q4253" s="443"/>
      <c r="S4253" s="443"/>
      <c r="T4253" s="441"/>
      <c r="U4253" s="444"/>
      <c r="V4253" s="438"/>
      <c r="W4253" s="443"/>
      <c r="X4253" s="443"/>
      <c r="Y4253" s="441"/>
      <c r="Z4253" s="445"/>
      <c r="AA4253" s="441"/>
      <c r="AB4253" s="443"/>
      <c r="AC4253" s="441"/>
      <c r="AD4253" s="444"/>
      <c r="AG4253" s="441"/>
      <c r="AH4253" s="441"/>
      <c r="AI4253" s="443"/>
      <c r="AL4253" s="441"/>
      <c r="AN4253" s="441"/>
      <c r="AO4253" s="443"/>
      <c r="AP4253" s="441"/>
      <c r="AQ4253" s="441"/>
      <c r="AR4253" s="441"/>
      <c r="AS4253" s="441"/>
      <c r="AT4253" s="441"/>
      <c r="AU4253" s="441"/>
      <c r="AV4253" s="443"/>
      <c r="AW4253" s="442"/>
      <c r="AY4253" s="441"/>
      <c r="BC4253" s="441"/>
      <c r="BD4253" s="441"/>
      <c r="BE4253" s="441"/>
      <c r="BF4253" s="441"/>
      <c r="BG4253" s="441"/>
      <c r="BH4253" s="441"/>
      <c r="BI4253" s="441"/>
      <c r="BJ4253" s="441"/>
      <c r="BK4253" s="441"/>
    </row>
    <row r="4254" spans="1:63" x14ac:dyDescent="0.25">
      <c r="A4254" s="443"/>
      <c r="B4254" s="438"/>
      <c r="C4254" s="441"/>
      <c r="D4254" s="441"/>
      <c r="E4254" s="441"/>
      <c r="I4254" s="442"/>
      <c r="Q4254" s="443"/>
      <c r="S4254" s="443"/>
      <c r="T4254" s="441"/>
      <c r="U4254" s="444"/>
      <c r="V4254" s="438"/>
      <c r="W4254" s="443"/>
      <c r="X4254" s="443"/>
      <c r="Y4254" s="441"/>
      <c r="Z4254" s="445"/>
      <c r="AA4254" s="441"/>
      <c r="AB4254" s="443"/>
      <c r="AC4254" s="441"/>
      <c r="AD4254" s="444"/>
      <c r="AG4254" s="441"/>
      <c r="AH4254" s="441"/>
      <c r="AI4254" s="443"/>
      <c r="AL4254" s="441"/>
      <c r="AN4254" s="441"/>
      <c r="AO4254" s="443"/>
      <c r="AP4254" s="441"/>
      <c r="AQ4254" s="441"/>
      <c r="AR4254" s="441"/>
      <c r="AS4254" s="441"/>
      <c r="AT4254" s="441"/>
      <c r="AU4254" s="441"/>
      <c r="AV4254" s="443"/>
      <c r="AW4254" s="442"/>
      <c r="AY4254" s="441"/>
      <c r="BC4254" s="441"/>
      <c r="BD4254" s="441"/>
      <c r="BE4254" s="441"/>
      <c r="BF4254" s="441"/>
      <c r="BG4254" s="441"/>
      <c r="BH4254" s="441"/>
      <c r="BI4254" s="441"/>
      <c r="BJ4254" s="441"/>
      <c r="BK4254" s="441"/>
    </row>
    <row r="4255" spans="1:63" x14ac:dyDescent="0.25">
      <c r="A4255" s="443"/>
      <c r="B4255" s="438"/>
      <c r="C4255" s="441"/>
      <c r="D4255" s="441"/>
      <c r="E4255" s="441"/>
      <c r="I4255" s="442"/>
      <c r="Q4255" s="443"/>
      <c r="S4255" s="443"/>
      <c r="T4255" s="441"/>
      <c r="U4255" s="444"/>
      <c r="V4255" s="438"/>
      <c r="W4255" s="443"/>
      <c r="X4255" s="443"/>
      <c r="Y4255" s="441"/>
      <c r="Z4255" s="445"/>
      <c r="AA4255" s="441"/>
      <c r="AB4255" s="443"/>
      <c r="AC4255" s="441"/>
      <c r="AD4255" s="444"/>
      <c r="AG4255" s="441"/>
      <c r="AH4255" s="441"/>
      <c r="AI4255" s="443"/>
      <c r="AL4255" s="441"/>
      <c r="AN4255" s="441"/>
      <c r="AO4255" s="443"/>
      <c r="AP4255" s="441"/>
      <c r="AQ4255" s="441"/>
      <c r="AR4255" s="441"/>
      <c r="AS4255" s="441"/>
      <c r="AT4255" s="441"/>
      <c r="AU4255" s="441"/>
      <c r="AV4255" s="443"/>
      <c r="AW4255" s="442"/>
      <c r="AY4255" s="441"/>
      <c r="BC4255" s="441"/>
      <c r="BD4255" s="441"/>
      <c r="BE4255" s="441"/>
      <c r="BF4255" s="441"/>
      <c r="BG4255" s="441"/>
      <c r="BH4255" s="441"/>
      <c r="BI4255" s="441"/>
      <c r="BJ4255" s="441"/>
      <c r="BK4255" s="441"/>
    </row>
    <row r="4256" spans="1:63" x14ac:dyDescent="0.25">
      <c r="A4256" s="443"/>
      <c r="B4256" s="438"/>
      <c r="C4256" s="441"/>
      <c r="D4256" s="441"/>
      <c r="E4256" s="441"/>
      <c r="I4256" s="442"/>
      <c r="Q4256" s="443"/>
      <c r="S4256" s="443"/>
      <c r="T4256" s="441"/>
      <c r="U4256" s="444"/>
      <c r="V4256" s="438"/>
      <c r="W4256" s="443"/>
      <c r="X4256" s="443"/>
      <c r="Y4256" s="441"/>
      <c r="Z4256" s="445"/>
      <c r="AA4256" s="441"/>
      <c r="AB4256" s="443"/>
      <c r="AC4256" s="441"/>
      <c r="AD4256" s="444"/>
      <c r="AG4256" s="441"/>
      <c r="AH4256" s="441"/>
      <c r="AI4256" s="443"/>
      <c r="AL4256" s="441"/>
      <c r="AN4256" s="441"/>
      <c r="AO4256" s="443"/>
      <c r="AP4256" s="441"/>
      <c r="AQ4256" s="441"/>
      <c r="AR4256" s="441"/>
      <c r="AS4256" s="441"/>
      <c r="AT4256" s="441"/>
      <c r="AU4256" s="441"/>
      <c r="AV4256" s="443"/>
      <c r="AW4256" s="442"/>
      <c r="AY4256" s="441"/>
      <c r="BC4256" s="441"/>
      <c r="BD4256" s="441"/>
      <c r="BE4256" s="441"/>
      <c r="BF4256" s="441"/>
      <c r="BG4256" s="441"/>
      <c r="BH4256" s="441"/>
      <c r="BI4256" s="441"/>
      <c r="BJ4256" s="441"/>
      <c r="BK4256" s="441"/>
    </row>
    <row r="4257" spans="1:63" x14ac:dyDescent="0.25">
      <c r="A4257" s="443"/>
      <c r="B4257" s="438"/>
      <c r="C4257" s="441"/>
      <c r="D4257" s="441"/>
      <c r="E4257" s="441"/>
      <c r="I4257" s="442"/>
      <c r="Q4257" s="443"/>
      <c r="S4257" s="443"/>
      <c r="T4257" s="441"/>
      <c r="U4257" s="444"/>
      <c r="V4257" s="438"/>
      <c r="W4257" s="443"/>
      <c r="X4257" s="443"/>
      <c r="Y4257" s="441"/>
      <c r="Z4257" s="445"/>
      <c r="AA4257" s="441"/>
      <c r="AB4257" s="443"/>
      <c r="AC4257" s="441"/>
      <c r="AD4257" s="444"/>
      <c r="AG4257" s="441"/>
      <c r="AH4257" s="441"/>
      <c r="AI4257" s="443"/>
      <c r="AL4257" s="441"/>
      <c r="AN4257" s="441"/>
      <c r="AO4257" s="443"/>
      <c r="AP4257" s="441"/>
      <c r="AQ4257" s="441"/>
      <c r="AR4257" s="441"/>
      <c r="AS4257" s="441"/>
      <c r="AT4257" s="441"/>
      <c r="AU4257" s="441"/>
      <c r="AV4257" s="443"/>
      <c r="AW4257" s="442"/>
      <c r="AY4257" s="441"/>
      <c r="BC4257" s="441"/>
      <c r="BD4257" s="441"/>
      <c r="BE4257" s="441"/>
      <c r="BF4257" s="441"/>
      <c r="BG4257" s="441"/>
      <c r="BH4257" s="441"/>
      <c r="BI4257" s="441"/>
      <c r="BJ4257" s="441"/>
      <c r="BK4257" s="441"/>
    </row>
    <row r="4258" spans="1:63" x14ac:dyDescent="0.25">
      <c r="A4258" s="443"/>
      <c r="B4258" s="438"/>
      <c r="C4258" s="441"/>
      <c r="D4258" s="441"/>
      <c r="E4258" s="441"/>
      <c r="I4258" s="442"/>
      <c r="Q4258" s="443"/>
      <c r="S4258" s="443"/>
      <c r="T4258" s="441"/>
      <c r="U4258" s="444"/>
      <c r="V4258" s="438"/>
      <c r="W4258" s="443"/>
      <c r="X4258" s="443"/>
      <c r="Y4258" s="441"/>
      <c r="Z4258" s="445"/>
      <c r="AA4258" s="441"/>
      <c r="AB4258" s="443"/>
      <c r="AC4258" s="441"/>
      <c r="AD4258" s="444"/>
      <c r="AG4258" s="441"/>
      <c r="AH4258" s="441"/>
      <c r="AI4258" s="443"/>
      <c r="AL4258" s="441"/>
      <c r="AN4258" s="441"/>
      <c r="AO4258" s="443"/>
      <c r="AP4258" s="441"/>
      <c r="AQ4258" s="441"/>
      <c r="AR4258" s="441"/>
      <c r="AS4258" s="441"/>
      <c r="AT4258" s="441"/>
      <c r="AU4258" s="441"/>
      <c r="AV4258" s="443"/>
      <c r="AW4258" s="442"/>
      <c r="AY4258" s="441"/>
      <c r="BC4258" s="441"/>
      <c r="BD4258" s="441"/>
      <c r="BE4258" s="441"/>
      <c r="BF4258" s="441"/>
      <c r="BG4258" s="441"/>
      <c r="BH4258" s="441"/>
      <c r="BI4258" s="441"/>
      <c r="BJ4258" s="441"/>
      <c r="BK4258" s="441"/>
    </row>
    <row r="4259" spans="1:63" x14ac:dyDescent="0.25">
      <c r="A4259" s="443"/>
      <c r="B4259" s="438"/>
      <c r="C4259" s="441"/>
      <c r="D4259" s="441"/>
      <c r="E4259" s="441"/>
      <c r="I4259" s="442"/>
      <c r="Q4259" s="443"/>
      <c r="S4259" s="443"/>
      <c r="T4259" s="441"/>
      <c r="U4259" s="444"/>
      <c r="V4259" s="438"/>
      <c r="W4259" s="443"/>
      <c r="X4259" s="443"/>
      <c r="Y4259" s="441"/>
      <c r="Z4259" s="445"/>
      <c r="AA4259" s="441"/>
      <c r="AB4259" s="443"/>
      <c r="AC4259" s="441"/>
      <c r="AD4259" s="444"/>
      <c r="AG4259" s="441"/>
      <c r="AH4259" s="441"/>
      <c r="AI4259" s="443"/>
      <c r="AL4259" s="441"/>
      <c r="AN4259" s="441"/>
      <c r="AO4259" s="443"/>
      <c r="AP4259" s="441"/>
      <c r="AQ4259" s="441"/>
      <c r="AR4259" s="441"/>
      <c r="AS4259" s="441"/>
      <c r="AT4259" s="441"/>
      <c r="AU4259" s="441"/>
      <c r="AV4259" s="443"/>
      <c r="AW4259" s="442"/>
      <c r="AY4259" s="441"/>
      <c r="BC4259" s="441"/>
      <c r="BD4259" s="441"/>
      <c r="BE4259" s="441"/>
      <c r="BF4259" s="441"/>
      <c r="BG4259" s="441"/>
      <c r="BH4259" s="441"/>
      <c r="BI4259" s="441"/>
      <c r="BJ4259" s="441"/>
      <c r="BK4259" s="441"/>
    </row>
    <row r="4260" spans="1:63" x14ac:dyDescent="0.25">
      <c r="A4260" s="443"/>
      <c r="B4260" s="438"/>
      <c r="C4260" s="441"/>
      <c r="D4260" s="441"/>
      <c r="E4260" s="441"/>
      <c r="I4260" s="442"/>
      <c r="Q4260" s="443"/>
      <c r="S4260" s="443"/>
      <c r="T4260" s="441"/>
      <c r="U4260" s="444"/>
      <c r="V4260" s="438"/>
      <c r="W4260" s="443"/>
      <c r="X4260" s="443"/>
      <c r="Y4260" s="441"/>
      <c r="Z4260" s="445"/>
      <c r="AA4260" s="441"/>
      <c r="AB4260" s="443"/>
      <c r="AC4260" s="441"/>
      <c r="AD4260" s="444"/>
      <c r="AG4260" s="441"/>
      <c r="AH4260" s="441"/>
      <c r="AI4260" s="443"/>
      <c r="AL4260" s="441"/>
      <c r="AN4260" s="441"/>
      <c r="AO4260" s="443"/>
      <c r="AP4260" s="441"/>
      <c r="AQ4260" s="441"/>
      <c r="AR4260" s="441"/>
      <c r="AS4260" s="441"/>
      <c r="AT4260" s="441"/>
      <c r="AU4260" s="441"/>
      <c r="AV4260" s="443"/>
      <c r="AW4260" s="442"/>
      <c r="AY4260" s="441"/>
      <c r="BC4260" s="441"/>
      <c r="BD4260" s="441"/>
      <c r="BE4260" s="441"/>
      <c r="BF4260" s="441"/>
      <c r="BG4260" s="441"/>
      <c r="BH4260" s="441"/>
      <c r="BI4260" s="441"/>
      <c r="BJ4260" s="441"/>
      <c r="BK4260" s="441"/>
    </row>
    <row r="4261" spans="1:63" x14ac:dyDescent="0.25">
      <c r="A4261" s="443"/>
      <c r="B4261" s="438"/>
      <c r="C4261" s="441"/>
      <c r="D4261" s="441"/>
      <c r="E4261" s="441"/>
      <c r="I4261" s="442"/>
      <c r="Q4261" s="443"/>
      <c r="S4261" s="443"/>
      <c r="T4261" s="441"/>
      <c r="U4261" s="444"/>
      <c r="V4261" s="438"/>
      <c r="W4261" s="443"/>
      <c r="X4261" s="443"/>
      <c r="Y4261" s="441"/>
      <c r="Z4261" s="445"/>
      <c r="AA4261" s="441"/>
      <c r="AB4261" s="443"/>
      <c r="AC4261" s="441"/>
      <c r="AD4261" s="444"/>
      <c r="AG4261" s="441"/>
      <c r="AH4261" s="441"/>
      <c r="AI4261" s="443"/>
      <c r="AL4261" s="441"/>
      <c r="AN4261" s="441"/>
      <c r="AO4261" s="443"/>
      <c r="AP4261" s="441"/>
      <c r="AQ4261" s="441"/>
      <c r="AR4261" s="441"/>
      <c r="AS4261" s="441"/>
      <c r="AT4261" s="441"/>
      <c r="AU4261" s="441"/>
      <c r="AV4261" s="443"/>
      <c r="AW4261" s="442"/>
      <c r="AY4261" s="441"/>
      <c r="BC4261" s="441"/>
      <c r="BD4261" s="441"/>
      <c r="BE4261" s="441"/>
      <c r="BF4261" s="441"/>
      <c r="BG4261" s="441"/>
      <c r="BH4261" s="441"/>
      <c r="BI4261" s="441"/>
      <c r="BJ4261" s="441"/>
      <c r="BK4261" s="441"/>
    </row>
    <row r="4262" spans="1:63" x14ac:dyDescent="0.25">
      <c r="A4262" s="443"/>
      <c r="B4262" s="438"/>
      <c r="C4262" s="441"/>
      <c r="D4262" s="441"/>
      <c r="E4262" s="441"/>
      <c r="I4262" s="442"/>
      <c r="Q4262" s="443"/>
      <c r="S4262" s="443"/>
      <c r="T4262" s="441"/>
      <c r="U4262" s="444"/>
      <c r="V4262" s="438"/>
      <c r="W4262" s="443"/>
      <c r="X4262" s="443"/>
      <c r="Y4262" s="441"/>
      <c r="Z4262" s="445"/>
      <c r="AA4262" s="441"/>
      <c r="AB4262" s="443"/>
      <c r="AC4262" s="441"/>
      <c r="AD4262" s="444"/>
      <c r="AG4262" s="441"/>
      <c r="AH4262" s="441"/>
      <c r="AI4262" s="443"/>
      <c r="AL4262" s="441"/>
      <c r="AN4262" s="441"/>
      <c r="AO4262" s="443"/>
      <c r="AP4262" s="441"/>
      <c r="AQ4262" s="441"/>
      <c r="AR4262" s="441"/>
      <c r="AS4262" s="441"/>
      <c r="AT4262" s="441"/>
      <c r="AU4262" s="441"/>
      <c r="AV4262" s="443"/>
      <c r="AW4262" s="442"/>
      <c r="AY4262" s="441"/>
      <c r="BC4262" s="441"/>
      <c r="BD4262" s="441"/>
      <c r="BE4262" s="441"/>
      <c r="BF4262" s="441"/>
      <c r="BG4262" s="441"/>
      <c r="BH4262" s="441"/>
      <c r="BI4262" s="441"/>
      <c r="BJ4262" s="441"/>
      <c r="BK4262" s="441"/>
    </row>
    <row r="4263" spans="1:63" x14ac:dyDescent="0.25">
      <c r="A4263" s="443"/>
      <c r="B4263" s="438"/>
      <c r="C4263" s="441"/>
      <c r="D4263" s="441"/>
      <c r="E4263" s="441"/>
      <c r="I4263" s="442"/>
      <c r="Q4263" s="443"/>
      <c r="S4263" s="443"/>
      <c r="T4263" s="441"/>
      <c r="U4263" s="444"/>
      <c r="V4263" s="438"/>
      <c r="W4263" s="443"/>
      <c r="X4263" s="443"/>
      <c r="Y4263" s="441"/>
      <c r="Z4263" s="445"/>
      <c r="AA4263" s="441"/>
      <c r="AB4263" s="443"/>
      <c r="AC4263" s="441"/>
      <c r="AD4263" s="444"/>
      <c r="AG4263" s="441"/>
      <c r="AH4263" s="441"/>
      <c r="AI4263" s="443"/>
      <c r="AL4263" s="441"/>
      <c r="AN4263" s="441"/>
      <c r="AO4263" s="443"/>
      <c r="AP4263" s="441"/>
      <c r="AQ4263" s="441"/>
      <c r="AR4263" s="441"/>
      <c r="AS4263" s="441"/>
      <c r="AT4263" s="441"/>
      <c r="AU4263" s="441"/>
      <c r="AV4263" s="443"/>
      <c r="AW4263" s="442"/>
      <c r="AY4263" s="441"/>
      <c r="BC4263" s="441"/>
      <c r="BD4263" s="441"/>
      <c r="BE4263" s="441"/>
      <c r="BF4263" s="441"/>
      <c r="BG4263" s="441"/>
      <c r="BH4263" s="441"/>
      <c r="BI4263" s="441"/>
      <c r="BJ4263" s="441"/>
      <c r="BK4263" s="441"/>
    </row>
    <row r="4264" spans="1:63" x14ac:dyDescent="0.25">
      <c r="A4264" s="443"/>
      <c r="B4264" s="438"/>
      <c r="C4264" s="441"/>
      <c r="D4264" s="441"/>
      <c r="E4264" s="441"/>
      <c r="I4264" s="442"/>
      <c r="Q4264" s="443"/>
      <c r="S4264" s="443"/>
      <c r="T4264" s="441"/>
      <c r="U4264" s="444"/>
      <c r="V4264" s="438"/>
      <c r="W4264" s="443"/>
      <c r="X4264" s="443"/>
      <c r="Y4264" s="441"/>
      <c r="Z4264" s="445"/>
      <c r="AA4264" s="441"/>
      <c r="AB4264" s="443"/>
      <c r="AC4264" s="441"/>
      <c r="AD4264" s="444"/>
      <c r="AG4264" s="441"/>
      <c r="AH4264" s="441"/>
      <c r="AI4264" s="443"/>
      <c r="AL4264" s="441"/>
      <c r="AN4264" s="441"/>
      <c r="AO4264" s="443"/>
      <c r="AP4264" s="441"/>
      <c r="AQ4264" s="441"/>
      <c r="AR4264" s="441"/>
      <c r="AS4264" s="441"/>
      <c r="AT4264" s="441"/>
      <c r="AU4264" s="441"/>
      <c r="AV4264" s="443"/>
      <c r="AW4264" s="442"/>
      <c r="AY4264" s="441"/>
      <c r="BC4264" s="441"/>
      <c r="BD4264" s="441"/>
      <c r="BE4264" s="441"/>
      <c r="BF4264" s="441"/>
      <c r="BG4264" s="441"/>
      <c r="BH4264" s="441"/>
      <c r="BI4264" s="441"/>
      <c r="BJ4264" s="441"/>
      <c r="BK4264" s="441"/>
    </row>
    <row r="4265" spans="1:63" x14ac:dyDescent="0.25">
      <c r="A4265" s="443"/>
      <c r="B4265" s="438"/>
      <c r="C4265" s="441"/>
      <c r="D4265" s="441"/>
      <c r="E4265" s="441"/>
      <c r="I4265" s="442"/>
      <c r="Q4265" s="443"/>
      <c r="S4265" s="443"/>
      <c r="T4265" s="441"/>
      <c r="U4265" s="444"/>
      <c r="V4265" s="438"/>
      <c r="W4265" s="443"/>
      <c r="X4265" s="443"/>
      <c r="Y4265" s="441"/>
      <c r="Z4265" s="445"/>
      <c r="AA4265" s="441"/>
      <c r="AB4265" s="443"/>
      <c r="AC4265" s="441"/>
      <c r="AD4265" s="444"/>
      <c r="AG4265" s="441"/>
      <c r="AH4265" s="441"/>
      <c r="AI4265" s="443"/>
      <c r="AL4265" s="441"/>
      <c r="AN4265" s="441"/>
      <c r="AO4265" s="443"/>
      <c r="AP4265" s="441"/>
      <c r="AQ4265" s="441"/>
      <c r="AR4265" s="441"/>
      <c r="AS4265" s="441"/>
      <c r="AT4265" s="441"/>
      <c r="AU4265" s="441"/>
      <c r="AV4265" s="443"/>
      <c r="AW4265" s="442"/>
      <c r="AY4265" s="441"/>
      <c r="BC4265" s="441"/>
      <c r="BD4265" s="441"/>
      <c r="BE4265" s="441"/>
      <c r="BF4265" s="441"/>
      <c r="BG4265" s="441"/>
      <c r="BH4265" s="441"/>
      <c r="BI4265" s="441"/>
      <c r="BJ4265" s="441"/>
      <c r="BK4265" s="441"/>
    </row>
    <row r="4266" spans="1:63" x14ac:dyDescent="0.25">
      <c r="A4266" s="443"/>
      <c r="B4266" s="438"/>
      <c r="C4266" s="441"/>
      <c r="D4266" s="441"/>
      <c r="E4266" s="441"/>
      <c r="I4266" s="442"/>
      <c r="Q4266" s="443"/>
      <c r="S4266" s="443"/>
      <c r="T4266" s="441"/>
      <c r="U4266" s="444"/>
      <c r="V4266" s="438"/>
      <c r="W4266" s="443"/>
      <c r="X4266" s="443"/>
      <c r="Y4266" s="441"/>
      <c r="Z4266" s="445"/>
      <c r="AA4266" s="441"/>
      <c r="AB4266" s="443"/>
      <c r="AC4266" s="441"/>
      <c r="AD4266" s="444"/>
      <c r="AG4266" s="441"/>
      <c r="AH4266" s="441"/>
      <c r="AI4266" s="443"/>
      <c r="AL4266" s="441"/>
      <c r="AN4266" s="441"/>
      <c r="AO4266" s="443"/>
      <c r="AP4266" s="441"/>
      <c r="AQ4266" s="441"/>
      <c r="AR4266" s="441"/>
      <c r="AS4266" s="441"/>
      <c r="AT4266" s="441"/>
      <c r="AU4266" s="441"/>
      <c r="AV4266" s="443"/>
      <c r="AW4266" s="442"/>
      <c r="AY4266" s="441"/>
      <c r="BC4266" s="441"/>
      <c r="BD4266" s="441"/>
      <c r="BE4266" s="441"/>
      <c r="BF4266" s="441"/>
      <c r="BG4266" s="441"/>
      <c r="BH4266" s="441"/>
      <c r="BI4266" s="441"/>
      <c r="BJ4266" s="441"/>
      <c r="BK4266" s="441"/>
    </row>
    <row r="4267" spans="1:63" x14ac:dyDescent="0.25">
      <c r="A4267" s="443"/>
      <c r="B4267" s="438"/>
      <c r="C4267" s="441"/>
      <c r="D4267" s="441"/>
      <c r="E4267" s="441"/>
      <c r="I4267" s="442"/>
      <c r="Q4267" s="443"/>
      <c r="S4267" s="443"/>
      <c r="T4267" s="441"/>
      <c r="U4267" s="444"/>
      <c r="V4267" s="438"/>
      <c r="W4267" s="443"/>
      <c r="X4267" s="443"/>
      <c r="Y4267" s="441"/>
      <c r="Z4267" s="445"/>
      <c r="AA4267" s="441"/>
      <c r="AB4267" s="443"/>
      <c r="AC4267" s="441"/>
      <c r="AD4267" s="444"/>
      <c r="AG4267" s="441"/>
      <c r="AH4267" s="441"/>
      <c r="AI4267" s="443"/>
      <c r="AL4267" s="441"/>
      <c r="AN4267" s="441"/>
      <c r="AO4267" s="443"/>
      <c r="AP4267" s="441"/>
      <c r="AQ4267" s="441"/>
      <c r="AR4267" s="441"/>
      <c r="AS4267" s="441"/>
      <c r="AT4267" s="441"/>
      <c r="AU4267" s="441"/>
      <c r="AV4267" s="443"/>
      <c r="AW4267" s="442"/>
      <c r="AY4267" s="441"/>
      <c r="BC4267" s="441"/>
      <c r="BD4267" s="441"/>
      <c r="BE4267" s="441"/>
      <c r="BF4267" s="441"/>
      <c r="BG4267" s="441"/>
      <c r="BH4267" s="441"/>
      <c r="BI4267" s="441"/>
      <c r="BJ4267" s="441"/>
      <c r="BK4267" s="441"/>
    </row>
    <row r="4268" spans="1:63" x14ac:dyDescent="0.25">
      <c r="A4268" s="443"/>
      <c r="B4268" s="438"/>
      <c r="C4268" s="441"/>
      <c r="D4268" s="441"/>
      <c r="E4268" s="441"/>
      <c r="I4268" s="442"/>
      <c r="Q4268" s="443"/>
      <c r="S4268" s="443"/>
      <c r="T4268" s="441"/>
      <c r="U4268" s="444"/>
      <c r="V4268" s="438"/>
      <c r="W4268" s="443"/>
      <c r="X4268" s="443"/>
      <c r="Y4268" s="441"/>
      <c r="Z4268" s="445"/>
      <c r="AA4268" s="441"/>
      <c r="AB4268" s="443"/>
      <c r="AC4268" s="441"/>
      <c r="AD4268" s="444"/>
      <c r="AG4268" s="441"/>
      <c r="AH4268" s="441"/>
      <c r="AI4268" s="443"/>
      <c r="AL4268" s="441"/>
      <c r="AN4268" s="441"/>
      <c r="AO4268" s="443"/>
      <c r="AP4268" s="441"/>
      <c r="AQ4268" s="441"/>
      <c r="AR4268" s="441"/>
      <c r="AS4268" s="441"/>
      <c r="AT4268" s="441"/>
      <c r="AU4268" s="441"/>
      <c r="AV4268" s="443"/>
      <c r="AW4268" s="442"/>
      <c r="AY4268" s="441"/>
      <c r="BC4268" s="441"/>
      <c r="BD4268" s="441"/>
      <c r="BE4268" s="441"/>
      <c r="BF4268" s="441"/>
      <c r="BG4268" s="441"/>
      <c r="BH4268" s="441"/>
      <c r="BI4268" s="441"/>
      <c r="BJ4268" s="441"/>
      <c r="BK4268" s="441"/>
    </row>
    <row r="4269" spans="1:63" x14ac:dyDescent="0.25">
      <c r="A4269" s="443"/>
      <c r="B4269" s="438"/>
      <c r="C4269" s="441"/>
      <c r="D4269" s="441"/>
      <c r="E4269" s="441"/>
      <c r="I4269" s="442"/>
      <c r="Q4269" s="443"/>
      <c r="S4269" s="443"/>
      <c r="T4269" s="441"/>
      <c r="U4269" s="444"/>
      <c r="V4269" s="438"/>
      <c r="W4269" s="443"/>
      <c r="X4269" s="443"/>
      <c r="Y4269" s="441"/>
      <c r="Z4269" s="445"/>
      <c r="AA4269" s="441"/>
      <c r="AB4269" s="443"/>
      <c r="AC4269" s="441"/>
      <c r="AD4269" s="444"/>
      <c r="AG4269" s="441"/>
      <c r="AH4269" s="441"/>
      <c r="AI4269" s="443"/>
      <c r="AL4269" s="441"/>
      <c r="AN4269" s="441"/>
      <c r="AO4269" s="443"/>
      <c r="AP4269" s="441"/>
      <c r="AQ4269" s="441"/>
      <c r="AR4269" s="441"/>
      <c r="AS4269" s="441"/>
      <c r="AT4269" s="441"/>
      <c r="AU4269" s="441"/>
      <c r="AV4269" s="443"/>
      <c r="AW4269" s="442"/>
      <c r="AY4269" s="441"/>
      <c r="BC4269" s="441"/>
      <c r="BD4269" s="441"/>
      <c r="BE4269" s="441"/>
      <c r="BF4269" s="441"/>
      <c r="BG4269" s="441"/>
      <c r="BH4269" s="441"/>
      <c r="BI4269" s="441"/>
      <c r="BJ4269" s="441"/>
      <c r="BK4269" s="441"/>
    </row>
    <row r="4270" spans="1:63" x14ac:dyDescent="0.25">
      <c r="A4270" s="443"/>
      <c r="B4270" s="438"/>
      <c r="C4270" s="441"/>
      <c r="D4270" s="441"/>
      <c r="E4270" s="441"/>
      <c r="I4270" s="442"/>
      <c r="Q4270" s="443"/>
      <c r="S4270" s="443"/>
      <c r="T4270" s="441"/>
      <c r="U4270" s="444"/>
      <c r="V4270" s="438"/>
      <c r="W4270" s="443"/>
      <c r="X4270" s="443"/>
      <c r="Y4270" s="441"/>
      <c r="Z4270" s="445"/>
      <c r="AA4270" s="441"/>
      <c r="AB4270" s="443"/>
      <c r="AC4270" s="441"/>
      <c r="AD4270" s="444"/>
      <c r="AG4270" s="441"/>
      <c r="AH4270" s="441"/>
      <c r="AI4270" s="443"/>
      <c r="AL4270" s="441"/>
      <c r="AN4270" s="441"/>
      <c r="AO4270" s="443"/>
      <c r="AP4270" s="441"/>
      <c r="AQ4270" s="441"/>
      <c r="AR4270" s="441"/>
      <c r="AS4270" s="441"/>
      <c r="AT4270" s="441"/>
      <c r="AU4270" s="441"/>
      <c r="AV4270" s="443"/>
      <c r="AW4270" s="442"/>
      <c r="AY4270" s="441"/>
      <c r="BC4270" s="441"/>
      <c r="BD4270" s="441"/>
      <c r="BE4270" s="441"/>
      <c r="BF4270" s="441"/>
      <c r="BG4270" s="441"/>
      <c r="BH4270" s="441"/>
      <c r="BI4270" s="441"/>
      <c r="BJ4270" s="441"/>
      <c r="BK4270" s="441"/>
    </row>
    <row r="4271" spans="1:63" x14ac:dyDescent="0.25">
      <c r="A4271" s="443"/>
      <c r="B4271" s="438"/>
      <c r="C4271" s="441"/>
      <c r="D4271" s="441"/>
      <c r="E4271" s="441"/>
      <c r="I4271" s="442"/>
      <c r="Q4271" s="443"/>
      <c r="S4271" s="443"/>
      <c r="T4271" s="441"/>
      <c r="U4271" s="444"/>
      <c r="V4271" s="438"/>
      <c r="W4271" s="443"/>
      <c r="X4271" s="443"/>
      <c r="Y4271" s="441"/>
      <c r="Z4271" s="445"/>
      <c r="AA4271" s="441"/>
      <c r="AB4271" s="443"/>
      <c r="AC4271" s="441"/>
      <c r="AD4271" s="444"/>
      <c r="AG4271" s="441"/>
      <c r="AH4271" s="441"/>
      <c r="AI4271" s="443"/>
      <c r="AL4271" s="441"/>
      <c r="AN4271" s="441"/>
      <c r="AO4271" s="443"/>
      <c r="AP4271" s="441"/>
      <c r="AQ4271" s="441"/>
      <c r="AR4271" s="441"/>
      <c r="AS4271" s="441"/>
      <c r="AT4271" s="441"/>
      <c r="AU4271" s="441"/>
      <c r="AV4271" s="443"/>
      <c r="AW4271" s="442"/>
      <c r="AY4271" s="441"/>
      <c r="BC4271" s="441"/>
      <c r="BD4271" s="441"/>
      <c r="BE4271" s="441"/>
      <c r="BF4271" s="441"/>
      <c r="BG4271" s="441"/>
      <c r="BH4271" s="441"/>
      <c r="BI4271" s="441"/>
      <c r="BJ4271" s="441"/>
      <c r="BK4271" s="441"/>
    </row>
    <row r="4272" spans="1:63" x14ac:dyDescent="0.25">
      <c r="A4272" s="443"/>
      <c r="B4272" s="438"/>
      <c r="C4272" s="441"/>
      <c r="D4272" s="441"/>
      <c r="E4272" s="441"/>
      <c r="I4272" s="442"/>
      <c r="Q4272" s="443"/>
      <c r="S4272" s="443"/>
      <c r="T4272" s="441"/>
      <c r="U4272" s="444"/>
      <c r="V4272" s="438"/>
      <c r="W4272" s="443"/>
      <c r="X4272" s="443"/>
      <c r="Y4272" s="441"/>
      <c r="Z4272" s="445"/>
      <c r="AA4272" s="441"/>
      <c r="AB4272" s="443"/>
      <c r="AC4272" s="441"/>
      <c r="AD4272" s="444"/>
      <c r="AG4272" s="441"/>
      <c r="AH4272" s="441"/>
      <c r="AI4272" s="443"/>
      <c r="AL4272" s="441"/>
      <c r="AN4272" s="441"/>
      <c r="AO4272" s="443"/>
      <c r="AP4272" s="441"/>
      <c r="AQ4272" s="441"/>
      <c r="AR4272" s="441"/>
      <c r="AS4272" s="441"/>
      <c r="AT4272" s="441"/>
      <c r="AU4272" s="441"/>
      <c r="AV4272" s="443"/>
      <c r="AW4272" s="442"/>
      <c r="AY4272" s="441"/>
      <c r="BC4272" s="441"/>
      <c r="BD4272" s="441"/>
      <c r="BE4272" s="441"/>
      <c r="BF4272" s="441"/>
      <c r="BG4272" s="441"/>
      <c r="BH4272" s="441"/>
      <c r="BI4272" s="441"/>
      <c r="BJ4272" s="441"/>
      <c r="BK4272" s="441"/>
    </row>
    <row r="4273" spans="1:63" x14ac:dyDescent="0.25">
      <c r="A4273" s="443"/>
      <c r="B4273" s="438"/>
      <c r="C4273" s="441"/>
      <c r="D4273" s="441"/>
      <c r="E4273" s="441"/>
      <c r="I4273" s="442"/>
      <c r="Q4273" s="443"/>
      <c r="S4273" s="443"/>
      <c r="T4273" s="441"/>
      <c r="U4273" s="444"/>
      <c r="V4273" s="438"/>
      <c r="W4273" s="443"/>
      <c r="X4273" s="443"/>
      <c r="Y4273" s="441"/>
      <c r="Z4273" s="445"/>
      <c r="AA4273" s="441"/>
      <c r="AB4273" s="443"/>
      <c r="AC4273" s="441"/>
      <c r="AD4273" s="444"/>
      <c r="AG4273" s="441"/>
      <c r="AH4273" s="441"/>
      <c r="AI4273" s="443"/>
      <c r="AL4273" s="441"/>
      <c r="AN4273" s="441"/>
      <c r="AO4273" s="443"/>
      <c r="AP4273" s="441"/>
      <c r="AQ4273" s="441"/>
      <c r="AR4273" s="441"/>
      <c r="AS4273" s="441"/>
      <c r="AT4273" s="441"/>
      <c r="AU4273" s="441"/>
      <c r="AV4273" s="443"/>
      <c r="AW4273" s="442"/>
      <c r="AY4273" s="441"/>
      <c r="BC4273" s="441"/>
      <c r="BD4273" s="441"/>
      <c r="BE4273" s="441"/>
      <c r="BF4273" s="441"/>
      <c r="BG4273" s="441"/>
      <c r="BH4273" s="441"/>
      <c r="BI4273" s="441"/>
      <c r="BJ4273" s="441"/>
      <c r="BK4273" s="441"/>
    </row>
    <row r="4274" spans="1:63" x14ac:dyDescent="0.25">
      <c r="A4274" s="443"/>
      <c r="B4274" s="438"/>
      <c r="C4274" s="441"/>
      <c r="D4274" s="441"/>
      <c r="E4274" s="441"/>
      <c r="I4274" s="442"/>
      <c r="Q4274" s="443"/>
      <c r="S4274" s="443"/>
      <c r="T4274" s="441"/>
      <c r="U4274" s="444"/>
      <c r="V4274" s="438"/>
      <c r="W4274" s="443"/>
      <c r="X4274" s="443"/>
      <c r="Y4274" s="441"/>
      <c r="Z4274" s="445"/>
      <c r="AA4274" s="441"/>
      <c r="AB4274" s="443"/>
      <c r="AC4274" s="441"/>
      <c r="AD4274" s="444"/>
      <c r="AG4274" s="441"/>
      <c r="AH4274" s="441"/>
      <c r="AI4274" s="443"/>
      <c r="AL4274" s="441"/>
      <c r="AN4274" s="441"/>
      <c r="AO4274" s="443"/>
      <c r="AP4274" s="441"/>
      <c r="AQ4274" s="441"/>
      <c r="AR4274" s="441"/>
      <c r="AS4274" s="441"/>
      <c r="AT4274" s="441"/>
      <c r="AU4274" s="441"/>
      <c r="AV4274" s="443"/>
      <c r="AW4274" s="442"/>
      <c r="AY4274" s="441"/>
      <c r="BC4274" s="441"/>
      <c r="BD4274" s="441"/>
      <c r="BE4274" s="441"/>
      <c r="BF4274" s="441"/>
      <c r="BG4274" s="441"/>
      <c r="BH4274" s="441"/>
      <c r="BI4274" s="441"/>
      <c r="BJ4274" s="441"/>
      <c r="BK4274" s="441"/>
    </row>
    <row r="4275" spans="1:63" x14ac:dyDescent="0.25">
      <c r="A4275" s="443"/>
      <c r="B4275" s="438"/>
      <c r="C4275" s="441"/>
      <c r="D4275" s="441"/>
      <c r="E4275" s="441"/>
      <c r="I4275" s="442"/>
      <c r="Q4275" s="443"/>
      <c r="S4275" s="443"/>
      <c r="T4275" s="441"/>
      <c r="U4275" s="444"/>
      <c r="V4275" s="438"/>
      <c r="W4275" s="443"/>
      <c r="X4275" s="443"/>
      <c r="Y4275" s="441"/>
      <c r="Z4275" s="445"/>
      <c r="AA4275" s="441"/>
      <c r="AB4275" s="443"/>
      <c r="AC4275" s="441"/>
      <c r="AD4275" s="444"/>
      <c r="AG4275" s="441"/>
      <c r="AH4275" s="441"/>
      <c r="AI4275" s="443"/>
      <c r="AL4275" s="441"/>
      <c r="AN4275" s="441"/>
      <c r="AO4275" s="443"/>
      <c r="AP4275" s="441"/>
      <c r="AQ4275" s="441"/>
      <c r="AR4275" s="441"/>
      <c r="AS4275" s="441"/>
      <c r="AT4275" s="441"/>
      <c r="AU4275" s="441"/>
      <c r="AV4275" s="443"/>
      <c r="AW4275" s="442"/>
      <c r="AY4275" s="441"/>
      <c r="BC4275" s="441"/>
      <c r="BD4275" s="441"/>
      <c r="BE4275" s="441"/>
      <c r="BF4275" s="441"/>
      <c r="BG4275" s="441"/>
      <c r="BH4275" s="441"/>
      <c r="BI4275" s="441"/>
      <c r="BJ4275" s="441"/>
      <c r="BK4275" s="441"/>
    </row>
    <row r="4276" spans="1:63" x14ac:dyDescent="0.25">
      <c r="A4276" s="443"/>
      <c r="B4276" s="438"/>
      <c r="C4276" s="441"/>
      <c r="D4276" s="441"/>
      <c r="E4276" s="441"/>
      <c r="I4276" s="442"/>
      <c r="Q4276" s="443"/>
      <c r="S4276" s="443"/>
      <c r="T4276" s="441"/>
      <c r="U4276" s="444"/>
      <c r="V4276" s="438"/>
      <c r="W4276" s="443"/>
      <c r="X4276" s="443"/>
      <c r="Y4276" s="441"/>
      <c r="Z4276" s="445"/>
      <c r="AA4276" s="441"/>
      <c r="AB4276" s="443"/>
      <c r="AC4276" s="441"/>
      <c r="AD4276" s="444"/>
      <c r="AG4276" s="441"/>
      <c r="AH4276" s="441"/>
      <c r="AI4276" s="443"/>
      <c r="AL4276" s="441"/>
      <c r="AN4276" s="441"/>
      <c r="AO4276" s="443"/>
      <c r="AP4276" s="441"/>
      <c r="AQ4276" s="441"/>
      <c r="AR4276" s="441"/>
      <c r="AS4276" s="441"/>
      <c r="AT4276" s="441"/>
      <c r="AU4276" s="441"/>
      <c r="AV4276" s="443"/>
      <c r="AW4276" s="442"/>
      <c r="AY4276" s="441"/>
      <c r="BC4276" s="441"/>
      <c r="BD4276" s="441"/>
      <c r="BE4276" s="441"/>
      <c r="BF4276" s="441"/>
      <c r="BG4276" s="441"/>
      <c r="BH4276" s="441"/>
      <c r="BI4276" s="441"/>
      <c r="BJ4276" s="441"/>
      <c r="BK4276" s="441"/>
    </row>
    <row r="4277" spans="1:63" x14ac:dyDescent="0.25">
      <c r="A4277" s="443"/>
      <c r="B4277" s="438"/>
      <c r="C4277" s="441"/>
      <c r="D4277" s="441"/>
      <c r="E4277" s="441"/>
      <c r="I4277" s="442"/>
      <c r="Q4277" s="443"/>
      <c r="S4277" s="443"/>
      <c r="T4277" s="441"/>
      <c r="U4277" s="444"/>
      <c r="V4277" s="438"/>
      <c r="W4277" s="443"/>
      <c r="X4277" s="443"/>
      <c r="Y4277" s="441"/>
      <c r="Z4277" s="445"/>
      <c r="AA4277" s="441"/>
      <c r="AB4277" s="443"/>
      <c r="AC4277" s="441"/>
      <c r="AD4277" s="444"/>
      <c r="AG4277" s="441"/>
      <c r="AH4277" s="441"/>
      <c r="AI4277" s="443"/>
      <c r="AL4277" s="441"/>
      <c r="AN4277" s="441"/>
      <c r="AO4277" s="443"/>
      <c r="AP4277" s="441"/>
      <c r="AQ4277" s="441"/>
      <c r="AR4277" s="441"/>
      <c r="AS4277" s="441"/>
      <c r="AT4277" s="441"/>
      <c r="AU4277" s="441"/>
      <c r="AV4277" s="443"/>
      <c r="AW4277" s="442"/>
      <c r="AY4277" s="441"/>
      <c r="BC4277" s="441"/>
      <c r="BD4277" s="441"/>
      <c r="BE4277" s="441"/>
      <c r="BF4277" s="441"/>
      <c r="BG4277" s="441"/>
      <c r="BH4277" s="441"/>
      <c r="BI4277" s="441"/>
      <c r="BJ4277" s="441"/>
      <c r="BK4277" s="441"/>
    </row>
    <row r="4278" spans="1:63" x14ac:dyDescent="0.25">
      <c r="A4278" s="443"/>
      <c r="B4278" s="438"/>
      <c r="C4278" s="441"/>
      <c r="D4278" s="441"/>
      <c r="E4278" s="441"/>
      <c r="I4278" s="442"/>
      <c r="Q4278" s="443"/>
      <c r="S4278" s="443"/>
      <c r="T4278" s="441"/>
      <c r="U4278" s="444"/>
      <c r="V4278" s="438"/>
      <c r="W4278" s="443"/>
      <c r="X4278" s="443"/>
      <c r="Y4278" s="441"/>
      <c r="Z4278" s="445"/>
      <c r="AA4278" s="441"/>
      <c r="AB4278" s="443"/>
      <c r="AC4278" s="441"/>
      <c r="AD4278" s="444"/>
      <c r="AG4278" s="441"/>
      <c r="AH4278" s="441"/>
      <c r="AI4278" s="443"/>
      <c r="AL4278" s="441"/>
      <c r="AN4278" s="441"/>
      <c r="AO4278" s="443"/>
      <c r="AP4278" s="441"/>
      <c r="AQ4278" s="441"/>
      <c r="AR4278" s="441"/>
      <c r="AS4278" s="441"/>
      <c r="AT4278" s="441"/>
      <c r="AU4278" s="441"/>
      <c r="AV4278" s="443"/>
      <c r="AW4278" s="442"/>
      <c r="AY4278" s="441"/>
      <c r="BC4278" s="441"/>
      <c r="BD4278" s="441"/>
      <c r="BE4278" s="441"/>
      <c r="BF4278" s="441"/>
      <c r="BG4278" s="441"/>
      <c r="BH4278" s="441"/>
      <c r="BI4278" s="441"/>
      <c r="BJ4278" s="441"/>
      <c r="BK4278" s="441"/>
    </row>
    <row r="4279" spans="1:63" x14ac:dyDescent="0.25">
      <c r="A4279" s="443"/>
      <c r="B4279" s="438"/>
      <c r="C4279" s="441"/>
      <c r="D4279" s="441"/>
      <c r="E4279" s="441"/>
      <c r="I4279" s="442"/>
      <c r="Q4279" s="443"/>
      <c r="S4279" s="443"/>
      <c r="T4279" s="441"/>
      <c r="U4279" s="444"/>
      <c r="V4279" s="438"/>
      <c r="W4279" s="443"/>
      <c r="X4279" s="443"/>
      <c r="Y4279" s="441"/>
      <c r="Z4279" s="445"/>
      <c r="AA4279" s="441"/>
      <c r="AB4279" s="443"/>
      <c r="AC4279" s="441"/>
      <c r="AD4279" s="444"/>
      <c r="AG4279" s="441"/>
      <c r="AH4279" s="441"/>
      <c r="AI4279" s="443"/>
      <c r="AL4279" s="441"/>
      <c r="AN4279" s="441"/>
      <c r="AO4279" s="443"/>
      <c r="AP4279" s="441"/>
      <c r="AQ4279" s="441"/>
      <c r="AR4279" s="441"/>
      <c r="AS4279" s="441"/>
      <c r="AT4279" s="441"/>
      <c r="AU4279" s="441"/>
      <c r="AV4279" s="443"/>
      <c r="AW4279" s="442"/>
      <c r="AY4279" s="441"/>
      <c r="BC4279" s="441"/>
      <c r="BD4279" s="441"/>
      <c r="BE4279" s="441"/>
      <c r="BF4279" s="441"/>
      <c r="BG4279" s="441"/>
      <c r="BH4279" s="441"/>
      <c r="BI4279" s="441"/>
      <c r="BJ4279" s="441"/>
      <c r="BK4279" s="441"/>
    </row>
    <row r="4280" spans="1:63" x14ac:dyDescent="0.25">
      <c r="A4280" s="443"/>
      <c r="B4280" s="438"/>
      <c r="C4280" s="441"/>
      <c r="D4280" s="441"/>
      <c r="E4280" s="441"/>
      <c r="I4280" s="442"/>
      <c r="Q4280" s="443"/>
      <c r="S4280" s="443"/>
      <c r="T4280" s="441"/>
      <c r="U4280" s="444"/>
      <c r="V4280" s="438"/>
      <c r="W4280" s="443"/>
      <c r="X4280" s="443"/>
      <c r="Y4280" s="441"/>
      <c r="Z4280" s="445"/>
      <c r="AA4280" s="441"/>
      <c r="AB4280" s="443"/>
      <c r="AC4280" s="441"/>
      <c r="AD4280" s="444"/>
      <c r="AG4280" s="441"/>
      <c r="AH4280" s="441"/>
      <c r="AI4280" s="443"/>
      <c r="AL4280" s="441"/>
      <c r="AN4280" s="441"/>
      <c r="AO4280" s="443"/>
      <c r="AP4280" s="441"/>
      <c r="AQ4280" s="441"/>
      <c r="AR4280" s="441"/>
      <c r="AS4280" s="441"/>
      <c r="AT4280" s="441"/>
      <c r="AU4280" s="441"/>
      <c r="AV4280" s="443"/>
      <c r="AW4280" s="442"/>
      <c r="AY4280" s="441"/>
      <c r="BC4280" s="441"/>
      <c r="BD4280" s="441"/>
      <c r="BE4280" s="441"/>
      <c r="BF4280" s="441"/>
      <c r="BG4280" s="441"/>
      <c r="BH4280" s="441"/>
      <c r="BI4280" s="441"/>
      <c r="BJ4280" s="441"/>
      <c r="BK4280" s="441"/>
    </row>
    <row r="4281" spans="1:63" x14ac:dyDescent="0.25">
      <c r="A4281" s="443"/>
      <c r="B4281" s="438"/>
      <c r="C4281" s="441"/>
      <c r="D4281" s="441"/>
      <c r="E4281" s="441"/>
      <c r="I4281" s="442"/>
      <c r="Q4281" s="443"/>
      <c r="S4281" s="443"/>
      <c r="T4281" s="441"/>
      <c r="U4281" s="444"/>
      <c r="V4281" s="438"/>
      <c r="W4281" s="443"/>
      <c r="X4281" s="443"/>
      <c r="Y4281" s="441"/>
      <c r="Z4281" s="445"/>
      <c r="AA4281" s="441"/>
      <c r="AB4281" s="443"/>
      <c r="AC4281" s="441"/>
      <c r="AD4281" s="444"/>
      <c r="AG4281" s="441"/>
      <c r="AH4281" s="441"/>
      <c r="AI4281" s="443"/>
      <c r="AL4281" s="441"/>
      <c r="AN4281" s="441"/>
      <c r="AO4281" s="443"/>
      <c r="AP4281" s="441"/>
      <c r="AQ4281" s="441"/>
      <c r="AR4281" s="441"/>
      <c r="AS4281" s="441"/>
      <c r="AT4281" s="441"/>
      <c r="AU4281" s="441"/>
      <c r="AV4281" s="443"/>
      <c r="AW4281" s="442"/>
      <c r="AY4281" s="441"/>
      <c r="BC4281" s="441"/>
      <c r="BD4281" s="441"/>
      <c r="BE4281" s="441"/>
      <c r="BF4281" s="441"/>
      <c r="BG4281" s="441"/>
      <c r="BH4281" s="441"/>
      <c r="BI4281" s="441"/>
      <c r="BJ4281" s="441"/>
      <c r="BK4281" s="441"/>
    </row>
    <row r="4282" spans="1:63" x14ac:dyDescent="0.25">
      <c r="A4282" s="443"/>
      <c r="B4282" s="438"/>
      <c r="C4282" s="441"/>
      <c r="D4282" s="441"/>
      <c r="E4282" s="441"/>
      <c r="I4282" s="442"/>
      <c r="Q4282" s="443"/>
      <c r="S4282" s="443"/>
      <c r="T4282" s="441"/>
      <c r="U4282" s="444"/>
      <c r="V4282" s="438"/>
      <c r="W4282" s="443"/>
      <c r="X4282" s="443"/>
      <c r="Y4282" s="441"/>
      <c r="Z4282" s="445"/>
      <c r="AA4282" s="441"/>
      <c r="AB4282" s="443"/>
      <c r="AC4282" s="441"/>
      <c r="AD4282" s="444"/>
      <c r="AG4282" s="441"/>
      <c r="AH4282" s="441"/>
      <c r="AI4282" s="443"/>
      <c r="AL4282" s="441"/>
      <c r="AN4282" s="441"/>
      <c r="AO4282" s="443"/>
      <c r="AP4282" s="441"/>
      <c r="AQ4282" s="441"/>
      <c r="AR4282" s="441"/>
      <c r="AS4282" s="441"/>
      <c r="AT4282" s="441"/>
      <c r="AU4282" s="441"/>
      <c r="AV4282" s="443"/>
      <c r="AW4282" s="442"/>
      <c r="AY4282" s="441"/>
      <c r="BC4282" s="441"/>
      <c r="BD4282" s="441"/>
      <c r="BE4282" s="441"/>
      <c r="BF4282" s="441"/>
      <c r="BG4282" s="441"/>
      <c r="BH4282" s="441"/>
      <c r="BI4282" s="441"/>
      <c r="BJ4282" s="441"/>
      <c r="BK4282" s="441"/>
    </row>
    <row r="4283" spans="1:63" x14ac:dyDescent="0.25">
      <c r="A4283" s="443"/>
      <c r="B4283" s="438"/>
      <c r="C4283" s="441"/>
      <c r="D4283" s="441"/>
      <c r="E4283" s="441"/>
      <c r="I4283" s="442"/>
      <c r="Q4283" s="443"/>
      <c r="S4283" s="443"/>
      <c r="T4283" s="441"/>
      <c r="U4283" s="444"/>
      <c r="V4283" s="438"/>
      <c r="W4283" s="443"/>
      <c r="X4283" s="443"/>
      <c r="Y4283" s="441"/>
      <c r="Z4283" s="445"/>
      <c r="AA4283" s="441"/>
      <c r="AB4283" s="443"/>
      <c r="AC4283" s="441"/>
      <c r="AD4283" s="444"/>
      <c r="AG4283" s="441"/>
      <c r="AH4283" s="441"/>
      <c r="AI4283" s="443"/>
      <c r="AL4283" s="441"/>
      <c r="AN4283" s="441"/>
      <c r="AO4283" s="443"/>
      <c r="AP4283" s="441"/>
      <c r="AQ4283" s="441"/>
      <c r="AR4283" s="441"/>
      <c r="AS4283" s="441"/>
      <c r="AT4283" s="441"/>
      <c r="AU4283" s="441"/>
      <c r="AV4283" s="443"/>
      <c r="AW4283" s="442"/>
      <c r="AY4283" s="441"/>
      <c r="BC4283" s="441"/>
      <c r="BD4283" s="441"/>
      <c r="BE4283" s="441"/>
      <c r="BF4283" s="441"/>
      <c r="BG4283" s="441"/>
      <c r="BH4283" s="441"/>
      <c r="BI4283" s="441"/>
      <c r="BJ4283" s="441"/>
      <c r="BK4283" s="441"/>
    </row>
    <row r="4284" spans="1:63" x14ac:dyDescent="0.25">
      <c r="A4284" s="443"/>
      <c r="B4284" s="438"/>
      <c r="C4284" s="441"/>
      <c r="D4284" s="441"/>
      <c r="E4284" s="441"/>
      <c r="I4284" s="442"/>
      <c r="Q4284" s="443"/>
      <c r="S4284" s="443"/>
      <c r="T4284" s="441"/>
      <c r="U4284" s="444"/>
      <c r="V4284" s="438"/>
      <c r="W4284" s="443"/>
      <c r="X4284" s="443"/>
      <c r="Y4284" s="441"/>
      <c r="Z4284" s="445"/>
      <c r="AA4284" s="441"/>
      <c r="AB4284" s="443"/>
      <c r="AC4284" s="441"/>
      <c r="AD4284" s="444"/>
      <c r="AG4284" s="441"/>
      <c r="AH4284" s="441"/>
      <c r="AI4284" s="443"/>
      <c r="AL4284" s="441"/>
      <c r="AN4284" s="441"/>
      <c r="AO4284" s="443"/>
      <c r="AP4284" s="441"/>
      <c r="AQ4284" s="441"/>
      <c r="AR4284" s="441"/>
      <c r="AS4284" s="441"/>
      <c r="AT4284" s="441"/>
      <c r="AU4284" s="441"/>
      <c r="AV4284" s="443"/>
      <c r="AW4284" s="442"/>
      <c r="AY4284" s="441"/>
      <c r="BC4284" s="441"/>
      <c r="BD4284" s="441"/>
      <c r="BE4284" s="441"/>
      <c r="BF4284" s="441"/>
      <c r="BG4284" s="441"/>
      <c r="BH4284" s="441"/>
      <c r="BI4284" s="441"/>
      <c r="BJ4284" s="441"/>
      <c r="BK4284" s="441"/>
    </row>
    <row r="4285" spans="1:63" x14ac:dyDescent="0.25">
      <c r="A4285" s="443"/>
      <c r="B4285" s="438"/>
      <c r="C4285" s="441"/>
      <c r="D4285" s="441"/>
      <c r="E4285" s="441"/>
      <c r="I4285" s="442"/>
      <c r="Q4285" s="443"/>
      <c r="S4285" s="443"/>
      <c r="T4285" s="441"/>
      <c r="U4285" s="444"/>
      <c r="V4285" s="438"/>
      <c r="W4285" s="443"/>
      <c r="X4285" s="443"/>
      <c r="Y4285" s="441"/>
      <c r="Z4285" s="445"/>
      <c r="AA4285" s="441"/>
      <c r="AB4285" s="443"/>
      <c r="AC4285" s="441"/>
      <c r="AD4285" s="444"/>
      <c r="AG4285" s="441"/>
      <c r="AH4285" s="441"/>
      <c r="AI4285" s="443"/>
      <c r="AL4285" s="441"/>
      <c r="AN4285" s="441"/>
      <c r="AO4285" s="443"/>
      <c r="AP4285" s="441"/>
      <c r="AQ4285" s="441"/>
      <c r="AR4285" s="441"/>
      <c r="AS4285" s="441"/>
      <c r="AT4285" s="441"/>
      <c r="AU4285" s="441"/>
      <c r="AV4285" s="443"/>
      <c r="AW4285" s="442"/>
      <c r="AY4285" s="441"/>
      <c r="BC4285" s="441"/>
      <c r="BD4285" s="441"/>
      <c r="BE4285" s="441"/>
      <c r="BF4285" s="441"/>
      <c r="BG4285" s="441"/>
      <c r="BH4285" s="441"/>
      <c r="BI4285" s="441"/>
      <c r="BJ4285" s="441"/>
      <c r="BK4285" s="441"/>
    </row>
    <row r="4286" spans="1:63" x14ac:dyDescent="0.25">
      <c r="A4286" s="443"/>
      <c r="B4286" s="438"/>
      <c r="C4286" s="441"/>
      <c r="D4286" s="441"/>
      <c r="E4286" s="441"/>
      <c r="I4286" s="442"/>
      <c r="Q4286" s="443"/>
      <c r="S4286" s="443"/>
      <c r="T4286" s="441"/>
      <c r="U4286" s="444"/>
      <c r="V4286" s="438"/>
      <c r="W4286" s="443"/>
      <c r="X4286" s="443"/>
      <c r="Y4286" s="441"/>
      <c r="Z4286" s="445"/>
      <c r="AA4286" s="441"/>
      <c r="AB4286" s="443"/>
      <c r="AC4286" s="441"/>
      <c r="AD4286" s="444"/>
      <c r="AG4286" s="441"/>
      <c r="AH4286" s="441"/>
      <c r="AI4286" s="443"/>
      <c r="AL4286" s="441"/>
      <c r="AN4286" s="441"/>
      <c r="AO4286" s="443"/>
      <c r="AP4286" s="441"/>
      <c r="AQ4286" s="441"/>
      <c r="AR4286" s="441"/>
      <c r="AS4286" s="441"/>
      <c r="AT4286" s="441"/>
      <c r="AU4286" s="441"/>
      <c r="AV4286" s="443"/>
      <c r="AW4286" s="442"/>
      <c r="AY4286" s="441"/>
      <c r="BC4286" s="441"/>
      <c r="BD4286" s="441"/>
      <c r="BE4286" s="441"/>
      <c r="BF4286" s="441"/>
      <c r="BG4286" s="441"/>
      <c r="BH4286" s="441"/>
      <c r="BI4286" s="441"/>
      <c r="BJ4286" s="441"/>
      <c r="BK4286" s="441"/>
    </row>
    <row r="4287" spans="1:63" x14ac:dyDescent="0.25">
      <c r="A4287" s="443"/>
      <c r="B4287" s="438"/>
      <c r="C4287" s="441"/>
      <c r="D4287" s="441"/>
      <c r="E4287" s="441"/>
      <c r="I4287" s="442"/>
      <c r="Q4287" s="443"/>
      <c r="S4287" s="443"/>
      <c r="T4287" s="441"/>
      <c r="U4287" s="444"/>
      <c r="V4287" s="438"/>
      <c r="W4287" s="443"/>
      <c r="X4287" s="443"/>
      <c r="Y4287" s="441"/>
      <c r="Z4287" s="445"/>
      <c r="AA4287" s="441"/>
      <c r="AB4287" s="443"/>
      <c r="AC4287" s="441"/>
      <c r="AD4287" s="444"/>
      <c r="AG4287" s="441"/>
      <c r="AH4287" s="441"/>
      <c r="AI4287" s="443"/>
      <c r="AL4287" s="441"/>
      <c r="AN4287" s="441"/>
      <c r="AO4287" s="443"/>
      <c r="AP4287" s="441"/>
      <c r="AQ4287" s="441"/>
      <c r="AR4287" s="441"/>
      <c r="AS4287" s="441"/>
      <c r="AT4287" s="441"/>
      <c r="AU4287" s="441"/>
      <c r="AV4287" s="443"/>
      <c r="AW4287" s="442"/>
      <c r="AY4287" s="441"/>
      <c r="BC4287" s="441"/>
      <c r="BD4287" s="441"/>
      <c r="BE4287" s="441"/>
      <c r="BF4287" s="441"/>
      <c r="BG4287" s="441"/>
      <c r="BH4287" s="441"/>
      <c r="BI4287" s="441"/>
      <c r="BJ4287" s="441"/>
      <c r="BK4287" s="441"/>
    </row>
    <row r="4288" spans="1:63" x14ac:dyDescent="0.25">
      <c r="A4288" s="443"/>
      <c r="B4288" s="438"/>
      <c r="C4288" s="441"/>
      <c r="D4288" s="441"/>
      <c r="E4288" s="441"/>
      <c r="I4288" s="442"/>
      <c r="Q4288" s="443"/>
      <c r="S4288" s="443"/>
      <c r="T4288" s="441"/>
      <c r="U4288" s="444"/>
      <c r="V4288" s="438"/>
      <c r="W4288" s="443"/>
      <c r="X4288" s="443"/>
      <c r="Y4288" s="441"/>
      <c r="Z4288" s="445"/>
      <c r="AA4288" s="441"/>
      <c r="AB4288" s="443"/>
      <c r="AC4288" s="441"/>
      <c r="AD4288" s="444"/>
      <c r="AG4288" s="441"/>
      <c r="AH4288" s="441"/>
      <c r="AI4288" s="443"/>
      <c r="AL4288" s="441"/>
      <c r="AN4288" s="441"/>
      <c r="AO4288" s="443"/>
      <c r="AP4288" s="441"/>
      <c r="AQ4288" s="441"/>
      <c r="AR4288" s="441"/>
      <c r="AS4288" s="441"/>
      <c r="AT4288" s="441"/>
      <c r="AU4288" s="441"/>
      <c r="AV4288" s="443"/>
      <c r="AW4288" s="442"/>
      <c r="AY4288" s="441"/>
      <c r="BC4288" s="441"/>
      <c r="BD4288" s="441"/>
      <c r="BE4288" s="441"/>
      <c r="BF4288" s="441"/>
      <c r="BG4288" s="441"/>
      <c r="BH4288" s="441"/>
      <c r="BI4288" s="441"/>
      <c r="BJ4288" s="441"/>
      <c r="BK4288" s="441"/>
    </row>
    <row r="4289" spans="1:63" x14ac:dyDescent="0.25">
      <c r="A4289" s="443"/>
      <c r="B4289" s="438"/>
      <c r="C4289" s="441"/>
      <c r="D4289" s="441"/>
      <c r="E4289" s="441"/>
      <c r="I4289" s="442"/>
      <c r="Q4289" s="443"/>
      <c r="S4289" s="443"/>
      <c r="T4289" s="441"/>
      <c r="U4289" s="444"/>
      <c r="V4289" s="438"/>
      <c r="W4289" s="443"/>
      <c r="X4289" s="443"/>
      <c r="Y4289" s="441"/>
      <c r="Z4289" s="445"/>
      <c r="AA4289" s="441"/>
      <c r="AB4289" s="443"/>
      <c r="AC4289" s="441"/>
      <c r="AD4289" s="444"/>
      <c r="AG4289" s="441"/>
      <c r="AH4289" s="441"/>
      <c r="AI4289" s="443"/>
      <c r="AL4289" s="441"/>
      <c r="AN4289" s="441"/>
      <c r="AO4289" s="443"/>
      <c r="AP4289" s="441"/>
      <c r="AQ4289" s="441"/>
      <c r="AR4289" s="441"/>
      <c r="AS4289" s="441"/>
      <c r="AT4289" s="441"/>
      <c r="AU4289" s="441"/>
      <c r="AV4289" s="443"/>
      <c r="AW4289" s="442"/>
      <c r="AY4289" s="441"/>
      <c r="BC4289" s="441"/>
      <c r="BD4289" s="441"/>
      <c r="BE4289" s="441"/>
      <c r="BF4289" s="441"/>
      <c r="BG4289" s="441"/>
      <c r="BH4289" s="441"/>
      <c r="BI4289" s="441"/>
      <c r="BJ4289" s="441"/>
      <c r="BK4289" s="441"/>
    </row>
    <row r="4290" spans="1:63" x14ac:dyDescent="0.25">
      <c r="A4290" s="443"/>
      <c r="B4290" s="438"/>
      <c r="C4290" s="441"/>
      <c r="D4290" s="441"/>
      <c r="E4290" s="441"/>
      <c r="I4290" s="442"/>
      <c r="Q4290" s="443"/>
      <c r="S4290" s="443"/>
      <c r="T4290" s="441"/>
      <c r="U4290" s="444"/>
      <c r="V4290" s="438"/>
      <c r="W4290" s="443"/>
      <c r="X4290" s="443"/>
      <c r="Y4290" s="441"/>
      <c r="Z4290" s="445"/>
      <c r="AA4290" s="441"/>
      <c r="AB4290" s="443"/>
      <c r="AC4290" s="441"/>
      <c r="AD4290" s="444"/>
      <c r="AG4290" s="441"/>
      <c r="AH4290" s="441"/>
      <c r="AI4290" s="443"/>
      <c r="AL4290" s="441"/>
      <c r="AN4290" s="441"/>
      <c r="AO4290" s="443"/>
      <c r="AP4290" s="441"/>
      <c r="AQ4290" s="441"/>
      <c r="AR4290" s="441"/>
      <c r="AS4290" s="441"/>
      <c r="AT4290" s="441"/>
      <c r="AU4290" s="441"/>
      <c r="AV4290" s="443"/>
      <c r="AW4290" s="442"/>
      <c r="AY4290" s="441"/>
      <c r="BC4290" s="441"/>
      <c r="BD4290" s="441"/>
      <c r="BE4290" s="441"/>
      <c r="BF4290" s="441"/>
      <c r="BG4290" s="441"/>
      <c r="BH4290" s="441"/>
      <c r="BI4290" s="441"/>
      <c r="BJ4290" s="441"/>
      <c r="BK4290" s="441"/>
    </row>
    <row r="4291" spans="1:63" x14ac:dyDescent="0.25">
      <c r="A4291" s="443"/>
      <c r="B4291" s="438"/>
      <c r="C4291" s="441"/>
      <c r="D4291" s="441"/>
      <c r="E4291" s="441"/>
      <c r="I4291" s="442"/>
      <c r="Q4291" s="443"/>
      <c r="S4291" s="443"/>
      <c r="T4291" s="441"/>
      <c r="U4291" s="444"/>
      <c r="V4291" s="438"/>
      <c r="W4291" s="443"/>
      <c r="X4291" s="443"/>
      <c r="Y4291" s="441"/>
      <c r="Z4291" s="445"/>
      <c r="AA4291" s="441"/>
      <c r="AB4291" s="443"/>
      <c r="AC4291" s="441"/>
      <c r="AD4291" s="444"/>
      <c r="AG4291" s="441"/>
      <c r="AH4291" s="441"/>
      <c r="AI4291" s="443"/>
      <c r="AL4291" s="441"/>
      <c r="AN4291" s="441"/>
      <c r="AO4291" s="443"/>
      <c r="AP4291" s="441"/>
      <c r="AQ4291" s="441"/>
      <c r="AR4291" s="441"/>
      <c r="AS4291" s="441"/>
      <c r="AT4291" s="441"/>
      <c r="AU4291" s="441"/>
      <c r="AV4291" s="443"/>
      <c r="AW4291" s="442"/>
      <c r="AY4291" s="441"/>
      <c r="BC4291" s="441"/>
      <c r="BD4291" s="441"/>
      <c r="BE4291" s="441"/>
      <c r="BF4291" s="441"/>
      <c r="BG4291" s="441"/>
      <c r="BH4291" s="441"/>
      <c r="BI4291" s="441"/>
      <c r="BJ4291" s="441"/>
      <c r="BK4291" s="441"/>
    </row>
    <row r="4292" spans="1:63" x14ac:dyDescent="0.25">
      <c r="A4292" s="443"/>
      <c r="B4292" s="438"/>
      <c r="C4292" s="441"/>
      <c r="D4292" s="441"/>
      <c r="E4292" s="441"/>
      <c r="I4292" s="442"/>
      <c r="Q4292" s="443"/>
      <c r="S4292" s="443"/>
      <c r="T4292" s="441"/>
      <c r="U4292" s="444"/>
      <c r="V4292" s="438"/>
      <c r="W4292" s="443"/>
      <c r="X4292" s="443"/>
      <c r="Y4292" s="441"/>
      <c r="Z4292" s="445"/>
      <c r="AA4292" s="441"/>
      <c r="AB4292" s="443"/>
      <c r="AC4292" s="441"/>
      <c r="AD4292" s="444"/>
      <c r="AG4292" s="441"/>
      <c r="AH4292" s="441"/>
      <c r="AI4292" s="443"/>
      <c r="AL4292" s="441"/>
      <c r="AN4292" s="441"/>
      <c r="AO4292" s="443"/>
      <c r="AP4292" s="441"/>
      <c r="AQ4292" s="441"/>
      <c r="AR4292" s="441"/>
      <c r="AS4292" s="441"/>
      <c r="AT4292" s="441"/>
      <c r="AU4292" s="441"/>
      <c r="AV4292" s="443"/>
      <c r="AW4292" s="442"/>
      <c r="AY4292" s="441"/>
      <c r="BC4292" s="441"/>
      <c r="BD4292" s="441"/>
      <c r="BE4292" s="441"/>
      <c r="BF4292" s="441"/>
      <c r="BG4292" s="441"/>
      <c r="BH4292" s="441"/>
      <c r="BI4292" s="441"/>
      <c r="BJ4292" s="441"/>
      <c r="BK4292" s="441"/>
    </row>
    <row r="4293" spans="1:63" x14ac:dyDescent="0.25">
      <c r="A4293" s="443"/>
      <c r="B4293" s="438"/>
      <c r="C4293" s="441"/>
      <c r="D4293" s="441"/>
      <c r="E4293" s="441"/>
      <c r="I4293" s="442"/>
      <c r="Q4293" s="443"/>
      <c r="S4293" s="443"/>
      <c r="T4293" s="441"/>
      <c r="U4293" s="444"/>
      <c r="V4293" s="438"/>
      <c r="W4293" s="443"/>
      <c r="X4293" s="443"/>
      <c r="Y4293" s="441"/>
      <c r="Z4293" s="445"/>
      <c r="AA4293" s="441"/>
      <c r="AB4293" s="443"/>
      <c r="AC4293" s="441"/>
      <c r="AD4293" s="444"/>
      <c r="AG4293" s="441"/>
      <c r="AH4293" s="441"/>
      <c r="AI4293" s="443"/>
      <c r="AL4293" s="441"/>
      <c r="AN4293" s="441"/>
      <c r="AO4293" s="443"/>
      <c r="AP4293" s="441"/>
      <c r="AQ4293" s="441"/>
      <c r="AR4293" s="441"/>
      <c r="AS4293" s="441"/>
      <c r="AT4293" s="441"/>
      <c r="AU4293" s="441"/>
      <c r="AV4293" s="443"/>
      <c r="AW4293" s="442"/>
      <c r="AY4293" s="441"/>
      <c r="BC4293" s="441"/>
      <c r="BD4293" s="441"/>
      <c r="BE4293" s="441"/>
      <c r="BF4293" s="441"/>
      <c r="BG4293" s="441"/>
      <c r="BH4293" s="441"/>
      <c r="BI4293" s="441"/>
      <c r="BJ4293" s="441"/>
      <c r="BK4293" s="441"/>
    </row>
    <row r="4294" spans="1:63" x14ac:dyDescent="0.25">
      <c r="A4294" s="443"/>
      <c r="B4294" s="438"/>
      <c r="C4294" s="441"/>
      <c r="D4294" s="441"/>
      <c r="E4294" s="441"/>
      <c r="I4294" s="442"/>
      <c r="Q4294" s="443"/>
      <c r="S4294" s="443"/>
      <c r="T4294" s="441"/>
      <c r="U4294" s="444"/>
      <c r="V4294" s="438"/>
      <c r="W4294" s="443"/>
      <c r="X4294" s="443"/>
      <c r="Y4294" s="441"/>
      <c r="Z4294" s="445"/>
      <c r="AA4294" s="441"/>
      <c r="AB4294" s="443"/>
      <c r="AC4294" s="441"/>
      <c r="AD4294" s="444"/>
      <c r="AG4294" s="441"/>
      <c r="AH4294" s="441"/>
      <c r="AI4294" s="443"/>
      <c r="AL4294" s="441"/>
      <c r="AN4294" s="441"/>
      <c r="AO4294" s="443"/>
      <c r="AP4294" s="441"/>
      <c r="AQ4294" s="441"/>
      <c r="AR4294" s="441"/>
      <c r="AS4294" s="441"/>
      <c r="AT4294" s="441"/>
      <c r="AU4294" s="441"/>
      <c r="AV4294" s="443"/>
      <c r="AW4294" s="442"/>
      <c r="AY4294" s="441"/>
      <c r="BC4294" s="441"/>
      <c r="BD4294" s="441"/>
      <c r="BE4294" s="441"/>
      <c r="BF4294" s="441"/>
      <c r="BG4294" s="441"/>
      <c r="BH4294" s="441"/>
      <c r="BI4294" s="441"/>
      <c r="BJ4294" s="441"/>
      <c r="BK4294" s="441"/>
    </row>
    <row r="4295" spans="1:63" x14ac:dyDescent="0.25">
      <c r="A4295" s="443"/>
      <c r="B4295" s="438"/>
      <c r="C4295" s="441"/>
      <c r="D4295" s="441"/>
      <c r="E4295" s="441"/>
      <c r="I4295" s="442"/>
      <c r="Q4295" s="443"/>
      <c r="S4295" s="443"/>
      <c r="T4295" s="441"/>
      <c r="U4295" s="444"/>
      <c r="V4295" s="438"/>
      <c r="W4295" s="443"/>
      <c r="X4295" s="443"/>
      <c r="Y4295" s="441"/>
      <c r="Z4295" s="445"/>
      <c r="AA4295" s="441"/>
      <c r="AB4295" s="443"/>
      <c r="AC4295" s="441"/>
      <c r="AD4295" s="444"/>
      <c r="AG4295" s="441"/>
      <c r="AH4295" s="441"/>
      <c r="AI4295" s="443"/>
      <c r="AL4295" s="441"/>
      <c r="AN4295" s="441"/>
      <c r="AO4295" s="443"/>
      <c r="AP4295" s="441"/>
      <c r="AQ4295" s="441"/>
      <c r="AR4295" s="441"/>
      <c r="AS4295" s="441"/>
      <c r="AT4295" s="441"/>
      <c r="AU4295" s="441"/>
      <c r="AV4295" s="443"/>
      <c r="AW4295" s="442"/>
      <c r="AY4295" s="441"/>
      <c r="BC4295" s="441"/>
      <c r="BD4295" s="441"/>
      <c r="BE4295" s="441"/>
      <c r="BF4295" s="441"/>
      <c r="BG4295" s="441"/>
      <c r="BH4295" s="441"/>
      <c r="BI4295" s="441"/>
      <c r="BJ4295" s="441"/>
      <c r="BK4295" s="441"/>
    </row>
    <row r="4296" spans="1:63" x14ac:dyDescent="0.25">
      <c r="A4296" s="443"/>
      <c r="B4296" s="438"/>
      <c r="C4296" s="441"/>
      <c r="D4296" s="441"/>
      <c r="E4296" s="441"/>
      <c r="I4296" s="442"/>
      <c r="Q4296" s="443"/>
      <c r="S4296" s="443"/>
      <c r="T4296" s="441"/>
      <c r="U4296" s="444"/>
      <c r="V4296" s="438"/>
      <c r="W4296" s="443"/>
      <c r="X4296" s="443"/>
      <c r="Y4296" s="441"/>
      <c r="Z4296" s="445"/>
      <c r="AA4296" s="441"/>
      <c r="AB4296" s="443"/>
      <c r="AC4296" s="441"/>
      <c r="AD4296" s="444"/>
      <c r="AG4296" s="441"/>
      <c r="AH4296" s="441"/>
      <c r="AI4296" s="443"/>
      <c r="AL4296" s="441"/>
      <c r="AN4296" s="441"/>
      <c r="AO4296" s="443"/>
      <c r="AP4296" s="441"/>
      <c r="AQ4296" s="441"/>
      <c r="AR4296" s="441"/>
      <c r="AS4296" s="441"/>
      <c r="AT4296" s="441"/>
      <c r="AU4296" s="441"/>
      <c r="AV4296" s="443"/>
      <c r="AW4296" s="442"/>
      <c r="AY4296" s="441"/>
      <c r="BC4296" s="441"/>
      <c r="BD4296" s="441"/>
      <c r="BE4296" s="441"/>
      <c r="BF4296" s="441"/>
      <c r="BG4296" s="441"/>
      <c r="BH4296" s="441"/>
      <c r="BI4296" s="441"/>
      <c r="BJ4296" s="441"/>
      <c r="BK4296" s="441"/>
    </row>
    <row r="4297" spans="1:63" x14ac:dyDescent="0.25">
      <c r="A4297" s="443"/>
      <c r="B4297" s="438"/>
      <c r="C4297" s="441"/>
      <c r="D4297" s="441"/>
      <c r="E4297" s="441"/>
      <c r="I4297" s="442"/>
      <c r="Q4297" s="443"/>
      <c r="S4297" s="443"/>
      <c r="T4297" s="441"/>
      <c r="U4297" s="444"/>
      <c r="V4297" s="438"/>
      <c r="W4297" s="443"/>
      <c r="X4297" s="443"/>
      <c r="Y4297" s="441"/>
      <c r="Z4297" s="445"/>
      <c r="AA4297" s="441"/>
      <c r="AB4297" s="443"/>
      <c r="AC4297" s="441"/>
      <c r="AD4297" s="444"/>
      <c r="AG4297" s="441"/>
      <c r="AH4297" s="441"/>
      <c r="AI4297" s="443"/>
      <c r="AL4297" s="441"/>
      <c r="AN4297" s="441"/>
      <c r="AO4297" s="443"/>
      <c r="AP4297" s="441"/>
      <c r="AQ4297" s="441"/>
      <c r="AR4297" s="441"/>
      <c r="AS4297" s="441"/>
      <c r="AT4297" s="441"/>
      <c r="AU4297" s="441"/>
      <c r="AV4297" s="443"/>
      <c r="AW4297" s="442"/>
      <c r="AY4297" s="441"/>
      <c r="BC4297" s="441"/>
      <c r="BD4297" s="441"/>
      <c r="BE4297" s="441"/>
      <c r="BF4297" s="441"/>
      <c r="BG4297" s="441"/>
      <c r="BH4297" s="441"/>
      <c r="BI4297" s="441"/>
      <c r="BJ4297" s="441"/>
      <c r="BK4297" s="441"/>
    </row>
    <row r="4298" spans="1:63" x14ac:dyDescent="0.25">
      <c r="A4298" s="443"/>
      <c r="B4298" s="438"/>
      <c r="C4298" s="441"/>
      <c r="D4298" s="441"/>
      <c r="E4298" s="441"/>
      <c r="I4298" s="442"/>
      <c r="Q4298" s="443"/>
      <c r="S4298" s="443"/>
      <c r="T4298" s="441"/>
      <c r="U4298" s="444"/>
      <c r="V4298" s="438"/>
      <c r="W4298" s="443"/>
      <c r="X4298" s="443"/>
      <c r="Y4298" s="441"/>
      <c r="Z4298" s="445"/>
      <c r="AA4298" s="441"/>
      <c r="AB4298" s="443"/>
      <c r="AC4298" s="441"/>
      <c r="AD4298" s="444"/>
      <c r="AG4298" s="441"/>
      <c r="AH4298" s="441"/>
      <c r="AI4298" s="443"/>
      <c r="AL4298" s="441"/>
      <c r="AN4298" s="441"/>
      <c r="AO4298" s="443"/>
      <c r="AP4298" s="441"/>
      <c r="AQ4298" s="441"/>
      <c r="AR4298" s="441"/>
      <c r="AS4298" s="441"/>
      <c r="AT4298" s="441"/>
      <c r="AU4298" s="441"/>
      <c r="AV4298" s="443"/>
      <c r="AW4298" s="442"/>
      <c r="AY4298" s="441"/>
      <c r="BC4298" s="441"/>
      <c r="BD4298" s="441"/>
      <c r="BE4298" s="441"/>
      <c r="BF4298" s="441"/>
      <c r="BG4298" s="441"/>
      <c r="BH4298" s="441"/>
      <c r="BI4298" s="441"/>
      <c r="BJ4298" s="441"/>
      <c r="BK4298" s="441"/>
    </row>
    <row r="4299" spans="1:63" x14ac:dyDescent="0.25">
      <c r="A4299" s="443"/>
      <c r="B4299" s="438"/>
      <c r="C4299" s="441"/>
      <c r="D4299" s="441"/>
      <c r="E4299" s="441"/>
      <c r="I4299" s="442"/>
      <c r="Q4299" s="443"/>
      <c r="S4299" s="443"/>
      <c r="T4299" s="441"/>
      <c r="U4299" s="444"/>
      <c r="V4299" s="438"/>
      <c r="W4299" s="443"/>
      <c r="X4299" s="443"/>
      <c r="Y4299" s="441"/>
      <c r="Z4299" s="445"/>
      <c r="AA4299" s="441"/>
      <c r="AB4299" s="443"/>
      <c r="AC4299" s="441"/>
      <c r="AD4299" s="444"/>
      <c r="AG4299" s="441"/>
      <c r="AH4299" s="441"/>
      <c r="AI4299" s="443"/>
      <c r="AL4299" s="441"/>
      <c r="AN4299" s="441"/>
      <c r="AO4299" s="443"/>
      <c r="AP4299" s="441"/>
      <c r="AQ4299" s="441"/>
      <c r="AR4299" s="441"/>
      <c r="AS4299" s="441"/>
      <c r="AT4299" s="441"/>
      <c r="AU4299" s="441"/>
      <c r="AV4299" s="443"/>
      <c r="AW4299" s="442"/>
      <c r="AY4299" s="441"/>
      <c r="BC4299" s="441"/>
      <c r="BD4299" s="441"/>
      <c r="BE4299" s="441"/>
      <c r="BF4299" s="441"/>
      <c r="BG4299" s="441"/>
      <c r="BH4299" s="441"/>
      <c r="BI4299" s="441"/>
      <c r="BJ4299" s="441"/>
      <c r="BK4299" s="441"/>
    </row>
    <row r="4300" spans="1:63" x14ac:dyDescent="0.25">
      <c r="A4300" s="443"/>
      <c r="B4300" s="438"/>
      <c r="C4300" s="441"/>
      <c r="D4300" s="441"/>
      <c r="E4300" s="441"/>
      <c r="I4300" s="442"/>
      <c r="Q4300" s="443"/>
      <c r="S4300" s="443"/>
      <c r="T4300" s="441"/>
      <c r="U4300" s="444"/>
      <c r="V4300" s="438"/>
      <c r="W4300" s="443"/>
      <c r="X4300" s="443"/>
      <c r="Y4300" s="441"/>
      <c r="Z4300" s="445"/>
      <c r="AA4300" s="441"/>
      <c r="AB4300" s="443"/>
      <c r="AC4300" s="441"/>
      <c r="AD4300" s="444"/>
      <c r="AG4300" s="441"/>
      <c r="AH4300" s="441"/>
      <c r="AI4300" s="443"/>
      <c r="AL4300" s="441"/>
      <c r="AN4300" s="441"/>
      <c r="AO4300" s="443"/>
      <c r="AP4300" s="441"/>
      <c r="AQ4300" s="441"/>
      <c r="AR4300" s="441"/>
      <c r="AS4300" s="441"/>
      <c r="AT4300" s="441"/>
      <c r="AU4300" s="441"/>
      <c r="AV4300" s="443"/>
      <c r="AW4300" s="442"/>
      <c r="AY4300" s="441"/>
      <c r="BC4300" s="441"/>
      <c r="BD4300" s="441"/>
      <c r="BE4300" s="441"/>
      <c r="BF4300" s="441"/>
      <c r="BG4300" s="441"/>
      <c r="BH4300" s="441"/>
      <c r="BI4300" s="441"/>
      <c r="BJ4300" s="441"/>
      <c r="BK4300" s="441"/>
    </row>
    <row r="4301" spans="1:63" x14ac:dyDescent="0.25">
      <c r="A4301" s="443"/>
      <c r="B4301" s="438"/>
      <c r="C4301" s="441"/>
      <c r="D4301" s="441"/>
      <c r="E4301" s="441"/>
      <c r="I4301" s="442"/>
      <c r="Q4301" s="443"/>
      <c r="S4301" s="443"/>
      <c r="T4301" s="441"/>
      <c r="U4301" s="444"/>
      <c r="V4301" s="438"/>
      <c r="W4301" s="443"/>
      <c r="X4301" s="443"/>
      <c r="Y4301" s="441"/>
      <c r="Z4301" s="445"/>
      <c r="AA4301" s="441"/>
      <c r="AB4301" s="443"/>
      <c r="AC4301" s="441"/>
      <c r="AD4301" s="444"/>
      <c r="AG4301" s="441"/>
      <c r="AH4301" s="441"/>
      <c r="AI4301" s="443"/>
      <c r="AL4301" s="441"/>
      <c r="AN4301" s="441"/>
      <c r="AO4301" s="443"/>
      <c r="AP4301" s="441"/>
      <c r="AQ4301" s="441"/>
      <c r="AR4301" s="441"/>
      <c r="AS4301" s="441"/>
      <c r="AT4301" s="441"/>
      <c r="AU4301" s="441"/>
      <c r="AV4301" s="443"/>
      <c r="AW4301" s="442"/>
      <c r="AY4301" s="441"/>
      <c r="BC4301" s="441"/>
      <c r="BD4301" s="441"/>
      <c r="BE4301" s="441"/>
      <c r="BF4301" s="441"/>
      <c r="BG4301" s="441"/>
      <c r="BH4301" s="441"/>
      <c r="BI4301" s="441"/>
      <c r="BJ4301" s="441"/>
      <c r="BK4301" s="441"/>
    </row>
    <row r="4302" spans="1:63" x14ac:dyDescent="0.25">
      <c r="A4302" s="443"/>
      <c r="B4302" s="438"/>
      <c r="C4302" s="441"/>
      <c r="D4302" s="441"/>
      <c r="E4302" s="441"/>
      <c r="I4302" s="442"/>
      <c r="Q4302" s="443"/>
      <c r="S4302" s="443"/>
      <c r="T4302" s="441"/>
      <c r="U4302" s="444"/>
      <c r="V4302" s="438"/>
      <c r="W4302" s="443"/>
      <c r="X4302" s="443"/>
      <c r="Y4302" s="441"/>
      <c r="Z4302" s="445"/>
      <c r="AA4302" s="441"/>
      <c r="AB4302" s="443"/>
      <c r="AC4302" s="441"/>
      <c r="AD4302" s="444"/>
      <c r="AG4302" s="441"/>
      <c r="AH4302" s="441"/>
      <c r="AI4302" s="443"/>
      <c r="AL4302" s="441"/>
      <c r="AN4302" s="441"/>
      <c r="AO4302" s="443"/>
      <c r="AP4302" s="441"/>
      <c r="AQ4302" s="441"/>
      <c r="AR4302" s="441"/>
      <c r="AS4302" s="441"/>
      <c r="AT4302" s="441"/>
      <c r="AU4302" s="441"/>
      <c r="AV4302" s="443"/>
      <c r="AW4302" s="442"/>
      <c r="AY4302" s="441"/>
      <c r="BC4302" s="441"/>
      <c r="BD4302" s="441"/>
      <c r="BE4302" s="441"/>
      <c r="BF4302" s="441"/>
      <c r="BG4302" s="441"/>
      <c r="BH4302" s="441"/>
      <c r="BI4302" s="441"/>
      <c r="BJ4302" s="441"/>
      <c r="BK4302" s="441"/>
    </row>
    <row r="4303" spans="1:63" x14ac:dyDescent="0.25">
      <c r="A4303" s="443"/>
      <c r="B4303" s="438"/>
      <c r="C4303" s="441"/>
      <c r="D4303" s="441"/>
      <c r="E4303" s="441"/>
      <c r="I4303" s="442"/>
      <c r="Q4303" s="443"/>
      <c r="S4303" s="443"/>
      <c r="T4303" s="441"/>
      <c r="U4303" s="444"/>
      <c r="V4303" s="438"/>
      <c r="W4303" s="443"/>
      <c r="X4303" s="443"/>
      <c r="Y4303" s="441"/>
      <c r="Z4303" s="445"/>
      <c r="AA4303" s="441"/>
      <c r="AB4303" s="443"/>
      <c r="AC4303" s="441"/>
      <c r="AD4303" s="444"/>
      <c r="AG4303" s="441"/>
      <c r="AH4303" s="441"/>
      <c r="AI4303" s="443"/>
      <c r="AL4303" s="441"/>
      <c r="AN4303" s="441"/>
      <c r="AO4303" s="443"/>
      <c r="AP4303" s="441"/>
      <c r="AQ4303" s="441"/>
      <c r="AR4303" s="441"/>
      <c r="AS4303" s="441"/>
      <c r="AT4303" s="441"/>
      <c r="AU4303" s="441"/>
      <c r="AV4303" s="443"/>
      <c r="AW4303" s="442"/>
      <c r="AY4303" s="441"/>
      <c r="BC4303" s="441"/>
      <c r="BD4303" s="441"/>
      <c r="BE4303" s="441"/>
      <c r="BF4303" s="441"/>
      <c r="BG4303" s="441"/>
      <c r="BH4303" s="441"/>
      <c r="BI4303" s="441"/>
      <c r="BJ4303" s="441"/>
      <c r="BK4303" s="441"/>
    </row>
    <row r="4304" spans="1:63" x14ac:dyDescent="0.25">
      <c r="A4304" s="443"/>
      <c r="B4304" s="438"/>
      <c r="C4304" s="441"/>
      <c r="D4304" s="441"/>
      <c r="E4304" s="441"/>
      <c r="I4304" s="442"/>
      <c r="Q4304" s="443"/>
      <c r="S4304" s="443"/>
      <c r="T4304" s="441"/>
      <c r="U4304" s="444"/>
      <c r="V4304" s="438"/>
      <c r="W4304" s="443"/>
      <c r="X4304" s="443"/>
      <c r="Y4304" s="441"/>
      <c r="Z4304" s="445"/>
      <c r="AA4304" s="441"/>
      <c r="AB4304" s="443"/>
      <c r="AC4304" s="441"/>
      <c r="AD4304" s="444"/>
      <c r="AG4304" s="441"/>
      <c r="AH4304" s="441"/>
      <c r="AI4304" s="443"/>
      <c r="AL4304" s="441"/>
      <c r="AN4304" s="441"/>
      <c r="AO4304" s="443"/>
      <c r="AP4304" s="441"/>
      <c r="AQ4304" s="441"/>
      <c r="AR4304" s="441"/>
      <c r="AS4304" s="441"/>
      <c r="AT4304" s="441"/>
      <c r="AU4304" s="441"/>
      <c r="AV4304" s="443"/>
      <c r="AW4304" s="442"/>
      <c r="AY4304" s="441"/>
      <c r="BC4304" s="441"/>
      <c r="BD4304" s="441"/>
      <c r="BE4304" s="441"/>
      <c r="BF4304" s="441"/>
      <c r="BG4304" s="441"/>
      <c r="BH4304" s="441"/>
      <c r="BI4304" s="441"/>
      <c r="BJ4304" s="441"/>
      <c r="BK4304" s="441"/>
    </row>
    <row r="4305" spans="1:63" x14ac:dyDescent="0.25">
      <c r="A4305" s="443"/>
      <c r="B4305" s="438"/>
      <c r="C4305" s="441"/>
      <c r="D4305" s="441"/>
      <c r="E4305" s="441"/>
      <c r="I4305" s="442"/>
      <c r="Q4305" s="443"/>
      <c r="S4305" s="443"/>
      <c r="T4305" s="441"/>
      <c r="U4305" s="444"/>
      <c r="V4305" s="438"/>
      <c r="W4305" s="443"/>
      <c r="X4305" s="443"/>
      <c r="Y4305" s="441"/>
      <c r="Z4305" s="445"/>
      <c r="AA4305" s="441"/>
      <c r="AB4305" s="443"/>
      <c r="AC4305" s="441"/>
      <c r="AD4305" s="444"/>
      <c r="AG4305" s="441"/>
      <c r="AH4305" s="441"/>
      <c r="AI4305" s="443"/>
      <c r="AL4305" s="441"/>
      <c r="AN4305" s="441"/>
      <c r="AO4305" s="443"/>
      <c r="AP4305" s="441"/>
      <c r="AQ4305" s="441"/>
      <c r="AR4305" s="441"/>
      <c r="AS4305" s="441"/>
      <c r="AT4305" s="441"/>
      <c r="AU4305" s="441"/>
      <c r="AV4305" s="443"/>
      <c r="AW4305" s="442"/>
      <c r="AY4305" s="441"/>
      <c r="BC4305" s="441"/>
      <c r="BD4305" s="441"/>
      <c r="BE4305" s="441"/>
      <c r="BF4305" s="441"/>
      <c r="BG4305" s="441"/>
      <c r="BH4305" s="441"/>
      <c r="BI4305" s="441"/>
      <c r="BJ4305" s="441"/>
      <c r="BK4305" s="441"/>
    </row>
    <row r="4306" spans="1:63" x14ac:dyDescent="0.25">
      <c r="A4306" s="443"/>
      <c r="B4306" s="438"/>
      <c r="C4306" s="441"/>
      <c r="D4306" s="441"/>
      <c r="E4306" s="441"/>
      <c r="I4306" s="442"/>
      <c r="Q4306" s="443"/>
      <c r="S4306" s="443"/>
      <c r="T4306" s="441"/>
      <c r="U4306" s="444"/>
      <c r="V4306" s="438"/>
      <c r="W4306" s="443"/>
      <c r="X4306" s="443"/>
      <c r="Y4306" s="441"/>
      <c r="Z4306" s="445"/>
      <c r="AA4306" s="441"/>
      <c r="AB4306" s="443"/>
      <c r="AC4306" s="441"/>
      <c r="AD4306" s="444"/>
      <c r="AG4306" s="441"/>
      <c r="AH4306" s="441"/>
      <c r="AI4306" s="443"/>
      <c r="AL4306" s="441"/>
      <c r="AN4306" s="441"/>
      <c r="AO4306" s="443"/>
      <c r="AP4306" s="441"/>
      <c r="AQ4306" s="441"/>
      <c r="AR4306" s="441"/>
      <c r="AS4306" s="441"/>
      <c r="AT4306" s="441"/>
      <c r="AU4306" s="441"/>
      <c r="AV4306" s="443"/>
      <c r="AW4306" s="442"/>
      <c r="AY4306" s="441"/>
      <c r="BC4306" s="441"/>
      <c r="BD4306" s="441"/>
      <c r="BE4306" s="441"/>
      <c r="BF4306" s="441"/>
      <c r="BG4306" s="441"/>
      <c r="BH4306" s="441"/>
      <c r="BI4306" s="441"/>
      <c r="BJ4306" s="441"/>
      <c r="BK4306" s="441"/>
    </row>
    <row r="4307" spans="1:63" x14ac:dyDescent="0.25">
      <c r="A4307" s="443"/>
      <c r="B4307" s="438"/>
      <c r="C4307" s="441"/>
      <c r="D4307" s="441"/>
      <c r="E4307" s="441"/>
      <c r="I4307" s="442"/>
      <c r="Q4307" s="443"/>
      <c r="S4307" s="443"/>
      <c r="T4307" s="441"/>
      <c r="U4307" s="444"/>
      <c r="V4307" s="438"/>
      <c r="W4307" s="443"/>
      <c r="X4307" s="443"/>
      <c r="Y4307" s="441"/>
      <c r="Z4307" s="445"/>
      <c r="AA4307" s="441"/>
      <c r="AB4307" s="443"/>
      <c r="AC4307" s="441"/>
      <c r="AD4307" s="444"/>
      <c r="AG4307" s="441"/>
      <c r="AH4307" s="441"/>
      <c r="AI4307" s="443"/>
      <c r="AL4307" s="441"/>
      <c r="AN4307" s="441"/>
      <c r="AO4307" s="443"/>
      <c r="AP4307" s="441"/>
      <c r="AQ4307" s="441"/>
      <c r="AR4307" s="441"/>
      <c r="AS4307" s="441"/>
      <c r="AT4307" s="441"/>
      <c r="AU4307" s="441"/>
      <c r="AV4307" s="443"/>
      <c r="AW4307" s="442"/>
      <c r="AY4307" s="441"/>
      <c r="BC4307" s="441"/>
      <c r="BD4307" s="441"/>
      <c r="BE4307" s="441"/>
      <c r="BF4307" s="441"/>
      <c r="BG4307" s="441"/>
      <c r="BH4307" s="441"/>
      <c r="BI4307" s="441"/>
      <c r="BJ4307" s="441"/>
      <c r="BK4307" s="441"/>
    </row>
    <row r="4308" spans="1:63" x14ac:dyDescent="0.25">
      <c r="A4308" s="443"/>
      <c r="B4308" s="438"/>
      <c r="C4308" s="441"/>
      <c r="D4308" s="441"/>
      <c r="E4308" s="441"/>
      <c r="I4308" s="442"/>
      <c r="Q4308" s="443"/>
      <c r="S4308" s="443"/>
      <c r="T4308" s="441"/>
      <c r="U4308" s="444"/>
      <c r="V4308" s="438"/>
      <c r="W4308" s="443"/>
      <c r="X4308" s="443"/>
      <c r="Y4308" s="441"/>
      <c r="Z4308" s="445"/>
      <c r="AA4308" s="441"/>
      <c r="AB4308" s="443"/>
      <c r="AC4308" s="441"/>
      <c r="AD4308" s="444"/>
      <c r="AG4308" s="441"/>
      <c r="AH4308" s="441"/>
      <c r="AI4308" s="443"/>
      <c r="AL4308" s="441"/>
      <c r="AN4308" s="441"/>
      <c r="AO4308" s="443"/>
      <c r="AP4308" s="441"/>
      <c r="AQ4308" s="441"/>
      <c r="AR4308" s="441"/>
      <c r="AS4308" s="441"/>
      <c r="AT4308" s="441"/>
      <c r="AU4308" s="441"/>
      <c r="AV4308" s="443"/>
      <c r="AW4308" s="442"/>
      <c r="AY4308" s="441"/>
      <c r="BC4308" s="441"/>
      <c r="BD4308" s="441"/>
      <c r="BE4308" s="441"/>
      <c r="BF4308" s="441"/>
      <c r="BG4308" s="441"/>
      <c r="BH4308" s="441"/>
      <c r="BI4308" s="441"/>
      <c r="BJ4308" s="441"/>
      <c r="BK4308" s="441"/>
    </row>
    <row r="4309" spans="1:63" x14ac:dyDescent="0.25">
      <c r="A4309" s="443"/>
      <c r="B4309" s="438"/>
      <c r="C4309" s="441"/>
      <c r="D4309" s="441"/>
      <c r="E4309" s="441"/>
      <c r="I4309" s="442"/>
      <c r="Q4309" s="443"/>
      <c r="S4309" s="443"/>
      <c r="T4309" s="441"/>
      <c r="U4309" s="444"/>
      <c r="V4309" s="438"/>
      <c r="W4309" s="443"/>
      <c r="X4309" s="443"/>
      <c r="Y4309" s="441"/>
      <c r="Z4309" s="445"/>
      <c r="AA4309" s="441"/>
      <c r="AB4309" s="443"/>
      <c r="AC4309" s="441"/>
      <c r="AD4309" s="444"/>
      <c r="AG4309" s="441"/>
      <c r="AH4309" s="441"/>
      <c r="AI4309" s="443"/>
      <c r="AL4309" s="441"/>
      <c r="AN4309" s="441"/>
      <c r="AO4309" s="443"/>
      <c r="AP4309" s="441"/>
      <c r="AQ4309" s="441"/>
      <c r="AR4309" s="441"/>
      <c r="AS4309" s="441"/>
      <c r="AT4309" s="441"/>
      <c r="AU4309" s="441"/>
      <c r="AV4309" s="443"/>
      <c r="AW4309" s="442"/>
      <c r="AY4309" s="441"/>
      <c r="BC4309" s="441"/>
      <c r="BD4309" s="441"/>
      <c r="BE4309" s="441"/>
      <c r="BF4309" s="441"/>
      <c r="BG4309" s="441"/>
      <c r="BH4309" s="441"/>
      <c r="BI4309" s="441"/>
      <c r="BJ4309" s="441"/>
      <c r="BK4309" s="441"/>
    </row>
    <row r="4310" spans="1:63" x14ac:dyDescent="0.25">
      <c r="A4310" s="443"/>
      <c r="B4310" s="438"/>
      <c r="C4310" s="441"/>
      <c r="D4310" s="441"/>
      <c r="E4310" s="441"/>
      <c r="I4310" s="442"/>
      <c r="Q4310" s="443"/>
      <c r="S4310" s="443"/>
      <c r="T4310" s="441"/>
      <c r="U4310" s="444"/>
      <c r="V4310" s="438"/>
      <c r="W4310" s="443"/>
      <c r="X4310" s="443"/>
      <c r="Y4310" s="441"/>
      <c r="Z4310" s="445"/>
      <c r="AA4310" s="441"/>
      <c r="AB4310" s="443"/>
      <c r="AC4310" s="441"/>
      <c r="AD4310" s="444"/>
      <c r="AG4310" s="441"/>
      <c r="AH4310" s="441"/>
      <c r="AI4310" s="443"/>
      <c r="AL4310" s="441"/>
      <c r="AN4310" s="441"/>
      <c r="AO4310" s="443"/>
      <c r="AP4310" s="441"/>
      <c r="AQ4310" s="441"/>
      <c r="AR4310" s="441"/>
      <c r="AS4310" s="441"/>
      <c r="AT4310" s="441"/>
      <c r="AU4310" s="441"/>
      <c r="AV4310" s="443"/>
      <c r="AW4310" s="442"/>
      <c r="AY4310" s="441"/>
      <c r="BC4310" s="441"/>
      <c r="BD4310" s="441"/>
      <c r="BE4310" s="441"/>
      <c r="BF4310" s="441"/>
      <c r="BG4310" s="441"/>
      <c r="BH4310" s="441"/>
      <c r="BI4310" s="441"/>
      <c r="BJ4310" s="441"/>
      <c r="BK4310" s="441"/>
    </row>
    <row r="4311" spans="1:63" x14ac:dyDescent="0.25">
      <c r="A4311" s="443"/>
      <c r="B4311" s="438"/>
      <c r="C4311" s="441"/>
      <c r="D4311" s="441"/>
      <c r="E4311" s="441"/>
      <c r="I4311" s="442"/>
      <c r="Q4311" s="443"/>
      <c r="S4311" s="443"/>
      <c r="T4311" s="441"/>
      <c r="U4311" s="444"/>
      <c r="V4311" s="438"/>
      <c r="W4311" s="443"/>
      <c r="X4311" s="443"/>
      <c r="Y4311" s="441"/>
      <c r="Z4311" s="445"/>
      <c r="AA4311" s="441"/>
      <c r="AB4311" s="443"/>
      <c r="AC4311" s="441"/>
      <c r="AD4311" s="444"/>
      <c r="AG4311" s="441"/>
      <c r="AH4311" s="441"/>
      <c r="AI4311" s="443"/>
      <c r="AL4311" s="441"/>
      <c r="AN4311" s="441"/>
      <c r="AO4311" s="443"/>
      <c r="AP4311" s="441"/>
      <c r="AQ4311" s="441"/>
      <c r="AR4311" s="441"/>
      <c r="AS4311" s="441"/>
      <c r="AT4311" s="441"/>
      <c r="AU4311" s="441"/>
      <c r="AV4311" s="443"/>
      <c r="AW4311" s="442"/>
      <c r="AY4311" s="441"/>
      <c r="BC4311" s="441"/>
      <c r="BD4311" s="441"/>
      <c r="BE4311" s="441"/>
      <c r="BF4311" s="441"/>
      <c r="BG4311" s="441"/>
      <c r="BH4311" s="441"/>
      <c r="BI4311" s="441"/>
      <c r="BJ4311" s="441"/>
      <c r="BK4311" s="441"/>
    </row>
    <row r="4312" spans="1:63" x14ac:dyDescent="0.25">
      <c r="A4312" s="443"/>
      <c r="B4312" s="438"/>
      <c r="C4312" s="441"/>
      <c r="D4312" s="441"/>
      <c r="E4312" s="441"/>
      <c r="I4312" s="442"/>
      <c r="Q4312" s="443"/>
      <c r="S4312" s="443"/>
      <c r="T4312" s="441"/>
      <c r="U4312" s="444"/>
      <c r="V4312" s="438"/>
      <c r="W4312" s="443"/>
      <c r="X4312" s="443"/>
      <c r="Y4312" s="441"/>
      <c r="Z4312" s="445"/>
      <c r="AA4312" s="441"/>
      <c r="AB4312" s="443"/>
      <c r="AC4312" s="441"/>
      <c r="AD4312" s="444"/>
      <c r="AG4312" s="441"/>
      <c r="AH4312" s="441"/>
      <c r="AI4312" s="443"/>
      <c r="AL4312" s="441"/>
      <c r="AN4312" s="441"/>
      <c r="AO4312" s="443"/>
      <c r="AP4312" s="441"/>
      <c r="AQ4312" s="441"/>
      <c r="AR4312" s="441"/>
      <c r="AS4312" s="441"/>
      <c r="AT4312" s="441"/>
      <c r="AU4312" s="441"/>
      <c r="AV4312" s="443"/>
      <c r="AW4312" s="442"/>
      <c r="AY4312" s="441"/>
      <c r="BC4312" s="441"/>
      <c r="BD4312" s="441"/>
      <c r="BE4312" s="441"/>
      <c r="BF4312" s="441"/>
      <c r="BG4312" s="441"/>
      <c r="BH4312" s="441"/>
      <c r="BI4312" s="441"/>
      <c r="BJ4312" s="441"/>
      <c r="BK4312" s="441"/>
    </row>
    <row r="4313" spans="1:63" x14ac:dyDescent="0.25">
      <c r="A4313" s="443"/>
      <c r="B4313" s="438"/>
      <c r="C4313" s="441"/>
      <c r="D4313" s="441"/>
      <c r="E4313" s="441"/>
      <c r="I4313" s="442"/>
      <c r="Q4313" s="443"/>
      <c r="S4313" s="443"/>
      <c r="T4313" s="441"/>
      <c r="U4313" s="444"/>
      <c r="V4313" s="438"/>
      <c r="W4313" s="443"/>
      <c r="X4313" s="443"/>
      <c r="Y4313" s="441"/>
      <c r="Z4313" s="445"/>
      <c r="AA4313" s="441"/>
      <c r="AB4313" s="443"/>
      <c r="AC4313" s="441"/>
      <c r="AD4313" s="444"/>
      <c r="AG4313" s="441"/>
      <c r="AH4313" s="441"/>
      <c r="AI4313" s="443"/>
      <c r="AL4313" s="441"/>
      <c r="AN4313" s="441"/>
      <c r="AO4313" s="443"/>
      <c r="AP4313" s="441"/>
      <c r="AQ4313" s="441"/>
      <c r="AR4313" s="441"/>
      <c r="AS4313" s="441"/>
      <c r="AT4313" s="441"/>
      <c r="AU4313" s="441"/>
      <c r="AV4313" s="443"/>
      <c r="AW4313" s="442"/>
      <c r="AY4313" s="441"/>
      <c r="BC4313" s="441"/>
      <c r="BD4313" s="441"/>
      <c r="BE4313" s="441"/>
      <c r="BF4313" s="441"/>
      <c r="BG4313" s="441"/>
      <c r="BH4313" s="441"/>
      <c r="BI4313" s="441"/>
      <c r="BJ4313" s="441"/>
      <c r="BK4313" s="441"/>
    </row>
    <row r="4314" spans="1:63" x14ac:dyDescent="0.25">
      <c r="A4314" s="443"/>
      <c r="B4314" s="438"/>
      <c r="C4314" s="441"/>
      <c r="D4314" s="441"/>
      <c r="E4314" s="441"/>
      <c r="I4314" s="442"/>
      <c r="Q4314" s="443"/>
      <c r="S4314" s="443"/>
      <c r="T4314" s="441"/>
      <c r="U4314" s="444"/>
      <c r="V4314" s="438"/>
      <c r="W4314" s="443"/>
      <c r="X4314" s="443"/>
      <c r="Y4314" s="441"/>
      <c r="Z4314" s="445"/>
      <c r="AA4314" s="441"/>
      <c r="AB4314" s="443"/>
      <c r="AC4314" s="441"/>
      <c r="AD4314" s="444"/>
      <c r="AG4314" s="441"/>
      <c r="AH4314" s="441"/>
      <c r="AI4314" s="443"/>
      <c r="AL4314" s="441"/>
      <c r="AN4314" s="441"/>
      <c r="AO4314" s="443"/>
      <c r="AP4314" s="441"/>
      <c r="AQ4314" s="441"/>
      <c r="AR4314" s="441"/>
      <c r="AS4314" s="441"/>
      <c r="AT4314" s="441"/>
      <c r="AU4314" s="441"/>
      <c r="AV4314" s="443"/>
      <c r="AW4314" s="442"/>
      <c r="AY4314" s="441"/>
      <c r="BC4314" s="441"/>
      <c r="BD4314" s="441"/>
      <c r="BE4314" s="441"/>
      <c r="BF4314" s="441"/>
      <c r="BG4314" s="441"/>
      <c r="BH4314" s="441"/>
      <c r="BI4314" s="441"/>
      <c r="BJ4314" s="441"/>
      <c r="BK4314" s="441"/>
    </row>
    <row r="4315" spans="1:63" x14ac:dyDescent="0.25">
      <c r="A4315" s="443"/>
      <c r="B4315" s="438"/>
      <c r="C4315" s="441"/>
      <c r="D4315" s="441"/>
      <c r="E4315" s="441"/>
      <c r="I4315" s="442"/>
      <c r="Q4315" s="443"/>
      <c r="S4315" s="443"/>
      <c r="T4315" s="441"/>
      <c r="U4315" s="444"/>
      <c r="V4315" s="438"/>
      <c r="W4315" s="443"/>
      <c r="X4315" s="443"/>
      <c r="Y4315" s="441"/>
      <c r="Z4315" s="445"/>
      <c r="AA4315" s="441"/>
      <c r="AB4315" s="443"/>
      <c r="AC4315" s="441"/>
      <c r="AD4315" s="444"/>
      <c r="AG4315" s="441"/>
      <c r="AH4315" s="441"/>
      <c r="AI4315" s="443"/>
      <c r="AL4315" s="441"/>
      <c r="AN4315" s="441"/>
      <c r="AO4315" s="443"/>
      <c r="AP4315" s="441"/>
      <c r="AQ4315" s="441"/>
      <c r="AR4315" s="441"/>
      <c r="AS4315" s="441"/>
      <c r="AT4315" s="441"/>
      <c r="AU4315" s="441"/>
      <c r="AV4315" s="443"/>
      <c r="AW4315" s="442"/>
      <c r="AY4315" s="441"/>
      <c r="BC4315" s="441"/>
      <c r="BD4315" s="441"/>
      <c r="BE4315" s="441"/>
      <c r="BF4315" s="441"/>
      <c r="BG4315" s="441"/>
      <c r="BH4315" s="441"/>
      <c r="BI4315" s="441"/>
      <c r="BJ4315" s="441"/>
      <c r="BK4315" s="441"/>
    </row>
    <row r="4316" spans="1:63" x14ac:dyDescent="0.25">
      <c r="A4316" s="443"/>
      <c r="B4316" s="438"/>
      <c r="C4316" s="441"/>
      <c r="D4316" s="441"/>
      <c r="E4316" s="441"/>
      <c r="I4316" s="442"/>
      <c r="Q4316" s="443"/>
      <c r="S4316" s="443"/>
      <c r="T4316" s="441"/>
      <c r="U4316" s="444"/>
      <c r="V4316" s="438"/>
      <c r="W4316" s="443"/>
      <c r="X4316" s="443"/>
      <c r="Y4316" s="441"/>
      <c r="Z4316" s="445"/>
      <c r="AA4316" s="441"/>
      <c r="AB4316" s="443"/>
      <c r="AC4316" s="441"/>
      <c r="AD4316" s="444"/>
      <c r="AG4316" s="441"/>
      <c r="AH4316" s="441"/>
      <c r="AI4316" s="443"/>
      <c r="AL4316" s="441"/>
      <c r="AN4316" s="441"/>
      <c r="AO4316" s="443"/>
      <c r="AP4316" s="441"/>
      <c r="AQ4316" s="441"/>
      <c r="AR4316" s="441"/>
      <c r="AS4316" s="441"/>
      <c r="AT4316" s="441"/>
      <c r="AU4316" s="441"/>
      <c r="AV4316" s="443"/>
      <c r="AW4316" s="442"/>
      <c r="AY4316" s="441"/>
      <c r="BC4316" s="441"/>
      <c r="BD4316" s="441"/>
      <c r="BE4316" s="441"/>
      <c r="BF4316" s="441"/>
      <c r="BG4316" s="441"/>
      <c r="BH4316" s="441"/>
      <c r="BI4316" s="441"/>
      <c r="BJ4316" s="441"/>
      <c r="BK4316" s="441"/>
    </row>
    <row r="4317" spans="1:63" x14ac:dyDescent="0.25">
      <c r="A4317" s="443"/>
      <c r="B4317" s="438"/>
      <c r="C4317" s="441"/>
      <c r="D4317" s="441"/>
      <c r="E4317" s="441"/>
      <c r="I4317" s="442"/>
      <c r="Q4317" s="443"/>
      <c r="S4317" s="443"/>
      <c r="T4317" s="441"/>
      <c r="U4317" s="444"/>
      <c r="V4317" s="438"/>
      <c r="W4317" s="443"/>
      <c r="X4317" s="443"/>
      <c r="Y4317" s="441"/>
      <c r="Z4317" s="445"/>
      <c r="AA4317" s="441"/>
      <c r="AB4317" s="443"/>
      <c r="AC4317" s="441"/>
      <c r="AD4317" s="444"/>
      <c r="AG4317" s="441"/>
      <c r="AH4317" s="441"/>
      <c r="AI4317" s="443"/>
      <c r="AL4317" s="441"/>
      <c r="AN4317" s="441"/>
      <c r="AO4317" s="443"/>
      <c r="AP4317" s="441"/>
      <c r="AQ4317" s="441"/>
      <c r="AR4317" s="441"/>
      <c r="AS4317" s="441"/>
      <c r="AT4317" s="441"/>
      <c r="AU4317" s="441"/>
      <c r="AV4317" s="443"/>
      <c r="AW4317" s="442"/>
      <c r="AY4317" s="441"/>
      <c r="BC4317" s="441"/>
      <c r="BD4317" s="441"/>
      <c r="BE4317" s="441"/>
      <c r="BF4317" s="441"/>
      <c r="BG4317" s="441"/>
      <c r="BH4317" s="441"/>
      <c r="BI4317" s="441"/>
      <c r="BJ4317" s="441"/>
      <c r="BK4317" s="441"/>
    </row>
    <row r="4318" spans="1:63" x14ac:dyDescent="0.25">
      <c r="A4318" s="443"/>
      <c r="B4318" s="438"/>
      <c r="C4318" s="441"/>
      <c r="D4318" s="441"/>
      <c r="E4318" s="441"/>
      <c r="I4318" s="442"/>
      <c r="Q4318" s="443"/>
      <c r="S4318" s="443"/>
      <c r="T4318" s="441"/>
      <c r="U4318" s="444"/>
      <c r="V4318" s="438"/>
      <c r="W4318" s="443"/>
      <c r="X4318" s="443"/>
      <c r="Y4318" s="441"/>
      <c r="Z4318" s="445"/>
      <c r="AA4318" s="441"/>
      <c r="AB4318" s="443"/>
      <c r="AC4318" s="441"/>
      <c r="AD4318" s="444"/>
      <c r="AG4318" s="441"/>
      <c r="AH4318" s="441"/>
      <c r="AI4318" s="443"/>
      <c r="AL4318" s="441"/>
      <c r="AN4318" s="441"/>
      <c r="AO4318" s="443"/>
      <c r="AP4318" s="441"/>
      <c r="AQ4318" s="441"/>
      <c r="AR4318" s="441"/>
      <c r="AS4318" s="441"/>
      <c r="AT4318" s="441"/>
      <c r="AU4318" s="441"/>
      <c r="AV4318" s="443"/>
      <c r="AW4318" s="442"/>
      <c r="AY4318" s="441"/>
      <c r="BC4318" s="441"/>
      <c r="BD4318" s="441"/>
      <c r="BE4318" s="441"/>
      <c r="BF4318" s="441"/>
      <c r="BG4318" s="441"/>
      <c r="BH4318" s="441"/>
      <c r="BI4318" s="441"/>
      <c r="BJ4318" s="441"/>
      <c r="BK4318" s="441"/>
    </row>
    <row r="4319" spans="1:63" x14ac:dyDescent="0.25">
      <c r="A4319" s="443"/>
      <c r="B4319" s="438"/>
      <c r="C4319" s="441"/>
      <c r="D4319" s="441"/>
      <c r="E4319" s="441"/>
      <c r="I4319" s="442"/>
      <c r="Q4319" s="443"/>
      <c r="S4319" s="443"/>
      <c r="T4319" s="441"/>
      <c r="U4319" s="444"/>
      <c r="V4319" s="438"/>
      <c r="W4319" s="443"/>
      <c r="X4319" s="443"/>
      <c r="Y4319" s="441"/>
      <c r="Z4319" s="445"/>
      <c r="AA4319" s="441"/>
      <c r="AB4319" s="443"/>
      <c r="AC4319" s="441"/>
      <c r="AD4319" s="444"/>
      <c r="AG4319" s="441"/>
      <c r="AH4319" s="441"/>
      <c r="AI4319" s="443"/>
      <c r="AL4319" s="441"/>
      <c r="AN4319" s="441"/>
      <c r="AO4319" s="443"/>
      <c r="AP4319" s="441"/>
      <c r="AQ4319" s="441"/>
      <c r="AR4319" s="441"/>
      <c r="AS4319" s="441"/>
      <c r="AT4319" s="441"/>
      <c r="AU4319" s="441"/>
      <c r="AV4319" s="443"/>
      <c r="AW4319" s="442"/>
      <c r="AY4319" s="441"/>
      <c r="BC4319" s="441"/>
      <c r="BD4319" s="441"/>
      <c r="BE4319" s="441"/>
      <c r="BF4319" s="441"/>
      <c r="BG4319" s="441"/>
      <c r="BH4319" s="441"/>
      <c r="BI4319" s="441"/>
      <c r="BJ4319" s="441"/>
      <c r="BK4319" s="441"/>
    </row>
    <row r="4320" spans="1:63" x14ac:dyDescent="0.25">
      <c r="A4320" s="443"/>
      <c r="B4320" s="438"/>
      <c r="C4320" s="441"/>
      <c r="D4320" s="441"/>
      <c r="E4320" s="441"/>
      <c r="I4320" s="442"/>
      <c r="Q4320" s="443"/>
      <c r="S4320" s="443"/>
      <c r="T4320" s="441"/>
      <c r="U4320" s="444"/>
      <c r="V4320" s="438"/>
      <c r="W4320" s="443"/>
      <c r="X4320" s="443"/>
      <c r="Y4320" s="441"/>
      <c r="Z4320" s="445"/>
      <c r="AA4320" s="441"/>
      <c r="AB4320" s="443"/>
      <c r="AC4320" s="441"/>
      <c r="AD4320" s="444"/>
      <c r="AG4320" s="441"/>
      <c r="AH4320" s="441"/>
      <c r="AI4320" s="443"/>
      <c r="AL4320" s="441"/>
      <c r="AN4320" s="441"/>
      <c r="AO4320" s="443"/>
      <c r="AP4320" s="441"/>
      <c r="AQ4320" s="441"/>
      <c r="AR4320" s="441"/>
      <c r="AS4320" s="441"/>
      <c r="AT4320" s="441"/>
      <c r="AU4320" s="441"/>
      <c r="AV4320" s="443"/>
      <c r="AW4320" s="442"/>
      <c r="AY4320" s="441"/>
      <c r="BC4320" s="441"/>
      <c r="BD4320" s="441"/>
      <c r="BE4320" s="441"/>
      <c r="BF4320" s="441"/>
      <c r="BG4320" s="441"/>
      <c r="BH4320" s="441"/>
      <c r="BI4320" s="441"/>
      <c r="BJ4320" s="441"/>
      <c r="BK4320" s="441"/>
    </row>
    <row r="4321" spans="1:63" x14ac:dyDescent="0.25">
      <c r="A4321" s="443"/>
      <c r="B4321" s="438"/>
      <c r="C4321" s="441"/>
      <c r="D4321" s="441"/>
      <c r="E4321" s="441"/>
      <c r="I4321" s="442"/>
      <c r="Q4321" s="443"/>
      <c r="S4321" s="443"/>
      <c r="T4321" s="441"/>
      <c r="U4321" s="444"/>
      <c r="V4321" s="438"/>
      <c r="W4321" s="443"/>
      <c r="X4321" s="443"/>
      <c r="Y4321" s="441"/>
      <c r="Z4321" s="445"/>
      <c r="AA4321" s="441"/>
      <c r="AB4321" s="443"/>
      <c r="AC4321" s="441"/>
      <c r="AD4321" s="444"/>
      <c r="AG4321" s="441"/>
      <c r="AH4321" s="441"/>
      <c r="AI4321" s="443"/>
      <c r="AL4321" s="441"/>
      <c r="AN4321" s="441"/>
      <c r="AO4321" s="443"/>
      <c r="AP4321" s="441"/>
      <c r="AQ4321" s="441"/>
      <c r="AR4321" s="441"/>
      <c r="AS4321" s="441"/>
      <c r="AT4321" s="441"/>
      <c r="AU4321" s="441"/>
      <c r="AV4321" s="443"/>
      <c r="AW4321" s="442"/>
      <c r="AY4321" s="441"/>
      <c r="BC4321" s="441"/>
      <c r="BD4321" s="441"/>
      <c r="BE4321" s="441"/>
      <c r="BF4321" s="441"/>
      <c r="BG4321" s="441"/>
      <c r="BH4321" s="441"/>
      <c r="BI4321" s="441"/>
      <c r="BJ4321" s="441"/>
      <c r="BK4321" s="441"/>
    </row>
    <row r="4322" spans="1:63" x14ac:dyDescent="0.25">
      <c r="A4322" s="443"/>
      <c r="B4322" s="438"/>
      <c r="C4322" s="441"/>
      <c r="D4322" s="441"/>
      <c r="E4322" s="441"/>
      <c r="I4322" s="442"/>
      <c r="Q4322" s="443"/>
      <c r="S4322" s="443"/>
      <c r="T4322" s="441"/>
      <c r="U4322" s="444"/>
      <c r="V4322" s="438"/>
      <c r="W4322" s="443"/>
      <c r="X4322" s="443"/>
      <c r="Y4322" s="441"/>
      <c r="Z4322" s="445"/>
      <c r="AA4322" s="441"/>
      <c r="AB4322" s="443"/>
      <c r="AC4322" s="441"/>
      <c r="AD4322" s="444"/>
      <c r="AG4322" s="441"/>
      <c r="AH4322" s="441"/>
      <c r="AI4322" s="443"/>
      <c r="AL4322" s="441"/>
      <c r="AN4322" s="441"/>
      <c r="AO4322" s="443"/>
      <c r="AP4322" s="441"/>
      <c r="AQ4322" s="441"/>
      <c r="AR4322" s="441"/>
      <c r="AS4322" s="441"/>
      <c r="AT4322" s="441"/>
      <c r="AU4322" s="441"/>
      <c r="AV4322" s="443"/>
      <c r="AW4322" s="442"/>
      <c r="AY4322" s="441"/>
      <c r="BC4322" s="441"/>
      <c r="BD4322" s="441"/>
      <c r="BE4322" s="441"/>
      <c r="BF4322" s="441"/>
      <c r="BG4322" s="441"/>
      <c r="BH4322" s="441"/>
      <c r="BI4322" s="441"/>
      <c r="BJ4322" s="441"/>
      <c r="BK4322" s="441"/>
    </row>
    <row r="4323" spans="1:63" x14ac:dyDescent="0.25">
      <c r="A4323" s="443"/>
      <c r="B4323" s="438"/>
      <c r="C4323" s="441"/>
      <c r="D4323" s="441"/>
      <c r="E4323" s="441"/>
      <c r="I4323" s="442"/>
      <c r="Q4323" s="443"/>
      <c r="S4323" s="443"/>
      <c r="T4323" s="441"/>
      <c r="U4323" s="444"/>
      <c r="V4323" s="438"/>
      <c r="W4323" s="443"/>
      <c r="X4323" s="443"/>
      <c r="Y4323" s="441"/>
      <c r="Z4323" s="445"/>
      <c r="AA4323" s="441"/>
      <c r="AB4323" s="443"/>
      <c r="AC4323" s="441"/>
      <c r="AD4323" s="444"/>
      <c r="AG4323" s="441"/>
      <c r="AH4323" s="441"/>
      <c r="AI4323" s="443"/>
      <c r="AL4323" s="441"/>
      <c r="AN4323" s="441"/>
      <c r="AO4323" s="443"/>
      <c r="AP4323" s="441"/>
      <c r="AQ4323" s="441"/>
      <c r="AR4323" s="441"/>
      <c r="AS4323" s="441"/>
      <c r="AT4323" s="441"/>
      <c r="AU4323" s="441"/>
      <c r="AV4323" s="443"/>
      <c r="AW4323" s="442"/>
      <c r="AY4323" s="441"/>
      <c r="BC4323" s="441"/>
      <c r="BD4323" s="441"/>
      <c r="BE4323" s="441"/>
      <c r="BF4323" s="441"/>
      <c r="BG4323" s="441"/>
      <c r="BH4323" s="441"/>
      <c r="BI4323" s="441"/>
      <c r="BJ4323" s="441"/>
      <c r="BK4323" s="441"/>
    </row>
    <row r="4324" spans="1:63" x14ac:dyDescent="0.25">
      <c r="A4324" s="443"/>
      <c r="B4324" s="438"/>
      <c r="C4324" s="441"/>
      <c r="D4324" s="441"/>
      <c r="E4324" s="441"/>
      <c r="I4324" s="442"/>
      <c r="Q4324" s="443"/>
      <c r="S4324" s="443"/>
      <c r="T4324" s="441"/>
      <c r="U4324" s="444"/>
      <c r="V4324" s="438"/>
      <c r="W4324" s="443"/>
      <c r="X4324" s="443"/>
      <c r="Y4324" s="441"/>
      <c r="Z4324" s="445"/>
      <c r="AA4324" s="441"/>
      <c r="AB4324" s="443"/>
      <c r="AC4324" s="441"/>
      <c r="AD4324" s="444"/>
      <c r="AG4324" s="441"/>
      <c r="AH4324" s="441"/>
      <c r="AI4324" s="443"/>
      <c r="AL4324" s="441"/>
      <c r="AN4324" s="441"/>
      <c r="AO4324" s="443"/>
      <c r="AP4324" s="441"/>
      <c r="AQ4324" s="441"/>
      <c r="AR4324" s="441"/>
      <c r="AS4324" s="441"/>
      <c r="AT4324" s="441"/>
      <c r="AU4324" s="441"/>
      <c r="AV4324" s="443"/>
      <c r="AW4324" s="442"/>
      <c r="AY4324" s="441"/>
      <c r="BC4324" s="441"/>
      <c r="BD4324" s="441"/>
      <c r="BE4324" s="441"/>
      <c r="BF4324" s="441"/>
      <c r="BG4324" s="441"/>
      <c r="BH4324" s="441"/>
      <c r="BI4324" s="441"/>
      <c r="BJ4324" s="441"/>
      <c r="BK4324" s="441"/>
    </row>
    <row r="4325" spans="1:63" x14ac:dyDescent="0.25">
      <c r="A4325" s="443"/>
      <c r="B4325" s="438"/>
      <c r="C4325" s="441"/>
      <c r="D4325" s="441"/>
      <c r="E4325" s="441"/>
      <c r="I4325" s="442"/>
      <c r="Q4325" s="443"/>
      <c r="S4325" s="443"/>
      <c r="T4325" s="441"/>
      <c r="U4325" s="444"/>
      <c r="V4325" s="438"/>
      <c r="W4325" s="443"/>
      <c r="X4325" s="443"/>
      <c r="Y4325" s="441"/>
      <c r="Z4325" s="445"/>
      <c r="AA4325" s="441"/>
      <c r="AB4325" s="443"/>
      <c r="AC4325" s="441"/>
      <c r="AD4325" s="444"/>
      <c r="AG4325" s="441"/>
      <c r="AH4325" s="441"/>
      <c r="AI4325" s="443"/>
      <c r="AL4325" s="441"/>
      <c r="AN4325" s="441"/>
      <c r="AO4325" s="443"/>
      <c r="AP4325" s="441"/>
      <c r="AQ4325" s="441"/>
      <c r="AR4325" s="441"/>
      <c r="AS4325" s="441"/>
      <c r="AT4325" s="441"/>
      <c r="AU4325" s="441"/>
      <c r="AV4325" s="443"/>
      <c r="AW4325" s="442"/>
      <c r="AY4325" s="441"/>
      <c r="BC4325" s="441"/>
      <c r="BD4325" s="441"/>
      <c r="BE4325" s="441"/>
      <c r="BF4325" s="441"/>
      <c r="BG4325" s="441"/>
      <c r="BH4325" s="441"/>
      <c r="BI4325" s="441"/>
      <c r="BJ4325" s="441"/>
      <c r="BK4325" s="441"/>
    </row>
    <row r="4326" spans="1:63" x14ac:dyDescent="0.25">
      <c r="A4326" s="443"/>
      <c r="B4326" s="438"/>
      <c r="C4326" s="441"/>
      <c r="D4326" s="441"/>
      <c r="E4326" s="441"/>
      <c r="I4326" s="442"/>
      <c r="Q4326" s="443"/>
      <c r="S4326" s="443"/>
      <c r="T4326" s="441"/>
      <c r="U4326" s="444"/>
      <c r="V4326" s="438"/>
      <c r="W4326" s="443"/>
      <c r="X4326" s="443"/>
      <c r="Y4326" s="441"/>
      <c r="Z4326" s="445"/>
      <c r="AA4326" s="441"/>
      <c r="AB4326" s="443"/>
      <c r="AC4326" s="441"/>
      <c r="AD4326" s="444"/>
      <c r="AG4326" s="441"/>
      <c r="AH4326" s="441"/>
      <c r="AI4326" s="443"/>
      <c r="AL4326" s="441"/>
      <c r="AN4326" s="441"/>
      <c r="AO4326" s="443"/>
      <c r="AP4326" s="441"/>
      <c r="AQ4326" s="441"/>
      <c r="AR4326" s="441"/>
      <c r="AS4326" s="441"/>
      <c r="AT4326" s="441"/>
      <c r="AU4326" s="441"/>
      <c r="AV4326" s="443"/>
      <c r="AW4326" s="442"/>
      <c r="AY4326" s="441"/>
      <c r="BC4326" s="441"/>
      <c r="BD4326" s="441"/>
      <c r="BE4326" s="441"/>
      <c r="BF4326" s="441"/>
      <c r="BG4326" s="441"/>
      <c r="BH4326" s="441"/>
      <c r="BI4326" s="441"/>
      <c r="BJ4326" s="441"/>
      <c r="BK4326" s="441"/>
    </row>
    <row r="4327" spans="1:63" x14ac:dyDescent="0.25">
      <c r="A4327" s="443"/>
      <c r="B4327" s="438"/>
      <c r="C4327" s="441"/>
      <c r="D4327" s="441"/>
      <c r="E4327" s="441"/>
      <c r="I4327" s="442"/>
      <c r="Q4327" s="443"/>
      <c r="S4327" s="443"/>
      <c r="T4327" s="441"/>
      <c r="U4327" s="444"/>
      <c r="V4327" s="438"/>
      <c r="W4327" s="443"/>
      <c r="X4327" s="443"/>
      <c r="Y4327" s="441"/>
      <c r="Z4327" s="445"/>
      <c r="AA4327" s="441"/>
      <c r="AB4327" s="443"/>
      <c r="AC4327" s="441"/>
      <c r="AD4327" s="444"/>
      <c r="AG4327" s="441"/>
      <c r="AH4327" s="441"/>
      <c r="AI4327" s="443"/>
      <c r="AL4327" s="441"/>
      <c r="AN4327" s="441"/>
      <c r="AO4327" s="443"/>
      <c r="AP4327" s="441"/>
      <c r="AQ4327" s="441"/>
      <c r="AR4327" s="441"/>
      <c r="AS4327" s="441"/>
      <c r="AT4327" s="441"/>
      <c r="AU4327" s="441"/>
      <c r="AV4327" s="443"/>
      <c r="AW4327" s="442"/>
      <c r="AY4327" s="441"/>
      <c r="BC4327" s="441"/>
      <c r="BD4327" s="441"/>
      <c r="BE4327" s="441"/>
      <c r="BF4327" s="441"/>
      <c r="BG4327" s="441"/>
      <c r="BH4327" s="441"/>
      <c r="BI4327" s="441"/>
      <c r="BJ4327" s="441"/>
      <c r="BK4327" s="441"/>
    </row>
    <row r="4328" spans="1:63" x14ac:dyDescent="0.25">
      <c r="A4328" s="443"/>
      <c r="B4328" s="438"/>
      <c r="C4328" s="441"/>
      <c r="D4328" s="441"/>
      <c r="E4328" s="441"/>
      <c r="I4328" s="442"/>
      <c r="Q4328" s="443"/>
      <c r="S4328" s="443"/>
      <c r="T4328" s="441"/>
      <c r="U4328" s="444"/>
      <c r="V4328" s="438"/>
      <c r="W4328" s="443"/>
      <c r="X4328" s="443"/>
      <c r="Y4328" s="441"/>
      <c r="Z4328" s="445"/>
      <c r="AA4328" s="441"/>
      <c r="AB4328" s="443"/>
      <c r="AC4328" s="441"/>
      <c r="AD4328" s="444"/>
      <c r="AG4328" s="441"/>
      <c r="AH4328" s="441"/>
      <c r="AI4328" s="443"/>
      <c r="AL4328" s="441"/>
      <c r="AN4328" s="441"/>
      <c r="AO4328" s="443"/>
      <c r="AP4328" s="441"/>
      <c r="AQ4328" s="441"/>
      <c r="AR4328" s="441"/>
      <c r="AS4328" s="441"/>
      <c r="AT4328" s="441"/>
      <c r="AU4328" s="441"/>
      <c r="AV4328" s="443"/>
      <c r="AW4328" s="442"/>
      <c r="AY4328" s="441"/>
      <c r="BC4328" s="441"/>
      <c r="BD4328" s="441"/>
      <c r="BE4328" s="441"/>
      <c r="BF4328" s="441"/>
      <c r="BG4328" s="441"/>
      <c r="BH4328" s="441"/>
      <c r="BI4328" s="441"/>
      <c r="BJ4328" s="441"/>
      <c r="BK4328" s="441"/>
    </row>
    <row r="4329" spans="1:63" x14ac:dyDescent="0.25">
      <c r="A4329" s="443"/>
      <c r="B4329" s="438"/>
      <c r="C4329" s="441"/>
      <c r="D4329" s="441"/>
      <c r="E4329" s="441"/>
      <c r="I4329" s="442"/>
      <c r="Q4329" s="443"/>
      <c r="S4329" s="443"/>
      <c r="T4329" s="441"/>
      <c r="U4329" s="444"/>
      <c r="V4329" s="438"/>
      <c r="W4329" s="443"/>
      <c r="X4329" s="443"/>
      <c r="Y4329" s="441"/>
      <c r="Z4329" s="445"/>
      <c r="AA4329" s="441"/>
      <c r="AB4329" s="443"/>
      <c r="AC4329" s="441"/>
      <c r="AD4329" s="444"/>
      <c r="AG4329" s="441"/>
      <c r="AH4329" s="441"/>
      <c r="AI4329" s="443"/>
      <c r="AL4329" s="441"/>
      <c r="AN4329" s="441"/>
      <c r="AO4329" s="443"/>
      <c r="AP4329" s="441"/>
      <c r="AQ4329" s="441"/>
      <c r="AR4329" s="441"/>
      <c r="AS4329" s="441"/>
      <c r="AT4329" s="441"/>
      <c r="AU4329" s="441"/>
      <c r="AV4329" s="443"/>
      <c r="AW4329" s="442"/>
      <c r="AY4329" s="441"/>
      <c r="BC4329" s="441"/>
      <c r="BD4329" s="441"/>
      <c r="BE4329" s="441"/>
      <c r="BF4329" s="441"/>
      <c r="BG4329" s="441"/>
      <c r="BH4329" s="441"/>
      <c r="BI4329" s="441"/>
      <c r="BJ4329" s="441"/>
      <c r="BK4329" s="441"/>
    </row>
    <row r="4330" spans="1:63" x14ac:dyDescent="0.25">
      <c r="A4330" s="443"/>
      <c r="B4330" s="438"/>
      <c r="C4330" s="441"/>
      <c r="D4330" s="441"/>
      <c r="E4330" s="441"/>
      <c r="I4330" s="442"/>
      <c r="Q4330" s="443"/>
      <c r="S4330" s="443"/>
      <c r="T4330" s="441"/>
      <c r="U4330" s="444"/>
      <c r="V4330" s="438"/>
      <c r="W4330" s="443"/>
      <c r="X4330" s="443"/>
      <c r="Y4330" s="441"/>
      <c r="Z4330" s="445"/>
      <c r="AA4330" s="441"/>
      <c r="AB4330" s="443"/>
      <c r="AC4330" s="441"/>
      <c r="AD4330" s="444"/>
      <c r="AG4330" s="441"/>
      <c r="AH4330" s="441"/>
      <c r="AI4330" s="443"/>
      <c r="AL4330" s="441"/>
      <c r="AN4330" s="441"/>
      <c r="AO4330" s="443"/>
      <c r="AP4330" s="441"/>
      <c r="AQ4330" s="441"/>
      <c r="AR4330" s="441"/>
      <c r="AS4330" s="441"/>
      <c r="AT4330" s="441"/>
      <c r="AU4330" s="441"/>
      <c r="AV4330" s="443"/>
      <c r="AW4330" s="442"/>
      <c r="AY4330" s="441"/>
      <c r="BC4330" s="441"/>
      <c r="BD4330" s="441"/>
      <c r="BE4330" s="441"/>
      <c r="BF4330" s="441"/>
      <c r="BG4330" s="441"/>
      <c r="BH4330" s="441"/>
      <c r="BI4330" s="441"/>
      <c r="BJ4330" s="441"/>
      <c r="BK4330" s="441"/>
    </row>
    <row r="4331" spans="1:63" x14ac:dyDescent="0.25">
      <c r="A4331" s="443"/>
      <c r="B4331" s="438"/>
      <c r="C4331" s="441"/>
      <c r="D4331" s="441"/>
      <c r="E4331" s="441"/>
      <c r="I4331" s="442"/>
      <c r="Q4331" s="443"/>
      <c r="S4331" s="443"/>
      <c r="T4331" s="441"/>
      <c r="U4331" s="444"/>
      <c r="V4331" s="438"/>
      <c r="W4331" s="443"/>
      <c r="X4331" s="443"/>
      <c r="Y4331" s="441"/>
      <c r="Z4331" s="445"/>
      <c r="AA4331" s="441"/>
      <c r="AB4331" s="443"/>
      <c r="AC4331" s="441"/>
      <c r="AD4331" s="444"/>
      <c r="AG4331" s="441"/>
      <c r="AH4331" s="441"/>
      <c r="AI4331" s="443"/>
      <c r="AL4331" s="441"/>
      <c r="AN4331" s="441"/>
      <c r="AO4331" s="443"/>
      <c r="AP4331" s="441"/>
      <c r="AQ4331" s="441"/>
      <c r="AR4331" s="441"/>
      <c r="AS4331" s="441"/>
      <c r="AT4331" s="441"/>
      <c r="AU4331" s="441"/>
      <c r="AV4331" s="443"/>
      <c r="AW4331" s="442"/>
      <c r="AY4331" s="441"/>
      <c r="BC4331" s="441"/>
      <c r="BD4331" s="441"/>
      <c r="BE4331" s="441"/>
      <c r="BF4331" s="441"/>
      <c r="BG4331" s="441"/>
      <c r="BH4331" s="441"/>
      <c r="BI4331" s="441"/>
      <c r="BJ4331" s="441"/>
      <c r="BK4331" s="441"/>
    </row>
    <row r="4332" spans="1:63" x14ac:dyDescent="0.25">
      <c r="A4332" s="443"/>
      <c r="B4332" s="438"/>
      <c r="C4332" s="441"/>
      <c r="D4332" s="441"/>
      <c r="E4332" s="441"/>
      <c r="I4332" s="442"/>
      <c r="Q4332" s="443"/>
      <c r="S4332" s="443"/>
      <c r="T4332" s="441"/>
      <c r="U4332" s="444"/>
      <c r="V4332" s="438"/>
      <c r="W4332" s="443"/>
      <c r="X4332" s="443"/>
      <c r="Y4332" s="441"/>
      <c r="Z4332" s="445"/>
      <c r="AA4332" s="441"/>
      <c r="AB4332" s="443"/>
      <c r="AC4332" s="441"/>
      <c r="AD4332" s="444"/>
      <c r="AG4332" s="441"/>
      <c r="AH4332" s="441"/>
      <c r="AI4332" s="443"/>
      <c r="AL4332" s="441"/>
      <c r="AN4332" s="441"/>
      <c r="AO4332" s="443"/>
      <c r="AP4332" s="441"/>
      <c r="AQ4332" s="441"/>
      <c r="AR4332" s="441"/>
      <c r="AS4332" s="441"/>
      <c r="AT4332" s="441"/>
      <c r="AU4332" s="441"/>
      <c r="AV4332" s="443"/>
      <c r="AW4332" s="442"/>
      <c r="AY4332" s="441"/>
      <c r="BC4332" s="441"/>
      <c r="BD4332" s="441"/>
      <c r="BE4332" s="441"/>
      <c r="BF4332" s="441"/>
      <c r="BG4332" s="441"/>
      <c r="BH4332" s="441"/>
      <c r="BI4332" s="441"/>
      <c r="BJ4332" s="441"/>
      <c r="BK4332" s="441"/>
    </row>
    <row r="4333" spans="1:63" x14ac:dyDescent="0.25">
      <c r="A4333" s="443"/>
      <c r="B4333" s="438"/>
      <c r="C4333" s="441"/>
      <c r="D4333" s="441"/>
      <c r="E4333" s="441"/>
      <c r="I4333" s="442"/>
      <c r="Q4333" s="443"/>
      <c r="S4333" s="443"/>
      <c r="T4333" s="441"/>
      <c r="U4333" s="444"/>
      <c r="V4333" s="438"/>
      <c r="W4333" s="443"/>
      <c r="X4333" s="443"/>
      <c r="Y4333" s="441"/>
      <c r="Z4333" s="445"/>
      <c r="AA4333" s="441"/>
      <c r="AB4333" s="443"/>
      <c r="AC4333" s="441"/>
      <c r="AD4333" s="444"/>
      <c r="AG4333" s="441"/>
      <c r="AH4333" s="441"/>
      <c r="AI4333" s="443"/>
      <c r="AL4333" s="441"/>
      <c r="AN4333" s="441"/>
      <c r="AO4333" s="443"/>
      <c r="AP4333" s="441"/>
      <c r="AQ4333" s="441"/>
      <c r="AR4333" s="441"/>
      <c r="AS4333" s="441"/>
      <c r="AT4333" s="441"/>
      <c r="AU4333" s="441"/>
      <c r="AV4333" s="443"/>
      <c r="AW4333" s="442"/>
      <c r="AY4333" s="441"/>
      <c r="BC4333" s="441"/>
      <c r="BD4333" s="441"/>
      <c r="BE4333" s="441"/>
      <c r="BF4333" s="441"/>
      <c r="BG4333" s="441"/>
      <c r="BH4333" s="441"/>
      <c r="BI4333" s="441"/>
      <c r="BJ4333" s="441"/>
      <c r="BK4333" s="441"/>
    </row>
    <row r="4334" spans="1:63" x14ac:dyDescent="0.25">
      <c r="A4334" s="443"/>
      <c r="B4334" s="438"/>
      <c r="C4334" s="441"/>
      <c r="D4334" s="441"/>
      <c r="E4334" s="441"/>
      <c r="I4334" s="442"/>
      <c r="Q4334" s="443"/>
      <c r="S4334" s="443"/>
      <c r="T4334" s="441"/>
      <c r="U4334" s="444"/>
      <c r="V4334" s="438"/>
      <c r="W4334" s="443"/>
      <c r="X4334" s="443"/>
      <c r="Y4334" s="441"/>
      <c r="Z4334" s="445"/>
      <c r="AA4334" s="441"/>
      <c r="AB4334" s="443"/>
      <c r="AC4334" s="441"/>
      <c r="AD4334" s="444"/>
      <c r="AG4334" s="441"/>
      <c r="AH4334" s="441"/>
      <c r="AI4334" s="443"/>
      <c r="AL4334" s="441"/>
      <c r="AN4334" s="441"/>
      <c r="AO4334" s="443"/>
      <c r="AP4334" s="441"/>
      <c r="AQ4334" s="441"/>
      <c r="AR4334" s="441"/>
      <c r="AS4334" s="441"/>
      <c r="AT4334" s="441"/>
      <c r="AU4334" s="441"/>
      <c r="AV4334" s="443"/>
      <c r="AW4334" s="442"/>
      <c r="AY4334" s="441"/>
      <c r="BC4334" s="441"/>
      <c r="BD4334" s="441"/>
      <c r="BE4334" s="441"/>
      <c r="BF4334" s="441"/>
      <c r="BG4334" s="441"/>
      <c r="BH4334" s="441"/>
      <c r="BI4334" s="441"/>
      <c r="BJ4334" s="441"/>
      <c r="BK4334" s="441"/>
    </row>
    <row r="4335" spans="1:63" x14ac:dyDescent="0.25">
      <c r="A4335" s="443"/>
      <c r="B4335" s="438"/>
      <c r="C4335" s="441"/>
      <c r="D4335" s="441"/>
      <c r="E4335" s="441"/>
      <c r="I4335" s="442"/>
      <c r="Q4335" s="443"/>
      <c r="S4335" s="443"/>
      <c r="T4335" s="441"/>
      <c r="U4335" s="444"/>
      <c r="V4335" s="438"/>
      <c r="W4335" s="443"/>
      <c r="X4335" s="443"/>
      <c r="Y4335" s="441"/>
      <c r="Z4335" s="445"/>
      <c r="AA4335" s="441"/>
      <c r="AB4335" s="443"/>
      <c r="AC4335" s="441"/>
      <c r="AD4335" s="444"/>
      <c r="AG4335" s="441"/>
      <c r="AH4335" s="441"/>
      <c r="AI4335" s="443"/>
      <c r="AL4335" s="441"/>
      <c r="AN4335" s="441"/>
      <c r="AO4335" s="443"/>
      <c r="AP4335" s="441"/>
      <c r="AQ4335" s="441"/>
      <c r="AR4335" s="441"/>
      <c r="AS4335" s="441"/>
      <c r="AT4335" s="441"/>
      <c r="AU4335" s="441"/>
      <c r="AV4335" s="443"/>
      <c r="AW4335" s="442"/>
      <c r="AY4335" s="441"/>
      <c r="BC4335" s="441"/>
      <c r="BD4335" s="441"/>
      <c r="BE4335" s="441"/>
      <c r="BF4335" s="441"/>
      <c r="BG4335" s="441"/>
      <c r="BH4335" s="441"/>
      <c r="BI4335" s="441"/>
      <c r="BJ4335" s="441"/>
      <c r="BK4335" s="441"/>
    </row>
    <row r="4336" spans="1:63" x14ac:dyDescent="0.25">
      <c r="A4336" s="443"/>
      <c r="B4336" s="438"/>
      <c r="C4336" s="441"/>
      <c r="D4336" s="441"/>
      <c r="E4336" s="441"/>
      <c r="I4336" s="442"/>
      <c r="Q4336" s="443"/>
      <c r="S4336" s="443"/>
      <c r="T4336" s="441"/>
      <c r="U4336" s="444"/>
      <c r="V4336" s="438"/>
      <c r="W4336" s="443"/>
      <c r="X4336" s="443"/>
      <c r="Y4336" s="441"/>
      <c r="Z4336" s="445"/>
      <c r="AA4336" s="441"/>
      <c r="AB4336" s="443"/>
      <c r="AC4336" s="441"/>
      <c r="AD4336" s="444"/>
      <c r="AG4336" s="441"/>
      <c r="AH4336" s="441"/>
      <c r="AI4336" s="443"/>
      <c r="AL4336" s="441"/>
      <c r="AN4336" s="441"/>
      <c r="AO4336" s="443"/>
      <c r="AP4336" s="441"/>
      <c r="AQ4336" s="441"/>
      <c r="AR4336" s="441"/>
      <c r="AS4336" s="441"/>
      <c r="AT4336" s="441"/>
      <c r="AU4336" s="441"/>
      <c r="AV4336" s="443"/>
      <c r="AW4336" s="442"/>
      <c r="AY4336" s="441"/>
      <c r="BC4336" s="441"/>
      <c r="BD4336" s="441"/>
      <c r="BE4336" s="441"/>
      <c r="BF4336" s="441"/>
      <c r="BG4336" s="441"/>
      <c r="BH4336" s="441"/>
      <c r="BI4336" s="441"/>
      <c r="BJ4336" s="441"/>
      <c r="BK4336" s="441"/>
    </row>
    <row r="4337" spans="1:63" x14ac:dyDescent="0.25">
      <c r="A4337" s="443"/>
      <c r="B4337" s="438"/>
      <c r="C4337" s="441"/>
      <c r="D4337" s="441"/>
      <c r="E4337" s="441"/>
      <c r="I4337" s="442"/>
      <c r="Q4337" s="443"/>
      <c r="S4337" s="443"/>
      <c r="T4337" s="441"/>
      <c r="U4337" s="444"/>
      <c r="V4337" s="438"/>
      <c r="W4337" s="443"/>
      <c r="X4337" s="443"/>
      <c r="Y4337" s="441"/>
      <c r="Z4337" s="445"/>
      <c r="AA4337" s="441"/>
      <c r="AB4337" s="443"/>
      <c r="AC4337" s="441"/>
      <c r="AD4337" s="444"/>
      <c r="AG4337" s="441"/>
      <c r="AH4337" s="441"/>
      <c r="AI4337" s="443"/>
      <c r="AL4337" s="441"/>
      <c r="AN4337" s="441"/>
      <c r="AO4337" s="443"/>
      <c r="AP4337" s="441"/>
      <c r="AQ4337" s="441"/>
      <c r="AR4337" s="441"/>
      <c r="AS4337" s="441"/>
      <c r="AT4337" s="441"/>
      <c r="AU4337" s="441"/>
      <c r="AV4337" s="443"/>
      <c r="AW4337" s="442"/>
      <c r="AY4337" s="441"/>
      <c r="BC4337" s="441"/>
      <c r="BD4337" s="441"/>
      <c r="BE4337" s="441"/>
      <c r="BF4337" s="441"/>
      <c r="BG4337" s="441"/>
      <c r="BH4337" s="441"/>
      <c r="BI4337" s="441"/>
      <c r="BJ4337" s="441"/>
      <c r="BK4337" s="441"/>
    </row>
    <row r="4338" spans="1:63" x14ac:dyDescent="0.25">
      <c r="A4338" s="443"/>
      <c r="B4338" s="438"/>
      <c r="C4338" s="441"/>
      <c r="D4338" s="441"/>
      <c r="E4338" s="441"/>
      <c r="I4338" s="442"/>
      <c r="Q4338" s="443"/>
      <c r="S4338" s="443"/>
      <c r="T4338" s="441"/>
      <c r="U4338" s="444"/>
      <c r="V4338" s="438"/>
      <c r="W4338" s="443"/>
      <c r="X4338" s="443"/>
      <c r="Y4338" s="441"/>
      <c r="Z4338" s="445"/>
      <c r="AA4338" s="441"/>
      <c r="AB4338" s="443"/>
      <c r="AC4338" s="441"/>
      <c r="AD4338" s="444"/>
      <c r="AG4338" s="441"/>
      <c r="AH4338" s="441"/>
      <c r="AI4338" s="443"/>
      <c r="AL4338" s="441"/>
      <c r="AN4338" s="441"/>
      <c r="AO4338" s="443"/>
      <c r="AP4338" s="441"/>
      <c r="AQ4338" s="441"/>
      <c r="AR4338" s="441"/>
      <c r="AS4338" s="441"/>
      <c r="AT4338" s="441"/>
      <c r="AU4338" s="441"/>
      <c r="AV4338" s="443"/>
      <c r="AW4338" s="442"/>
      <c r="AY4338" s="441"/>
      <c r="BC4338" s="441"/>
      <c r="BD4338" s="441"/>
      <c r="BE4338" s="441"/>
      <c r="BF4338" s="441"/>
      <c r="BG4338" s="441"/>
      <c r="BH4338" s="441"/>
      <c r="BI4338" s="441"/>
      <c r="BJ4338" s="441"/>
      <c r="BK4338" s="441"/>
    </row>
    <row r="4339" spans="1:63" x14ac:dyDescent="0.25">
      <c r="A4339" s="443"/>
      <c r="B4339" s="438"/>
      <c r="C4339" s="441"/>
      <c r="D4339" s="441"/>
      <c r="E4339" s="441"/>
      <c r="I4339" s="442"/>
      <c r="Q4339" s="443"/>
      <c r="S4339" s="443"/>
      <c r="T4339" s="441"/>
      <c r="U4339" s="444"/>
      <c r="V4339" s="438"/>
      <c r="W4339" s="443"/>
      <c r="X4339" s="443"/>
      <c r="Y4339" s="441"/>
      <c r="Z4339" s="445"/>
      <c r="AA4339" s="441"/>
      <c r="AB4339" s="443"/>
      <c r="AC4339" s="441"/>
      <c r="AD4339" s="444"/>
      <c r="AG4339" s="441"/>
      <c r="AH4339" s="441"/>
      <c r="AI4339" s="443"/>
      <c r="AL4339" s="441"/>
      <c r="AN4339" s="441"/>
      <c r="AO4339" s="443"/>
      <c r="AP4339" s="441"/>
      <c r="AQ4339" s="441"/>
      <c r="AR4339" s="441"/>
      <c r="AS4339" s="441"/>
      <c r="AT4339" s="441"/>
      <c r="AU4339" s="441"/>
      <c r="AV4339" s="443"/>
      <c r="AW4339" s="442"/>
      <c r="AY4339" s="441"/>
      <c r="BC4339" s="441"/>
      <c r="BD4339" s="441"/>
      <c r="BE4339" s="441"/>
      <c r="BF4339" s="441"/>
      <c r="BG4339" s="441"/>
      <c r="BH4339" s="441"/>
      <c r="BI4339" s="441"/>
      <c r="BJ4339" s="441"/>
      <c r="BK4339" s="441"/>
    </row>
    <row r="4340" spans="1:63" x14ac:dyDescent="0.25">
      <c r="A4340" s="443"/>
      <c r="B4340" s="438"/>
      <c r="C4340" s="441"/>
      <c r="D4340" s="441"/>
      <c r="E4340" s="441"/>
      <c r="I4340" s="442"/>
      <c r="Q4340" s="443"/>
      <c r="S4340" s="443"/>
      <c r="T4340" s="441"/>
      <c r="U4340" s="444"/>
      <c r="V4340" s="438"/>
      <c r="W4340" s="443"/>
      <c r="X4340" s="443"/>
      <c r="Y4340" s="441"/>
      <c r="Z4340" s="445"/>
      <c r="AA4340" s="441"/>
      <c r="AB4340" s="443"/>
      <c r="AC4340" s="441"/>
      <c r="AD4340" s="444"/>
      <c r="AG4340" s="441"/>
      <c r="AH4340" s="441"/>
      <c r="AI4340" s="443"/>
      <c r="AL4340" s="441"/>
      <c r="AN4340" s="441"/>
      <c r="AO4340" s="443"/>
      <c r="AP4340" s="441"/>
      <c r="AQ4340" s="441"/>
      <c r="AR4340" s="441"/>
      <c r="AS4340" s="441"/>
      <c r="AT4340" s="441"/>
      <c r="AU4340" s="441"/>
      <c r="AV4340" s="443"/>
      <c r="AW4340" s="442"/>
      <c r="AY4340" s="441"/>
      <c r="BC4340" s="441"/>
      <c r="BD4340" s="441"/>
      <c r="BE4340" s="441"/>
      <c r="BF4340" s="441"/>
      <c r="BG4340" s="441"/>
      <c r="BH4340" s="441"/>
      <c r="BI4340" s="441"/>
      <c r="BJ4340" s="441"/>
      <c r="BK4340" s="441"/>
    </row>
    <row r="4341" spans="1:63" x14ac:dyDescent="0.25">
      <c r="A4341" s="443"/>
      <c r="B4341" s="438"/>
      <c r="C4341" s="441"/>
      <c r="D4341" s="441"/>
      <c r="E4341" s="441"/>
      <c r="I4341" s="442"/>
      <c r="Q4341" s="443"/>
      <c r="S4341" s="443"/>
      <c r="T4341" s="441"/>
      <c r="U4341" s="444"/>
      <c r="V4341" s="438"/>
      <c r="W4341" s="443"/>
      <c r="X4341" s="443"/>
      <c r="Y4341" s="441"/>
      <c r="Z4341" s="445"/>
      <c r="AA4341" s="441"/>
      <c r="AB4341" s="443"/>
      <c r="AC4341" s="441"/>
      <c r="AD4341" s="444"/>
      <c r="AG4341" s="441"/>
      <c r="AH4341" s="441"/>
      <c r="AI4341" s="443"/>
      <c r="AL4341" s="441"/>
      <c r="AN4341" s="441"/>
      <c r="AO4341" s="443"/>
      <c r="AP4341" s="441"/>
      <c r="AQ4341" s="441"/>
      <c r="AR4341" s="441"/>
      <c r="AS4341" s="441"/>
      <c r="AT4341" s="441"/>
      <c r="AU4341" s="441"/>
      <c r="AV4341" s="443"/>
      <c r="AW4341" s="442"/>
      <c r="AY4341" s="441"/>
      <c r="BC4341" s="441"/>
      <c r="BD4341" s="441"/>
      <c r="BE4341" s="441"/>
      <c r="BF4341" s="441"/>
      <c r="BG4341" s="441"/>
      <c r="BH4341" s="441"/>
      <c r="BI4341" s="441"/>
      <c r="BJ4341" s="441"/>
      <c r="BK4341" s="441"/>
    </row>
    <row r="4342" spans="1:63" x14ac:dyDescent="0.25">
      <c r="A4342" s="443"/>
      <c r="B4342" s="438"/>
      <c r="C4342" s="441"/>
      <c r="D4342" s="441"/>
      <c r="E4342" s="441"/>
      <c r="I4342" s="442"/>
      <c r="Q4342" s="443"/>
      <c r="S4342" s="443"/>
      <c r="T4342" s="441"/>
      <c r="U4342" s="444"/>
      <c r="V4342" s="438"/>
      <c r="W4342" s="443"/>
      <c r="X4342" s="443"/>
      <c r="Y4342" s="441"/>
      <c r="Z4342" s="445"/>
      <c r="AA4342" s="441"/>
      <c r="AB4342" s="443"/>
      <c r="AC4342" s="441"/>
      <c r="AD4342" s="444"/>
      <c r="AG4342" s="441"/>
      <c r="AH4342" s="441"/>
      <c r="AI4342" s="443"/>
      <c r="AL4342" s="441"/>
      <c r="AN4342" s="441"/>
      <c r="AO4342" s="443"/>
      <c r="AP4342" s="441"/>
      <c r="AQ4342" s="441"/>
      <c r="AR4342" s="441"/>
      <c r="AS4342" s="441"/>
      <c r="AT4342" s="441"/>
      <c r="AU4342" s="441"/>
      <c r="AV4342" s="443"/>
      <c r="AW4342" s="442"/>
      <c r="AY4342" s="441"/>
      <c r="BC4342" s="441"/>
      <c r="BD4342" s="441"/>
      <c r="BE4342" s="441"/>
      <c r="BF4342" s="441"/>
      <c r="BG4342" s="441"/>
      <c r="BH4342" s="441"/>
      <c r="BI4342" s="441"/>
      <c r="BJ4342" s="441"/>
      <c r="BK4342" s="441"/>
    </row>
    <row r="4343" spans="1:63" x14ac:dyDescent="0.25">
      <c r="A4343" s="443"/>
      <c r="B4343" s="438"/>
      <c r="C4343" s="441"/>
      <c r="D4343" s="441"/>
      <c r="E4343" s="441"/>
      <c r="I4343" s="442"/>
      <c r="Q4343" s="443"/>
      <c r="S4343" s="443"/>
      <c r="T4343" s="441"/>
      <c r="U4343" s="444"/>
      <c r="V4343" s="438"/>
      <c r="W4343" s="443"/>
      <c r="X4343" s="443"/>
      <c r="Y4343" s="441"/>
      <c r="Z4343" s="445"/>
      <c r="AA4343" s="441"/>
      <c r="AB4343" s="443"/>
      <c r="AC4343" s="441"/>
      <c r="AD4343" s="444"/>
      <c r="AG4343" s="441"/>
      <c r="AH4343" s="441"/>
      <c r="AI4343" s="443"/>
      <c r="AL4343" s="441"/>
      <c r="AN4343" s="441"/>
      <c r="AO4343" s="443"/>
      <c r="AP4343" s="441"/>
      <c r="AQ4343" s="441"/>
      <c r="AR4343" s="441"/>
      <c r="AS4343" s="441"/>
      <c r="AT4343" s="441"/>
      <c r="AU4343" s="441"/>
      <c r="AV4343" s="443"/>
      <c r="AW4343" s="442"/>
      <c r="AY4343" s="441"/>
      <c r="BC4343" s="441"/>
      <c r="BD4343" s="441"/>
      <c r="BE4343" s="441"/>
      <c r="BF4343" s="441"/>
      <c r="BG4343" s="441"/>
      <c r="BH4343" s="441"/>
      <c r="BI4343" s="441"/>
      <c r="BJ4343" s="441"/>
      <c r="BK4343" s="441"/>
    </row>
    <row r="4344" spans="1:63" x14ac:dyDescent="0.25">
      <c r="A4344" s="443"/>
      <c r="B4344" s="438"/>
      <c r="C4344" s="441"/>
      <c r="D4344" s="441"/>
      <c r="E4344" s="441"/>
      <c r="I4344" s="442"/>
      <c r="Q4344" s="443"/>
      <c r="S4344" s="443"/>
      <c r="T4344" s="441"/>
      <c r="U4344" s="444"/>
      <c r="V4344" s="438"/>
      <c r="W4344" s="443"/>
      <c r="X4344" s="443"/>
      <c r="Y4344" s="441"/>
      <c r="Z4344" s="445"/>
      <c r="AA4344" s="441"/>
      <c r="AB4344" s="443"/>
      <c r="AC4344" s="441"/>
      <c r="AD4344" s="444"/>
      <c r="AG4344" s="441"/>
      <c r="AH4344" s="441"/>
      <c r="AI4344" s="443"/>
      <c r="AL4344" s="441"/>
      <c r="AN4344" s="441"/>
      <c r="AO4344" s="443"/>
      <c r="AP4344" s="441"/>
      <c r="AQ4344" s="441"/>
      <c r="AR4344" s="441"/>
      <c r="AS4344" s="441"/>
      <c r="AT4344" s="441"/>
      <c r="AU4344" s="441"/>
      <c r="AV4344" s="443"/>
      <c r="AW4344" s="442"/>
      <c r="AY4344" s="441"/>
      <c r="BC4344" s="441"/>
      <c r="BD4344" s="441"/>
      <c r="BE4344" s="441"/>
      <c r="BF4344" s="441"/>
      <c r="BG4344" s="441"/>
      <c r="BH4344" s="441"/>
      <c r="BI4344" s="441"/>
      <c r="BJ4344" s="441"/>
      <c r="BK4344" s="441"/>
    </row>
    <row r="4345" spans="1:63" x14ac:dyDescent="0.25">
      <c r="A4345" s="443"/>
      <c r="B4345" s="438"/>
      <c r="C4345" s="441"/>
      <c r="D4345" s="441"/>
      <c r="E4345" s="441"/>
      <c r="I4345" s="442"/>
      <c r="Q4345" s="443"/>
      <c r="S4345" s="443"/>
      <c r="T4345" s="441"/>
      <c r="U4345" s="444"/>
      <c r="V4345" s="438"/>
      <c r="W4345" s="443"/>
      <c r="X4345" s="443"/>
      <c r="Y4345" s="441"/>
      <c r="Z4345" s="445"/>
      <c r="AA4345" s="441"/>
      <c r="AB4345" s="443"/>
      <c r="AC4345" s="441"/>
      <c r="AD4345" s="444"/>
      <c r="AG4345" s="441"/>
      <c r="AH4345" s="441"/>
      <c r="AI4345" s="443"/>
      <c r="AL4345" s="441"/>
      <c r="AN4345" s="441"/>
      <c r="AO4345" s="443"/>
      <c r="AP4345" s="441"/>
      <c r="AQ4345" s="441"/>
      <c r="AR4345" s="441"/>
      <c r="AS4345" s="441"/>
      <c r="AT4345" s="441"/>
      <c r="AU4345" s="441"/>
      <c r="AV4345" s="443"/>
      <c r="AW4345" s="442"/>
      <c r="AY4345" s="441"/>
      <c r="BC4345" s="441"/>
      <c r="BD4345" s="441"/>
      <c r="BE4345" s="441"/>
      <c r="BF4345" s="441"/>
      <c r="BG4345" s="441"/>
      <c r="BH4345" s="441"/>
      <c r="BI4345" s="441"/>
      <c r="BJ4345" s="441"/>
      <c r="BK4345" s="441"/>
    </row>
    <row r="4346" spans="1:63" x14ac:dyDescent="0.25">
      <c r="A4346" s="443"/>
      <c r="B4346" s="438"/>
      <c r="C4346" s="441"/>
      <c r="D4346" s="441"/>
      <c r="E4346" s="441"/>
      <c r="I4346" s="442"/>
      <c r="Q4346" s="443"/>
      <c r="S4346" s="443"/>
      <c r="T4346" s="441"/>
      <c r="U4346" s="444"/>
      <c r="V4346" s="438"/>
      <c r="W4346" s="443"/>
      <c r="X4346" s="443"/>
      <c r="Y4346" s="441"/>
      <c r="Z4346" s="445"/>
      <c r="AA4346" s="441"/>
      <c r="AB4346" s="443"/>
      <c r="AC4346" s="441"/>
      <c r="AD4346" s="444"/>
      <c r="AG4346" s="441"/>
      <c r="AH4346" s="441"/>
      <c r="AI4346" s="443"/>
      <c r="AL4346" s="441"/>
      <c r="AN4346" s="441"/>
      <c r="AO4346" s="443"/>
      <c r="AP4346" s="441"/>
      <c r="AQ4346" s="441"/>
      <c r="AR4346" s="441"/>
      <c r="AS4346" s="441"/>
      <c r="AT4346" s="441"/>
      <c r="AU4346" s="441"/>
      <c r="AV4346" s="443"/>
      <c r="AW4346" s="442"/>
      <c r="AY4346" s="441"/>
      <c r="BC4346" s="441"/>
      <c r="BD4346" s="441"/>
      <c r="BE4346" s="441"/>
      <c r="BF4346" s="441"/>
      <c r="BG4346" s="441"/>
      <c r="BH4346" s="441"/>
      <c r="BI4346" s="441"/>
      <c r="BJ4346" s="441"/>
      <c r="BK4346" s="441"/>
    </row>
    <row r="4347" spans="1:63" x14ac:dyDescent="0.25">
      <c r="A4347" s="443"/>
      <c r="B4347" s="438"/>
      <c r="C4347" s="441"/>
      <c r="D4347" s="441"/>
      <c r="E4347" s="441"/>
      <c r="I4347" s="442"/>
      <c r="Q4347" s="443"/>
      <c r="S4347" s="443"/>
      <c r="T4347" s="441"/>
      <c r="U4347" s="444"/>
      <c r="V4347" s="438"/>
      <c r="W4347" s="443"/>
      <c r="X4347" s="443"/>
      <c r="Y4347" s="441"/>
      <c r="Z4347" s="445"/>
      <c r="AA4347" s="441"/>
      <c r="AB4347" s="443"/>
      <c r="AC4347" s="441"/>
      <c r="AD4347" s="444"/>
      <c r="AG4347" s="441"/>
      <c r="AH4347" s="441"/>
      <c r="AI4347" s="443"/>
      <c r="AL4347" s="441"/>
      <c r="AN4347" s="441"/>
      <c r="AO4347" s="443"/>
      <c r="AP4347" s="441"/>
      <c r="AQ4347" s="441"/>
      <c r="AR4347" s="441"/>
      <c r="AS4347" s="441"/>
      <c r="AT4347" s="441"/>
      <c r="AU4347" s="441"/>
      <c r="AV4347" s="443"/>
      <c r="AW4347" s="442"/>
      <c r="AY4347" s="441"/>
      <c r="BC4347" s="441"/>
      <c r="BD4347" s="441"/>
      <c r="BE4347" s="441"/>
      <c r="BF4347" s="441"/>
      <c r="BG4347" s="441"/>
      <c r="BH4347" s="441"/>
      <c r="BI4347" s="441"/>
      <c r="BJ4347" s="441"/>
      <c r="BK4347" s="441"/>
    </row>
    <row r="4348" spans="1:63" x14ac:dyDescent="0.25">
      <c r="A4348" s="443"/>
      <c r="B4348" s="438"/>
      <c r="C4348" s="441"/>
      <c r="D4348" s="441"/>
      <c r="E4348" s="441"/>
      <c r="I4348" s="442"/>
      <c r="Q4348" s="443"/>
      <c r="S4348" s="443"/>
      <c r="T4348" s="441"/>
      <c r="U4348" s="444"/>
      <c r="V4348" s="438"/>
      <c r="W4348" s="443"/>
      <c r="X4348" s="443"/>
      <c r="Y4348" s="441"/>
      <c r="Z4348" s="445"/>
      <c r="AA4348" s="441"/>
      <c r="AB4348" s="443"/>
      <c r="AC4348" s="441"/>
      <c r="AD4348" s="444"/>
      <c r="AG4348" s="441"/>
      <c r="AH4348" s="441"/>
      <c r="AI4348" s="443"/>
      <c r="AL4348" s="441"/>
      <c r="AN4348" s="441"/>
      <c r="AO4348" s="443"/>
      <c r="AP4348" s="441"/>
      <c r="AQ4348" s="441"/>
      <c r="AR4348" s="441"/>
      <c r="AS4348" s="441"/>
      <c r="AT4348" s="441"/>
      <c r="AU4348" s="441"/>
      <c r="AV4348" s="443"/>
      <c r="AW4348" s="442"/>
      <c r="AY4348" s="441"/>
      <c r="BC4348" s="441"/>
      <c r="BD4348" s="441"/>
      <c r="BE4348" s="441"/>
      <c r="BF4348" s="441"/>
      <c r="BG4348" s="441"/>
      <c r="BH4348" s="441"/>
      <c r="BI4348" s="441"/>
      <c r="BJ4348" s="441"/>
      <c r="BK4348" s="441"/>
    </row>
    <row r="4349" spans="1:63" x14ac:dyDescent="0.25">
      <c r="A4349" s="443"/>
      <c r="B4349" s="438"/>
      <c r="C4349" s="441"/>
      <c r="D4349" s="441"/>
      <c r="E4349" s="441"/>
      <c r="I4349" s="442"/>
      <c r="Q4349" s="443"/>
      <c r="S4349" s="443"/>
      <c r="T4349" s="441"/>
      <c r="U4349" s="444"/>
      <c r="V4349" s="438"/>
      <c r="W4349" s="443"/>
      <c r="X4349" s="443"/>
      <c r="Y4349" s="441"/>
      <c r="Z4349" s="445"/>
      <c r="AA4349" s="441"/>
      <c r="AB4349" s="443"/>
      <c r="AC4349" s="441"/>
      <c r="AD4349" s="444"/>
      <c r="AG4349" s="441"/>
      <c r="AH4349" s="441"/>
      <c r="AI4349" s="443"/>
      <c r="AL4349" s="441"/>
      <c r="AN4349" s="441"/>
      <c r="AO4349" s="443"/>
      <c r="AP4349" s="441"/>
      <c r="AQ4349" s="441"/>
      <c r="AR4349" s="441"/>
      <c r="AS4349" s="441"/>
      <c r="AT4349" s="441"/>
      <c r="AU4349" s="441"/>
      <c r="AV4349" s="443"/>
      <c r="AW4349" s="442"/>
      <c r="AY4349" s="441"/>
      <c r="BC4349" s="441"/>
      <c r="BD4349" s="441"/>
      <c r="BE4349" s="441"/>
      <c r="BF4349" s="441"/>
      <c r="BG4349" s="441"/>
      <c r="BH4349" s="441"/>
      <c r="BI4349" s="441"/>
      <c r="BJ4349" s="441"/>
      <c r="BK4349" s="441"/>
    </row>
    <row r="4350" spans="1:63" x14ac:dyDescent="0.25">
      <c r="A4350" s="443"/>
      <c r="B4350" s="438"/>
      <c r="C4350" s="441"/>
      <c r="D4350" s="441"/>
      <c r="E4350" s="441"/>
      <c r="I4350" s="442"/>
      <c r="Q4350" s="443"/>
      <c r="S4350" s="443"/>
      <c r="T4350" s="441"/>
      <c r="U4350" s="444"/>
      <c r="V4350" s="438"/>
      <c r="W4350" s="443"/>
      <c r="X4350" s="443"/>
      <c r="Y4350" s="441"/>
      <c r="Z4350" s="445"/>
      <c r="AA4350" s="441"/>
      <c r="AB4350" s="443"/>
      <c r="AC4350" s="441"/>
      <c r="AD4350" s="444"/>
      <c r="AG4350" s="441"/>
      <c r="AH4350" s="441"/>
      <c r="AI4350" s="443"/>
      <c r="AL4350" s="441"/>
      <c r="AN4350" s="441"/>
      <c r="AO4350" s="443"/>
      <c r="AP4350" s="441"/>
      <c r="AQ4350" s="441"/>
      <c r="AR4350" s="441"/>
      <c r="AS4350" s="441"/>
      <c r="AT4350" s="441"/>
      <c r="AU4350" s="441"/>
      <c r="AV4350" s="443"/>
      <c r="AW4350" s="442"/>
      <c r="AY4350" s="441"/>
      <c r="BC4350" s="441"/>
      <c r="BD4350" s="441"/>
      <c r="BE4350" s="441"/>
      <c r="BF4350" s="441"/>
      <c r="BG4350" s="441"/>
      <c r="BH4350" s="441"/>
      <c r="BI4350" s="441"/>
      <c r="BJ4350" s="441"/>
      <c r="BK4350" s="441"/>
    </row>
    <row r="4351" spans="1:63" x14ac:dyDescent="0.25">
      <c r="A4351" s="443"/>
      <c r="B4351" s="438"/>
      <c r="C4351" s="441"/>
      <c r="D4351" s="441"/>
      <c r="E4351" s="441"/>
      <c r="I4351" s="442"/>
      <c r="Q4351" s="443"/>
      <c r="S4351" s="443"/>
      <c r="T4351" s="441"/>
      <c r="U4351" s="444"/>
      <c r="V4351" s="438"/>
      <c r="W4351" s="443"/>
      <c r="X4351" s="443"/>
      <c r="Y4351" s="441"/>
      <c r="Z4351" s="445"/>
      <c r="AA4351" s="441"/>
      <c r="AB4351" s="443"/>
      <c r="AC4351" s="441"/>
      <c r="AD4351" s="444"/>
      <c r="AG4351" s="441"/>
      <c r="AH4351" s="441"/>
      <c r="AI4351" s="443"/>
      <c r="AL4351" s="441"/>
      <c r="AN4351" s="441"/>
      <c r="AO4351" s="443"/>
      <c r="AP4351" s="441"/>
      <c r="AQ4351" s="441"/>
      <c r="AR4351" s="441"/>
      <c r="AS4351" s="441"/>
      <c r="AT4351" s="441"/>
      <c r="AU4351" s="441"/>
      <c r="AV4351" s="443"/>
      <c r="AW4351" s="442"/>
      <c r="AY4351" s="441"/>
      <c r="BC4351" s="441"/>
      <c r="BD4351" s="441"/>
      <c r="BE4351" s="441"/>
      <c r="BF4351" s="441"/>
      <c r="BG4351" s="441"/>
      <c r="BH4351" s="441"/>
      <c r="BI4351" s="441"/>
      <c r="BJ4351" s="441"/>
      <c r="BK4351" s="441"/>
    </row>
    <row r="4352" spans="1:63" x14ac:dyDescent="0.25">
      <c r="A4352" s="443"/>
      <c r="B4352" s="438"/>
      <c r="C4352" s="441"/>
      <c r="D4352" s="441"/>
      <c r="E4352" s="441"/>
      <c r="I4352" s="442"/>
      <c r="Q4352" s="443"/>
      <c r="S4352" s="443"/>
      <c r="T4352" s="441"/>
      <c r="U4352" s="444"/>
      <c r="V4352" s="438"/>
      <c r="W4352" s="443"/>
      <c r="X4352" s="443"/>
      <c r="Y4352" s="441"/>
      <c r="Z4352" s="445"/>
      <c r="AA4352" s="441"/>
      <c r="AB4352" s="443"/>
      <c r="AC4352" s="441"/>
      <c r="AD4352" s="444"/>
      <c r="AG4352" s="441"/>
      <c r="AH4352" s="441"/>
      <c r="AI4352" s="443"/>
      <c r="AL4352" s="441"/>
      <c r="AN4352" s="441"/>
      <c r="AO4352" s="443"/>
      <c r="AP4352" s="441"/>
      <c r="AQ4352" s="441"/>
      <c r="AR4352" s="441"/>
      <c r="AS4352" s="441"/>
      <c r="AT4352" s="441"/>
      <c r="AU4352" s="441"/>
      <c r="AV4352" s="443"/>
      <c r="AW4352" s="442"/>
      <c r="AY4352" s="441"/>
      <c r="BC4352" s="441"/>
      <c r="BD4352" s="441"/>
      <c r="BE4352" s="441"/>
      <c r="BF4352" s="441"/>
      <c r="BG4352" s="441"/>
      <c r="BH4352" s="441"/>
      <c r="BI4352" s="441"/>
      <c r="BJ4352" s="441"/>
      <c r="BK4352" s="441"/>
    </row>
    <row r="4353" spans="1:63" x14ac:dyDescent="0.25">
      <c r="A4353" s="443"/>
      <c r="B4353" s="438"/>
      <c r="C4353" s="441"/>
      <c r="D4353" s="441"/>
      <c r="E4353" s="441"/>
      <c r="I4353" s="442"/>
      <c r="Q4353" s="443"/>
      <c r="S4353" s="443"/>
      <c r="T4353" s="441"/>
      <c r="U4353" s="444"/>
      <c r="V4353" s="438"/>
      <c r="W4353" s="443"/>
      <c r="X4353" s="443"/>
      <c r="Y4353" s="441"/>
      <c r="Z4353" s="445"/>
      <c r="AA4353" s="441"/>
      <c r="AB4353" s="443"/>
      <c r="AC4353" s="441"/>
      <c r="AD4353" s="444"/>
      <c r="AG4353" s="441"/>
      <c r="AH4353" s="441"/>
      <c r="AI4353" s="443"/>
      <c r="AL4353" s="441"/>
      <c r="AN4353" s="441"/>
      <c r="AO4353" s="443"/>
      <c r="AP4353" s="441"/>
      <c r="AQ4353" s="441"/>
      <c r="AR4353" s="441"/>
      <c r="AS4353" s="441"/>
      <c r="AT4353" s="441"/>
      <c r="AU4353" s="441"/>
      <c r="AV4353" s="443"/>
      <c r="AW4353" s="442"/>
      <c r="AY4353" s="441"/>
      <c r="BC4353" s="441"/>
      <c r="BD4353" s="441"/>
      <c r="BE4353" s="441"/>
      <c r="BF4353" s="441"/>
      <c r="BG4353" s="441"/>
      <c r="BH4353" s="441"/>
      <c r="BI4353" s="441"/>
      <c r="BJ4353" s="441"/>
      <c r="BK4353" s="441"/>
    </row>
    <row r="4354" spans="1:63" x14ac:dyDescent="0.25">
      <c r="A4354" s="443"/>
      <c r="B4354" s="438"/>
      <c r="C4354" s="441"/>
      <c r="D4354" s="441"/>
      <c r="E4354" s="441"/>
      <c r="I4354" s="442"/>
      <c r="Q4354" s="443"/>
      <c r="S4354" s="443"/>
      <c r="T4354" s="441"/>
      <c r="U4354" s="444"/>
      <c r="V4354" s="438"/>
      <c r="W4354" s="443"/>
      <c r="X4354" s="443"/>
      <c r="Y4354" s="441"/>
      <c r="Z4354" s="445"/>
      <c r="AA4354" s="441"/>
      <c r="AB4354" s="443"/>
      <c r="AC4354" s="441"/>
      <c r="AD4354" s="444"/>
      <c r="AG4354" s="441"/>
      <c r="AH4354" s="441"/>
      <c r="AI4354" s="443"/>
      <c r="AL4354" s="441"/>
      <c r="AN4354" s="441"/>
      <c r="AO4354" s="443"/>
      <c r="AP4354" s="441"/>
      <c r="AQ4354" s="441"/>
      <c r="AR4354" s="441"/>
      <c r="AS4354" s="441"/>
      <c r="AT4354" s="441"/>
      <c r="AU4354" s="441"/>
      <c r="AV4354" s="443"/>
      <c r="AW4354" s="442"/>
      <c r="AY4354" s="441"/>
      <c r="BC4354" s="441"/>
      <c r="BD4354" s="441"/>
      <c r="BE4354" s="441"/>
      <c r="BF4354" s="441"/>
      <c r="BG4354" s="441"/>
      <c r="BH4354" s="441"/>
      <c r="BI4354" s="441"/>
      <c r="BJ4354" s="441"/>
      <c r="BK4354" s="441"/>
    </row>
    <row r="4355" spans="1:63" x14ac:dyDescent="0.25">
      <c r="A4355" s="443"/>
      <c r="B4355" s="438"/>
      <c r="C4355" s="441"/>
      <c r="D4355" s="441"/>
      <c r="E4355" s="441"/>
      <c r="I4355" s="442"/>
      <c r="Q4355" s="443"/>
      <c r="S4355" s="443"/>
      <c r="T4355" s="441"/>
      <c r="U4355" s="444"/>
      <c r="V4355" s="438"/>
      <c r="W4355" s="443"/>
      <c r="X4355" s="443"/>
      <c r="Y4355" s="441"/>
      <c r="Z4355" s="445"/>
      <c r="AA4355" s="441"/>
      <c r="AB4355" s="443"/>
      <c r="AC4355" s="441"/>
      <c r="AD4355" s="444"/>
      <c r="AG4355" s="441"/>
      <c r="AH4355" s="441"/>
      <c r="AI4355" s="443"/>
      <c r="AL4355" s="441"/>
      <c r="AN4355" s="441"/>
      <c r="AO4355" s="443"/>
      <c r="AP4355" s="441"/>
      <c r="AQ4355" s="441"/>
      <c r="AR4355" s="441"/>
      <c r="AS4355" s="441"/>
      <c r="AT4355" s="441"/>
      <c r="AU4355" s="441"/>
      <c r="AV4355" s="443"/>
      <c r="AW4355" s="442"/>
      <c r="AY4355" s="441"/>
      <c r="BC4355" s="441"/>
      <c r="BD4355" s="441"/>
      <c r="BE4355" s="441"/>
      <c r="BF4355" s="441"/>
      <c r="BG4355" s="441"/>
      <c r="BH4355" s="441"/>
      <c r="BI4355" s="441"/>
      <c r="BJ4355" s="441"/>
      <c r="BK4355" s="441"/>
    </row>
    <row r="4356" spans="1:63" x14ac:dyDescent="0.25">
      <c r="A4356" s="443"/>
      <c r="B4356" s="438"/>
      <c r="C4356" s="441"/>
      <c r="D4356" s="441"/>
      <c r="E4356" s="441"/>
      <c r="I4356" s="442"/>
      <c r="Q4356" s="443"/>
      <c r="S4356" s="443"/>
      <c r="T4356" s="441"/>
      <c r="U4356" s="444"/>
      <c r="V4356" s="438"/>
      <c r="W4356" s="443"/>
      <c r="X4356" s="443"/>
      <c r="Y4356" s="441"/>
      <c r="Z4356" s="445"/>
      <c r="AA4356" s="441"/>
      <c r="AB4356" s="443"/>
      <c r="AC4356" s="441"/>
      <c r="AD4356" s="444"/>
      <c r="AG4356" s="441"/>
      <c r="AH4356" s="441"/>
      <c r="AI4356" s="443"/>
      <c r="AL4356" s="441"/>
      <c r="AN4356" s="441"/>
      <c r="AO4356" s="443"/>
      <c r="AP4356" s="441"/>
      <c r="AQ4356" s="441"/>
      <c r="AR4356" s="441"/>
      <c r="AS4356" s="441"/>
      <c r="AT4356" s="441"/>
      <c r="AU4356" s="441"/>
      <c r="AV4356" s="443"/>
      <c r="AW4356" s="442"/>
      <c r="AY4356" s="441"/>
      <c r="BC4356" s="441"/>
      <c r="BD4356" s="441"/>
      <c r="BE4356" s="441"/>
      <c r="BF4356" s="441"/>
      <c r="BG4356" s="441"/>
      <c r="BH4356" s="441"/>
      <c r="BI4356" s="441"/>
      <c r="BJ4356" s="441"/>
      <c r="BK4356" s="441"/>
    </row>
    <row r="4357" spans="1:63" x14ac:dyDescent="0.25">
      <c r="A4357" s="443"/>
      <c r="B4357" s="438"/>
      <c r="C4357" s="441"/>
      <c r="D4357" s="441"/>
      <c r="E4357" s="441"/>
      <c r="I4357" s="442"/>
      <c r="Q4357" s="443"/>
      <c r="S4357" s="443"/>
      <c r="T4357" s="441"/>
      <c r="U4357" s="444"/>
      <c r="V4357" s="438"/>
      <c r="W4357" s="443"/>
      <c r="X4357" s="443"/>
      <c r="Y4357" s="441"/>
      <c r="Z4357" s="445"/>
      <c r="AA4357" s="441"/>
      <c r="AB4357" s="443"/>
      <c r="AC4357" s="441"/>
      <c r="AD4357" s="444"/>
      <c r="AG4357" s="441"/>
      <c r="AH4357" s="441"/>
      <c r="AI4357" s="443"/>
      <c r="AL4357" s="441"/>
      <c r="AN4357" s="441"/>
      <c r="AO4357" s="443"/>
      <c r="AP4357" s="441"/>
      <c r="AQ4357" s="441"/>
      <c r="AR4357" s="441"/>
      <c r="AS4357" s="441"/>
      <c r="AT4357" s="441"/>
      <c r="AU4357" s="441"/>
      <c r="AV4357" s="443"/>
      <c r="AW4357" s="442"/>
      <c r="AY4357" s="441"/>
      <c r="BC4357" s="441"/>
      <c r="BD4357" s="441"/>
      <c r="BE4357" s="441"/>
      <c r="BF4357" s="441"/>
      <c r="BG4357" s="441"/>
      <c r="BH4357" s="441"/>
      <c r="BI4357" s="441"/>
      <c r="BJ4357" s="441"/>
      <c r="BK4357" s="441"/>
    </row>
    <row r="4358" spans="1:63" x14ac:dyDescent="0.25">
      <c r="A4358" s="443"/>
      <c r="B4358" s="438"/>
      <c r="C4358" s="441"/>
      <c r="D4358" s="441"/>
      <c r="E4358" s="441"/>
      <c r="I4358" s="442"/>
      <c r="Q4358" s="443"/>
      <c r="S4358" s="443"/>
      <c r="T4358" s="441"/>
      <c r="U4358" s="444"/>
      <c r="V4358" s="438"/>
      <c r="W4358" s="443"/>
      <c r="X4358" s="443"/>
      <c r="Y4358" s="441"/>
      <c r="Z4358" s="445"/>
      <c r="AA4358" s="441"/>
      <c r="AB4358" s="443"/>
      <c r="AC4358" s="441"/>
      <c r="AD4358" s="444"/>
      <c r="AG4358" s="441"/>
      <c r="AH4358" s="441"/>
      <c r="AI4358" s="443"/>
      <c r="AL4358" s="441"/>
      <c r="AN4358" s="441"/>
      <c r="AO4358" s="443"/>
      <c r="AP4358" s="441"/>
      <c r="AQ4358" s="441"/>
      <c r="AR4358" s="441"/>
      <c r="AS4358" s="441"/>
      <c r="AT4358" s="441"/>
      <c r="AU4358" s="441"/>
      <c r="AV4358" s="443"/>
      <c r="AW4358" s="442"/>
      <c r="AY4358" s="441"/>
      <c r="BC4358" s="441"/>
      <c r="BD4358" s="441"/>
      <c r="BE4358" s="441"/>
      <c r="BF4358" s="441"/>
      <c r="BG4358" s="441"/>
      <c r="BH4358" s="441"/>
      <c r="BI4358" s="441"/>
      <c r="BJ4358" s="441"/>
      <c r="BK4358" s="441"/>
    </row>
    <row r="4359" spans="1:63" x14ac:dyDescent="0.25">
      <c r="A4359" s="443"/>
      <c r="B4359" s="438"/>
      <c r="C4359" s="441"/>
      <c r="D4359" s="441"/>
      <c r="E4359" s="441"/>
      <c r="I4359" s="442"/>
      <c r="Q4359" s="443"/>
      <c r="S4359" s="443"/>
      <c r="T4359" s="441"/>
      <c r="U4359" s="444"/>
      <c r="V4359" s="438"/>
      <c r="W4359" s="443"/>
      <c r="X4359" s="443"/>
      <c r="Y4359" s="441"/>
      <c r="Z4359" s="445"/>
      <c r="AA4359" s="441"/>
      <c r="AB4359" s="443"/>
      <c r="AC4359" s="441"/>
      <c r="AD4359" s="444"/>
      <c r="AG4359" s="441"/>
      <c r="AH4359" s="441"/>
      <c r="AI4359" s="443"/>
      <c r="AL4359" s="441"/>
      <c r="AN4359" s="441"/>
      <c r="AO4359" s="443"/>
      <c r="AP4359" s="441"/>
      <c r="AQ4359" s="441"/>
      <c r="AR4359" s="441"/>
      <c r="AS4359" s="441"/>
      <c r="AT4359" s="441"/>
      <c r="AU4359" s="441"/>
      <c r="AV4359" s="443"/>
      <c r="AW4359" s="442"/>
      <c r="AY4359" s="441"/>
      <c r="BC4359" s="441"/>
      <c r="BD4359" s="441"/>
      <c r="BE4359" s="441"/>
      <c r="BF4359" s="441"/>
      <c r="BG4359" s="441"/>
      <c r="BH4359" s="441"/>
      <c r="BI4359" s="441"/>
      <c r="BJ4359" s="441"/>
      <c r="BK4359" s="441"/>
    </row>
    <row r="4360" spans="1:63" x14ac:dyDescent="0.25">
      <c r="A4360" s="443"/>
      <c r="B4360" s="438"/>
      <c r="C4360" s="441"/>
      <c r="D4360" s="441"/>
      <c r="E4360" s="441"/>
      <c r="I4360" s="442"/>
      <c r="Q4360" s="443"/>
      <c r="S4360" s="443"/>
      <c r="T4360" s="441"/>
      <c r="U4360" s="444"/>
      <c r="V4360" s="438"/>
      <c r="W4360" s="443"/>
      <c r="X4360" s="443"/>
      <c r="Y4360" s="441"/>
      <c r="Z4360" s="445"/>
      <c r="AA4360" s="441"/>
      <c r="AB4360" s="443"/>
      <c r="AC4360" s="441"/>
      <c r="AD4360" s="444"/>
      <c r="AG4360" s="441"/>
      <c r="AH4360" s="441"/>
      <c r="AI4360" s="443"/>
      <c r="AL4360" s="441"/>
      <c r="AN4360" s="441"/>
      <c r="AO4360" s="443"/>
      <c r="AP4360" s="441"/>
      <c r="AQ4360" s="441"/>
      <c r="AR4360" s="441"/>
      <c r="AS4360" s="441"/>
      <c r="AT4360" s="441"/>
      <c r="AU4360" s="441"/>
      <c r="AV4360" s="443"/>
      <c r="AW4360" s="442"/>
      <c r="AY4360" s="441"/>
      <c r="BC4360" s="441"/>
      <c r="BD4360" s="441"/>
      <c r="BE4360" s="441"/>
      <c r="BF4360" s="441"/>
      <c r="BG4360" s="441"/>
      <c r="BH4360" s="441"/>
      <c r="BI4360" s="441"/>
      <c r="BJ4360" s="441"/>
      <c r="BK4360" s="441"/>
    </row>
    <row r="4361" spans="1:63" x14ac:dyDescent="0.25">
      <c r="A4361" s="443"/>
      <c r="B4361" s="438"/>
      <c r="C4361" s="441"/>
      <c r="D4361" s="441"/>
      <c r="E4361" s="441"/>
      <c r="I4361" s="442"/>
      <c r="Q4361" s="443"/>
      <c r="S4361" s="443"/>
      <c r="T4361" s="441"/>
      <c r="U4361" s="444"/>
      <c r="V4361" s="438"/>
      <c r="W4361" s="443"/>
      <c r="X4361" s="443"/>
      <c r="Y4361" s="441"/>
      <c r="Z4361" s="445"/>
      <c r="AA4361" s="441"/>
      <c r="AB4361" s="443"/>
      <c r="AC4361" s="441"/>
      <c r="AD4361" s="444"/>
      <c r="AG4361" s="441"/>
      <c r="AH4361" s="441"/>
      <c r="AI4361" s="443"/>
      <c r="AL4361" s="441"/>
      <c r="AN4361" s="441"/>
      <c r="AO4361" s="443"/>
      <c r="AP4361" s="441"/>
      <c r="AQ4361" s="441"/>
      <c r="AR4361" s="441"/>
      <c r="AS4361" s="441"/>
      <c r="AT4361" s="441"/>
      <c r="AU4361" s="441"/>
      <c r="AV4361" s="443"/>
      <c r="AW4361" s="442"/>
      <c r="AY4361" s="441"/>
      <c r="BC4361" s="441"/>
      <c r="BD4361" s="441"/>
      <c r="BE4361" s="441"/>
      <c r="BF4361" s="441"/>
      <c r="BG4361" s="441"/>
      <c r="BH4361" s="441"/>
      <c r="BI4361" s="441"/>
      <c r="BJ4361" s="441"/>
      <c r="BK4361" s="441"/>
    </row>
    <row r="4362" spans="1:63" x14ac:dyDescent="0.25">
      <c r="A4362" s="443"/>
      <c r="B4362" s="438"/>
      <c r="C4362" s="441"/>
      <c r="D4362" s="441"/>
      <c r="E4362" s="441"/>
      <c r="I4362" s="442"/>
      <c r="Q4362" s="443"/>
      <c r="S4362" s="443"/>
      <c r="T4362" s="441"/>
      <c r="U4362" s="444"/>
      <c r="V4362" s="438"/>
      <c r="W4362" s="443"/>
      <c r="X4362" s="443"/>
      <c r="Y4362" s="441"/>
      <c r="Z4362" s="445"/>
      <c r="AA4362" s="441"/>
      <c r="AB4362" s="443"/>
      <c r="AC4362" s="441"/>
      <c r="AD4362" s="444"/>
      <c r="AG4362" s="441"/>
      <c r="AH4362" s="441"/>
      <c r="AI4362" s="443"/>
      <c r="AL4362" s="441"/>
      <c r="AN4362" s="441"/>
      <c r="AO4362" s="443"/>
      <c r="AP4362" s="441"/>
      <c r="AQ4362" s="441"/>
      <c r="AR4362" s="441"/>
      <c r="AS4362" s="441"/>
      <c r="AT4362" s="441"/>
      <c r="AU4362" s="441"/>
      <c r="AV4362" s="443"/>
      <c r="AW4362" s="442"/>
      <c r="AY4362" s="441"/>
      <c r="BC4362" s="441"/>
      <c r="BD4362" s="441"/>
      <c r="BE4362" s="441"/>
      <c r="BF4362" s="441"/>
      <c r="BG4362" s="441"/>
      <c r="BH4362" s="441"/>
      <c r="BI4362" s="441"/>
      <c r="BJ4362" s="441"/>
      <c r="BK4362" s="441"/>
    </row>
    <row r="4363" spans="1:63" x14ac:dyDescent="0.25">
      <c r="A4363" s="443"/>
      <c r="B4363" s="438"/>
      <c r="C4363" s="441"/>
      <c r="D4363" s="441"/>
      <c r="E4363" s="441"/>
      <c r="I4363" s="442"/>
      <c r="Q4363" s="443"/>
      <c r="S4363" s="443"/>
      <c r="T4363" s="441"/>
      <c r="U4363" s="444"/>
      <c r="V4363" s="438"/>
      <c r="W4363" s="443"/>
      <c r="X4363" s="443"/>
      <c r="Y4363" s="441"/>
      <c r="Z4363" s="445"/>
      <c r="AA4363" s="441"/>
      <c r="AB4363" s="443"/>
      <c r="AC4363" s="441"/>
      <c r="AD4363" s="444"/>
      <c r="AG4363" s="441"/>
      <c r="AH4363" s="441"/>
      <c r="AI4363" s="443"/>
      <c r="AL4363" s="441"/>
      <c r="AN4363" s="441"/>
      <c r="AO4363" s="443"/>
      <c r="AP4363" s="441"/>
      <c r="AQ4363" s="441"/>
      <c r="AR4363" s="441"/>
      <c r="AS4363" s="441"/>
      <c r="AT4363" s="441"/>
      <c r="AU4363" s="441"/>
      <c r="AV4363" s="443"/>
      <c r="AW4363" s="442"/>
      <c r="AY4363" s="441"/>
      <c r="BC4363" s="441"/>
      <c r="BD4363" s="441"/>
      <c r="BE4363" s="441"/>
      <c r="BF4363" s="441"/>
      <c r="BG4363" s="441"/>
      <c r="BH4363" s="441"/>
      <c r="BI4363" s="441"/>
      <c r="BJ4363" s="441"/>
      <c r="BK4363" s="441"/>
    </row>
    <row r="4364" spans="1:63" x14ac:dyDescent="0.25">
      <c r="A4364" s="443"/>
      <c r="B4364" s="438"/>
      <c r="C4364" s="441"/>
      <c r="D4364" s="441"/>
      <c r="E4364" s="441"/>
      <c r="I4364" s="442"/>
      <c r="Q4364" s="443"/>
      <c r="S4364" s="443"/>
      <c r="T4364" s="441"/>
      <c r="U4364" s="444"/>
      <c r="V4364" s="438"/>
      <c r="W4364" s="443"/>
      <c r="X4364" s="443"/>
      <c r="Y4364" s="441"/>
      <c r="Z4364" s="445"/>
      <c r="AA4364" s="441"/>
      <c r="AB4364" s="443"/>
      <c r="AC4364" s="441"/>
      <c r="AD4364" s="444"/>
      <c r="AG4364" s="441"/>
      <c r="AH4364" s="441"/>
      <c r="AI4364" s="443"/>
      <c r="AL4364" s="441"/>
      <c r="AN4364" s="441"/>
      <c r="AO4364" s="443"/>
      <c r="AP4364" s="441"/>
      <c r="AQ4364" s="441"/>
      <c r="AR4364" s="441"/>
      <c r="AS4364" s="441"/>
      <c r="AT4364" s="441"/>
      <c r="AU4364" s="441"/>
      <c r="AV4364" s="443"/>
      <c r="AW4364" s="442"/>
      <c r="AY4364" s="441"/>
      <c r="BC4364" s="441"/>
      <c r="BD4364" s="441"/>
      <c r="BE4364" s="441"/>
      <c r="BF4364" s="441"/>
      <c r="BG4364" s="441"/>
      <c r="BH4364" s="441"/>
      <c r="BI4364" s="441"/>
      <c r="BJ4364" s="441"/>
      <c r="BK4364" s="441"/>
    </row>
    <row r="4365" spans="1:63" x14ac:dyDescent="0.25">
      <c r="A4365" s="443"/>
      <c r="B4365" s="438"/>
      <c r="C4365" s="441"/>
      <c r="D4365" s="441"/>
      <c r="E4365" s="441"/>
      <c r="I4365" s="442"/>
      <c r="Q4365" s="443"/>
      <c r="S4365" s="443"/>
      <c r="T4365" s="441"/>
      <c r="U4365" s="444"/>
      <c r="V4365" s="438"/>
      <c r="W4365" s="443"/>
      <c r="X4365" s="443"/>
      <c r="Y4365" s="441"/>
      <c r="Z4365" s="445"/>
      <c r="AA4365" s="441"/>
      <c r="AB4365" s="443"/>
      <c r="AC4365" s="441"/>
      <c r="AD4365" s="444"/>
      <c r="AG4365" s="441"/>
      <c r="AH4365" s="441"/>
      <c r="AI4365" s="443"/>
      <c r="AL4365" s="441"/>
      <c r="AN4365" s="441"/>
      <c r="AO4365" s="443"/>
      <c r="AP4365" s="441"/>
      <c r="AQ4365" s="441"/>
      <c r="AR4365" s="441"/>
      <c r="AS4365" s="441"/>
      <c r="AT4365" s="441"/>
      <c r="AU4365" s="441"/>
      <c r="AV4365" s="443"/>
      <c r="AW4365" s="442"/>
      <c r="AY4365" s="441"/>
      <c r="BC4365" s="441"/>
      <c r="BD4365" s="441"/>
      <c r="BE4365" s="441"/>
      <c r="BF4365" s="441"/>
      <c r="BG4365" s="441"/>
      <c r="BH4365" s="441"/>
      <c r="BI4365" s="441"/>
      <c r="BJ4365" s="441"/>
      <c r="BK4365" s="441"/>
    </row>
    <row r="4366" spans="1:63" x14ac:dyDescent="0.25">
      <c r="A4366" s="443"/>
      <c r="B4366" s="438"/>
      <c r="C4366" s="441"/>
      <c r="D4366" s="441"/>
      <c r="E4366" s="441"/>
      <c r="I4366" s="442"/>
      <c r="Q4366" s="443"/>
      <c r="S4366" s="443"/>
      <c r="T4366" s="441"/>
      <c r="U4366" s="444"/>
      <c r="V4366" s="438"/>
      <c r="W4366" s="443"/>
      <c r="X4366" s="443"/>
      <c r="Y4366" s="441"/>
      <c r="Z4366" s="445"/>
      <c r="AA4366" s="441"/>
      <c r="AB4366" s="443"/>
      <c r="AC4366" s="441"/>
      <c r="AD4366" s="444"/>
      <c r="AG4366" s="441"/>
      <c r="AH4366" s="441"/>
      <c r="AI4366" s="443"/>
      <c r="AL4366" s="441"/>
      <c r="AN4366" s="441"/>
      <c r="AO4366" s="443"/>
      <c r="AP4366" s="441"/>
      <c r="AQ4366" s="441"/>
      <c r="AR4366" s="441"/>
      <c r="AS4366" s="441"/>
      <c r="AT4366" s="441"/>
      <c r="AU4366" s="441"/>
      <c r="AV4366" s="443"/>
      <c r="AW4366" s="442"/>
      <c r="AY4366" s="441"/>
      <c r="BC4366" s="441"/>
      <c r="BD4366" s="441"/>
      <c r="BE4366" s="441"/>
      <c r="BF4366" s="441"/>
      <c r="BG4366" s="441"/>
      <c r="BH4366" s="441"/>
      <c r="BI4366" s="441"/>
      <c r="BJ4366" s="441"/>
      <c r="BK4366" s="441"/>
    </row>
    <row r="4367" spans="1:63" x14ac:dyDescent="0.25">
      <c r="A4367" s="443"/>
      <c r="B4367" s="438"/>
      <c r="C4367" s="441"/>
      <c r="D4367" s="441"/>
      <c r="E4367" s="441"/>
      <c r="I4367" s="442"/>
      <c r="Q4367" s="443"/>
      <c r="S4367" s="443"/>
      <c r="T4367" s="441"/>
      <c r="U4367" s="444"/>
      <c r="V4367" s="438"/>
      <c r="W4367" s="443"/>
      <c r="X4367" s="443"/>
      <c r="Y4367" s="441"/>
      <c r="Z4367" s="445"/>
      <c r="AA4367" s="441"/>
      <c r="AB4367" s="443"/>
      <c r="AC4367" s="441"/>
      <c r="AD4367" s="444"/>
      <c r="AG4367" s="441"/>
      <c r="AH4367" s="441"/>
      <c r="AI4367" s="443"/>
      <c r="AL4367" s="441"/>
      <c r="AN4367" s="441"/>
      <c r="AO4367" s="443"/>
      <c r="AP4367" s="441"/>
      <c r="AQ4367" s="441"/>
      <c r="AR4367" s="441"/>
      <c r="AS4367" s="441"/>
      <c r="AT4367" s="441"/>
      <c r="AU4367" s="441"/>
      <c r="AV4367" s="443"/>
      <c r="AW4367" s="442"/>
      <c r="AY4367" s="441"/>
      <c r="BC4367" s="441"/>
      <c r="BD4367" s="441"/>
      <c r="BE4367" s="441"/>
      <c r="BF4367" s="441"/>
      <c r="BG4367" s="441"/>
      <c r="BH4367" s="441"/>
      <c r="BI4367" s="441"/>
      <c r="BJ4367" s="441"/>
      <c r="BK4367" s="441"/>
    </row>
    <row r="4368" spans="1:63" x14ac:dyDescent="0.25">
      <c r="A4368" s="443"/>
      <c r="B4368" s="438"/>
      <c r="C4368" s="441"/>
      <c r="D4368" s="441"/>
      <c r="E4368" s="441"/>
      <c r="I4368" s="442"/>
      <c r="Q4368" s="443"/>
      <c r="S4368" s="443"/>
      <c r="T4368" s="441"/>
      <c r="U4368" s="444"/>
      <c r="V4368" s="438"/>
      <c r="W4368" s="443"/>
      <c r="X4368" s="443"/>
      <c r="Y4368" s="441"/>
      <c r="Z4368" s="445"/>
      <c r="AA4368" s="441"/>
      <c r="AB4368" s="443"/>
      <c r="AC4368" s="441"/>
      <c r="AD4368" s="444"/>
      <c r="AG4368" s="441"/>
      <c r="AH4368" s="441"/>
      <c r="AI4368" s="443"/>
      <c r="AL4368" s="441"/>
      <c r="AN4368" s="441"/>
      <c r="AO4368" s="443"/>
      <c r="AP4368" s="441"/>
      <c r="AQ4368" s="441"/>
      <c r="AR4368" s="441"/>
      <c r="AS4368" s="441"/>
      <c r="AT4368" s="441"/>
      <c r="AU4368" s="441"/>
      <c r="AV4368" s="443"/>
      <c r="AW4368" s="442"/>
      <c r="AY4368" s="441"/>
      <c r="BC4368" s="441"/>
      <c r="BD4368" s="441"/>
      <c r="BE4368" s="441"/>
      <c r="BF4368" s="441"/>
      <c r="BG4368" s="441"/>
      <c r="BH4368" s="441"/>
      <c r="BI4368" s="441"/>
      <c r="BJ4368" s="441"/>
      <c r="BK4368" s="441"/>
    </row>
    <row r="4369" spans="1:63" x14ac:dyDescent="0.25">
      <c r="A4369" s="443"/>
      <c r="B4369" s="438"/>
      <c r="C4369" s="441"/>
      <c r="D4369" s="441"/>
      <c r="E4369" s="441"/>
      <c r="I4369" s="442"/>
      <c r="Q4369" s="443"/>
      <c r="S4369" s="443"/>
      <c r="T4369" s="441"/>
      <c r="U4369" s="444"/>
      <c r="V4369" s="438"/>
      <c r="W4369" s="443"/>
      <c r="X4369" s="443"/>
      <c r="Y4369" s="441"/>
      <c r="Z4369" s="445"/>
      <c r="AA4369" s="441"/>
      <c r="AB4369" s="443"/>
      <c r="AC4369" s="441"/>
      <c r="AD4369" s="444"/>
      <c r="AG4369" s="441"/>
      <c r="AH4369" s="441"/>
      <c r="AI4369" s="443"/>
      <c r="AL4369" s="441"/>
      <c r="AN4369" s="441"/>
      <c r="AO4369" s="443"/>
      <c r="AP4369" s="441"/>
      <c r="AQ4369" s="441"/>
      <c r="AR4369" s="441"/>
      <c r="AS4369" s="441"/>
      <c r="AT4369" s="441"/>
      <c r="AU4369" s="441"/>
      <c r="AV4369" s="443"/>
      <c r="AW4369" s="442"/>
      <c r="AY4369" s="441"/>
      <c r="BC4369" s="441"/>
      <c r="BD4369" s="441"/>
      <c r="BE4369" s="441"/>
      <c r="BF4369" s="441"/>
      <c r="BG4369" s="441"/>
      <c r="BH4369" s="441"/>
      <c r="BI4369" s="441"/>
      <c r="BJ4369" s="441"/>
      <c r="BK4369" s="441"/>
    </row>
    <row r="4370" spans="1:63" x14ac:dyDescent="0.25">
      <c r="A4370" s="443"/>
      <c r="B4370" s="438"/>
      <c r="C4370" s="441"/>
      <c r="D4370" s="441"/>
      <c r="E4370" s="441"/>
      <c r="I4370" s="442"/>
      <c r="Q4370" s="443"/>
      <c r="S4370" s="443"/>
      <c r="T4370" s="441"/>
      <c r="U4370" s="444"/>
      <c r="V4370" s="438"/>
      <c r="W4370" s="443"/>
      <c r="X4370" s="443"/>
      <c r="Y4370" s="441"/>
      <c r="Z4370" s="445"/>
      <c r="AA4370" s="441"/>
      <c r="AB4370" s="443"/>
      <c r="AC4370" s="441"/>
      <c r="AD4370" s="444"/>
      <c r="AG4370" s="441"/>
      <c r="AH4370" s="441"/>
      <c r="AI4370" s="443"/>
      <c r="AL4370" s="441"/>
      <c r="AN4370" s="441"/>
      <c r="AO4370" s="443"/>
      <c r="AP4370" s="441"/>
      <c r="AQ4370" s="441"/>
      <c r="AR4370" s="441"/>
      <c r="AS4370" s="441"/>
      <c r="AT4370" s="441"/>
      <c r="AU4370" s="441"/>
      <c r="AV4370" s="443"/>
      <c r="AW4370" s="442"/>
      <c r="AY4370" s="441"/>
      <c r="BC4370" s="441"/>
      <c r="BD4370" s="441"/>
      <c r="BE4370" s="441"/>
      <c r="BF4370" s="441"/>
      <c r="BG4370" s="441"/>
      <c r="BH4370" s="441"/>
      <c r="BI4370" s="441"/>
      <c r="BJ4370" s="441"/>
      <c r="BK4370" s="441"/>
    </row>
    <row r="4371" spans="1:63" x14ac:dyDescent="0.25">
      <c r="A4371" s="443"/>
      <c r="B4371" s="438"/>
      <c r="C4371" s="441"/>
      <c r="D4371" s="441"/>
      <c r="E4371" s="441"/>
      <c r="I4371" s="442"/>
      <c r="Q4371" s="443"/>
      <c r="S4371" s="443"/>
      <c r="T4371" s="441"/>
      <c r="U4371" s="444"/>
      <c r="V4371" s="438"/>
      <c r="W4371" s="443"/>
      <c r="X4371" s="443"/>
      <c r="Y4371" s="441"/>
      <c r="Z4371" s="445"/>
      <c r="AA4371" s="441"/>
      <c r="AB4371" s="443"/>
      <c r="AC4371" s="441"/>
      <c r="AD4371" s="444"/>
      <c r="AG4371" s="441"/>
      <c r="AH4371" s="441"/>
      <c r="AI4371" s="443"/>
      <c r="AL4371" s="441"/>
      <c r="AN4371" s="441"/>
      <c r="AO4371" s="443"/>
      <c r="AP4371" s="441"/>
      <c r="AQ4371" s="441"/>
      <c r="AR4371" s="441"/>
      <c r="AS4371" s="441"/>
      <c r="AT4371" s="441"/>
      <c r="AU4371" s="441"/>
      <c r="AV4371" s="443"/>
      <c r="AW4371" s="442"/>
      <c r="AY4371" s="441"/>
      <c r="BC4371" s="441"/>
      <c r="BD4371" s="441"/>
      <c r="BE4371" s="441"/>
      <c r="BF4371" s="441"/>
      <c r="BG4371" s="441"/>
      <c r="BH4371" s="441"/>
      <c r="BI4371" s="441"/>
      <c r="BJ4371" s="441"/>
      <c r="BK4371" s="441"/>
    </row>
    <row r="4372" spans="1:63" x14ac:dyDescent="0.25">
      <c r="A4372" s="443"/>
      <c r="B4372" s="438"/>
      <c r="C4372" s="441"/>
      <c r="D4372" s="441"/>
      <c r="E4372" s="441"/>
      <c r="I4372" s="442"/>
      <c r="Q4372" s="443"/>
      <c r="S4372" s="443"/>
      <c r="T4372" s="441"/>
      <c r="U4372" s="444"/>
      <c r="V4372" s="438"/>
      <c r="W4372" s="443"/>
      <c r="X4372" s="443"/>
      <c r="Y4372" s="441"/>
      <c r="Z4372" s="445"/>
      <c r="AA4372" s="441"/>
      <c r="AB4372" s="443"/>
      <c r="AC4372" s="441"/>
      <c r="AD4372" s="444"/>
      <c r="AG4372" s="441"/>
      <c r="AH4372" s="441"/>
      <c r="AI4372" s="443"/>
      <c r="AL4372" s="441"/>
      <c r="AN4372" s="441"/>
      <c r="AO4372" s="443"/>
      <c r="AP4372" s="441"/>
      <c r="AQ4372" s="441"/>
      <c r="AR4372" s="441"/>
      <c r="AS4372" s="441"/>
      <c r="AT4372" s="441"/>
      <c r="AU4372" s="441"/>
      <c r="AV4372" s="443"/>
      <c r="AW4372" s="442"/>
      <c r="AY4372" s="441"/>
      <c r="BC4372" s="441"/>
      <c r="BD4372" s="441"/>
      <c r="BE4372" s="441"/>
      <c r="BF4372" s="441"/>
      <c r="BG4372" s="441"/>
      <c r="BH4372" s="441"/>
      <c r="BI4372" s="441"/>
      <c r="BJ4372" s="441"/>
      <c r="BK4372" s="441"/>
    </row>
    <row r="4373" spans="1:63" x14ac:dyDescent="0.25">
      <c r="A4373" s="443"/>
      <c r="B4373" s="438"/>
      <c r="C4373" s="441"/>
      <c r="D4373" s="441"/>
      <c r="E4373" s="441"/>
      <c r="I4373" s="442"/>
      <c r="Q4373" s="443"/>
      <c r="S4373" s="443"/>
      <c r="T4373" s="441"/>
      <c r="U4373" s="444"/>
      <c r="V4373" s="438"/>
      <c r="W4373" s="443"/>
      <c r="X4373" s="443"/>
      <c r="Y4373" s="441"/>
      <c r="Z4373" s="445"/>
      <c r="AA4373" s="441"/>
      <c r="AB4373" s="443"/>
      <c r="AC4373" s="441"/>
      <c r="AD4373" s="444"/>
      <c r="AG4373" s="441"/>
      <c r="AH4373" s="441"/>
      <c r="AI4373" s="443"/>
      <c r="AL4373" s="441"/>
      <c r="AN4373" s="441"/>
      <c r="AO4373" s="443"/>
      <c r="AP4373" s="441"/>
      <c r="AQ4373" s="441"/>
      <c r="AR4373" s="441"/>
      <c r="AS4373" s="441"/>
      <c r="AT4373" s="441"/>
      <c r="AU4373" s="441"/>
      <c r="AV4373" s="443"/>
      <c r="AW4373" s="442"/>
      <c r="AY4373" s="441"/>
      <c r="BC4373" s="441"/>
      <c r="BD4373" s="441"/>
      <c r="BE4373" s="441"/>
      <c r="BF4373" s="441"/>
      <c r="BG4373" s="441"/>
      <c r="BH4373" s="441"/>
      <c r="BI4373" s="441"/>
      <c r="BJ4373" s="441"/>
      <c r="BK4373" s="441"/>
    </row>
    <row r="4374" spans="1:63" x14ac:dyDescent="0.25">
      <c r="A4374" s="443"/>
      <c r="B4374" s="438"/>
      <c r="C4374" s="441"/>
      <c r="D4374" s="441"/>
      <c r="E4374" s="441"/>
      <c r="I4374" s="442"/>
      <c r="Q4374" s="443"/>
      <c r="S4374" s="443"/>
      <c r="T4374" s="441"/>
      <c r="U4374" s="444"/>
      <c r="V4374" s="438"/>
      <c r="W4374" s="443"/>
      <c r="X4374" s="443"/>
      <c r="Y4374" s="441"/>
      <c r="Z4374" s="445"/>
      <c r="AA4374" s="441"/>
      <c r="AB4374" s="443"/>
      <c r="AC4374" s="441"/>
      <c r="AD4374" s="444"/>
      <c r="AG4374" s="441"/>
      <c r="AH4374" s="441"/>
      <c r="AI4374" s="443"/>
      <c r="AL4374" s="441"/>
      <c r="AN4374" s="441"/>
      <c r="AO4374" s="443"/>
      <c r="AP4374" s="441"/>
      <c r="AQ4374" s="441"/>
      <c r="AR4374" s="441"/>
      <c r="AS4374" s="441"/>
      <c r="AT4374" s="441"/>
      <c r="AU4374" s="441"/>
      <c r="AV4374" s="443"/>
      <c r="AW4374" s="442"/>
      <c r="AY4374" s="441"/>
      <c r="BC4374" s="441"/>
      <c r="BD4374" s="441"/>
      <c r="BE4374" s="441"/>
      <c r="BF4374" s="441"/>
      <c r="BG4374" s="441"/>
      <c r="BH4374" s="441"/>
      <c r="BI4374" s="441"/>
      <c r="BJ4374" s="441"/>
      <c r="BK4374" s="441"/>
    </row>
    <row r="4375" spans="1:63" x14ac:dyDescent="0.25">
      <c r="A4375" s="443"/>
      <c r="B4375" s="438"/>
      <c r="C4375" s="441"/>
      <c r="D4375" s="441"/>
      <c r="E4375" s="441"/>
      <c r="I4375" s="442"/>
      <c r="Q4375" s="443"/>
      <c r="S4375" s="443"/>
      <c r="T4375" s="441"/>
      <c r="U4375" s="444"/>
      <c r="V4375" s="438"/>
      <c r="W4375" s="443"/>
      <c r="X4375" s="443"/>
      <c r="Y4375" s="441"/>
      <c r="Z4375" s="445"/>
      <c r="AA4375" s="441"/>
      <c r="AB4375" s="443"/>
      <c r="AC4375" s="441"/>
      <c r="AD4375" s="444"/>
      <c r="AG4375" s="441"/>
      <c r="AH4375" s="441"/>
      <c r="AI4375" s="443"/>
      <c r="AL4375" s="441"/>
      <c r="AN4375" s="441"/>
      <c r="AO4375" s="443"/>
      <c r="AP4375" s="441"/>
      <c r="AQ4375" s="441"/>
      <c r="AR4375" s="441"/>
      <c r="AS4375" s="441"/>
      <c r="AT4375" s="441"/>
      <c r="AU4375" s="441"/>
      <c r="AV4375" s="443"/>
      <c r="AW4375" s="442"/>
      <c r="AY4375" s="441"/>
      <c r="BC4375" s="441"/>
      <c r="BD4375" s="441"/>
      <c r="BE4375" s="441"/>
      <c r="BF4375" s="441"/>
      <c r="BG4375" s="441"/>
      <c r="BH4375" s="441"/>
      <c r="BI4375" s="441"/>
      <c r="BJ4375" s="441"/>
      <c r="BK4375" s="441"/>
    </row>
    <row r="4376" spans="1:63" x14ac:dyDescent="0.25">
      <c r="A4376" s="443"/>
      <c r="B4376" s="438"/>
      <c r="C4376" s="441"/>
      <c r="D4376" s="441"/>
      <c r="E4376" s="441"/>
      <c r="I4376" s="442"/>
      <c r="Q4376" s="443"/>
      <c r="S4376" s="443"/>
      <c r="T4376" s="441"/>
      <c r="U4376" s="444"/>
      <c r="V4376" s="438"/>
      <c r="W4376" s="443"/>
      <c r="X4376" s="443"/>
      <c r="Y4376" s="441"/>
      <c r="Z4376" s="445"/>
      <c r="AA4376" s="441"/>
      <c r="AB4376" s="443"/>
      <c r="AC4376" s="441"/>
      <c r="AD4376" s="444"/>
      <c r="AG4376" s="441"/>
      <c r="AH4376" s="441"/>
      <c r="AI4376" s="443"/>
      <c r="AL4376" s="441"/>
      <c r="AN4376" s="441"/>
      <c r="AO4376" s="443"/>
      <c r="AP4376" s="441"/>
      <c r="AQ4376" s="441"/>
      <c r="AR4376" s="441"/>
      <c r="AS4376" s="441"/>
      <c r="AT4376" s="441"/>
      <c r="AU4376" s="441"/>
      <c r="AV4376" s="443"/>
      <c r="AW4376" s="442"/>
      <c r="AY4376" s="441"/>
      <c r="BC4376" s="441"/>
      <c r="BD4376" s="441"/>
      <c r="BE4376" s="441"/>
      <c r="BF4376" s="441"/>
      <c r="BG4376" s="441"/>
      <c r="BH4376" s="441"/>
      <c r="BI4376" s="441"/>
      <c r="BJ4376" s="441"/>
      <c r="BK4376" s="441"/>
    </row>
    <row r="4377" spans="1:63" x14ac:dyDescent="0.25">
      <c r="A4377" s="443"/>
      <c r="B4377" s="438"/>
      <c r="C4377" s="441"/>
      <c r="D4377" s="441"/>
      <c r="E4377" s="441"/>
      <c r="I4377" s="442"/>
      <c r="Q4377" s="443"/>
      <c r="S4377" s="443"/>
      <c r="T4377" s="441"/>
      <c r="U4377" s="444"/>
      <c r="V4377" s="438"/>
      <c r="W4377" s="443"/>
      <c r="X4377" s="443"/>
      <c r="Y4377" s="441"/>
      <c r="Z4377" s="445"/>
      <c r="AA4377" s="441"/>
      <c r="AB4377" s="443"/>
      <c r="AC4377" s="441"/>
      <c r="AD4377" s="444"/>
      <c r="AG4377" s="441"/>
      <c r="AH4377" s="441"/>
      <c r="AI4377" s="443"/>
      <c r="AL4377" s="441"/>
      <c r="AN4377" s="441"/>
      <c r="AO4377" s="443"/>
      <c r="AP4377" s="441"/>
      <c r="AQ4377" s="441"/>
      <c r="AR4377" s="441"/>
      <c r="AS4377" s="441"/>
      <c r="AT4377" s="441"/>
      <c r="AU4377" s="441"/>
      <c r="AV4377" s="443"/>
      <c r="AW4377" s="442"/>
      <c r="AY4377" s="441"/>
      <c r="BC4377" s="441"/>
      <c r="BD4377" s="441"/>
      <c r="BE4377" s="441"/>
      <c r="BF4377" s="441"/>
      <c r="BG4377" s="441"/>
      <c r="BH4377" s="441"/>
      <c r="BI4377" s="441"/>
      <c r="BJ4377" s="441"/>
      <c r="BK4377" s="441"/>
    </row>
    <row r="4378" spans="1:63" x14ac:dyDescent="0.25">
      <c r="A4378" s="443"/>
      <c r="B4378" s="438"/>
      <c r="C4378" s="441"/>
      <c r="D4378" s="441"/>
      <c r="E4378" s="441"/>
      <c r="I4378" s="442"/>
      <c r="Q4378" s="443"/>
      <c r="S4378" s="443"/>
      <c r="T4378" s="441"/>
      <c r="U4378" s="444"/>
      <c r="V4378" s="438"/>
      <c r="W4378" s="443"/>
      <c r="X4378" s="443"/>
      <c r="Y4378" s="441"/>
      <c r="Z4378" s="445"/>
      <c r="AA4378" s="441"/>
      <c r="AB4378" s="443"/>
      <c r="AC4378" s="441"/>
      <c r="AD4378" s="444"/>
      <c r="AG4378" s="441"/>
      <c r="AH4378" s="441"/>
      <c r="AI4378" s="443"/>
      <c r="AL4378" s="441"/>
      <c r="AN4378" s="441"/>
      <c r="AO4378" s="443"/>
      <c r="AP4378" s="441"/>
      <c r="AQ4378" s="441"/>
      <c r="AR4378" s="441"/>
      <c r="AS4378" s="441"/>
      <c r="AT4378" s="441"/>
      <c r="AU4378" s="441"/>
      <c r="AV4378" s="443"/>
      <c r="AW4378" s="442"/>
      <c r="AY4378" s="441"/>
      <c r="BC4378" s="441"/>
      <c r="BD4378" s="441"/>
      <c r="BE4378" s="441"/>
      <c r="BF4378" s="441"/>
      <c r="BG4378" s="441"/>
      <c r="BH4378" s="441"/>
      <c r="BI4378" s="441"/>
      <c r="BJ4378" s="441"/>
      <c r="BK4378" s="441"/>
    </row>
    <row r="4379" spans="1:63" x14ac:dyDescent="0.25">
      <c r="A4379" s="443"/>
      <c r="B4379" s="438"/>
      <c r="C4379" s="441"/>
      <c r="D4379" s="441"/>
      <c r="E4379" s="441"/>
      <c r="I4379" s="442"/>
      <c r="Q4379" s="443"/>
      <c r="S4379" s="443"/>
      <c r="T4379" s="441"/>
      <c r="U4379" s="444"/>
      <c r="V4379" s="438"/>
      <c r="W4379" s="443"/>
      <c r="X4379" s="443"/>
      <c r="Y4379" s="441"/>
      <c r="Z4379" s="445"/>
      <c r="AA4379" s="441"/>
      <c r="AB4379" s="443"/>
      <c r="AC4379" s="441"/>
      <c r="AD4379" s="444"/>
      <c r="AG4379" s="441"/>
      <c r="AH4379" s="441"/>
      <c r="AI4379" s="443"/>
      <c r="AL4379" s="441"/>
      <c r="AN4379" s="441"/>
      <c r="AO4379" s="443"/>
      <c r="AP4379" s="441"/>
      <c r="AQ4379" s="441"/>
      <c r="AR4379" s="441"/>
      <c r="AS4379" s="441"/>
      <c r="AT4379" s="441"/>
      <c r="AU4379" s="441"/>
      <c r="AV4379" s="443"/>
      <c r="AW4379" s="442"/>
      <c r="AY4379" s="441"/>
      <c r="BC4379" s="441"/>
      <c r="BD4379" s="441"/>
      <c r="BE4379" s="441"/>
      <c r="BF4379" s="441"/>
      <c r="BG4379" s="441"/>
      <c r="BH4379" s="441"/>
      <c r="BI4379" s="441"/>
      <c r="BJ4379" s="441"/>
      <c r="BK4379" s="441"/>
    </row>
    <row r="4380" spans="1:63" x14ac:dyDescent="0.25">
      <c r="A4380" s="443"/>
      <c r="B4380" s="438"/>
      <c r="C4380" s="441"/>
      <c r="D4380" s="441"/>
      <c r="E4380" s="441"/>
      <c r="I4380" s="442"/>
      <c r="Q4380" s="443"/>
      <c r="S4380" s="443"/>
      <c r="T4380" s="441"/>
      <c r="U4380" s="444"/>
      <c r="V4380" s="438"/>
      <c r="W4380" s="443"/>
      <c r="X4380" s="443"/>
      <c r="Y4380" s="441"/>
      <c r="Z4380" s="445"/>
      <c r="AA4380" s="441"/>
      <c r="AB4380" s="443"/>
      <c r="AC4380" s="441"/>
      <c r="AD4380" s="444"/>
      <c r="AG4380" s="441"/>
      <c r="AH4380" s="441"/>
      <c r="AI4380" s="443"/>
      <c r="AL4380" s="441"/>
      <c r="AN4380" s="441"/>
      <c r="AO4380" s="443"/>
      <c r="AP4380" s="441"/>
      <c r="AQ4380" s="441"/>
      <c r="AR4380" s="441"/>
      <c r="AS4380" s="441"/>
      <c r="AT4380" s="441"/>
      <c r="AU4380" s="441"/>
      <c r="AV4380" s="443"/>
      <c r="AW4380" s="442"/>
      <c r="AY4380" s="441"/>
      <c r="BC4380" s="441"/>
      <c r="BD4380" s="441"/>
      <c r="BE4380" s="441"/>
      <c r="BF4380" s="441"/>
      <c r="BG4380" s="441"/>
      <c r="BH4380" s="441"/>
      <c r="BI4380" s="441"/>
      <c r="BJ4380" s="441"/>
      <c r="BK4380" s="441"/>
    </row>
    <row r="4381" spans="1:63" x14ac:dyDescent="0.25">
      <c r="A4381" s="443"/>
      <c r="B4381" s="438"/>
      <c r="C4381" s="441"/>
      <c r="D4381" s="441"/>
      <c r="E4381" s="441"/>
      <c r="I4381" s="442"/>
      <c r="Q4381" s="443"/>
      <c r="S4381" s="443"/>
      <c r="T4381" s="441"/>
      <c r="U4381" s="444"/>
      <c r="V4381" s="438"/>
      <c r="W4381" s="443"/>
      <c r="X4381" s="443"/>
      <c r="Y4381" s="441"/>
      <c r="Z4381" s="445"/>
      <c r="AA4381" s="441"/>
      <c r="AB4381" s="443"/>
      <c r="AC4381" s="441"/>
      <c r="AD4381" s="444"/>
      <c r="AG4381" s="441"/>
      <c r="AH4381" s="441"/>
      <c r="AI4381" s="443"/>
      <c r="AL4381" s="441"/>
      <c r="AN4381" s="441"/>
      <c r="AO4381" s="443"/>
      <c r="AP4381" s="441"/>
      <c r="AQ4381" s="441"/>
      <c r="AR4381" s="441"/>
      <c r="AS4381" s="441"/>
      <c r="AT4381" s="441"/>
      <c r="AU4381" s="441"/>
      <c r="AV4381" s="443"/>
      <c r="AW4381" s="442"/>
      <c r="AY4381" s="441"/>
      <c r="BC4381" s="441"/>
      <c r="BD4381" s="441"/>
      <c r="BE4381" s="441"/>
      <c r="BF4381" s="441"/>
      <c r="BG4381" s="441"/>
      <c r="BH4381" s="441"/>
      <c r="BI4381" s="441"/>
      <c r="BJ4381" s="441"/>
      <c r="BK4381" s="441"/>
    </row>
    <row r="4382" spans="1:63" x14ac:dyDescent="0.25">
      <c r="A4382" s="443"/>
      <c r="B4382" s="438"/>
      <c r="C4382" s="441"/>
      <c r="D4382" s="441"/>
      <c r="E4382" s="441"/>
      <c r="I4382" s="442"/>
      <c r="Q4382" s="443"/>
      <c r="S4382" s="443"/>
      <c r="T4382" s="441"/>
      <c r="U4382" s="444"/>
      <c r="V4382" s="438"/>
      <c r="W4382" s="443"/>
      <c r="X4382" s="443"/>
      <c r="Y4382" s="441"/>
      <c r="Z4382" s="445"/>
      <c r="AA4382" s="441"/>
      <c r="AB4382" s="443"/>
      <c r="AC4382" s="441"/>
      <c r="AD4382" s="444"/>
      <c r="AG4382" s="441"/>
      <c r="AH4382" s="441"/>
      <c r="AI4382" s="443"/>
      <c r="AL4382" s="441"/>
      <c r="AN4382" s="441"/>
      <c r="AO4382" s="443"/>
      <c r="AP4382" s="441"/>
      <c r="AQ4382" s="441"/>
      <c r="AR4382" s="441"/>
      <c r="AS4382" s="441"/>
      <c r="AT4382" s="441"/>
      <c r="AU4382" s="441"/>
      <c r="AV4382" s="443"/>
      <c r="AW4382" s="442"/>
      <c r="AY4382" s="441"/>
      <c r="BC4382" s="441"/>
      <c r="BD4382" s="441"/>
      <c r="BE4382" s="441"/>
      <c r="BF4382" s="441"/>
      <c r="BG4382" s="441"/>
      <c r="BH4382" s="441"/>
      <c r="BI4382" s="441"/>
      <c r="BJ4382" s="441"/>
      <c r="BK4382" s="441"/>
    </row>
    <row r="4383" spans="1:63" x14ac:dyDescent="0.25">
      <c r="A4383" s="443"/>
      <c r="B4383" s="438"/>
      <c r="C4383" s="441"/>
      <c r="D4383" s="441"/>
      <c r="E4383" s="441"/>
      <c r="I4383" s="442"/>
      <c r="Q4383" s="443"/>
      <c r="S4383" s="443"/>
      <c r="T4383" s="441"/>
      <c r="U4383" s="444"/>
      <c r="V4383" s="438"/>
      <c r="W4383" s="443"/>
      <c r="X4383" s="443"/>
      <c r="Y4383" s="441"/>
      <c r="Z4383" s="445"/>
      <c r="AA4383" s="441"/>
      <c r="AB4383" s="443"/>
      <c r="AC4383" s="441"/>
      <c r="AD4383" s="444"/>
      <c r="AG4383" s="441"/>
      <c r="AH4383" s="441"/>
      <c r="AI4383" s="443"/>
      <c r="AL4383" s="441"/>
      <c r="AN4383" s="441"/>
      <c r="AO4383" s="443"/>
      <c r="AP4383" s="441"/>
      <c r="AQ4383" s="441"/>
      <c r="AR4383" s="441"/>
      <c r="AS4383" s="441"/>
      <c r="AT4383" s="441"/>
      <c r="AU4383" s="441"/>
      <c r="AV4383" s="443"/>
      <c r="AW4383" s="442"/>
      <c r="AY4383" s="441"/>
      <c r="BC4383" s="441"/>
      <c r="BD4383" s="441"/>
      <c r="BE4383" s="441"/>
      <c r="BF4383" s="441"/>
      <c r="BG4383" s="441"/>
      <c r="BH4383" s="441"/>
      <c r="BI4383" s="441"/>
      <c r="BJ4383" s="441"/>
      <c r="BK4383" s="441"/>
    </row>
    <row r="4384" spans="1:63" x14ac:dyDescent="0.25">
      <c r="A4384" s="443"/>
      <c r="B4384" s="438"/>
      <c r="C4384" s="441"/>
      <c r="D4384" s="441"/>
      <c r="E4384" s="441"/>
      <c r="I4384" s="442"/>
      <c r="Q4384" s="443"/>
      <c r="S4384" s="443"/>
      <c r="T4384" s="441"/>
      <c r="U4384" s="444"/>
      <c r="V4384" s="438"/>
      <c r="W4384" s="443"/>
      <c r="X4384" s="443"/>
      <c r="Y4384" s="441"/>
      <c r="Z4384" s="445"/>
      <c r="AA4384" s="441"/>
      <c r="AB4384" s="443"/>
      <c r="AC4384" s="441"/>
      <c r="AD4384" s="444"/>
      <c r="AG4384" s="441"/>
      <c r="AH4384" s="441"/>
      <c r="AI4384" s="443"/>
      <c r="AL4384" s="441"/>
      <c r="AN4384" s="441"/>
      <c r="AO4384" s="443"/>
      <c r="AP4384" s="441"/>
      <c r="AQ4384" s="441"/>
      <c r="AR4384" s="441"/>
      <c r="AS4384" s="441"/>
      <c r="AT4384" s="441"/>
      <c r="AU4384" s="441"/>
      <c r="AV4384" s="443"/>
      <c r="AW4384" s="442"/>
      <c r="AY4384" s="441"/>
      <c r="BC4384" s="441"/>
      <c r="BD4384" s="441"/>
      <c r="BE4384" s="441"/>
      <c r="BF4384" s="441"/>
      <c r="BG4384" s="441"/>
      <c r="BH4384" s="441"/>
      <c r="BI4384" s="441"/>
      <c r="BJ4384" s="441"/>
      <c r="BK4384" s="441"/>
    </row>
    <row r="4385" spans="1:63" x14ac:dyDescent="0.25">
      <c r="A4385" s="443"/>
      <c r="B4385" s="438"/>
      <c r="C4385" s="441"/>
      <c r="D4385" s="441"/>
      <c r="E4385" s="441"/>
      <c r="I4385" s="442"/>
      <c r="Q4385" s="443"/>
      <c r="S4385" s="443"/>
      <c r="T4385" s="441"/>
      <c r="U4385" s="444"/>
      <c r="V4385" s="438"/>
      <c r="W4385" s="443"/>
      <c r="X4385" s="443"/>
      <c r="Y4385" s="441"/>
      <c r="Z4385" s="445"/>
      <c r="AA4385" s="441"/>
      <c r="AB4385" s="443"/>
      <c r="AC4385" s="441"/>
      <c r="AD4385" s="444"/>
      <c r="AG4385" s="441"/>
      <c r="AH4385" s="441"/>
      <c r="AI4385" s="443"/>
      <c r="AL4385" s="441"/>
      <c r="AN4385" s="441"/>
      <c r="AO4385" s="443"/>
      <c r="AP4385" s="441"/>
      <c r="AQ4385" s="441"/>
      <c r="AR4385" s="441"/>
      <c r="AS4385" s="441"/>
      <c r="AT4385" s="441"/>
      <c r="AU4385" s="441"/>
      <c r="AV4385" s="443"/>
      <c r="AW4385" s="442"/>
      <c r="AY4385" s="441"/>
      <c r="BC4385" s="441"/>
      <c r="BD4385" s="441"/>
      <c r="BE4385" s="441"/>
      <c r="BF4385" s="441"/>
      <c r="BG4385" s="441"/>
      <c r="BH4385" s="441"/>
      <c r="BI4385" s="441"/>
      <c r="BJ4385" s="441"/>
      <c r="BK4385" s="441"/>
    </row>
    <row r="4386" spans="1:63" x14ac:dyDescent="0.25">
      <c r="A4386" s="443"/>
      <c r="B4386" s="438"/>
      <c r="C4386" s="441"/>
      <c r="D4386" s="441"/>
      <c r="E4386" s="441"/>
      <c r="I4386" s="442"/>
      <c r="Q4386" s="443"/>
      <c r="S4386" s="443"/>
      <c r="T4386" s="441"/>
      <c r="U4386" s="444"/>
      <c r="V4386" s="438"/>
      <c r="W4386" s="443"/>
      <c r="X4386" s="443"/>
      <c r="Y4386" s="441"/>
      <c r="Z4386" s="445"/>
      <c r="AA4386" s="441"/>
      <c r="AB4386" s="443"/>
      <c r="AC4386" s="441"/>
      <c r="AD4386" s="444"/>
      <c r="AG4386" s="441"/>
      <c r="AH4386" s="441"/>
      <c r="AI4386" s="443"/>
      <c r="AL4386" s="441"/>
      <c r="AN4386" s="441"/>
      <c r="AO4386" s="443"/>
      <c r="AP4386" s="441"/>
      <c r="AQ4386" s="441"/>
      <c r="AR4386" s="441"/>
      <c r="AS4386" s="441"/>
      <c r="AT4386" s="441"/>
      <c r="AU4386" s="441"/>
      <c r="AV4386" s="443"/>
      <c r="AW4386" s="442"/>
      <c r="AY4386" s="441"/>
      <c r="BC4386" s="441"/>
      <c r="BD4386" s="441"/>
      <c r="BE4386" s="441"/>
      <c r="BF4386" s="441"/>
      <c r="BG4386" s="441"/>
      <c r="BH4386" s="441"/>
      <c r="BI4386" s="441"/>
      <c r="BJ4386" s="441"/>
      <c r="BK4386" s="441"/>
    </row>
    <row r="4387" spans="1:63" x14ac:dyDescent="0.25">
      <c r="A4387" s="443"/>
      <c r="B4387" s="438"/>
      <c r="C4387" s="441"/>
      <c r="D4387" s="441"/>
      <c r="E4387" s="441"/>
      <c r="I4387" s="442"/>
      <c r="Q4387" s="443"/>
      <c r="S4387" s="443"/>
      <c r="T4387" s="441"/>
      <c r="U4387" s="444"/>
      <c r="V4387" s="438"/>
      <c r="W4387" s="443"/>
      <c r="X4387" s="443"/>
      <c r="Y4387" s="441"/>
      <c r="Z4387" s="445"/>
      <c r="AA4387" s="441"/>
      <c r="AB4387" s="443"/>
      <c r="AC4387" s="441"/>
      <c r="AD4387" s="444"/>
      <c r="AG4387" s="441"/>
      <c r="AH4387" s="441"/>
      <c r="AI4387" s="443"/>
      <c r="AL4387" s="441"/>
      <c r="AN4387" s="441"/>
      <c r="AO4387" s="443"/>
      <c r="AP4387" s="441"/>
      <c r="AQ4387" s="441"/>
      <c r="AR4387" s="441"/>
      <c r="AS4387" s="441"/>
      <c r="AT4387" s="441"/>
      <c r="AU4387" s="441"/>
      <c r="AV4387" s="443"/>
      <c r="AW4387" s="442"/>
      <c r="AY4387" s="441"/>
      <c r="BC4387" s="441"/>
      <c r="BD4387" s="441"/>
      <c r="BE4387" s="441"/>
      <c r="BF4387" s="441"/>
      <c r="BG4387" s="441"/>
      <c r="BH4387" s="441"/>
      <c r="BI4387" s="441"/>
      <c r="BJ4387" s="441"/>
      <c r="BK4387" s="441"/>
    </row>
    <row r="4388" spans="1:63" x14ac:dyDescent="0.25">
      <c r="A4388" s="443"/>
      <c r="B4388" s="438"/>
      <c r="C4388" s="441"/>
      <c r="D4388" s="441"/>
      <c r="E4388" s="441"/>
      <c r="I4388" s="442"/>
      <c r="Q4388" s="443"/>
      <c r="S4388" s="443"/>
      <c r="T4388" s="441"/>
      <c r="U4388" s="444"/>
      <c r="V4388" s="438"/>
      <c r="W4388" s="443"/>
      <c r="X4388" s="443"/>
      <c r="Y4388" s="441"/>
      <c r="Z4388" s="445"/>
      <c r="AA4388" s="441"/>
      <c r="AB4388" s="443"/>
      <c r="AC4388" s="441"/>
      <c r="AD4388" s="444"/>
      <c r="AG4388" s="441"/>
      <c r="AH4388" s="441"/>
      <c r="AI4388" s="443"/>
      <c r="AL4388" s="441"/>
      <c r="AN4388" s="441"/>
      <c r="AO4388" s="443"/>
      <c r="AP4388" s="441"/>
      <c r="AQ4388" s="441"/>
      <c r="AR4388" s="441"/>
      <c r="AS4388" s="441"/>
      <c r="AT4388" s="441"/>
      <c r="AU4388" s="441"/>
      <c r="AV4388" s="443"/>
      <c r="AW4388" s="442"/>
      <c r="AY4388" s="441"/>
      <c r="BC4388" s="441"/>
      <c r="BD4388" s="441"/>
      <c r="BE4388" s="441"/>
      <c r="BF4388" s="441"/>
      <c r="BG4388" s="441"/>
      <c r="BH4388" s="441"/>
      <c r="BI4388" s="441"/>
      <c r="BJ4388" s="441"/>
      <c r="BK4388" s="441"/>
    </row>
    <row r="4389" spans="1:63" x14ac:dyDescent="0.25">
      <c r="A4389" s="443"/>
      <c r="B4389" s="438"/>
      <c r="C4389" s="441"/>
      <c r="D4389" s="441"/>
      <c r="E4389" s="441"/>
      <c r="I4389" s="442"/>
      <c r="Q4389" s="443"/>
      <c r="S4389" s="443"/>
      <c r="T4389" s="441"/>
      <c r="U4389" s="444"/>
      <c r="V4389" s="438"/>
      <c r="W4389" s="443"/>
      <c r="X4389" s="443"/>
      <c r="Y4389" s="441"/>
      <c r="Z4389" s="445"/>
      <c r="AA4389" s="441"/>
      <c r="AB4389" s="443"/>
      <c r="AC4389" s="441"/>
      <c r="AD4389" s="444"/>
      <c r="AG4389" s="441"/>
      <c r="AH4389" s="441"/>
      <c r="AI4389" s="443"/>
      <c r="AL4389" s="441"/>
      <c r="AN4389" s="441"/>
      <c r="AO4389" s="443"/>
      <c r="AP4389" s="441"/>
      <c r="AQ4389" s="441"/>
      <c r="AR4389" s="441"/>
      <c r="AS4389" s="441"/>
      <c r="AT4389" s="441"/>
      <c r="AU4389" s="441"/>
      <c r="AV4389" s="443"/>
      <c r="AW4389" s="442"/>
      <c r="AY4389" s="441"/>
      <c r="BC4389" s="441"/>
      <c r="BD4389" s="441"/>
      <c r="BE4389" s="441"/>
      <c r="BF4389" s="441"/>
      <c r="BG4389" s="441"/>
      <c r="BH4389" s="441"/>
      <c r="BI4389" s="441"/>
      <c r="BJ4389" s="441"/>
      <c r="BK4389" s="441"/>
    </row>
    <row r="4390" spans="1:63" x14ac:dyDescent="0.25">
      <c r="A4390" s="443"/>
      <c r="B4390" s="438"/>
      <c r="C4390" s="441"/>
      <c r="D4390" s="441"/>
      <c r="E4390" s="441"/>
      <c r="I4390" s="442"/>
      <c r="Q4390" s="443"/>
      <c r="S4390" s="443"/>
      <c r="T4390" s="441"/>
      <c r="U4390" s="444"/>
      <c r="V4390" s="438"/>
      <c r="W4390" s="443"/>
      <c r="X4390" s="443"/>
      <c r="Y4390" s="441"/>
      <c r="Z4390" s="445"/>
      <c r="AA4390" s="441"/>
      <c r="AB4390" s="443"/>
      <c r="AC4390" s="441"/>
      <c r="AD4390" s="444"/>
      <c r="AG4390" s="441"/>
      <c r="AH4390" s="441"/>
      <c r="AI4390" s="443"/>
      <c r="AL4390" s="441"/>
      <c r="AN4390" s="441"/>
      <c r="AO4390" s="443"/>
      <c r="AP4390" s="441"/>
      <c r="AQ4390" s="441"/>
      <c r="AR4390" s="441"/>
      <c r="AS4390" s="441"/>
      <c r="AT4390" s="441"/>
      <c r="AU4390" s="441"/>
      <c r="AV4390" s="443"/>
      <c r="AW4390" s="442"/>
      <c r="AY4390" s="441"/>
      <c r="BC4390" s="441"/>
      <c r="BD4390" s="441"/>
      <c r="BE4390" s="441"/>
      <c r="BF4390" s="441"/>
      <c r="BG4390" s="441"/>
      <c r="BH4390" s="441"/>
      <c r="BI4390" s="441"/>
      <c r="BJ4390" s="441"/>
      <c r="BK4390" s="441"/>
    </row>
    <row r="4391" spans="1:63" x14ac:dyDescent="0.25">
      <c r="A4391" s="443"/>
      <c r="B4391" s="438"/>
      <c r="C4391" s="441"/>
      <c r="D4391" s="441"/>
      <c r="E4391" s="441"/>
      <c r="I4391" s="442"/>
      <c r="Q4391" s="443"/>
      <c r="S4391" s="443"/>
      <c r="T4391" s="441"/>
      <c r="U4391" s="444"/>
      <c r="V4391" s="438"/>
      <c r="W4391" s="443"/>
      <c r="X4391" s="443"/>
      <c r="Y4391" s="441"/>
      <c r="Z4391" s="445"/>
      <c r="AA4391" s="441"/>
      <c r="AB4391" s="443"/>
      <c r="AC4391" s="441"/>
      <c r="AD4391" s="444"/>
      <c r="AG4391" s="441"/>
      <c r="AH4391" s="441"/>
      <c r="AI4391" s="443"/>
      <c r="AL4391" s="441"/>
      <c r="AN4391" s="441"/>
      <c r="AO4391" s="443"/>
      <c r="AP4391" s="441"/>
      <c r="AQ4391" s="441"/>
      <c r="AR4391" s="441"/>
      <c r="AS4391" s="441"/>
      <c r="AT4391" s="441"/>
      <c r="AU4391" s="441"/>
      <c r="AV4391" s="443"/>
      <c r="AW4391" s="442"/>
      <c r="AY4391" s="441"/>
      <c r="BC4391" s="441"/>
      <c r="BD4391" s="441"/>
      <c r="BE4391" s="441"/>
      <c r="BF4391" s="441"/>
      <c r="BG4391" s="441"/>
      <c r="BH4391" s="441"/>
      <c r="BI4391" s="441"/>
      <c r="BJ4391" s="441"/>
      <c r="BK4391" s="441"/>
    </row>
    <row r="4392" spans="1:63" x14ac:dyDescent="0.25">
      <c r="A4392" s="443"/>
      <c r="B4392" s="438"/>
      <c r="C4392" s="441"/>
      <c r="D4392" s="441"/>
      <c r="E4392" s="441"/>
      <c r="I4392" s="442"/>
      <c r="Q4392" s="443"/>
      <c r="S4392" s="443"/>
      <c r="T4392" s="441"/>
      <c r="U4392" s="444"/>
      <c r="V4392" s="438"/>
      <c r="W4392" s="443"/>
      <c r="X4392" s="443"/>
      <c r="Y4392" s="441"/>
      <c r="Z4392" s="445"/>
      <c r="AA4392" s="441"/>
      <c r="AB4392" s="443"/>
      <c r="AC4392" s="441"/>
      <c r="AD4392" s="444"/>
      <c r="AG4392" s="441"/>
      <c r="AH4392" s="441"/>
      <c r="AI4392" s="443"/>
      <c r="AL4392" s="441"/>
      <c r="AN4392" s="441"/>
      <c r="AO4392" s="443"/>
      <c r="AP4392" s="441"/>
      <c r="AQ4392" s="441"/>
      <c r="AR4392" s="441"/>
      <c r="AS4392" s="441"/>
      <c r="AT4392" s="441"/>
      <c r="AU4392" s="441"/>
      <c r="AV4392" s="443"/>
      <c r="AW4392" s="442"/>
      <c r="AY4392" s="441"/>
      <c r="BC4392" s="441"/>
      <c r="BD4392" s="441"/>
      <c r="BE4392" s="441"/>
      <c r="BF4392" s="441"/>
      <c r="BG4392" s="441"/>
      <c r="BH4392" s="441"/>
      <c r="BI4392" s="441"/>
      <c r="BJ4392" s="441"/>
      <c r="BK4392" s="441"/>
    </row>
    <row r="4393" spans="1:63" x14ac:dyDescent="0.25">
      <c r="A4393" s="443"/>
      <c r="B4393" s="438"/>
      <c r="C4393" s="441"/>
      <c r="D4393" s="441"/>
      <c r="E4393" s="441"/>
      <c r="I4393" s="442"/>
      <c r="Q4393" s="443"/>
      <c r="S4393" s="443"/>
      <c r="T4393" s="441"/>
      <c r="U4393" s="444"/>
      <c r="V4393" s="438"/>
      <c r="W4393" s="443"/>
      <c r="X4393" s="443"/>
      <c r="Y4393" s="441"/>
      <c r="Z4393" s="445"/>
      <c r="AA4393" s="441"/>
      <c r="AB4393" s="443"/>
      <c r="AC4393" s="441"/>
      <c r="AD4393" s="444"/>
      <c r="AG4393" s="441"/>
      <c r="AH4393" s="441"/>
      <c r="AI4393" s="443"/>
      <c r="AL4393" s="441"/>
      <c r="AN4393" s="441"/>
      <c r="AO4393" s="443"/>
      <c r="AP4393" s="441"/>
      <c r="AQ4393" s="441"/>
      <c r="AR4393" s="441"/>
      <c r="AS4393" s="441"/>
      <c r="AT4393" s="441"/>
      <c r="AU4393" s="441"/>
      <c r="AV4393" s="443"/>
      <c r="AW4393" s="442"/>
      <c r="AY4393" s="441"/>
      <c r="BC4393" s="441"/>
      <c r="BD4393" s="441"/>
      <c r="BE4393" s="441"/>
      <c r="BF4393" s="441"/>
      <c r="BG4393" s="441"/>
      <c r="BH4393" s="441"/>
      <c r="BI4393" s="441"/>
      <c r="BJ4393" s="441"/>
      <c r="BK4393" s="441"/>
    </row>
    <row r="4394" spans="1:63" x14ac:dyDescent="0.25">
      <c r="A4394" s="443"/>
      <c r="B4394" s="438"/>
      <c r="C4394" s="441"/>
      <c r="D4394" s="441"/>
      <c r="E4394" s="441"/>
      <c r="I4394" s="442"/>
      <c r="Q4394" s="443"/>
      <c r="S4394" s="443"/>
      <c r="T4394" s="441"/>
      <c r="U4394" s="444"/>
      <c r="V4394" s="438"/>
      <c r="W4394" s="443"/>
      <c r="X4394" s="443"/>
      <c r="Y4394" s="441"/>
      <c r="Z4394" s="445"/>
      <c r="AA4394" s="441"/>
      <c r="AB4394" s="443"/>
      <c r="AC4394" s="441"/>
      <c r="AD4394" s="444"/>
      <c r="AG4394" s="441"/>
      <c r="AH4394" s="441"/>
      <c r="AI4394" s="443"/>
      <c r="AL4394" s="441"/>
      <c r="AN4394" s="441"/>
      <c r="AO4394" s="443"/>
      <c r="AP4394" s="441"/>
      <c r="AQ4394" s="441"/>
      <c r="AR4394" s="441"/>
      <c r="AS4394" s="441"/>
      <c r="AT4394" s="441"/>
      <c r="AU4394" s="441"/>
      <c r="AV4394" s="443"/>
      <c r="AW4394" s="442"/>
      <c r="AY4394" s="441"/>
      <c r="BC4394" s="441"/>
      <c r="BD4394" s="441"/>
      <c r="BE4394" s="441"/>
      <c r="BF4394" s="441"/>
      <c r="BG4394" s="441"/>
      <c r="BH4394" s="441"/>
      <c r="BI4394" s="441"/>
      <c r="BJ4394" s="441"/>
      <c r="BK4394" s="441"/>
    </row>
    <row r="4395" spans="1:63" x14ac:dyDescent="0.25">
      <c r="A4395" s="443"/>
      <c r="B4395" s="438"/>
      <c r="C4395" s="441"/>
      <c r="D4395" s="441"/>
      <c r="E4395" s="441"/>
      <c r="I4395" s="442"/>
      <c r="Q4395" s="443"/>
      <c r="S4395" s="443"/>
      <c r="T4395" s="441"/>
      <c r="U4395" s="444"/>
      <c r="V4395" s="438"/>
      <c r="W4395" s="443"/>
      <c r="X4395" s="443"/>
      <c r="Y4395" s="441"/>
      <c r="Z4395" s="445"/>
      <c r="AA4395" s="441"/>
      <c r="AB4395" s="443"/>
      <c r="AC4395" s="441"/>
      <c r="AD4395" s="444"/>
      <c r="AG4395" s="441"/>
      <c r="AH4395" s="441"/>
      <c r="AI4395" s="443"/>
      <c r="AL4395" s="441"/>
      <c r="AN4395" s="441"/>
      <c r="AO4395" s="443"/>
      <c r="AP4395" s="441"/>
      <c r="AQ4395" s="441"/>
      <c r="AR4395" s="441"/>
      <c r="AS4395" s="441"/>
      <c r="AT4395" s="441"/>
      <c r="AU4395" s="441"/>
      <c r="AV4395" s="443"/>
      <c r="AW4395" s="442"/>
      <c r="AY4395" s="441"/>
      <c r="BC4395" s="441"/>
      <c r="BD4395" s="441"/>
      <c r="BE4395" s="441"/>
      <c r="BF4395" s="441"/>
      <c r="BG4395" s="441"/>
      <c r="BH4395" s="441"/>
      <c r="BI4395" s="441"/>
      <c r="BJ4395" s="441"/>
      <c r="BK4395" s="441"/>
    </row>
    <row r="4396" spans="1:63" x14ac:dyDescent="0.25">
      <c r="A4396" s="443"/>
      <c r="B4396" s="438"/>
      <c r="C4396" s="441"/>
      <c r="D4396" s="441"/>
      <c r="E4396" s="441"/>
      <c r="I4396" s="442"/>
      <c r="Q4396" s="443"/>
      <c r="S4396" s="443"/>
      <c r="T4396" s="441"/>
      <c r="U4396" s="444"/>
      <c r="V4396" s="438"/>
      <c r="W4396" s="443"/>
      <c r="X4396" s="443"/>
      <c r="Y4396" s="441"/>
      <c r="Z4396" s="445"/>
      <c r="AA4396" s="441"/>
      <c r="AB4396" s="443"/>
      <c r="AC4396" s="441"/>
      <c r="AD4396" s="444"/>
      <c r="AG4396" s="441"/>
      <c r="AH4396" s="441"/>
      <c r="AI4396" s="443"/>
      <c r="AL4396" s="441"/>
      <c r="AN4396" s="441"/>
      <c r="AO4396" s="443"/>
      <c r="AP4396" s="441"/>
      <c r="AQ4396" s="441"/>
      <c r="AR4396" s="441"/>
      <c r="AS4396" s="441"/>
      <c r="AT4396" s="441"/>
      <c r="AU4396" s="441"/>
      <c r="AV4396" s="443"/>
      <c r="AW4396" s="442"/>
      <c r="AY4396" s="441"/>
      <c r="BC4396" s="441"/>
      <c r="BD4396" s="441"/>
      <c r="BE4396" s="441"/>
      <c r="BF4396" s="441"/>
      <c r="BG4396" s="441"/>
      <c r="BH4396" s="441"/>
      <c r="BI4396" s="441"/>
      <c r="BJ4396" s="441"/>
      <c r="BK4396" s="441"/>
    </row>
    <row r="4397" spans="1:63" x14ac:dyDescent="0.25">
      <c r="A4397" s="443"/>
      <c r="B4397" s="438"/>
      <c r="C4397" s="441"/>
      <c r="D4397" s="441"/>
      <c r="E4397" s="441"/>
      <c r="I4397" s="442"/>
      <c r="Q4397" s="443"/>
      <c r="S4397" s="443"/>
      <c r="T4397" s="441"/>
      <c r="U4397" s="444"/>
      <c r="V4397" s="438"/>
      <c r="W4397" s="443"/>
      <c r="X4397" s="443"/>
      <c r="Y4397" s="441"/>
      <c r="Z4397" s="445"/>
      <c r="AA4397" s="441"/>
      <c r="AB4397" s="443"/>
      <c r="AC4397" s="441"/>
      <c r="AD4397" s="444"/>
      <c r="AG4397" s="441"/>
      <c r="AH4397" s="441"/>
      <c r="AI4397" s="443"/>
      <c r="AL4397" s="441"/>
      <c r="AN4397" s="441"/>
      <c r="AO4397" s="443"/>
      <c r="AP4397" s="441"/>
      <c r="AQ4397" s="441"/>
      <c r="AR4397" s="441"/>
      <c r="AS4397" s="441"/>
      <c r="AT4397" s="441"/>
      <c r="AU4397" s="441"/>
      <c r="AV4397" s="443"/>
      <c r="AW4397" s="442"/>
      <c r="AY4397" s="441"/>
      <c r="BC4397" s="441"/>
      <c r="BD4397" s="441"/>
      <c r="BE4397" s="441"/>
      <c r="BF4397" s="441"/>
      <c r="BG4397" s="441"/>
      <c r="BH4397" s="441"/>
      <c r="BI4397" s="441"/>
      <c r="BJ4397" s="441"/>
      <c r="BK4397" s="441"/>
    </row>
    <row r="4398" spans="1:63" x14ac:dyDescent="0.25">
      <c r="A4398" s="443"/>
      <c r="B4398" s="438"/>
      <c r="C4398" s="441"/>
      <c r="D4398" s="441"/>
      <c r="E4398" s="441"/>
      <c r="I4398" s="442"/>
      <c r="Q4398" s="443"/>
      <c r="S4398" s="443"/>
      <c r="T4398" s="441"/>
      <c r="U4398" s="444"/>
      <c r="V4398" s="438"/>
      <c r="W4398" s="443"/>
      <c r="X4398" s="443"/>
      <c r="Y4398" s="441"/>
      <c r="Z4398" s="445"/>
      <c r="AA4398" s="441"/>
      <c r="AB4398" s="443"/>
      <c r="AC4398" s="441"/>
      <c r="AD4398" s="444"/>
      <c r="AG4398" s="441"/>
      <c r="AH4398" s="441"/>
      <c r="AI4398" s="443"/>
      <c r="AL4398" s="441"/>
      <c r="AN4398" s="441"/>
      <c r="AO4398" s="443"/>
      <c r="AP4398" s="441"/>
      <c r="AQ4398" s="441"/>
      <c r="AR4398" s="441"/>
      <c r="AS4398" s="441"/>
      <c r="AT4398" s="441"/>
      <c r="AU4398" s="441"/>
      <c r="AV4398" s="443"/>
      <c r="AW4398" s="442"/>
      <c r="AY4398" s="441"/>
      <c r="BC4398" s="441"/>
      <c r="BD4398" s="441"/>
      <c r="BE4398" s="441"/>
      <c r="BF4398" s="441"/>
      <c r="BG4398" s="441"/>
      <c r="BH4398" s="441"/>
      <c r="BI4398" s="441"/>
      <c r="BJ4398" s="441"/>
      <c r="BK4398" s="441"/>
    </row>
    <row r="4399" spans="1:63" x14ac:dyDescent="0.25">
      <c r="A4399" s="443"/>
      <c r="B4399" s="438"/>
      <c r="C4399" s="441"/>
      <c r="D4399" s="441"/>
      <c r="E4399" s="441"/>
      <c r="I4399" s="442"/>
      <c r="Q4399" s="443"/>
      <c r="S4399" s="443"/>
      <c r="T4399" s="441"/>
      <c r="U4399" s="444"/>
      <c r="V4399" s="438"/>
      <c r="W4399" s="443"/>
      <c r="X4399" s="443"/>
      <c r="Y4399" s="441"/>
      <c r="Z4399" s="445"/>
      <c r="AA4399" s="441"/>
      <c r="AB4399" s="443"/>
      <c r="AC4399" s="441"/>
      <c r="AD4399" s="444"/>
      <c r="AG4399" s="441"/>
      <c r="AH4399" s="441"/>
      <c r="AI4399" s="443"/>
      <c r="AL4399" s="441"/>
      <c r="AN4399" s="441"/>
      <c r="AO4399" s="443"/>
      <c r="AP4399" s="441"/>
      <c r="AQ4399" s="441"/>
      <c r="AR4399" s="441"/>
      <c r="AS4399" s="441"/>
      <c r="AT4399" s="441"/>
      <c r="AU4399" s="441"/>
      <c r="AV4399" s="443"/>
      <c r="AW4399" s="442"/>
      <c r="AY4399" s="441"/>
      <c r="BC4399" s="441"/>
      <c r="BD4399" s="441"/>
      <c r="BE4399" s="441"/>
      <c r="BF4399" s="441"/>
      <c r="BG4399" s="441"/>
      <c r="BH4399" s="441"/>
      <c r="BI4399" s="441"/>
      <c r="BJ4399" s="441"/>
      <c r="BK4399" s="441"/>
    </row>
    <row r="4400" spans="1:63" x14ac:dyDescent="0.25">
      <c r="A4400" s="443"/>
      <c r="B4400" s="438"/>
      <c r="C4400" s="441"/>
      <c r="D4400" s="441"/>
      <c r="E4400" s="441"/>
      <c r="I4400" s="442"/>
      <c r="Q4400" s="443"/>
      <c r="S4400" s="443"/>
      <c r="T4400" s="441"/>
      <c r="U4400" s="444"/>
      <c r="V4400" s="438"/>
      <c r="W4400" s="443"/>
      <c r="X4400" s="443"/>
      <c r="Y4400" s="441"/>
      <c r="Z4400" s="445"/>
      <c r="AA4400" s="441"/>
      <c r="AB4400" s="443"/>
      <c r="AC4400" s="441"/>
      <c r="AD4400" s="444"/>
      <c r="AG4400" s="441"/>
      <c r="AH4400" s="441"/>
      <c r="AI4400" s="443"/>
      <c r="AL4400" s="441"/>
      <c r="AN4400" s="441"/>
      <c r="AO4400" s="443"/>
      <c r="AP4400" s="441"/>
      <c r="AQ4400" s="441"/>
      <c r="AR4400" s="441"/>
      <c r="AS4400" s="441"/>
      <c r="AT4400" s="441"/>
      <c r="AU4400" s="441"/>
      <c r="AV4400" s="443"/>
      <c r="AW4400" s="442"/>
      <c r="AY4400" s="441"/>
      <c r="BC4400" s="441"/>
      <c r="BD4400" s="441"/>
      <c r="BE4400" s="441"/>
      <c r="BF4400" s="441"/>
      <c r="BG4400" s="441"/>
      <c r="BH4400" s="441"/>
      <c r="BI4400" s="441"/>
      <c r="BJ4400" s="441"/>
      <c r="BK4400" s="441"/>
    </row>
    <row r="4401" spans="1:63" x14ac:dyDescent="0.25">
      <c r="A4401" s="443"/>
      <c r="B4401" s="438"/>
      <c r="C4401" s="441"/>
      <c r="D4401" s="441"/>
      <c r="E4401" s="441"/>
      <c r="I4401" s="442"/>
      <c r="Q4401" s="443"/>
      <c r="S4401" s="443"/>
      <c r="T4401" s="441"/>
      <c r="U4401" s="444"/>
      <c r="V4401" s="438"/>
      <c r="W4401" s="443"/>
      <c r="X4401" s="443"/>
      <c r="Y4401" s="441"/>
      <c r="Z4401" s="445"/>
      <c r="AA4401" s="441"/>
      <c r="AB4401" s="443"/>
      <c r="AC4401" s="441"/>
      <c r="AD4401" s="444"/>
      <c r="AG4401" s="441"/>
      <c r="AH4401" s="441"/>
      <c r="AI4401" s="443"/>
      <c r="AL4401" s="441"/>
      <c r="AN4401" s="441"/>
      <c r="AO4401" s="443"/>
      <c r="AP4401" s="441"/>
      <c r="AQ4401" s="441"/>
      <c r="AR4401" s="441"/>
      <c r="AS4401" s="441"/>
      <c r="AT4401" s="441"/>
      <c r="AU4401" s="441"/>
      <c r="AV4401" s="443"/>
      <c r="AW4401" s="442"/>
      <c r="AY4401" s="441"/>
      <c r="BC4401" s="441"/>
      <c r="BD4401" s="441"/>
      <c r="BE4401" s="441"/>
      <c r="BF4401" s="441"/>
      <c r="BG4401" s="441"/>
      <c r="BH4401" s="441"/>
      <c r="BI4401" s="441"/>
      <c r="BJ4401" s="441"/>
      <c r="BK4401" s="441"/>
    </row>
    <row r="4402" spans="1:63" x14ac:dyDescent="0.25">
      <c r="A4402" s="443"/>
      <c r="B4402" s="438"/>
      <c r="C4402" s="441"/>
      <c r="D4402" s="441"/>
      <c r="E4402" s="441"/>
      <c r="I4402" s="442"/>
      <c r="Q4402" s="443"/>
      <c r="S4402" s="443"/>
      <c r="T4402" s="441"/>
      <c r="U4402" s="444"/>
      <c r="V4402" s="438"/>
      <c r="W4402" s="443"/>
      <c r="X4402" s="443"/>
      <c r="Y4402" s="441"/>
      <c r="Z4402" s="445"/>
      <c r="AA4402" s="441"/>
      <c r="AB4402" s="443"/>
      <c r="AC4402" s="441"/>
      <c r="AD4402" s="444"/>
      <c r="AG4402" s="441"/>
      <c r="AH4402" s="441"/>
      <c r="AI4402" s="443"/>
      <c r="AL4402" s="441"/>
      <c r="AN4402" s="441"/>
      <c r="AO4402" s="443"/>
      <c r="AP4402" s="441"/>
      <c r="AQ4402" s="441"/>
      <c r="AR4402" s="441"/>
      <c r="AS4402" s="441"/>
      <c r="AT4402" s="441"/>
      <c r="AU4402" s="441"/>
      <c r="AV4402" s="443"/>
      <c r="AW4402" s="442"/>
      <c r="AY4402" s="441"/>
      <c r="BC4402" s="441"/>
      <c r="BD4402" s="441"/>
      <c r="BE4402" s="441"/>
      <c r="BF4402" s="441"/>
      <c r="BG4402" s="441"/>
      <c r="BH4402" s="441"/>
      <c r="BI4402" s="441"/>
      <c r="BJ4402" s="441"/>
      <c r="BK4402" s="441"/>
    </row>
    <row r="4403" spans="1:63" x14ac:dyDescent="0.25">
      <c r="A4403" s="443"/>
      <c r="B4403" s="438"/>
      <c r="C4403" s="441"/>
      <c r="D4403" s="441"/>
      <c r="E4403" s="441"/>
      <c r="I4403" s="442"/>
      <c r="Q4403" s="443"/>
      <c r="S4403" s="443"/>
      <c r="T4403" s="441"/>
      <c r="U4403" s="444"/>
      <c r="V4403" s="438"/>
      <c r="W4403" s="443"/>
      <c r="X4403" s="443"/>
      <c r="Y4403" s="441"/>
      <c r="Z4403" s="445"/>
      <c r="AA4403" s="441"/>
      <c r="AB4403" s="443"/>
      <c r="AC4403" s="441"/>
      <c r="AD4403" s="444"/>
      <c r="AG4403" s="441"/>
      <c r="AH4403" s="441"/>
      <c r="AI4403" s="443"/>
      <c r="AL4403" s="441"/>
      <c r="AN4403" s="441"/>
      <c r="AO4403" s="443"/>
      <c r="AP4403" s="441"/>
      <c r="AQ4403" s="441"/>
      <c r="AR4403" s="441"/>
      <c r="AS4403" s="441"/>
      <c r="AT4403" s="441"/>
      <c r="AU4403" s="441"/>
      <c r="AV4403" s="443"/>
      <c r="AW4403" s="442"/>
      <c r="AY4403" s="441"/>
      <c r="BC4403" s="441"/>
      <c r="BD4403" s="441"/>
      <c r="BE4403" s="441"/>
      <c r="BF4403" s="441"/>
      <c r="BG4403" s="441"/>
      <c r="BH4403" s="441"/>
      <c r="BI4403" s="441"/>
      <c r="BJ4403" s="441"/>
      <c r="BK4403" s="441"/>
    </row>
    <row r="4404" spans="1:63" x14ac:dyDescent="0.25">
      <c r="A4404" s="443"/>
      <c r="B4404" s="438"/>
      <c r="C4404" s="441"/>
      <c r="D4404" s="441"/>
      <c r="E4404" s="441"/>
      <c r="I4404" s="442"/>
      <c r="Q4404" s="443"/>
      <c r="S4404" s="443"/>
      <c r="T4404" s="441"/>
      <c r="U4404" s="444"/>
      <c r="V4404" s="438"/>
      <c r="W4404" s="443"/>
      <c r="X4404" s="443"/>
      <c r="Y4404" s="441"/>
      <c r="Z4404" s="445"/>
      <c r="AA4404" s="441"/>
      <c r="AB4404" s="443"/>
      <c r="AC4404" s="441"/>
      <c r="AD4404" s="444"/>
      <c r="AG4404" s="441"/>
      <c r="AH4404" s="441"/>
      <c r="AI4404" s="443"/>
      <c r="AL4404" s="441"/>
      <c r="AN4404" s="441"/>
      <c r="AO4404" s="443"/>
      <c r="AP4404" s="441"/>
      <c r="AQ4404" s="441"/>
      <c r="AR4404" s="441"/>
      <c r="AS4404" s="441"/>
      <c r="AT4404" s="441"/>
      <c r="AU4404" s="441"/>
      <c r="AV4404" s="443"/>
      <c r="AW4404" s="442"/>
      <c r="AY4404" s="441"/>
      <c r="BC4404" s="441"/>
      <c r="BD4404" s="441"/>
      <c r="BE4404" s="441"/>
      <c r="BF4404" s="441"/>
      <c r="BG4404" s="441"/>
      <c r="BH4404" s="441"/>
      <c r="BI4404" s="441"/>
      <c r="BJ4404" s="441"/>
      <c r="BK4404" s="441"/>
    </row>
    <row r="4405" spans="1:63" x14ac:dyDescent="0.25">
      <c r="A4405" s="443"/>
      <c r="B4405" s="438"/>
      <c r="C4405" s="441"/>
      <c r="D4405" s="441"/>
      <c r="E4405" s="441"/>
      <c r="I4405" s="442"/>
      <c r="Q4405" s="443"/>
      <c r="S4405" s="443"/>
      <c r="T4405" s="441"/>
      <c r="U4405" s="444"/>
      <c r="V4405" s="438"/>
      <c r="W4405" s="443"/>
      <c r="X4405" s="443"/>
      <c r="Y4405" s="441"/>
      <c r="Z4405" s="445"/>
      <c r="AA4405" s="441"/>
      <c r="AB4405" s="443"/>
      <c r="AC4405" s="441"/>
      <c r="AD4405" s="444"/>
      <c r="AG4405" s="441"/>
      <c r="AH4405" s="441"/>
      <c r="AI4405" s="443"/>
      <c r="AL4405" s="441"/>
      <c r="AN4405" s="441"/>
      <c r="AO4405" s="443"/>
      <c r="AP4405" s="441"/>
      <c r="AQ4405" s="441"/>
      <c r="AR4405" s="441"/>
      <c r="AS4405" s="441"/>
      <c r="AT4405" s="441"/>
      <c r="AU4405" s="441"/>
      <c r="AV4405" s="443"/>
      <c r="AW4405" s="442"/>
      <c r="AY4405" s="441"/>
      <c r="BC4405" s="441"/>
      <c r="BD4405" s="441"/>
      <c r="BE4405" s="441"/>
      <c r="BF4405" s="441"/>
      <c r="BG4405" s="441"/>
      <c r="BH4405" s="441"/>
      <c r="BI4405" s="441"/>
      <c r="BJ4405" s="441"/>
      <c r="BK4405" s="441"/>
    </row>
    <row r="4406" spans="1:63" x14ac:dyDescent="0.25">
      <c r="A4406" s="443"/>
      <c r="B4406" s="438"/>
      <c r="C4406" s="441"/>
      <c r="D4406" s="441"/>
      <c r="E4406" s="441"/>
      <c r="I4406" s="442"/>
      <c r="Q4406" s="443"/>
      <c r="S4406" s="443"/>
      <c r="T4406" s="441"/>
      <c r="U4406" s="444"/>
      <c r="V4406" s="438"/>
      <c r="W4406" s="443"/>
      <c r="X4406" s="443"/>
      <c r="Y4406" s="441"/>
      <c r="Z4406" s="445"/>
      <c r="AA4406" s="441"/>
      <c r="AB4406" s="443"/>
      <c r="AC4406" s="441"/>
      <c r="AD4406" s="444"/>
      <c r="AG4406" s="441"/>
      <c r="AH4406" s="441"/>
      <c r="AI4406" s="443"/>
      <c r="AL4406" s="441"/>
      <c r="AN4406" s="441"/>
      <c r="AO4406" s="443"/>
      <c r="AP4406" s="441"/>
      <c r="AQ4406" s="441"/>
      <c r="AR4406" s="441"/>
      <c r="AS4406" s="441"/>
      <c r="AT4406" s="441"/>
      <c r="AU4406" s="441"/>
      <c r="AV4406" s="443"/>
      <c r="AW4406" s="442"/>
      <c r="AY4406" s="441"/>
      <c r="BC4406" s="441"/>
      <c r="BD4406" s="441"/>
      <c r="BE4406" s="441"/>
      <c r="BF4406" s="441"/>
      <c r="BG4406" s="441"/>
      <c r="BH4406" s="441"/>
      <c r="BI4406" s="441"/>
      <c r="BJ4406" s="441"/>
      <c r="BK4406" s="441"/>
    </row>
    <row r="4407" spans="1:63" x14ac:dyDescent="0.25">
      <c r="A4407" s="443"/>
      <c r="B4407" s="438"/>
      <c r="C4407" s="441"/>
      <c r="D4407" s="441"/>
      <c r="E4407" s="441"/>
      <c r="I4407" s="442"/>
      <c r="Q4407" s="443"/>
      <c r="S4407" s="443"/>
      <c r="T4407" s="441"/>
      <c r="U4407" s="444"/>
      <c r="V4407" s="438"/>
      <c r="W4407" s="443"/>
      <c r="X4407" s="443"/>
      <c r="Y4407" s="441"/>
      <c r="Z4407" s="445"/>
      <c r="AA4407" s="441"/>
      <c r="AB4407" s="443"/>
      <c r="AC4407" s="441"/>
      <c r="AD4407" s="444"/>
      <c r="AG4407" s="441"/>
      <c r="AH4407" s="441"/>
      <c r="AI4407" s="443"/>
      <c r="AL4407" s="441"/>
      <c r="AN4407" s="441"/>
      <c r="AO4407" s="443"/>
      <c r="AP4407" s="441"/>
      <c r="AQ4407" s="441"/>
      <c r="AR4407" s="441"/>
      <c r="AS4407" s="441"/>
      <c r="AT4407" s="441"/>
      <c r="AU4407" s="441"/>
      <c r="AV4407" s="443"/>
      <c r="AW4407" s="442"/>
      <c r="AY4407" s="441"/>
      <c r="BC4407" s="441"/>
      <c r="BD4407" s="441"/>
      <c r="BE4407" s="441"/>
      <c r="BF4407" s="441"/>
      <c r="BG4407" s="441"/>
      <c r="BH4407" s="441"/>
      <c r="BI4407" s="441"/>
      <c r="BJ4407" s="441"/>
      <c r="BK4407" s="441"/>
    </row>
    <row r="4408" spans="1:63" x14ac:dyDescent="0.25">
      <c r="A4408" s="443"/>
      <c r="B4408" s="438"/>
      <c r="C4408" s="441"/>
      <c r="D4408" s="441"/>
      <c r="E4408" s="441"/>
      <c r="I4408" s="442"/>
      <c r="Q4408" s="443"/>
      <c r="S4408" s="443"/>
      <c r="T4408" s="441"/>
      <c r="U4408" s="444"/>
      <c r="V4408" s="438"/>
      <c r="W4408" s="443"/>
      <c r="X4408" s="443"/>
      <c r="Y4408" s="441"/>
      <c r="Z4408" s="445"/>
      <c r="AA4408" s="441"/>
      <c r="AB4408" s="443"/>
      <c r="AC4408" s="441"/>
      <c r="AD4408" s="444"/>
      <c r="AG4408" s="441"/>
      <c r="AH4408" s="441"/>
      <c r="AI4408" s="443"/>
      <c r="AL4408" s="441"/>
      <c r="AN4408" s="441"/>
      <c r="AO4408" s="443"/>
      <c r="AP4408" s="441"/>
      <c r="AQ4408" s="441"/>
      <c r="AR4408" s="441"/>
      <c r="AS4408" s="441"/>
      <c r="AT4408" s="441"/>
      <c r="AU4408" s="441"/>
      <c r="AV4408" s="443"/>
      <c r="AW4408" s="442"/>
      <c r="AY4408" s="441"/>
      <c r="BC4408" s="441"/>
      <c r="BD4408" s="441"/>
      <c r="BE4408" s="441"/>
      <c r="BF4408" s="441"/>
      <c r="BG4408" s="441"/>
      <c r="BH4408" s="441"/>
      <c r="BI4408" s="441"/>
      <c r="BJ4408" s="441"/>
      <c r="BK4408" s="441"/>
    </row>
    <row r="4409" spans="1:63" x14ac:dyDescent="0.25">
      <c r="A4409" s="443"/>
      <c r="B4409" s="438"/>
      <c r="C4409" s="441"/>
      <c r="D4409" s="441"/>
      <c r="E4409" s="441"/>
      <c r="I4409" s="442"/>
      <c r="Q4409" s="443"/>
      <c r="S4409" s="443"/>
      <c r="T4409" s="441"/>
      <c r="U4409" s="444"/>
      <c r="V4409" s="438"/>
      <c r="W4409" s="443"/>
      <c r="X4409" s="443"/>
      <c r="Y4409" s="441"/>
      <c r="Z4409" s="445"/>
      <c r="AA4409" s="441"/>
      <c r="AB4409" s="443"/>
      <c r="AC4409" s="441"/>
      <c r="AD4409" s="444"/>
      <c r="AG4409" s="441"/>
      <c r="AH4409" s="441"/>
      <c r="AI4409" s="443"/>
      <c r="AL4409" s="441"/>
      <c r="AN4409" s="441"/>
      <c r="AO4409" s="443"/>
      <c r="AP4409" s="441"/>
      <c r="AQ4409" s="441"/>
      <c r="AR4409" s="441"/>
      <c r="AS4409" s="441"/>
      <c r="AT4409" s="441"/>
      <c r="AU4409" s="441"/>
      <c r="AV4409" s="443"/>
      <c r="AW4409" s="442"/>
      <c r="AY4409" s="441"/>
      <c r="BC4409" s="441"/>
      <c r="BD4409" s="441"/>
      <c r="BE4409" s="441"/>
      <c r="BF4409" s="441"/>
      <c r="BG4409" s="441"/>
      <c r="BH4409" s="441"/>
      <c r="BI4409" s="441"/>
      <c r="BJ4409" s="441"/>
      <c r="BK4409" s="441"/>
    </row>
    <row r="4410" spans="1:63" x14ac:dyDescent="0.25">
      <c r="A4410" s="443"/>
      <c r="B4410" s="438"/>
      <c r="C4410" s="441"/>
      <c r="D4410" s="441"/>
      <c r="E4410" s="441"/>
      <c r="I4410" s="442"/>
      <c r="Q4410" s="443"/>
      <c r="S4410" s="443"/>
      <c r="T4410" s="441"/>
      <c r="U4410" s="444"/>
      <c r="V4410" s="438"/>
      <c r="W4410" s="443"/>
      <c r="X4410" s="443"/>
      <c r="Y4410" s="441"/>
      <c r="Z4410" s="445"/>
      <c r="AA4410" s="441"/>
      <c r="AB4410" s="443"/>
      <c r="AC4410" s="441"/>
      <c r="AD4410" s="444"/>
      <c r="AG4410" s="441"/>
      <c r="AH4410" s="441"/>
      <c r="AI4410" s="443"/>
      <c r="AL4410" s="441"/>
      <c r="AN4410" s="441"/>
      <c r="AO4410" s="443"/>
      <c r="AP4410" s="441"/>
      <c r="AQ4410" s="441"/>
      <c r="AR4410" s="441"/>
      <c r="AS4410" s="441"/>
      <c r="AT4410" s="441"/>
      <c r="AU4410" s="441"/>
      <c r="AV4410" s="443"/>
      <c r="AW4410" s="442"/>
      <c r="AY4410" s="441"/>
      <c r="BC4410" s="441"/>
      <c r="BD4410" s="441"/>
      <c r="BE4410" s="441"/>
      <c r="BF4410" s="441"/>
      <c r="BG4410" s="441"/>
      <c r="BH4410" s="441"/>
      <c r="BI4410" s="441"/>
      <c r="BJ4410" s="441"/>
      <c r="BK4410" s="441"/>
    </row>
    <row r="4411" spans="1:63" x14ac:dyDescent="0.25">
      <c r="A4411" s="443"/>
      <c r="B4411" s="438"/>
      <c r="C4411" s="441"/>
      <c r="D4411" s="441"/>
      <c r="E4411" s="441"/>
      <c r="I4411" s="442"/>
      <c r="Q4411" s="443"/>
      <c r="S4411" s="443"/>
      <c r="T4411" s="441"/>
      <c r="U4411" s="444"/>
      <c r="V4411" s="438"/>
      <c r="W4411" s="443"/>
      <c r="X4411" s="443"/>
      <c r="Y4411" s="441"/>
      <c r="Z4411" s="445"/>
      <c r="AA4411" s="441"/>
      <c r="AB4411" s="443"/>
      <c r="AC4411" s="441"/>
      <c r="AD4411" s="444"/>
      <c r="AG4411" s="441"/>
      <c r="AH4411" s="441"/>
      <c r="AI4411" s="443"/>
      <c r="AL4411" s="441"/>
      <c r="AN4411" s="441"/>
      <c r="AO4411" s="443"/>
      <c r="AP4411" s="441"/>
      <c r="AQ4411" s="441"/>
      <c r="AR4411" s="441"/>
      <c r="AS4411" s="441"/>
      <c r="AT4411" s="441"/>
      <c r="AU4411" s="441"/>
      <c r="AV4411" s="443"/>
      <c r="AW4411" s="442"/>
      <c r="AY4411" s="441"/>
      <c r="BC4411" s="441"/>
      <c r="BD4411" s="441"/>
      <c r="BE4411" s="441"/>
      <c r="BF4411" s="441"/>
      <c r="BG4411" s="441"/>
      <c r="BH4411" s="441"/>
      <c r="BI4411" s="441"/>
      <c r="BJ4411" s="441"/>
      <c r="BK4411" s="441"/>
    </row>
    <row r="4412" spans="1:63" x14ac:dyDescent="0.25">
      <c r="A4412" s="443"/>
      <c r="B4412" s="438"/>
      <c r="C4412" s="441"/>
      <c r="D4412" s="441"/>
      <c r="E4412" s="441"/>
      <c r="I4412" s="442"/>
      <c r="Q4412" s="443"/>
      <c r="S4412" s="443"/>
      <c r="T4412" s="441"/>
      <c r="U4412" s="444"/>
      <c r="V4412" s="438"/>
      <c r="W4412" s="443"/>
      <c r="X4412" s="443"/>
      <c r="Y4412" s="441"/>
      <c r="Z4412" s="445"/>
      <c r="AA4412" s="441"/>
      <c r="AB4412" s="443"/>
      <c r="AC4412" s="441"/>
      <c r="AD4412" s="444"/>
      <c r="AG4412" s="441"/>
      <c r="AH4412" s="441"/>
      <c r="AI4412" s="443"/>
      <c r="AL4412" s="441"/>
      <c r="AN4412" s="441"/>
      <c r="AO4412" s="443"/>
      <c r="AP4412" s="441"/>
      <c r="AQ4412" s="441"/>
      <c r="AR4412" s="441"/>
      <c r="AS4412" s="441"/>
      <c r="AT4412" s="441"/>
      <c r="AU4412" s="441"/>
      <c r="AV4412" s="443"/>
      <c r="AW4412" s="442"/>
      <c r="AY4412" s="441"/>
      <c r="BC4412" s="441"/>
      <c r="BD4412" s="441"/>
      <c r="BE4412" s="441"/>
      <c r="BF4412" s="441"/>
      <c r="BG4412" s="441"/>
      <c r="BH4412" s="441"/>
      <c r="BI4412" s="441"/>
      <c r="BJ4412" s="441"/>
      <c r="BK4412" s="441"/>
    </row>
    <row r="4413" spans="1:63" x14ac:dyDescent="0.25">
      <c r="A4413" s="443"/>
      <c r="B4413" s="438"/>
      <c r="C4413" s="441"/>
      <c r="D4413" s="441"/>
      <c r="E4413" s="441"/>
      <c r="I4413" s="442"/>
      <c r="Q4413" s="443"/>
      <c r="S4413" s="443"/>
      <c r="T4413" s="441"/>
      <c r="U4413" s="444"/>
      <c r="V4413" s="438"/>
      <c r="W4413" s="443"/>
      <c r="X4413" s="443"/>
      <c r="Y4413" s="441"/>
      <c r="Z4413" s="445"/>
      <c r="AA4413" s="441"/>
      <c r="AB4413" s="443"/>
      <c r="AC4413" s="441"/>
      <c r="AD4413" s="444"/>
      <c r="AG4413" s="441"/>
      <c r="AH4413" s="441"/>
      <c r="AI4413" s="443"/>
      <c r="AL4413" s="441"/>
      <c r="AN4413" s="441"/>
      <c r="AO4413" s="443"/>
      <c r="AP4413" s="441"/>
      <c r="AQ4413" s="441"/>
      <c r="AR4413" s="441"/>
      <c r="AS4413" s="441"/>
      <c r="AT4413" s="441"/>
      <c r="AU4413" s="441"/>
      <c r="AV4413" s="443"/>
      <c r="AW4413" s="442"/>
      <c r="AY4413" s="441"/>
      <c r="BC4413" s="441"/>
      <c r="BD4413" s="441"/>
      <c r="BE4413" s="441"/>
      <c r="BF4413" s="441"/>
      <c r="BG4413" s="441"/>
      <c r="BH4413" s="441"/>
      <c r="BI4413" s="441"/>
      <c r="BJ4413" s="441"/>
      <c r="BK4413" s="441"/>
    </row>
    <row r="4414" spans="1:63" x14ac:dyDescent="0.25">
      <c r="A4414" s="443"/>
      <c r="B4414" s="438"/>
      <c r="C4414" s="441"/>
      <c r="D4414" s="441"/>
      <c r="E4414" s="441"/>
      <c r="I4414" s="442"/>
      <c r="Q4414" s="443"/>
      <c r="S4414" s="443"/>
      <c r="T4414" s="441"/>
      <c r="U4414" s="444"/>
      <c r="V4414" s="438"/>
      <c r="W4414" s="443"/>
      <c r="X4414" s="443"/>
      <c r="Y4414" s="441"/>
      <c r="Z4414" s="445"/>
      <c r="AA4414" s="441"/>
      <c r="AB4414" s="443"/>
      <c r="AC4414" s="441"/>
      <c r="AD4414" s="444"/>
      <c r="AG4414" s="441"/>
      <c r="AH4414" s="441"/>
      <c r="AI4414" s="443"/>
      <c r="AL4414" s="441"/>
      <c r="AN4414" s="441"/>
      <c r="AO4414" s="443"/>
      <c r="AP4414" s="441"/>
      <c r="AQ4414" s="441"/>
      <c r="AR4414" s="441"/>
      <c r="AS4414" s="441"/>
      <c r="AT4414" s="441"/>
      <c r="AU4414" s="441"/>
      <c r="AV4414" s="443"/>
      <c r="AW4414" s="442"/>
      <c r="AY4414" s="441"/>
      <c r="BC4414" s="441"/>
      <c r="BD4414" s="441"/>
      <c r="BE4414" s="441"/>
      <c r="BF4414" s="441"/>
      <c r="BG4414" s="441"/>
      <c r="BH4414" s="441"/>
      <c r="BI4414" s="441"/>
      <c r="BJ4414" s="441"/>
      <c r="BK4414" s="441"/>
    </row>
    <row r="4415" spans="1:63" x14ac:dyDescent="0.25">
      <c r="A4415" s="443"/>
      <c r="B4415" s="438"/>
      <c r="C4415" s="441"/>
      <c r="D4415" s="441"/>
      <c r="E4415" s="441"/>
      <c r="I4415" s="442"/>
      <c r="Q4415" s="443"/>
      <c r="S4415" s="443"/>
      <c r="T4415" s="441"/>
      <c r="U4415" s="444"/>
      <c r="V4415" s="438"/>
      <c r="W4415" s="443"/>
      <c r="X4415" s="443"/>
      <c r="Y4415" s="441"/>
      <c r="Z4415" s="445"/>
      <c r="AA4415" s="441"/>
      <c r="AB4415" s="443"/>
      <c r="AC4415" s="441"/>
      <c r="AD4415" s="444"/>
      <c r="AG4415" s="441"/>
      <c r="AH4415" s="441"/>
      <c r="AI4415" s="443"/>
      <c r="AL4415" s="441"/>
      <c r="AN4415" s="441"/>
      <c r="AO4415" s="443"/>
      <c r="AP4415" s="441"/>
      <c r="AQ4415" s="441"/>
      <c r="AR4415" s="441"/>
      <c r="AS4415" s="441"/>
      <c r="AT4415" s="441"/>
      <c r="AU4415" s="441"/>
      <c r="AV4415" s="443"/>
      <c r="AW4415" s="442"/>
      <c r="AY4415" s="441"/>
      <c r="BC4415" s="441"/>
      <c r="BD4415" s="441"/>
      <c r="BE4415" s="441"/>
      <c r="BF4415" s="441"/>
      <c r="BG4415" s="441"/>
      <c r="BH4415" s="441"/>
      <c r="BI4415" s="441"/>
      <c r="BJ4415" s="441"/>
      <c r="BK4415" s="441"/>
    </row>
    <row r="4416" spans="1:63" x14ac:dyDescent="0.25">
      <c r="A4416" s="443"/>
      <c r="B4416" s="438"/>
      <c r="C4416" s="441"/>
      <c r="D4416" s="441"/>
      <c r="E4416" s="441"/>
      <c r="I4416" s="442"/>
      <c r="Q4416" s="443"/>
      <c r="S4416" s="443"/>
      <c r="T4416" s="441"/>
      <c r="U4416" s="444"/>
      <c r="V4416" s="438"/>
      <c r="W4416" s="443"/>
      <c r="X4416" s="443"/>
      <c r="Y4416" s="441"/>
      <c r="Z4416" s="445"/>
      <c r="AA4416" s="441"/>
      <c r="AB4416" s="443"/>
      <c r="AC4416" s="441"/>
      <c r="AD4416" s="444"/>
      <c r="AG4416" s="441"/>
      <c r="AH4416" s="441"/>
      <c r="AI4416" s="443"/>
      <c r="AL4416" s="441"/>
      <c r="AN4416" s="441"/>
      <c r="AO4416" s="443"/>
      <c r="AP4416" s="441"/>
      <c r="AQ4416" s="441"/>
      <c r="AR4416" s="441"/>
      <c r="AS4416" s="441"/>
      <c r="AT4416" s="441"/>
      <c r="AU4416" s="441"/>
      <c r="AV4416" s="443"/>
      <c r="AW4416" s="442"/>
      <c r="AY4416" s="441"/>
      <c r="BC4416" s="441"/>
      <c r="BD4416" s="441"/>
      <c r="BE4416" s="441"/>
      <c r="BF4416" s="441"/>
      <c r="BG4416" s="441"/>
      <c r="BH4416" s="441"/>
      <c r="BI4416" s="441"/>
      <c r="BJ4416" s="441"/>
      <c r="BK4416" s="441"/>
    </row>
    <row r="4417" spans="1:63" x14ac:dyDescent="0.25">
      <c r="A4417" s="443"/>
      <c r="B4417" s="438"/>
      <c r="C4417" s="441"/>
      <c r="D4417" s="441"/>
      <c r="E4417" s="441"/>
      <c r="I4417" s="442"/>
      <c r="Q4417" s="443"/>
      <c r="S4417" s="443"/>
      <c r="T4417" s="441"/>
      <c r="U4417" s="444"/>
      <c r="V4417" s="438"/>
      <c r="W4417" s="443"/>
      <c r="X4417" s="443"/>
      <c r="Y4417" s="441"/>
      <c r="Z4417" s="445"/>
      <c r="AA4417" s="441"/>
      <c r="AB4417" s="443"/>
      <c r="AC4417" s="441"/>
      <c r="AD4417" s="444"/>
      <c r="AG4417" s="441"/>
      <c r="AH4417" s="441"/>
      <c r="AI4417" s="443"/>
      <c r="AL4417" s="441"/>
      <c r="AN4417" s="441"/>
      <c r="AO4417" s="443"/>
      <c r="AP4417" s="441"/>
      <c r="AQ4417" s="441"/>
      <c r="AR4417" s="441"/>
      <c r="AS4417" s="441"/>
      <c r="AT4417" s="441"/>
      <c r="AU4417" s="441"/>
      <c r="AV4417" s="443"/>
      <c r="AW4417" s="442"/>
      <c r="AY4417" s="441"/>
      <c r="BC4417" s="441"/>
      <c r="BD4417" s="441"/>
      <c r="BE4417" s="441"/>
      <c r="BF4417" s="441"/>
      <c r="BG4417" s="441"/>
      <c r="BH4417" s="441"/>
      <c r="BI4417" s="441"/>
      <c r="BJ4417" s="441"/>
      <c r="BK4417" s="441"/>
    </row>
    <row r="4418" spans="1:63" x14ac:dyDescent="0.25">
      <c r="A4418" s="443"/>
      <c r="B4418" s="438"/>
      <c r="C4418" s="441"/>
      <c r="D4418" s="441"/>
      <c r="E4418" s="441"/>
      <c r="I4418" s="442"/>
      <c r="Q4418" s="443"/>
      <c r="S4418" s="443"/>
      <c r="T4418" s="441"/>
      <c r="U4418" s="444"/>
      <c r="V4418" s="438"/>
      <c r="W4418" s="443"/>
      <c r="X4418" s="443"/>
      <c r="Y4418" s="441"/>
      <c r="Z4418" s="445"/>
      <c r="AA4418" s="441"/>
      <c r="AB4418" s="443"/>
      <c r="AC4418" s="441"/>
      <c r="AD4418" s="444"/>
      <c r="AG4418" s="441"/>
      <c r="AH4418" s="441"/>
      <c r="AI4418" s="443"/>
      <c r="AL4418" s="441"/>
      <c r="AN4418" s="441"/>
      <c r="AO4418" s="443"/>
      <c r="AP4418" s="441"/>
      <c r="AQ4418" s="441"/>
      <c r="AR4418" s="441"/>
      <c r="AS4418" s="441"/>
      <c r="AT4418" s="441"/>
      <c r="AU4418" s="441"/>
      <c r="AV4418" s="443"/>
      <c r="AW4418" s="442"/>
      <c r="AY4418" s="441"/>
      <c r="BC4418" s="441"/>
      <c r="BD4418" s="441"/>
      <c r="BE4418" s="441"/>
      <c r="BF4418" s="441"/>
      <c r="BG4418" s="441"/>
      <c r="BH4418" s="441"/>
      <c r="BI4418" s="441"/>
      <c r="BJ4418" s="441"/>
      <c r="BK4418" s="441"/>
    </row>
    <row r="4419" spans="1:63" x14ac:dyDescent="0.25">
      <c r="A4419" s="443"/>
      <c r="B4419" s="438"/>
      <c r="C4419" s="441"/>
      <c r="D4419" s="441"/>
      <c r="E4419" s="441"/>
      <c r="I4419" s="442"/>
      <c r="Q4419" s="443"/>
      <c r="S4419" s="443"/>
      <c r="T4419" s="441"/>
      <c r="U4419" s="444"/>
      <c r="V4419" s="438"/>
      <c r="W4419" s="443"/>
      <c r="X4419" s="443"/>
      <c r="Y4419" s="441"/>
      <c r="Z4419" s="445"/>
      <c r="AA4419" s="441"/>
      <c r="AB4419" s="443"/>
      <c r="AC4419" s="441"/>
      <c r="AD4419" s="444"/>
      <c r="AG4419" s="441"/>
      <c r="AH4419" s="441"/>
      <c r="AI4419" s="443"/>
      <c r="AL4419" s="441"/>
      <c r="AN4419" s="441"/>
      <c r="AO4419" s="443"/>
      <c r="AP4419" s="441"/>
      <c r="AQ4419" s="441"/>
      <c r="AR4419" s="441"/>
      <c r="AS4419" s="441"/>
      <c r="AT4419" s="441"/>
      <c r="AU4419" s="441"/>
      <c r="AV4419" s="443"/>
      <c r="AW4419" s="442"/>
      <c r="AY4419" s="441"/>
      <c r="BC4419" s="441"/>
      <c r="BD4419" s="441"/>
      <c r="BE4419" s="441"/>
      <c r="BF4419" s="441"/>
      <c r="BG4419" s="441"/>
      <c r="BH4419" s="441"/>
      <c r="BI4419" s="441"/>
      <c r="BJ4419" s="441"/>
      <c r="BK4419" s="441"/>
    </row>
    <row r="4420" spans="1:63" x14ac:dyDescent="0.25">
      <c r="A4420" s="443"/>
      <c r="B4420" s="438"/>
      <c r="C4420" s="441"/>
      <c r="D4420" s="441"/>
      <c r="E4420" s="441"/>
      <c r="I4420" s="442"/>
      <c r="Q4420" s="443"/>
      <c r="S4420" s="443"/>
      <c r="T4420" s="441"/>
      <c r="U4420" s="444"/>
      <c r="V4420" s="438"/>
      <c r="W4420" s="443"/>
      <c r="X4420" s="443"/>
      <c r="Y4420" s="441"/>
      <c r="Z4420" s="445"/>
      <c r="AA4420" s="441"/>
      <c r="AB4420" s="443"/>
      <c r="AC4420" s="441"/>
      <c r="AD4420" s="444"/>
      <c r="AG4420" s="441"/>
      <c r="AH4420" s="441"/>
      <c r="AI4420" s="443"/>
      <c r="AL4420" s="441"/>
      <c r="AN4420" s="441"/>
      <c r="AO4420" s="443"/>
      <c r="AP4420" s="441"/>
      <c r="AQ4420" s="441"/>
      <c r="AR4420" s="441"/>
      <c r="AS4420" s="441"/>
      <c r="AT4420" s="441"/>
      <c r="AU4420" s="441"/>
      <c r="AV4420" s="443"/>
      <c r="AW4420" s="442"/>
      <c r="AY4420" s="441"/>
      <c r="BC4420" s="441"/>
      <c r="BD4420" s="441"/>
      <c r="BE4420" s="441"/>
      <c r="BF4420" s="441"/>
      <c r="BG4420" s="441"/>
      <c r="BH4420" s="441"/>
      <c r="BI4420" s="441"/>
      <c r="BJ4420" s="441"/>
      <c r="BK4420" s="441"/>
    </row>
    <row r="4421" spans="1:63" x14ac:dyDescent="0.25">
      <c r="A4421" s="443"/>
      <c r="B4421" s="438"/>
      <c r="C4421" s="441"/>
      <c r="D4421" s="441"/>
      <c r="E4421" s="441"/>
      <c r="I4421" s="442"/>
      <c r="Q4421" s="443"/>
      <c r="S4421" s="443"/>
      <c r="T4421" s="441"/>
      <c r="U4421" s="444"/>
      <c r="V4421" s="438"/>
      <c r="W4421" s="443"/>
      <c r="X4421" s="443"/>
      <c r="Y4421" s="441"/>
      <c r="Z4421" s="445"/>
      <c r="AA4421" s="441"/>
      <c r="AB4421" s="443"/>
      <c r="AC4421" s="441"/>
      <c r="AD4421" s="444"/>
      <c r="AG4421" s="441"/>
      <c r="AH4421" s="441"/>
      <c r="AI4421" s="443"/>
      <c r="AL4421" s="441"/>
      <c r="AN4421" s="441"/>
      <c r="AO4421" s="443"/>
      <c r="AP4421" s="441"/>
      <c r="AQ4421" s="441"/>
      <c r="AR4421" s="441"/>
      <c r="AS4421" s="441"/>
      <c r="AT4421" s="441"/>
      <c r="AU4421" s="441"/>
      <c r="AV4421" s="443"/>
      <c r="AW4421" s="442"/>
      <c r="AY4421" s="441"/>
      <c r="BC4421" s="441"/>
      <c r="BD4421" s="441"/>
      <c r="BE4421" s="441"/>
      <c r="BF4421" s="441"/>
      <c r="BG4421" s="441"/>
      <c r="BH4421" s="441"/>
      <c r="BI4421" s="441"/>
      <c r="BJ4421" s="441"/>
      <c r="BK4421" s="441"/>
    </row>
    <row r="4422" spans="1:63" x14ac:dyDescent="0.25">
      <c r="A4422" s="443"/>
      <c r="B4422" s="438"/>
      <c r="C4422" s="441"/>
      <c r="D4422" s="441"/>
      <c r="E4422" s="441"/>
      <c r="I4422" s="442"/>
      <c r="Q4422" s="443"/>
      <c r="S4422" s="443"/>
      <c r="T4422" s="441"/>
      <c r="U4422" s="444"/>
      <c r="V4422" s="438"/>
      <c r="W4422" s="443"/>
      <c r="X4422" s="443"/>
      <c r="Y4422" s="441"/>
      <c r="Z4422" s="445"/>
      <c r="AA4422" s="441"/>
      <c r="AB4422" s="443"/>
      <c r="AC4422" s="441"/>
      <c r="AD4422" s="444"/>
      <c r="AG4422" s="441"/>
      <c r="AH4422" s="441"/>
      <c r="AI4422" s="443"/>
      <c r="AL4422" s="441"/>
      <c r="AN4422" s="441"/>
      <c r="AO4422" s="443"/>
      <c r="AP4422" s="441"/>
      <c r="AQ4422" s="441"/>
      <c r="AR4422" s="441"/>
      <c r="AS4422" s="441"/>
      <c r="AT4422" s="441"/>
      <c r="AU4422" s="441"/>
      <c r="AV4422" s="443"/>
      <c r="AW4422" s="442"/>
      <c r="AY4422" s="441"/>
      <c r="BC4422" s="441"/>
      <c r="BD4422" s="441"/>
      <c r="BE4422" s="441"/>
      <c r="BF4422" s="441"/>
      <c r="BG4422" s="441"/>
      <c r="BH4422" s="441"/>
      <c r="BI4422" s="441"/>
      <c r="BJ4422" s="441"/>
      <c r="BK4422" s="441"/>
    </row>
    <row r="4423" spans="1:63" x14ac:dyDescent="0.25">
      <c r="A4423" s="443"/>
      <c r="B4423" s="438"/>
      <c r="C4423" s="441"/>
      <c r="D4423" s="441"/>
      <c r="E4423" s="441"/>
      <c r="I4423" s="442"/>
      <c r="Q4423" s="443"/>
      <c r="S4423" s="443"/>
      <c r="T4423" s="441"/>
      <c r="U4423" s="444"/>
      <c r="V4423" s="438"/>
      <c r="W4423" s="443"/>
      <c r="X4423" s="443"/>
      <c r="Y4423" s="441"/>
      <c r="Z4423" s="445"/>
      <c r="AA4423" s="441"/>
      <c r="AB4423" s="443"/>
      <c r="AC4423" s="441"/>
      <c r="AD4423" s="444"/>
      <c r="AG4423" s="441"/>
      <c r="AH4423" s="441"/>
      <c r="AI4423" s="443"/>
      <c r="AL4423" s="441"/>
      <c r="AN4423" s="441"/>
      <c r="AO4423" s="443"/>
      <c r="AP4423" s="441"/>
      <c r="AQ4423" s="441"/>
      <c r="AR4423" s="441"/>
      <c r="AS4423" s="441"/>
      <c r="AT4423" s="441"/>
      <c r="AU4423" s="441"/>
      <c r="AV4423" s="443"/>
      <c r="AW4423" s="442"/>
      <c r="AY4423" s="441"/>
      <c r="BC4423" s="441"/>
      <c r="BD4423" s="441"/>
      <c r="BE4423" s="441"/>
      <c r="BF4423" s="441"/>
      <c r="BG4423" s="441"/>
      <c r="BH4423" s="441"/>
      <c r="BI4423" s="441"/>
      <c r="BJ4423" s="441"/>
      <c r="BK4423" s="441"/>
    </row>
    <row r="4424" spans="1:63" x14ac:dyDescent="0.25">
      <c r="A4424" s="443"/>
      <c r="B4424" s="438"/>
      <c r="C4424" s="441"/>
      <c r="D4424" s="441"/>
      <c r="E4424" s="441"/>
      <c r="I4424" s="442"/>
      <c r="Q4424" s="443"/>
      <c r="S4424" s="443"/>
      <c r="T4424" s="441"/>
      <c r="U4424" s="444"/>
      <c r="V4424" s="438"/>
      <c r="W4424" s="443"/>
      <c r="X4424" s="443"/>
      <c r="Y4424" s="441"/>
      <c r="Z4424" s="445"/>
      <c r="AA4424" s="441"/>
      <c r="AB4424" s="443"/>
      <c r="AC4424" s="441"/>
      <c r="AD4424" s="444"/>
      <c r="AG4424" s="441"/>
      <c r="AH4424" s="441"/>
      <c r="AI4424" s="443"/>
      <c r="AL4424" s="441"/>
      <c r="AN4424" s="441"/>
      <c r="AO4424" s="443"/>
      <c r="AP4424" s="441"/>
      <c r="AQ4424" s="441"/>
      <c r="AR4424" s="441"/>
      <c r="AS4424" s="441"/>
      <c r="AT4424" s="441"/>
      <c r="AU4424" s="441"/>
      <c r="AV4424" s="443"/>
      <c r="AW4424" s="442"/>
      <c r="AY4424" s="441"/>
      <c r="BC4424" s="441"/>
      <c r="BD4424" s="441"/>
      <c r="BE4424" s="441"/>
      <c r="BF4424" s="441"/>
      <c r="BG4424" s="441"/>
      <c r="BH4424" s="441"/>
      <c r="BI4424" s="441"/>
      <c r="BJ4424" s="441"/>
      <c r="BK4424" s="441"/>
    </row>
    <row r="4425" spans="1:63" x14ac:dyDescent="0.25">
      <c r="A4425" s="443"/>
      <c r="B4425" s="438"/>
      <c r="C4425" s="441"/>
      <c r="D4425" s="441"/>
      <c r="E4425" s="441"/>
      <c r="I4425" s="442"/>
      <c r="Q4425" s="443"/>
      <c r="S4425" s="443"/>
      <c r="T4425" s="441"/>
      <c r="U4425" s="444"/>
      <c r="V4425" s="438"/>
      <c r="W4425" s="443"/>
      <c r="X4425" s="443"/>
      <c r="Y4425" s="441"/>
      <c r="Z4425" s="445"/>
      <c r="AA4425" s="441"/>
      <c r="AB4425" s="443"/>
      <c r="AC4425" s="441"/>
      <c r="AD4425" s="444"/>
      <c r="AG4425" s="441"/>
      <c r="AH4425" s="441"/>
      <c r="AI4425" s="443"/>
      <c r="AL4425" s="441"/>
      <c r="AN4425" s="441"/>
      <c r="AO4425" s="443"/>
      <c r="AP4425" s="441"/>
      <c r="AQ4425" s="441"/>
      <c r="AR4425" s="441"/>
      <c r="AS4425" s="441"/>
      <c r="AT4425" s="441"/>
      <c r="AU4425" s="441"/>
      <c r="AV4425" s="443"/>
      <c r="AW4425" s="442"/>
      <c r="AY4425" s="441"/>
      <c r="BC4425" s="441"/>
      <c r="BD4425" s="441"/>
      <c r="BE4425" s="441"/>
      <c r="BF4425" s="441"/>
      <c r="BG4425" s="441"/>
      <c r="BH4425" s="441"/>
      <c r="BI4425" s="441"/>
      <c r="BJ4425" s="441"/>
      <c r="BK4425" s="441"/>
    </row>
    <row r="4426" spans="1:63" x14ac:dyDescent="0.25">
      <c r="A4426" s="443"/>
      <c r="B4426" s="438"/>
      <c r="C4426" s="441"/>
      <c r="D4426" s="441"/>
      <c r="E4426" s="441"/>
      <c r="I4426" s="442"/>
      <c r="Q4426" s="443"/>
      <c r="S4426" s="443"/>
      <c r="T4426" s="441"/>
      <c r="U4426" s="444"/>
      <c r="V4426" s="438"/>
      <c r="W4426" s="443"/>
      <c r="X4426" s="443"/>
      <c r="Y4426" s="441"/>
      <c r="Z4426" s="445"/>
      <c r="AA4426" s="441"/>
      <c r="AB4426" s="443"/>
      <c r="AC4426" s="441"/>
      <c r="AD4426" s="444"/>
      <c r="AG4426" s="441"/>
      <c r="AH4426" s="441"/>
      <c r="AI4426" s="443"/>
      <c r="AL4426" s="441"/>
      <c r="AN4426" s="441"/>
      <c r="AO4426" s="443"/>
      <c r="AP4426" s="441"/>
      <c r="AQ4426" s="441"/>
      <c r="AR4426" s="441"/>
      <c r="AS4426" s="441"/>
      <c r="AT4426" s="441"/>
      <c r="AU4426" s="441"/>
      <c r="AV4426" s="443"/>
      <c r="AW4426" s="442"/>
      <c r="AY4426" s="441"/>
      <c r="BC4426" s="441"/>
      <c r="BD4426" s="441"/>
      <c r="BE4426" s="441"/>
      <c r="BF4426" s="441"/>
      <c r="BG4426" s="441"/>
      <c r="BH4426" s="441"/>
      <c r="BI4426" s="441"/>
      <c r="BJ4426" s="441"/>
      <c r="BK4426" s="441"/>
    </row>
    <row r="4427" spans="1:63" x14ac:dyDescent="0.25">
      <c r="A4427" s="443"/>
      <c r="B4427" s="438"/>
      <c r="C4427" s="441"/>
      <c r="D4427" s="441"/>
      <c r="E4427" s="441"/>
      <c r="I4427" s="442"/>
      <c r="Q4427" s="443"/>
      <c r="S4427" s="443"/>
      <c r="T4427" s="441"/>
      <c r="U4427" s="444"/>
      <c r="V4427" s="438"/>
      <c r="W4427" s="443"/>
      <c r="X4427" s="443"/>
      <c r="Y4427" s="441"/>
      <c r="Z4427" s="445"/>
      <c r="AA4427" s="441"/>
      <c r="AB4427" s="443"/>
      <c r="AC4427" s="441"/>
      <c r="AD4427" s="444"/>
      <c r="AG4427" s="441"/>
      <c r="AH4427" s="441"/>
      <c r="AI4427" s="443"/>
      <c r="AL4427" s="441"/>
      <c r="AN4427" s="441"/>
      <c r="AO4427" s="443"/>
      <c r="AP4427" s="441"/>
      <c r="AQ4427" s="441"/>
      <c r="AR4427" s="441"/>
      <c r="AS4427" s="441"/>
      <c r="AT4427" s="441"/>
      <c r="AU4427" s="441"/>
      <c r="AV4427" s="443"/>
      <c r="AW4427" s="442"/>
      <c r="AY4427" s="441"/>
      <c r="BC4427" s="441"/>
      <c r="BD4427" s="441"/>
      <c r="BE4427" s="441"/>
      <c r="BF4427" s="441"/>
      <c r="BG4427" s="441"/>
      <c r="BH4427" s="441"/>
      <c r="BI4427" s="441"/>
      <c r="BJ4427" s="441"/>
      <c r="BK4427" s="441"/>
    </row>
    <row r="4428" spans="1:63" x14ac:dyDescent="0.25">
      <c r="A4428" s="443"/>
      <c r="B4428" s="438"/>
      <c r="C4428" s="441"/>
      <c r="D4428" s="441"/>
      <c r="E4428" s="441"/>
      <c r="I4428" s="442"/>
      <c r="Q4428" s="443"/>
      <c r="S4428" s="443"/>
      <c r="T4428" s="441"/>
      <c r="U4428" s="444"/>
      <c r="V4428" s="438"/>
      <c r="W4428" s="443"/>
      <c r="X4428" s="443"/>
      <c r="Y4428" s="441"/>
      <c r="Z4428" s="445"/>
      <c r="AA4428" s="441"/>
      <c r="AB4428" s="443"/>
      <c r="AC4428" s="441"/>
      <c r="AD4428" s="444"/>
      <c r="AG4428" s="441"/>
      <c r="AH4428" s="441"/>
      <c r="AI4428" s="443"/>
      <c r="AL4428" s="441"/>
      <c r="AN4428" s="441"/>
      <c r="AO4428" s="443"/>
      <c r="AP4428" s="441"/>
      <c r="AQ4428" s="441"/>
      <c r="AR4428" s="441"/>
      <c r="AS4428" s="441"/>
      <c r="AT4428" s="441"/>
      <c r="AU4428" s="441"/>
      <c r="AV4428" s="443"/>
      <c r="AW4428" s="442"/>
      <c r="AY4428" s="441"/>
      <c r="BC4428" s="441"/>
      <c r="BD4428" s="441"/>
      <c r="BE4428" s="441"/>
      <c r="BF4428" s="441"/>
      <c r="BG4428" s="441"/>
      <c r="BH4428" s="441"/>
      <c r="BI4428" s="441"/>
      <c r="BJ4428" s="441"/>
      <c r="BK4428" s="441"/>
    </row>
    <row r="4429" spans="1:63" x14ac:dyDescent="0.25">
      <c r="A4429" s="443"/>
      <c r="B4429" s="438"/>
      <c r="C4429" s="441"/>
      <c r="D4429" s="441"/>
      <c r="E4429" s="441"/>
      <c r="I4429" s="442"/>
      <c r="Q4429" s="443"/>
      <c r="S4429" s="443"/>
      <c r="T4429" s="441"/>
      <c r="U4429" s="444"/>
      <c r="V4429" s="438"/>
      <c r="W4429" s="443"/>
      <c r="X4429" s="443"/>
      <c r="Y4429" s="441"/>
      <c r="Z4429" s="445"/>
      <c r="AA4429" s="441"/>
      <c r="AB4429" s="443"/>
      <c r="AC4429" s="441"/>
      <c r="AD4429" s="444"/>
      <c r="AG4429" s="441"/>
      <c r="AH4429" s="441"/>
      <c r="AI4429" s="443"/>
      <c r="AL4429" s="441"/>
      <c r="AN4429" s="441"/>
      <c r="AO4429" s="443"/>
      <c r="AP4429" s="441"/>
      <c r="AQ4429" s="441"/>
      <c r="AR4429" s="441"/>
      <c r="AS4429" s="441"/>
      <c r="AT4429" s="441"/>
      <c r="AU4429" s="441"/>
      <c r="AV4429" s="443"/>
      <c r="AW4429" s="442"/>
      <c r="AY4429" s="441"/>
      <c r="BC4429" s="441"/>
      <c r="BD4429" s="441"/>
      <c r="BE4429" s="441"/>
      <c r="BF4429" s="441"/>
      <c r="BG4429" s="441"/>
      <c r="BH4429" s="441"/>
      <c r="BI4429" s="441"/>
      <c r="BJ4429" s="441"/>
      <c r="BK4429" s="441"/>
    </row>
    <row r="4430" spans="1:63" x14ac:dyDescent="0.25">
      <c r="A4430" s="443"/>
      <c r="B4430" s="438"/>
      <c r="C4430" s="441"/>
      <c r="D4430" s="441"/>
      <c r="E4430" s="441"/>
      <c r="I4430" s="442"/>
      <c r="Q4430" s="443"/>
      <c r="S4430" s="443"/>
      <c r="T4430" s="441"/>
      <c r="U4430" s="444"/>
      <c r="V4430" s="438"/>
      <c r="W4430" s="443"/>
      <c r="X4430" s="443"/>
      <c r="Y4430" s="441"/>
      <c r="Z4430" s="445"/>
      <c r="AA4430" s="441"/>
      <c r="AB4430" s="443"/>
      <c r="AC4430" s="441"/>
      <c r="AD4430" s="444"/>
      <c r="AG4430" s="441"/>
      <c r="AH4430" s="441"/>
      <c r="AI4430" s="443"/>
      <c r="AL4430" s="441"/>
      <c r="AN4430" s="441"/>
      <c r="AO4430" s="443"/>
      <c r="AP4430" s="441"/>
      <c r="AQ4430" s="441"/>
      <c r="AR4430" s="441"/>
      <c r="AS4430" s="441"/>
      <c r="AT4430" s="441"/>
      <c r="AU4430" s="441"/>
      <c r="AV4430" s="443"/>
      <c r="AW4430" s="442"/>
      <c r="AY4430" s="441"/>
      <c r="BC4430" s="441"/>
      <c r="BD4430" s="441"/>
      <c r="BE4430" s="441"/>
      <c r="BF4430" s="441"/>
      <c r="BG4430" s="441"/>
      <c r="BH4430" s="441"/>
      <c r="BI4430" s="441"/>
      <c r="BJ4430" s="441"/>
      <c r="BK4430" s="441"/>
    </row>
    <row r="4431" spans="1:63" x14ac:dyDescent="0.25">
      <c r="A4431" s="443"/>
      <c r="B4431" s="438"/>
      <c r="C4431" s="441"/>
      <c r="D4431" s="441"/>
      <c r="E4431" s="441"/>
      <c r="I4431" s="442"/>
      <c r="Q4431" s="443"/>
      <c r="S4431" s="443"/>
      <c r="T4431" s="441"/>
      <c r="U4431" s="444"/>
      <c r="V4431" s="438"/>
      <c r="W4431" s="443"/>
      <c r="X4431" s="443"/>
      <c r="Y4431" s="441"/>
      <c r="Z4431" s="445"/>
      <c r="AA4431" s="441"/>
      <c r="AB4431" s="443"/>
      <c r="AC4431" s="441"/>
      <c r="AD4431" s="444"/>
      <c r="AG4431" s="441"/>
      <c r="AH4431" s="441"/>
      <c r="AI4431" s="443"/>
      <c r="AL4431" s="441"/>
      <c r="AN4431" s="441"/>
      <c r="AO4431" s="443"/>
      <c r="AP4431" s="441"/>
      <c r="AQ4431" s="441"/>
      <c r="AR4431" s="441"/>
      <c r="AS4431" s="441"/>
      <c r="AT4431" s="441"/>
      <c r="AU4431" s="441"/>
      <c r="AV4431" s="443"/>
      <c r="AW4431" s="442"/>
      <c r="AY4431" s="441"/>
      <c r="BC4431" s="441"/>
      <c r="BD4431" s="441"/>
      <c r="BE4431" s="441"/>
      <c r="BF4431" s="441"/>
      <c r="BG4431" s="441"/>
      <c r="BH4431" s="441"/>
      <c r="BI4431" s="441"/>
      <c r="BJ4431" s="441"/>
      <c r="BK4431" s="441"/>
    </row>
    <row r="4432" spans="1:63" x14ac:dyDescent="0.25">
      <c r="A4432" s="443"/>
      <c r="B4432" s="438"/>
      <c r="C4432" s="441"/>
      <c r="D4432" s="441"/>
      <c r="E4432" s="441"/>
      <c r="I4432" s="442"/>
      <c r="Q4432" s="443"/>
      <c r="S4432" s="443"/>
      <c r="T4432" s="441"/>
      <c r="U4432" s="444"/>
      <c r="V4432" s="438"/>
      <c r="W4432" s="443"/>
      <c r="X4432" s="443"/>
      <c r="Y4432" s="441"/>
      <c r="Z4432" s="445"/>
      <c r="AA4432" s="441"/>
      <c r="AB4432" s="443"/>
      <c r="AC4432" s="441"/>
      <c r="AD4432" s="444"/>
      <c r="AG4432" s="441"/>
      <c r="AH4432" s="441"/>
      <c r="AI4432" s="443"/>
      <c r="AL4432" s="441"/>
      <c r="AN4432" s="441"/>
      <c r="AO4432" s="443"/>
      <c r="AP4432" s="441"/>
      <c r="AQ4432" s="441"/>
      <c r="AR4432" s="441"/>
      <c r="AS4432" s="441"/>
      <c r="AT4432" s="441"/>
      <c r="AU4432" s="441"/>
      <c r="AV4432" s="443"/>
      <c r="AW4432" s="442"/>
      <c r="AY4432" s="441"/>
      <c r="BC4432" s="441"/>
      <c r="BD4432" s="441"/>
      <c r="BE4432" s="441"/>
      <c r="BF4432" s="441"/>
      <c r="BG4432" s="441"/>
      <c r="BH4432" s="441"/>
      <c r="BI4432" s="441"/>
      <c r="BJ4432" s="441"/>
      <c r="BK4432" s="441"/>
    </row>
    <row r="4433" spans="1:63" x14ac:dyDescent="0.25">
      <c r="A4433" s="443"/>
      <c r="B4433" s="438"/>
      <c r="C4433" s="441"/>
      <c r="D4433" s="441"/>
      <c r="E4433" s="441"/>
      <c r="I4433" s="442"/>
      <c r="Q4433" s="443"/>
      <c r="S4433" s="443"/>
      <c r="T4433" s="441"/>
      <c r="U4433" s="444"/>
      <c r="V4433" s="438"/>
      <c r="W4433" s="443"/>
      <c r="X4433" s="443"/>
      <c r="Y4433" s="441"/>
      <c r="Z4433" s="445"/>
      <c r="AA4433" s="441"/>
      <c r="AB4433" s="443"/>
      <c r="AC4433" s="441"/>
      <c r="AD4433" s="444"/>
      <c r="AG4433" s="441"/>
      <c r="AH4433" s="441"/>
      <c r="AI4433" s="443"/>
      <c r="AL4433" s="441"/>
      <c r="AN4433" s="441"/>
      <c r="AO4433" s="443"/>
      <c r="AP4433" s="441"/>
      <c r="AQ4433" s="441"/>
      <c r="AR4433" s="441"/>
      <c r="AS4433" s="441"/>
      <c r="AT4433" s="441"/>
      <c r="AU4433" s="441"/>
      <c r="AV4433" s="443"/>
      <c r="AW4433" s="442"/>
      <c r="AY4433" s="441"/>
      <c r="BC4433" s="441"/>
      <c r="BD4433" s="441"/>
      <c r="BE4433" s="441"/>
      <c r="BF4433" s="441"/>
      <c r="BG4433" s="441"/>
      <c r="BH4433" s="441"/>
      <c r="BI4433" s="441"/>
      <c r="BJ4433" s="441"/>
      <c r="BK4433" s="441"/>
    </row>
    <row r="4434" spans="1:63" x14ac:dyDescent="0.25">
      <c r="A4434" s="443"/>
      <c r="B4434" s="438"/>
      <c r="C4434" s="441"/>
      <c r="D4434" s="441"/>
      <c r="E4434" s="441"/>
      <c r="I4434" s="442"/>
      <c r="Q4434" s="443"/>
      <c r="S4434" s="443"/>
      <c r="T4434" s="441"/>
      <c r="U4434" s="444"/>
      <c r="V4434" s="438"/>
      <c r="W4434" s="443"/>
      <c r="X4434" s="443"/>
      <c r="Y4434" s="441"/>
      <c r="Z4434" s="445"/>
      <c r="AA4434" s="441"/>
      <c r="AB4434" s="443"/>
      <c r="AC4434" s="441"/>
      <c r="AD4434" s="444"/>
      <c r="AG4434" s="441"/>
      <c r="AH4434" s="441"/>
      <c r="AI4434" s="443"/>
      <c r="AL4434" s="441"/>
      <c r="AN4434" s="441"/>
      <c r="AO4434" s="443"/>
      <c r="AP4434" s="441"/>
      <c r="AQ4434" s="441"/>
      <c r="AR4434" s="441"/>
      <c r="AS4434" s="441"/>
      <c r="AT4434" s="441"/>
      <c r="AU4434" s="441"/>
      <c r="AV4434" s="443"/>
      <c r="AW4434" s="442"/>
      <c r="AY4434" s="441"/>
      <c r="BC4434" s="441"/>
      <c r="BD4434" s="441"/>
      <c r="BE4434" s="441"/>
      <c r="BF4434" s="441"/>
      <c r="BG4434" s="441"/>
      <c r="BH4434" s="441"/>
      <c r="BI4434" s="441"/>
      <c r="BJ4434" s="441"/>
      <c r="BK4434" s="441"/>
    </row>
    <row r="4435" spans="1:63" x14ac:dyDescent="0.25">
      <c r="A4435" s="443"/>
      <c r="B4435" s="438"/>
      <c r="C4435" s="441"/>
      <c r="D4435" s="441"/>
      <c r="E4435" s="441"/>
      <c r="I4435" s="442"/>
      <c r="Q4435" s="443"/>
      <c r="S4435" s="443"/>
      <c r="T4435" s="441"/>
      <c r="U4435" s="444"/>
      <c r="V4435" s="438"/>
      <c r="W4435" s="443"/>
      <c r="X4435" s="443"/>
      <c r="Y4435" s="441"/>
      <c r="Z4435" s="445"/>
      <c r="AA4435" s="441"/>
      <c r="AB4435" s="443"/>
      <c r="AC4435" s="441"/>
      <c r="AD4435" s="444"/>
      <c r="AG4435" s="441"/>
      <c r="AH4435" s="441"/>
      <c r="AI4435" s="443"/>
      <c r="AL4435" s="441"/>
      <c r="AN4435" s="441"/>
      <c r="AO4435" s="443"/>
      <c r="AP4435" s="441"/>
      <c r="AQ4435" s="441"/>
      <c r="AR4435" s="441"/>
      <c r="AS4435" s="441"/>
      <c r="AT4435" s="441"/>
      <c r="AU4435" s="441"/>
      <c r="AV4435" s="443"/>
      <c r="AW4435" s="442"/>
      <c r="AY4435" s="441"/>
      <c r="BC4435" s="441"/>
      <c r="BD4435" s="441"/>
      <c r="BE4435" s="441"/>
      <c r="BF4435" s="441"/>
      <c r="BG4435" s="441"/>
      <c r="BH4435" s="441"/>
      <c r="BI4435" s="441"/>
      <c r="BJ4435" s="441"/>
      <c r="BK4435" s="441"/>
    </row>
    <row r="4436" spans="1:63" x14ac:dyDescent="0.25">
      <c r="A4436" s="443"/>
      <c r="B4436" s="438"/>
      <c r="C4436" s="441"/>
      <c r="D4436" s="441"/>
      <c r="E4436" s="441"/>
      <c r="I4436" s="442"/>
      <c r="Q4436" s="443"/>
      <c r="S4436" s="443"/>
      <c r="T4436" s="441"/>
      <c r="U4436" s="444"/>
      <c r="V4436" s="438"/>
      <c r="W4436" s="443"/>
      <c r="X4436" s="443"/>
      <c r="Y4436" s="441"/>
      <c r="Z4436" s="445"/>
      <c r="AA4436" s="441"/>
      <c r="AB4436" s="443"/>
      <c r="AC4436" s="441"/>
      <c r="AD4436" s="444"/>
      <c r="AG4436" s="441"/>
      <c r="AH4436" s="441"/>
      <c r="AI4436" s="443"/>
      <c r="AL4436" s="441"/>
      <c r="AN4436" s="441"/>
      <c r="AO4436" s="443"/>
      <c r="AP4436" s="441"/>
      <c r="AQ4436" s="441"/>
      <c r="AR4436" s="441"/>
      <c r="AS4436" s="441"/>
      <c r="AT4436" s="441"/>
      <c r="AU4436" s="441"/>
      <c r="AV4436" s="443"/>
      <c r="AW4436" s="442"/>
      <c r="AY4436" s="441"/>
      <c r="BC4436" s="441"/>
      <c r="BD4436" s="441"/>
      <c r="BE4436" s="441"/>
      <c r="BF4436" s="441"/>
      <c r="BG4436" s="441"/>
      <c r="BH4436" s="441"/>
      <c r="BI4436" s="441"/>
      <c r="BJ4436" s="441"/>
      <c r="BK4436" s="441"/>
    </row>
    <row r="4437" spans="1:63" x14ac:dyDescent="0.25">
      <c r="A4437" s="443"/>
      <c r="B4437" s="438"/>
      <c r="C4437" s="441"/>
      <c r="D4437" s="441"/>
      <c r="E4437" s="441"/>
      <c r="I4437" s="442"/>
      <c r="Q4437" s="443"/>
      <c r="S4437" s="443"/>
      <c r="T4437" s="441"/>
      <c r="U4437" s="444"/>
      <c r="V4437" s="438"/>
      <c r="W4437" s="443"/>
      <c r="X4437" s="443"/>
      <c r="Y4437" s="441"/>
      <c r="Z4437" s="445"/>
      <c r="AA4437" s="441"/>
      <c r="AB4437" s="443"/>
      <c r="AC4437" s="441"/>
      <c r="AD4437" s="444"/>
      <c r="AG4437" s="441"/>
      <c r="AH4437" s="441"/>
      <c r="AI4437" s="443"/>
      <c r="AL4437" s="441"/>
      <c r="AN4437" s="441"/>
      <c r="AO4437" s="443"/>
      <c r="AP4437" s="441"/>
      <c r="AQ4437" s="441"/>
      <c r="AR4437" s="441"/>
      <c r="AS4437" s="441"/>
      <c r="AT4437" s="441"/>
      <c r="AU4437" s="441"/>
      <c r="AV4437" s="443"/>
      <c r="AW4437" s="442"/>
      <c r="AY4437" s="441"/>
      <c r="BC4437" s="441"/>
      <c r="BD4437" s="441"/>
      <c r="BE4437" s="441"/>
      <c r="BF4437" s="441"/>
      <c r="BG4437" s="441"/>
      <c r="BH4437" s="441"/>
      <c r="BI4437" s="441"/>
      <c r="BJ4437" s="441"/>
      <c r="BK4437" s="441"/>
    </row>
    <row r="4438" spans="1:63" x14ac:dyDescent="0.25">
      <c r="A4438" s="443"/>
      <c r="B4438" s="438"/>
      <c r="C4438" s="441"/>
      <c r="D4438" s="441"/>
      <c r="E4438" s="441"/>
      <c r="I4438" s="442"/>
      <c r="Q4438" s="443"/>
      <c r="S4438" s="443"/>
      <c r="T4438" s="441"/>
      <c r="U4438" s="444"/>
      <c r="V4438" s="438"/>
      <c r="W4438" s="443"/>
      <c r="X4438" s="443"/>
      <c r="Y4438" s="441"/>
      <c r="Z4438" s="445"/>
      <c r="AA4438" s="441"/>
      <c r="AB4438" s="443"/>
      <c r="AC4438" s="441"/>
      <c r="AD4438" s="444"/>
      <c r="AG4438" s="441"/>
      <c r="AH4438" s="441"/>
      <c r="AI4438" s="443"/>
      <c r="AL4438" s="441"/>
      <c r="AN4438" s="441"/>
      <c r="AO4438" s="443"/>
      <c r="AP4438" s="441"/>
      <c r="AQ4438" s="441"/>
      <c r="AR4438" s="441"/>
      <c r="AS4438" s="441"/>
      <c r="AT4438" s="441"/>
      <c r="AU4438" s="441"/>
      <c r="AV4438" s="443"/>
      <c r="AW4438" s="442"/>
      <c r="AY4438" s="441"/>
      <c r="BC4438" s="441"/>
      <c r="BD4438" s="441"/>
      <c r="BE4438" s="441"/>
      <c r="BF4438" s="441"/>
      <c r="BG4438" s="441"/>
      <c r="BH4438" s="441"/>
      <c r="BI4438" s="441"/>
      <c r="BJ4438" s="441"/>
      <c r="BK4438" s="441"/>
    </row>
    <row r="4439" spans="1:63" x14ac:dyDescent="0.25">
      <c r="A4439" s="443"/>
      <c r="B4439" s="438"/>
      <c r="C4439" s="441"/>
      <c r="D4439" s="441"/>
      <c r="E4439" s="441"/>
      <c r="I4439" s="442"/>
      <c r="Q4439" s="443"/>
      <c r="S4439" s="443"/>
      <c r="T4439" s="441"/>
      <c r="U4439" s="444"/>
      <c r="V4439" s="438"/>
      <c r="W4439" s="443"/>
      <c r="X4439" s="443"/>
      <c r="Y4439" s="441"/>
      <c r="Z4439" s="445"/>
      <c r="AA4439" s="441"/>
      <c r="AB4439" s="443"/>
      <c r="AC4439" s="441"/>
      <c r="AD4439" s="444"/>
      <c r="AG4439" s="441"/>
      <c r="AH4439" s="441"/>
      <c r="AI4439" s="443"/>
      <c r="AL4439" s="441"/>
      <c r="AN4439" s="441"/>
      <c r="AO4439" s="443"/>
      <c r="AP4439" s="441"/>
      <c r="AQ4439" s="441"/>
      <c r="AR4439" s="441"/>
      <c r="AS4439" s="441"/>
      <c r="AT4439" s="441"/>
      <c r="AU4439" s="441"/>
      <c r="AV4439" s="443"/>
      <c r="AW4439" s="442"/>
      <c r="AY4439" s="441"/>
      <c r="BC4439" s="441"/>
      <c r="BD4439" s="441"/>
      <c r="BE4439" s="441"/>
      <c r="BF4439" s="441"/>
      <c r="BG4439" s="441"/>
      <c r="BH4439" s="441"/>
      <c r="BI4439" s="441"/>
      <c r="BJ4439" s="441"/>
      <c r="BK4439" s="441"/>
    </row>
    <row r="4440" spans="1:63" x14ac:dyDescent="0.25">
      <c r="A4440" s="443"/>
      <c r="B4440" s="438"/>
      <c r="C4440" s="441"/>
      <c r="D4440" s="441"/>
      <c r="E4440" s="441"/>
      <c r="I4440" s="442"/>
      <c r="Q4440" s="443"/>
      <c r="S4440" s="443"/>
      <c r="T4440" s="441"/>
      <c r="U4440" s="444"/>
      <c r="V4440" s="438"/>
      <c r="W4440" s="443"/>
      <c r="X4440" s="443"/>
      <c r="Y4440" s="441"/>
      <c r="Z4440" s="445"/>
      <c r="AA4440" s="441"/>
      <c r="AB4440" s="443"/>
      <c r="AC4440" s="441"/>
      <c r="AD4440" s="444"/>
      <c r="AG4440" s="441"/>
      <c r="AH4440" s="441"/>
      <c r="AI4440" s="443"/>
      <c r="AL4440" s="441"/>
      <c r="AN4440" s="441"/>
      <c r="AO4440" s="443"/>
      <c r="AP4440" s="441"/>
      <c r="AQ4440" s="441"/>
      <c r="AR4440" s="441"/>
      <c r="AS4440" s="441"/>
      <c r="AT4440" s="441"/>
      <c r="AU4440" s="441"/>
      <c r="AV4440" s="443"/>
      <c r="AW4440" s="442"/>
      <c r="AY4440" s="441"/>
      <c r="BC4440" s="441"/>
      <c r="BD4440" s="441"/>
      <c r="BE4440" s="441"/>
      <c r="BF4440" s="441"/>
      <c r="BG4440" s="441"/>
      <c r="BH4440" s="441"/>
      <c r="BI4440" s="441"/>
      <c r="BJ4440" s="441"/>
      <c r="BK4440" s="441"/>
    </row>
    <row r="4441" spans="1:63" x14ac:dyDescent="0.25">
      <c r="A4441" s="443"/>
      <c r="B4441" s="438"/>
      <c r="C4441" s="441"/>
      <c r="D4441" s="441"/>
      <c r="E4441" s="441"/>
      <c r="I4441" s="442"/>
      <c r="Q4441" s="443"/>
      <c r="S4441" s="443"/>
      <c r="T4441" s="441"/>
      <c r="U4441" s="444"/>
      <c r="V4441" s="438"/>
      <c r="W4441" s="443"/>
      <c r="X4441" s="443"/>
      <c r="Y4441" s="441"/>
      <c r="Z4441" s="445"/>
      <c r="AA4441" s="441"/>
      <c r="AB4441" s="443"/>
      <c r="AC4441" s="441"/>
      <c r="AD4441" s="444"/>
      <c r="AG4441" s="441"/>
      <c r="AH4441" s="441"/>
      <c r="AI4441" s="443"/>
      <c r="AL4441" s="441"/>
      <c r="AN4441" s="441"/>
      <c r="AO4441" s="443"/>
      <c r="AP4441" s="441"/>
      <c r="AQ4441" s="441"/>
      <c r="AR4441" s="441"/>
      <c r="AS4441" s="441"/>
      <c r="AT4441" s="441"/>
      <c r="AU4441" s="441"/>
      <c r="AV4441" s="443"/>
      <c r="AW4441" s="442"/>
      <c r="AY4441" s="441"/>
      <c r="BC4441" s="441"/>
      <c r="BD4441" s="441"/>
      <c r="BE4441" s="441"/>
      <c r="BF4441" s="441"/>
      <c r="BG4441" s="441"/>
      <c r="BH4441" s="441"/>
      <c r="BI4441" s="441"/>
      <c r="BJ4441" s="441"/>
      <c r="BK4441" s="441"/>
    </row>
    <row r="4442" spans="1:63" x14ac:dyDescent="0.25">
      <c r="A4442" s="443"/>
      <c r="B4442" s="438"/>
      <c r="C4442" s="441"/>
      <c r="D4442" s="441"/>
      <c r="E4442" s="441"/>
      <c r="I4442" s="442"/>
      <c r="Q4442" s="443"/>
      <c r="S4442" s="443"/>
      <c r="T4442" s="441"/>
      <c r="U4442" s="444"/>
      <c r="V4442" s="438"/>
      <c r="W4442" s="443"/>
      <c r="X4442" s="443"/>
      <c r="Y4442" s="441"/>
      <c r="Z4442" s="445"/>
      <c r="AA4442" s="441"/>
      <c r="AB4442" s="443"/>
      <c r="AC4442" s="441"/>
      <c r="AD4442" s="444"/>
      <c r="AG4442" s="441"/>
      <c r="AH4442" s="441"/>
      <c r="AI4442" s="443"/>
      <c r="AL4442" s="441"/>
      <c r="AN4442" s="441"/>
      <c r="AO4442" s="443"/>
      <c r="AP4442" s="441"/>
      <c r="AQ4442" s="441"/>
      <c r="AR4442" s="441"/>
      <c r="AS4442" s="441"/>
      <c r="AT4442" s="441"/>
      <c r="AU4442" s="441"/>
      <c r="AV4442" s="443"/>
      <c r="AW4442" s="442"/>
      <c r="AY4442" s="441"/>
      <c r="BC4442" s="441"/>
      <c r="BD4442" s="441"/>
      <c r="BE4442" s="441"/>
      <c r="BF4442" s="441"/>
      <c r="BG4442" s="441"/>
      <c r="BH4442" s="441"/>
      <c r="BI4442" s="441"/>
      <c r="BJ4442" s="441"/>
      <c r="BK4442" s="441"/>
    </row>
    <row r="4443" spans="1:63" x14ac:dyDescent="0.25">
      <c r="A4443" s="443"/>
      <c r="B4443" s="438"/>
      <c r="C4443" s="441"/>
      <c r="D4443" s="441"/>
      <c r="E4443" s="441"/>
      <c r="I4443" s="442"/>
      <c r="Q4443" s="443"/>
      <c r="S4443" s="443"/>
      <c r="T4443" s="441"/>
      <c r="U4443" s="444"/>
      <c r="V4443" s="438"/>
      <c r="W4443" s="443"/>
      <c r="X4443" s="443"/>
      <c r="Y4443" s="441"/>
      <c r="Z4443" s="445"/>
      <c r="AA4443" s="441"/>
      <c r="AB4443" s="443"/>
      <c r="AC4443" s="441"/>
      <c r="AD4443" s="444"/>
      <c r="AG4443" s="441"/>
      <c r="AH4443" s="441"/>
      <c r="AI4443" s="443"/>
      <c r="AL4443" s="441"/>
      <c r="AN4443" s="441"/>
      <c r="AO4443" s="443"/>
      <c r="AP4443" s="441"/>
      <c r="AQ4443" s="441"/>
      <c r="AR4443" s="441"/>
      <c r="AS4443" s="441"/>
      <c r="AT4443" s="441"/>
      <c r="AU4443" s="441"/>
      <c r="AV4443" s="443"/>
      <c r="AW4443" s="442"/>
      <c r="AY4443" s="441"/>
      <c r="BC4443" s="441"/>
      <c r="BD4443" s="441"/>
      <c r="BE4443" s="441"/>
      <c r="BF4443" s="441"/>
      <c r="BG4443" s="441"/>
      <c r="BH4443" s="441"/>
      <c r="BI4443" s="441"/>
      <c r="BJ4443" s="441"/>
      <c r="BK4443" s="441"/>
    </row>
    <row r="4444" spans="1:63" x14ac:dyDescent="0.25">
      <c r="A4444" s="443"/>
      <c r="B4444" s="438"/>
      <c r="C4444" s="441"/>
      <c r="D4444" s="441"/>
      <c r="E4444" s="441"/>
      <c r="I4444" s="442"/>
      <c r="Q4444" s="443"/>
      <c r="S4444" s="443"/>
      <c r="T4444" s="441"/>
      <c r="U4444" s="444"/>
      <c r="V4444" s="438"/>
      <c r="W4444" s="443"/>
      <c r="X4444" s="443"/>
      <c r="Y4444" s="441"/>
      <c r="Z4444" s="445"/>
      <c r="AA4444" s="441"/>
      <c r="AB4444" s="443"/>
      <c r="AC4444" s="441"/>
      <c r="AD4444" s="444"/>
      <c r="AG4444" s="441"/>
      <c r="AH4444" s="441"/>
      <c r="AI4444" s="443"/>
      <c r="AL4444" s="441"/>
      <c r="AN4444" s="441"/>
      <c r="AO4444" s="443"/>
      <c r="AP4444" s="441"/>
      <c r="AQ4444" s="441"/>
      <c r="AR4444" s="441"/>
      <c r="AS4444" s="441"/>
      <c r="AT4444" s="441"/>
      <c r="AU4444" s="441"/>
      <c r="AV4444" s="443"/>
      <c r="AW4444" s="442"/>
      <c r="AY4444" s="441"/>
      <c r="BC4444" s="441"/>
      <c r="BD4444" s="441"/>
      <c r="BE4444" s="441"/>
      <c r="BF4444" s="441"/>
      <c r="BG4444" s="441"/>
      <c r="BH4444" s="441"/>
      <c r="BI4444" s="441"/>
      <c r="BJ4444" s="441"/>
      <c r="BK4444" s="441"/>
    </row>
    <row r="4445" spans="1:63" x14ac:dyDescent="0.25">
      <c r="A4445" s="443"/>
      <c r="B4445" s="438"/>
      <c r="C4445" s="441"/>
      <c r="D4445" s="441"/>
      <c r="E4445" s="441"/>
      <c r="I4445" s="442"/>
      <c r="Q4445" s="443"/>
      <c r="S4445" s="443"/>
      <c r="T4445" s="441"/>
      <c r="U4445" s="444"/>
      <c r="V4445" s="438"/>
      <c r="W4445" s="443"/>
      <c r="X4445" s="443"/>
      <c r="Y4445" s="441"/>
      <c r="Z4445" s="445"/>
      <c r="AA4445" s="441"/>
      <c r="AB4445" s="443"/>
      <c r="AC4445" s="441"/>
      <c r="AD4445" s="444"/>
      <c r="AG4445" s="441"/>
      <c r="AH4445" s="441"/>
      <c r="AI4445" s="443"/>
      <c r="AL4445" s="441"/>
      <c r="AN4445" s="441"/>
      <c r="AO4445" s="443"/>
      <c r="AP4445" s="441"/>
      <c r="AQ4445" s="441"/>
      <c r="AR4445" s="441"/>
      <c r="AS4445" s="441"/>
      <c r="AT4445" s="441"/>
      <c r="AU4445" s="441"/>
      <c r="AV4445" s="443"/>
      <c r="AW4445" s="442"/>
      <c r="AY4445" s="441"/>
      <c r="BC4445" s="441"/>
      <c r="BD4445" s="441"/>
      <c r="BE4445" s="441"/>
      <c r="BF4445" s="441"/>
      <c r="BG4445" s="441"/>
      <c r="BH4445" s="441"/>
      <c r="BI4445" s="441"/>
      <c r="BJ4445" s="441"/>
      <c r="BK4445" s="441"/>
    </row>
    <row r="4446" spans="1:63" x14ac:dyDescent="0.25">
      <c r="A4446" s="443"/>
      <c r="B4446" s="438"/>
      <c r="C4446" s="441"/>
      <c r="D4446" s="441"/>
      <c r="E4446" s="441"/>
      <c r="I4446" s="442"/>
      <c r="Q4446" s="443"/>
      <c r="S4446" s="443"/>
      <c r="T4446" s="441"/>
      <c r="U4446" s="444"/>
      <c r="V4446" s="438"/>
      <c r="W4446" s="443"/>
      <c r="X4446" s="443"/>
      <c r="Y4446" s="441"/>
      <c r="Z4446" s="445"/>
      <c r="AA4446" s="441"/>
      <c r="AB4446" s="443"/>
      <c r="AC4446" s="441"/>
      <c r="AD4446" s="444"/>
      <c r="AG4446" s="441"/>
      <c r="AH4446" s="441"/>
      <c r="AI4446" s="443"/>
      <c r="AL4446" s="441"/>
      <c r="AN4446" s="441"/>
      <c r="AO4446" s="443"/>
      <c r="AP4446" s="441"/>
      <c r="AQ4446" s="441"/>
      <c r="AR4446" s="441"/>
      <c r="AS4446" s="441"/>
      <c r="AT4446" s="441"/>
      <c r="AU4446" s="441"/>
      <c r="AV4446" s="443"/>
      <c r="AW4446" s="442"/>
      <c r="AY4446" s="441"/>
      <c r="BC4446" s="441"/>
      <c r="BD4446" s="441"/>
      <c r="BE4446" s="441"/>
      <c r="BF4446" s="441"/>
      <c r="BG4446" s="441"/>
      <c r="BH4446" s="441"/>
      <c r="BI4446" s="441"/>
      <c r="BJ4446" s="441"/>
      <c r="BK4446" s="441"/>
    </row>
    <row r="4447" spans="1:63" x14ac:dyDescent="0.25">
      <c r="A4447" s="443"/>
      <c r="B4447" s="438"/>
      <c r="C4447" s="441"/>
      <c r="D4447" s="441"/>
      <c r="E4447" s="441"/>
      <c r="I4447" s="442"/>
      <c r="Q4447" s="443"/>
      <c r="S4447" s="443"/>
      <c r="T4447" s="441"/>
      <c r="U4447" s="444"/>
      <c r="V4447" s="438"/>
      <c r="W4447" s="443"/>
      <c r="X4447" s="443"/>
      <c r="Y4447" s="441"/>
      <c r="Z4447" s="445"/>
      <c r="AA4447" s="441"/>
      <c r="AB4447" s="443"/>
      <c r="AC4447" s="441"/>
      <c r="AD4447" s="444"/>
      <c r="AG4447" s="441"/>
      <c r="AH4447" s="441"/>
      <c r="AI4447" s="443"/>
      <c r="AL4447" s="441"/>
      <c r="AN4447" s="441"/>
      <c r="AO4447" s="443"/>
      <c r="AP4447" s="441"/>
      <c r="AQ4447" s="441"/>
      <c r="AR4447" s="441"/>
      <c r="AS4447" s="441"/>
      <c r="AT4447" s="441"/>
      <c r="AU4447" s="441"/>
      <c r="AV4447" s="443"/>
      <c r="AW4447" s="442"/>
      <c r="AY4447" s="441"/>
      <c r="BC4447" s="441"/>
      <c r="BD4447" s="441"/>
      <c r="BE4447" s="441"/>
      <c r="BF4447" s="441"/>
      <c r="BG4447" s="441"/>
      <c r="BH4447" s="441"/>
      <c r="BI4447" s="441"/>
      <c r="BJ4447" s="441"/>
      <c r="BK4447" s="441"/>
    </row>
    <row r="4448" spans="1:63" x14ac:dyDescent="0.25">
      <c r="A4448" s="443"/>
      <c r="B4448" s="438"/>
      <c r="C4448" s="441"/>
      <c r="D4448" s="441"/>
      <c r="E4448" s="441"/>
      <c r="I4448" s="442"/>
      <c r="Q4448" s="443"/>
      <c r="S4448" s="443"/>
      <c r="T4448" s="441"/>
      <c r="U4448" s="444"/>
      <c r="V4448" s="438"/>
      <c r="W4448" s="443"/>
      <c r="X4448" s="443"/>
      <c r="Y4448" s="441"/>
      <c r="Z4448" s="445"/>
      <c r="AA4448" s="441"/>
      <c r="AB4448" s="443"/>
      <c r="AC4448" s="441"/>
      <c r="AD4448" s="444"/>
      <c r="AG4448" s="441"/>
      <c r="AH4448" s="441"/>
      <c r="AI4448" s="443"/>
      <c r="AL4448" s="441"/>
      <c r="AN4448" s="441"/>
      <c r="AO4448" s="443"/>
      <c r="AP4448" s="441"/>
      <c r="AQ4448" s="441"/>
      <c r="AR4448" s="441"/>
      <c r="AS4448" s="441"/>
      <c r="AT4448" s="441"/>
      <c r="AU4448" s="441"/>
      <c r="AV4448" s="443"/>
      <c r="AW4448" s="442"/>
      <c r="AY4448" s="441"/>
      <c r="BC4448" s="441"/>
      <c r="BD4448" s="441"/>
      <c r="BE4448" s="441"/>
      <c r="BF4448" s="441"/>
      <c r="BG4448" s="441"/>
      <c r="BH4448" s="441"/>
      <c r="BI4448" s="441"/>
      <c r="BJ4448" s="441"/>
      <c r="BK4448" s="441"/>
    </row>
    <row r="4449" spans="1:63" x14ac:dyDescent="0.25">
      <c r="A4449" s="443"/>
      <c r="B4449" s="438"/>
      <c r="C4449" s="441"/>
      <c r="D4449" s="441"/>
      <c r="E4449" s="441"/>
      <c r="I4449" s="442"/>
      <c r="Q4449" s="443"/>
      <c r="S4449" s="443"/>
      <c r="T4449" s="441"/>
      <c r="U4449" s="444"/>
      <c r="V4449" s="438"/>
      <c r="W4449" s="443"/>
      <c r="X4449" s="443"/>
      <c r="Y4449" s="441"/>
      <c r="Z4449" s="445"/>
      <c r="AA4449" s="441"/>
      <c r="AB4449" s="443"/>
      <c r="AC4449" s="441"/>
      <c r="AD4449" s="444"/>
      <c r="AG4449" s="441"/>
      <c r="AH4449" s="441"/>
      <c r="AI4449" s="443"/>
      <c r="AL4449" s="441"/>
      <c r="AN4449" s="441"/>
      <c r="AO4449" s="443"/>
      <c r="AP4449" s="441"/>
      <c r="AQ4449" s="441"/>
      <c r="AR4449" s="441"/>
      <c r="AS4449" s="441"/>
      <c r="AT4449" s="441"/>
      <c r="AU4449" s="441"/>
      <c r="AV4449" s="443"/>
      <c r="AW4449" s="442"/>
      <c r="AY4449" s="441"/>
      <c r="BC4449" s="441"/>
      <c r="BD4449" s="441"/>
      <c r="BE4449" s="441"/>
      <c r="BF4449" s="441"/>
      <c r="BG4449" s="441"/>
      <c r="BH4449" s="441"/>
      <c r="BI4449" s="441"/>
      <c r="BJ4449" s="441"/>
      <c r="BK4449" s="441"/>
    </row>
    <row r="4450" spans="1:63" x14ac:dyDescent="0.25">
      <c r="A4450" s="443"/>
      <c r="B4450" s="438"/>
      <c r="C4450" s="441"/>
      <c r="D4450" s="441"/>
      <c r="E4450" s="441"/>
      <c r="I4450" s="442"/>
      <c r="Q4450" s="443"/>
      <c r="S4450" s="443"/>
      <c r="T4450" s="441"/>
      <c r="U4450" s="444"/>
      <c r="V4450" s="438"/>
      <c r="W4450" s="443"/>
      <c r="X4450" s="443"/>
      <c r="Y4450" s="441"/>
      <c r="Z4450" s="445"/>
      <c r="AA4450" s="441"/>
      <c r="AB4450" s="443"/>
      <c r="AC4450" s="441"/>
      <c r="AD4450" s="444"/>
      <c r="AG4450" s="441"/>
      <c r="AH4450" s="441"/>
      <c r="AI4450" s="443"/>
      <c r="AL4450" s="441"/>
      <c r="AN4450" s="441"/>
      <c r="AO4450" s="443"/>
      <c r="AP4450" s="441"/>
      <c r="AQ4450" s="441"/>
      <c r="AR4450" s="441"/>
      <c r="AS4450" s="441"/>
      <c r="AT4450" s="441"/>
      <c r="AU4450" s="441"/>
      <c r="AV4450" s="443"/>
      <c r="AW4450" s="442"/>
      <c r="AY4450" s="441"/>
      <c r="BC4450" s="441"/>
      <c r="BD4450" s="441"/>
      <c r="BE4450" s="441"/>
      <c r="BF4450" s="441"/>
      <c r="BG4450" s="441"/>
      <c r="BH4450" s="441"/>
      <c r="BI4450" s="441"/>
      <c r="BJ4450" s="441"/>
      <c r="BK4450" s="441"/>
    </row>
    <row r="4451" spans="1:63" x14ac:dyDescent="0.25">
      <c r="A4451" s="443"/>
      <c r="B4451" s="438"/>
      <c r="C4451" s="441"/>
      <c r="D4451" s="441"/>
      <c r="E4451" s="441"/>
      <c r="I4451" s="442"/>
      <c r="Q4451" s="443"/>
      <c r="S4451" s="443"/>
      <c r="T4451" s="441"/>
      <c r="U4451" s="444"/>
      <c r="V4451" s="438"/>
      <c r="W4451" s="443"/>
      <c r="X4451" s="443"/>
      <c r="Y4451" s="441"/>
      <c r="Z4451" s="445"/>
      <c r="AA4451" s="441"/>
      <c r="AB4451" s="443"/>
      <c r="AC4451" s="441"/>
      <c r="AD4451" s="444"/>
      <c r="AG4451" s="441"/>
      <c r="AH4451" s="441"/>
      <c r="AI4451" s="443"/>
      <c r="AL4451" s="441"/>
      <c r="AN4451" s="441"/>
      <c r="AO4451" s="443"/>
      <c r="AP4451" s="441"/>
      <c r="AQ4451" s="441"/>
      <c r="AR4451" s="441"/>
      <c r="AS4451" s="441"/>
      <c r="AT4451" s="441"/>
      <c r="AU4451" s="441"/>
      <c r="AV4451" s="443"/>
      <c r="AW4451" s="442"/>
      <c r="AY4451" s="441"/>
      <c r="BC4451" s="441"/>
      <c r="BD4451" s="441"/>
      <c r="BE4451" s="441"/>
      <c r="BF4451" s="441"/>
      <c r="BG4451" s="441"/>
      <c r="BH4451" s="441"/>
      <c r="BI4451" s="441"/>
      <c r="BJ4451" s="441"/>
      <c r="BK4451" s="441"/>
    </row>
    <row r="4452" spans="1:63" x14ac:dyDescent="0.25">
      <c r="A4452" s="443"/>
      <c r="B4452" s="438"/>
      <c r="C4452" s="441"/>
      <c r="D4452" s="441"/>
      <c r="E4452" s="441"/>
      <c r="I4452" s="442"/>
      <c r="Q4452" s="443"/>
      <c r="S4452" s="443"/>
      <c r="T4452" s="441"/>
      <c r="U4452" s="444"/>
      <c r="V4452" s="438"/>
      <c r="W4452" s="443"/>
      <c r="X4452" s="443"/>
      <c r="Y4452" s="441"/>
      <c r="Z4452" s="445"/>
      <c r="AA4452" s="441"/>
      <c r="AB4452" s="443"/>
      <c r="AC4452" s="441"/>
      <c r="AD4452" s="444"/>
      <c r="AG4452" s="441"/>
      <c r="AH4452" s="441"/>
      <c r="AI4452" s="443"/>
      <c r="AL4452" s="441"/>
      <c r="AN4452" s="441"/>
      <c r="AO4452" s="443"/>
      <c r="AP4452" s="441"/>
      <c r="AQ4452" s="441"/>
      <c r="AR4452" s="441"/>
      <c r="AS4452" s="441"/>
      <c r="AT4452" s="441"/>
      <c r="AU4452" s="441"/>
      <c r="AV4452" s="443"/>
      <c r="AW4452" s="442"/>
      <c r="AY4452" s="441"/>
      <c r="BC4452" s="441"/>
      <c r="BD4452" s="441"/>
      <c r="BE4452" s="441"/>
      <c r="BF4452" s="441"/>
      <c r="BG4452" s="441"/>
      <c r="BH4452" s="441"/>
      <c r="BI4452" s="441"/>
      <c r="BJ4452" s="441"/>
      <c r="BK4452" s="441"/>
    </row>
    <row r="4453" spans="1:63" x14ac:dyDescent="0.25">
      <c r="A4453" s="443"/>
      <c r="B4453" s="438"/>
      <c r="C4453" s="441"/>
      <c r="D4453" s="441"/>
      <c r="E4453" s="441"/>
      <c r="I4453" s="442"/>
      <c r="Q4453" s="443"/>
      <c r="S4453" s="443"/>
      <c r="T4453" s="441"/>
      <c r="U4453" s="444"/>
      <c r="V4453" s="438"/>
      <c r="W4453" s="443"/>
      <c r="X4453" s="443"/>
      <c r="Y4453" s="441"/>
      <c r="Z4453" s="445"/>
      <c r="AA4453" s="441"/>
      <c r="AB4453" s="443"/>
      <c r="AC4453" s="441"/>
      <c r="AD4453" s="444"/>
      <c r="AG4453" s="441"/>
      <c r="AH4453" s="441"/>
      <c r="AI4453" s="443"/>
      <c r="AL4453" s="441"/>
      <c r="AN4453" s="441"/>
      <c r="AO4453" s="443"/>
      <c r="AP4453" s="441"/>
      <c r="AQ4453" s="441"/>
      <c r="AR4453" s="441"/>
      <c r="AS4453" s="441"/>
      <c r="AT4453" s="441"/>
      <c r="AU4453" s="441"/>
      <c r="AV4453" s="443"/>
      <c r="AW4453" s="442"/>
      <c r="AY4453" s="441"/>
      <c r="BC4453" s="441"/>
      <c r="BD4453" s="441"/>
      <c r="BE4453" s="441"/>
      <c r="BF4453" s="441"/>
      <c r="BG4453" s="441"/>
      <c r="BH4453" s="441"/>
      <c r="BI4453" s="441"/>
      <c r="BJ4453" s="441"/>
      <c r="BK4453" s="441"/>
    </row>
    <row r="4454" spans="1:63" x14ac:dyDescent="0.25">
      <c r="A4454" s="443"/>
      <c r="B4454" s="438"/>
      <c r="C4454" s="441"/>
      <c r="D4454" s="441"/>
      <c r="E4454" s="441"/>
      <c r="I4454" s="442"/>
      <c r="Q4454" s="443"/>
      <c r="S4454" s="443"/>
      <c r="T4454" s="441"/>
      <c r="U4454" s="444"/>
      <c r="V4454" s="438"/>
      <c r="W4454" s="443"/>
      <c r="X4454" s="443"/>
      <c r="Y4454" s="441"/>
      <c r="Z4454" s="445"/>
      <c r="AA4454" s="441"/>
      <c r="AB4454" s="443"/>
      <c r="AC4454" s="441"/>
      <c r="AD4454" s="444"/>
      <c r="AG4454" s="441"/>
      <c r="AH4454" s="441"/>
      <c r="AI4454" s="443"/>
      <c r="AL4454" s="441"/>
      <c r="AN4454" s="441"/>
      <c r="AO4454" s="443"/>
      <c r="AP4454" s="441"/>
      <c r="AQ4454" s="441"/>
      <c r="AR4454" s="441"/>
      <c r="AS4454" s="441"/>
      <c r="AT4454" s="441"/>
      <c r="AU4454" s="441"/>
      <c r="AV4454" s="443"/>
      <c r="AW4454" s="442"/>
      <c r="AY4454" s="441"/>
      <c r="BC4454" s="441"/>
      <c r="BD4454" s="441"/>
      <c r="BE4454" s="441"/>
      <c r="BF4454" s="441"/>
      <c r="BG4454" s="441"/>
      <c r="BH4454" s="441"/>
      <c r="BI4454" s="441"/>
      <c r="BJ4454" s="441"/>
      <c r="BK4454" s="441"/>
    </row>
    <row r="4455" spans="1:63" x14ac:dyDescent="0.25">
      <c r="A4455" s="443"/>
      <c r="B4455" s="438"/>
      <c r="C4455" s="441"/>
      <c r="D4455" s="441"/>
      <c r="E4455" s="441"/>
      <c r="I4455" s="442"/>
      <c r="Q4455" s="443"/>
      <c r="S4455" s="443"/>
      <c r="T4455" s="441"/>
      <c r="U4455" s="444"/>
      <c r="V4455" s="438"/>
      <c r="W4455" s="443"/>
      <c r="X4455" s="443"/>
      <c r="Y4455" s="441"/>
      <c r="Z4455" s="445"/>
      <c r="AA4455" s="441"/>
      <c r="AB4455" s="443"/>
      <c r="AC4455" s="441"/>
      <c r="AD4455" s="444"/>
      <c r="AG4455" s="441"/>
      <c r="AH4455" s="441"/>
      <c r="AI4455" s="443"/>
      <c r="AL4455" s="441"/>
      <c r="AN4455" s="441"/>
      <c r="AO4455" s="443"/>
      <c r="AP4455" s="441"/>
      <c r="AQ4455" s="441"/>
      <c r="AR4455" s="441"/>
      <c r="AS4455" s="441"/>
      <c r="AT4455" s="441"/>
      <c r="AU4455" s="441"/>
      <c r="AV4455" s="443"/>
      <c r="AW4455" s="442"/>
      <c r="AY4455" s="441"/>
      <c r="BC4455" s="441"/>
      <c r="BD4455" s="441"/>
      <c r="BE4455" s="441"/>
      <c r="BF4455" s="441"/>
      <c r="BG4455" s="441"/>
      <c r="BH4455" s="441"/>
      <c r="BI4455" s="441"/>
      <c r="BJ4455" s="441"/>
      <c r="BK4455" s="441"/>
    </row>
    <row r="4456" spans="1:63" x14ac:dyDescent="0.25">
      <c r="A4456" s="443"/>
      <c r="B4456" s="438"/>
      <c r="C4456" s="441"/>
      <c r="D4456" s="441"/>
      <c r="E4456" s="441"/>
      <c r="I4456" s="442"/>
      <c r="Q4456" s="443"/>
      <c r="S4456" s="443"/>
      <c r="T4456" s="441"/>
      <c r="U4456" s="444"/>
      <c r="V4456" s="438"/>
      <c r="W4456" s="443"/>
      <c r="X4456" s="443"/>
      <c r="Y4456" s="441"/>
      <c r="Z4456" s="445"/>
      <c r="AA4456" s="441"/>
      <c r="AB4456" s="443"/>
      <c r="AC4456" s="441"/>
      <c r="AD4456" s="444"/>
      <c r="AG4456" s="441"/>
      <c r="AH4456" s="441"/>
      <c r="AI4456" s="443"/>
      <c r="AL4456" s="441"/>
      <c r="AN4456" s="441"/>
      <c r="AO4456" s="443"/>
      <c r="AP4456" s="441"/>
      <c r="AQ4456" s="441"/>
      <c r="AR4456" s="441"/>
      <c r="AS4456" s="441"/>
      <c r="AT4456" s="441"/>
      <c r="AU4456" s="441"/>
      <c r="AV4456" s="443"/>
      <c r="AW4456" s="442"/>
      <c r="AY4456" s="441"/>
      <c r="BC4456" s="441"/>
      <c r="BD4456" s="441"/>
      <c r="BE4456" s="441"/>
      <c r="BF4456" s="441"/>
      <c r="BG4456" s="441"/>
      <c r="BH4456" s="441"/>
      <c r="BI4456" s="441"/>
      <c r="BJ4456" s="441"/>
      <c r="BK4456" s="441"/>
    </row>
    <row r="4457" spans="1:63" x14ac:dyDescent="0.25">
      <c r="A4457" s="443"/>
      <c r="B4457" s="438"/>
      <c r="C4457" s="441"/>
      <c r="D4457" s="441"/>
      <c r="E4457" s="441"/>
      <c r="I4457" s="442"/>
      <c r="Q4457" s="443"/>
      <c r="S4457" s="443"/>
      <c r="T4457" s="441"/>
      <c r="U4457" s="444"/>
      <c r="V4457" s="438"/>
      <c r="W4457" s="443"/>
      <c r="X4457" s="443"/>
      <c r="Y4457" s="441"/>
      <c r="Z4457" s="445"/>
      <c r="AA4457" s="441"/>
      <c r="AB4457" s="443"/>
      <c r="AC4457" s="441"/>
      <c r="AD4457" s="444"/>
      <c r="AG4457" s="441"/>
      <c r="AH4457" s="441"/>
      <c r="AI4457" s="443"/>
      <c r="AL4457" s="441"/>
      <c r="AN4457" s="441"/>
      <c r="AO4457" s="443"/>
      <c r="AP4457" s="441"/>
      <c r="AQ4457" s="441"/>
      <c r="AR4457" s="441"/>
      <c r="AS4457" s="441"/>
      <c r="AT4457" s="441"/>
      <c r="AU4457" s="441"/>
      <c r="AV4457" s="443"/>
      <c r="AW4457" s="442"/>
      <c r="AY4457" s="441"/>
      <c r="BC4457" s="441"/>
      <c r="BD4457" s="441"/>
      <c r="BE4457" s="441"/>
      <c r="BF4457" s="441"/>
      <c r="BG4457" s="441"/>
      <c r="BH4457" s="441"/>
      <c r="BI4457" s="441"/>
      <c r="BJ4457" s="441"/>
      <c r="BK4457" s="441"/>
    </row>
    <row r="4458" spans="1:63" x14ac:dyDescent="0.25">
      <c r="A4458" s="443"/>
      <c r="B4458" s="438"/>
      <c r="C4458" s="441"/>
      <c r="D4458" s="441"/>
      <c r="E4458" s="441"/>
      <c r="I4458" s="442"/>
      <c r="Q4458" s="443"/>
      <c r="S4458" s="443"/>
      <c r="T4458" s="441"/>
      <c r="U4458" s="444"/>
      <c r="V4458" s="438"/>
      <c r="W4458" s="443"/>
      <c r="X4458" s="443"/>
      <c r="Y4458" s="441"/>
      <c r="Z4458" s="445"/>
      <c r="AA4458" s="441"/>
      <c r="AB4458" s="443"/>
      <c r="AC4458" s="441"/>
      <c r="AD4458" s="444"/>
      <c r="AG4458" s="441"/>
      <c r="AH4458" s="441"/>
      <c r="AI4458" s="443"/>
      <c r="AL4458" s="441"/>
      <c r="AN4458" s="441"/>
      <c r="AO4458" s="443"/>
      <c r="AP4458" s="441"/>
      <c r="AQ4458" s="441"/>
      <c r="AR4458" s="441"/>
      <c r="AS4458" s="441"/>
      <c r="AT4458" s="441"/>
      <c r="AU4458" s="441"/>
      <c r="AV4458" s="443"/>
      <c r="AW4458" s="442"/>
      <c r="AY4458" s="441"/>
      <c r="BC4458" s="441"/>
      <c r="BD4458" s="441"/>
      <c r="BE4458" s="441"/>
      <c r="BF4458" s="441"/>
      <c r="BG4458" s="441"/>
      <c r="BH4458" s="441"/>
      <c r="BI4458" s="441"/>
      <c r="BJ4458" s="441"/>
      <c r="BK4458" s="441"/>
    </row>
    <row r="4459" spans="1:63" x14ac:dyDescent="0.25">
      <c r="A4459" s="443"/>
      <c r="B4459" s="438"/>
      <c r="C4459" s="441"/>
      <c r="D4459" s="441"/>
      <c r="E4459" s="441"/>
      <c r="I4459" s="442"/>
      <c r="Q4459" s="443"/>
      <c r="S4459" s="443"/>
      <c r="T4459" s="441"/>
      <c r="U4459" s="444"/>
      <c r="V4459" s="438"/>
      <c r="W4459" s="443"/>
      <c r="X4459" s="443"/>
      <c r="Y4459" s="441"/>
      <c r="Z4459" s="445"/>
      <c r="AA4459" s="441"/>
      <c r="AB4459" s="443"/>
      <c r="AC4459" s="441"/>
      <c r="AD4459" s="444"/>
      <c r="AG4459" s="441"/>
      <c r="AH4459" s="441"/>
      <c r="AI4459" s="443"/>
      <c r="AL4459" s="441"/>
      <c r="AN4459" s="441"/>
      <c r="AO4459" s="443"/>
      <c r="AP4459" s="441"/>
      <c r="AQ4459" s="441"/>
      <c r="AR4459" s="441"/>
      <c r="AS4459" s="441"/>
      <c r="AT4459" s="441"/>
      <c r="AU4459" s="441"/>
      <c r="AV4459" s="443"/>
      <c r="AW4459" s="442"/>
      <c r="AY4459" s="441"/>
      <c r="BC4459" s="441"/>
      <c r="BD4459" s="441"/>
      <c r="BE4459" s="441"/>
      <c r="BF4459" s="441"/>
      <c r="BG4459" s="441"/>
      <c r="BH4459" s="441"/>
      <c r="BI4459" s="441"/>
      <c r="BJ4459" s="441"/>
      <c r="BK4459" s="441"/>
    </row>
    <row r="4460" spans="1:63" x14ac:dyDescent="0.25">
      <c r="A4460" s="443"/>
      <c r="B4460" s="438"/>
      <c r="C4460" s="441"/>
      <c r="D4460" s="441"/>
      <c r="E4460" s="441"/>
      <c r="I4460" s="442"/>
      <c r="Q4460" s="443"/>
      <c r="S4460" s="443"/>
      <c r="T4460" s="441"/>
      <c r="U4460" s="444"/>
      <c r="V4460" s="438"/>
      <c r="W4460" s="443"/>
      <c r="X4460" s="443"/>
      <c r="Y4460" s="441"/>
      <c r="Z4460" s="445"/>
      <c r="AA4460" s="441"/>
      <c r="AB4460" s="443"/>
      <c r="AC4460" s="441"/>
      <c r="AD4460" s="444"/>
      <c r="AG4460" s="441"/>
      <c r="AH4460" s="441"/>
      <c r="AI4460" s="443"/>
      <c r="AL4460" s="441"/>
      <c r="AN4460" s="441"/>
      <c r="AO4460" s="443"/>
      <c r="AP4460" s="441"/>
      <c r="AQ4460" s="441"/>
      <c r="AR4460" s="441"/>
      <c r="AS4460" s="441"/>
      <c r="AT4460" s="441"/>
      <c r="AU4460" s="441"/>
      <c r="AV4460" s="443"/>
      <c r="AW4460" s="442"/>
      <c r="AY4460" s="441"/>
      <c r="BC4460" s="441"/>
      <c r="BD4460" s="441"/>
      <c r="BE4460" s="441"/>
      <c r="BF4460" s="441"/>
      <c r="BG4460" s="441"/>
      <c r="BH4460" s="441"/>
      <c r="BI4460" s="441"/>
      <c r="BJ4460" s="441"/>
      <c r="BK4460" s="441"/>
    </row>
    <row r="4461" spans="1:63" x14ac:dyDescent="0.25">
      <c r="A4461" s="443"/>
      <c r="B4461" s="438"/>
      <c r="C4461" s="441"/>
      <c r="D4461" s="441"/>
      <c r="E4461" s="441"/>
      <c r="I4461" s="442"/>
      <c r="Q4461" s="443"/>
      <c r="S4461" s="443"/>
      <c r="T4461" s="441"/>
      <c r="U4461" s="444"/>
      <c r="V4461" s="438"/>
      <c r="W4461" s="443"/>
      <c r="X4461" s="443"/>
      <c r="Y4461" s="441"/>
      <c r="Z4461" s="445"/>
      <c r="AA4461" s="441"/>
      <c r="AB4461" s="443"/>
      <c r="AC4461" s="441"/>
      <c r="AD4461" s="444"/>
      <c r="AG4461" s="441"/>
      <c r="AH4461" s="441"/>
      <c r="AI4461" s="443"/>
      <c r="AL4461" s="441"/>
      <c r="AN4461" s="441"/>
      <c r="AO4461" s="443"/>
      <c r="AP4461" s="441"/>
      <c r="AQ4461" s="441"/>
      <c r="AR4461" s="441"/>
      <c r="AS4461" s="441"/>
      <c r="AT4461" s="441"/>
      <c r="AU4461" s="441"/>
      <c r="AV4461" s="443"/>
      <c r="AW4461" s="442"/>
      <c r="AY4461" s="441"/>
      <c r="BC4461" s="441"/>
      <c r="BD4461" s="441"/>
      <c r="BE4461" s="441"/>
      <c r="BF4461" s="441"/>
      <c r="BG4461" s="441"/>
      <c r="BH4461" s="441"/>
      <c r="BI4461" s="441"/>
      <c r="BJ4461" s="441"/>
      <c r="BK4461" s="441"/>
    </row>
    <row r="4462" spans="1:63" x14ac:dyDescent="0.25">
      <c r="A4462" s="443"/>
      <c r="B4462" s="438"/>
      <c r="C4462" s="441"/>
      <c r="D4462" s="441"/>
      <c r="E4462" s="441"/>
      <c r="I4462" s="442"/>
      <c r="Q4462" s="443"/>
      <c r="S4462" s="443"/>
      <c r="T4462" s="441"/>
      <c r="U4462" s="444"/>
      <c r="V4462" s="438"/>
      <c r="W4462" s="443"/>
      <c r="X4462" s="443"/>
      <c r="Y4462" s="441"/>
      <c r="Z4462" s="445"/>
      <c r="AA4462" s="441"/>
      <c r="AB4462" s="443"/>
      <c r="AC4462" s="441"/>
      <c r="AD4462" s="444"/>
      <c r="AG4462" s="441"/>
      <c r="AH4462" s="441"/>
      <c r="AI4462" s="443"/>
      <c r="AL4462" s="441"/>
      <c r="AN4462" s="441"/>
      <c r="AO4462" s="443"/>
      <c r="AP4462" s="441"/>
      <c r="AQ4462" s="441"/>
      <c r="AR4462" s="441"/>
      <c r="AS4462" s="441"/>
      <c r="AT4462" s="441"/>
      <c r="AU4462" s="441"/>
      <c r="AV4462" s="443"/>
      <c r="AW4462" s="442"/>
      <c r="AY4462" s="441"/>
      <c r="BC4462" s="441"/>
      <c r="BD4462" s="441"/>
      <c r="BE4462" s="441"/>
      <c r="BF4462" s="441"/>
      <c r="BG4462" s="441"/>
      <c r="BH4462" s="441"/>
      <c r="BI4462" s="441"/>
      <c r="BJ4462" s="441"/>
      <c r="BK4462" s="441"/>
    </row>
    <row r="4463" spans="1:63" x14ac:dyDescent="0.25">
      <c r="A4463" s="443"/>
      <c r="B4463" s="438"/>
      <c r="C4463" s="441"/>
      <c r="D4463" s="441"/>
      <c r="E4463" s="441"/>
      <c r="I4463" s="442"/>
      <c r="Q4463" s="443"/>
      <c r="S4463" s="443"/>
      <c r="T4463" s="441"/>
      <c r="U4463" s="444"/>
      <c r="V4463" s="438"/>
      <c r="W4463" s="443"/>
      <c r="X4463" s="443"/>
      <c r="Y4463" s="441"/>
      <c r="Z4463" s="445"/>
      <c r="AA4463" s="441"/>
      <c r="AB4463" s="443"/>
      <c r="AC4463" s="441"/>
      <c r="AD4463" s="444"/>
      <c r="AG4463" s="441"/>
      <c r="AH4463" s="441"/>
      <c r="AI4463" s="443"/>
      <c r="AL4463" s="441"/>
      <c r="AN4463" s="441"/>
      <c r="AO4463" s="443"/>
      <c r="AP4463" s="441"/>
      <c r="AQ4463" s="441"/>
      <c r="AR4463" s="441"/>
      <c r="AS4463" s="441"/>
      <c r="AT4463" s="441"/>
      <c r="AU4463" s="441"/>
      <c r="AV4463" s="443"/>
      <c r="AW4463" s="442"/>
      <c r="AY4463" s="441"/>
      <c r="BC4463" s="441"/>
      <c r="BD4463" s="441"/>
      <c r="BE4463" s="441"/>
      <c r="BF4463" s="441"/>
      <c r="BG4463" s="441"/>
      <c r="BH4463" s="441"/>
      <c r="BI4463" s="441"/>
      <c r="BJ4463" s="441"/>
      <c r="BK4463" s="441"/>
    </row>
    <row r="4464" spans="1:63" x14ac:dyDescent="0.25">
      <c r="A4464" s="443"/>
      <c r="B4464" s="438"/>
      <c r="C4464" s="441"/>
      <c r="D4464" s="441"/>
      <c r="E4464" s="441"/>
      <c r="I4464" s="442"/>
      <c r="Q4464" s="443"/>
      <c r="S4464" s="443"/>
      <c r="T4464" s="441"/>
      <c r="U4464" s="444"/>
      <c r="V4464" s="438"/>
      <c r="W4464" s="443"/>
      <c r="X4464" s="443"/>
      <c r="Y4464" s="441"/>
      <c r="Z4464" s="445"/>
      <c r="AA4464" s="441"/>
      <c r="AB4464" s="443"/>
      <c r="AC4464" s="441"/>
      <c r="AD4464" s="444"/>
      <c r="AG4464" s="441"/>
      <c r="AH4464" s="441"/>
      <c r="AI4464" s="443"/>
      <c r="AL4464" s="441"/>
      <c r="AN4464" s="441"/>
      <c r="AO4464" s="443"/>
      <c r="AP4464" s="441"/>
      <c r="AQ4464" s="441"/>
      <c r="AR4464" s="441"/>
      <c r="AS4464" s="441"/>
      <c r="AT4464" s="441"/>
      <c r="AU4464" s="441"/>
      <c r="AV4464" s="443"/>
      <c r="AW4464" s="442"/>
      <c r="AY4464" s="441"/>
      <c r="BC4464" s="441"/>
      <c r="BD4464" s="441"/>
      <c r="BE4464" s="441"/>
      <c r="BF4464" s="441"/>
      <c r="BG4464" s="441"/>
      <c r="BH4464" s="441"/>
      <c r="BI4464" s="441"/>
      <c r="BJ4464" s="441"/>
      <c r="BK4464" s="441"/>
    </row>
    <row r="4465" spans="1:63" x14ac:dyDescent="0.25">
      <c r="A4465" s="443"/>
      <c r="B4465" s="438"/>
      <c r="C4465" s="441"/>
      <c r="D4465" s="441"/>
      <c r="E4465" s="441"/>
      <c r="I4465" s="442"/>
      <c r="Q4465" s="443"/>
      <c r="S4465" s="443"/>
      <c r="T4465" s="441"/>
      <c r="U4465" s="444"/>
      <c r="V4465" s="438"/>
      <c r="W4465" s="443"/>
      <c r="X4465" s="443"/>
      <c r="Y4465" s="441"/>
      <c r="Z4465" s="445"/>
      <c r="AA4465" s="441"/>
      <c r="AB4465" s="443"/>
      <c r="AC4465" s="441"/>
      <c r="AD4465" s="444"/>
      <c r="AG4465" s="441"/>
      <c r="AH4465" s="441"/>
      <c r="AI4465" s="443"/>
      <c r="AL4465" s="441"/>
      <c r="AN4465" s="441"/>
      <c r="AO4465" s="443"/>
      <c r="AP4465" s="441"/>
      <c r="AQ4465" s="441"/>
      <c r="AR4465" s="441"/>
      <c r="AS4465" s="441"/>
      <c r="AT4465" s="441"/>
      <c r="AU4465" s="441"/>
      <c r="AV4465" s="443"/>
      <c r="AW4465" s="442"/>
      <c r="AY4465" s="441"/>
      <c r="BC4465" s="441"/>
      <c r="BD4465" s="441"/>
      <c r="BE4465" s="441"/>
      <c r="BF4465" s="441"/>
      <c r="BG4465" s="441"/>
      <c r="BH4465" s="441"/>
      <c r="BI4465" s="441"/>
      <c r="BJ4465" s="441"/>
      <c r="BK4465" s="441"/>
    </row>
    <row r="4466" spans="1:63" x14ac:dyDescent="0.25">
      <c r="A4466" s="443"/>
      <c r="B4466" s="438"/>
      <c r="C4466" s="441"/>
      <c r="D4466" s="441"/>
      <c r="E4466" s="441"/>
      <c r="I4466" s="442"/>
      <c r="Q4466" s="443"/>
      <c r="S4466" s="443"/>
      <c r="T4466" s="441"/>
      <c r="U4466" s="444"/>
      <c r="V4466" s="438"/>
      <c r="W4466" s="443"/>
      <c r="X4466" s="443"/>
      <c r="Y4466" s="441"/>
      <c r="Z4466" s="445"/>
      <c r="AA4466" s="441"/>
      <c r="AB4466" s="443"/>
      <c r="AC4466" s="441"/>
      <c r="AD4466" s="444"/>
      <c r="AG4466" s="441"/>
      <c r="AH4466" s="441"/>
      <c r="AI4466" s="443"/>
      <c r="AL4466" s="441"/>
      <c r="AN4466" s="441"/>
      <c r="AO4466" s="443"/>
      <c r="AP4466" s="441"/>
      <c r="AQ4466" s="441"/>
      <c r="AR4466" s="441"/>
      <c r="AS4466" s="441"/>
      <c r="AT4466" s="441"/>
      <c r="AU4466" s="441"/>
      <c r="AV4466" s="443"/>
      <c r="AW4466" s="442"/>
      <c r="AY4466" s="441"/>
      <c r="BC4466" s="441"/>
      <c r="BD4466" s="441"/>
      <c r="BE4466" s="441"/>
      <c r="BF4466" s="441"/>
      <c r="BG4466" s="441"/>
      <c r="BH4466" s="441"/>
      <c r="BI4466" s="441"/>
      <c r="BJ4466" s="441"/>
      <c r="BK4466" s="441"/>
    </row>
    <row r="4467" spans="1:63" x14ac:dyDescent="0.25">
      <c r="A4467" s="443"/>
      <c r="B4467" s="438"/>
      <c r="C4467" s="441"/>
      <c r="D4467" s="441"/>
      <c r="E4467" s="441"/>
      <c r="I4467" s="442"/>
      <c r="Q4467" s="443"/>
      <c r="S4467" s="443"/>
      <c r="T4467" s="441"/>
      <c r="U4467" s="444"/>
      <c r="V4467" s="438"/>
      <c r="W4467" s="443"/>
      <c r="X4467" s="443"/>
      <c r="Y4467" s="441"/>
      <c r="Z4467" s="445"/>
      <c r="AA4467" s="441"/>
      <c r="AB4467" s="443"/>
      <c r="AC4467" s="441"/>
      <c r="AD4467" s="444"/>
      <c r="AG4467" s="441"/>
      <c r="AH4467" s="441"/>
      <c r="AI4467" s="443"/>
      <c r="AL4467" s="441"/>
      <c r="AN4467" s="441"/>
      <c r="AO4467" s="443"/>
      <c r="AP4467" s="441"/>
      <c r="AQ4467" s="441"/>
      <c r="AR4467" s="441"/>
      <c r="AS4467" s="441"/>
      <c r="AT4467" s="441"/>
      <c r="AU4467" s="441"/>
      <c r="AV4467" s="443"/>
      <c r="AW4467" s="442"/>
      <c r="AY4467" s="441"/>
      <c r="BC4467" s="441"/>
      <c r="BD4467" s="441"/>
      <c r="BE4467" s="441"/>
      <c r="BF4467" s="441"/>
      <c r="BG4467" s="441"/>
      <c r="BH4467" s="441"/>
      <c r="BI4467" s="441"/>
      <c r="BJ4467" s="441"/>
      <c r="BK4467" s="441"/>
    </row>
    <row r="4468" spans="1:63" x14ac:dyDescent="0.25">
      <c r="A4468" s="443"/>
      <c r="B4468" s="438"/>
      <c r="C4468" s="441"/>
      <c r="D4468" s="441"/>
      <c r="E4468" s="441"/>
      <c r="I4468" s="442"/>
      <c r="Q4468" s="443"/>
      <c r="S4468" s="443"/>
      <c r="T4468" s="441"/>
      <c r="U4468" s="444"/>
      <c r="V4468" s="438"/>
      <c r="W4468" s="443"/>
      <c r="X4468" s="443"/>
      <c r="Y4468" s="441"/>
      <c r="Z4468" s="445"/>
      <c r="AA4468" s="441"/>
      <c r="AB4468" s="443"/>
      <c r="AC4468" s="441"/>
      <c r="AD4468" s="444"/>
      <c r="AG4468" s="441"/>
      <c r="AH4468" s="441"/>
      <c r="AI4468" s="443"/>
      <c r="AL4468" s="441"/>
      <c r="AN4468" s="441"/>
      <c r="AO4468" s="443"/>
      <c r="AP4468" s="441"/>
      <c r="AQ4468" s="441"/>
      <c r="AR4468" s="441"/>
      <c r="AS4468" s="441"/>
      <c r="AT4468" s="441"/>
      <c r="AU4468" s="441"/>
      <c r="AV4468" s="443"/>
      <c r="AW4468" s="442"/>
      <c r="AY4468" s="441"/>
      <c r="BC4468" s="441"/>
      <c r="BD4468" s="441"/>
      <c r="BE4468" s="441"/>
      <c r="BF4468" s="441"/>
      <c r="BG4468" s="441"/>
      <c r="BH4468" s="441"/>
      <c r="BI4468" s="441"/>
      <c r="BJ4468" s="441"/>
      <c r="BK4468" s="441"/>
    </row>
    <row r="4469" spans="1:63" x14ac:dyDescent="0.25">
      <c r="A4469" s="443"/>
      <c r="B4469" s="438"/>
      <c r="C4469" s="441"/>
      <c r="D4469" s="441"/>
      <c r="E4469" s="441"/>
      <c r="I4469" s="442"/>
      <c r="Q4469" s="443"/>
      <c r="S4469" s="443"/>
      <c r="T4469" s="441"/>
      <c r="U4469" s="444"/>
      <c r="V4469" s="438"/>
      <c r="W4469" s="443"/>
      <c r="X4469" s="443"/>
      <c r="Y4469" s="441"/>
      <c r="Z4469" s="445"/>
      <c r="AA4469" s="441"/>
      <c r="AB4469" s="443"/>
      <c r="AC4469" s="441"/>
      <c r="AD4469" s="444"/>
      <c r="AG4469" s="441"/>
      <c r="AH4469" s="441"/>
      <c r="AI4469" s="443"/>
      <c r="AL4469" s="441"/>
      <c r="AN4469" s="441"/>
      <c r="AO4469" s="443"/>
      <c r="AP4469" s="441"/>
      <c r="AQ4469" s="441"/>
      <c r="AR4469" s="441"/>
      <c r="AS4469" s="441"/>
      <c r="AT4469" s="441"/>
      <c r="AU4469" s="441"/>
      <c r="AV4469" s="443"/>
      <c r="AW4469" s="442"/>
      <c r="AY4469" s="441"/>
      <c r="BC4469" s="441"/>
      <c r="BD4469" s="441"/>
      <c r="BE4469" s="441"/>
      <c r="BF4469" s="441"/>
      <c r="BG4469" s="441"/>
      <c r="BH4469" s="441"/>
      <c r="BI4469" s="441"/>
      <c r="BJ4469" s="441"/>
      <c r="BK4469" s="441"/>
    </row>
    <row r="4470" spans="1:63" x14ac:dyDescent="0.25">
      <c r="A4470" s="443"/>
      <c r="B4470" s="438"/>
      <c r="C4470" s="441"/>
      <c r="D4470" s="441"/>
      <c r="E4470" s="441"/>
      <c r="I4470" s="442"/>
      <c r="Q4470" s="443"/>
      <c r="S4470" s="443"/>
      <c r="T4470" s="441"/>
      <c r="U4470" s="444"/>
      <c r="V4470" s="438"/>
      <c r="W4470" s="443"/>
      <c r="X4470" s="443"/>
      <c r="Y4470" s="441"/>
      <c r="Z4470" s="445"/>
      <c r="AA4470" s="441"/>
      <c r="AB4470" s="443"/>
      <c r="AC4470" s="441"/>
      <c r="AD4470" s="444"/>
      <c r="AG4470" s="441"/>
      <c r="AH4470" s="441"/>
      <c r="AI4470" s="443"/>
      <c r="AL4470" s="441"/>
      <c r="AN4470" s="441"/>
      <c r="AO4470" s="443"/>
      <c r="AP4470" s="441"/>
      <c r="AQ4470" s="441"/>
      <c r="AR4470" s="441"/>
      <c r="AS4470" s="441"/>
      <c r="AT4470" s="441"/>
      <c r="AU4470" s="441"/>
      <c r="AV4470" s="443"/>
      <c r="AW4470" s="442"/>
      <c r="AY4470" s="441"/>
      <c r="BC4470" s="441"/>
      <c r="BD4470" s="441"/>
      <c r="BE4470" s="441"/>
      <c r="BF4470" s="441"/>
      <c r="BG4470" s="441"/>
      <c r="BH4470" s="441"/>
      <c r="BI4470" s="441"/>
      <c r="BJ4470" s="441"/>
      <c r="BK4470" s="441"/>
    </row>
    <row r="4471" spans="1:63" x14ac:dyDescent="0.25">
      <c r="A4471" s="443"/>
      <c r="B4471" s="438"/>
      <c r="C4471" s="441"/>
      <c r="D4471" s="441"/>
      <c r="E4471" s="441"/>
      <c r="I4471" s="442"/>
      <c r="Q4471" s="443"/>
      <c r="S4471" s="443"/>
      <c r="T4471" s="441"/>
      <c r="U4471" s="444"/>
      <c r="V4471" s="438"/>
      <c r="W4471" s="443"/>
      <c r="X4471" s="443"/>
      <c r="Y4471" s="441"/>
      <c r="Z4471" s="445"/>
      <c r="AA4471" s="441"/>
      <c r="AB4471" s="443"/>
      <c r="AC4471" s="441"/>
      <c r="AD4471" s="444"/>
      <c r="AG4471" s="441"/>
      <c r="AH4471" s="441"/>
      <c r="AI4471" s="443"/>
      <c r="AL4471" s="441"/>
      <c r="AN4471" s="441"/>
      <c r="AO4471" s="443"/>
      <c r="AP4471" s="441"/>
      <c r="AQ4471" s="441"/>
      <c r="AR4471" s="441"/>
      <c r="AS4471" s="441"/>
      <c r="AT4471" s="441"/>
      <c r="AU4471" s="441"/>
      <c r="AV4471" s="443"/>
      <c r="AW4471" s="442"/>
      <c r="AY4471" s="441"/>
      <c r="BC4471" s="441"/>
      <c r="BD4471" s="441"/>
      <c r="BE4471" s="441"/>
      <c r="BF4471" s="441"/>
      <c r="BG4471" s="441"/>
      <c r="BH4471" s="441"/>
      <c r="BI4471" s="441"/>
      <c r="BJ4471" s="441"/>
      <c r="BK4471" s="441"/>
    </row>
    <row r="4472" spans="1:63" x14ac:dyDescent="0.25">
      <c r="A4472" s="443"/>
      <c r="B4472" s="438"/>
      <c r="C4472" s="441"/>
      <c r="D4472" s="441"/>
      <c r="E4472" s="441"/>
      <c r="I4472" s="442"/>
      <c r="Q4472" s="443"/>
      <c r="S4472" s="443"/>
      <c r="T4472" s="441"/>
      <c r="U4472" s="444"/>
      <c r="V4472" s="438"/>
      <c r="W4472" s="443"/>
      <c r="X4472" s="443"/>
      <c r="Y4472" s="441"/>
      <c r="Z4472" s="445"/>
      <c r="AA4472" s="441"/>
      <c r="AB4472" s="443"/>
      <c r="AC4472" s="441"/>
      <c r="AD4472" s="444"/>
      <c r="AG4472" s="441"/>
      <c r="AH4472" s="441"/>
      <c r="AI4472" s="443"/>
      <c r="AL4472" s="441"/>
      <c r="AN4472" s="441"/>
      <c r="AO4472" s="443"/>
      <c r="AP4472" s="441"/>
      <c r="AQ4472" s="441"/>
      <c r="AR4472" s="441"/>
      <c r="AS4472" s="441"/>
      <c r="AT4472" s="441"/>
      <c r="AU4472" s="441"/>
      <c r="AV4472" s="443"/>
      <c r="AW4472" s="442"/>
      <c r="AY4472" s="441"/>
      <c r="BC4472" s="441"/>
      <c r="BD4472" s="441"/>
      <c r="BE4472" s="441"/>
      <c r="BF4472" s="441"/>
      <c r="BG4472" s="441"/>
      <c r="BH4472" s="441"/>
      <c r="BI4472" s="441"/>
      <c r="BJ4472" s="441"/>
      <c r="BK4472" s="441"/>
    </row>
    <row r="4473" spans="1:63" x14ac:dyDescent="0.25">
      <c r="A4473" s="443"/>
      <c r="B4473" s="438"/>
      <c r="C4473" s="441"/>
      <c r="D4473" s="441"/>
      <c r="E4473" s="441"/>
      <c r="I4473" s="442"/>
      <c r="Q4473" s="443"/>
      <c r="S4473" s="443"/>
      <c r="T4473" s="441"/>
      <c r="U4473" s="444"/>
      <c r="V4473" s="438"/>
      <c r="W4473" s="443"/>
      <c r="X4473" s="443"/>
      <c r="Y4473" s="441"/>
      <c r="Z4473" s="445"/>
      <c r="AA4473" s="441"/>
      <c r="AB4473" s="443"/>
      <c r="AC4473" s="441"/>
      <c r="AD4473" s="444"/>
      <c r="AG4473" s="441"/>
      <c r="AH4473" s="441"/>
      <c r="AI4473" s="443"/>
      <c r="AL4473" s="441"/>
      <c r="AN4473" s="441"/>
      <c r="AO4473" s="443"/>
      <c r="AP4473" s="441"/>
      <c r="AQ4473" s="441"/>
      <c r="AR4473" s="441"/>
      <c r="AS4473" s="441"/>
      <c r="AT4473" s="441"/>
      <c r="AU4473" s="441"/>
      <c r="AV4473" s="443"/>
      <c r="AW4473" s="442"/>
      <c r="AY4473" s="441"/>
      <c r="BC4473" s="441"/>
      <c r="BD4473" s="441"/>
      <c r="BE4473" s="441"/>
      <c r="BF4473" s="441"/>
      <c r="BG4473" s="441"/>
      <c r="BH4473" s="441"/>
      <c r="BI4473" s="441"/>
      <c r="BJ4473" s="441"/>
      <c r="BK4473" s="441"/>
    </row>
    <row r="4474" spans="1:63" x14ac:dyDescent="0.25">
      <c r="A4474" s="443"/>
      <c r="B4474" s="438"/>
      <c r="C4474" s="441"/>
      <c r="D4474" s="441"/>
      <c r="E4474" s="441"/>
      <c r="I4474" s="442"/>
      <c r="Q4474" s="443"/>
      <c r="S4474" s="443"/>
      <c r="T4474" s="441"/>
      <c r="U4474" s="444"/>
      <c r="V4474" s="438"/>
      <c r="W4474" s="443"/>
      <c r="X4474" s="443"/>
      <c r="Y4474" s="441"/>
      <c r="Z4474" s="445"/>
      <c r="AA4474" s="441"/>
      <c r="AB4474" s="443"/>
      <c r="AC4474" s="441"/>
      <c r="AD4474" s="444"/>
      <c r="AG4474" s="441"/>
      <c r="AH4474" s="441"/>
      <c r="AI4474" s="443"/>
      <c r="AL4474" s="441"/>
      <c r="AN4474" s="441"/>
      <c r="AO4474" s="443"/>
      <c r="AP4474" s="441"/>
      <c r="AQ4474" s="441"/>
      <c r="AR4474" s="441"/>
      <c r="AS4474" s="441"/>
      <c r="AT4474" s="441"/>
      <c r="AU4474" s="441"/>
      <c r="AV4474" s="443"/>
      <c r="AW4474" s="442"/>
      <c r="AY4474" s="441"/>
      <c r="BC4474" s="441"/>
      <c r="BD4474" s="441"/>
      <c r="BE4474" s="441"/>
      <c r="BF4474" s="441"/>
      <c r="BG4474" s="441"/>
      <c r="BH4474" s="441"/>
      <c r="BI4474" s="441"/>
      <c r="BJ4474" s="441"/>
      <c r="BK4474" s="441"/>
    </row>
    <row r="4475" spans="1:63" x14ac:dyDescent="0.25">
      <c r="A4475" s="443"/>
      <c r="B4475" s="438"/>
      <c r="C4475" s="441"/>
      <c r="D4475" s="441"/>
      <c r="E4475" s="441"/>
      <c r="I4475" s="442"/>
      <c r="Q4475" s="443"/>
      <c r="S4475" s="443"/>
      <c r="T4475" s="441"/>
      <c r="U4475" s="444"/>
      <c r="V4475" s="438"/>
      <c r="W4475" s="443"/>
      <c r="X4475" s="443"/>
      <c r="Y4475" s="441"/>
      <c r="Z4475" s="445"/>
      <c r="AA4475" s="441"/>
      <c r="AB4475" s="443"/>
      <c r="AC4475" s="441"/>
      <c r="AD4475" s="444"/>
      <c r="AG4475" s="441"/>
      <c r="AH4475" s="441"/>
      <c r="AI4475" s="443"/>
      <c r="AL4475" s="441"/>
      <c r="AN4475" s="441"/>
      <c r="AO4475" s="443"/>
      <c r="AP4475" s="441"/>
      <c r="AQ4475" s="441"/>
      <c r="AR4475" s="441"/>
      <c r="AS4475" s="441"/>
      <c r="AT4475" s="441"/>
      <c r="AU4475" s="441"/>
      <c r="AV4475" s="443"/>
      <c r="AW4475" s="442"/>
      <c r="AY4475" s="441"/>
      <c r="BC4475" s="441"/>
      <c r="BD4475" s="441"/>
      <c r="BE4475" s="441"/>
      <c r="BF4475" s="441"/>
      <c r="BG4475" s="441"/>
      <c r="BH4475" s="441"/>
      <c r="BI4475" s="441"/>
      <c r="BJ4475" s="441"/>
      <c r="BK4475" s="441"/>
    </row>
    <row r="4476" spans="1:63" x14ac:dyDescent="0.25">
      <c r="A4476" s="443"/>
      <c r="B4476" s="438"/>
      <c r="C4476" s="441"/>
      <c r="D4476" s="441"/>
      <c r="E4476" s="441"/>
      <c r="I4476" s="442"/>
      <c r="Q4476" s="443"/>
      <c r="S4476" s="443"/>
      <c r="T4476" s="441"/>
      <c r="U4476" s="444"/>
      <c r="V4476" s="438"/>
      <c r="W4476" s="443"/>
      <c r="X4476" s="443"/>
      <c r="Y4476" s="441"/>
      <c r="Z4476" s="445"/>
      <c r="AA4476" s="441"/>
      <c r="AB4476" s="443"/>
      <c r="AC4476" s="441"/>
      <c r="AD4476" s="444"/>
      <c r="AG4476" s="441"/>
      <c r="AH4476" s="441"/>
      <c r="AI4476" s="443"/>
      <c r="AL4476" s="441"/>
      <c r="AN4476" s="441"/>
      <c r="AO4476" s="443"/>
      <c r="AP4476" s="441"/>
      <c r="AQ4476" s="441"/>
      <c r="AR4476" s="441"/>
      <c r="AS4476" s="441"/>
      <c r="AT4476" s="441"/>
      <c r="AU4476" s="441"/>
      <c r="AV4476" s="443"/>
      <c r="AW4476" s="442"/>
      <c r="AY4476" s="441"/>
      <c r="BC4476" s="441"/>
      <c r="BD4476" s="441"/>
      <c r="BE4476" s="441"/>
      <c r="BF4476" s="441"/>
      <c r="BG4476" s="441"/>
      <c r="BH4476" s="441"/>
      <c r="BI4476" s="441"/>
      <c r="BJ4476" s="441"/>
      <c r="BK4476" s="441"/>
    </row>
    <row r="4477" spans="1:63" x14ac:dyDescent="0.25">
      <c r="A4477" s="443"/>
      <c r="B4477" s="438"/>
      <c r="C4477" s="441"/>
      <c r="D4477" s="441"/>
      <c r="E4477" s="441"/>
      <c r="I4477" s="442"/>
      <c r="Q4477" s="443"/>
      <c r="S4477" s="443"/>
      <c r="T4477" s="441"/>
      <c r="U4477" s="444"/>
      <c r="V4477" s="438"/>
      <c r="W4477" s="443"/>
      <c r="X4477" s="443"/>
      <c r="Y4477" s="441"/>
      <c r="Z4477" s="445"/>
      <c r="AA4477" s="441"/>
      <c r="AB4477" s="443"/>
      <c r="AC4477" s="441"/>
      <c r="AD4477" s="444"/>
      <c r="AG4477" s="441"/>
      <c r="AH4477" s="441"/>
      <c r="AI4477" s="443"/>
      <c r="AL4477" s="441"/>
      <c r="AN4477" s="441"/>
      <c r="AO4477" s="443"/>
      <c r="AP4477" s="441"/>
      <c r="AQ4477" s="441"/>
      <c r="AR4477" s="441"/>
      <c r="AS4477" s="441"/>
      <c r="AT4477" s="441"/>
      <c r="AU4477" s="441"/>
      <c r="AV4477" s="443"/>
      <c r="AW4477" s="442"/>
      <c r="AY4477" s="441"/>
      <c r="BC4477" s="441"/>
      <c r="BD4477" s="441"/>
      <c r="BE4477" s="441"/>
      <c r="BF4477" s="441"/>
      <c r="BG4477" s="441"/>
      <c r="BH4477" s="441"/>
      <c r="BI4477" s="441"/>
      <c r="BJ4477" s="441"/>
      <c r="BK4477" s="441"/>
    </row>
    <row r="4478" spans="1:63" x14ac:dyDescent="0.25">
      <c r="A4478" s="443"/>
      <c r="B4478" s="438"/>
      <c r="C4478" s="441"/>
      <c r="D4478" s="441"/>
      <c r="E4478" s="441"/>
      <c r="I4478" s="442"/>
      <c r="Q4478" s="443"/>
      <c r="S4478" s="443"/>
      <c r="T4478" s="441"/>
      <c r="U4478" s="444"/>
      <c r="V4478" s="438"/>
      <c r="W4478" s="443"/>
      <c r="X4478" s="443"/>
      <c r="Y4478" s="441"/>
      <c r="Z4478" s="445"/>
      <c r="AA4478" s="441"/>
      <c r="AB4478" s="443"/>
      <c r="AC4478" s="441"/>
      <c r="AD4478" s="444"/>
      <c r="AG4478" s="441"/>
      <c r="AH4478" s="441"/>
      <c r="AI4478" s="443"/>
      <c r="AL4478" s="441"/>
      <c r="AN4478" s="441"/>
      <c r="AO4478" s="443"/>
      <c r="AP4478" s="441"/>
      <c r="AQ4478" s="441"/>
      <c r="AR4478" s="441"/>
      <c r="AS4478" s="441"/>
      <c r="AT4478" s="441"/>
      <c r="AU4478" s="441"/>
      <c r="AV4478" s="443"/>
      <c r="AW4478" s="442"/>
      <c r="AY4478" s="441"/>
      <c r="BC4478" s="441"/>
      <c r="BD4478" s="441"/>
      <c r="BE4478" s="441"/>
      <c r="BF4478" s="441"/>
      <c r="BG4478" s="441"/>
      <c r="BH4478" s="441"/>
      <c r="BI4478" s="441"/>
      <c r="BJ4478" s="441"/>
      <c r="BK4478" s="441"/>
    </row>
    <row r="4479" spans="1:63" x14ac:dyDescent="0.25">
      <c r="A4479" s="443"/>
      <c r="B4479" s="438"/>
      <c r="C4479" s="441"/>
      <c r="D4479" s="441"/>
      <c r="E4479" s="441"/>
      <c r="I4479" s="442"/>
      <c r="Q4479" s="443"/>
      <c r="S4479" s="443"/>
      <c r="T4479" s="441"/>
      <c r="U4479" s="444"/>
      <c r="V4479" s="438"/>
      <c r="W4479" s="443"/>
      <c r="X4479" s="443"/>
      <c r="Y4479" s="441"/>
      <c r="Z4479" s="445"/>
      <c r="AA4479" s="441"/>
      <c r="AB4479" s="443"/>
      <c r="AC4479" s="441"/>
      <c r="AD4479" s="444"/>
      <c r="AG4479" s="441"/>
      <c r="AH4479" s="441"/>
      <c r="AI4479" s="443"/>
      <c r="AL4479" s="441"/>
      <c r="AN4479" s="441"/>
      <c r="AO4479" s="443"/>
      <c r="AP4479" s="441"/>
      <c r="AQ4479" s="441"/>
      <c r="AR4479" s="441"/>
      <c r="AS4479" s="441"/>
      <c r="AT4479" s="441"/>
      <c r="AU4479" s="441"/>
      <c r="AV4479" s="443"/>
      <c r="AW4479" s="442"/>
      <c r="AY4479" s="441"/>
      <c r="BC4479" s="441"/>
      <c r="BD4479" s="441"/>
      <c r="BE4479" s="441"/>
      <c r="BF4479" s="441"/>
      <c r="BG4479" s="441"/>
      <c r="BH4479" s="441"/>
      <c r="BI4479" s="441"/>
      <c r="BJ4479" s="441"/>
      <c r="BK4479" s="441"/>
    </row>
    <row r="4480" spans="1:63" x14ac:dyDescent="0.25">
      <c r="A4480" s="443"/>
      <c r="B4480" s="438"/>
      <c r="C4480" s="441"/>
      <c r="D4480" s="441"/>
      <c r="E4480" s="441"/>
      <c r="I4480" s="442"/>
      <c r="Q4480" s="443"/>
      <c r="S4480" s="443"/>
      <c r="T4480" s="441"/>
      <c r="U4480" s="444"/>
      <c r="V4480" s="438"/>
      <c r="W4480" s="443"/>
      <c r="X4480" s="443"/>
      <c r="Y4480" s="441"/>
      <c r="Z4480" s="445"/>
      <c r="AA4480" s="441"/>
      <c r="AB4480" s="443"/>
      <c r="AC4480" s="441"/>
      <c r="AD4480" s="444"/>
      <c r="AG4480" s="441"/>
      <c r="AH4480" s="441"/>
      <c r="AI4480" s="443"/>
      <c r="AL4480" s="441"/>
      <c r="AN4480" s="441"/>
      <c r="AO4480" s="443"/>
      <c r="AP4480" s="441"/>
      <c r="AQ4480" s="441"/>
      <c r="AR4480" s="441"/>
      <c r="AS4480" s="441"/>
      <c r="AT4480" s="441"/>
      <c r="AU4480" s="441"/>
      <c r="AV4480" s="443"/>
      <c r="AW4480" s="442"/>
      <c r="AY4480" s="441"/>
      <c r="BC4480" s="441"/>
      <c r="BD4480" s="441"/>
      <c r="BE4480" s="441"/>
      <c r="BF4480" s="441"/>
      <c r="BG4480" s="441"/>
      <c r="BH4480" s="441"/>
      <c r="BI4480" s="441"/>
      <c r="BJ4480" s="441"/>
      <c r="BK4480" s="441"/>
    </row>
    <row r="4481" spans="1:63" x14ac:dyDescent="0.25">
      <c r="A4481" s="443"/>
      <c r="B4481" s="438"/>
      <c r="C4481" s="441"/>
      <c r="D4481" s="441"/>
      <c r="E4481" s="441"/>
      <c r="I4481" s="442"/>
      <c r="Q4481" s="443"/>
      <c r="S4481" s="443"/>
      <c r="T4481" s="441"/>
      <c r="U4481" s="444"/>
      <c r="V4481" s="438"/>
      <c r="W4481" s="443"/>
      <c r="X4481" s="443"/>
      <c r="Y4481" s="441"/>
      <c r="Z4481" s="445"/>
      <c r="AA4481" s="441"/>
      <c r="AB4481" s="443"/>
      <c r="AC4481" s="441"/>
      <c r="AD4481" s="444"/>
      <c r="AG4481" s="441"/>
      <c r="AH4481" s="441"/>
      <c r="AI4481" s="443"/>
      <c r="AL4481" s="441"/>
      <c r="AN4481" s="441"/>
      <c r="AO4481" s="443"/>
      <c r="AP4481" s="441"/>
      <c r="AQ4481" s="441"/>
      <c r="AR4481" s="441"/>
      <c r="AS4481" s="441"/>
      <c r="AT4481" s="441"/>
      <c r="AU4481" s="441"/>
      <c r="AV4481" s="443"/>
      <c r="AW4481" s="442"/>
      <c r="AY4481" s="441"/>
      <c r="BC4481" s="441"/>
      <c r="BD4481" s="441"/>
      <c r="BE4481" s="441"/>
      <c r="BF4481" s="441"/>
      <c r="BG4481" s="441"/>
      <c r="BH4481" s="441"/>
      <c r="BI4481" s="441"/>
      <c r="BJ4481" s="441"/>
      <c r="BK4481" s="441"/>
    </row>
    <row r="4482" spans="1:63" x14ac:dyDescent="0.25">
      <c r="A4482" s="443"/>
      <c r="B4482" s="438"/>
      <c r="C4482" s="441"/>
      <c r="D4482" s="441"/>
      <c r="E4482" s="441"/>
      <c r="I4482" s="442"/>
      <c r="Q4482" s="443"/>
      <c r="S4482" s="443"/>
      <c r="T4482" s="441"/>
      <c r="U4482" s="444"/>
      <c r="V4482" s="438"/>
      <c r="W4482" s="443"/>
      <c r="X4482" s="443"/>
      <c r="Y4482" s="441"/>
      <c r="Z4482" s="445"/>
      <c r="AA4482" s="441"/>
      <c r="AB4482" s="443"/>
      <c r="AC4482" s="441"/>
      <c r="AD4482" s="444"/>
      <c r="AG4482" s="441"/>
      <c r="AH4482" s="441"/>
      <c r="AI4482" s="443"/>
      <c r="AL4482" s="441"/>
      <c r="AN4482" s="441"/>
      <c r="AO4482" s="443"/>
      <c r="AP4482" s="441"/>
      <c r="AQ4482" s="441"/>
      <c r="AR4482" s="441"/>
      <c r="AS4482" s="441"/>
      <c r="AT4482" s="441"/>
      <c r="AU4482" s="441"/>
      <c r="AV4482" s="443"/>
      <c r="AW4482" s="442"/>
      <c r="AY4482" s="441"/>
      <c r="BC4482" s="441"/>
      <c r="BD4482" s="441"/>
      <c r="BE4482" s="441"/>
      <c r="BF4482" s="441"/>
      <c r="BG4482" s="441"/>
      <c r="BH4482" s="441"/>
      <c r="BI4482" s="441"/>
      <c r="BJ4482" s="441"/>
      <c r="BK4482" s="441"/>
    </row>
    <row r="4483" spans="1:63" x14ac:dyDescent="0.25">
      <c r="A4483" s="443"/>
      <c r="B4483" s="438"/>
      <c r="C4483" s="441"/>
      <c r="D4483" s="441"/>
      <c r="E4483" s="441"/>
      <c r="I4483" s="442"/>
      <c r="Q4483" s="443"/>
      <c r="S4483" s="443"/>
      <c r="T4483" s="441"/>
      <c r="U4483" s="444"/>
      <c r="V4483" s="438"/>
      <c r="W4483" s="443"/>
      <c r="X4483" s="443"/>
      <c r="Y4483" s="441"/>
      <c r="Z4483" s="445"/>
      <c r="AA4483" s="441"/>
      <c r="AB4483" s="443"/>
      <c r="AC4483" s="441"/>
      <c r="AD4483" s="444"/>
      <c r="AG4483" s="441"/>
      <c r="AH4483" s="441"/>
      <c r="AI4483" s="443"/>
      <c r="AL4483" s="441"/>
      <c r="AN4483" s="441"/>
      <c r="AO4483" s="443"/>
      <c r="AP4483" s="441"/>
      <c r="AQ4483" s="441"/>
      <c r="AR4483" s="441"/>
      <c r="AS4483" s="441"/>
      <c r="AT4483" s="441"/>
      <c r="AU4483" s="441"/>
      <c r="AV4483" s="443"/>
      <c r="AW4483" s="442"/>
      <c r="AY4483" s="441"/>
      <c r="BC4483" s="441"/>
      <c r="BD4483" s="441"/>
      <c r="BE4483" s="441"/>
      <c r="BF4483" s="441"/>
      <c r="BG4483" s="441"/>
      <c r="BH4483" s="441"/>
      <c r="BI4483" s="441"/>
      <c r="BJ4483" s="441"/>
      <c r="BK4483" s="441"/>
    </row>
    <row r="4484" spans="1:63" x14ac:dyDescent="0.25">
      <c r="A4484" s="443"/>
      <c r="B4484" s="438"/>
      <c r="C4484" s="441"/>
      <c r="D4484" s="441"/>
      <c r="E4484" s="441"/>
      <c r="I4484" s="442"/>
      <c r="Q4484" s="443"/>
      <c r="S4484" s="443"/>
      <c r="T4484" s="441"/>
      <c r="U4484" s="444"/>
      <c r="V4484" s="438"/>
      <c r="W4484" s="443"/>
      <c r="X4484" s="443"/>
      <c r="Y4484" s="441"/>
      <c r="Z4484" s="445"/>
      <c r="AA4484" s="441"/>
      <c r="AB4484" s="443"/>
      <c r="AC4484" s="441"/>
      <c r="AD4484" s="444"/>
      <c r="AG4484" s="441"/>
      <c r="AH4484" s="441"/>
      <c r="AI4484" s="443"/>
      <c r="AL4484" s="441"/>
      <c r="AN4484" s="441"/>
      <c r="AO4484" s="443"/>
      <c r="AP4484" s="441"/>
      <c r="AQ4484" s="441"/>
      <c r="AR4484" s="441"/>
      <c r="AS4484" s="441"/>
      <c r="AT4484" s="441"/>
      <c r="AU4484" s="441"/>
      <c r="AV4484" s="443"/>
      <c r="AW4484" s="442"/>
      <c r="AY4484" s="441"/>
      <c r="BC4484" s="441"/>
      <c r="BD4484" s="441"/>
      <c r="BE4484" s="441"/>
      <c r="BF4484" s="441"/>
      <c r="BG4484" s="441"/>
      <c r="BH4484" s="441"/>
      <c r="BI4484" s="441"/>
      <c r="BJ4484" s="441"/>
      <c r="BK4484" s="441"/>
    </row>
    <row r="4485" spans="1:63" x14ac:dyDescent="0.25">
      <c r="A4485" s="443"/>
      <c r="B4485" s="438"/>
      <c r="C4485" s="441"/>
      <c r="D4485" s="441"/>
      <c r="E4485" s="441"/>
      <c r="I4485" s="442"/>
      <c r="Q4485" s="443"/>
      <c r="S4485" s="443"/>
      <c r="T4485" s="441"/>
      <c r="U4485" s="444"/>
      <c r="V4485" s="438"/>
      <c r="W4485" s="443"/>
      <c r="X4485" s="443"/>
      <c r="Y4485" s="441"/>
      <c r="Z4485" s="445"/>
      <c r="AA4485" s="441"/>
      <c r="AB4485" s="443"/>
      <c r="AC4485" s="441"/>
      <c r="AD4485" s="444"/>
      <c r="AG4485" s="441"/>
      <c r="AH4485" s="441"/>
      <c r="AI4485" s="443"/>
      <c r="AL4485" s="441"/>
      <c r="AN4485" s="441"/>
      <c r="AO4485" s="443"/>
      <c r="AP4485" s="441"/>
      <c r="AQ4485" s="441"/>
      <c r="AR4485" s="441"/>
      <c r="AS4485" s="441"/>
      <c r="AT4485" s="441"/>
      <c r="AU4485" s="441"/>
      <c r="AV4485" s="443"/>
      <c r="AW4485" s="442"/>
      <c r="AY4485" s="441"/>
      <c r="BC4485" s="441"/>
      <c r="BD4485" s="441"/>
      <c r="BE4485" s="441"/>
      <c r="BF4485" s="441"/>
      <c r="BG4485" s="441"/>
      <c r="BH4485" s="441"/>
      <c r="BI4485" s="441"/>
      <c r="BJ4485" s="441"/>
      <c r="BK4485" s="441"/>
    </row>
    <row r="4486" spans="1:63" x14ac:dyDescent="0.25">
      <c r="A4486" s="443"/>
      <c r="B4486" s="438"/>
      <c r="C4486" s="441"/>
      <c r="D4486" s="441"/>
      <c r="E4486" s="441"/>
      <c r="I4486" s="442"/>
      <c r="Q4486" s="443"/>
      <c r="S4486" s="443"/>
      <c r="T4486" s="441"/>
      <c r="U4486" s="444"/>
      <c r="V4486" s="438"/>
      <c r="W4486" s="443"/>
      <c r="X4486" s="443"/>
      <c r="Y4486" s="441"/>
      <c r="Z4486" s="445"/>
      <c r="AA4486" s="441"/>
      <c r="AB4486" s="443"/>
      <c r="AC4486" s="441"/>
      <c r="AD4486" s="444"/>
      <c r="AG4486" s="441"/>
      <c r="AH4486" s="441"/>
      <c r="AI4486" s="443"/>
      <c r="AL4486" s="441"/>
      <c r="AN4486" s="441"/>
      <c r="AO4486" s="443"/>
      <c r="AP4486" s="441"/>
      <c r="AQ4486" s="441"/>
      <c r="AR4486" s="441"/>
      <c r="AS4486" s="441"/>
      <c r="AT4486" s="441"/>
      <c r="AU4486" s="441"/>
      <c r="AV4486" s="443"/>
      <c r="AW4486" s="442"/>
      <c r="AY4486" s="441"/>
      <c r="BC4486" s="441"/>
      <c r="BD4486" s="441"/>
      <c r="BE4486" s="441"/>
      <c r="BF4486" s="441"/>
      <c r="BG4486" s="441"/>
      <c r="BH4486" s="441"/>
      <c r="BI4486" s="441"/>
      <c r="BJ4486" s="441"/>
      <c r="BK4486" s="441"/>
    </row>
    <row r="4487" spans="1:63" x14ac:dyDescent="0.25">
      <c r="A4487" s="443"/>
      <c r="B4487" s="438"/>
      <c r="C4487" s="441"/>
      <c r="D4487" s="441"/>
      <c r="E4487" s="441"/>
      <c r="I4487" s="442"/>
      <c r="Q4487" s="443"/>
      <c r="S4487" s="443"/>
      <c r="T4487" s="441"/>
      <c r="U4487" s="444"/>
      <c r="V4487" s="438"/>
      <c r="W4487" s="443"/>
      <c r="X4487" s="443"/>
      <c r="Y4487" s="441"/>
      <c r="Z4487" s="445"/>
      <c r="AA4487" s="441"/>
      <c r="AB4487" s="443"/>
      <c r="AC4487" s="441"/>
      <c r="AD4487" s="444"/>
      <c r="AG4487" s="441"/>
      <c r="AH4487" s="441"/>
      <c r="AI4487" s="443"/>
      <c r="AL4487" s="441"/>
      <c r="AN4487" s="441"/>
      <c r="AO4487" s="443"/>
      <c r="AP4487" s="441"/>
      <c r="AQ4487" s="441"/>
      <c r="AR4487" s="441"/>
      <c r="AS4487" s="441"/>
      <c r="AT4487" s="441"/>
      <c r="AU4487" s="441"/>
      <c r="AV4487" s="443"/>
      <c r="AW4487" s="442"/>
      <c r="AY4487" s="441"/>
      <c r="BC4487" s="441"/>
      <c r="BD4487" s="441"/>
      <c r="BE4487" s="441"/>
      <c r="BF4487" s="441"/>
      <c r="BG4487" s="441"/>
      <c r="BH4487" s="441"/>
      <c r="BI4487" s="441"/>
      <c r="BJ4487" s="441"/>
      <c r="BK4487" s="441"/>
    </row>
    <row r="4488" spans="1:63" x14ac:dyDescent="0.25">
      <c r="A4488" s="443"/>
      <c r="B4488" s="438"/>
      <c r="C4488" s="441"/>
      <c r="D4488" s="441"/>
      <c r="E4488" s="441"/>
      <c r="I4488" s="442"/>
      <c r="Q4488" s="443"/>
      <c r="S4488" s="443"/>
      <c r="T4488" s="441"/>
      <c r="U4488" s="444"/>
      <c r="V4488" s="438"/>
      <c r="W4488" s="443"/>
      <c r="X4488" s="443"/>
      <c r="Y4488" s="441"/>
      <c r="Z4488" s="445"/>
      <c r="AA4488" s="441"/>
      <c r="AB4488" s="443"/>
      <c r="AC4488" s="441"/>
      <c r="AD4488" s="444"/>
      <c r="AG4488" s="441"/>
      <c r="AH4488" s="441"/>
      <c r="AI4488" s="443"/>
      <c r="AL4488" s="441"/>
      <c r="AN4488" s="441"/>
      <c r="AO4488" s="443"/>
      <c r="AP4488" s="441"/>
      <c r="AQ4488" s="441"/>
      <c r="AR4488" s="441"/>
      <c r="AS4488" s="441"/>
      <c r="AT4488" s="441"/>
      <c r="AU4488" s="441"/>
      <c r="AV4488" s="443"/>
      <c r="AW4488" s="442"/>
      <c r="AY4488" s="441"/>
      <c r="BC4488" s="441"/>
      <c r="BD4488" s="441"/>
      <c r="BE4488" s="441"/>
      <c r="BF4488" s="441"/>
      <c r="BG4488" s="441"/>
      <c r="BH4488" s="441"/>
      <c r="BI4488" s="441"/>
      <c r="BJ4488" s="441"/>
      <c r="BK4488" s="441"/>
    </row>
    <row r="4489" spans="1:63" x14ac:dyDescent="0.25">
      <c r="A4489" s="443"/>
      <c r="B4489" s="438"/>
      <c r="C4489" s="441"/>
      <c r="D4489" s="441"/>
      <c r="E4489" s="441"/>
      <c r="I4489" s="442"/>
      <c r="Q4489" s="443"/>
      <c r="S4489" s="443"/>
      <c r="T4489" s="441"/>
      <c r="U4489" s="444"/>
      <c r="V4489" s="438"/>
      <c r="W4489" s="443"/>
      <c r="X4489" s="443"/>
      <c r="Y4489" s="441"/>
      <c r="Z4489" s="445"/>
      <c r="AA4489" s="441"/>
      <c r="AB4489" s="443"/>
      <c r="AC4489" s="441"/>
      <c r="AD4489" s="444"/>
      <c r="AG4489" s="441"/>
      <c r="AH4489" s="441"/>
      <c r="AI4489" s="443"/>
      <c r="AL4489" s="441"/>
      <c r="AN4489" s="441"/>
      <c r="AO4489" s="443"/>
      <c r="AP4489" s="441"/>
      <c r="AQ4489" s="441"/>
      <c r="AR4489" s="441"/>
      <c r="AS4489" s="441"/>
      <c r="AT4489" s="441"/>
      <c r="AU4489" s="441"/>
      <c r="AV4489" s="443"/>
      <c r="AW4489" s="442"/>
      <c r="AY4489" s="441"/>
      <c r="BC4489" s="441"/>
      <c r="BD4489" s="441"/>
      <c r="BE4489" s="441"/>
      <c r="BF4489" s="441"/>
      <c r="BG4489" s="441"/>
      <c r="BH4489" s="441"/>
      <c r="BI4489" s="441"/>
      <c r="BJ4489" s="441"/>
      <c r="BK4489" s="441"/>
    </row>
    <row r="4490" spans="1:63" x14ac:dyDescent="0.25">
      <c r="A4490" s="443"/>
      <c r="B4490" s="438"/>
      <c r="C4490" s="441"/>
      <c r="D4490" s="441"/>
      <c r="E4490" s="441"/>
      <c r="I4490" s="442"/>
      <c r="Q4490" s="443"/>
      <c r="S4490" s="443"/>
      <c r="T4490" s="441"/>
      <c r="U4490" s="444"/>
      <c r="V4490" s="438"/>
      <c r="W4490" s="443"/>
      <c r="X4490" s="443"/>
      <c r="Y4490" s="441"/>
      <c r="Z4490" s="445"/>
      <c r="AA4490" s="441"/>
      <c r="AB4490" s="443"/>
      <c r="AC4490" s="441"/>
      <c r="AD4490" s="444"/>
      <c r="AG4490" s="441"/>
      <c r="AH4490" s="441"/>
      <c r="AI4490" s="443"/>
      <c r="AL4490" s="441"/>
      <c r="AN4490" s="441"/>
      <c r="AO4490" s="443"/>
      <c r="AP4490" s="441"/>
      <c r="AQ4490" s="441"/>
      <c r="AR4490" s="441"/>
      <c r="AS4490" s="441"/>
      <c r="AT4490" s="441"/>
      <c r="AU4490" s="441"/>
      <c r="AV4490" s="443"/>
      <c r="AW4490" s="442"/>
      <c r="AY4490" s="441"/>
      <c r="BC4490" s="441"/>
      <c r="BD4490" s="441"/>
      <c r="BE4490" s="441"/>
      <c r="BF4490" s="441"/>
      <c r="BG4490" s="441"/>
      <c r="BH4490" s="441"/>
      <c r="BI4490" s="441"/>
      <c r="BJ4490" s="441"/>
      <c r="BK4490" s="441"/>
    </row>
    <row r="4491" spans="1:63" x14ac:dyDescent="0.25">
      <c r="A4491" s="443"/>
      <c r="B4491" s="438"/>
      <c r="C4491" s="441"/>
      <c r="D4491" s="441"/>
      <c r="E4491" s="441"/>
      <c r="I4491" s="442"/>
      <c r="Q4491" s="443"/>
      <c r="S4491" s="443"/>
      <c r="T4491" s="441"/>
      <c r="U4491" s="444"/>
      <c r="V4491" s="438"/>
      <c r="W4491" s="443"/>
      <c r="X4491" s="443"/>
      <c r="Y4491" s="441"/>
      <c r="Z4491" s="445"/>
      <c r="AA4491" s="441"/>
      <c r="AB4491" s="443"/>
      <c r="AC4491" s="441"/>
      <c r="AD4491" s="444"/>
      <c r="AG4491" s="441"/>
      <c r="AH4491" s="441"/>
      <c r="AI4491" s="443"/>
      <c r="AL4491" s="441"/>
      <c r="AN4491" s="441"/>
      <c r="AO4491" s="443"/>
      <c r="AP4491" s="441"/>
      <c r="AQ4491" s="441"/>
      <c r="AR4491" s="441"/>
      <c r="AS4491" s="441"/>
      <c r="AT4491" s="441"/>
      <c r="AU4491" s="441"/>
      <c r="AV4491" s="443"/>
      <c r="AW4491" s="442"/>
      <c r="AY4491" s="441"/>
      <c r="BC4491" s="441"/>
      <c r="BD4491" s="441"/>
      <c r="BE4491" s="441"/>
      <c r="BF4491" s="441"/>
      <c r="BG4491" s="441"/>
      <c r="BH4491" s="441"/>
      <c r="BI4491" s="441"/>
      <c r="BJ4491" s="441"/>
      <c r="BK4491" s="441"/>
    </row>
    <row r="4492" spans="1:63" x14ac:dyDescent="0.25">
      <c r="A4492" s="443"/>
      <c r="B4492" s="438"/>
      <c r="C4492" s="441"/>
      <c r="D4492" s="441"/>
      <c r="E4492" s="441"/>
      <c r="I4492" s="442"/>
      <c r="Q4492" s="443"/>
      <c r="S4492" s="443"/>
      <c r="T4492" s="441"/>
      <c r="U4492" s="444"/>
      <c r="V4492" s="438"/>
      <c r="W4492" s="443"/>
      <c r="X4492" s="443"/>
      <c r="Y4492" s="441"/>
      <c r="Z4492" s="445"/>
      <c r="AA4492" s="441"/>
      <c r="AB4492" s="443"/>
      <c r="AC4492" s="441"/>
      <c r="AD4492" s="444"/>
      <c r="AG4492" s="441"/>
      <c r="AH4492" s="441"/>
      <c r="AI4492" s="443"/>
      <c r="AL4492" s="441"/>
      <c r="AN4492" s="441"/>
      <c r="AO4492" s="443"/>
      <c r="AP4492" s="441"/>
      <c r="AQ4492" s="441"/>
      <c r="AR4492" s="441"/>
      <c r="AS4492" s="441"/>
      <c r="AT4492" s="441"/>
      <c r="AU4492" s="441"/>
      <c r="AV4492" s="443"/>
      <c r="AW4492" s="442"/>
      <c r="AY4492" s="441"/>
      <c r="BC4492" s="441"/>
      <c r="BD4492" s="441"/>
      <c r="BE4492" s="441"/>
      <c r="BF4492" s="441"/>
      <c r="BG4492" s="441"/>
      <c r="BH4492" s="441"/>
      <c r="BI4492" s="441"/>
      <c r="BJ4492" s="441"/>
      <c r="BK4492" s="441"/>
    </row>
    <row r="4493" spans="1:63" x14ac:dyDescent="0.25">
      <c r="A4493" s="443"/>
      <c r="B4493" s="438"/>
      <c r="C4493" s="441"/>
      <c r="D4493" s="441"/>
      <c r="E4493" s="441"/>
      <c r="I4493" s="442"/>
      <c r="Q4493" s="443"/>
      <c r="S4493" s="443"/>
      <c r="T4493" s="441"/>
      <c r="U4493" s="444"/>
      <c r="V4493" s="438"/>
      <c r="W4493" s="443"/>
      <c r="X4493" s="443"/>
      <c r="Y4493" s="441"/>
      <c r="Z4493" s="445"/>
      <c r="AA4493" s="441"/>
      <c r="AB4493" s="443"/>
      <c r="AC4493" s="441"/>
      <c r="AD4493" s="444"/>
      <c r="AG4493" s="441"/>
      <c r="AH4493" s="441"/>
      <c r="AI4493" s="443"/>
      <c r="AL4493" s="441"/>
      <c r="AN4493" s="441"/>
      <c r="AO4493" s="443"/>
      <c r="AP4493" s="441"/>
      <c r="AQ4493" s="441"/>
      <c r="AR4493" s="441"/>
      <c r="AS4493" s="441"/>
      <c r="AT4493" s="441"/>
      <c r="AU4493" s="441"/>
      <c r="AV4493" s="443"/>
      <c r="AW4493" s="442"/>
      <c r="AY4493" s="441"/>
      <c r="BC4493" s="441"/>
      <c r="BD4493" s="441"/>
      <c r="BE4493" s="441"/>
      <c r="BF4493" s="441"/>
      <c r="BG4493" s="441"/>
      <c r="BH4493" s="441"/>
      <c r="BI4493" s="441"/>
      <c r="BJ4493" s="441"/>
      <c r="BK4493" s="441"/>
    </row>
    <row r="4494" spans="1:63" x14ac:dyDescent="0.25">
      <c r="A4494" s="443"/>
      <c r="B4494" s="438"/>
      <c r="C4494" s="441"/>
      <c r="D4494" s="441"/>
      <c r="E4494" s="441"/>
      <c r="I4494" s="442"/>
      <c r="Q4494" s="443"/>
      <c r="S4494" s="443"/>
      <c r="T4494" s="441"/>
      <c r="U4494" s="444"/>
      <c r="V4494" s="438"/>
      <c r="W4494" s="443"/>
      <c r="X4494" s="443"/>
      <c r="Y4494" s="441"/>
      <c r="Z4494" s="445"/>
      <c r="AA4494" s="441"/>
      <c r="AB4494" s="443"/>
      <c r="AC4494" s="441"/>
      <c r="AD4494" s="444"/>
      <c r="AG4494" s="441"/>
      <c r="AH4494" s="441"/>
      <c r="AI4494" s="443"/>
      <c r="AL4494" s="441"/>
      <c r="AN4494" s="441"/>
      <c r="AO4494" s="443"/>
      <c r="AP4494" s="441"/>
      <c r="AQ4494" s="441"/>
      <c r="AR4494" s="441"/>
      <c r="AS4494" s="441"/>
      <c r="AT4494" s="441"/>
      <c r="AU4494" s="441"/>
      <c r="AV4494" s="443"/>
      <c r="AW4494" s="442"/>
      <c r="AY4494" s="441"/>
      <c r="BC4494" s="441"/>
      <c r="BD4494" s="441"/>
      <c r="BE4494" s="441"/>
      <c r="BF4494" s="441"/>
      <c r="BG4494" s="441"/>
      <c r="BH4494" s="441"/>
      <c r="BI4494" s="441"/>
      <c r="BJ4494" s="441"/>
      <c r="BK4494" s="441"/>
    </row>
    <row r="4495" spans="1:63" x14ac:dyDescent="0.25">
      <c r="A4495" s="443"/>
      <c r="B4495" s="438"/>
      <c r="C4495" s="441"/>
      <c r="D4495" s="441"/>
      <c r="E4495" s="441"/>
      <c r="I4495" s="442"/>
      <c r="Q4495" s="443"/>
      <c r="S4495" s="443"/>
      <c r="T4495" s="441"/>
      <c r="U4495" s="444"/>
      <c r="V4495" s="438"/>
      <c r="W4495" s="443"/>
      <c r="X4495" s="443"/>
      <c r="Y4495" s="441"/>
      <c r="Z4495" s="445"/>
      <c r="AA4495" s="441"/>
      <c r="AB4495" s="443"/>
      <c r="AC4495" s="441"/>
      <c r="AD4495" s="444"/>
      <c r="AG4495" s="441"/>
      <c r="AH4495" s="441"/>
      <c r="AI4495" s="443"/>
      <c r="AL4495" s="441"/>
      <c r="AN4495" s="441"/>
      <c r="AO4495" s="443"/>
      <c r="AP4495" s="441"/>
      <c r="AQ4495" s="441"/>
      <c r="AR4495" s="441"/>
      <c r="AS4495" s="441"/>
      <c r="AT4495" s="441"/>
      <c r="AU4495" s="441"/>
      <c r="AV4495" s="443"/>
      <c r="AW4495" s="442"/>
      <c r="AY4495" s="441"/>
      <c r="BC4495" s="441"/>
      <c r="BD4495" s="441"/>
      <c r="BE4495" s="441"/>
      <c r="BF4495" s="441"/>
      <c r="BG4495" s="441"/>
      <c r="BH4495" s="441"/>
      <c r="BI4495" s="441"/>
      <c r="BJ4495" s="441"/>
      <c r="BK4495" s="441"/>
    </row>
    <row r="4496" spans="1:63" x14ac:dyDescent="0.25">
      <c r="A4496" s="443"/>
      <c r="B4496" s="438"/>
      <c r="C4496" s="441"/>
      <c r="D4496" s="441"/>
      <c r="E4496" s="441"/>
      <c r="I4496" s="442"/>
      <c r="Q4496" s="443"/>
      <c r="S4496" s="443"/>
      <c r="T4496" s="441"/>
      <c r="U4496" s="444"/>
      <c r="V4496" s="438"/>
      <c r="W4496" s="443"/>
      <c r="X4496" s="443"/>
      <c r="Y4496" s="441"/>
      <c r="Z4496" s="445"/>
      <c r="AA4496" s="441"/>
      <c r="AB4496" s="443"/>
      <c r="AC4496" s="441"/>
      <c r="AD4496" s="444"/>
      <c r="AG4496" s="441"/>
      <c r="AH4496" s="441"/>
      <c r="AI4496" s="443"/>
      <c r="AL4496" s="441"/>
      <c r="AN4496" s="441"/>
      <c r="AO4496" s="443"/>
      <c r="AP4496" s="441"/>
      <c r="AQ4496" s="441"/>
      <c r="AR4496" s="441"/>
      <c r="AS4496" s="441"/>
      <c r="AT4496" s="441"/>
      <c r="AU4496" s="441"/>
      <c r="AV4496" s="443"/>
      <c r="AW4496" s="442"/>
      <c r="AY4496" s="441"/>
      <c r="BC4496" s="441"/>
      <c r="BD4496" s="441"/>
      <c r="BE4496" s="441"/>
      <c r="BF4496" s="441"/>
      <c r="BG4496" s="441"/>
      <c r="BH4496" s="441"/>
      <c r="BI4496" s="441"/>
      <c r="BJ4496" s="441"/>
      <c r="BK4496" s="441"/>
    </row>
    <row r="4497" spans="1:63" x14ac:dyDescent="0.25">
      <c r="A4497" s="443"/>
      <c r="B4497" s="438"/>
      <c r="C4497" s="441"/>
      <c r="D4497" s="441"/>
      <c r="E4497" s="441"/>
      <c r="I4497" s="442"/>
      <c r="Q4497" s="443"/>
      <c r="S4497" s="443"/>
      <c r="T4497" s="441"/>
      <c r="U4497" s="444"/>
      <c r="V4497" s="438"/>
      <c r="W4497" s="443"/>
      <c r="X4497" s="443"/>
      <c r="Y4497" s="441"/>
      <c r="Z4497" s="445"/>
      <c r="AA4497" s="441"/>
      <c r="AB4497" s="443"/>
      <c r="AC4497" s="441"/>
      <c r="AD4497" s="444"/>
      <c r="AG4497" s="441"/>
      <c r="AH4497" s="441"/>
      <c r="AI4497" s="443"/>
      <c r="AL4497" s="441"/>
      <c r="AN4497" s="441"/>
      <c r="AO4497" s="443"/>
      <c r="AP4497" s="441"/>
      <c r="AQ4497" s="441"/>
      <c r="AR4497" s="441"/>
      <c r="AS4497" s="441"/>
      <c r="AT4497" s="441"/>
      <c r="AU4497" s="441"/>
      <c r="AV4497" s="443"/>
      <c r="AW4497" s="442"/>
      <c r="AY4497" s="441"/>
      <c r="BC4497" s="441"/>
      <c r="BD4497" s="441"/>
      <c r="BE4497" s="441"/>
      <c r="BF4497" s="441"/>
      <c r="BG4497" s="441"/>
      <c r="BH4497" s="441"/>
      <c r="BI4497" s="441"/>
      <c r="BJ4497" s="441"/>
      <c r="BK4497" s="441"/>
    </row>
    <row r="4498" spans="1:63" x14ac:dyDescent="0.25">
      <c r="A4498" s="443"/>
      <c r="B4498" s="438"/>
      <c r="C4498" s="441"/>
      <c r="D4498" s="441"/>
      <c r="E4498" s="441"/>
      <c r="I4498" s="442"/>
      <c r="Q4498" s="443"/>
      <c r="S4498" s="443"/>
      <c r="T4498" s="441"/>
      <c r="U4498" s="444"/>
      <c r="V4498" s="438"/>
      <c r="W4498" s="443"/>
      <c r="X4498" s="443"/>
      <c r="Y4498" s="441"/>
      <c r="Z4498" s="445"/>
      <c r="AA4498" s="441"/>
      <c r="AB4498" s="443"/>
      <c r="AC4498" s="441"/>
      <c r="AD4498" s="444"/>
      <c r="AG4498" s="441"/>
      <c r="AH4498" s="441"/>
      <c r="AI4498" s="443"/>
      <c r="AL4498" s="441"/>
      <c r="AN4498" s="441"/>
      <c r="AO4498" s="443"/>
      <c r="AP4498" s="441"/>
      <c r="AQ4498" s="441"/>
      <c r="AR4498" s="441"/>
      <c r="AS4498" s="441"/>
      <c r="AT4498" s="441"/>
      <c r="AU4498" s="441"/>
      <c r="AV4498" s="443"/>
      <c r="AW4498" s="442"/>
      <c r="AY4498" s="441"/>
      <c r="BC4498" s="441"/>
      <c r="BD4498" s="441"/>
      <c r="BE4498" s="441"/>
      <c r="BF4498" s="441"/>
      <c r="BG4498" s="441"/>
      <c r="BH4498" s="441"/>
      <c r="BI4498" s="441"/>
      <c r="BJ4498" s="441"/>
      <c r="BK4498" s="441"/>
    </row>
    <row r="4499" spans="1:63" x14ac:dyDescent="0.25">
      <c r="A4499" s="443"/>
      <c r="B4499" s="438"/>
      <c r="C4499" s="441"/>
      <c r="D4499" s="441"/>
      <c r="E4499" s="441"/>
      <c r="I4499" s="442"/>
      <c r="Q4499" s="443"/>
      <c r="S4499" s="443"/>
      <c r="T4499" s="441"/>
      <c r="U4499" s="444"/>
      <c r="V4499" s="438"/>
      <c r="W4499" s="443"/>
      <c r="X4499" s="443"/>
      <c r="Y4499" s="441"/>
      <c r="Z4499" s="445"/>
      <c r="AA4499" s="441"/>
      <c r="AB4499" s="443"/>
      <c r="AC4499" s="441"/>
      <c r="AD4499" s="444"/>
      <c r="AG4499" s="441"/>
      <c r="AH4499" s="441"/>
      <c r="AI4499" s="443"/>
      <c r="AL4499" s="441"/>
      <c r="AN4499" s="441"/>
      <c r="AO4499" s="443"/>
      <c r="AP4499" s="441"/>
      <c r="AQ4499" s="441"/>
      <c r="AR4499" s="441"/>
      <c r="AS4499" s="441"/>
      <c r="AT4499" s="441"/>
      <c r="AU4499" s="441"/>
      <c r="AV4499" s="443"/>
      <c r="AW4499" s="442"/>
      <c r="AY4499" s="441"/>
      <c r="BC4499" s="441"/>
      <c r="BD4499" s="441"/>
      <c r="BE4499" s="441"/>
      <c r="BF4499" s="441"/>
      <c r="BG4499" s="441"/>
      <c r="BH4499" s="441"/>
      <c r="BI4499" s="441"/>
      <c r="BJ4499" s="441"/>
      <c r="BK4499" s="441"/>
    </row>
    <row r="4500" spans="1:63" x14ac:dyDescent="0.25">
      <c r="A4500" s="443"/>
      <c r="B4500" s="438"/>
      <c r="C4500" s="441"/>
      <c r="D4500" s="441"/>
      <c r="E4500" s="441"/>
      <c r="I4500" s="442"/>
      <c r="Q4500" s="443"/>
      <c r="S4500" s="443"/>
      <c r="T4500" s="441"/>
      <c r="U4500" s="444"/>
      <c r="V4500" s="438"/>
      <c r="W4500" s="443"/>
      <c r="X4500" s="443"/>
      <c r="Y4500" s="441"/>
      <c r="Z4500" s="445"/>
      <c r="AA4500" s="441"/>
      <c r="AB4500" s="443"/>
      <c r="AC4500" s="441"/>
      <c r="AD4500" s="444"/>
      <c r="AG4500" s="441"/>
      <c r="AH4500" s="441"/>
      <c r="AI4500" s="443"/>
      <c r="AL4500" s="441"/>
      <c r="AN4500" s="441"/>
      <c r="AO4500" s="443"/>
      <c r="AP4500" s="441"/>
      <c r="AQ4500" s="441"/>
      <c r="AR4500" s="441"/>
      <c r="AS4500" s="441"/>
      <c r="AT4500" s="441"/>
      <c r="AU4500" s="441"/>
      <c r="AV4500" s="443"/>
      <c r="AW4500" s="442"/>
      <c r="AY4500" s="441"/>
      <c r="BC4500" s="441"/>
      <c r="BD4500" s="441"/>
      <c r="BE4500" s="441"/>
      <c r="BF4500" s="441"/>
      <c r="BG4500" s="441"/>
      <c r="BH4500" s="441"/>
      <c r="BI4500" s="441"/>
      <c r="BJ4500" s="441"/>
      <c r="BK4500" s="441"/>
    </row>
    <row r="4501" spans="1:63" x14ac:dyDescent="0.25">
      <c r="A4501" s="443"/>
      <c r="B4501" s="438"/>
      <c r="C4501" s="441"/>
      <c r="D4501" s="441"/>
      <c r="E4501" s="441"/>
      <c r="I4501" s="442"/>
      <c r="Q4501" s="443"/>
      <c r="S4501" s="443"/>
      <c r="T4501" s="441"/>
      <c r="U4501" s="444"/>
      <c r="V4501" s="438"/>
      <c r="W4501" s="443"/>
      <c r="X4501" s="443"/>
      <c r="Y4501" s="441"/>
      <c r="Z4501" s="445"/>
      <c r="AA4501" s="441"/>
      <c r="AB4501" s="443"/>
      <c r="AC4501" s="441"/>
      <c r="AD4501" s="444"/>
      <c r="AG4501" s="441"/>
      <c r="AH4501" s="441"/>
      <c r="AI4501" s="443"/>
      <c r="AL4501" s="441"/>
      <c r="AN4501" s="441"/>
      <c r="AO4501" s="443"/>
      <c r="AP4501" s="441"/>
      <c r="AQ4501" s="441"/>
      <c r="AR4501" s="441"/>
      <c r="AS4501" s="441"/>
      <c r="AT4501" s="441"/>
      <c r="AU4501" s="441"/>
      <c r="AV4501" s="443"/>
      <c r="AW4501" s="442"/>
      <c r="AY4501" s="441"/>
      <c r="BC4501" s="441"/>
      <c r="BD4501" s="441"/>
      <c r="BE4501" s="441"/>
      <c r="BF4501" s="441"/>
      <c r="BG4501" s="441"/>
      <c r="BH4501" s="441"/>
      <c r="BI4501" s="441"/>
      <c r="BJ4501" s="441"/>
      <c r="BK4501" s="441"/>
    </row>
    <row r="4502" spans="1:63" x14ac:dyDescent="0.25">
      <c r="A4502" s="443"/>
      <c r="B4502" s="438"/>
      <c r="C4502" s="441"/>
      <c r="D4502" s="441"/>
      <c r="E4502" s="441"/>
      <c r="I4502" s="442"/>
      <c r="Q4502" s="443"/>
      <c r="S4502" s="443"/>
      <c r="T4502" s="441"/>
      <c r="U4502" s="444"/>
      <c r="V4502" s="438"/>
      <c r="W4502" s="443"/>
      <c r="X4502" s="443"/>
      <c r="Y4502" s="441"/>
      <c r="Z4502" s="445"/>
      <c r="AA4502" s="441"/>
      <c r="AB4502" s="443"/>
      <c r="AC4502" s="441"/>
      <c r="AD4502" s="444"/>
      <c r="AG4502" s="441"/>
      <c r="AH4502" s="441"/>
      <c r="AI4502" s="443"/>
      <c r="AL4502" s="441"/>
      <c r="AN4502" s="441"/>
      <c r="AO4502" s="443"/>
      <c r="AP4502" s="441"/>
      <c r="AQ4502" s="441"/>
      <c r="AR4502" s="441"/>
      <c r="AS4502" s="441"/>
      <c r="AT4502" s="441"/>
      <c r="AU4502" s="441"/>
      <c r="AV4502" s="443"/>
      <c r="AW4502" s="442"/>
      <c r="AY4502" s="441"/>
      <c r="BC4502" s="441"/>
      <c r="BD4502" s="441"/>
      <c r="BE4502" s="441"/>
      <c r="BF4502" s="441"/>
      <c r="BG4502" s="441"/>
      <c r="BH4502" s="441"/>
      <c r="BI4502" s="441"/>
      <c r="BJ4502" s="441"/>
      <c r="BK4502" s="441"/>
    </row>
    <row r="4503" spans="1:63" x14ac:dyDescent="0.25">
      <c r="A4503" s="443"/>
      <c r="B4503" s="438"/>
      <c r="C4503" s="441"/>
      <c r="D4503" s="441"/>
      <c r="E4503" s="441"/>
      <c r="I4503" s="442"/>
      <c r="Q4503" s="443"/>
      <c r="S4503" s="443"/>
      <c r="T4503" s="441"/>
      <c r="U4503" s="444"/>
      <c r="V4503" s="438"/>
      <c r="W4503" s="443"/>
      <c r="X4503" s="443"/>
      <c r="Y4503" s="441"/>
      <c r="Z4503" s="445"/>
      <c r="AA4503" s="441"/>
      <c r="AB4503" s="443"/>
      <c r="AC4503" s="441"/>
      <c r="AD4503" s="444"/>
      <c r="AG4503" s="441"/>
      <c r="AH4503" s="441"/>
      <c r="AI4503" s="443"/>
      <c r="AL4503" s="441"/>
      <c r="AN4503" s="441"/>
      <c r="AO4503" s="443"/>
      <c r="AP4503" s="441"/>
      <c r="AQ4503" s="441"/>
      <c r="AR4503" s="441"/>
      <c r="AS4503" s="441"/>
      <c r="AT4503" s="441"/>
      <c r="AU4503" s="441"/>
      <c r="AV4503" s="443"/>
      <c r="AW4503" s="442"/>
      <c r="AY4503" s="441"/>
      <c r="BC4503" s="441"/>
      <c r="BD4503" s="441"/>
      <c r="BE4503" s="441"/>
      <c r="BF4503" s="441"/>
      <c r="BG4503" s="441"/>
      <c r="BH4503" s="441"/>
      <c r="BI4503" s="441"/>
      <c r="BJ4503" s="441"/>
      <c r="BK4503" s="441"/>
    </row>
    <row r="4504" spans="1:63" x14ac:dyDescent="0.25">
      <c r="A4504" s="443"/>
      <c r="B4504" s="438"/>
      <c r="C4504" s="441"/>
      <c r="D4504" s="441"/>
      <c r="E4504" s="441"/>
      <c r="I4504" s="442"/>
      <c r="Q4504" s="443"/>
      <c r="S4504" s="443"/>
      <c r="T4504" s="441"/>
      <c r="U4504" s="444"/>
      <c r="V4504" s="438"/>
      <c r="W4504" s="443"/>
      <c r="X4504" s="443"/>
      <c r="Y4504" s="441"/>
      <c r="Z4504" s="445"/>
      <c r="AA4504" s="441"/>
      <c r="AB4504" s="443"/>
      <c r="AC4504" s="441"/>
      <c r="AD4504" s="444"/>
      <c r="AG4504" s="441"/>
      <c r="AH4504" s="441"/>
      <c r="AI4504" s="443"/>
      <c r="AL4504" s="441"/>
      <c r="AN4504" s="441"/>
      <c r="AO4504" s="443"/>
      <c r="AP4504" s="441"/>
      <c r="AQ4504" s="441"/>
      <c r="AR4504" s="441"/>
      <c r="AS4504" s="441"/>
      <c r="AT4504" s="441"/>
      <c r="AU4504" s="441"/>
      <c r="AV4504" s="443"/>
      <c r="AW4504" s="442"/>
      <c r="AY4504" s="441"/>
      <c r="BC4504" s="441"/>
      <c r="BD4504" s="441"/>
      <c r="BE4504" s="441"/>
      <c r="BF4504" s="441"/>
      <c r="BG4504" s="441"/>
      <c r="BH4504" s="441"/>
      <c r="BI4504" s="441"/>
      <c r="BJ4504" s="441"/>
      <c r="BK4504" s="441"/>
    </row>
    <row r="4505" spans="1:63" x14ac:dyDescent="0.25">
      <c r="A4505" s="443"/>
      <c r="B4505" s="438"/>
      <c r="C4505" s="441"/>
      <c r="D4505" s="441"/>
      <c r="E4505" s="441"/>
      <c r="I4505" s="442"/>
      <c r="Q4505" s="443"/>
      <c r="S4505" s="443"/>
      <c r="T4505" s="441"/>
      <c r="U4505" s="444"/>
      <c r="V4505" s="438"/>
      <c r="W4505" s="443"/>
      <c r="X4505" s="443"/>
      <c r="Y4505" s="441"/>
      <c r="Z4505" s="445"/>
      <c r="AA4505" s="441"/>
      <c r="AB4505" s="443"/>
      <c r="AC4505" s="441"/>
      <c r="AD4505" s="444"/>
      <c r="AG4505" s="441"/>
      <c r="AH4505" s="441"/>
      <c r="AI4505" s="443"/>
      <c r="AL4505" s="441"/>
      <c r="AN4505" s="441"/>
      <c r="AO4505" s="443"/>
      <c r="AP4505" s="441"/>
      <c r="AQ4505" s="441"/>
      <c r="AR4505" s="441"/>
      <c r="AS4505" s="441"/>
      <c r="AT4505" s="441"/>
      <c r="AU4505" s="441"/>
      <c r="AV4505" s="443"/>
      <c r="AW4505" s="442"/>
      <c r="AY4505" s="441"/>
      <c r="BC4505" s="441"/>
      <c r="BD4505" s="441"/>
      <c r="BE4505" s="441"/>
      <c r="BF4505" s="441"/>
      <c r="BG4505" s="441"/>
      <c r="BH4505" s="441"/>
      <c r="BI4505" s="441"/>
      <c r="BJ4505" s="441"/>
      <c r="BK4505" s="441"/>
    </row>
    <row r="4506" spans="1:63" x14ac:dyDescent="0.25">
      <c r="A4506" s="443"/>
      <c r="B4506" s="438"/>
      <c r="C4506" s="441"/>
      <c r="D4506" s="441"/>
      <c r="E4506" s="441"/>
      <c r="I4506" s="442"/>
      <c r="Q4506" s="443"/>
      <c r="S4506" s="443"/>
      <c r="T4506" s="441"/>
      <c r="U4506" s="444"/>
      <c r="V4506" s="438"/>
      <c r="W4506" s="443"/>
      <c r="X4506" s="443"/>
      <c r="Y4506" s="441"/>
      <c r="Z4506" s="445"/>
      <c r="AA4506" s="441"/>
      <c r="AB4506" s="443"/>
      <c r="AC4506" s="441"/>
      <c r="AD4506" s="444"/>
      <c r="AG4506" s="441"/>
      <c r="AH4506" s="441"/>
      <c r="AI4506" s="443"/>
      <c r="AL4506" s="441"/>
      <c r="AN4506" s="441"/>
      <c r="AO4506" s="443"/>
      <c r="AP4506" s="441"/>
      <c r="AQ4506" s="441"/>
      <c r="AR4506" s="441"/>
      <c r="AS4506" s="441"/>
      <c r="AT4506" s="441"/>
      <c r="AU4506" s="441"/>
      <c r="AV4506" s="443"/>
      <c r="AW4506" s="442"/>
      <c r="AY4506" s="441"/>
      <c r="BC4506" s="441"/>
      <c r="BD4506" s="441"/>
      <c r="BE4506" s="441"/>
      <c r="BF4506" s="441"/>
      <c r="BG4506" s="441"/>
      <c r="BH4506" s="441"/>
      <c r="BI4506" s="441"/>
      <c r="BJ4506" s="441"/>
      <c r="BK4506" s="441"/>
    </row>
    <row r="4507" spans="1:63" x14ac:dyDescent="0.25">
      <c r="A4507" s="443"/>
      <c r="B4507" s="438"/>
      <c r="C4507" s="441"/>
      <c r="D4507" s="441"/>
      <c r="E4507" s="441"/>
      <c r="I4507" s="442"/>
      <c r="Q4507" s="443"/>
      <c r="S4507" s="443"/>
      <c r="T4507" s="441"/>
      <c r="U4507" s="444"/>
      <c r="V4507" s="438"/>
      <c r="W4507" s="443"/>
      <c r="X4507" s="443"/>
      <c r="Y4507" s="441"/>
      <c r="Z4507" s="445"/>
      <c r="AA4507" s="441"/>
      <c r="AB4507" s="443"/>
      <c r="AC4507" s="441"/>
      <c r="AD4507" s="444"/>
      <c r="AG4507" s="441"/>
      <c r="AH4507" s="441"/>
      <c r="AI4507" s="443"/>
      <c r="AL4507" s="441"/>
      <c r="AN4507" s="441"/>
      <c r="AO4507" s="443"/>
      <c r="AP4507" s="441"/>
      <c r="AQ4507" s="441"/>
      <c r="AR4507" s="441"/>
      <c r="AS4507" s="441"/>
      <c r="AT4507" s="441"/>
      <c r="AU4507" s="441"/>
      <c r="AV4507" s="443"/>
      <c r="AW4507" s="442"/>
      <c r="AY4507" s="441"/>
      <c r="BC4507" s="441"/>
      <c r="BD4507" s="441"/>
      <c r="BE4507" s="441"/>
      <c r="BF4507" s="441"/>
      <c r="BG4507" s="441"/>
      <c r="BH4507" s="441"/>
      <c r="BI4507" s="441"/>
      <c r="BJ4507" s="441"/>
      <c r="BK4507" s="441"/>
    </row>
    <row r="4508" spans="1:63" x14ac:dyDescent="0.25">
      <c r="A4508" s="443"/>
      <c r="B4508" s="438"/>
      <c r="C4508" s="441"/>
      <c r="D4508" s="441"/>
      <c r="E4508" s="441"/>
      <c r="I4508" s="442"/>
      <c r="Q4508" s="443"/>
      <c r="S4508" s="443"/>
      <c r="T4508" s="441"/>
      <c r="U4508" s="444"/>
      <c r="V4508" s="438"/>
      <c r="W4508" s="443"/>
      <c r="X4508" s="443"/>
      <c r="Y4508" s="441"/>
      <c r="Z4508" s="445"/>
      <c r="AA4508" s="441"/>
      <c r="AB4508" s="443"/>
      <c r="AC4508" s="441"/>
      <c r="AD4508" s="444"/>
      <c r="AG4508" s="441"/>
      <c r="AH4508" s="441"/>
      <c r="AI4508" s="443"/>
      <c r="AL4508" s="441"/>
      <c r="AN4508" s="441"/>
      <c r="AO4508" s="443"/>
      <c r="AP4508" s="441"/>
      <c r="AQ4508" s="441"/>
      <c r="AR4508" s="441"/>
      <c r="AS4508" s="441"/>
      <c r="AT4508" s="441"/>
      <c r="AU4508" s="441"/>
      <c r="AV4508" s="443"/>
      <c r="AW4508" s="442"/>
      <c r="AY4508" s="441"/>
      <c r="BC4508" s="441"/>
      <c r="BD4508" s="441"/>
      <c r="BE4508" s="441"/>
      <c r="BF4508" s="441"/>
      <c r="BG4508" s="441"/>
      <c r="BH4508" s="441"/>
      <c r="BI4508" s="441"/>
      <c r="BJ4508" s="441"/>
      <c r="BK4508" s="441"/>
    </row>
    <row r="4509" spans="1:63" x14ac:dyDescent="0.25">
      <c r="A4509" s="443"/>
      <c r="B4509" s="438"/>
      <c r="C4509" s="441"/>
      <c r="D4509" s="441"/>
      <c r="E4509" s="441"/>
      <c r="I4509" s="442"/>
      <c r="Q4509" s="443"/>
      <c r="S4509" s="443"/>
      <c r="T4509" s="441"/>
      <c r="U4509" s="444"/>
      <c r="V4509" s="438"/>
      <c r="W4509" s="443"/>
      <c r="X4509" s="443"/>
      <c r="Y4509" s="441"/>
      <c r="Z4509" s="445"/>
      <c r="AA4509" s="441"/>
      <c r="AB4509" s="443"/>
      <c r="AC4509" s="441"/>
      <c r="AD4509" s="444"/>
      <c r="AG4509" s="441"/>
      <c r="AH4509" s="441"/>
      <c r="AI4509" s="443"/>
      <c r="AL4509" s="441"/>
      <c r="AN4509" s="441"/>
      <c r="AO4509" s="443"/>
      <c r="AP4509" s="441"/>
      <c r="AQ4509" s="441"/>
      <c r="AR4509" s="441"/>
      <c r="AS4509" s="441"/>
      <c r="AT4509" s="441"/>
      <c r="AU4509" s="441"/>
      <c r="AV4509" s="443"/>
      <c r="AW4509" s="442"/>
      <c r="AY4509" s="441"/>
      <c r="BC4509" s="441"/>
      <c r="BD4509" s="441"/>
      <c r="BE4509" s="441"/>
      <c r="BF4509" s="441"/>
      <c r="BG4509" s="441"/>
      <c r="BH4509" s="441"/>
      <c r="BI4509" s="441"/>
      <c r="BJ4509" s="441"/>
      <c r="BK4509" s="441"/>
    </row>
    <row r="4510" spans="1:63" x14ac:dyDescent="0.25">
      <c r="A4510" s="443"/>
      <c r="B4510" s="438"/>
      <c r="C4510" s="441"/>
      <c r="D4510" s="441"/>
      <c r="E4510" s="441"/>
      <c r="I4510" s="442"/>
      <c r="Q4510" s="443"/>
      <c r="S4510" s="443"/>
      <c r="T4510" s="441"/>
      <c r="U4510" s="444"/>
      <c r="V4510" s="438"/>
      <c r="W4510" s="443"/>
      <c r="X4510" s="443"/>
      <c r="Y4510" s="441"/>
      <c r="Z4510" s="445"/>
      <c r="AA4510" s="441"/>
      <c r="AB4510" s="443"/>
      <c r="AC4510" s="441"/>
      <c r="AD4510" s="444"/>
      <c r="AG4510" s="441"/>
      <c r="AH4510" s="441"/>
      <c r="AI4510" s="443"/>
      <c r="AL4510" s="441"/>
      <c r="AN4510" s="441"/>
      <c r="AO4510" s="443"/>
      <c r="AP4510" s="441"/>
      <c r="AQ4510" s="441"/>
      <c r="AR4510" s="441"/>
      <c r="AS4510" s="441"/>
      <c r="AT4510" s="441"/>
      <c r="AU4510" s="441"/>
      <c r="AV4510" s="443"/>
      <c r="AW4510" s="442"/>
      <c r="AY4510" s="441"/>
      <c r="BC4510" s="441"/>
      <c r="BD4510" s="441"/>
      <c r="BE4510" s="441"/>
      <c r="BF4510" s="441"/>
      <c r="BG4510" s="441"/>
      <c r="BH4510" s="441"/>
      <c r="BI4510" s="441"/>
      <c r="BJ4510" s="441"/>
      <c r="BK4510" s="441"/>
    </row>
    <row r="4511" spans="1:63" x14ac:dyDescent="0.25">
      <c r="A4511" s="443"/>
      <c r="B4511" s="438"/>
      <c r="C4511" s="441"/>
      <c r="D4511" s="441"/>
      <c r="E4511" s="441"/>
      <c r="I4511" s="442"/>
      <c r="Q4511" s="443"/>
      <c r="S4511" s="443"/>
      <c r="T4511" s="441"/>
      <c r="U4511" s="444"/>
      <c r="V4511" s="438"/>
      <c r="W4511" s="443"/>
      <c r="X4511" s="443"/>
      <c r="Y4511" s="441"/>
      <c r="Z4511" s="445"/>
      <c r="AA4511" s="441"/>
      <c r="AB4511" s="443"/>
      <c r="AC4511" s="441"/>
      <c r="AD4511" s="444"/>
      <c r="AG4511" s="441"/>
      <c r="AH4511" s="441"/>
      <c r="AI4511" s="443"/>
      <c r="AL4511" s="441"/>
      <c r="AN4511" s="441"/>
      <c r="AO4511" s="443"/>
      <c r="AP4511" s="441"/>
      <c r="AQ4511" s="441"/>
      <c r="AR4511" s="441"/>
      <c r="AS4511" s="441"/>
      <c r="AT4511" s="441"/>
      <c r="AU4511" s="441"/>
      <c r="AV4511" s="443"/>
      <c r="AW4511" s="442"/>
      <c r="AY4511" s="441"/>
      <c r="BC4511" s="441"/>
      <c r="BD4511" s="441"/>
      <c r="BE4511" s="441"/>
      <c r="BF4511" s="441"/>
      <c r="BG4511" s="441"/>
      <c r="BH4511" s="441"/>
      <c r="BI4511" s="441"/>
      <c r="BJ4511" s="441"/>
      <c r="BK4511" s="441"/>
    </row>
    <row r="4512" spans="1:63" x14ac:dyDescent="0.25">
      <c r="A4512" s="443"/>
      <c r="B4512" s="438"/>
      <c r="C4512" s="441"/>
      <c r="D4512" s="441"/>
      <c r="E4512" s="441"/>
      <c r="I4512" s="442"/>
      <c r="Q4512" s="443"/>
      <c r="S4512" s="443"/>
      <c r="T4512" s="441"/>
      <c r="U4512" s="444"/>
      <c r="V4512" s="438"/>
      <c r="W4512" s="443"/>
      <c r="X4512" s="443"/>
      <c r="Y4512" s="441"/>
      <c r="Z4512" s="445"/>
      <c r="AA4512" s="441"/>
      <c r="AB4512" s="443"/>
      <c r="AC4512" s="441"/>
      <c r="AD4512" s="444"/>
      <c r="AG4512" s="441"/>
      <c r="AH4512" s="441"/>
      <c r="AI4512" s="443"/>
      <c r="AL4512" s="441"/>
      <c r="AN4512" s="441"/>
      <c r="AO4512" s="443"/>
      <c r="AP4512" s="441"/>
      <c r="AQ4512" s="441"/>
      <c r="AR4512" s="441"/>
      <c r="AS4512" s="441"/>
      <c r="AT4512" s="441"/>
      <c r="AU4512" s="441"/>
      <c r="AV4512" s="443"/>
      <c r="AW4512" s="442"/>
      <c r="AY4512" s="441"/>
      <c r="BC4512" s="441"/>
      <c r="BD4512" s="441"/>
      <c r="BE4512" s="441"/>
      <c r="BF4512" s="441"/>
      <c r="BG4512" s="441"/>
      <c r="BH4512" s="441"/>
      <c r="BI4512" s="441"/>
      <c r="BJ4512" s="441"/>
      <c r="BK4512" s="441"/>
    </row>
    <row r="4513" spans="1:63" x14ac:dyDescent="0.25">
      <c r="A4513" s="443"/>
      <c r="B4513" s="438"/>
      <c r="C4513" s="441"/>
      <c r="D4513" s="441"/>
      <c r="E4513" s="441"/>
      <c r="I4513" s="442"/>
      <c r="Q4513" s="443"/>
      <c r="S4513" s="443"/>
      <c r="T4513" s="441"/>
      <c r="U4513" s="444"/>
      <c r="V4513" s="438"/>
      <c r="W4513" s="443"/>
      <c r="X4513" s="443"/>
      <c r="Y4513" s="441"/>
      <c r="Z4513" s="445"/>
      <c r="AA4513" s="441"/>
      <c r="AB4513" s="443"/>
      <c r="AC4513" s="441"/>
      <c r="AD4513" s="444"/>
      <c r="AG4513" s="441"/>
      <c r="AH4513" s="441"/>
      <c r="AI4513" s="443"/>
      <c r="AL4513" s="441"/>
      <c r="AN4513" s="441"/>
      <c r="AO4513" s="443"/>
      <c r="AP4513" s="441"/>
      <c r="AQ4513" s="441"/>
      <c r="AR4513" s="441"/>
      <c r="AS4513" s="441"/>
      <c r="AT4513" s="441"/>
      <c r="AU4513" s="441"/>
      <c r="AV4513" s="443"/>
      <c r="AW4513" s="442"/>
      <c r="AY4513" s="441"/>
      <c r="BC4513" s="441"/>
      <c r="BD4513" s="441"/>
      <c r="BE4513" s="441"/>
      <c r="BF4513" s="441"/>
      <c r="BG4513" s="441"/>
      <c r="BH4513" s="441"/>
      <c r="BI4513" s="441"/>
      <c r="BJ4513" s="441"/>
      <c r="BK4513" s="441"/>
    </row>
    <row r="4514" spans="1:63" x14ac:dyDescent="0.25">
      <c r="A4514" s="443"/>
      <c r="B4514" s="438"/>
      <c r="C4514" s="441"/>
      <c r="D4514" s="441"/>
      <c r="E4514" s="441"/>
      <c r="I4514" s="442"/>
      <c r="Q4514" s="443"/>
      <c r="S4514" s="443"/>
      <c r="T4514" s="441"/>
      <c r="U4514" s="444"/>
      <c r="V4514" s="438"/>
      <c r="W4514" s="443"/>
      <c r="X4514" s="443"/>
      <c r="Y4514" s="441"/>
      <c r="Z4514" s="445"/>
      <c r="AA4514" s="441"/>
      <c r="AB4514" s="443"/>
      <c r="AC4514" s="441"/>
      <c r="AD4514" s="444"/>
      <c r="AG4514" s="441"/>
      <c r="AH4514" s="441"/>
      <c r="AI4514" s="443"/>
      <c r="AL4514" s="441"/>
      <c r="AN4514" s="441"/>
      <c r="AO4514" s="443"/>
      <c r="AP4514" s="441"/>
      <c r="AQ4514" s="441"/>
      <c r="AR4514" s="441"/>
      <c r="AS4514" s="441"/>
      <c r="AT4514" s="441"/>
      <c r="AU4514" s="441"/>
      <c r="AV4514" s="443"/>
      <c r="AW4514" s="442"/>
      <c r="AY4514" s="441"/>
      <c r="BC4514" s="441"/>
      <c r="BD4514" s="441"/>
      <c r="BE4514" s="441"/>
      <c r="BF4514" s="441"/>
      <c r="BG4514" s="441"/>
      <c r="BH4514" s="441"/>
      <c r="BI4514" s="441"/>
      <c r="BJ4514" s="441"/>
      <c r="BK4514" s="441"/>
    </row>
    <row r="4515" spans="1:63" x14ac:dyDescent="0.25">
      <c r="A4515" s="443"/>
      <c r="B4515" s="438"/>
      <c r="C4515" s="441"/>
      <c r="D4515" s="441"/>
      <c r="E4515" s="441"/>
      <c r="I4515" s="442"/>
      <c r="Q4515" s="443"/>
      <c r="S4515" s="443"/>
      <c r="T4515" s="441"/>
      <c r="U4515" s="444"/>
      <c r="V4515" s="438"/>
      <c r="W4515" s="443"/>
      <c r="X4515" s="443"/>
      <c r="Y4515" s="441"/>
      <c r="Z4515" s="445"/>
      <c r="AA4515" s="441"/>
      <c r="AB4515" s="443"/>
      <c r="AC4515" s="441"/>
      <c r="AD4515" s="444"/>
      <c r="AG4515" s="441"/>
      <c r="AH4515" s="441"/>
      <c r="AI4515" s="443"/>
      <c r="AL4515" s="441"/>
      <c r="AN4515" s="441"/>
      <c r="AO4515" s="443"/>
      <c r="AP4515" s="441"/>
      <c r="AQ4515" s="441"/>
      <c r="AR4515" s="441"/>
      <c r="AS4515" s="441"/>
      <c r="AT4515" s="441"/>
      <c r="AU4515" s="441"/>
      <c r="AV4515" s="443"/>
      <c r="AW4515" s="442"/>
      <c r="AY4515" s="441"/>
      <c r="BC4515" s="441"/>
      <c r="BD4515" s="441"/>
      <c r="BE4515" s="441"/>
      <c r="BF4515" s="441"/>
      <c r="BG4515" s="441"/>
      <c r="BH4515" s="441"/>
      <c r="BI4515" s="441"/>
      <c r="BJ4515" s="441"/>
      <c r="BK4515" s="441"/>
    </row>
    <row r="4516" spans="1:63" x14ac:dyDescent="0.25">
      <c r="A4516" s="443"/>
      <c r="B4516" s="438"/>
      <c r="C4516" s="441"/>
      <c r="D4516" s="441"/>
      <c r="E4516" s="441"/>
      <c r="I4516" s="442"/>
      <c r="Q4516" s="443"/>
      <c r="S4516" s="443"/>
      <c r="T4516" s="441"/>
      <c r="U4516" s="444"/>
      <c r="V4516" s="438"/>
      <c r="W4516" s="443"/>
      <c r="X4516" s="443"/>
      <c r="Y4516" s="441"/>
      <c r="Z4516" s="445"/>
      <c r="AA4516" s="441"/>
      <c r="AB4516" s="443"/>
      <c r="AC4516" s="441"/>
      <c r="AD4516" s="444"/>
      <c r="AG4516" s="441"/>
      <c r="AH4516" s="441"/>
      <c r="AI4516" s="443"/>
      <c r="AL4516" s="441"/>
      <c r="AN4516" s="441"/>
      <c r="AO4516" s="443"/>
      <c r="AP4516" s="441"/>
      <c r="AQ4516" s="441"/>
      <c r="AR4516" s="441"/>
      <c r="AS4516" s="441"/>
      <c r="AT4516" s="441"/>
      <c r="AU4516" s="441"/>
      <c r="AV4516" s="443"/>
      <c r="AW4516" s="442"/>
      <c r="AY4516" s="441"/>
      <c r="BC4516" s="441"/>
      <c r="BD4516" s="441"/>
      <c r="BE4516" s="441"/>
      <c r="BF4516" s="441"/>
      <c r="BG4516" s="441"/>
      <c r="BH4516" s="441"/>
      <c r="BI4516" s="441"/>
      <c r="BJ4516" s="441"/>
      <c r="BK4516" s="441"/>
    </row>
    <row r="4517" spans="1:63" x14ac:dyDescent="0.25">
      <c r="A4517" s="443"/>
      <c r="B4517" s="438"/>
      <c r="C4517" s="441"/>
      <c r="D4517" s="441"/>
      <c r="E4517" s="441"/>
      <c r="I4517" s="442"/>
      <c r="Q4517" s="443"/>
      <c r="S4517" s="443"/>
      <c r="T4517" s="441"/>
      <c r="U4517" s="444"/>
      <c r="V4517" s="438"/>
      <c r="W4517" s="443"/>
      <c r="X4517" s="443"/>
      <c r="Y4517" s="441"/>
      <c r="Z4517" s="445"/>
      <c r="AA4517" s="441"/>
      <c r="AB4517" s="443"/>
      <c r="AC4517" s="441"/>
      <c r="AD4517" s="444"/>
      <c r="AG4517" s="441"/>
      <c r="AH4517" s="441"/>
      <c r="AI4517" s="443"/>
      <c r="AL4517" s="441"/>
      <c r="AN4517" s="441"/>
      <c r="AO4517" s="443"/>
      <c r="AP4517" s="441"/>
      <c r="AQ4517" s="441"/>
      <c r="AR4517" s="441"/>
      <c r="AS4517" s="441"/>
      <c r="AT4517" s="441"/>
      <c r="AU4517" s="441"/>
      <c r="AV4517" s="443"/>
      <c r="AW4517" s="442"/>
      <c r="AY4517" s="441"/>
      <c r="BC4517" s="441"/>
      <c r="BD4517" s="441"/>
      <c r="BE4517" s="441"/>
      <c r="BF4517" s="441"/>
      <c r="BG4517" s="441"/>
      <c r="BH4517" s="441"/>
      <c r="BI4517" s="441"/>
      <c r="BJ4517" s="441"/>
      <c r="BK4517" s="441"/>
    </row>
    <row r="4518" spans="1:63" x14ac:dyDescent="0.25">
      <c r="A4518" s="443"/>
      <c r="B4518" s="438"/>
      <c r="C4518" s="441"/>
      <c r="D4518" s="441"/>
      <c r="E4518" s="441"/>
      <c r="I4518" s="442"/>
      <c r="Q4518" s="443"/>
      <c r="S4518" s="443"/>
      <c r="T4518" s="441"/>
      <c r="U4518" s="444"/>
      <c r="V4518" s="438"/>
      <c r="W4518" s="443"/>
      <c r="X4518" s="443"/>
      <c r="Y4518" s="441"/>
      <c r="Z4518" s="445"/>
      <c r="AA4518" s="441"/>
      <c r="AB4518" s="443"/>
      <c r="AC4518" s="441"/>
      <c r="AD4518" s="444"/>
      <c r="AG4518" s="441"/>
      <c r="AH4518" s="441"/>
      <c r="AI4518" s="443"/>
      <c r="AL4518" s="441"/>
      <c r="AN4518" s="441"/>
      <c r="AO4518" s="443"/>
      <c r="AP4518" s="441"/>
      <c r="AQ4518" s="441"/>
      <c r="AR4518" s="441"/>
      <c r="AS4518" s="441"/>
      <c r="AT4518" s="441"/>
      <c r="AU4518" s="441"/>
      <c r="AV4518" s="443"/>
      <c r="AW4518" s="442"/>
      <c r="AY4518" s="441"/>
      <c r="BC4518" s="441"/>
      <c r="BD4518" s="441"/>
      <c r="BE4518" s="441"/>
      <c r="BF4518" s="441"/>
      <c r="BG4518" s="441"/>
      <c r="BH4518" s="441"/>
      <c r="BI4518" s="441"/>
      <c r="BJ4518" s="441"/>
      <c r="BK4518" s="441"/>
    </row>
    <row r="4519" spans="1:63" x14ac:dyDescent="0.25">
      <c r="A4519" s="443"/>
      <c r="B4519" s="438"/>
      <c r="C4519" s="441"/>
      <c r="D4519" s="441"/>
      <c r="E4519" s="441"/>
      <c r="I4519" s="442"/>
      <c r="Q4519" s="443"/>
      <c r="S4519" s="443"/>
      <c r="T4519" s="441"/>
      <c r="U4519" s="444"/>
      <c r="V4519" s="438"/>
      <c r="W4519" s="443"/>
      <c r="X4519" s="443"/>
      <c r="Y4519" s="441"/>
      <c r="Z4519" s="445"/>
      <c r="AA4519" s="441"/>
      <c r="AB4519" s="443"/>
      <c r="AC4519" s="441"/>
      <c r="AD4519" s="444"/>
      <c r="AG4519" s="441"/>
      <c r="AH4519" s="441"/>
      <c r="AI4519" s="443"/>
      <c r="AL4519" s="441"/>
      <c r="AN4519" s="441"/>
      <c r="AO4519" s="443"/>
      <c r="AP4519" s="441"/>
      <c r="AQ4519" s="441"/>
      <c r="AR4519" s="441"/>
      <c r="AS4519" s="441"/>
      <c r="AT4519" s="441"/>
      <c r="AU4519" s="441"/>
      <c r="AV4519" s="443"/>
      <c r="AW4519" s="442"/>
      <c r="AY4519" s="441"/>
      <c r="BC4519" s="441"/>
      <c r="BD4519" s="441"/>
      <c r="BE4519" s="441"/>
      <c r="BF4519" s="441"/>
      <c r="BG4519" s="441"/>
      <c r="BH4519" s="441"/>
      <c r="BI4519" s="441"/>
      <c r="BJ4519" s="441"/>
      <c r="BK4519" s="441"/>
    </row>
    <row r="4520" spans="1:63" x14ac:dyDescent="0.25">
      <c r="A4520" s="443"/>
      <c r="B4520" s="438"/>
      <c r="C4520" s="441"/>
      <c r="D4520" s="441"/>
      <c r="E4520" s="441"/>
      <c r="I4520" s="442"/>
      <c r="Q4520" s="443"/>
      <c r="S4520" s="443"/>
      <c r="T4520" s="441"/>
      <c r="U4520" s="444"/>
      <c r="V4520" s="438"/>
      <c r="W4520" s="443"/>
      <c r="X4520" s="443"/>
      <c r="Y4520" s="441"/>
      <c r="Z4520" s="445"/>
      <c r="AA4520" s="441"/>
      <c r="AB4520" s="443"/>
      <c r="AC4520" s="441"/>
      <c r="AD4520" s="444"/>
      <c r="AG4520" s="441"/>
      <c r="AH4520" s="441"/>
      <c r="AI4520" s="443"/>
      <c r="AL4520" s="441"/>
      <c r="AN4520" s="441"/>
      <c r="AO4520" s="443"/>
      <c r="AP4520" s="441"/>
      <c r="AQ4520" s="441"/>
      <c r="AR4520" s="441"/>
      <c r="AS4520" s="441"/>
      <c r="AT4520" s="441"/>
      <c r="AU4520" s="441"/>
      <c r="AV4520" s="443"/>
      <c r="AW4520" s="442"/>
      <c r="AY4520" s="441"/>
      <c r="BC4520" s="441"/>
      <c r="BD4520" s="441"/>
      <c r="BE4520" s="441"/>
      <c r="BF4520" s="441"/>
      <c r="BG4520" s="441"/>
      <c r="BH4520" s="441"/>
      <c r="BI4520" s="441"/>
      <c r="BJ4520" s="441"/>
      <c r="BK4520" s="441"/>
    </row>
    <row r="4521" spans="1:63" x14ac:dyDescent="0.25">
      <c r="A4521" s="443"/>
      <c r="B4521" s="438"/>
      <c r="C4521" s="441"/>
      <c r="D4521" s="441"/>
      <c r="E4521" s="441"/>
      <c r="I4521" s="442"/>
      <c r="Q4521" s="443"/>
      <c r="S4521" s="443"/>
      <c r="T4521" s="441"/>
      <c r="U4521" s="444"/>
      <c r="V4521" s="438"/>
      <c r="W4521" s="443"/>
      <c r="X4521" s="443"/>
      <c r="Y4521" s="441"/>
      <c r="Z4521" s="445"/>
      <c r="AA4521" s="441"/>
      <c r="AB4521" s="443"/>
      <c r="AC4521" s="441"/>
      <c r="AD4521" s="444"/>
      <c r="AG4521" s="441"/>
      <c r="AH4521" s="441"/>
      <c r="AI4521" s="443"/>
      <c r="AL4521" s="441"/>
      <c r="AN4521" s="441"/>
      <c r="AO4521" s="443"/>
      <c r="AP4521" s="441"/>
      <c r="AQ4521" s="441"/>
      <c r="AR4521" s="441"/>
      <c r="AS4521" s="441"/>
      <c r="AT4521" s="441"/>
      <c r="AU4521" s="441"/>
      <c r="AV4521" s="443"/>
      <c r="AW4521" s="442"/>
      <c r="AY4521" s="441"/>
      <c r="BC4521" s="441"/>
      <c r="BD4521" s="441"/>
      <c r="BE4521" s="441"/>
      <c r="BF4521" s="441"/>
      <c r="BG4521" s="441"/>
      <c r="BH4521" s="441"/>
      <c r="BI4521" s="441"/>
      <c r="BJ4521" s="441"/>
      <c r="BK4521" s="441"/>
    </row>
    <row r="4522" spans="1:63" x14ac:dyDescent="0.25">
      <c r="A4522" s="443"/>
      <c r="B4522" s="438"/>
      <c r="C4522" s="441"/>
      <c r="D4522" s="441"/>
      <c r="E4522" s="441"/>
      <c r="I4522" s="442"/>
      <c r="Q4522" s="443"/>
      <c r="S4522" s="443"/>
      <c r="T4522" s="441"/>
      <c r="U4522" s="444"/>
      <c r="V4522" s="438"/>
      <c r="W4522" s="443"/>
      <c r="X4522" s="443"/>
      <c r="Y4522" s="441"/>
      <c r="Z4522" s="445"/>
      <c r="AA4522" s="441"/>
      <c r="AB4522" s="443"/>
      <c r="AC4522" s="441"/>
      <c r="AD4522" s="444"/>
      <c r="AG4522" s="441"/>
      <c r="AH4522" s="441"/>
      <c r="AI4522" s="443"/>
      <c r="AL4522" s="441"/>
      <c r="AN4522" s="441"/>
      <c r="AO4522" s="443"/>
      <c r="AP4522" s="441"/>
      <c r="AQ4522" s="441"/>
      <c r="AR4522" s="441"/>
      <c r="AS4522" s="441"/>
      <c r="AT4522" s="441"/>
      <c r="AU4522" s="441"/>
      <c r="AV4522" s="443"/>
      <c r="AW4522" s="442"/>
      <c r="AY4522" s="441"/>
      <c r="BC4522" s="441"/>
      <c r="BD4522" s="441"/>
      <c r="BE4522" s="441"/>
      <c r="BF4522" s="441"/>
      <c r="BG4522" s="441"/>
      <c r="BH4522" s="441"/>
      <c r="BI4522" s="441"/>
      <c r="BJ4522" s="441"/>
      <c r="BK4522" s="441"/>
    </row>
    <row r="4523" spans="1:63" x14ac:dyDescent="0.25">
      <c r="A4523" s="443"/>
      <c r="B4523" s="438"/>
      <c r="C4523" s="441"/>
      <c r="D4523" s="441"/>
      <c r="E4523" s="441"/>
      <c r="I4523" s="442"/>
      <c r="Q4523" s="443"/>
      <c r="S4523" s="443"/>
      <c r="T4523" s="441"/>
      <c r="U4523" s="444"/>
      <c r="V4523" s="438"/>
      <c r="W4523" s="443"/>
      <c r="X4523" s="443"/>
      <c r="Y4523" s="441"/>
      <c r="Z4523" s="445"/>
      <c r="AA4523" s="441"/>
      <c r="AB4523" s="443"/>
      <c r="AC4523" s="441"/>
      <c r="AD4523" s="444"/>
      <c r="AG4523" s="441"/>
      <c r="AH4523" s="441"/>
      <c r="AI4523" s="443"/>
      <c r="AL4523" s="441"/>
      <c r="AN4523" s="441"/>
      <c r="AO4523" s="443"/>
      <c r="AP4523" s="441"/>
      <c r="AQ4523" s="441"/>
      <c r="AR4523" s="441"/>
      <c r="AS4523" s="441"/>
      <c r="AT4523" s="441"/>
      <c r="AU4523" s="441"/>
      <c r="AV4523" s="443"/>
      <c r="AW4523" s="442"/>
      <c r="AY4523" s="441"/>
      <c r="BC4523" s="441"/>
      <c r="BD4523" s="441"/>
      <c r="BE4523" s="441"/>
      <c r="BF4523" s="441"/>
      <c r="BG4523" s="441"/>
      <c r="BH4523" s="441"/>
      <c r="BI4523" s="441"/>
      <c r="BJ4523" s="441"/>
      <c r="BK4523" s="441"/>
    </row>
    <row r="4524" spans="1:63" x14ac:dyDescent="0.25">
      <c r="A4524" s="443"/>
      <c r="B4524" s="438"/>
      <c r="C4524" s="441"/>
      <c r="D4524" s="441"/>
      <c r="E4524" s="441"/>
      <c r="I4524" s="442"/>
      <c r="Q4524" s="443"/>
      <c r="S4524" s="443"/>
      <c r="T4524" s="441"/>
      <c r="U4524" s="444"/>
      <c r="V4524" s="438"/>
      <c r="W4524" s="443"/>
      <c r="X4524" s="443"/>
      <c r="Y4524" s="441"/>
      <c r="Z4524" s="445"/>
      <c r="AA4524" s="441"/>
      <c r="AB4524" s="443"/>
      <c r="AC4524" s="441"/>
      <c r="AD4524" s="444"/>
      <c r="AG4524" s="441"/>
      <c r="AH4524" s="441"/>
      <c r="AI4524" s="443"/>
      <c r="AL4524" s="441"/>
      <c r="AN4524" s="441"/>
      <c r="AO4524" s="443"/>
      <c r="AP4524" s="441"/>
      <c r="AQ4524" s="441"/>
      <c r="AR4524" s="441"/>
      <c r="AS4524" s="441"/>
      <c r="AT4524" s="441"/>
      <c r="AU4524" s="441"/>
      <c r="AV4524" s="443"/>
      <c r="AW4524" s="442"/>
      <c r="AY4524" s="441"/>
      <c r="BC4524" s="441"/>
      <c r="BD4524" s="441"/>
      <c r="BE4524" s="441"/>
      <c r="BF4524" s="441"/>
      <c r="BG4524" s="441"/>
      <c r="BH4524" s="441"/>
      <c r="BI4524" s="441"/>
      <c r="BJ4524" s="441"/>
      <c r="BK4524" s="441"/>
    </row>
    <row r="4525" spans="1:63" x14ac:dyDescent="0.25">
      <c r="A4525" s="443"/>
      <c r="B4525" s="438"/>
      <c r="C4525" s="441"/>
      <c r="D4525" s="441"/>
      <c r="E4525" s="441"/>
      <c r="I4525" s="442"/>
      <c r="Q4525" s="443"/>
      <c r="S4525" s="443"/>
      <c r="T4525" s="441"/>
      <c r="U4525" s="444"/>
      <c r="V4525" s="438"/>
      <c r="W4525" s="443"/>
      <c r="X4525" s="443"/>
      <c r="Y4525" s="441"/>
      <c r="Z4525" s="445"/>
      <c r="AA4525" s="441"/>
      <c r="AB4525" s="443"/>
      <c r="AC4525" s="441"/>
      <c r="AD4525" s="444"/>
      <c r="AG4525" s="441"/>
      <c r="AH4525" s="441"/>
      <c r="AI4525" s="443"/>
      <c r="AL4525" s="441"/>
      <c r="AN4525" s="441"/>
      <c r="AO4525" s="443"/>
      <c r="AP4525" s="441"/>
      <c r="AQ4525" s="441"/>
      <c r="AR4525" s="441"/>
      <c r="AS4525" s="441"/>
      <c r="AT4525" s="441"/>
      <c r="AU4525" s="441"/>
      <c r="AV4525" s="443"/>
      <c r="AW4525" s="442"/>
      <c r="AY4525" s="441"/>
      <c r="BC4525" s="441"/>
      <c r="BD4525" s="441"/>
      <c r="BE4525" s="441"/>
      <c r="BF4525" s="441"/>
      <c r="BG4525" s="441"/>
      <c r="BH4525" s="441"/>
      <c r="BI4525" s="441"/>
      <c r="BJ4525" s="441"/>
      <c r="BK4525" s="441"/>
    </row>
    <row r="4526" spans="1:63" x14ac:dyDescent="0.25">
      <c r="A4526" s="443"/>
      <c r="B4526" s="438"/>
      <c r="C4526" s="441"/>
      <c r="D4526" s="441"/>
      <c r="E4526" s="441"/>
      <c r="I4526" s="442"/>
      <c r="Q4526" s="443"/>
      <c r="S4526" s="443"/>
      <c r="T4526" s="441"/>
      <c r="U4526" s="444"/>
      <c r="V4526" s="438"/>
      <c r="W4526" s="443"/>
      <c r="X4526" s="443"/>
      <c r="Y4526" s="441"/>
      <c r="Z4526" s="445"/>
      <c r="AA4526" s="441"/>
      <c r="AB4526" s="443"/>
      <c r="AC4526" s="441"/>
      <c r="AD4526" s="444"/>
      <c r="AG4526" s="441"/>
      <c r="AH4526" s="441"/>
      <c r="AI4526" s="443"/>
      <c r="AL4526" s="441"/>
      <c r="AN4526" s="441"/>
      <c r="AO4526" s="443"/>
      <c r="AP4526" s="441"/>
      <c r="AQ4526" s="441"/>
      <c r="AR4526" s="441"/>
      <c r="AS4526" s="441"/>
      <c r="AT4526" s="441"/>
      <c r="AU4526" s="441"/>
      <c r="AV4526" s="443"/>
      <c r="AW4526" s="442"/>
      <c r="AY4526" s="441"/>
      <c r="BC4526" s="441"/>
      <c r="BD4526" s="441"/>
      <c r="BE4526" s="441"/>
      <c r="BF4526" s="441"/>
      <c r="BG4526" s="441"/>
      <c r="BH4526" s="441"/>
      <c r="BI4526" s="441"/>
      <c r="BJ4526" s="441"/>
      <c r="BK4526" s="441"/>
    </row>
    <row r="4527" spans="1:63" x14ac:dyDescent="0.25">
      <c r="A4527" s="443"/>
      <c r="B4527" s="438"/>
      <c r="C4527" s="441"/>
      <c r="D4527" s="441"/>
      <c r="E4527" s="441"/>
      <c r="I4527" s="442"/>
      <c r="Q4527" s="443"/>
      <c r="S4527" s="443"/>
      <c r="T4527" s="441"/>
      <c r="U4527" s="444"/>
      <c r="V4527" s="438"/>
      <c r="W4527" s="443"/>
      <c r="X4527" s="443"/>
      <c r="Y4527" s="441"/>
      <c r="Z4527" s="445"/>
      <c r="AA4527" s="441"/>
      <c r="AB4527" s="443"/>
      <c r="AC4527" s="441"/>
      <c r="AD4527" s="444"/>
      <c r="AG4527" s="441"/>
      <c r="AH4527" s="441"/>
      <c r="AI4527" s="443"/>
      <c r="AL4527" s="441"/>
      <c r="AN4527" s="441"/>
      <c r="AO4527" s="443"/>
      <c r="AP4527" s="441"/>
      <c r="AQ4527" s="441"/>
      <c r="AR4527" s="441"/>
      <c r="AS4527" s="441"/>
      <c r="AT4527" s="441"/>
      <c r="AU4527" s="441"/>
      <c r="AV4527" s="443"/>
      <c r="AW4527" s="442"/>
      <c r="AY4527" s="441"/>
      <c r="BC4527" s="441"/>
      <c r="BD4527" s="441"/>
      <c r="BE4527" s="441"/>
      <c r="BF4527" s="441"/>
      <c r="BG4527" s="441"/>
      <c r="BH4527" s="441"/>
      <c r="BI4527" s="441"/>
      <c r="BJ4527" s="441"/>
      <c r="BK4527" s="441"/>
    </row>
    <row r="4528" spans="1:63" x14ac:dyDescent="0.25">
      <c r="A4528" s="443"/>
      <c r="B4528" s="438"/>
      <c r="C4528" s="441"/>
      <c r="D4528" s="441"/>
      <c r="E4528" s="441"/>
      <c r="I4528" s="442"/>
      <c r="Q4528" s="443"/>
      <c r="S4528" s="443"/>
      <c r="T4528" s="441"/>
      <c r="U4528" s="444"/>
      <c r="V4528" s="438"/>
      <c r="W4528" s="443"/>
      <c r="X4528" s="443"/>
      <c r="Y4528" s="441"/>
      <c r="Z4528" s="445"/>
      <c r="AA4528" s="441"/>
      <c r="AB4528" s="443"/>
      <c r="AC4528" s="441"/>
      <c r="AD4528" s="444"/>
      <c r="AG4528" s="441"/>
      <c r="AH4528" s="441"/>
      <c r="AI4528" s="443"/>
      <c r="AL4528" s="441"/>
      <c r="AN4528" s="441"/>
      <c r="AO4528" s="443"/>
      <c r="AP4528" s="441"/>
      <c r="AQ4528" s="441"/>
      <c r="AR4528" s="441"/>
      <c r="AS4528" s="441"/>
      <c r="AT4528" s="441"/>
      <c r="AU4528" s="441"/>
      <c r="AV4528" s="443"/>
      <c r="AW4528" s="442"/>
      <c r="AY4528" s="441"/>
      <c r="BC4528" s="441"/>
      <c r="BD4528" s="441"/>
      <c r="BE4528" s="441"/>
      <c r="BF4528" s="441"/>
      <c r="BG4528" s="441"/>
      <c r="BH4528" s="441"/>
      <c r="BI4528" s="441"/>
      <c r="BJ4528" s="441"/>
      <c r="BK4528" s="441"/>
    </row>
    <row r="4529" spans="1:63" x14ac:dyDescent="0.25">
      <c r="A4529" s="443"/>
      <c r="B4529" s="438"/>
      <c r="C4529" s="441"/>
      <c r="D4529" s="441"/>
      <c r="E4529" s="441"/>
      <c r="I4529" s="442"/>
      <c r="Q4529" s="443"/>
      <c r="S4529" s="443"/>
      <c r="T4529" s="441"/>
      <c r="U4529" s="444"/>
      <c r="V4529" s="438"/>
      <c r="W4529" s="443"/>
      <c r="X4529" s="443"/>
      <c r="Y4529" s="441"/>
      <c r="Z4529" s="445"/>
      <c r="AA4529" s="441"/>
      <c r="AB4529" s="443"/>
      <c r="AC4529" s="441"/>
      <c r="AD4529" s="444"/>
      <c r="AG4529" s="441"/>
      <c r="AH4529" s="441"/>
      <c r="AI4529" s="443"/>
      <c r="AL4529" s="441"/>
      <c r="AN4529" s="441"/>
      <c r="AO4529" s="443"/>
      <c r="AP4529" s="441"/>
      <c r="AQ4529" s="441"/>
      <c r="AR4529" s="441"/>
      <c r="AS4529" s="441"/>
      <c r="AT4529" s="441"/>
      <c r="AU4529" s="441"/>
      <c r="AV4529" s="443"/>
      <c r="AW4529" s="442"/>
      <c r="AY4529" s="441"/>
      <c r="BC4529" s="441"/>
      <c r="BD4529" s="441"/>
      <c r="BE4529" s="441"/>
      <c r="BF4529" s="441"/>
      <c r="BG4529" s="441"/>
      <c r="BH4529" s="441"/>
      <c r="BI4529" s="441"/>
      <c r="BJ4529" s="441"/>
      <c r="BK4529" s="441"/>
    </row>
    <row r="4530" spans="1:63" x14ac:dyDescent="0.25">
      <c r="A4530" s="443"/>
      <c r="B4530" s="438"/>
      <c r="C4530" s="441"/>
      <c r="D4530" s="441"/>
      <c r="E4530" s="441"/>
      <c r="I4530" s="442"/>
      <c r="Q4530" s="443"/>
      <c r="S4530" s="443"/>
      <c r="T4530" s="441"/>
      <c r="U4530" s="444"/>
      <c r="V4530" s="438"/>
      <c r="W4530" s="443"/>
      <c r="X4530" s="443"/>
      <c r="Y4530" s="441"/>
      <c r="Z4530" s="445"/>
      <c r="AA4530" s="441"/>
      <c r="AB4530" s="443"/>
      <c r="AC4530" s="441"/>
      <c r="AD4530" s="444"/>
      <c r="AG4530" s="441"/>
      <c r="AH4530" s="441"/>
      <c r="AI4530" s="443"/>
      <c r="AL4530" s="441"/>
      <c r="AN4530" s="441"/>
      <c r="AO4530" s="443"/>
      <c r="AP4530" s="441"/>
      <c r="AQ4530" s="441"/>
      <c r="AR4530" s="441"/>
      <c r="AS4530" s="441"/>
      <c r="AT4530" s="441"/>
      <c r="AU4530" s="441"/>
      <c r="AV4530" s="443"/>
      <c r="AW4530" s="442"/>
      <c r="AY4530" s="441"/>
      <c r="BC4530" s="441"/>
      <c r="BD4530" s="441"/>
      <c r="BE4530" s="441"/>
      <c r="BF4530" s="441"/>
      <c r="BG4530" s="441"/>
      <c r="BH4530" s="441"/>
      <c r="BI4530" s="441"/>
      <c r="BJ4530" s="441"/>
      <c r="BK4530" s="441"/>
    </row>
    <row r="4531" spans="1:63" x14ac:dyDescent="0.25">
      <c r="A4531" s="443"/>
      <c r="B4531" s="438"/>
      <c r="C4531" s="441"/>
      <c r="D4531" s="441"/>
      <c r="E4531" s="441"/>
      <c r="I4531" s="442"/>
      <c r="Q4531" s="443"/>
      <c r="S4531" s="443"/>
      <c r="T4531" s="441"/>
      <c r="U4531" s="444"/>
      <c r="V4531" s="438"/>
      <c r="W4531" s="443"/>
      <c r="X4531" s="443"/>
      <c r="Y4531" s="441"/>
      <c r="Z4531" s="445"/>
      <c r="AA4531" s="441"/>
      <c r="AB4531" s="443"/>
      <c r="AC4531" s="441"/>
      <c r="AD4531" s="444"/>
      <c r="AG4531" s="441"/>
      <c r="AH4531" s="441"/>
      <c r="AI4531" s="443"/>
      <c r="AL4531" s="441"/>
      <c r="AN4531" s="441"/>
      <c r="AO4531" s="443"/>
      <c r="AP4531" s="441"/>
      <c r="AQ4531" s="441"/>
      <c r="AR4531" s="441"/>
      <c r="AS4531" s="441"/>
      <c r="AT4531" s="441"/>
      <c r="AU4531" s="441"/>
      <c r="AV4531" s="443"/>
      <c r="AW4531" s="442"/>
      <c r="AY4531" s="441"/>
      <c r="BC4531" s="441"/>
      <c r="BD4531" s="441"/>
      <c r="BE4531" s="441"/>
      <c r="BF4531" s="441"/>
      <c r="BG4531" s="441"/>
      <c r="BH4531" s="441"/>
      <c r="BI4531" s="441"/>
      <c r="BJ4531" s="441"/>
      <c r="BK4531" s="441"/>
    </row>
    <row r="4532" spans="1:63" x14ac:dyDescent="0.25">
      <c r="A4532" s="443"/>
      <c r="B4532" s="438"/>
      <c r="C4532" s="441"/>
      <c r="D4532" s="441"/>
      <c r="E4532" s="441"/>
      <c r="I4532" s="442"/>
      <c r="Q4532" s="443"/>
      <c r="S4532" s="443"/>
      <c r="T4532" s="441"/>
      <c r="U4532" s="444"/>
      <c r="V4532" s="438"/>
      <c r="W4532" s="443"/>
      <c r="X4532" s="443"/>
      <c r="Y4532" s="441"/>
      <c r="Z4532" s="445"/>
      <c r="AA4532" s="441"/>
      <c r="AB4532" s="443"/>
      <c r="AC4532" s="441"/>
      <c r="AD4532" s="444"/>
      <c r="AG4532" s="441"/>
      <c r="AH4532" s="441"/>
      <c r="AI4532" s="443"/>
      <c r="AL4532" s="441"/>
      <c r="AN4532" s="441"/>
      <c r="AO4532" s="443"/>
      <c r="AP4532" s="441"/>
      <c r="AQ4532" s="441"/>
      <c r="AR4532" s="441"/>
      <c r="AS4532" s="441"/>
      <c r="AT4532" s="441"/>
      <c r="AU4532" s="441"/>
      <c r="AV4532" s="443"/>
      <c r="AW4532" s="442"/>
      <c r="AY4532" s="441"/>
      <c r="BC4532" s="441"/>
      <c r="BD4532" s="441"/>
      <c r="BE4532" s="441"/>
      <c r="BF4532" s="441"/>
      <c r="BG4532" s="441"/>
      <c r="BH4532" s="441"/>
      <c r="BI4532" s="441"/>
      <c r="BJ4532" s="441"/>
      <c r="BK4532" s="441"/>
    </row>
    <row r="4533" spans="1:63" x14ac:dyDescent="0.25">
      <c r="A4533" s="443"/>
      <c r="B4533" s="438"/>
      <c r="C4533" s="441"/>
      <c r="D4533" s="441"/>
      <c r="E4533" s="441"/>
      <c r="I4533" s="442"/>
      <c r="Q4533" s="443"/>
      <c r="S4533" s="443"/>
      <c r="T4533" s="441"/>
      <c r="U4533" s="444"/>
      <c r="V4533" s="438"/>
      <c r="W4533" s="443"/>
      <c r="X4533" s="443"/>
      <c r="Y4533" s="441"/>
      <c r="Z4533" s="445"/>
      <c r="AA4533" s="441"/>
      <c r="AB4533" s="443"/>
      <c r="AC4533" s="441"/>
      <c r="AD4533" s="444"/>
      <c r="AG4533" s="441"/>
      <c r="AH4533" s="441"/>
      <c r="AI4533" s="443"/>
      <c r="AL4533" s="441"/>
      <c r="AN4533" s="441"/>
      <c r="AO4533" s="443"/>
      <c r="AP4533" s="441"/>
      <c r="AQ4533" s="441"/>
      <c r="AR4533" s="441"/>
      <c r="AS4533" s="441"/>
      <c r="AT4533" s="441"/>
      <c r="AU4533" s="441"/>
      <c r="AV4533" s="443"/>
      <c r="AW4533" s="442"/>
      <c r="AY4533" s="441"/>
      <c r="BC4533" s="441"/>
      <c r="BD4533" s="441"/>
      <c r="BE4533" s="441"/>
      <c r="BF4533" s="441"/>
      <c r="BG4533" s="441"/>
      <c r="BH4533" s="441"/>
      <c r="BI4533" s="441"/>
      <c r="BJ4533" s="441"/>
      <c r="BK4533" s="441"/>
    </row>
    <row r="4534" spans="1:63" x14ac:dyDescent="0.25">
      <c r="A4534" s="443"/>
      <c r="B4534" s="438"/>
      <c r="C4534" s="441"/>
      <c r="D4534" s="441"/>
      <c r="E4534" s="441"/>
      <c r="I4534" s="442"/>
      <c r="Q4534" s="443"/>
      <c r="S4534" s="443"/>
      <c r="T4534" s="441"/>
      <c r="U4534" s="444"/>
      <c r="V4534" s="438"/>
      <c r="W4534" s="443"/>
      <c r="X4534" s="443"/>
      <c r="Y4534" s="441"/>
      <c r="Z4534" s="445"/>
      <c r="AA4534" s="441"/>
      <c r="AB4534" s="443"/>
      <c r="AC4534" s="441"/>
      <c r="AD4534" s="444"/>
      <c r="AG4534" s="441"/>
      <c r="AH4534" s="441"/>
      <c r="AI4534" s="443"/>
      <c r="AL4534" s="441"/>
      <c r="AN4534" s="441"/>
      <c r="AO4534" s="443"/>
      <c r="AP4534" s="441"/>
      <c r="AQ4534" s="441"/>
      <c r="AR4534" s="441"/>
      <c r="AS4534" s="441"/>
      <c r="AT4534" s="441"/>
      <c r="AU4534" s="441"/>
      <c r="AV4534" s="443"/>
      <c r="AW4534" s="442"/>
      <c r="AY4534" s="441"/>
      <c r="BC4534" s="441"/>
      <c r="BD4534" s="441"/>
      <c r="BE4534" s="441"/>
      <c r="BF4534" s="441"/>
      <c r="BG4534" s="441"/>
      <c r="BH4534" s="441"/>
      <c r="BI4534" s="441"/>
      <c r="BJ4534" s="441"/>
      <c r="BK4534" s="441"/>
    </row>
    <row r="4535" spans="1:63" x14ac:dyDescent="0.25">
      <c r="A4535" s="443"/>
      <c r="B4535" s="438"/>
      <c r="C4535" s="441"/>
      <c r="D4535" s="441"/>
      <c r="E4535" s="441"/>
      <c r="I4535" s="442"/>
      <c r="Q4535" s="443"/>
      <c r="S4535" s="443"/>
      <c r="T4535" s="441"/>
      <c r="U4535" s="444"/>
      <c r="V4535" s="438"/>
      <c r="W4535" s="443"/>
      <c r="X4535" s="443"/>
      <c r="Y4535" s="441"/>
      <c r="Z4535" s="445"/>
      <c r="AA4535" s="441"/>
      <c r="AB4535" s="443"/>
      <c r="AC4535" s="441"/>
      <c r="AD4535" s="444"/>
      <c r="AG4535" s="441"/>
      <c r="AH4535" s="441"/>
      <c r="AI4535" s="443"/>
      <c r="AL4535" s="441"/>
      <c r="AN4535" s="441"/>
      <c r="AO4535" s="443"/>
      <c r="AP4535" s="441"/>
      <c r="AQ4535" s="441"/>
      <c r="AR4535" s="441"/>
      <c r="AS4535" s="441"/>
      <c r="AT4535" s="441"/>
      <c r="AU4535" s="441"/>
      <c r="AV4535" s="443"/>
      <c r="AW4535" s="442"/>
      <c r="AY4535" s="441"/>
      <c r="BC4535" s="441"/>
      <c r="BD4535" s="441"/>
      <c r="BE4535" s="441"/>
      <c r="BF4535" s="441"/>
      <c r="BG4535" s="441"/>
      <c r="BH4535" s="441"/>
      <c r="BI4535" s="441"/>
      <c r="BJ4535" s="441"/>
      <c r="BK4535" s="441"/>
    </row>
    <row r="4536" spans="1:63" x14ac:dyDescent="0.25">
      <c r="A4536" s="443"/>
      <c r="B4536" s="438"/>
      <c r="C4536" s="441"/>
      <c r="D4536" s="441"/>
      <c r="E4536" s="441"/>
      <c r="I4536" s="442"/>
      <c r="Q4536" s="443"/>
      <c r="S4536" s="443"/>
      <c r="T4536" s="441"/>
      <c r="U4536" s="444"/>
      <c r="V4536" s="438"/>
      <c r="W4536" s="443"/>
      <c r="X4536" s="443"/>
      <c r="Y4536" s="441"/>
      <c r="Z4536" s="445"/>
      <c r="AA4536" s="441"/>
      <c r="AB4536" s="443"/>
      <c r="AC4536" s="441"/>
      <c r="AD4536" s="444"/>
      <c r="AG4536" s="441"/>
      <c r="AH4536" s="441"/>
      <c r="AI4536" s="443"/>
      <c r="AL4536" s="441"/>
      <c r="AN4536" s="441"/>
      <c r="AO4536" s="443"/>
      <c r="AP4536" s="441"/>
      <c r="AQ4536" s="441"/>
      <c r="AR4536" s="441"/>
      <c r="AS4536" s="441"/>
      <c r="AT4536" s="441"/>
      <c r="AU4536" s="441"/>
      <c r="AV4536" s="443"/>
      <c r="AW4536" s="442"/>
      <c r="AY4536" s="441"/>
      <c r="BC4536" s="441"/>
      <c r="BD4536" s="441"/>
      <c r="BE4536" s="441"/>
      <c r="BF4536" s="441"/>
      <c r="BG4536" s="441"/>
      <c r="BH4536" s="441"/>
      <c r="BI4536" s="441"/>
      <c r="BJ4536" s="441"/>
      <c r="BK4536" s="441"/>
    </row>
    <row r="4537" spans="1:63" x14ac:dyDescent="0.25">
      <c r="A4537" s="443"/>
      <c r="B4537" s="438"/>
      <c r="C4537" s="441"/>
      <c r="D4537" s="441"/>
      <c r="E4537" s="441"/>
      <c r="I4537" s="442"/>
      <c r="Q4537" s="443"/>
      <c r="S4537" s="443"/>
      <c r="T4537" s="441"/>
      <c r="U4537" s="444"/>
      <c r="V4537" s="438"/>
      <c r="W4537" s="443"/>
      <c r="X4537" s="443"/>
      <c r="Y4537" s="441"/>
      <c r="Z4537" s="445"/>
      <c r="AA4537" s="441"/>
      <c r="AB4537" s="443"/>
      <c r="AC4537" s="441"/>
      <c r="AD4537" s="444"/>
      <c r="AG4537" s="441"/>
      <c r="AH4537" s="441"/>
      <c r="AI4537" s="443"/>
      <c r="AL4537" s="441"/>
      <c r="AN4537" s="441"/>
      <c r="AO4537" s="443"/>
      <c r="AP4537" s="441"/>
      <c r="AQ4537" s="441"/>
      <c r="AR4537" s="441"/>
      <c r="AS4537" s="441"/>
      <c r="AT4537" s="441"/>
      <c r="AU4537" s="441"/>
      <c r="AV4537" s="443"/>
      <c r="AW4537" s="442"/>
      <c r="AY4537" s="441"/>
      <c r="BC4537" s="441"/>
      <c r="BD4537" s="441"/>
      <c r="BE4537" s="441"/>
      <c r="BF4537" s="441"/>
      <c r="BG4537" s="441"/>
      <c r="BH4537" s="441"/>
      <c r="BI4537" s="441"/>
      <c r="BJ4537" s="441"/>
      <c r="BK4537" s="441"/>
    </row>
    <row r="4538" spans="1:63" x14ac:dyDescent="0.25">
      <c r="A4538" s="443"/>
      <c r="B4538" s="438"/>
      <c r="C4538" s="441"/>
      <c r="D4538" s="441"/>
      <c r="E4538" s="441"/>
      <c r="I4538" s="442"/>
      <c r="Q4538" s="443"/>
      <c r="S4538" s="443"/>
      <c r="T4538" s="441"/>
      <c r="U4538" s="444"/>
      <c r="V4538" s="438"/>
      <c r="W4538" s="443"/>
      <c r="X4538" s="443"/>
      <c r="Y4538" s="441"/>
      <c r="Z4538" s="445"/>
      <c r="AA4538" s="441"/>
      <c r="AB4538" s="443"/>
      <c r="AC4538" s="441"/>
      <c r="AD4538" s="444"/>
      <c r="AG4538" s="441"/>
      <c r="AH4538" s="441"/>
      <c r="AI4538" s="443"/>
      <c r="AL4538" s="441"/>
      <c r="AN4538" s="441"/>
      <c r="AO4538" s="443"/>
      <c r="AP4538" s="441"/>
      <c r="AQ4538" s="441"/>
      <c r="AR4538" s="441"/>
      <c r="AS4538" s="441"/>
      <c r="AT4538" s="441"/>
      <c r="AU4538" s="441"/>
      <c r="AV4538" s="443"/>
      <c r="AW4538" s="442"/>
      <c r="AY4538" s="441"/>
      <c r="BC4538" s="441"/>
      <c r="BD4538" s="441"/>
      <c r="BE4538" s="441"/>
      <c r="BF4538" s="441"/>
      <c r="BG4538" s="441"/>
      <c r="BH4538" s="441"/>
      <c r="BI4538" s="441"/>
      <c r="BJ4538" s="441"/>
      <c r="BK4538" s="441"/>
    </row>
    <row r="4539" spans="1:63" x14ac:dyDescent="0.25">
      <c r="A4539" s="443"/>
      <c r="B4539" s="438"/>
      <c r="C4539" s="441"/>
      <c r="D4539" s="441"/>
      <c r="E4539" s="441"/>
      <c r="I4539" s="442"/>
      <c r="Q4539" s="443"/>
      <c r="S4539" s="443"/>
      <c r="T4539" s="441"/>
      <c r="U4539" s="444"/>
      <c r="V4539" s="438"/>
      <c r="W4539" s="443"/>
      <c r="X4539" s="443"/>
      <c r="Y4539" s="441"/>
      <c r="Z4539" s="445"/>
      <c r="AA4539" s="441"/>
      <c r="AB4539" s="443"/>
      <c r="AC4539" s="441"/>
      <c r="AD4539" s="444"/>
      <c r="AG4539" s="441"/>
      <c r="AH4539" s="441"/>
      <c r="AI4539" s="443"/>
      <c r="AL4539" s="441"/>
      <c r="AN4539" s="441"/>
      <c r="AO4539" s="443"/>
      <c r="AP4539" s="441"/>
      <c r="AQ4539" s="441"/>
      <c r="AR4539" s="441"/>
      <c r="AS4539" s="441"/>
      <c r="AT4539" s="441"/>
      <c r="AU4539" s="441"/>
      <c r="AV4539" s="443"/>
      <c r="AW4539" s="442"/>
      <c r="AY4539" s="441"/>
      <c r="BC4539" s="441"/>
      <c r="BD4539" s="441"/>
      <c r="BE4539" s="441"/>
      <c r="BF4539" s="441"/>
      <c r="BG4539" s="441"/>
      <c r="BH4539" s="441"/>
      <c r="BI4539" s="441"/>
      <c r="BJ4539" s="441"/>
      <c r="BK4539" s="441"/>
    </row>
    <row r="4540" spans="1:63" x14ac:dyDescent="0.25">
      <c r="A4540" s="443"/>
      <c r="B4540" s="438"/>
      <c r="C4540" s="441"/>
      <c r="D4540" s="441"/>
      <c r="E4540" s="441"/>
      <c r="I4540" s="442"/>
      <c r="Q4540" s="443"/>
      <c r="S4540" s="443"/>
      <c r="T4540" s="441"/>
      <c r="U4540" s="444"/>
      <c r="V4540" s="438"/>
      <c r="W4540" s="443"/>
      <c r="X4540" s="443"/>
      <c r="Y4540" s="441"/>
      <c r="Z4540" s="445"/>
      <c r="AA4540" s="441"/>
      <c r="AB4540" s="443"/>
      <c r="AC4540" s="441"/>
      <c r="AD4540" s="444"/>
      <c r="AG4540" s="441"/>
      <c r="AH4540" s="441"/>
      <c r="AI4540" s="443"/>
      <c r="AL4540" s="441"/>
      <c r="AN4540" s="441"/>
      <c r="AO4540" s="443"/>
      <c r="AP4540" s="441"/>
      <c r="AQ4540" s="441"/>
      <c r="AR4540" s="441"/>
      <c r="AS4540" s="441"/>
      <c r="AT4540" s="441"/>
      <c r="AU4540" s="441"/>
      <c r="AV4540" s="443"/>
      <c r="AW4540" s="442"/>
      <c r="AY4540" s="441"/>
      <c r="BC4540" s="441"/>
      <c r="BD4540" s="441"/>
      <c r="BE4540" s="441"/>
      <c r="BF4540" s="441"/>
      <c r="BG4540" s="441"/>
      <c r="BH4540" s="441"/>
      <c r="BI4540" s="441"/>
      <c r="BJ4540" s="441"/>
      <c r="BK4540" s="441"/>
    </row>
    <row r="4541" spans="1:63" x14ac:dyDescent="0.25">
      <c r="A4541" s="443"/>
      <c r="B4541" s="438"/>
      <c r="C4541" s="441"/>
      <c r="D4541" s="441"/>
      <c r="E4541" s="441"/>
      <c r="I4541" s="442"/>
      <c r="Q4541" s="443"/>
      <c r="S4541" s="443"/>
      <c r="T4541" s="441"/>
      <c r="U4541" s="444"/>
      <c r="V4541" s="438"/>
      <c r="W4541" s="443"/>
      <c r="X4541" s="443"/>
      <c r="Y4541" s="441"/>
      <c r="Z4541" s="445"/>
      <c r="AA4541" s="441"/>
      <c r="AB4541" s="443"/>
      <c r="AC4541" s="441"/>
      <c r="AD4541" s="444"/>
      <c r="AG4541" s="441"/>
      <c r="AH4541" s="441"/>
      <c r="AI4541" s="443"/>
      <c r="AL4541" s="441"/>
      <c r="AN4541" s="441"/>
      <c r="AO4541" s="443"/>
      <c r="AP4541" s="441"/>
      <c r="AQ4541" s="441"/>
      <c r="AR4541" s="441"/>
      <c r="AS4541" s="441"/>
      <c r="AT4541" s="441"/>
      <c r="AU4541" s="441"/>
      <c r="AV4541" s="443"/>
      <c r="AW4541" s="442"/>
      <c r="AY4541" s="441"/>
      <c r="BC4541" s="441"/>
      <c r="BD4541" s="441"/>
      <c r="BE4541" s="441"/>
      <c r="BF4541" s="441"/>
      <c r="BG4541" s="441"/>
      <c r="BH4541" s="441"/>
      <c r="BI4541" s="441"/>
      <c r="BJ4541" s="441"/>
      <c r="BK4541" s="441"/>
    </row>
    <row r="4542" spans="1:63" x14ac:dyDescent="0.25">
      <c r="A4542" s="443"/>
      <c r="B4542" s="438"/>
      <c r="C4542" s="441"/>
      <c r="D4542" s="441"/>
      <c r="E4542" s="441"/>
      <c r="I4542" s="442"/>
      <c r="Q4542" s="443"/>
      <c r="S4542" s="443"/>
      <c r="T4542" s="441"/>
      <c r="U4542" s="444"/>
      <c r="V4542" s="438"/>
      <c r="W4542" s="443"/>
      <c r="X4542" s="443"/>
      <c r="Y4542" s="441"/>
      <c r="Z4542" s="445"/>
      <c r="AA4542" s="441"/>
      <c r="AB4542" s="443"/>
      <c r="AC4542" s="441"/>
      <c r="AD4542" s="444"/>
      <c r="AG4542" s="441"/>
      <c r="AH4542" s="441"/>
      <c r="AI4542" s="443"/>
      <c r="AL4542" s="441"/>
      <c r="AN4542" s="441"/>
      <c r="AO4542" s="443"/>
      <c r="AP4542" s="441"/>
      <c r="AQ4542" s="441"/>
      <c r="AR4542" s="441"/>
      <c r="AS4542" s="441"/>
      <c r="AT4542" s="441"/>
      <c r="AU4542" s="441"/>
      <c r="AV4542" s="443"/>
      <c r="AW4542" s="442"/>
      <c r="AY4542" s="441"/>
      <c r="BC4542" s="441"/>
      <c r="BD4542" s="441"/>
      <c r="BE4542" s="441"/>
      <c r="BF4542" s="441"/>
      <c r="BG4542" s="441"/>
      <c r="BH4542" s="441"/>
      <c r="BI4542" s="441"/>
      <c r="BJ4542" s="441"/>
      <c r="BK4542" s="441"/>
    </row>
    <row r="4543" spans="1:63" x14ac:dyDescent="0.25">
      <c r="A4543" s="443"/>
      <c r="B4543" s="438"/>
      <c r="C4543" s="441"/>
      <c r="D4543" s="441"/>
      <c r="E4543" s="441"/>
      <c r="I4543" s="442"/>
      <c r="Q4543" s="443"/>
      <c r="S4543" s="443"/>
      <c r="T4543" s="441"/>
      <c r="U4543" s="444"/>
      <c r="V4543" s="438"/>
      <c r="W4543" s="443"/>
      <c r="X4543" s="443"/>
      <c r="Y4543" s="441"/>
      <c r="Z4543" s="445"/>
      <c r="AA4543" s="441"/>
      <c r="AB4543" s="443"/>
      <c r="AC4543" s="441"/>
      <c r="AD4543" s="444"/>
      <c r="AG4543" s="441"/>
      <c r="AH4543" s="441"/>
      <c r="AI4543" s="443"/>
      <c r="AL4543" s="441"/>
      <c r="AN4543" s="441"/>
      <c r="AO4543" s="443"/>
      <c r="AP4543" s="441"/>
      <c r="AQ4543" s="441"/>
      <c r="AR4543" s="441"/>
      <c r="AS4543" s="441"/>
      <c r="AT4543" s="441"/>
      <c r="AU4543" s="441"/>
      <c r="AV4543" s="443"/>
      <c r="AW4543" s="442"/>
      <c r="AY4543" s="441"/>
      <c r="BC4543" s="441"/>
      <c r="BD4543" s="441"/>
      <c r="BE4543" s="441"/>
      <c r="BF4543" s="441"/>
      <c r="BG4543" s="441"/>
      <c r="BH4543" s="441"/>
      <c r="BI4543" s="441"/>
      <c r="BJ4543" s="441"/>
      <c r="BK4543" s="441"/>
    </row>
    <row r="4544" spans="1:63" x14ac:dyDescent="0.25">
      <c r="A4544" s="443"/>
      <c r="B4544" s="438"/>
      <c r="C4544" s="441"/>
      <c r="D4544" s="441"/>
      <c r="E4544" s="441"/>
      <c r="I4544" s="442"/>
      <c r="Q4544" s="443"/>
      <c r="S4544" s="443"/>
      <c r="T4544" s="441"/>
      <c r="U4544" s="444"/>
      <c r="V4544" s="438"/>
      <c r="W4544" s="443"/>
      <c r="X4544" s="443"/>
      <c r="Y4544" s="441"/>
      <c r="Z4544" s="445"/>
      <c r="AA4544" s="441"/>
      <c r="AB4544" s="443"/>
      <c r="AC4544" s="441"/>
      <c r="AD4544" s="444"/>
      <c r="AG4544" s="441"/>
      <c r="AH4544" s="441"/>
      <c r="AI4544" s="443"/>
      <c r="AL4544" s="441"/>
      <c r="AN4544" s="441"/>
      <c r="AO4544" s="443"/>
      <c r="AP4544" s="441"/>
      <c r="AQ4544" s="441"/>
      <c r="AR4544" s="441"/>
      <c r="AS4544" s="441"/>
      <c r="AT4544" s="441"/>
      <c r="AU4544" s="441"/>
      <c r="AV4544" s="443"/>
      <c r="AW4544" s="442"/>
      <c r="AY4544" s="441"/>
      <c r="BC4544" s="441"/>
      <c r="BD4544" s="441"/>
      <c r="BE4544" s="441"/>
      <c r="BF4544" s="441"/>
      <c r="BG4544" s="441"/>
      <c r="BH4544" s="441"/>
      <c r="BI4544" s="441"/>
      <c r="BJ4544" s="441"/>
      <c r="BK4544" s="441"/>
    </row>
    <row r="4545" spans="1:63" x14ac:dyDescent="0.25">
      <c r="A4545" s="443"/>
      <c r="B4545" s="438"/>
      <c r="C4545" s="441"/>
      <c r="D4545" s="441"/>
      <c r="E4545" s="441"/>
      <c r="I4545" s="442"/>
      <c r="Q4545" s="443"/>
      <c r="S4545" s="443"/>
      <c r="T4545" s="441"/>
      <c r="U4545" s="444"/>
      <c r="V4545" s="438"/>
      <c r="W4545" s="443"/>
      <c r="X4545" s="443"/>
      <c r="Y4545" s="441"/>
      <c r="Z4545" s="445"/>
      <c r="AA4545" s="441"/>
      <c r="AB4545" s="443"/>
      <c r="AC4545" s="441"/>
      <c r="AD4545" s="444"/>
      <c r="AG4545" s="441"/>
      <c r="AH4545" s="441"/>
      <c r="AI4545" s="443"/>
      <c r="AL4545" s="441"/>
      <c r="AN4545" s="441"/>
      <c r="AO4545" s="443"/>
      <c r="AP4545" s="441"/>
      <c r="AQ4545" s="441"/>
      <c r="AR4545" s="441"/>
      <c r="AS4545" s="441"/>
      <c r="AT4545" s="441"/>
      <c r="AU4545" s="441"/>
      <c r="AV4545" s="443"/>
      <c r="AW4545" s="442"/>
      <c r="AY4545" s="441"/>
      <c r="BC4545" s="441"/>
      <c r="BD4545" s="441"/>
      <c r="BE4545" s="441"/>
      <c r="BF4545" s="441"/>
      <c r="BG4545" s="441"/>
      <c r="BH4545" s="441"/>
      <c r="BI4545" s="441"/>
      <c r="BJ4545" s="441"/>
      <c r="BK4545" s="441"/>
    </row>
    <row r="4546" spans="1:63" x14ac:dyDescent="0.25">
      <c r="A4546" s="443"/>
      <c r="B4546" s="438"/>
      <c r="C4546" s="441"/>
      <c r="D4546" s="441"/>
      <c r="E4546" s="441"/>
      <c r="I4546" s="442"/>
      <c r="Q4546" s="443"/>
      <c r="S4546" s="443"/>
      <c r="T4546" s="441"/>
      <c r="U4546" s="444"/>
      <c r="V4546" s="438"/>
      <c r="W4546" s="443"/>
      <c r="X4546" s="443"/>
      <c r="Y4546" s="441"/>
      <c r="Z4546" s="445"/>
      <c r="AA4546" s="441"/>
      <c r="AB4546" s="443"/>
      <c r="AC4546" s="441"/>
      <c r="AD4546" s="444"/>
      <c r="AG4546" s="441"/>
      <c r="AH4546" s="441"/>
      <c r="AI4546" s="443"/>
      <c r="AL4546" s="441"/>
      <c r="AN4546" s="441"/>
      <c r="AO4546" s="443"/>
      <c r="AP4546" s="441"/>
      <c r="AQ4546" s="441"/>
      <c r="AR4546" s="441"/>
      <c r="AS4546" s="441"/>
      <c r="AT4546" s="441"/>
      <c r="AU4546" s="441"/>
      <c r="AV4546" s="443"/>
      <c r="AW4546" s="442"/>
      <c r="AY4546" s="441"/>
      <c r="BC4546" s="441"/>
      <c r="BD4546" s="441"/>
      <c r="BE4546" s="441"/>
      <c r="BF4546" s="441"/>
      <c r="BG4546" s="441"/>
      <c r="BH4546" s="441"/>
      <c r="BI4546" s="441"/>
      <c r="BJ4546" s="441"/>
      <c r="BK4546" s="441"/>
    </row>
    <row r="4547" spans="1:63" x14ac:dyDescent="0.25">
      <c r="A4547" s="443"/>
      <c r="B4547" s="438"/>
      <c r="C4547" s="441"/>
      <c r="D4547" s="441"/>
      <c r="E4547" s="441"/>
      <c r="I4547" s="442"/>
      <c r="Q4547" s="443"/>
      <c r="S4547" s="443"/>
      <c r="T4547" s="441"/>
      <c r="U4547" s="444"/>
      <c r="V4547" s="438"/>
      <c r="W4547" s="443"/>
      <c r="X4547" s="443"/>
      <c r="Y4547" s="441"/>
      <c r="Z4547" s="445"/>
      <c r="AA4547" s="441"/>
      <c r="AB4547" s="443"/>
      <c r="AC4547" s="441"/>
      <c r="AD4547" s="444"/>
      <c r="AG4547" s="441"/>
      <c r="AH4547" s="441"/>
      <c r="AI4547" s="443"/>
      <c r="AL4547" s="441"/>
      <c r="AN4547" s="441"/>
      <c r="AO4547" s="443"/>
      <c r="AP4547" s="441"/>
      <c r="AQ4547" s="441"/>
      <c r="AR4547" s="441"/>
      <c r="AS4547" s="441"/>
      <c r="AT4547" s="441"/>
      <c r="AU4547" s="441"/>
      <c r="AV4547" s="443"/>
      <c r="AW4547" s="442"/>
      <c r="AY4547" s="441"/>
      <c r="BC4547" s="441"/>
      <c r="BD4547" s="441"/>
      <c r="BE4547" s="441"/>
      <c r="BF4547" s="441"/>
      <c r="BG4547" s="441"/>
      <c r="BH4547" s="441"/>
      <c r="BI4547" s="441"/>
      <c r="BJ4547" s="441"/>
      <c r="BK4547" s="441"/>
    </row>
    <row r="4548" spans="1:63" x14ac:dyDescent="0.25">
      <c r="A4548" s="443"/>
      <c r="B4548" s="438"/>
      <c r="C4548" s="441"/>
      <c r="D4548" s="441"/>
      <c r="E4548" s="441"/>
      <c r="I4548" s="442"/>
      <c r="Q4548" s="443"/>
      <c r="S4548" s="443"/>
      <c r="T4548" s="441"/>
      <c r="U4548" s="444"/>
      <c r="V4548" s="438"/>
      <c r="W4548" s="443"/>
      <c r="X4548" s="443"/>
      <c r="Y4548" s="441"/>
      <c r="Z4548" s="445"/>
      <c r="AA4548" s="441"/>
      <c r="AB4548" s="443"/>
      <c r="AC4548" s="441"/>
      <c r="AD4548" s="444"/>
      <c r="AG4548" s="441"/>
      <c r="AH4548" s="441"/>
      <c r="AI4548" s="443"/>
      <c r="AL4548" s="441"/>
      <c r="AN4548" s="441"/>
      <c r="AO4548" s="443"/>
      <c r="AP4548" s="441"/>
      <c r="AQ4548" s="441"/>
      <c r="AR4548" s="441"/>
      <c r="AS4548" s="441"/>
      <c r="AT4548" s="441"/>
      <c r="AU4548" s="441"/>
      <c r="AV4548" s="443"/>
      <c r="AW4548" s="442"/>
      <c r="AY4548" s="441"/>
      <c r="BC4548" s="441"/>
      <c r="BD4548" s="441"/>
      <c r="BE4548" s="441"/>
      <c r="BF4548" s="441"/>
      <c r="BG4548" s="441"/>
      <c r="BH4548" s="441"/>
      <c r="BI4548" s="441"/>
      <c r="BJ4548" s="441"/>
      <c r="BK4548" s="441"/>
    </row>
    <row r="4549" spans="1:63" x14ac:dyDescent="0.25">
      <c r="A4549" s="443"/>
      <c r="B4549" s="438"/>
      <c r="C4549" s="441"/>
      <c r="D4549" s="441"/>
      <c r="E4549" s="441"/>
      <c r="I4549" s="442"/>
      <c r="Q4549" s="443"/>
      <c r="S4549" s="443"/>
      <c r="T4549" s="441"/>
      <c r="U4549" s="444"/>
      <c r="V4549" s="438"/>
      <c r="W4549" s="443"/>
      <c r="X4549" s="443"/>
      <c r="Y4549" s="441"/>
      <c r="Z4549" s="445"/>
      <c r="AA4549" s="441"/>
      <c r="AB4549" s="443"/>
      <c r="AC4549" s="441"/>
      <c r="AD4549" s="444"/>
      <c r="AG4549" s="441"/>
      <c r="AH4549" s="441"/>
      <c r="AI4549" s="443"/>
      <c r="AL4549" s="441"/>
      <c r="AN4549" s="441"/>
      <c r="AO4549" s="443"/>
      <c r="AP4549" s="441"/>
      <c r="AQ4549" s="441"/>
      <c r="AR4549" s="441"/>
      <c r="AS4549" s="441"/>
      <c r="AT4549" s="441"/>
      <c r="AU4549" s="441"/>
      <c r="AV4549" s="443"/>
      <c r="AW4549" s="442"/>
      <c r="AY4549" s="441"/>
      <c r="BC4549" s="441"/>
      <c r="BD4549" s="441"/>
      <c r="BE4549" s="441"/>
      <c r="BF4549" s="441"/>
      <c r="BG4549" s="441"/>
      <c r="BH4549" s="441"/>
      <c r="BI4549" s="441"/>
      <c r="BJ4549" s="441"/>
      <c r="BK4549" s="441"/>
    </row>
    <row r="4550" spans="1:63" x14ac:dyDescent="0.25">
      <c r="A4550" s="443"/>
      <c r="B4550" s="438"/>
      <c r="C4550" s="441"/>
      <c r="D4550" s="441"/>
      <c r="E4550" s="441"/>
      <c r="I4550" s="442"/>
      <c r="Q4550" s="443"/>
      <c r="S4550" s="443"/>
      <c r="T4550" s="441"/>
      <c r="U4550" s="444"/>
      <c r="V4550" s="438"/>
      <c r="W4550" s="443"/>
      <c r="X4550" s="443"/>
      <c r="Y4550" s="441"/>
      <c r="Z4550" s="445"/>
      <c r="AA4550" s="441"/>
      <c r="AB4550" s="443"/>
      <c r="AC4550" s="441"/>
      <c r="AD4550" s="444"/>
      <c r="AG4550" s="441"/>
      <c r="AH4550" s="441"/>
      <c r="AI4550" s="443"/>
      <c r="AL4550" s="441"/>
      <c r="AN4550" s="441"/>
      <c r="AO4550" s="443"/>
      <c r="AP4550" s="441"/>
      <c r="AQ4550" s="441"/>
      <c r="AR4550" s="441"/>
      <c r="AS4550" s="441"/>
      <c r="AT4550" s="441"/>
      <c r="AU4550" s="441"/>
      <c r="AV4550" s="443"/>
      <c r="AW4550" s="442"/>
      <c r="AY4550" s="441"/>
      <c r="BC4550" s="441"/>
      <c r="BD4550" s="441"/>
      <c r="BE4550" s="441"/>
      <c r="BF4550" s="441"/>
      <c r="BG4550" s="441"/>
      <c r="BH4550" s="441"/>
      <c r="BI4550" s="441"/>
      <c r="BJ4550" s="441"/>
      <c r="BK4550" s="441"/>
    </row>
    <row r="4551" spans="1:63" x14ac:dyDescent="0.25">
      <c r="A4551" s="443"/>
      <c r="B4551" s="438"/>
      <c r="C4551" s="441"/>
      <c r="D4551" s="441"/>
      <c r="E4551" s="441"/>
      <c r="I4551" s="442"/>
      <c r="Q4551" s="443"/>
      <c r="S4551" s="443"/>
      <c r="T4551" s="441"/>
      <c r="U4551" s="444"/>
      <c r="V4551" s="438"/>
      <c r="W4551" s="443"/>
      <c r="X4551" s="443"/>
      <c r="Y4551" s="441"/>
      <c r="Z4551" s="445"/>
      <c r="AA4551" s="441"/>
      <c r="AB4551" s="443"/>
      <c r="AC4551" s="441"/>
      <c r="AD4551" s="444"/>
      <c r="AG4551" s="441"/>
      <c r="AH4551" s="441"/>
      <c r="AI4551" s="443"/>
      <c r="AL4551" s="441"/>
      <c r="AN4551" s="441"/>
      <c r="AO4551" s="443"/>
      <c r="AP4551" s="441"/>
      <c r="AQ4551" s="441"/>
      <c r="AR4551" s="441"/>
      <c r="AS4551" s="441"/>
      <c r="AT4551" s="441"/>
      <c r="AU4551" s="441"/>
      <c r="AV4551" s="443"/>
      <c r="AW4551" s="442"/>
      <c r="AY4551" s="441"/>
      <c r="BC4551" s="441"/>
      <c r="BD4551" s="441"/>
      <c r="BE4551" s="441"/>
      <c r="BF4551" s="441"/>
      <c r="BG4551" s="441"/>
      <c r="BH4551" s="441"/>
      <c r="BI4551" s="441"/>
      <c r="BJ4551" s="441"/>
      <c r="BK4551" s="441"/>
    </row>
    <row r="4552" spans="1:63" x14ac:dyDescent="0.25">
      <c r="A4552" s="443"/>
      <c r="B4552" s="438"/>
      <c r="C4552" s="441"/>
      <c r="D4552" s="441"/>
      <c r="E4552" s="441"/>
      <c r="I4552" s="442"/>
      <c r="Q4552" s="443"/>
      <c r="S4552" s="443"/>
      <c r="T4552" s="441"/>
      <c r="U4552" s="444"/>
      <c r="V4552" s="438"/>
      <c r="W4552" s="443"/>
      <c r="X4552" s="443"/>
      <c r="Y4552" s="441"/>
      <c r="Z4552" s="445"/>
      <c r="AA4552" s="441"/>
      <c r="AB4552" s="443"/>
      <c r="AC4552" s="441"/>
      <c r="AD4552" s="444"/>
      <c r="AG4552" s="441"/>
      <c r="AH4552" s="441"/>
      <c r="AI4552" s="443"/>
      <c r="AL4552" s="441"/>
      <c r="AN4552" s="441"/>
      <c r="AO4552" s="443"/>
      <c r="AP4552" s="441"/>
      <c r="AQ4552" s="441"/>
      <c r="AR4552" s="441"/>
      <c r="AS4552" s="441"/>
      <c r="AT4552" s="441"/>
      <c r="AU4552" s="441"/>
      <c r="AV4552" s="443"/>
      <c r="AW4552" s="442"/>
      <c r="AY4552" s="441"/>
      <c r="BC4552" s="441"/>
      <c r="BD4552" s="441"/>
      <c r="BE4552" s="441"/>
      <c r="BF4552" s="441"/>
      <c r="BG4552" s="441"/>
      <c r="BH4552" s="441"/>
      <c r="BI4552" s="441"/>
      <c r="BJ4552" s="441"/>
      <c r="BK4552" s="441"/>
    </row>
    <row r="4553" spans="1:63" x14ac:dyDescent="0.25">
      <c r="A4553" s="443"/>
      <c r="B4553" s="438"/>
      <c r="C4553" s="441"/>
      <c r="D4553" s="441"/>
      <c r="E4553" s="441"/>
      <c r="I4553" s="442"/>
      <c r="Q4553" s="443"/>
      <c r="S4553" s="443"/>
      <c r="T4553" s="441"/>
      <c r="U4553" s="444"/>
      <c r="V4553" s="438"/>
      <c r="W4553" s="443"/>
      <c r="X4553" s="443"/>
      <c r="Y4553" s="441"/>
      <c r="Z4553" s="445"/>
      <c r="AA4553" s="441"/>
      <c r="AB4553" s="443"/>
      <c r="AC4553" s="441"/>
      <c r="AD4553" s="444"/>
      <c r="AG4553" s="441"/>
      <c r="AH4553" s="441"/>
      <c r="AI4553" s="443"/>
      <c r="AL4553" s="441"/>
      <c r="AN4553" s="441"/>
      <c r="AO4553" s="443"/>
      <c r="AP4553" s="441"/>
      <c r="AQ4553" s="441"/>
      <c r="AR4553" s="441"/>
      <c r="AS4553" s="441"/>
      <c r="AT4553" s="441"/>
      <c r="AU4553" s="441"/>
      <c r="AV4553" s="443"/>
      <c r="AW4553" s="442"/>
      <c r="AY4553" s="441"/>
      <c r="BC4553" s="441"/>
      <c r="BD4553" s="441"/>
      <c r="BE4553" s="441"/>
      <c r="BF4553" s="441"/>
      <c r="BG4553" s="441"/>
      <c r="BH4553" s="441"/>
      <c r="BI4553" s="441"/>
      <c r="BJ4553" s="441"/>
      <c r="BK4553" s="441"/>
    </row>
    <row r="4554" spans="1:63" x14ac:dyDescent="0.25">
      <c r="A4554" s="443"/>
      <c r="B4554" s="438"/>
      <c r="C4554" s="441"/>
      <c r="D4554" s="441"/>
      <c r="E4554" s="441"/>
      <c r="I4554" s="442"/>
      <c r="Q4554" s="443"/>
      <c r="S4554" s="443"/>
      <c r="T4554" s="441"/>
      <c r="U4554" s="444"/>
      <c r="V4554" s="438"/>
      <c r="W4554" s="443"/>
      <c r="X4554" s="443"/>
      <c r="Y4554" s="441"/>
      <c r="Z4554" s="445"/>
      <c r="AA4554" s="441"/>
      <c r="AB4554" s="443"/>
      <c r="AC4554" s="441"/>
      <c r="AD4554" s="444"/>
      <c r="AG4554" s="441"/>
      <c r="AH4554" s="441"/>
      <c r="AI4554" s="443"/>
      <c r="AL4554" s="441"/>
      <c r="AN4554" s="441"/>
      <c r="AO4554" s="443"/>
      <c r="AP4554" s="441"/>
      <c r="AQ4554" s="441"/>
      <c r="AR4554" s="441"/>
      <c r="AS4554" s="441"/>
      <c r="AT4554" s="441"/>
      <c r="AU4554" s="441"/>
      <c r="AV4554" s="443"/>
      <c r="AW4554" s="442"/>
      <c r="AY4554" s="441"/>
      <c r="BC4554" s="441"/>
      <c r="BD4554" s="441"/>
      <c r="BE4554" s="441"/>
      <c r="BF4554" s="441"/>
      <c r="BG4554" s="441"/>
      <c r="BH4554" s="441"/>
      <c r="BI4554" s="441"/>
      <c r="BJ4554" s="441"/>
      <c r="BK4554" s="441"/>
    </row>
    <row r="4555" spans="1:63" x14ac:dyDescent="0.25">
      <c r="A4555" s="443"/>
      <c r="B4555" s="438"/>
      <c r="C4555" s="441"/>
      <c r="D4555" s="441"/>
      <c r="E4555" s="441"/>
      <c r="I4555" s="442"/>
      <c r="Q4555" s="443"/>
      <c r="S4555" s="443"/>
      <c r="T4555" s="441"/>
      <c r="U4555" s="444"/>
      <c r="V4555" s="438"/>
      <c r="W4555" s="443"/>
      <c r="X4555" s="443"/>
      <c r="Y4555" s="441"/>
      <c r="Z4555" s="445"/>
      <c r="AA4555" s="441"/>
      <c r="AB4555" s="443"/>
      <c r="AC4555" s="441"/>
      <c r="AD4555" s="444"/>
      <c r="AG4555" s="441"/>
      <c r="AH4555" s="441"/>
      <c r="AI4555" s="443"/>
      <c r="AL4555" s="441"/>
      <c r="AN4555" s="441"/>
      <c r="AO4555" s="443"/>
      <c r="AP4555" s="441"/>
      <c r="AQ4555" s="441"/>
      <c r="AR4555" s="441"/>
      <c r="AS4555" s="441"/>
      <c r="AT4555" s="441"/>
      <c r="AU4555" s="441"/>
      <c r="AV4555" s="443"/>
      <c r="AW4555" s="442"/>
      <c r="AY4555" s="441"/>
      <c r="BC4555" s="441"/>
      <c r="BD4555" s="441"/>
      <c r="BE4555" s="441"/>
      <c r="BF4555" s="441"/>
      <c r="BG4555" s="441"/>
      <c r="BH4555" s="441"/>
      <c r="BI4555" s="441"/>
      <c r="BJ4555" s="441"/>
      <c r="BK4555" s="441"/>
    </row>
    <row r="4556" spans="1:63" x14ac:dyDescent="0.25">
      <c r="A4556" s="443"/>
      <c r="B4556" s="438"/>
      <c r="C4556" s="441"/>
      <c r="D4556" s="441"/>
      <c r="E4556" s="441"/>
      <c r="I4556" s="442"/>
      <c r="Q4556" s="443"/>
      <c r="S4556" s="443"/>
      <c r="T4556" s="441"/>
      <c r="U4556" s="444"/>
      <c r="V4556" s="438"/>
      <c r="W4556" s="443"/>
      <c r="X4556" s="443"/>
      <c r="Y4556" s="441"/>
      <c r="Z4556" s="445"/>
      <c r="AA4556" s="441"/>
      <c r="AB4556" s="443"/>
      <c r="AC4556" s="441"/>
      <c r="AD4556" s="444"/>
      <c r="AG4556" s="441"/>
      <c r="AH4556" s="441"/>
      <c r="AI4556" s="443"/>
      <c r="AL4556" s="441"/>
      <c r="AN4556" s="441"/>
      <c r="AO4556" s="443"/>
      <c r="AP4556" s="441"/>
      <c r="AQ4556" s="441"/>
      <c r="AR4556" s="441"/>
      <c r="AS4556" s="441"/>
      <c r="AT4556" s="441"/>
      <c r="AU4556" s="441"/>
      <c r="AV4556" s="443"/>
      <c r="AW4556" s="442"/>
      <c r="AY4556" s="441"/>
      <c r="BC4556" s="441"/>
      <c r="BD4556" s="441"/>
      <c r="BE4556" s="441"/>
      <c r="BF4556" s="441"/>
      <c r="BG4556" s="441"/>
      <c r="BH4556" s="441"/>
      <c r="BI4556" s="441"/>
      <c r="BJ4556" s="441"/>
      <c r="BK4556" s="441"/>
    </row>
    <row r="4557" spans="1:63" x14ac:dyDescent="0.25">
      <c r="A4557" s="443"/>
      <c r="B4557" s="438"/>
      <c r="C4557" s="441"/>
      <c r="D4557" s="441"/>
      <c r="E4557" s="441"/>
      <c r="I4557" s="442"/>
      <c r="Q4557" s="443"/>
      <c r="S4557" s="443"/>
      <c r="T4557" s="441"/>
      <c r="U4557" s="444"/>
      <c r="V4557" s="438"/>
      <c r="W4557" s="443"/>
      <c r="X4557" s="443"/>
      <c r="Y4557" s="441"/>
      <c r="Z4557" s="445"/>
      <c r="AA4557" s="441"/>
      <c r="AB4557" s="443"/>
      <c r="AC4557" s="441"/>
      <c r="AD4557" s="444"/>
      <c r="AG4557" s="441"/>
      <c r="AH4557" s="441"/>
      <c r="AI4557" s="443"/>
      <c r="AL4557" s="441"/>
      <c r="AN4557" s="441"/>
      <c r="AO4557" s="443"/>
      <c r="AP4557" s="441"/>
      <c r="AQ4557" s="441"/>
      <c r="AR4557" s="441"/>
      <c r="AS4557" s="441"/>
      <c r="AT4557" s="441"/>
      <c r="AU4557" s="441"/>
      <c r="AV4557" s="443"/>
      <c r="AW4557" s="442"/>
      <c r="AY4557" s="441"/>
      <c r="BC4557" s="441"/>
      <c r="BD4557" s="441"/>
      <c r="BE4557" s="441"/>
      <c r="BF4557" s="441"/>
      <c r="BG4557" s="441"/>
      <c r="BH4557" s="441"/>
      <c r="BI4557" s="441"/>
      <c r="BJ4557" s="441"/>
      <c r="BK4557" s="441"/>
    </row>
    <row r="4558" spans="1:63" x14ac:dyDescent="0.25">
      <c r="A4558" s="443"/>
      <c r="B4558" s="438"/>
      <c r="C4558" s="441"/>
      <c r="D4558" s="441"/>
      <c r="E4558" s="441"/>
      <c r="I4558" s="442"/>
      <c r="Q4558" s="443"/>
      <c r="S4558" s="443"/>
      <c r="T4558" s="441"/>
      <c r="U4558" s="444"/>
      <c r="V4558" s="438"/>
      <c r="W4558" s="443"/>
      <c r="X4558" s="443"/>
      <c r="Y4558" s="441"/>
      <c r="Z4558" s="445"/>
      <c r="AA4558" s="441"/>
      <c r="AB4558" s="443"/>
      <c r="AC4558" s="441"/>
      <c r="AD4558" s="444"/>
      <c r="AG4558" s="441"/>
      <c r="AH4558" s="441"/>
      <c r="AI4558" s="443"/>
      <c r="AL4558" s="441"/>
      <c r="AN4558" s="441"/>
      <c r="AO4558" s="443"/>
      <c r="AP4558" s="441"/>
      <c r="AQ4558" s="441"/>
      <c r="AR4558" s="441"/>
      <c r="AS4558" s="441"/>
      <c r="AT4558" s="441"/>
      <c r="AU4558" s="441"/>
      <c r="AV4558" s="443"/>
      <c r="AW4558" s="442"/>
      <c r="AY4558" s="441"/>
      <c r="BC4558" s="441"/>
      <c r="BD4558" s="441"/>
      <c r="BE4558" s="441"/>
      <c r="BF4558" s="441"/>
      <c r="BG4558" s="441"/>
      <c r="BH4558" s="441"/>
      <c r="BI4558" s="441"/>
      <c r="BJ4558" s="441"/>
      <c r="BK4558" s="441"/>
    </row>
    <row r="4559" spans="1:63" x14ac:dyDescent="0.25">
      <c r="A4559" s="443"/>
      <c r="B4559" s="438"/>
      <c r="C4559" s="441"/>
      <c r="D4559" s="441"/>
      <c r="E4559" s="441"/>
      <c r="I4559" s="442"/>
      <c r="Q4559" s="443"/>
      <c r="S4559" s="443"/>
      <c r="T4559" s="441"/>
      <c r="U4559" s="444"/>
      <c r="V4559" s="438"/>
      <c r="W4559" s="443"/>
      <c r="X4559" s="443"/>
      <c r="Y4559" s="441"/>
      <c r="Z4559" s="445"/>
      <c r="AA4559" s="441"/>
      <c r="AB4559" s="443"/>
      <c r="AC4559" s="441"/>
      <c r="AD4559" s="444"/>
      <c r="AG4559" s="441"/>
      <c r="AH4559" s="441"/>
      <c r="AI4559" s="443"/>
      <c r="AL4559" s="441"/>
      <c r="AN4559" s="441"/>
      <c r="AO4559" s="443"/>
      <c r="AP4559" s="441"/>
      <c r="AQ4559" s="441"/>
      <c r="AR4559" s="441"/>
      <c r="AS4559" s="441"/>
      <c r="AT4559" s="441"/>
      <c r="AU4559" s="441"/>
      <c r="AV4559" s="443"/>
      <c r="AW4559" s="442"/>
      <c r="AY4559" s="441"/>
      <c r="BC4559" s="441"/>
      <c r="BD4559" s="441"/>
      <c r="BE4559" s="441"/>
      <c r="BF4559" s="441"/>
      <c r="BG4559" s="441"/>
      <c r="BH4559" s="441"/>
      <c r="BI4559" s="441"/>
      <c r="BJ4559" s="441"/>
      <c r="BK4559" s="441"/>
    </row>
    <row r="4560" spans="1:63" x14ac:dyDescent="0.25">
      <c r="A4560" s="443"/>
      <c r="B4560" s="438"/>
      <c r="C4560" s="441"/>
      <c r="D4560" s="441"/>
      <c r="E4560" s="441"/>
      <c r="I4560" s="442"/>
      <c r="Q4560" s="443"/>
      <c r="S4560" s="443"/>
      <c r="T4560" s="441"/>
      <c r="U4560" s="444"/>
      <c r="V4560" s="438"/>
      <c r="W4560" s="443"/>
      <c r="X4560" s="443"/>
      <c r="Y4560" s="441"/>
      <c r="Z4560" s="445"/>
      <c r="AA4560" s="441"/>
      <c r="AB4560" s="443"/>
      <c r="AC4560" s="441"/>
      <c r="AD4560" s="444"/>
      <c r="AG4560" s="441"/>
      <c r="AH4560" s="441"/>
      <c r="AI4560" s="443"/>
      <c r="AL4560" s="441"/>
      <c r="AN4560" s="441"/>
      <c r="AO4560" s="443"/>
      <c r="AP4560" s="441"/>
      <c r="AQ4560" s="441"/>
      <c r="AR4560" s="441"/>
      <c r="AS4560" s="441"/>
      <c r="AT4560" s="441"/>
      <c r="AU4560" s="441"/>
      <c r="AV4560" s="443"/>
      <c r="AW4560" s="442"/>
      <c r="AY4560" s="441"/>
      <c r="BC4560" s="441"/>
      <c r="BD4560" s="441"/>
      <c r="BE4560" s="441"/>
      <c r="BF4560" s="441"/>
      <c r="BG4560" s="441"/>
      <c r="BH4560" s="441"/>
      <c r="BI4560" s="441"/>
      <c r="BJ4560" s="441"/>
      <c r="BK4560" s="441"/>
    </row>
    <row r="4561" spans="1:63" x14ac:dyDescent="0.25">
      <c r="A4561" s="443"/>
      <c r="B4561" s="438"/>
      <c r="C4561" s="441"/>
      <c r="D4561" s="441"/>
      <c r="E4561" s="441"/>
      <c r="I4561" s="442"/>
      <c r="Q4561" s="443"/>
      <c r="S4561" s="443"/>
      <c r="T4561" s="441"/>
      <c r="U4561" s="444"/>
      <c r="V4561" s="438"/>
      <c r="W4561" s="443"/>
      <c r="X4561" s="443"/>
      <c r="Y4561" s="441"/>
      <c r="Z4561" s="445"/>
      <c r="AA4561" s="441"/>
      <c r="AB4561" s="443"/>
      <c r="AC4561" s="441"/>
      <c r="AD4561" s="444"/>
      <c r="AG4561" s="441"/>
      <c r="AH4561" s="441"/>
      <c r="AI4561" s="443"/>
      <c r="AL4561" s="441"/>
      <c r="AN4561" s="441"/>
      <c r="AO4561" s="443"/>
      <c r="AP4561" s="441"/>
      <c r="AQ4561" s="441"/>
      <c r="AR4561" s="441"/>
      <c r="AS4561" s="441"/>
      <c r="AT4561" s="441"/>
      <c r="AU4561" s="441"/>
      <c r="AV4561" s="443"/>
      <c r="AW4561" s="442"/>
      <c r="AY4561" s="441"/>
      <c r="BC4561" s="441"/>
      <c r="BD4561" s="441"/>
      <c r="BE4561" s="441"/>
      <c r="BF4561" s="441"/>
      <c r="BG4561" s="441"/>
      <c r="BH4561" s="441"/>
      <c r="BI4561" s="441"/>
      <c r="BJ4561" s="441"/>
      <c r="BK4561" s="441"/>
    </row>
    <row r="4562" spans="1:63" x14ac:dyDescent="0.25">
      <c r="A4562" s="443"/>
      <c r="B4562" s="438"/>
      <c r="C4562" s="441"/>
      <c r="D4562" s="441"/>
      <c r="E4562" s="441"/>
      <c r="I4562" s="442"/>
      <c r="Q4562" s="443"/>
      <c r="S4562" s="443"/>
      <c r="T4562" s="441"/>
      <c r="U4562" s="444"/>
      <c r="V4562" s="438"/>
      <c r="W4562" s="443"/>
      <c r="X4562" s="443"/>
      <c r="Y4562" s="441"/>
      <c r="Z4562" s="445"/>
      <c r="AA4562" s="441"/>
      <c r="AB4562" s="443"/>
      <c r="AC4562" s="441"/>
      <c r="AD4562" s="444"/>
      <c r="AG4562" s="441"/>
      <c r="AH4562" s="441"/>
      <c r="AI4562" s="443"/>
      <c r="AL4562" s="441"/>
      <c r="AN4562" s="441"/>
      <c r="AO4562" s="443"/>
      <c r="AP4562" s="441"/>
      <c r="AQ4562" s="441"/>
      <c r="AR4562" s="441"/>
      <c r="AS4562" s="441"/>
      <c r="AT4562" s="441"/>
      <c r="AU4562" s="441"/>
      <c r="AV4562" s="443"/>
      <c r="AW4562" s="442"/>
      <c r="AY4562" s="441"/>
      <c r="BC4562" s="441"/>
      <c r="BD4562" s="441"/>
      <c r="BE4562" s="441"/>
      <c r="BF4562" s="441"/>
      <c r="BG4562" s="441"/>
      <c r="BH4562" s="441"/>
      <c r="BI4562" s="441"/>
      <c r="BJ4562" s="441"/>
      <c r="BK4562" s="441"/>
    </row>
    <row r="4563" spans="1:63" x14ac:dyDescent="0.25">
      <c r="A4563" s="443"/>
      <c r="B4563" s="438"/>
      <c r="C4563" s="441"/>
      <c r="D4563" s="441"/>
      <c r="E4563" s="441"/>
      <c r="I4563" s="442"/>
      <c r="Q4563" s="443"/>
      <c r="S4563" s="443"/>
      <c r="T4563" s="441"/>
      <c r="U4563" s="444"/>
      <c r="V4563" s="438"/>
      <c r="W4563" s="443"/>
      <c r="X4563" s="443"/>
      <c r="Y4563" s="441"/>
      <c r="Z4563" s="445"/>
      <c r="AA4563" s="441"/>
      <c r="AB4563" s="443"/>
      <c r="AC4563" s="441"/>
      <c r="AD4563" s="444"/>
      <c r="AG4563" s="441"/>
      <c r="AH4563" s="441"/>
      <c r="AI4563" s="443"/>
      <c r="AL4563" s="441"/>
      <c r="AN4563" s="441"/>
      <c r="AO4563" s="443"/>
      <c r="AP4563" s="441"/>
      <c r="AQ4563" s="441"/>
      <c r="AR4563" s="441"/>
      <c r="AS4563" s="441"/>
      <c r="AT4563" s="441"/>
      <c r="AU4563" s="441"/>
      <c r="AV4563" s="443"/>
      <c r="AW4563" s="442"/>
      <c r="AY4563" s="441"/>
      <c r="BC4563" s="441"/>
      <c r="BD4563" s="441"/>
      <c r="BE4563" s="441"/>
      <c r="BF4563" s="441"/>
      <c r="BG4563" s="441"/>
      <c r="BH4563" s="441"/>
      <c r="BI4563" s="441"/>
      <c r="BJ4563" s="441"/>
      <c r="BK4563" s="441"/>
    </row>
    <row r="4564" spans="1:63" x14ac:dyDescent="0.25">
      <c r="A4564" s="443"/>
      <c r="B4564" s="438"/>
      <c r="C4564" s="441"/>
      <c r="D4564" s="441"/>
      <c r="E4564" s="441"/>
      <c r="I4564" s="442"/>
      <c r="Q4564" s="443"/>
      <c r="S4564" s="443"/>
      <c r="T4564" s="441"/>
      <c r="U4564" s="444"/>
      <c r="V4564" s="438"/>
      <c r="W4564" s="443"/>
      <c r="X4564" s="443"/>
      <c r="Y4564" s="441"/>
      <c r="Z4564" s="445"/>
      <c r="AA4564" s="441"/>
      <c r="AB4564" s="443"/>
      <c r="AC4564" s="441"/>
      <c r="AD4564" s="444"/>
      <c r="AG4564" s="441"/>
      <c r="AH4564" s="441"/>
      <c r="AI4564" s="443"/>
      <c r="AL4564" s="441"/>
      <c r="AN4564" s="441"/>
      <c r="AO4564" s="443"/>
      <c r="AP4564" s="441"/>
      <c r="AQ4564" s="441"/>
      <c r="AR4564" s="441"/>
      <c r="AS4564" s="441"/>
      <c r="AT4564" s="441"/>
      <c r="AU4564" s="441"/>
      <c r="AV4564" s="443"/>
      <c r="AW4564" s="442"/>
      <c r="AY4564" s="441"/>
      <c r="BC4564" s="441"/>
      <c r="BD4564" s="441"/>
      <c r="BE4564" s="441"/>
      <c r="BF4564" s="441"/>
      <c r="BG4564" s="441"/>
      <c r="BH4564" s="441"/>
      <c r="BI4564" s="441"/>
      <c r="BJ4564" s="441"/>
      <c r="BK4564" s="441"/>
    </row>
    <row r="4565" spans="1:63" x14ac:dyDescent="0.25">
      <c r="A4565" s="443"/>
      <c r="B4565" s="438"/>
      <c r="C4565" s="441"/>
      <c r="D4565" s="441"/>
      <c r="E4565" s="441"/>
      <c r="I4565" s="442"/>
      <c r="Q4565" s="443"/>
      <c r="S4565" s="443"/>
      <c r="T4565" s="441"/>
      <c r="U4565" s="444"/>
      <c r="V4565" s="438"/>
      <c r="W4565" s="443"/>
      <c r="X4565" s="443"/>
      <c r="Y4565" s="441"/>
      <c r="Z4565" s="445"/>
      <c r="AA4565" s="441"/>
      <c r="AB4565" s="443"/>
      <c r="AC4565" s="441"/>
      <c r="AD4565" s="444"/>
      <c r="AG4565" s="441"/>
      <c r="AH4565" s="441"/>
      <c r="AI4565" s="443"/>
      <c r="AL4565" s="441"/>
      <c r="AN4565" s="441"/>
      <c r="AO4565" s="443"/>
      <c r="AP4565" s="441"/>
      <c r="AQ4565" s="441"/>
      <c r="AR4565" s="441"/>
      <c r="AS4565" s="441"/>
      <c r="AT4565" s="441"/>
      <c r="AU4565" s="441"/>
      <c r="AV4565" s="443"/>
      <c r="AW4565" s="442"/>
      <c r="AY4565" s="441"/>
      <c r="BC4565" s="441"/>
      <c r="BD4565" s="441"/>
      <c r="BE4565" s="441"/>
      <c r="BF4565" s="441"/>
      <c r="BG4565" s="441"/>
      <c r="BH4565" s="441"/>
      <c r="BI4565" s="441"/>
      <c r="BJ4565" s="441"/>
      <c r="BK4565" s="441"/>
    </row>
    <row r="4566" spans="1:63" x14ac:dyDescent="0.25">
      <c r="A4566" s="443"/>
      <c r="B4566" s="438"/>
      <c r="C4566" s="441"/>
      <c r="D4566" s="441"/>
      <c r="E4566" s="441"/>
      <c r="I4566" s="442"/>
      <c r="Q4566" s="443"/>
      <c r="S4566" s="443"/>
      <c r="T4566" s="441"/>
      <c r="U4566" s="444"/>
      <c r="V4566" s="438"/>
      <c r="W4566" s="443"/>
      <c r="X4566" s="443"/>
      <c r="Y4566" s="441"/>
      <c r="Z4566" s="445"/>
      <c r="AA4566" s="441"/>
      <c r="AB4566" s="443"/>
      <c r="AC4566" s="441"/>
      <c r="AD4566" s="444"/>
      <c r="AG4566" s="441"/>
      <c r="AH4566" s="441"/>
      <c r="AI4566" s="443"/>
      <c r="AL4566" s="441"/>
      <c r="AN4566" s="441"/>
      <c r="AO4566" s="443"/>
      <c r="AP4566" s="441"/>
      <c r="AQ4566" s="441"/>
      <c r="AR4566" s="441"/>
      <c r="AS4566" s="441"/>
      <c r="AT4566" s="441"/>
      <c r="AU4566" s="441"/>
      <c r="AV4566" s="443"/>
      <c r="AW4566" s="442"/>
      <c r="AY4566" s="441"/>
      <c r="BC4566" s="441"/>
      <c r="BD4566" s="441"/>
      <c r="BE4566" s="441"/>
      <c r="BF4566" s="441"/>
      <c r="BG4566" s="441"/>
      <c r="BH4566" s="441"/>
      <c r="BI4566" s="441"/>
      <c r="BJ4566" s="441"/>
      <c r="BK4566" s="441"/>
    </row>
    <row r="4567" spans="1:63" x14ac:dyDescent="0.25">
      <c r="A4567" s="443"/>
      <c r="B4567" s="438"/>
      <c r="C4567" s="441"/>
      <c r="D4567" s="441"/>
      <c r="E4567" s="441"/>
      <c r="I4567" s="442"/>
      <c r="Q4567" s="443"/>
      <c r="S4567" s="443"/>
      <c r="T4567" s="441"/>
      <c r="U4567" s="444"/>
      <c r="V4567" s="438"/>
      <c r="W4567" s="443"/>
      <c r="X4567" s="443"/>
      <c r="Y4567" s="441"/>
      <c r="Z4567" s="445"/>
      <c r="AA4567" s="441"/>
      <c r="AB4567" s="443"/>
      <c r="AC4567" s="441"/>
      <c r="AD4567" s="444"/>
      <c r="AG4567" s="441"/>
      <c r="AH4567" s="441"/>
      <c r="AI4567" s="443"/>
      <c r="AL4567" s="441"/>
      <c r="AN4567" s="441"/>
      <c r="AO4567" s="443"/>
      <c r="AP4567" s="441"/>
      <c r="AQ4567" s="441"/>
      <c r="AR4567" s="441"/>
      <c r="AS4567" s="441"/>
      <c r="AT4567" s="441"/>
      <c r="AU4567" s="441"/>
      <c r="AV4567" s="443"/>
      <c r="AW4567" s="442"/>
      <c r="AY4567" s="441"/>
      <c r="BC4567" s="441"/>
      <c r="BD4567" s="441"/>
      <c r="BE4567" s="441"/>
      <c r="BF4567" s="441"/>
      <c r="BG4567" s="441"/>
      <c r="BH4567" s="441"/>
      <c r="BI4567" s="441"/>
      <c r="BJ4567" s="441"/>
      <c r="BK4567" s="441"/>
    </row>
    <row r="4568" spans="1:63" x14ac:dyDescent="0.25">
      <c r="A4568" s="443"/>
      <c r="B4568" s="438"/>
      <c r="C4568" s="441"/>
      <c r="D4568" s="441"/>
      <c r="E4568" s="441"/>
      <c r="I4568" s="442"/>
      <c r="Q4568" s="443"/>
      <c r="S4568" s="443"/>
      <c r="T4568" s="441"/>
      <c r="U4568" s="444"/>
      <c r="V4568" s="438"/>
      <c r="W4568" s="443"/>
      <c r="X4568" s="443"/>
      <c r="Y4568" s="441"/>
      <c r="Z4568" s="445"/>
      <c r="AA4568" s="441"/>
      <c r="AB4568" s="443"/>
      <c r="AC4568" s="441"/>
      <c r="AD4568" s="444"/>
      <c r="AG4568" s="441"/>
      <c r="AH4568" s="441"/>
      <c r="AI4568" s="443"/>
      <c r="AL4568" s="441"/>
      <c r="AN4568" s="441"/>
      <c r="AO4568" s="443"/>
      <c r="AP4568" s="441"/>
      <c r="AQ4568" s="441"/>
      <c r="AR4568" s="441"/>
      <c r="AS4568" s="441"/>
      <c r="AT4568" s="441"/>
      <c r="AU4568" s="441"/>
      <c r="AV4568" s="443"/>
      <c r="AW4568" s="442"/>
      <c r="AY4568" s="441"/>
      <c r="BC4568" s="441"/>
      <c r="BD4568" s="441"/>
      <c r="BE4568" s="441"/>
      <c r="BF4568" s="441"/>
      <c r="BG4568" s="441"/>
      <c r="BH4568" s="441"/>
      <c r="BI4568" s="441"/>
      <c r="BJ4568" s="441"/>
      <c r="BK4568" s="441"/>
    </row>
    <row r="4569" spans="1:63" x14ac:dyDescent="0.25">
      <c r="A4569" s="443"/>
      <c r="B4569" s="438"/>
      <c r="C4569" s="441"/>
      <c r="D4569" s="441"/>
      <c r="E4569" s="441"/>
      <c r="I4569" s="442"/>
      <c r="Q4569" s="443"/>
      <c r="S4569" s="443"/>
      <c r="T4569" s="441"/>
      <c r="U4569" s="444"/>
      <c r="V4569" s="438"/>
      <c r="W4569" s="443"/>
      <c r="X4569" s="443"/>
      <c r="Y4569" s="441"/>
      <c r="Z4569" s="445"/>
      <c r="AA4569" s="441"/>
      <c r="AB4569" s="443"/>
      <c r="AC4569" s="441"/>
      <c r="AD4569" s="444"/>
      <c r="AG4569" s="441"/>
      <c r="AH4569" s="441"/>
      <c r="AI4569" s="443"/>
      <c r="AL4569" s="441"/>
      <c r="AN4569" s="441"/>
      <c r="AO4569" s="443"/>
      <c r="AP4569" s="441"/>
      <c r="AQ4569" s="441"/>
      <c r="AR4569" s="441"/>
      <c r="AS4569" s="441"/>
      <c r="AT4569" s="441"/>
      <c r="AU4569" s="441"/>
      <c r="AV4569" s="443"/>
      <c r="AW4569" s="442"/>
      <c r="AY4569" s="441"/>
      <c r="BC4569" s="441"/>
      <c r="BD4569" s="441"/>
      <c r="BE4569" s="441"/>
      <c r="BF4569" s="441"/>
      <c r="BG4569" s="441"/>
      <c r="BH4569" s="441"/>
      <c r="BI4569" s="441"/>
      <c r="BJ4569" s="441"/>
      <c r="BK4569" s="441"/>
    </row>
    <row r="4570" spans="1:63" x14ac:dyDescent="0.25">
      <c r="A4570" s="443"/>
      <c r="B4570" s="438"/>
      <c r="C4570" s="441"/>
      <c r="D4570" s="441"/>
      <c r="E4570" s="441"/>
      <c r="I4570" s="442"/>
      <c r="Q4570" s="443"/>
      <c r="S4570" s="443"/>
      <c r="T4570" s="441"/>
      <c r="U4570" s="444"/>
      <c r="V4570" s="438"/>
      <c r="W4570" s="443"/>
      <c r="X4570" s="443"/>
      <c r="Y4570" s="441"/>
      <c r="Z4570" s="445"/>
      <c r="AA4570" s="441"/>
      <c r="AB4570" s="443"/>
      <c r="AC4570" s="441"/>
      <c r="AD4570" s="444"/>
      <c r="AG4570" s="441"/>
      <c r="AH4570" s="441"/>
      <c r="AI4570" s="443"/>
      <c r="AL4570" s="441"/>
      <c r="AN4570" s="441"/>
      <c r="AO4570" s="443"/>
      <c r="AP4570" s="441"/>
      <c r="AQ4570" s="441"/>
      <c r="AR4570" s="441"/>
      <c r="AS4570" s="441"/>
      <c r="AT4570" s="441"/>
      <c r="AU4570" s="441"/>
      <c r="AV4570" s="443"/>
      <c r="AW4570" s="442"/>
      <c r="AY4570" s="441"/>
      <c r="BC4570" s="441"/>
      <c r="BD4570" s="441"/>
      <c r="BE4570" s="441"/>
      <c r="BF4570" s="441"/>
      <c r="BG4570" s="441"/>
      <c r="BH4570" s="441"/>
      <c r="BI4570" s="441"/>
      <c r="BJ4570" s="441"/>
      <c r="BK4570" s="441"/>
    </row>
    <row r="4571" spans="1:63" x14ac:dyDescent="0.25">
      <c r="A4571" s="443"/>
      <c r="B4571" s="438"/>
      <c r="C4571" s="441"/>
      <c r="D4571" s="441"/>
      <c r="E4571" s="441"/>
      <c r="I4571" s="442"/>
      <c r="Q4571" s="443"/>
      <c r="S4571" s="443"/>
      <c r="T4571" s="441"/>
      <c r="U4571" s="444"/>
      <c r="V4571" s="438"/>
      <c r="W4571" s="443"/>
      <c r="X4571" s="443"/>
      <c r="Y4571" s="441"/>
      <c r="Z4571" s="445"/>
      <c r="AA4571" s="441"/>
      <c r="AB4571" s="443"/>
      <c r="AC4571" s="441"/>
      <c r="AD4571" s="444"/>
      <c r="AG4571" s="441"/>
      <c r="AH4571" s="441"/>
      <c r="AI4571" s="443"/>
      <c r="AL4571" s="441"/>
      <c r="AN4571" s="441"/>
      <c r="AO4571" s="443"/>
      <c r="AP4571" s="441"/>
      <c r="AQ4571" s="441"/>
      <c r="AR4571" s="441"/>
      <c r="AS4571" s="441"/>
      <c r="AT4571" s="441"/>
      <c r="AU4571" s="441"/>
      <c r="AV4571" s="443"/>
      <c r="AW4571" s="442"/>
      <c r="AY4571" s="441"/>
      <c r="BC4571" s="441"/>
      <c r="BD4571" s="441"/>
      <c r="BE4571" s="441"/>
      <c r="BF4571" s="441"/>
      <c r="BG4571" s="441"/>
      <c r="BH4571" s="441"/>
      <c r="BI4571" s="441"/>
      <c r="BJ4571" s="441"/>
      <c r="BK4571" s="441"/>
    </row>
    <row r="4572" spans="1:63" x14ac:dyDescent="0.25">
      <c r="A4572" s="443"/>
      <c r="B4572" s="438"/>
      <c r="C4572" s="441"/>
      <c r="D4572" s="441"/>
      <c r="E4572" s="441"/>
      <c r="I4572" s="442"/>
      <c r="Q4572" s="443"/>
      <c r="S4572" s="443"/>
      <c r="T4572" s="441"/>
      <c r="U4572" s="444"/>
      <c r="V4572" s="438"/>
      <c r="W4572" s="443"/>
      <c r="X4572" s="443"/>
      <c r="Y4572" s="441"/>
      <c r="Z4572" s="445"/>
      <c r="AA4572" s="441"/>
      <c r="AB4572" s="443"/>
      <c r="AC4572" s="441"/>
      <c r="AD4572" s="444"/>
      <c r="AG4572" s="441"/>
      <c r="AH4572" s="441"/>
      <c r="AI4572" s="443"/>
      <c r="AL4572" s="441"/>
      <c r="AN4572" s="441"/>
      <c r="AO4572" s="443"/>
      <c r="AP4572" s="441"/>
      <c r="AQ4572" s="441"/>
      <c r="AR4572" s="441"/>
      <c r="AS4572" s="441"/>
      <c r="AT4572" s="441"/>
      <c r="AU4572" s="441"/>
      <c r="AV4572" s="443"/>
      <c r="AW4572" s="442"/>
      <c r="AY4572" s="441"/>
      <c r="BC4572" s="441"/>
      <c r="BD4572" s="441"/>
      <c r="BE4572" s="441"/>
      <c r="BF4572" s="441"/>
      <c r="BG4572" s="441"/>
      <c r="BH4572" s="441"/>
      <c r="BI4572" s="441"/>
      <c r="BJ4572" s="441"/>
      <c r="BK4572" s="441"/>
    </row>
    <row r="4573" spans="1:63" x14ac:dyDescent="0.25">
      <c r="A4573" s="443"/>
      <c r="B4573" s="438"/>
      <c r="C4573" s="441"/>
      <c r="D4573" s="441"/>
      <c r="E4573" s="441"/>
      <c r="I4573" s="442"/>
      <c r="Q4573" s="443"/>
      <c r="S4573" s="443"/>
      <c r="T4573" s="441"/>
      <c r="U4573" s="444"/>
      <c r="V4573" s="438"/>
      <c r="W4573" s="443"/>
      <c r="X4573" s="443"/>
      <c r="Y4573" s="441"/>
      <c r="Z4573" s="445"/>
      <c r="AA4573" s="441"/>
      <c r="AB4573" s="443"/>
      <c r="AC4573" s="441"/>
      <c r="AD4573" s="444"/>
      <c r="AG4573" s="441"/>
      <c r="AH4573" s="441"/>
      <c r="AI4573" s="443"/>
      <c r="AL4573" s="441"/>
      <c r="AN4573" s="441"/>
      <c r="AO4573" s="443"/>
      <c r="AP4573" s="441"/>
      <c r="AQ4573" s="441"/>
      <c r="AR4573" s="441"/>
      <c r="AS4573" s="441"/>
      <c r="AT4573" s="441"/>
      <c r="AU4573" s="441"/>
      <c r="AV4573" s="443"/>
      <c r="AW4573" s="442"/>
      <c r="AY4573" s="441"/>
      <c r="BC4573" s="441"/>
      <c r="BD4573" s="441"/>
      <c r="BE4573" s="441"/>
      <c r="BF4573" s="441"/>
      <c r="BG4573" s="441"/>
      <c r="BH4573" s="441"/>
      <c r="BI4573" s="441"/>
      <c r="BJ4573" s="441"/>
      <c r="BK4573" s="441"/>
    </row>
    <row r="4574" spans="1:63" x14ac:dyDescent="0.25">
      <c r="A4574" s="443"/>
      <c r="B4574" s="438"/>
      <c r="C4574" s="441"/>
      <c r="D4574" s="441"/>
      <c r="E4574" s="441"/>
      <c r="I4574" s="442"/>
      <c r="Q4574" s="443"/>
      <c r="S4574" s="443"/>
      <c r="T4574" s="441"/>
      <c r="U4574" s="444"/>
      <c r="V4574" s="438"/>
      <c r="W4574" s="443"/>
      <c r="X4574" s="443"/>
      <c r="Y4574" s="441"/>
      <c r="Z4574" s="445"/>
      <c r="AA4574" s="441"/>
      <c r="AB4574" s="443"/>
      <c r="AC4574" s="441"/>
      <c r="AD4574" s="444"/>
      <c r="AG4574" s="441"/>
      <c r="AH4574" s="441"/>
      <c r="AI4574" s="443"/>
      <c r="AL4574" s="441"/>
      <c r="AN4574" s="441"/>
      <c r="AO4574" s="443"/>
      <c r="AP4574" s="441"/>
      <c r="AQ4574" s="441"/>
      <c r="AR4574" s="441"/>
      <c r="AS4574" s="441"/>
      <c r="AT4574" s="441"/>
      <c r="AU4574" s="441"/>
      <c r="AV4574" s="443"/>
      <c r="AW4574" s="442"/>
      <c r="AY4574" s="441"/>
      <c r="BC4574" s="441"/>
      <c r="BD4574" s="441"/>
      <c r="BE4574" s="441"/>
      <c r="BF4574" s="441"/>
      <c r="BG4574" s="441"/>
      <c r="BH4574" s="441"/>
      <c r="BI4574" s="441"/>
      <c r="BJ4574" s="441"/>
      <c r="BK4574" s="441"/>
    </row>
    <row r="4575" spans="1:63" x14ac:dyDescent="0.25">
      <c r="A4575" s="443"/>
      <c r="B4575" s="438"/>
      <c r="C4575" s="441"/>
      <c r="D4575" s="441"/>
      <c r="E4575" s="441"/>
      <c r="I4575" s="442"/>
      <c r="Q4575" s="443"/>
      <c r="S4575" s="443"/>
      <c r="T4575" s="441"/>
      <c r="U4575" s="444"/>
      <c r="V4575" s="438"/>
      <c r="W4575" s="443"/>
      <c r="X4575" s="443"/>
      <c r="Y4575" s="441"/>
      <c r="Z4575" s="445"/>
      <c r="AA4575" s="441"/>
      <c r="AB4575" s="443"/>
      <c r="AC4575" s="441"/>
      <c r="AD4575" s="444"/>
      <c r="AG4575" s="441"/>
      <c r="AH4575" s="441"/>
      <c r="AI4575" s="443"/>
      <c r="AL4575" s="441"/>
      <c r="AN4575" s="441"/>
      <c r="AO4575" s="443"/>
      <c r="AP4575" s="441"/>
      <c r="AQ4575" s="441"/>
      <c r="AR4575" s="441"/>
      <c r="AS4575" s="441"/>
      <c r="AT4575" s="441"/>
      <c r="AU4575" s="441"/>
      <c r="AV4575" s="443"/>
      <c r="AW4575" s="442"/>
      <c r="AY4575" s="441"/>
      <c r="BC4575" s="441"/>
      <c r="BD4575" s="441"/>
      <c r="BE4575" s="441"/>
      <c r="BF4575" s="441"/>
      <c r="BG4575" s="441"/>
      <c r="BH4575" s="441"/>
      <c r="BI4575" s="441"/>
      <c r="BJ4575" s="441"/>
      <c r="BK4575" s="441"/>
    </row>
    <row r="4576" spans="1:63" x14ac:dyDescent="0.25">
      <c r="A4576" s="443"/>
      <c r="B4576" s="438"/>
      <c r="C4576" s="441"/>
      <c r="D4576" s="441"/>
      <c r="E4576" s="441"/>
      <c r="I4576" s="442"/>
      <c r="Q4576" s="443"/>
      <c r="S4576" s="443"/>
      <c r="T4576" s="441"/>
      <c r="U4576" s="444"/>
      <c r="V4576" s="438"/>
      <c r="W4576" s="443"/>
      <c r="X4576" s="443"/>
      <c r="Y4576" s="441"/>
      <c r="Z4576" s="445"/>
      <c r="AA4576" s="441"/>
      <c r="AB4576" s="443"/>
      <c r="AC4576" s="441"/>
      <c r="AD4576" s="444"/>
      <c r="AG4576" s="441"/>
      <c r="AH4576" s="441"/>
      <c r="AI4576" s="443"/>
      <c r="AL4576" s="441"/>
      <c r="AN4576" s="441"/>
      <c r="AO4576" s="443"/>
      <c r="AP4576" s="441"/>
      <c r="AQ4576" s="441"/>
      <c r="AR4576" s="441"/>
      <c r="AS4576" s="441"/>
      <c r="AT4576" s="441"/>
      <c r="AU4576" s="441"/>
      <c r="AV4576" s="443"/>
      <c r="AW4576" s="442"/>
      <c r="AY4576" s="441"/>
      <c r="BC4576" s="441"/>
      <c r="BD4576" s="441"/>
      <c r="BE4576" s="441"/>
      <c r="BF4576" s="441"/>
      <c r="BG4576" s="441"/>
      <c r="BH4576" s="441"/>
      <c r="BI4576" s="441"/>
      <c r="BJ4576" s="441"/>
      <c r="BK4576" s="441"/>
    </row>
    <row r="4577" spans="1:63" x14ac:dyDescent="0.25">
      <c r="A4577" s="443"/>
      <c r="B4577" s="438"/>
      <c r="C4577" s="441"/>
      <c r="D4577" s="441"/>
      <c r="E4577" s="441"/>
      <c r="I4577" s="442"/>
      <c r="Q4577" s="443"/>
      <c r="S4577" s="443"/>
      <c r="T4577" s="441"/>
      <c r="U4577" s="444"/>
      <c r="V4577" s="438"/>
      <c r="W4577" s="443"/>
      <c r="X4577" s="443"/>
      <c r="Y4577" s="441"/>
      <c r="Z4577" s="445"/>
      <c r="AA4577" s="441"/>
      <c r="AB4577" s="443"/>
      <c r="AC4577" s="441"/>
      <c r="AD4577" s="444"/>
      <c r="AG4577" s="441"/>
      <c r="AH4577" s="441"/>
      <c r="AI4577" s="443"/>
      <c r="AL4577" s="441"/>
      <c r="AN4577" s="441"/>
      <c r="AO4577" s="443"/>
      <c r="AP4577" s="441"/>
      <c r="AQ4577" s="441"/>
      <c r="AR4577" s="441"/>
      <c r="AS4577" s="441"/>
      <c r="AT4577" s="441"/>
      <c r="AU4577" s="441"/>
      <c r="AV4577" s="443"/>
      <c r="AW4577" s="442"/>
      <c r="AY4577" s="441"/>
      <c r="BC4577" s="441"/>
      <c r="BD4577" s="441"/>
      <c r="BE4577" s="441"/>
      <c r="BF4577" s="441"/>
      <c r="BG4577" s="441"/>
      <c r="BH4577" s="441"/>
      <c r="BI4577" s="441"/>
      <c r="BJ4577" s="441"/>
      <c r="BK4577" s="441"/>
    </row>
    <row r="4578" spans="1:63" x14ac:dyDescent="0.25">
      <c r="A4578" s="443"/>
      <c r="B4578" s="438"/>
      <c r="C4578" s="441"/>
      <c r="D4578" s="441"/>
      <c r="E4578" s="441"/>
      <c r="I4578" s="442"/>
      <c r="Q4578" s="443"/>
      <c r="S4578" s="443"/>
      <c r="T4578" s="441"/>
      <c r="U4578" s="444"/>
      <c r="V4578" s="438"/>
      <c r="W4578" s="443"/>
      <c r="X4578" s="443"/>
      <c r="Y4578" s="441"/>
      <c r="Z4578" s="445"/>
      <c r="AA4578" s="441"/>
      <c r="AB4578" s="443"/>
      <c r="AC4578" s="441"/>
      <c r="AD4578" s="444"/>
      <c r="AG4578" s="441"/>
      <c r="AH4578" s="441"/>
      <c r="AI4578" s="443"/>
      <c r="AL4578" s="441"/>
      <c r="AN4578" s="441"/>
      <c r="AO4578" s="443"/>
      <c r="AP4578" s="441"/>
      <c r="AQ4578" s="441"/>
      <c r="AR4578" s="441"/>
      <c r="AS4578" s="441"/>
      <c r="AT4578" s="441"/>
      <c r="AU4578" s="441"/>
      <c r="AV4578" s="443"/>
      <c r="AW4578" s="442"/>
      <c r="AY4578" s="441"/>
      <c r="BC4578" s="441"/>
      <c r="BD4578" s="441"/>
      <c r="BE4578" s="441"/>
      <c r="BF4578" s="441"/>
      <c r="BG4578" s="441"/>
      <c r="BH4578" s="441"/>
      <c r="BI4578" s="441"/>
      <c r="BJ4578" s="441"/>
      <c r="BK4578" s="441"/>
    </row>
    <row r="4579" spans="1:63" x14ac:dyDescent="0.25">
      <c r="A4579" s="443"/>
      <c r="B4579" s="438"/>
      <c r="C4579" s="441"/>
      <c r="D4579" s="441"/>
      <c r="E4579" s="441"/>
      <c r="I4579" s="442"/>
      <c r="Q4579" s="443"/>
      <c r="S4579" s="443"/>
      <c r="T4579" s="441"/>
      <c r="U4579" s="444"/>
      <c r="V4579" s="438"/>
      <c r="W4579" s="443"/>
      <c r="X4579" s="443"/>
      <c r="Y4579" s="441"/>
      <c r="Z4579" s="445"/>
      <c r="AA4579" s="441"/>
      <c r="AB4579" s="443"/>
      <c r="AC4579" s="441"/>
      <c r="AD4579" s="444"/>
      <c r="AG4579" s="441"/>
      <c r="AH4579" s="441"/>
      <c r="AI4579" s="443"/>
      <c r="AL4579" s="441"/>
      <c r="AN4579" s="441"/>
      <c r="AO4579" s="443"/>
      <c r="AP4579" s="441"/>
      <c r="AQ4579" s="441"/>
      <c r="AR4579" s="441"/>
      <c r="AS4579" s="441"/>
      <c r="AT4579" s="441"/>
      <c r="AU4579" s="441"/>
      <c r="AV4579" s="443"/>
      <c r="AW4579" s="442"/>
      <c r="AY4579" s="441"/>
      <c r="BC4579" s="441"/>
      <c r="BD4579" s="441"/>
      <c r="BE4579" s="441"/>
      <c r="BF4579" s="441"/>
      <c r="BG4579" s="441"/>
      <c r="BH4579" s="441"/>
      <c r="BI4579" s="441"/>
      <c r="BJ4579" s="441"/>
      <c r="BK4579" s="441"/>
    </row>
    <row r="4580" spans="1:63" x14ac:dyDescent="0.25">
      <c r="A4580" s="443"/>
      <c r="B4580" s="438"/>
      <c r="C4580" s="441"/>
      <c r="D4580" s="441"/>
      <c r="E4580" s="441"/>
      <c r="I4580" s="442"/>
      <c r="Q4580" s="443"/>
      <c r="S4580" s="443"/>
      <c r="T4580" s="441"/>
      <c r="U4580" s="444"/>
      <c r="V4580" s="438"/>
      <c r="W4580" s="443"/>
      <c r="X4580" s="443"/>
      <c r="Y4580" s="441"/>
      <c r="Z4580" s="445"/>
      <c r="AA4580" s="441"/>
      <c r="AB4580" s="443"/>
      <c r="AC4580" s="441"/>
      <c r="AD4580" s="444"/>
      <c r="AG4580" s="441"/>
      <c r="AH4580" s="441"/>
      <c r="AI4580" s="443"/>
      <c r="AL4580" s="441"/>
      <c r="AN4580" s="441"/>
      <c r="AO4580" s="443"/>
      <c r="AP4580" s="441"/>
      <c r="AQ4580" s="441"/>
      <c r="AR4580" s="441"/>
      <c r="AS4580" s="441"/>
      <c r="AT4580" s="441"/>
      <c r="AU4580" s="441"/>
      <c r="AV4580" s="443"/>
      <c r="AW4580" s="442"/>
      <c r="AY4580" s="441"/>
      <c r="BC4580" s="441"/>
      <c r="BD4580" s="441"/>
      <c r="BE4580" s="441"/>
      <c r="BF4580" s="441"/>
      <c r="BG4580" s="441"/>
      <c r="BH4580" s="441"/>
      <c r="BI4580" s="441"/>
      <c r="BJ4580" s="441"/>
      <c r="BK4580" s="441"/>
    </row>
    <row r="4581" spans="1:63" x14ac:dyDescent="0.25">
      <c r="A4581" s="443"/>
      <c r="B4581" s="438"/>
      <c r="C4581" s="441"/>
      <c r="D4581" s="441"/>
      <c r="E4581" s="441"/>
      <c r="I4581" s="442"/>
      <c r="Q4581" s="443"/>
      <c r="S4581" s="443"/>
      <c r="T4581" s="441"/>
      <c r="U4581" s="444"/>
      <c r="V4581" s="438"/>
      <c r="W4581" s="443"/>
      <c r="X4581" s="443"/>
      <c r="Y4581" s="441"/>
      <c r="Z4581" s="445"/>
      <c r="AA4581" s="441"/>
      <c r="AB4581" s="443"/>
      <c r="AC4581" s="441"/>
      <c r="AD4581" s="444"/>
      <c r="AG4581" s="441"/>
      <c r="AH4581" s="441"/>
      <c r="AI4581" s="443"/>
      <c r="AL4581" s="441"/>
      <c r="AN4581" s="441"/>
      <c r="AO4581" s="443"/>
      <c r="AP4581" s="441"/>
      <c r="AQ4581" s="441"/>
      <c r="AR4581" s="441"/>
      <c r="AS4581" s="441"/>
      <c r="AT4581" s="441"/>
      <c r="AU4581" s="441"/>
      <c r="AV4581" s="443"/>
      <c r="AW4581" s="442"/>
      <c r="AY4581" s="441"/>
      <c r="BC4581" s="441"/>
      <c r="BD4581" s="441"/>
      <c r="BE4581" s="441"/>
      <c r="BF4581" s="441"/>
      <c r="BG4581" s="441"/>
      <c r="BH4581" s="441"/>
      <c r="BI4581" s="441"/>
      <c r="BJ4581" s="441"/>
      <c r="BK4581" s="441"/>
    </row>
    <row r="4582" spans="1:63" x14ac:dyDescent="0.25">
      <c r="A4582" s="443"/>
      <c r="B4582" s="438"/>
      <c r="C4582" s="441"/>
      <c r="D4582" s="441"/>
      <c r="E4582" s="441"/>
      <c r="I4582" s="442"/>
      <c r="Q4582" s="443"/>
      <c r="S4582" s="443"/>
      <c r="T4582" s="441"/>
      <c r="U4582" s="444"/>
      <c r="V4582" s="438"/>
      <c r="W4582" s="443"/>
      <c r="X4582" s="443"/>
      <c r="Y4582" s="441"/>
      <c r="Z4582" s="445"/>
      <c r="AA4582" s="441"/>
      <c r="AB4582" s="443"/>
      <c r="AC4582" s="441"/>
      <c r="AD4582" s="444"/>
      <c r="AG4582" s="441"/>
      <c r="AH4582" s="441"/>
      <c r="AI4582" s="443"/>
      <c r="AL4582" s="441"/>
      <c r="AN4582" s="441"/>
      <c r="AO4582" s="443"/>
      <c r="AP4582" s="441"/>
      <c r="AQ4582" s="441"/>
      <c r="AR4582" s="441"/>
      <c r="AS4582" s="441"/>
      <c r="AT4582" s="441"/>
      <c r="AU4582" s="441"/>
      <c r="AV4582" s="443"/>
      <c r="AW4582" s="442"/>
      <c r="AY4582" s="441"/>
      <c r="BC4582" s="441"/>
      <c r="BD4582" s="441"/>
      <c r="BE4582" s="441"/>
      <c r="BF4582" s="441"/>
      <c r="BG4582" s="441"/>
      <c r="BH4582" s="441"/>
      <c r="BI4582" s="441"/>
      <c r="BJ4582" s="441"/>
      <c r="BK4582" s="441"/>
    </row>
    <row r="4583" spans="1:63" x14ac:dyDescent="0.25">
      <c r="A4583" s="443"/>
      <c r="B4583" s="438"/>
      <c r="C4583" s="441"/>
      <c r="D4583" s="441"/>
      <c r="E4583" s="441"/>
      <c r="I4583" s="442"/>
      <c r="Q4583" s="443"/>
      <c r="S4583" s="443"/>
      <c r="T4583" s="441"/>
      <c r="U4583" s="444"/>
      <c r="V4583" s="438"/>
      <c r="W4583" s="443"/>
      <c r="X4583" s="443"/>
      <c r="Y4583" s="441"/>
      <c r="Z4583" s="445"/>
      <c r="AA4583" s="441"/>
      <c r="AB4583" s="443"/>
      <c r="AC4583" s="441"/>
      <c r="AD4583" s="444"/>
      <c r="AG4583" s="441"/>
      <c r="AH4583" s="441"/>
      <c r="AI4583" s="443"/>
      <c r="AL4583" s="441"/>
      <c r="AN4583" s="441"/>
      <c r="AO4583" s="443"/>
      <c r="AP4583" s="441"/>
      <c r="AQ4583" s="441"/>
      <c r="AR4583" s="441"/>
      <c r="AS4583" s="441"/>
      <c r="AT4583" s="441"/>
      <c r="AU4583" s="441"/>
      <c r="AV4583" s="443"/>
      <c r="AW4583" s="442"/>
      <c r="AY4583" s="441"/>
      <c r="BC4583" s="441"/>
      <c r="BD4583" s="441"/>
      <c r="BE4583" s="441"/>
      <c r="BF4583" s="441"/>
      <c r="BG4583" s="441"/>
      <c r="BH4583" s="441"/>
      <c r="BI4583" s="441"/>
      <c r="BJ4583" s="441"/>
      <c r="BK4583" s="441"/>
    </row>
    <row r="4584" spans="1:63" x14ac:dyDescent="0.25">
      <c r="A4584" s="443"/>
      <c r="B4584" s="438"/>
      <c r="C4584" s="441"/>
      <c r="D4584" s="441"/>
      <c r="E4584" s="441"/>
      <c r="I4584" s="442"/>
      <c r="Q4584" s="443"/>
      <c r="S4584" s="443"/>
      <c r="T4584" s="441"/>
      <c r="U4584" s="444"/>
      <c r="V4584" s="438"/>
      <c r="W4584" s="443"/>
      <c r="X4584" s="443"/>
      <c r="Y4584" s="441"/>
      <c r="Z4584" s="445"/>
      <c r="AA4584" s="441"/>
      <c r="AB4584" s="443"/>
      <c r="AC4584" s="441"/>
      <c r="AD4584" s="444"/>
      <c r="AG4584" s="441"/>
      <c r="AH4584" s="441"/>
      <c r="AI4584" s="443"/>
      <c r="AL4584" s="441"/>
      <c r="AN4584" s="441"/>
      <c r="AO4584" s="443"/>
      <c r="AP4584" s="441"/>
      <c r="AQ4584" s="441"/>
      <c r="AR4584" s="441"/>
      <c r="AS4584" s="441"/>
      <c r="AT4584" s="441"/>
      <c r="AU4584" s="441"/>
      <c r="AV4584" s="443"/>
      <c r="AW4584" s="442"/>
      <c r="AY4584" s="441"/>
      <c r="BC4584" s="441"/>
      <c r="BD4584" s="441"/>
      <c r="BE4584" s="441"/>
      <c r="BF4584" s="441"/>
      <c r="BG4584" s="441"/>
      <c r="BH4584" s="441"/>
      <c r="BI4584" s="441"/>
      <c r="BJ4584" s="441"/>
      <c r="BK4584" s="441"/>
    </row>
    <row r="4585" spans="1:63" x14ac:dyDescent="0.25">
      <c r="A4585" s="443"/>
      <c r="B4585" s="438"/>
      <c r="C4585" s="441"/>
      <c r="D4585" s="441"/>
      <c r="E4585" s="441"/>
      <c r="I4585" s="442"/>
      <c r="Q4585" s="443"/>
      <c r="S4585" s="443"/>
      <c r="T4585" s="441"/>
      <c r="U4585" s="444"/>
      <c r="V4585" s="438"/>
      <c r="W4585" s="443"/>
      <c r="X4585" s="443"/>
      <c r="Y4585" s="441"/>
      <c r="Z4585" s="445"/>
      <c r="AA4585" s="441"/>
      <c r="AB4585" s="443"/>
      <c r="AC4585" s="441"/>
      <c r="AD4585" s="444"/>
      <c r="AG4585" s="441"/>
      <c r="AH4585" s="441"/>
      <c r="AI4585" s="443"/>
      <c r="AL4585" s="441"/>
      <c r="AN4585" s="441"/>
      <c r="AO4585" s="443"/>
      <c r="AP4585" s="441"/>
      <c r="AQ4585" s="441"/>
      <c r="AR4585" s="441"/>
      <c r="AS4585" s="441"/>
      <c r="AT4585" s="441"/>
      <c r="AU4585" s="441"/>
      <c r="AV4585" s="443"/>
      <c r="AW4585" s="442"/>
      <c r="AY4585" s="441"/>
      <c r="BC4585" s="441"/>
      <c r="BD4585" s="441"/>
      <c r="BE4585" s="441"/>
      <c r="BF4585" s="441"/>
      <c r="BG4585" s="441"/>
      <c r="BH4585" s="441"/>
      <c r="BI4585" s="441"/>
      <c r="BJ4585" s="441"/>
      <c r="BK4585" s="441"/>
    </row>
    <row r="4586" spans="1:63" x14ac:dyDescent="0.25">
      <c r="A4586" s="443"/>
      <c r="B4586" s="438"/>
      <c r="C4586" s="441"/>
      <c r="D4586" s="441"/>
      <c r="E4586" s="441"/>
      <c r="I4586" s="442"/>
      <c r="Q4586" s="443"/>
      <c r="S4586" s="443"/>
      <c r="T4586" s="441"/>
      <c r="U4586" s="444"/>
      <c r="V4586" s="438"/>
      <c r="W4586" s="443"/>
      <c r="X4586" s="443"/>
      <c r="Y4586" s="441"/>
      <c r="Z4586" s="445"/>
      <c r="AA4586" s="441"/>
      <c r="AB4586" s="443"/>
      <c r="AC4586" s="441"/>
      <c r="AD4586" s="444"/>
      <c r="AG4586" s="441"/>
      <c r="AH4586" s="441"/>
      <c r="AI4586" s="443"/>
      <c r="AL4586" s="441"/>
      <c r="AN4586" s="441"/>
      <c r="AO4586" s="443"/>
      <c r="AP4586" s="441"/>
      <c r="AQ4586" s="441"/>
      <c r="AR4586" s="441"/>
      <c r="AS4586" s="441"/>
      <c r="AT4586" s="441"/>
      <c r="AU4586" s="441"/>
      <c r="AV4586" s="443"/>
      <c r="AW4586" s="442"/>
      <c r="AY4586" s="441"/>
      <c r="BC4586" s="441"/>
      <c r="BD4586" s="441"/>
      <c r="BE4586" s="441"/>
      <c r="BF4586" s="441"/>
      <c r="BG4586" s="441"/>
      <c r="BH4586" s="441"/>
      <c r="BI4586" s="441"/>
      <c r="BJ4586" s="441"/>
      <c r="BK4586" s="441"/>
    </row>
    <row r="4587" spans="1:63" x14ac:dyDescent="0.25">
      <c r="A4587" s="443"/>
      <c r="B4587" s="438"/>
      <c r="C4587" s="441"/>
      <c r="D4587" s="441"/>
      <c r="E4587" s="441"/>
      <c r="I4587" s="442"/>
      <c r="Q4587" s="443"/>
      <c r="S4587" s="443"/>
      <c r="T4587" s="441"/>
      <c r="U4587" s="444"/>
      <c r="V4587" s="438"/>
      <c r="W4587" s="443"/>
      <c r="X4587" s="443"/>
      <c r="Y4587" s="441"/>
      <c r="Z4587" s="445"/>
      <c r="AA4587" s="441"/>
      <c r="AB4587" s="443"/>
      <c r="AC4587" s="441"/>
      <c r="AD4587" s="444"/>
      <c r="AG4587" s="441"/>
      <c r="AH4587" s="441"/>
      <c r="AI4587" s="443"/>
      <c r="AL4587" s="441"/>
      <c r="AN4587" s="441"/>
      <c r="AO4587" s="443"/>
      <c r="AP4587" s="441"/>
      <c r="AQ4587" s="441"/>
      <c r="AR4587" s="441"/>
      <c r="AS4587" s="441"/>
      <c r="AT4587" s="441"/>
      <c r="AU4587" s="441"/>
      <c r="AV4587" s="443"/>
      <c r="AW4587" s="442"/>
      <c r="AY4587" s="441"/>
      <c r="BC4587" s="441"/>
      <c r="BD4587" s="441"/>
      <c r="BE4587" s="441"/>
      <c r="BF4587" s="441"/>
      <c r="BG4587" s="441"/>
      <c r="BH4587" s="441"/>
      <c r="BI4587" s="441"/>
      <c r="BJ4587" s="441"/>
      <c r="BK4587" s="441"/>
    </row>
    <row r="4588" spans="1:63" x14ac:dyDescent="0.25">
      <c r="A4588" s="443"/>
      <c r="B4588" s="438"/>
      <c r="C4588" s="441"/>
      <c r="D4588" s="441"/>
      <c r="E4588" s="441"/>
      <c r="I4588" s="442"/>
      <c r="Q4588" s="443"/>
      <c r="S4588" s="443"/>
      <c r="T4588" s="441"/>
      <c r="U4588" s="444"/>
      <c r="V4588" s="438"/>
      <c r="W4588" s="443"/>
      <c r="X4588" s="443"/>
      <c r="Y4588" s="441"/>
      <c r="Z4588" s="445"/>
      <c r="AA4588" s="441"/>
      <c r="AB4588" s="443"/>
      <c r="AC4588" s="441"/>
      <c r="AD4588" s="444"/>
      <c r="AG4588" s="441"/>
      <c r="AH4588" s="441"/>
      <c r="AI4588" s="443"/>
      <c r="AL4588" s="441"/>
      <c r="AN4588" s="441"/>
      <c r="AO4588" s="443"/>
      <c r="AP4588" s="441"/>
      <c r="AQ4588" s="441"/>
      <c r="AR4588" s="441"/>
      <c r="AS4588" s="441"/>
      <c r="AT4588" s="441"/>
      <c r="AU4588" s="441"/>
      <c r="AV4588" s="443"/>
      <c r="AW4588" s="442"/>
      <c r="AY4588" s="441"/>
      <c r="BC4588" s="441"/>
      <c r="BD4588" s="441"/>
      <c r="BE4588" s="441"/>
      <c r="BF4588" s="441"/>
      <c r="BG4588" s="441"/>
      <c r="BH4588" s="441"/>
      <c r="BI4588" s="441"/>
      <c r="BJ4588" s="441"/>
      <c r="BK4588" s="441"/>
    </row>
    <row r="4589" spans="1:63" x14ac:dyDescent="0.25">
      <c r="A4589" s="443"/>
      <c r="B4589" s="438"/>
      <c r="C4589" s="441"/>
      <c r="D4589" s="441"/>
      <c r="E4589" s="441"/>
      <c r="I4589" s="442"/>
      <c r="Q4589" s="443"/>
      <c r="S4589" s="443"/>
      <c r="T4589" s="441"/>
      <c r="U4589" s="444"/>
      <c r="V4589" s="438"/>
      <c r="W4589" s="443"/>
      <c r="X4589" s="443"/>
      <c r="Y4589" s="441"/>
      <c r="Z4589" s="445"/>
      <c r="AA4589" s="441"/>
      <c r="AB4589" s="443"/>
      <c r="AC4589" s="441"/>
      <c r="AD4589" s="444"/>
      <c r="AG4589" s="441"/>
      <c r="AH4589" s="441"/>
      <c r="AI4589" s="443"/>
      <c r="AL4589" s="441"/>
      <c r="AN4589" s="441"/>
      <c r="AO4589" s="443"/>
      <c r="AP4589" s="441"/>
      <c r="AQ4589" s="441"/>
      <c r="AR4589" s="441"/>
      <c r="AS4589" s="441"/>
      <c r="AT4589" s="441"/>
      <c r="AU4589" s="441"/>
      <c r="AV4589" s="443"/>
      <c r="AW4589" s="442"/>
      <c r="AY4589" s="441"/>
      <c r="BC4589" s="441"/>
      <c r="BD4589" s="441"/>
      <c r="BE4589" s="441"/>
      <c r="BF4589" s="441"/>
      <c r="BG4589" s="441"/>
      <c r="BH4589" s="441"/>
      <c r="BI4589" s="441"/>
      <c r="BJ4589" s="441"/>
      <c r="BK4589" s="441"/>
    </row>
    <row r="4590" spans="1:63" x14ac:dyDescent="0.25">
      <c r="A4590" s="443"/>
      <c r="B4590" s="438"/>
      <c r="C4590" s="441"/>
      <c r="D4590" s="441"/>
      <c r="E4590" s="441"/>
      <c r="I4590" s="442"/>
      <c r="Q4590" s="443"/>
      <c r="S4590" s="443"/>
      <c r="T4590" s="441"/>
      <c r="U4590" s="444"/>
      <c r="V4590" s="438"/>
      <c r="W4590" s="443"/>
      <c r="X4590" s="443"/>
      <c r="Y4590" s="441"/>
      <c r="Z4590" s="445"/>
      <c r="AA4590" s="441"/>
      <c r="AB4590" s="443"/>
      <c r="AC4590" s="441"/>
      <c r="AD4590" s="444"/>
      <c r="AG4590" s="441"/>
      <c r="AH4590" s="441"/>
      <c r="AI4590" s="443"/>
      <c r="AL4590" s="441"/>
      <c r="AN4590" s="441"/>
      <c r="AO4590" s="443"/>
      <c r="AP4590" s="441"/>
      <c r="AQ4590" s="441"/>
      <c r="AR4590" s="441"/>
      <c r="AS4590" s="441"/>
      <c r="AT4590" s="441"/>
      <c r="AU4590" s="441"/>
      <c r="AV4590" s="443"/>
      <c r="AW4590" s="442"/>
      <c r="AY4590" s="441"/>
      <c r="BC4590" s="441"/>
      <c r="BD4590" s="441"/>
      <c r="BE4590" s="441"/>
      <c r="BF4590" s="441"/>
      <c r="BG4590" s="441"/>
      <c r="BH4590" s="441"/>
      <c r="BI4590" s="441"/>
      <c r="BJ4590" s="441"/>
      <c r="BK4590" s="441"/>
    </row>
    <row r="4591" spans="1:63" x14ac:dyDescent="0.25">
      <c r="A4591" s="443"/>
      <c r="B4591" s="438"/>
      <c r="C4591" s="441"/>
      <c r="D4591" s="441"/>
      <c r="E4591" s="441"/>
      <c r="I4591" s="442"/>
      <c r="Q4591" s="443"/>
      <c r="S4591" s="443"/>
      <c r="T4591" s="441"/>
      <c r="U4591" s="444"/>
      <c r="V4591" s="438"/>
      <c r="W4591" s="443"/>
      <c r="X4591" s="443"/>
      <c r="Y4591" s="441"/>
      <c r="Z4591" s="445"/>
      <c r="AA4591" s="441"/>
      <c r="AB4591" s="443"/>
      <c r="AC4591" s="441"/>
      <c r="AD4591" s="444"/>
      <c r="AG4591" s="441"/>
      <c r="AH4591" s="441"/>
      <c r="AI4591" s="443"/>
      <c r="AL4591" s="441"/>
      <c r="AN4591" s="441"/>
      <c r="AO4591" s="443"/>
      <c r="AP4591" s="441"/>
      <c r="AQ4591" s="441"/>
      <c r="AR4591" s="441"/>
      <c r="AS4591" s="441"/>
      <c r="AT4591" s="441"/>
      <c r="AU4591" s="441"/>
      <c r="AV4591" s="443"/>
      <c r="AW4591" s="442"/>
      <c r="AY4591" s="441"/>
      <c r="BC4591" s="441"/>
      <c r="BD4591" s="441"/>
      <c r="BE4591" s="441"/>
      <c r="BF4591" s="441"/>
      <c r="BG4591" s="441"/>
      <c r="BH4591" s="441"/>
      <c r="BI4591" s="441"/>
      <c r="BJ4591" s="441"/>
      <c r="BK4591" s="441"/>
    </row>
    <row r="4592" spans="1:63" x14ac:dyDescent="0.25">
      <c r="A4592" s="443"/>
      <c r="B4592" s="438"/>
      <c r="C4592" s="441"/>
      <c r="D4592" s="441"/>
      <c r="E4592" s="441"/>
      <c r="I4592" s="442"/>
      <c r="Q4592" s="443"/>
      <c r="S4592" s="443"/>
      <c r="T4592" s="441"/>
      <c r="U4592" s="444"/>
      <c r="V4592" s="438"/>
      <c r="W4592" s="443"/>
      <c r="X4592" s="443"/>
      <c r="Y4592" s="441"/>
      <c r="Z4592" s="445"/>
      <c r="AA4592" s="441"/>
      <c r="AB4592" s="443"/>
      <c r="AC4592" s="441"/>
      <c r="AD4592" s="444"/>
      <c r="AG4592" s="441"/>
      <c r="AH4592" s="441"/>
      <c r="AI4592" s="443"/>
      <c r="AL4592" s="441"/>
      <c r="AN4592" s="441"/>
      <c r="AO4592" s="443"/>
      <c r="AP4592" s="441"/>
      <c r="AQ4592" s="441"/>
      <c r="AR4592" s="441"/>
      <c r="AS4592" s="441"/>
      <c r="AT4592" s="441"/>
      <c r="AU4592" s="441"/>
      <c r="AV4592" s="443"/>
      <c r="AW4592" s="442"/>
      <c r="AY4592" s="441"/>
      <c r="BC4592" s="441"/>
      <c r="BD4592" s="441"/>
      <c r="BE4592" s="441"/>
      <c r="BF4592" s="441"/>
      <c r="BG4592" s="441"/>
      <c r="BH4592" s="441"/>
      <c r="BI4592" s="441"/>
      <c r="BJ4592" s="441"/>
      <c r="BK4592" s="441"/>
    </row>
    <row r="4593" spans="1:63" x14ac:dyDescent="0.25">
      <c r="A4593" s="443"/>
      <c r="B4593" s="438"/>
      <c r="C4593" s="441"/>
      <c r="D4593" s="441"/>
      <c r="E4593" s="441"/>
      <c r="I4593" s="442"/>
      <c r="Q4593" s="443"/>
      <c r="S4593" s="443"/>
      <c r="T4593" s="441"/>
      <c r="U4593" s="444"/>
      <c r="V4593" s="438"/>
      <c r="W4593" s="443"/>
      <c r="X4593" s="443"/>
      <c r="Y4593" s="441"/>
      <c r="Z4593" s="445"/>
      <c r="AA4593" s="441"/>
      <c r="AB4593" s="443"/>
      <c r="AC4593" s="441"/>
      <c r="AD4593" s="444"/>
      <c r="AG4593" s="441"/>
      <c r="AH4593" s="441"/>
      <c r="AI4593" s="443"/>
      <c r="AL4593" s="441"/>
      <c r="AN4593" s="441"/>
      <c r="AO4593" s="443"/>
      <c r="AP4593" s="441"/>
      <c r="AQ4593" s="441"/>
      <c r="AR4593" s="441"/>
      <c r="AS4593" s="441"/>
      <c r="AT4593" s="441"/>
      <c r="AU4593" s="441"/>
      <c r="AV4593" s="443"/>
      <c r="AW4593" s="442"/>
      <c r="AY4593" s="441"/>
      <c r="BC4593" s="441"/>
      <c r="BD4593" s="441"/>
      <c r="BE4593" s="441"/>
      <c r="BF4593" s="441"/>
      <c r="BG4593" s="441"/>
      <c r="BH4593" s="441"/>
      <c r="BI4593" s="441"/>
      <c r="BJ4593" s="441"/>
      <c r="BK4593" s="441"/>
    </row>
    <row r="4594" spans="1:63" x14ac:dyDescent="0.25">
      <c r="A4594" s="443"/>
      <c r="B4594" s="438"/>
      <c r="C4594" s="441"/>
      <c r="D4594" s="441"/>
      <c r="E4594" s="441"/>
      <c r="I4594" s="442"/>
      <c r="Q4594" s="443"/>
      <c r="S4594" s="443"/>
      <c r="T4594" s="441"/>
      <c r="U4594" s="444"/>
      <c r="V4594" s="438"/>
      <c r="W4594" s="443"/>
      <c r="X4594" s="443"/>
      <c r="Y4594" s="441"/>
      <c r="Z4594" s="445"/>
      <c r="AA4594" s="441"/>
      <c r="AB4594" s="443"/>
      <c r="AC4594" s="441"/>
      <c r="AD4594" s="444"/>
      <c r="AG4594" s="441"/>
      <c r="AH4594" s="441"/>
      <c r="AI4594" s="443"/>
      <c r="AL4594" s="441"/>
      <c r="AN4594" s="441"/>
      <c r="AO4594" s="443"/>
      <c r="AP4594" s="441"/>
      <c r="AQ4594" s="441"/>
      <c r="AR4594" s="441"/>
      <c r="AS4594" s="441"/>
      <c r="AT4594" s="441"/>
      <c r="AU4594" s="441"/>
      <c r="AV4594" s="443"/>
      <c r="AW4594" s="442"/>
      <c r="AY4594" s="441"/>
      <c r="BC4594" s="441"/>
      <c r="BD4594" s="441"/>
      <c r="BE4594" s="441"/>
      <c r="BF4594" s="441"/>
      <c r="BG4594" s="441"/>
      <c r="BH4594" s="441"/>
      <c r="BI4594" s="441"/>
      <c r="BJ4594" s="441"/>
      <c r="BK4594" s="441"/>
    </row>
    <row r="4595" spans="1:63" x14ac:dyDescent="0.25">
      <c r="A4595" s="443"/>
      <c r="B4595" s="438"/>
      <c r="C4595" s="441"/>
      <c r="D4595" s="441"/>
      <c r="E4595" s="441"/>
      <c r="I4595" s="442"/>
      <c r="Q4595" s="443"/>
      <c r="S4595" s="443"/>
      <c r="T4595" s="441"/>
      <c r="U4595" s="444"/>
      <c r="V4595" s="438"/>
      <c r="W4595" s="443"/>
      <c r="X4595" s="443"/>
      <c r="Y4595" s="441"/>
      <c r="Z4595" s="445"/>
      <c r="AA4595" s="441"/>
      <c r="AB4595" s="443"/>
      <c r="AC4595" s="441"/>
      <c r="AD4595" s="444"/>
      <c r="AG4595" s="441"/>
      <c r="AH4595" s="441"/>
      <c r="AI4595" s="443"/>
      <c r="AL4595" s="441"/>
      <c r="AN4595" s="441"/>
      <c r="AO4595" s="443"/>
      <c r="AP4595" s="441"/>
      <c r="AQ4595" s="441"/>
      <c r="AR4595" s="441"/>
      <c r="AS4595" s="441"/>
      <c r="AT4595" s="441"/>
      <c r="AU4595" s="441"/>
      <c r="AV4595" s="443"/>
      <c r="AW4595" s="442"/>
      <c r="AY4595" s="441"/>
      <c r="BC4595" s="441"/>
      <c r="BD4595" s="441"/>
      <c r="BE4595" s="441"/>
      <c r="BF4595" s="441"/>
      <c r="BG4595" s="441"/>
      <c r="BH4595" s="441"/>
      <c r="BI4595" s="441"/>
      <c r="BJ4595" s="441"/>
      <c r="BK4595" s="441"/>
    </row>
    <row r="4596" spans="1:63" x14ac:dyDescent="0.25">
      <c r="A4596" s="443"/>
      <c r="B4596" s="438"/>
      <c r="C4596" s="441"/>
      <c r="D4596" s="441"/>
      <c r="E4596" s="441"/>
      <c r="I4596" s="442"/>
      <c r="Q4596" s="443"/>
      <c r="S4596" s="443"/>
      <c r="T4596" s="441"/>
      <c r="U4596" s="444"/>
      <c r="V4596" s="438"/>
      <c r="W4596" s="443"/>
      <c r="X4596" s="443"/>
      <c r="Y4596" s="441"/>
      <c r="Z4596" s="445"/>
      <c r="AA4596" s="441"/>
      <c r="AB4596" s="443"/>
      <c r="AC4596" s="441"/>
      <c r="AD4596" s="444"/>
      <c r="AG4596" s="441"/>
      <c r="AH4596" s="441"/>
      <c r="AI4596" s="443"/>
      <c r="AL4596" s="441"/>
      <c r="AN4596" s="441"/>
      <c r="AO4596" s="443"/>
      <c r="AP4596" s="441"/>
      <c r="AQ4596" s="441"/>
      <c r="AR4596" s="441"/>
      <c r="AS4596" s="441"/>
      <c r="AT4596" s="441"/>
      <c r="AU4596" s="441"/>
      <c r="AV4596" s="443"/>
      <c r="AW4596" s="442"/>
      <c r="AY4596" s="441"/>
      <c r="BC4596" s="441"/>
      <c r="BD4596" s="441"/>
      <c r="BE4596" s="441"/>
      <c r="BF4596" s="441"/>
      <c r="BG4596" s="441"/>
      <c r="BH4596" s="441"/>
      <c r="BI4596" s="441"/>
      <c r="BJ4596" s="441"/>
      <c r="BK4596" s="441"/>
    </row>
    <row r="4597" spans="1:63" x14ac:dyDescent="0.25">
      <c r="A4597" s="443"/>
      <c r="B4597" s="438"/>
      <c r="C4597" s="441"/>
      <c r="D4597" s="441"/>
      <c r="E4597" s="441"/>
      <c r="I4597" s="442"/>
      <c r="Q4597" s="443"/>
      <c r="S4597" s="443"/>
      <c r="T4597" s="441"/>
      <c r="U4597" s="444"/>
      <c r="V4597" s="438"/>
      <c r="W4597" s="443"/>
      <c r="X4597" s="443"/>
      <c r="Y4597" s="441"/>
      <c r="Z4597" s="445"/>
      <c r="AA4597" s="441"/>
      <c r="AB4597" s="443"/>
      <c r="AC4597" s="441"/>
      <c r="AD4597" s="444"/>
      <c r="AG4597" s="441"/>
      <c r="AH4597" s="441"/>
      <c r="AI4597" s="443"/>
      <c r="AL4597" s="441"/>
      <c r="AN4597" s="441"/>
      <c r="AO4597" s="443"/>
      <c r="AP4597" s="441"/>
      <c r="AQ4597" s="441"/>
      <c r="AR4597" s="441"/>
      <c r="AS4597" s="441"/>
      <c r="AT4597" s="441"/>
      <c r="AU4597" s="441"/>
      <c r="AV4597" s="443"/>
      <c r="AW4597" s="442"/>
      <c r="AY4597" s="441"/>
      <c r="BC4597" s="441"/>
      <c r="BD4597" s="441"/>
      <c r="BE4597" s="441"/>
      <c r="BF4597" s="441"/>
      <c r="BG4597" s="441"/>
      <c r="BH4597" s="441"/>
      <c r="BI4597" s="441"/>
      <c r="BJ4597" s="441"/>
      <c r="BK4597" s="441"/>
    </row>
    <row r="4598" spans="1:63" x14ac:dyDescent="0.25">
      <c r="A4598" s="443"/>
      <c r="B4598" s="438"/>
      <c r="C4598" s="441"/>
      <c r="D4598" s="441"/>
      <c r="E4598" s="441"/>
      <c r="I4598" s="442"/>
      <c r="Q4598" s="443"/>
      <c r="S4598" s="443"/>
      <c r="T4598" s="441"/>
      <c r="U4598" s="444"/>
      <c r="V4598" s="438"/>
      <c r="W4598" s="443"/>
      <c r="X4598" s="443"/>
      <c r="Y4598" s="441"/>
      <c r="Z4598" s="445"/>
      <c r="AA4598" s="441"/>
      <c r="AB4598" s="443"/>
      <c r="AC4598" s="441"/>
      <c r="AD4598" s="444"/>
      <c r="AG4598" s="441"/>
      <c r="AH4598" s="441"/>
      <c r="AI4598" s="443"/>
      <c r="AL4598" s="441"/>
      <c r="AN4598" s="441"/>
      <c r="AO4598" s="443"/>
      <c r="AP4598" s="441"/>
      <c r="AQ4598" s="441"/>
      <c r="AR4598" s="441"/>
      <c r="AS4598" s="441"/>
      <c r="AT4598" s="441"/>
      <c r="AU4598" s="441"/>
      <c r="AV4598" s="443"/>
      <c r="AW4598" s="442"/>
      <c r="AY4598" s="441"/>
      <c r="BC4598" s="441"/>
      <c r="BD4598" s="441"/>
      <c r="BE4598" s="441"/>
      <c r="BF4598" s="441"/>
      <c r="BG4598" s="441"/>
      <c r="BH4598" s="441"/>
      <c r="BI4598" s="441"/>
      <c r="BJ4598" s="441"/>
      <c r="BK4598" s="441"/>
    </row>
    <row r="4599" spans="1:63" x14ac:dyDescent="0.25">
      <c r="A4599" s="443"/>
      <c r="B4599" s="438"/>
      <c r="C4599" s="441"/>
      <c r="D4599" s="441"/>
      <c r="E4599" s="441"/>
      <c r="I4599" s="442"/>
      <c r="Q4599" s="443"/>
      <c r="S4599" s="443"/>
      <c r="T4599" s="441"/>
      <c r="U4599" s="444"/>
      <c r="V4599" s="438"/>
      <c r="W4599" s="443"/>
      <c r="X4599" s="443"/>
      <c r="Y4599" s="441"/>
      <c r="Z4599" s="445"/>
      <c r="AA4599" s="441"/>
      <c r="AB4599" s="443"/>
      <c r="AC4599" s="441"/>
      <c r="AD4599" s="444"/>
      <c r="AG4599" s="441"/>
      <c r="AH4599" s="441"/>
      <c r="AI4599" s="443"/>
      <c r="AL4599" s="441"/>
      <c r="AN4599" s="441"/>
      <c r="AO4599" s="443"/>
      <c r="AP4599" s="441"/>
      <c r="AQ4599" s="441"/>
      <c r="AR4599" s="441"/>
      <c r="AS4599" s="441"/>
      <c r="AT4599" s="441"/>
      <c r="AU4599" s="441"/>
      <c r="AV4599" s="443"/>
      <c r="AW4599" s="442"/>
      <c r="AY4599" s="441"/>
      <c r="BC4599" s="441"/>
      <c r="BD4599" s="441"/>
      <c r="BE4599" s="441"/>
      <c r="BF4599" s="441"/>
      <c r="BG4599" s="441"/>
      <c r="BH4599" s="441"/>
      <c r="BI4599" s="441"/>
      <c r="BJ4599" s="441"/>
      <c r="BK4599" s="441"/>
    </row>
    <row r="4600" spans="1:63" x14ac:dyDescent="0.25">
      <c r="A4600" s="443"/>
      <c r="B4600" s="438"/>
      <c r="C4600" s="441"/>
      <c r="D4600" s="441"/>
      <c r="E4600" s="441"/>
      <c r="I4600" s="442"/>
      <c r="Q4600" s="443"/>
      <c r="S4600" s="443"/>
      <c r="T4600" s="441"/>
      <c r="U4600" s="444"/>
      <c r="V4600" s="438"/>
      <c r="W4600" s="443"/>
      <c r="X4600" s="443"/>
      <c r="Y4600" s="441"/>
      <c r="Z4600" s="445"/>
      <c r="AA4600" s="441"/>
      <c r="AB4600" s="443"/>
      <c r="AC4600" s="441"/>
      <c r="AD4600" s="444"/>
      <c r="AG4600" s="441"/>
      <c r="AH4600" s="441"/>
      <c r="AI4600" s="443"/>
      <c r="AL4600" s="441"/>
      <c r="AN4600" s="441"/>
      <c r="AO4600" s="443"/>
      <c r="AP4600" s="441"/>
      <c r="AQ4600" s="441"/>
      <c r="AR4600" s="441"/>
      <c r="AS4600" s="441"/>
      <c r="AT4600" s="441"/>
      <c r="AU4600" s="441"/>
      <c r="AV4600" s="443"/>
      <c r="AW4600" s="442"/>
      <c r="AY4600" s="441"/>
      <c r="BC4600" s="441"/>
      <c r="BD4600" s="441"/>
      <c r="BE4600" s="441"/>
      <c r="BF4600" s="441"/>
      <c r="BG4600" s="441"/>
      <c r="BH4600" s="441"/>
      <c r="BI4600" s="441"/>
      <c r="BJ4600" s="441"/>
      <c r="BK4600" s="441"/>
    </row>
    <row r="4601" spans="1:63" x14ac:dyDescent="0.25">
      <c r="A4601" s="443"/>
      <c r="B4601" s="438"/>
      <c r="C4601" s="441"/>
      <c r="D4601" s="441"/>
      <c r="E4601" s="441"/>
      <c r="I4601" s="442"/>
      <c r="Q4601" s="443"/>
      <c r="S4601" s="443"/>
      <c r="T4601" s="441"/>
      <c r="U4601" s="444"/>
      <c r="V4601" s="438"/>
      <c r="W4601" s="443"/>
      <c r="X4601" s="443"/>
      <c r="Y4601" s="441"/>
      <c r="Z4601" s="445"/>
      <c r="AA4601" s="441"/>
      <c r="AB4601" s="443"/>
      <c r="AC4601" s="441"/>
      <c r="AD4601" s="444"/>
      <c r="AG4601" s="441"/>
      <c r="AH4601" s="441"/>
      <c r="AI4601" s="443"/>
      <c r="AL4601" s="441"/>
      <c r="AN4601" s="441"/>
      <c r="AO4601" s="443"/>
      <c r="AP4601" s="441"/>
      <c r="AQ4601" s="441"/>
      <c r="AR4601" s="441"/>
      <c r="AS4601" s="441"/>
      <c r="AT4601" s="441"/>
      <c r="AU4601" s="441"/>
      <c r="AV4601" s="443"/>
      <c r="AW4601" s="442"/>
      <c r="AY4601" s="441"/>
      <c r="BC4601" s="441"/>
      <c r="BD4601" s="441"/>
      <c r="BE4601" s="441"/>
      <c r="BF4601" s="441"/>
      <c r="BG4601" s="441"/>
      <c r="BH4601" s="441"/>
      <c r="BI4601" s="441"/>
      <c r="BJ4601" s="441"/>
      <c r="BK4601" s="441"/>
    </row>
    <row r="4602" spans="1:63" x14ac:dyDescent="0.25">
      <c r="A4602" s="443"/>
      <c r="B4602" s="438"/>
      <c r="C4602" s="441"/>
      <c r="D4602" s="441"/>
      <c r="E4602" s="441"/>
      <c r="I4602" s="442"/>
      <c r="Q4602" s="443"/>
      <c r="S4602" s="443"/>
      <c r="T4602" s="441"/>
      <c r="U4602" s="444"/>
      <c r="V4602" s="438"/>
      <c r="W4602" s="443"/>
      <c r="X4602" s="443"/>
      <c r="Y4602" s="441"/>
      <c r="Z4602" s="445"/>
      <c r="AA4602" s="441"/>
      <c r="AB4602" s="443"/>
      <c r="AC4602" s="441"/>
      <c r="AD4602" s="444"/>
      <c r="AG4602" s="441"/>
      <c r="AH4602" s="441"/>
      <c r="AI4602" s="443"/>
      <c r="AL4602" s="441"/>
      <c r="AN4602" s="441"/>
      <c r="AO4602" s="443"/>
      <c r="AP4602" s="441"/>
      <c r="AQ4602" s="441"/>
      <c r="AR4602" s="441"/>
      <c r="AS4602" s="441"/>
      <c r="AT4602" s="441"/>
      <c r="AU4602" s="441"/>
      <c r="AV4602" s="443"/>
      <c r="AW4602" s="442"/>
      <c r="AY4602" s="441"/>
      <c r="BC4602" s="441"/>
      <c r="BD4602" s="441"/>
      <c r="BE4602" s="441"/>
      <c r="BF4602" s="441"/>
      <c r="BG4602" s="441"/>
      <c r="BH4602" s="441"/>
      <c r="BI4602" s="441"/>
      <c r="BJ4602" s="441"/>
      <c r="BK4602" s="441"/>
    </row>
    <row r="4603" spans="1:63" x14ac:dyDescent="0.25">
      <c r="A4603" s="443"/>
      <c r="B4603" s="438"/>
      <c r="C4603" s="441"/>
      <c r="D4603" s="441"/>
      <c r="E4603" s="441"/>
      <c r="I4603" s="442"/>
      <c r="Q4603" s="443"/>
      <c r="S4603" s="443"/>
      <c r="T4603" s="441"/>
      <c r="U4603" s="444"/>
      <c r="V4603" s="438"/>
      <c r="W4603" s="443"/>
      <c r="X4603" s="443"/>
      <c r="Y4603" s="441"/>
      <c r="Z4603" s="445"/>
      <c r="AA4603" s="441"/>
      <c r="AB4603" s="443"/>
      <c r="AC4603" s="441"/>
      <c r="AD4603" s="444"/>
      <c r="AG4603" s="441"/>
      <c r="AH4603" s="441"/>
      <c r="AI4603" s="443"/>
      <c r="AL4603" s="441"/>
      <c r="AN4603" s="441"/>
      <c r="AO4603" s="443"/>
      <c r="AP4603" s="441"/>
      <c r="AQ4603" s="441"/>
      <c r="AR4603" s="441"/>
      <c r="AS4603" s="441"/>
      <c r="AT4603" s="441"/>
      <c r="AU4603" s="441"/>
      <c r="AV4603" s="443"/>
      <c r="AW4603" s="442"/>
      <c r="AY4603" s="441"/>
      <c r="BC4603" s="441"/>
      <c r="BD4603" s="441"/>
      <c r="BE4603" s="441"/>
      <c r="BF4603" s="441"/>
      <c r="BG4603" s="441"/>
      <c r="BH4603" s="441"/>
      <c r="BI4603" s="441"/>
      <c r="BJ4603" s="441"/>
      <c r="BK4603" s="441"/>
    </row>
    <row r="4604" spans="1:63" x14ac:dyDescent="0.25">
      <c r="A4604" s="443"/>
      <c r="B4604" s="438"/>
      <c r="C4604" s="441"/>
      <c r="D4604" s="441"/>
      <c r="E4604" s="441"/>
      <c r="I4604" s="442"/>
      <c r="Q4604" s="443"/>
      <c r="S4604" s="443"/>
      <c r="T4604" s="441"/>
      <c r="U4604" s="444"/>
      <c r="V4604" s="438"/>
      <c r="W4604" s="443"/>
      <c r="X4604" s="443"/>
      <c r="Y4604" s="441"/>
      <c r="Z4604" s="445"/>
      <c r="AA4604" s="441"/>
      <c r="AB4604" s="443"/>
      <c r="AC4604" s="441"/>
      <c r="AD4604" s="444"/>
      <c r="AG4604" s="441"/>
      <c r="AH4604" s="441"/>
      <c r="AI4604" s="443"/>
      <c r="AL4604" s="441"/>
      <c r="AN4604" s="441"/>
      <c r="AO4604" s="443"/>
      <c r="AP4604" s="441"/>
      <c r="AQ4604" s="441"/>
      <c r="AR4604" s="441"/>
      <c r="AS4604" s="441"/>
      <c r="AT4604" s="441"/>
      <c r="AU4604" s="441"/>
      <c r="AV4604" s="443"/>
      <c r="AW4604" s="442"/>
      <c r="AY4604" s="441"/>
      <c r="BC4604" s="441"/>
      <c r="BD4604" s="441"/>
      <c r="BE4604" s="441"/>
      <c r="BF4604" s="441"/>
      <c r="BG4604" s="441"/>
      <c r="BH4604" s="441"/>
      <c r="BI4604" s="441"/>
      <c r="BJ4604" s="441"/>
      <c r="BK4604" s="441"/>
    </row>
    <row r="4605" spans="1:63" x14ac:dyDescent="0.25">
      <c r="A4605" s="443"/>
      <c r="B4605" s="438"/>
      <c r="C4605" s="441"/>
      <c r="D4605" s="441"/>
      <c r="E4605" s="441"/>
      <c r="I4605" s="442"/>
      <c r="Q4605" s="443"/>
      <c r="S4605" s="443"/>
      <c r="T4605" s="441"/>
      <c r="U4605" s="444"/>
      <c r="V4605" s="438"/>
      <c r="W4605" s="443"/>
      <c r="X4605" s="443"/>
      <c r="Y4605" s="441"/>
      <c r="Z4605" s="445"/>
      <c r="AA4605" s="441"/>
      <c r="AB4605" s="443"/>
      <c r="AC4605" s="441"/>
      <c r="AD4605" s="444"/>
      <c r="AG4605" s="441"/>
      <c r="AH4605" s="441"/>
      <c r="AI4605" s="443"/>
      <c r="AL4605" s="441"/>
      <c r="AN4605" s="441"/>
      <c r="AO4605" s="443"/>
      <c r="AP4605" s="441"/>
      <c r="AQ4605" s="441"/>
      <c r="AR4605" s="441"/>
      <c r="AS4605" s="441"/>
      <c r="AT4605" s="441"/>
      <c r="AU4605" s="441"/>
      <c r="AV4605" s="443"/>
      <c r="AW4605" s="442"/>
      <c r="AY4605" s="441"/>
      <c r="BC4605" s="441"/>
      <c r="BD4605" s="441"/>
      <c r="BE4605" s="441"/>
      <c r="BF4605" s="441"/>
      <c r="BG4605" s="441"/>
      <c r="BH4605" s="441"/>
      <c r="BI4605" s="441"/>
      <c r="BJ4605" s="441"/>
      <c r="BK4605" s="441"/>
    </row>
    <row r="4606" spans="1:63" x14ac:dyDescent="0.25">
      <c r="A4606" s="443"/>
      <c r="B4606" s="438"/>
      <c r="C4606" s="441"/>
      <c r="D4606" s="441"/>
      <c r="E4606" s="441"/>
      <c r="I4606" s="442"/>
      <c r="Q4606" s="443"/>
      <c r="S4606" s="443"/>
      <c r="T4606" s="441"/>
      <c r="U4606" s="444"/>
      <c r="V4606" s="438"/>
      <c r="W4606" s="443"/>
      <c r="X4606" s="443"/>
      <c r="Y4606" s="441"/>
      <c r="Z4606" s="445"/>
      <c r="AA4606" s="441"/>
      <c r="AB4606" s="443"/>
      <c r="AC4606" s="441"/>
      <c r="AD4606" s="444"/>
      <c r="AG4606" s="441"/>
      <c r="AH4606" s="441"/>
      <c r="AI4606" s="443"/>
      <c r="AL4606" s="441"/>
      <c r="AN4606" s="441"/>
      <c r="AO4606" s="443"/>
      <c r="AP4606" s="441"/>
      <c r="AQ4606" s="441"/>
      <c r="AR4606" s="441"/>
      <c r="AS4606" s="441"/>
      <c r="AT4606" s="441"/>
      <c r="AU4606" s="441"/>
      <c r="AV4606" s="443"/>
      <c r="AW4606" s="442"/>
      <c r="AY4606" s="441"/>
      <c r="BC4606" s="441"/>
      <c r="BD4606" s="441"/>
      <c r="BE4606" s="441"/>
      <c r="BF4606" s="441"/>
      <c r="BG4606" s="441"/>
      <c r="BH4606" s="441"/>
      <c r="BI4606" s="441"/>
      <c r="BJ4606" s="441"/>
      <c r="BK4606" s="441"/>
    </row>
    <row r="4607" spans="1:63" x14ac:dyDescent="0.25">
      <c r="A4607" s="443"/>
      <c r="B4607" s="438"/>
      <c r="C4607" s="441"/>
      <c r="D4607" s="441"/>
      <c r="E4607" s="441"/>
      <c r="I4607" s="442"/>
      <c r="Q4607" s="443"/>
      <c r="S4607" s="443"/>
      <c r="T4607" s="441"/>
      <c r="U4607" s="444"/>
      <c r="V4607" s="438"/>
      <c r="W4607" s="443"/>
      <c r="X4607" s="443"/>
      <c r="Y4607" s="441"/>
      <c r="Z4607" s="445"/>
      <c r="AA4607" s="441"/>
      <c r="AB4607" s="443"/>
      <c r="AC4607" s="441"/>
      <c r="AD4607" s="444"/>
      <c r="AG4607" s="441"/>
      <c r="AH4607" s="441"/>
      <c r="AI4607" s="443"/>
      <c r="AL4607" s="441"/>
      <c r="AN4607" s="441"/>
      <c r="AO4607" s="443"/>
      <c r="AP4607" s="441"/>
      <c r="AQ4607" s="441"/>
      <c r="AR4607" s="441"/>
      <c r="AS4607" s="441"/>
      <c r="AT4607" s="441"/>
      <c r="AU4607" s="441"/>
      <c r="AV4607" s="443"/>
      <c r="AW4607" s="442"/>
      <c r="AY4607" s="441"/>
      <c r="BC4607" s="441"/>
      <c r="BD4607" s="441"/>
      <c r="BE4607" s="441"/>
      <c r="BF4607" s="441"/>
      <c r="BG4607" s="441"/>
      <c r="BH4607" s="441"/>
      <c r="BI4607" s="441"/>
      <c r="BJ4607" s="441"/>
      <c r="BK4607" s="441"/>
    </row>
    <row r="4608" spans="1:63" x14ac:dyDescent="0.25">
      <c r="A4608" s="443"/>
      <c r="B4608" s="438"/>
      <c r="C4608" s="441"/>
      <c r="D4608" s="441"/>
      <c r="E4608" s="441"/>
      <c r="I4608" s="442"/>
      <c r="Q4608" s="443"/>
      <c r="S4608" s="443"/>
      <c r="T4608" s="441"/>
      <c r="U4608" s="444"/>
      <c r="V4608" s="438"/>
      <c r="W4608" s="443"/>
      <c r="X4608" s="443"/>
      <c r="Y4608" s="441"/>
      <c r="Z4608" s="445"/>
      <c r="AA4608" s="441"/>
      <c r="AB4608" s="443"/>
      <c r="AC4608" s="441"/>
      <c r="AD4608" s="444"/>
      <c r="AG4608" s="441"/>
      <c r="AH4608" s="441"/>
      <c r="AI4608" s="443"/>
      <c r="AL4608" s="441"/>
      <c r="AN4608" s="441"/>
      <c r="AO4608" s="443"/>
      <c r="AP4608" s="441"/>
      <c r="AQ4608" s="441"/>
      <c r="AR4608" s="441"/>
      <c r="AS4608" s="441"/>
      <c r="AT4608" s="441"/>
      <c r="AU4608" s="441"/>
      <c r="AV4608" s="443"/>
      <c r="AW4608" s="442"/>
      <c r="AY4608" s="441"/>
      <c r="BC4608" s="441"/>
      <c r="BD4608" s="441"/>
      <c r="BE4608" s="441"/>
      <c r="BF4608" s="441"/>
      <c r="BG4608" s="441"/>
      <c r="BH4608" s="441"/>
      <c r="BI4608" s="441"/>
      <c r="BJ4608" s="441"/>
      <c r="BK4608" s="441"/>
    </row>
    <row r="4609" spans="1:63" x14ac:dyDescent="0.25">
      <c r="A4609" s="443"/>
      <c r="B4609" s="438"/>
      <c r="C4609" s="441"/>
      <c r="D4609" s="441"/>
      <c r="E4609" s="441"/>
      <c r="I4609" s="442"/>
      <c r="Q4609" s="443"/>
      <c r="S4609" s="443"/>
      <c r="T4609" s="441"/>
      <c r="U4609" s="444"/>
      <c r="V4609" s="438"/>
      <c r="W4609" s="443"/>
      <c r="X4609" s="443"/>
      <c r="Y4609" s="441"/>
      <c r="Z4609" s="445"/>
      <c r="AA4609" s="441"/>
      <c r="AB4609" s="443"/>
      <c r="AC4609" s="441"/>
      <c r="AD4609" s="444"/>
      <c r="AG4609" s="441"/>
      <c r="AH4609" s="441"/>
      <c r="AI4609" s="443"/>
      <c r="AL4609" s="441"/>
      <c r="AN4609" s="441"/>
      <c r="AO4609" s="443"/>
      <c r="AP4609" s="441"/>
      <c r="AQ4609" s="441"/>
      <c r="AR4609" s="441"/>
      <c r="AS4609" s="441"/>
      <c r="AT4609" s="441"/>
      <c r="AU4609" s="441"/>
      <c r="AV4609" s="443"/>
      <c r="AW4609" s="442"/>
      <c r="AY4609" s="441"/>
      <c r="BC4609" s="441"/>
      <c r="BD4609" s="441"/>
      <c r="BE4609" s="441"/>
      <c r="BF4609" s="441"/>
      <c r="BG4609" s="441"/>
      <c r="BH4609" s="441"/>
      <c r="BI4609" s="441"/>
      <c r="BJ4609" s="441"/>
      <c r="BK4609" s="441"/>
    </row>
    <row r="4610" spans="1:63" x14ac:dyDescent="0.25">
      <c r="A4610" s="443"/>
      <c r="B4610" s="438"/>
      <c r="C4610" s="441"/>
      <c r="D4610" s="441"/>
      <c r="E4610" s="441"/>
      <c r="I4610" s="442"/>
      <c r="Q4610" s="443"/>
      <c r="S4610" s="443"/>
      <c r="T4610" s="441"/>
      <c r="U4610" s="444"/>
      <c r="V4610" s="438"/>
      <c r="W4610" s="443"/>
      <c r="X4610" s="443"/>
      <c r="Y4610" s="441"/>
      <c r="Z4610" s="445"/>
      <c r="AA4610" s="441"/>
      <c r="AB4610" s="443"/>
      <c r="AC4610" s="441"/>
      <c r="AD4610" s="444"/>
      <c r="AG4610" s="441"/>
      <c r="AH4610" s="441"/>
      <c r="AI4610" s="443"/>
      <c r="AL4610" s="441"/>
      <c r="AN4610" s="441"/>
      <c r="AO4610" s="443"/>
      <c r="AP4610" s="441"/>
      <c r="AQ4610" s="441"/>
      <c r="AR4610" s="441"/>
      <c r="AS4610" s="441"/>
      <c r="AT4610" s="441"/>
      <c r="AU4610" s="441"/>
      <c r="AV4610" s="443"/>
      <c r="AW4610" s="442"/>
      <c r="AY4610" s="441"/>
      <c r="BC4610" s="441"/>
      <c r="BD4610" s="441"/>
      <c r="BE4610" s="441"/>
      <c r="BF4610" s="441"/>
      <c r="BG4610" s="441"/>
      <c r="BH4610" s="441"/>
      <c r="BI4610" s="441"/>
      <c r="BJ4610" s="441"/>
      <c r="BK4610" s="441"/>
    </row>
    <row r="4611" spans="1:63" x14ac:dyDescent="0.25">
      <c r="A4611" s="443"/>
      <c r="B4611" s="438"/>
      <c r="C4611" s="441"/>
      <c r="D4611" s="441"/>
      <c r="E4611" s="441"/>
      <c r="I4611" s="442"/>
      <c r="Q4611" s="443"/>
      <c r="S4611" s="443"/>
      <c r="T4611" s="441"/>
      <c r="U4611" s="444"/>
      <c r="V4611" s="438"/>
      <c r="W4611" s="443"/>
      <c r="X4611" s="443"/>
      <c r="Y4611" s="441"/>
      <c r="Z4611" s="445"/>
      <c r="AA4611" s="441"/>
      <c r="AB4611" s="443"/>
      <c r="AC4611" s="441"/>
      <c r="AD4611" s="444"/>
      <c r="AG4611" s="441"/>
      <c r="AH4611" s="441"/>
      <c r="AI4611" s="443"/>
      <c r="AL4611" s="441"/>
      <c r="AN4611" s="441"/>
      <c r="AO4611" s="443"/>
      <c r="AP4611" s="441"/>
      <c r="AQ4611" s="441"/>
      <c r="AR4611" s="441"/>
      <c r="AS4611" s="441"/>
      <c r="AT4611" s="441"/>
      <c r="AU4611" s="441"/>
      <c r="AV4611" s="443"/>
      <c r="AW4611" s="442"/>
      <c r="AY4611" s="441"/>
      <c r="BC4611" s="441"/>
      <c r="BD4611" s="441"/>
      <c r="BE4611" s="441"/>
      <c r="BF4611" s="441"/>
      <c r="BG4611" s="441"/>
      <c r="BH4611" s="441"/>
      <c r="BI4611" s="441"/>
      <c r="BJ4611" s="441"/>
      <c r="BK4611" s="441"/>
    </row>
    <row r="4612" spans="1:63" x14ac:dyDescent="0.25">
      <c r="A4612" s="443"/>
      <c r="B4612" s="438"/>
      <c r="C4612" s="441"/>
      <c r="D4612" s="441"/>
      <c r="E4612" s="441"/>
      <c r="I4612" s="442"/>
      <c r="Q4612" s="443"/>
      <c r="S4612" s="443"/>
      <c r="T4612" s="441"/>
      <c r="U4612" s="444"/>
      <c r="V4612" s="438"/>
      <c r="W4612" s="443"/>
      <c r="X4612" s="443"/>
      <c r="Y4612" s="441"/>
      <c r="Z4612" s="445"/>
      <c r="AA4612" s="441"/>
      <c r="AB4612" s="443"/>
      <c r="AC4612" s="441"/>
      <c r="AD4612" s="444"/>
      <c r="AG4612" s="441"/>
      <c r="AH4612" s="441"/>
      <c r="AI4612" s="443"/>
      <c r="AL4612" s="441"/>
      <c r="AN4612" s="441"/>
      <c r="AO4612" s="443"/>
      <c r="AP4612" s="441"/>
      <c r="AQ4612" s="441"/>
      <c r="AR4612" s="441"/>
      <c r="AS4612" s="441"/>
      <c r="AT4612" s="441"/>
      <c r="AU4612" s="441"/>
      <c r="AV4612" s="443"/>
      <c r="AW4612" s="442"/>
      <c r="AY4612" s="441"/>
      <c r="BC4612" s="441"/>
      <c r="BD4612" s="441"/>
      <c r="BE4612" s="441"/>
      <c r="BF4612" s="441"/>
      <c r="BG4612" s="441"/>
      <c r="BH4612" s="441"/>
      <c r="BI4612" s="441"/>
      <c r="BJ4612" s="441"/>
      <c r="BK4612" s="441"/>
    </row>
    <row r="4613" spans="1:63" x14ac:dyDescent="0.25">
      <c r="A4613" s="443"/>
      <c r="B4613" s="438"/>
      <c r="C4613" s="441"/>
      <c r="D4613" s="441"/>
      <c r="E4613" s="441"/>
      <c r="I4613" s="442"/>
      <c r="Q4613" s="443"/>
      <c r="S4613" s="443"/>
      <c r="T4613" s="441"/>
      <c r="U4613" s="444"/>
      <c r="V4613" s="438"/>
      <c r="W4613" s="443"/>
      <c r="X4613" s="443"/>
      <c r="Y4613" s="441"/>
      <c r="Z4613" s="445"/>
      <c r="AA4613" s="441"/>
      <c r="AB4613" s="443"/>
      <c r="AC4613" s="441"/>
      <c r="AD4613" s="444"/>
      <c r="AG4613" s="441"/>
      <c r="AH4613" s="441"/>
      <c r="AI4613" s="443"/>
      <c r="AL4613" s="441"/>
      <c r="AN4613" s="441"/>
      <c r="AO4613" s="443"/>
      <c r="AP4613" s="441"/>
      <c r="AQ4613" s="441"/>
      <c r="AR4613" s="441"/>
      <c r="AS4613" s="441"/>
      <c r="AT4613" s="441"/>
      <c r="AU4613" s="441"/>
      <c r="AV4613" s="443"/>
      <c r="AW4613" s="442"/>
      <c r="AY4613" s="441"/>
      <c r="BC4613" s="441"/>
      <c r="BD4613" s="441"/>
      <c r="BE4613" s="441"/>
      <c r="BF4613" s="441"/>
      <c r="BG4613" s="441"/>
      <c r="BH4613" s="441"/>
      <c r="BI4613" s="441"/>
      <c r="BJ4613" s="441"/>
      <c r="BK4613" s="441"/>
    </row>
    <row r="4614" spans="1:63" x14ac:dyDescent="0.25">
      <c r="A4614" s="443"/>
      <c r="B4614" s="438"/>
      <c r="C4614" s="441"/>
      <c r="D4614" s="441"/>
      <c r="E4614" s="441"/>
      <c r="I4614" s="442"/>
      <c r="Q4614" s="443"/>
      <c r="S4614" s="443"/>
      <c r="T4614" s="441"/>
      <c r="U4614" s="444"/>
      <c r="V4614" s="438"/>
      <c r="W4614" s="443"/>
      <c r="X4614" s="443"/>
      <c r="Y4614" s="441"/>
      <c r="Z4614" s="445"/>
      <c r="AA4614" s="441"/>
      <c r="AB4614" s="443"/>
      <c r="AC4614" s="441"/>
      <c r="AD4614" s="444"/>
      <c r="AG4614" s="441"/>
      <c r="AH4614" s="441"/>
      <c r="AI4614" s="443"/>
      <c r="AL4614" s="441"/>
      <c r="AN4614" s="441"/>
      <c r="AO4614" s="443"/>
      <c r="AP4614" s="441"/>
      <c r="AQ4614" s="441"/>
      <c r="AR4614" s="441"/>
      <c r="AS4614" s="441"/>
      <c r="AT4614" s="441"/>
      <c r="AU4614" s="441"/>
      <c r="AV4614" s="443"/>
      <c r="AW4614" s="442"/>
      <c r="AY4614" s="441"/>
      <c r="BC4614" s="441"/>
      <c r="BD4614" s="441"/>
      <c r="BE4614" s="441"/>
      <c r="BF4614" s="441"/>
      <c r="BG4614" s="441"/>
      <c r="BH4614" s="441"/>
      <c r="BI4614" s="441"/>
      <c r="BJ4614" s="441"/>
      <c r="BK4614" s="441"/>
    </row>
    <row r="4615" spans="1:63" x14ac:dyDescent="0.25">
      <c r="A4615" s="443"/>
      <c r="B4615" s="438"/>
      <c r="C4615" s="441"/>
      <c r="D4615" s="441"/>
      <c r="E4615" s="441"/>
      <c r="I4615" s="442"/>
      <c r="Q4615" s="443"/>
      <c r="S4615" s="443"/>
      <c r="T4615" s="441"/>
      <c r="U4615" s="444"/>
      <c r="V4615" s="438"/>
      <c r="W4615" s="443"/>
      <c r="X4615" s="443"/>
      <c r="Y4615" s="441"/>
      <c r="Z4615" s="445"/>
      <c r="AA4615" s="441"/>
      <c r="AB4615" s="443"/>
      <c r="AC4615" s="441"/>
      <c r="AD4615" s="444"/>
      <c r="AG4615" s="441"/>
      <c r="AH4615" s="441"/>
      <c r="AI4615" s="443"/>
      <c r="AL4615" s="441"/>
      <c r="AN4615" s="441"/>
      <c r="AO4615" s="443"/>
      <c r="AP4615" s="441"/>
      <c r="AQ4615" s="441"/>
      <c r="AR4615" s="441"/>
      <c r="AS4615" s="441"/>
      <c r="AT4615" s="441"/>
      <c r="AU4615" s="441"/>
      <c r="AV4615" s="443"/>
      <c r="AW4615" s="442"/>
      <c r="AY4615" s="441"/>
      <c r="BC4615" s="441"/>
      <c r="BD4615" s="441"/>
      <c r="BE4615" s="441"/>
      <c r="BF4615" s="441"/>
      <c r="BG4615" s="441"/>
      <c r="BH4615" s="441"/>
      <c r="BI4615" s="441"/>
      <c r="BJ4615" s="441"/>
      <c r="BK4615" s="441"/>
    </row>
    <row r="4616" spans="1:63" x14ac:dyDescent="0.25">
      <c r="A4616" s="443"/>
      <c r="B4616" s="438"/>
      <c r="C4616" s="441"/>
      <c r="D4616" s="441"/>
      <c r="E4616" s="441"/>
      <c r="I4616" s="442"/>
      <c r="Q4616" s="443"/>
      <c r="S4616" s="443"/>
      <c r="T4616" s="441"/>
      <c r="U4616" s="444"/>
      <c r="V4616" s="438"/>
      <c r="W4616" s="443"/>
      <c r="X4616" s="443"/>
      <c r="Y4616" s="441"/>
      <c r="Z4616" s="445"/>
      <c r="AA4616" s="441"/>
      <c r="AB4616" s="443"/>
      <c r="AC4616" s="441"/>
      <c r="AD4616" s="444"/>
      <c r="AG4616" s="441"/>
      <c r="AH4616" s="441"/>
      <c r="AI4616" s="443"/>
      <c r="AL4616" s="441"/>
      <c r="AN4616" s="441"/>
      <c r="AO4616" s="443"/>
      <c r="AP4616" s="441"/>
      <c r="AQ4616" s="441"/>
      <c r="AR4616" s="441"/>
      <c r="AS4616" s="441"/>
      <c r="AT4616" s="441"/>
      <c r="AU4616" s="441"/>
      <c r="AV4616" s="443"/>
      <c r="AW4616" s="442"/>
      <c r="AY4616" s="441"/>
      <c r="BC4616" s="441"/>
      <c r="BD4616" s="441"/>
      <c r="BE4616" s="441"/>
      <c r="BF4616" s="441"/>
      <c r="BG4616" s="441"/>
      <c r="BH4616" s="441"/>
      <c r="BI4616" s="441"/>
      <c r="BJ4616" s="441"/>
      <c r="BK4616" s="441"/>
    </row>
    <row r="4617" spans="1:63" x14ac:dyDescent="0.25">
      <c r="A4617" s="443"/>
      <c r="B4617" s="438"/>
      <c r="C4617" s="441"/>
      <c r="D4617" s="441"/>
      <c r="E4617" s="441"/>
      <c r="I4617" s="442"/>
      <c r="Q4617" s="443"/>
      <c r="S4617" s="443"/>
      <c r="T4617" s="441"/>
      <c r="U4617" s="444"/>
      <c r="V4617" s="438"/>
      <c r="W4617" s="443"/>
      <c r="X4617" s="443"/>
      <c r="Y4617" s="441"/>
      <c r="Z4617" s="445"/>
      <c r="AA4617" s="441"/>
      <c r="AB4617" s="443"/>
      <c r="AC4617" s="441"/>
      <c r="AD4617" s="444"/>
      <c r="AG4617" s="441"/>
      <c r="AH4617" s="441"/>
      <c r="AI4617" s="443"/>
      <c r="AL4617" s="441"/>
      <c r="AN4617" s="441"/>
      <c r="AO4617" s="443"/>
      <c r="AP4617" s="441"/>
      <c r="AQ4617" s="441"/>
      <c r="AR4617" s="441"/>
      <c r="AS4617" s="441"/>
      <c r="AT4617" s="441"/>
      <c r="AU4617" s="441"/>
      <c r="AV4617" s="443"/>
      <c r="AW4617" s="442"/>
      <c r="AY4617" s="441"/>
      <c r="BC4617" s="441"/>
      <c r="BD4617" s="441"/>
      <c r="BE4617" s="441"/>
      <c r="BF4617" s="441"/>
      <c r="BG4617" s="441"/>
      <c r="BH4617" s="441"/>
      <c r="BI4617" s="441"/>
      <c r="BJ4617" s="441"/>
      <c r="BK4617" s="441"/>
    </row>
    <row r="4618" spans="1:63" x14ac:dyDescent="0.25">
      <c r="A4618" s="443"/>
      <c r="B4618" s="438"/>
      <c r="C4618" s="441"/>
      <c r="D4618" s="441"/>
      <c r="E4618" s="441"/>
      <c r="I4618" s="442"/>
      <c r="Q4618" s="443"/>
      <c r="S4618" s="443"/>
      <c r="T4618" s="441"/>
      <c r="U4618" s="444"/>
      <c r="V4618" s="438"/>
      <c r="W4618" s="443"/>
      <c r="X4618" s="443"/>
      <c r="Y4618" s="441"/>
      <c r="Z4618" s="445"/>
      <c r="AA4618" s="441"/>
      <c r="AB4618" s="443"/>
      <c r="AC4618" s="441"/>
      <c r="AD4618" s="444"/>
      <c r="AG4618" s="441"/>
      <c r="AH4618" s="441"/>
      <c r="AI4618" s="443"/>
      <c r="AL4618" s="441"/>
      <c r="AN4618" s="441"/>
      <c r="AO4618" s="443"/>
      <c r="AP4618" s="441"/>
      <c r="AQ4618" s="441"/>
      <c r="AR4618" s="441"/>
      <c r="AS4618" s="441"/>
      <c r="AT4618" s="441"/>
      <c r="AU4618" s="441"/>
      <c r="AV4618" s="443"/>
      <c r="AW4618" s="442"/>
      <c r="AY4618" s="441"/>
      <c r="BC4618" s="441"/>
      <c r="BD4618" s="441"/>
      <c r="BE4618" s="441"/>
      <c r="BF4618" s="441"/>
      <c r="BG4618" s="441"/>
      <c r="BH4618" s="441"/>
      <c r="BI4618" s="441"/>
      <c r="BJ4618" s="441"/>
      <c r="BK4618" s="441"/>
    </row>
    <row r="4619" spans="1:63" x14ac:dyDescent="0.25">
      <c r="A4619" s="443"/>
      <c r="B4619" s="438"/>
      <c r="C4619" s="441"/>
      <c r="D4619" s="441"/>
      <c r="E4619" s="441"/>
      <c r="I4619" s="442"/>
      <c r="Q4619" s="443"/>
      <c r="S4619" s="443"/>
      <c r="T4619" s="441"/>
      <c r="U4619" s="444"/>
      <c r="V4619" s="438"/>
      <c r="W4619" s="443"/>
      <c r="X4619" s="443"/>
      <c r="Y4619" s="441"/>
      <c r="Z4619" s="445"/>
      <c r="AA4619" s="441"/>
      <c r="AB4619" s="443"/>
      <c r="AC4619" s="441"/>
      <c r="AD4619" s="444"/>
      <c r="AG4619" s="441"/>
      <c r="AH4619" s="441"/>
      <c r="AI4619" s="443"/>
      <c r="AL4619" s="441"/>
      <c r="AN4619" s="441"/>
      <c r="AO4619" s="443"/>
      <c r="AP4619" s="441"/>
      <c r="AQ4619" s="441"/>
      <c r="AR4619" s="441"/>
      <c r="AS4619" s="441"/>
      <c r="AT4619" s="441"/>
      <c r="AU4619" s="441"/>
      <c r="AV4619" s="443"/>
      <c r="AW4619" s="442"/>
      <c r="AY4619" s="441"/>
      <c r="BC4619" s="441"/>
      <c r="BD4619" s="441"/>
      <c r="BE4619" s="441"/>
      <c r="BF4619" s="441"/>
      <c r="BG4619" s="441"/>
      <c r="BH4619" s="441"/>
      <c r="BI4619" s="441"/>
      <c r="BJ4619" s="441"/>
      <c r="BK4619" s="441"/>
    </row>
    <row r="4620" spans="1:63" x14ac:dyDescent="0.25">
      <c r="A4620" s="443"/>
      <c r="B4620" s="438"/>
      <c r="C4620" s="441"/>
      <c r="D4620" s="441"/>
      <c r="E4620" s="441"/>
      <c r="I4620" s="442"/>
      <c r="Q4620" s="443"/>
      <c r="S4620" s="443"/>
      <c r="T4620" s="441"/>
      <c r="U4620" s="444"/>
      <c r="V4620" s="438"/>
      <c r="W4620" s="443"/>
      <c r="X4620" s="443"/>
      <c r="Y4620" s="441"/>
      <c r="Z4620" s="445"/>
      <c r="AA4620" s="441"/>
      <c r="AB4620" s="443"/>
      <c r="AC4620" s="441"/>
      <c r="AD4620" s="444"/>
      <c r="AG4620" s="441"/>
      <c r="AH4620" s="441"/>
      <c r="AI4620" s="443"/>
      <c r="AL4620" s="441"/>
      <c r="AN4620" s="441"/>
      <c r="AO4620" s="443"/>
      <c r="AP4620" s="441"/>
      <c r="AQ4620" s="441"/>
      <c r="AR4620" s="441"/>
      <c r="AS4620" s="441"/>
      <c r="AT4620" s="441"/>
      <c r="AU4620" s="441"/>
      <c r="AV4620" s="443"/>
      <c r="AW4620" s="442"/>
      <c r="AY4620" s="441"/>
      <c r="BC4620" s="441"/>
      <c r="BD4620" s="441"/>
      <c r="BE4620" s="441"/>
      <c r="BF4620" s="441"/>
      <c r="BG4620" s="441"/>
      <c r="BH4620" s="441"/>
      <c r="BI4620" s="441"/>
      <c r="BJ4620" s="441"/>
      <c r="BK4620" s="441"/>
    </row>
    <row r="4621" spans="1:63" x14ac:dyDescent="0.25">
      <c r="A4621" s="443"/>
      <c r="B4621" s="438"/>
      <c r="C4621" s="441"/>
      <c r="D4621" s="441"/>
      <c r="E4621" s="441"/>
      <c r="I4621" s="442"/>
      <c r="Q4621" s="443"/>
      <c r="S4621" s="443"/>
      <c r="T4621" s="441"/>
      <c r="U4621" s="444"/>
      <c r="V4621" s="438"/>
      <c r="W4621" s="443"/>
      <c r="X4621" s="443"/>
      <c r="Y4621" s="441"/>
      <c r="Z4621" s="445"/>
      <c r="AA4621" s="441"/>
      <c r="AB4621" s="443"/>
      <c r="AC4621" s="441"/>
      <c r="AD4621" s="444"/>
      <c r="AG4621" s="441"/>
      <c r="AH4621" s="441"/>
      <c r="AI4621" s="443"/>
      <c r="AL4621" s="441"/>
      <c r="AN4621" s="441"/>
      <c r="AO4621" s="443"/>
      <c r="AP4621" s="441"/>
      <c r="AQ4621" s="441"/>
      <c r="AR4621" s="441"/>
      <c r="AS4621" s="441"/>
      <c r="AT4621" s="441"/>
      <c r="AU4621" s="441"/>
      <c r="AV4621" s="443"/>
      <c r="AW4621" s="442"/>
      <c r="AY4621" s="441"/>
      <c r="BC4621" s="441"/>
      <c r="BD4621" s="441"/>
      <c r="BE4621" s="441"/>
      <c r="BF4621" s="441"/>
      <c r="BG4621" s="441"/>
      <c r="BH4621" s="441"/>
      <c r="BI4621" s="441"/>
      <c r="BJ4621" s="441"/>
      <c r="BK4621" s="441"/>
    </row>
    <row r="4622" spans="1:63" x14ac:dyDescent="0.25">
      <c r="A4622" s="443"/>
      <c r="B4622" s="438"/>
      <c r="C4622" s="441"/>
      <c r="D4622" s="441"/>
      <c r="E4622" s="441"/>
      <c r="I4622" s="442"/>
      <c r="Q4622" s="443"/>
      <c r="S4622" s="443"/>
      <c r="T4622" s="441"/>
      <c r="U4622" s="444"/>
      <c r="V4622" s="438"/>
      <c r="W4622" s="443"/>
      <c r="X4622" s="443"/>
      <c r="Y4622" s="441"/>
      <c r="Z4622" s="445"/>
      <c r="AA4622" s="441"/>
      <c r="AB4622" s="443"/>
      <c r="AC4622" s="441"/>
      <c r="AD4622" s="444"/>
      <c r="AG4622" s="441"/>
      <c r="AH4622" s="441"/>
      <c r="AI4622" s="443"/>
      <c r="AL4622" s="441"/>
      <c r="AN4622" s="441"/>
      <c r="AO4622" s="443"/>
      <c r="AP4622" s="441"/>
      <c r="AQ4622" s="441"/>
      <c r="AR4622" s="441"/>
      <c r="AS4622" s="441"/>
      <c r="AT4622" s="441"/>
      <c r="AU4622" s="441"/>
      <c r="AV4622" s="443"/>
      <c r="AW4622" s="442"/>
      <c r="AY4622" s="441"/>
      <c r="BC4622" s="441"/>
      <c r="BD4622" s="441"/>
      <c r="BE4622" s="441"/>
      <c r="BF4622" s="441"/>
      <c r="BG4622" s="441"/>
      <c r="BH4622" s="441"/>
      <c r="BI4622" s="441"/>
      <c r="BJ4622" s="441"/>
      <c r="BK4622" s="441"/>
    </row>
    <row r="4623" spans="1:63" x14ac:dyDescent="0.25">
      <c r="A4623" s="443"/>
      <c r="B4623" s="438"/>
      <c r="C4623" s="441"/>
      <c r="D4623" s="441"/>
      <c r="E4623" s="441"/>
      <c r="I4623" s="442"/>
      <c r="Q4623" s="443"/>
      <c r="S4623" s="443"/>
      <c r="T4623" s="441"/>
      <c r="U4623" s="444"/>
      <c r="V4623" s="438"/>
      <c r="W4623" s="443"/>
      <c r="X4623" s="443"/>
      <c r="Y4623" s="441"/>
      <c r="Z4623" s="445"/>
      <c r="AA4623" s="441"/>
      <c r="AB4623" s="443"/>
      <c r="AC4623" s="441"/>
      <c r="AD4623" s="444"/>
      <c r="AG4623" s="441"/>
      <c r="AH4623" s="441"/>
      <c r="AI4623" s="443"/>
      <c r="AL4623" s="441"/>
      <c r="AN4623" s="441"/>
      <c r="AO4623" s="443"/>
      <c r="AP4623" s="441"/>
      <c r="AQ4623" s="441"/>
      <c r="AR4623" s="441"/>
      <c r="AS4623" s="441"/>
      <c r="AT4623" s="441"/>
      <c r="AU4623" s="441"/>
      <c r="AV4623" s="443"/>
      <c r="AW4623" s="442"/>
      <c r="AY4623" s="441"/>
      <c r="BC4623" s="441"/>
      <c r="BD4623" s="441"/>
      <c r="BE4623" s="441"/>
      <c r="BF4623" s="441"/>
      <c r="BG4623" s="441"/>
      <c r="BH4623" s="441"/>
      <c r="BI4623" s="441"/>
      <c r="BJ4623" s="441"/>
      <c r="BK4623" s="441"/>
    </row>
    <row r="4624" spans="1:63" x14ac:dyDescent="0.25">
      <c r="A4624" s="443"/>
      <c r="B4624" s="438"/>
      <c r="C4624" s="441"/>
      <c r="D4624" s="441"/>
      <c r="E4624" s="441"/>
      <c r="I4624" s="442"/>
      <c r="Q4624" s="443"/>
      <c r="S4624" s="443"/>
      <c r="T4624" s="441"/>
      <c r="U4624" s="444"/>
      <c r="V4624" s="438"/>
      <c r="W4624" s="443"/>
      <c r="X4624" s="443"/>
      <c r="Y4624" s="441"/>
      <c r="Z4624" s="445"/>
      <c r="AA4624" s="441"/>
      <c r="AB4624" s="443"/>
      <c r="AC4624" s="441"/>
      <c r="AD4624" s="444"/>
      <c r="AG4624" s="441"/>
      <c r="AH4624" s="441"/>
      <c r="AI4624" s="443"/>
      <c r="AL4624" s="441"/>
      <c r="AN4624" s="441"/>
      <c r="AO4624" s="443"/>
      <c r="AP4624" s="441"/>
      <c r="AQ4624" s="441"/>
      <c r="AR4624" s="441"/>
      <c r="AS4624" s="441"/>
      <c r="AT4624" s="441"/>
      <c r="AU4624" s="441"/>
      <c r="AV4624" s="443"/>
      <c r="AW4624" s="442"/>
      <c r="AY4624" s="441"/>
      <c r="BC4624" s="441"/>
      <c r="BD4624" s="441"/>
      <c r="BE4624" s="441"/>
      <c r="BF4624" s="441"/>
      <c r="BG4624" s="441"/>
      <c r="BH4624" s="441"/>
      <c r="BI4624" s="441"/>
      <c r="BJ4624" s="441"/>
      <c r="BK4624" s="441"/>
    </row>
    <row r="4625" spans="1:63" x14ac:dyDescent="0.25">
      <c r="A4625" s="443"/>
      <c r="B4625" s="438"/>
      <c r="C4625" s="441"/>
      <c r="D4625" s="441"/>
      <c r="E4625" s="441"/>
      <c r="I4625" s="442"/>
      <c r="Q4625" s="443"/>
      <c r="S4625" s="443"/>
      <c r="T4625" s="441"/>
      <c r="U4625" s="444"/>
      <c r="V4625" s="438"/>
      <c r="W4625" s="443"/>
      <c r="X4625" s="443"/>
      <c r="Y4625" s="441"/>
      <c r="Z4625" s="445"/>
      <c r="AA4625" s="441"/>
      <c r="AB4625" s="443"/>
      <c r="AC4625" s="441"/>
      <c r="AD4625" s="444"/>
      <c r="AG4625" s="441"/>
      <c r="AH4625" s="441"/>
      <c r="AI4625" s="443"/>
      <c r="AL4625" s="441"/>
      <c r="AN4625" s="441"/>
      <c r="AO4625" s="443"/>
      <c r="AP4625" s="441"/>
      <c r="AQ4625" s="441"/>
      <c r="AR4625" s="441"/>
      <c r="AS4625" s="441"/>
      <c r="AT4625" s="441"/>
      <c r="AU4625" s="441"/>
      <c r="AV4625" s="443"/>
      <c r="AW4625" s="442"/>
      <c r="AY4625" s="441"/>
      <c r="BC4625" s="441"/>
      <c r="BD4625" s="441"/>
      <c r="BE4625" s="441"/>
      <c r="BF4625" s="441"/>
      <c r="BG4625" s="441"/>
      <c r="BH4625" s="441"/>
      <c r="BI4625" s="441"/>
      <c r="BJ4625" s="441"/>
      <c r="BK4625" s="441"/>
    </row>
    <row r="4626" spans="1:63" x14ac:dyDescent="0.25">
      <c r="A4626" s="443"/>
      <c r="B4626" s="438"/>
      <c r="C4626" s="441"/>
      <c r="D4626" s="441"/>
      <c r="E4626" s="441"/>
      <c r="I4626" s="442"/>
      <c r="Q4626" s="443"/>
      <c r="S4626" s="443"/>
      <c r="T4626" s="441"/>
      <c r="U4626" s="444"/>
      <c r="V4626" s="438"/>
      <c r="W4626" s="443"/>
      <c r="X4626" s="443"/>
      <c r="Y4626" s="441"/>
      <c r="Z4626" s="445"/>
      <c r="AA4626" s="441"/>
      <c r="AB4626" s="443"/>
      <c r="AC4626" s="441"/>
      <c r="AD4626" s="444"/>
      <c r="AG4626" s="441"/>
      <c r="AH4626" s="441"/>
      <c r="AI4626" s="443"/>
      <c r="AL4626" s="441"/>
      <c r="AN4626" s="441"/>
      <c r="AO4626" s="443"/>
      <c r="AP4626" s="441"/>
      <c r="AQ4626" s="441"/>
      <c r="AR4626" s="441"/>
      <c r="AS4626" s="441"/>
      <c r="AT4626" s="441"/>
      <c r="AU4626" s="441"/>
      <c r="AV4626" s="443"/>
      <c r="AW4626" s="442"/>
      <c r="AY4626" s="441"/>
      <c r="BC4626" s="441"/>
      <c r="BD4626" s="441"/>
      <c r="BE4626" s="441"/>
      <c r="BF4626" s="441"/>
      <c r="BG4626" s="441"/>
      <c r="BH4626" s="441"/>
      <c r="BI4626" s="441"/>
      <c r="BJ4626" s="441"/>
      <c r="BK4626" s="441"/>
    </row>
    <row r="4627" spans="1:63" x14ac:dyDescent="0.25">
      <c r="A4627" s="443"/>
      <c r="B4627" s="438"/>
      <c r="C4627" s="441"/>
      <c r="D4627" s="441"/>
      <c r="E4627" s="441"/>
      <c r="I4627" s="442"/>
      <c r="Q4627" s="443"/>
      <c r="S4627" s="443"/>
      <c r="T4627" s="441"/>
      <c r="U4627" s="444"/>
      <c r="V4627" s="438"/>
      <c r="W4627" s="443"/>
      <c r="X4627" s="443"/>
      <c r="Y4627" s="441"/>
      <c r="Z4627" s="445"/>
      <c r="AA4627" s="441"/>
      <c r="AB4627" s="443"/>
      <c r="AC4627" s="441"/>
      <c r="AD4627" s="444"/>
      <c r="AG4627" s="441"/>
      <c r="AH4627" s="441"/>
      <c r="AI4627" s="443"/>
      <c r="AL4627" s="441"/>
      <c r="AN4627" s="441"/>
      <c r="AO4627" s="443"/>
      <c r="AP4627" s="441"/>
      <c r="AQ4627" s="441"/>
      <c r="AR4627" s="441"/>
      <c r="AS4627" s="441"/>
      <c r="AT4627" s="441"/>
      <c r="AU4627" s="441"/>
      <c r="AV4627" s="443"/>
      <c r="AW4627" s="442"/>
      <c r="AY4627" s="441"/>
      <c r="BC4627" s="441"/>
      <c r="BD4627" s="441"/>
      <c r="BE4627" s="441"/>
      <c r="BF4627" s="441"/>
      <c r="BG4627" s="441"/>
      <c r="BH4627" s="441"/>
      <c r="BI4627" s="441"/>
      <c r="BJ4627" s="441"/>
      <c r="BK4627" s="441"/>
    </row>
    <row r="4628" spans="1:63" x14ac:dyDescent="0.25">
      <c r="A4628" s="443"/>
      <c r="B4628" s="438"/>
      <c r="C4628" s="441"/>
      <c r="D4628" s="441"/>
      <c r="E4628" s="441"/>
      <c r="I4628" s="442"/>
      <c r="Q4628" s="443"/>
      <c r="S4628" s="443"/>
      <c r="T4628" s="441"/>
      <c r="U4628" s="444"/>
      <c r="V4628" s="438"/>
      <c r="W4628" s="443"/>
      <c r="X4628" s="443"/>
      <c r="Y4628" s="441"/>
      <c r="Z4628" s="445"/>
      <c r="AA4628" s="441"/>
      <c r="AB4628" s="443"/>
      <c r="AC4628" s="441"/>
      <c r="AD4628" s="444"/>
      <c r="AG4628" s="441"/>
      <c r="AH4628" s="441"/>
      <c r="AI4628" s="443"/>
      <c r="AL4628" s="441"/>
      <c r="AN4628" s="441"/>
      <c r="AO4628" s="443"/>
      <c r="AP4628" s="441"/>
      <c r="AQ4628" s="441"/>
      <c r="AR4628" s="441"/>
      <c r="AS4628" s="441"/>
      <c r="AT4628" s="441"/>
      <c r="AU4628" s="441"/>
      <c r="AV4628" s="443"/>
      <c r="AW4628" s="442"/>
      <c r="AY4628" s="441"/>
      <c r="BC4628" s="441"/>
      <c r="BD4628" s="441"/>
      <c r="BE4628" s="441"/>
      <c r="BF4628" s="441"/>
      <c r="BG4628" s="441"/>
      <c r="BH4628" s="441"/>
      <c r="BI4628" s="441"/>
      <c r="BJ4628" s="441"/>
      <c r="BK4628" s="441"/>
    </row>
    <row r="4629" spans="1:63" x14ac:dyDescent="0.25">
      <c r="A4629" s="443"/>
      <c r="B4629" s="438"/>
      <c r="C4629" s="441"/>
      <c r="D4629" s="441"/>
      <c r="E4629" s="441"/>
      <c r="I4629" s="442"/>
      <c r="Q4629" s="443"/>
      <c r="S4629" s="443"/>
      <c r="T4629" s="441"/>
      <c r="U4629" s="444"/>
      <c r="V4629" s="438"/>
      <c r="W4629" s="443"/>
      <c r="X4629" s="443"/>
      <c r="Y4629" s="441"/>
      <c r="Z4629" s="445"/>
      <c r="AA4629" s="441"/>
      <c r="AB4629" s="443"/>
      <c r="AC4629" s="441"/>
      <c r="AD4629" s="444"/>
      <c r="AG4629" s="441"/>
      <c r="AH4629" s="441"/>
      <c r="AI4629" s="443"/>
      <c r="AL4629" s="441"/>
      <c r="AN4629" s="441"/>
      <c r="AO4629" s="443"/>
      <c r="AP4629" s="441"/>
      <c r="AQ4629" s="441"/>
      <c r="AR4629" s="441"/>
      <c r="AS4629" s="441"/>
      <c r="AT4629" s="441"/>
      <c r="AU4629" s="441"/>
      <c r="AV4629" s="443"/>
      <c r="AW4629" s="442"/>
      <c r="AY4629" s="441"/>
      <c r="BC4629" s="441"/>
      <c r="BD4629" s="441"/>
      <c r="BE4629" s="441"/>
      <c r="BF4629" s="441"/>
      <c r="BG4629" s="441"/>
      <c r="BH4629" s="441"/>
      <c r="BI4629" s="441"/>
      <c r="BJ4629" s="441"/>
      <c r="BK4629" s="441"/>
    </row>
    <row r="4630" spans="1:63" x14ac:dyDescent="0.25">
      <c r="A4630" s="443"/>
      <c r="B4630" s="438"/>
      <c r="C4630" s="441"/>
      <c r="D4630" s="441"/>
      <c r="E4630" s="441"/>
      <c r="I4630" s="442"/>
      <c r="Q4630" s="443"/>
      <c r="S4630" s="443"/>
      <c r="T4630" s="441"/>
      <c r="U4630" s="444"/>
      <c r="V4630" s="438"/>
      <c r="W4630" s="443"/>
      <c r="X4630" s="443"/>
      <c r="Y4630" s="441"/>
      <c r="Z4630" s="445"/>
      <c r="AA4630" s="441"/>
      <c r="AB4630" s="443"/>
      <c r="AC4630" s="441"/>
      <c r="AD4630" s="444"/>
      <c r="AG4630" s="441"/>
      <c r="AH4630" s="441"/>
      <c r="AI4630" s="443"/>
      <c r="AL4630" s="441"/>
      <c r="AN4630" s="441"/>
      <c r="AO4630" s="443"/>
      <c r="AP4630" s="441"/>
      <c r="AQ4630" s="441"/>
      <c r="AR4630" s="441"/>
      <c r="AS4630" s="441"/>
      <c r="AT4630" s="441"/>
      <c r="AU4630" s="441"/>
      <c r="AV4630" s="443"/>
      <c r="AW4630" s="442"/>
      <c r="AY4630" s="441"/>
      <c r="BC4630" s="441"/>
      <c r="BD4630" s="441"/>
      <c r="BE4630" s="441"/>
      <c r="BF4630" s="441"/>
      <c r="BG4630" s="441"/>
      <c r="BH4630" s="441"/>
      <c r="BI4630" s="441"/>
      <c r="BJ4630" s="441"/>
      <c r="BK4630" s="441"/>
    </row>
    <row r="4631" spans="1:63" x14ac:dyDescent="0.25">
      <c r="A4631" s="443"/>
      <c r="B4631" s="438"/>
      <c r="C4631" s="441"/>
      <c r="D4631" s="441"/>
      <c r="E4631" s="441"/>
      <c r="I4631" s="442"/>
      <c r="Q4631" s="443"/>
      <c r="S4631" s="443"/>
      <c r="T4631" s="441"/>
      <c r="U4631" s="444"/>
      <c r="V4631" s="438"/>
      <c r="W4631" s="443"/>
      <c r="X4631" s="443"/>
      <c r="Y4631" s="441"/>
      <c r="Z4631" s="445"/>
      <c r="AA4631" s="441"/>
      <c r="AB4631" s="443"/>
      <c r="AC4631" s="441"/>
      <c r="AD4631" s="444"/>
      <c r="AG4631" s="441"/>
      <c r="AH4631" s="441"/>
      <c r="AI4631" s="443"/>
      <c r="AL4631" s="441"/>
      <c r="AN4631" s="441"/>
      <c r="AO4631" s="443"/>
      <c r="AP4631" s="441"/>
      <c r="AQ4631" s="441"/>
      <c r="AR4631" s="441"/>
      <c r="AS4631" s="441"/>
      <c r="AT4631" s="441"/>
      <c r="AU4631" s="441"/>
      <c r="AV4631" s="443"/>
      <c r="AW4631" s="442"/>
      <c r="AY4631" s="441"/>
      <c r="BC4631" s="441"/>
      <c r="BD4631" s="441"/>
      <c r="BE4631" s="441"/>
      <c r="BF4631" s="441"/>
      <c r="BG4631" s="441"/>
      <c r="BH4631" s="441"/>
      <c r="BI4631" s="441"/>
      <c r="BJ4631" s="441"/>
      <c r="BK4631" s="441"/>
    </row>
    <row r="4632" spans="1:63" x14ac:dyDescent="0.25">
      <c r="A4632" s="443"/>
      <c r="B4632" s="438"/>
      <c r="C4632" s="441"/>
      <c r="D4632" s="441"/>
      <c r="E4632" s="441"/>
      <c r="I4632" s="442"/>
      <c r="Q4632" s="443"/>
      <c r="S4632" s="443"/>
      <c r="T4632" s="441"/>
      <c r="U4632" s="444"/>
      <c r="V4632" s="438"/>
      <c r="W4632" s="443"/>
      <c r="X4632" s="443"/>
      <c r="Y4632" s="441"/>
      <c r="Z4632" s="445"/>
      <c r="AA4632" s="441"/>
      <c r="AB4632" s="443"/>
      <c r="AC4632" s="441"/>
      <c r="AD4632" s="444"/>
      <c r="AG4632" s="441"/>
      <c r="AH4632" s="441"/>
      <c r="AI4632" s="443"/>
      <c r="AL4632" s="441"/>
      <c r="AN4632" s="441"/>
      <c r="AO4632" s="443"/>
      <c r="AP4632" s="441"/>
      <c r="AQ4632" s="441"/>
      <c r="AR4632" s="441"/>
      <c r="AS4632" s="441"/>
      <c r="AT4632" s="441"/>
      <c r="AU4632" s="441"/>
      <c r="AV4632" s="443"/>
      <c r="AW4632" s="442"/>
      <c r="AY4632" s="441"/>
      <c r="BC4632" s="441"/>
      <c r="BD4632" s="441"/>
      <c r="BE4632" s="441"/>
      <c r="BF4632" s="441"/>
      <c r="BG4632" s="441"/>
      <c r="BH4632" s="441"/>
      <c r="BI4632" s="441"/>
      <c r="BJ4632" s="441"/>
      <c r="BK4632" s="441"/>
    </row>
    <row r="4633" spans="1:63" x14ac:dyDescent="0.25">
      <c r="A4633" s="443"/>
      <c r="B4633" s="438"/>
      <c r="C4633" s="441"/>
      <c r="D4633" s="441"/>
      <c r="E4633" s="441"/>
      <c r="I4633" s="442"/>
      <c r="Q4633" s="443"/>
      <c r="S4633" s="443"/>
      <c r="T4633" s="441"/>
      <c r="U4633" s="444"/>
      <c r="V4633" s="438"/>
      <c r="W4633" s="443"/>
      <c r="X4633" s="443"/>
      <c r="Y4633" s="441"/>
      <c r="Z4633" s="445"/>
      <c r="AA4633" s="441"/>
      <c r="AB4633" s="443"/>
      <c r="AC4633" s="441"/>
      <c r="AD4633" s="444"/>
      <c r="AG4633" s="441"/>
      <c r="AH4633" s="441"/>
      <c r="AI4633" s="443"/>
      <c r="AL4633" s="441"/>
      <c r="AN4633" s="441"/>
      <c r="AO4633" s="443"/>
      <c r="AP4633" s="441"/>
      <c r="AQ4633" s="441"/>
      <c r="AR4633" s="441"/>
      <c r="AS4633" s="441"/>
      <c r="AT4633" s="441"/>
      <c r="AU4633" s="441"/>
      <c r="AV4633" s="443"/>
      <c r="AW4633" s="442"/>
      <c r="AY4633" s="441"/>
      <c r="BC4633" s="441"/>
      <c r="BD4633" s="441"/>
      <c r="BE4633" s="441"/>
      <c r="BF4633" s="441"/>
      <c r="BG4633" s="441"/>
      <c r="BH4633" s="441"/>
      <c r="BI4633" s="441"/>
      <c r="BJ4633" s="441"/>
      <c r="BK4633" s="441"/>
    </row>
    <row r="4634" spans="1:63" x14ac:dyDescent="0.25">
      <c r="A4634" s="443"/>
      <c r="B4634" s="438"/>
      <c r="C4634" s="441"/>
      <c r="D4634" s="441"/>
      <c r="E4634" s="441"/>
      <c r="I4634" s="442"/>
      <c r="Q4634" s="443"/>
      <c r="S4634" s="443"/>
      <c r="T4634" s="441"/>
      <c r="U4634" s="444"/>
      <c r="V4634" s="438"/>
      <c r="W4634" s="443"/>
      <c r="X4634" s="443"/>
      <c r="Y4634" s="441"/>
      <c r="Z4634" s="445"/>
      <c r="AA4634" s="441"/>
      <c r="AB4634" s="443"/>
      <c r="AC4634" s="441"/>
      <c r="AD4634" s="444"/>
      <c r="AG4634" s="441"/>
      <c r="AH4634" s="441"/>
      <c r="AI4634" s="443"/>
      <c r="AL4634" s="441"/>
      <c r="AN4634" s="441"/>
      <c r="AO4634" s="443"/>
      <c r="AP4634" s="441"/>
      <c r="AQ4634" s="441"/>
      <c r="AR4634" s="441"/>
      <c r="AS4634" s="441"/>
      <c r="AT4634" s="441"/>
      <c r="AU4634" s="441"/>
      <c r="AV4634" s="443"/>
      <c r="AW4634" s="442"/>
      <c r="AY4634" s="441"/>
      <c r="BC4634" s="441"/>
      <c r="BD4634" s="441"/>
      <c r="BE4634" s="441"/>
      <c r="BF4634" s="441"/>
      <c r="BG4634" s="441"/>
      <c r="BH4634" s="441"/>
      <c r="BI4634" s="441"/>
      <c r="BJ4634" s="441"/>
      <c r="BK4634" s="441"/>
    </row>
    <row r="4635" spans="1:63" x14ac:dyDescent="0.25">
      <c r="A4635" s="443"/>
      <c r="B4635" s="438"/>
      <c r="C4635" s="441"/>
      <c r="D4635" s="441"/>
      <c r="E4635" s="441"/>
      <c r="I4635" s="442"/>
      <c r="Q4635" s="443"/>
      <c r="S4635" s="443"/>
      <c r="T4635" s="441"/>
      <c r="U4635" s="444"/>
      <c r="V4635" s="438"/>
      <c r="W4635" s="443"/>
      <c r="X4635" s="443"/>
      <c r="Y4635" s="441"/>
      <c r="Z4635" s="445"/>
      <c r="AA4635" s="441"/>
      <c r="AB4635" s="443"/>
      <c r="AC4635" s="441"/>
      <c r="AD4635" s="444"/>
      <c r="AG4635" s="441"/>
      <c r="AH4635" s="441"/>
      <c r="AI4635" s="443"/>
      <c r="AL4635" s="441"/>
      <c r="AN4635" s="441"/>
      <c r="AO4635" s="443"/>
      <c r="AP4635" s="441"/>
      <c r="AQ4635" s="441"/>
      <c r="AR4635" s="441"/>
      <c r="AS4635" s="441"/>
      <c r="AT4635" s="441"/>
      <c r="AU4635" s="441"/>
      <c r="AV4635" s="443"/>
      <c r="AW4635" s="442"/>
      <c r="AY4635" s="441"/>
      <c r="BC4635" s="441"/>
      <c r="BD4635" s="441"/>
      <c r="BE4635" s="441"/>
      <c r="BF4635" s="441"/>
      <c r="BG4635" s="441"/>
      <c r="BH4635" s="441"/>
      <c r="BI4635" s="441"/>
      <c r="BJ4635" s="441"/>
      <c r="BK4635" s="441"/>
    </row>
    <row r="4636" spans="1:63" x14ac:dyDescent="0.25">
      <c r="A4636" s="443"/>
      <c r="B4636" s="438"/>
      <c r="C4636" s="441"/>
      <c r="D4636" s="441"/>
      <c r="E4636" s="441"/>
      <c r="I4636" s="442"/>
      <c r="Q4636" s="443"/>
      <c r="S4636" s="443"/>
      <c r="T4636" s="441"/>
      <c r="U4636" s="444"/>
      <c r="V4636" s="438"/>
      <c r="W4636" s="443"/>
      <c r="X4636" s="443"/>
      <c r="Y4636" s="441"/>
      <c r="Z4636" s="445"/>
      <c r="AA4636" s="441"/>
      <c r="AB4636" s="443"/>
      <c r="AC4636" s="441"/>
      <c r="AD4636" s="444"/>
      <c r="AG4636" s="441"/>
      <c r="AH4636" s="441"/>
      <c r="AI4636" s="443"/>
      <c r="AL4636" s="441"/>
      <c r="AN4636" s="441"/>
      <c r="AO4636" s="443"/>
      <c r="AP4636" s="441"/>
      <c r="AQ4636" s="441"/>
      <c r="AR4636" s="441"/>
      <c r="AS4636" s="441"/>
      <c r="AT4636" s="441"/>
      <c r="AU4636" s="441"/>
      <c r="AV4636" s="443"/>
      <c r="AW4636" s="442"/>
      <c r="AY4636" s="441"/>
      <c r="BC4636" s="441"/>
      <c r="BD4636" s="441"/>
      <c r="BE4636" s="441"/>
      <c r="BF4636" s="441"/>
      <c r="BG4636" s="441"/>
      <c r="BH4636" s="441"/>
      <c r="BI4636" s="441"/>
      <c r="BJ4636" s="441"/>
      <c r="BK4636" s="441"/>
    </row>
    <row r="4637" spans="1:63" x14ac:dyDescent="0.25">
      <c r="A4637" s="443"/>
      <c r="B4637" s="438"/>
      <c r="C4637" s="441"/>
      <c r="D4637" s="441"/>
      <c r="E4637" s="441"/>
      <c r="I4637" s="442"/>
      <c r="Q4637" s="443"/>
      <c r="S4637" s="443"/>
      <c r="T4637" s="441"/>
      <c r="U4637" s="444"/>
      <c r="V4637" s="438"/>
      <c r="W4637" s="443"/>
      <c r="X4637" s="443"/>
      <c r="Y4637" s="441"/>
      <c r="Z4637" s="445"/>
      <c r="AA4637" s="441"/>
      <c r="AB4637" s="443"/>
      <c r="AC4637" s="441"/>
      <c r="AD4637" s="444"/>
      <c r="AG4637" s="441"/>
      <c r="AH4637" s="441"/>
      <c r="AI4637" s="443"/>
      <c r="AL4637" s="441"/>
      <c r="AN4637" s="441"/>
      <c r="AO4637" s="443"/>
      <c r="AP4637" s="441"/>
      <c r="AQ4637" s="441"/>
      <c r="AR4637" s="441"/>
      <c r="AS4637" s="441"/>
      <c r="AT4637" s="441"/>
      <c r="AU4637" s="441"/>
      <c r="AV4637" s="443"/>
      <c r="AW4637" s="442"/>
      <c r="AY4637" s="441"/>
      <c r="BC4637" s="441"/>
      <c r="BD4637" s="441"/>
      <c r="BE4637" s="441"/>
      <c r="BF4637" s="441"/>
      <c r="BG4637" s="441"/>
      <c r="BH4637" s="441"/>
      <c r="BI4637" s="441"/>
      <c r="BJ4637" s="441"/>
      <c r="BK4637" s="441"/>
    </row>
    <row r="4638" spans="1:63" x14ac:dyDescent="0.25">
      <c r="A4638" s="443"/>
      <c r="B4638" s="438"/>
      <c r="C4638" s="441"/>
      <c r="D4638" s="441"/>
      <c r="E4638" s="441"/>
      <c r="I4638" s="442"/>
      <c r="Q4638" s="443"/>
      <c r="S4638" s="443"/>
      <c r="T4638" s="441"/>
      <c r="U4638" s="444"/>
      <c r="V4638" s="438"/>
      <c r="W4638" s="443"/>
      <c r="X4638" s="443"/>
      <c r="Y4638" s="441"/>
      <c r="Z4638" s="445"/>
      <c r="AA4638" s="441"/>
      <c r="AB4638" s="443"/>
      <c r="AC4638" s="441"/>
      <c r="AD4638" s="444"/>
      <c r="AG4638" s="441"/>
      <c r="AH4638" s="441"/>
      <c r="AI4638" s="443"/>
      <c r="AL4638" s="441"/>
      <c r="AN4638" s="441"/>
      <c r="AO4638" s="443"/>
      <c r="AP4638" s="441"/>
      <c r="AQ4638" s="441"/>
      <c r="AR4638" s="441"/>
      <c r="AS4638" s="441"/>
      <c r="AT4638" s="441"/>
      <c r="AU4638" s="441"/>
      <c r="AV4638" s="443"/>
      <c r="AW4638" s="442"/>
      <c r="AY4638" s="441"/>
      <c r="BC4638" s="441"/>
      <c r="BD4638" s="441"/>
      <c r="BE4638" s="441"/>
      <c r="BF4638" s="441"/>
      <c r="BG4638" s="441"/>
      <c r="BH4638" s="441"/>
      <c r="BI4638" s="441"/>
      <c r="BJ4638" s="441"/>
      <c r="BK4638" s="441"/>
    </row>
    <row r="4639" spans="1:63" x14ac:dyDescent="0.25">
      <c r="A4639" s="443"/>
      <c r="B4639" s="438"/>
      <c r="C4639" s="441"/>
      <c r="D4639" s="441"/>
      <c r="E4639" s="441"/>
      <c r="I4639" s="442"/>
      <c r="Q4639" s="443"/>
      <c r="S4639" s="443"/>
      <c r="T4639" s="441"/>
      <c r="U4639" s="444"/>
      <c r="V4639" s="438"/>
      <c r="W4639" s="443"/>
      <c r="X4639" s="443"/>
      <c r="Y4639" s="441"/>
      <c r="Z4639" s="445"/>
      <c r="AA4639" s="441"/>
      <c r="AB4639" s="443"/>
      <c r="AC4639" s="441"/>
      <c r="AD4639" s="444"/>
      <c r="AG4639" s="441"/>
      <c r="AH4639" s="441"/>
      <c r="AI4639" s="443"/>
      <c r="AL4639" s="441"/>
      <c r="AN4639" s="441"/>
      <c r="AO4639" s="443"/>
      <c r="AP4639" s="441"/>
      <c r="AQ4639" s="441"/>
      <c r="AR4639" s="441"/>
      <c r="AS4639" s="441"/>
      <c r="AT4639" s="441"/>
      <c r="AU4639" s="441"/>
      <c r="AV4639" s="443"/>
      <c r="AW4639" s="442"/>
      <c r="AY4639" s="441"/>
      <c r="BC4639" s="441"/>
      <c r="BD4639" s="441"/>
      <c r="BE4639" s="441"/>
      <c r="BF4639" s="441"/>
      <c r="BG4639" s="441"/>
      <c r="BH4639" s="441"/>
      <c r="BI4639" s="441"/>
      <c r="BJ4639" s="441"/>
      <c r="BK4639" s="441"/>
    </row>
    <row r="4640" spans="1:63" x14ac:dyDescent="0.25">
      <c r="A4640" s="443"/>
      <c r="B4640" s="438"/>
      <c r="C4640" s="441"/>
      <c r="D4640" s="441"/>
      <c r="E4640" s="441"/>
      <c r="I4640" s="442"/>
      <c r="Q4640" s="443"/>
      <c r="S4640" s="443"/>
      <c r="T4640" s="441"/>
      <c r="U4640" s="444"/>
      <c r="V4640" s="438"/>
      <c r="W4640" s="443"/>
      <c r="X4640" s="443"/>
      <c r="Y4640" s="441"/>
      <c r="Z4640" s="445"/>
      <c r="AA4640" s="441"/>
      <c r="AB4640" s="443"/>
      <c r="AC4640" s="441"/>
      <c r="AD4640" s="444"/>
      <c r="AG4640" s="441"/>
      <c r="AH4640" s="441"/>
      <c r="AI4640" s="443"/>
      <c r="AL4640" s="441"/>
      <c r="AN4640" s="441"/>
      <c r="AO4640" s="443"/>
      <c r="AP4640" s="441"/>
      <c r="AQ4640" s="441"/>
      <c r="AR4640" s="441"/>
      <c r="AS4640" s="441"/>
      <c r="AT4640" s="441"/>
      <c r="AU4640" s="441"/>
      <c r="AV4640" s="443"/>
      <c r="AW4640" s="442"/>
      <c r="AY4640" s="441"/>
      <c r="BC4640" s="441"/>
      <c r="BD4640" s="441"/>
      <c r="BE4640" s="441"/>
      <c r="BF4640" s="441"/>
      <c r="BG4640" s="441"/>
      <c r="BH4640" s="441"/>
      <c r="BI4640" s="441"/>
      <c r="BJ4640" s="441"/>
      <c r="BK4640" s="441"/>
    </row>
    <row r="4641" spans="1:63" x14ac:dyDescent="0.25">
      <c r="A4641" s="443"/>
      <c r="B4641" s="438"/>
      <c r="C4641" s="441"/>
      <c r="D4641" s="441"/>
      <c r="E4641" s="441"/>
      <c r="I4641" s="442"/>
      <c r="Q4641" s="443"/>
      <c r="S4641" s="443"/>
      <c r="T4641" s="441"/>
      <c r="U4641" s="444"/>
      <c r="V4641" s="438"/>
      <c r="W4641" s="443"/>
      <c r="X4641" s="443"/>
      <c r="Y4641" s="441"/>
      <c r="Z4641" s="445"/>
      <c r="AA4641" s="441"/>
      <c r="AB4641" s="443"/>
      <c r="AC4641" s="441"/>
      <c r="AD4641" s="444"/>
      <c r="AG4641" s="441"/>
      <c r="AH4641" s="441"/>
      <c r="AI4641" s="443"/>
      <c r="AL4641" s="441"/>
      <c r="AN4641" s="441"/>
      <c r="AO4641" s="443"/>
      <c r="AP4641" s="441"/>
      <c r="AQ4641" s="441"/>
      <c r="AR4641" s="441"/>
      <c r="AS4641" s="441"/>
      <c r="AT4641" s="441"/>
      <c r="AU4641" s="441"/>
      <c r="AV4641" s="443"/>
      <c r="AW4641" s="442"/>
      <c r="AY4641" s="441"/>
      <c r="BC4641" s="441"/>
      <c r="BD4641" s="441"/>
      <c r="BE4641" s="441"/>
      <c r="BF4641" s="441"/>
      <c r="BG4641" s="441"/>
      <c r="BH4641" s="441"/>
      <c r="BI4641" s="441"/>
      <c r="BJ4641" s="441"/>
      <c r="BK4641" s="441"/>
    </row>
    <row r="4642" spans="1:63" x14ac:dyDescent="0.25">
      <c r="A4642" s="443"/>
      <c r="B4642" s="438"/>
      <c r="C4642" s="441"/>
      <c r="D4642" s="441"/>
      <c r="E4642" s="441"/>
      <c r="I4642" s="442"/>
      <c r="Q4642" s="443"/>
      <c r="S4642" s="443"/>
      <c r="T4642" s="441"/>
      <c r="U4642" s="444"/>
      <c r="V4642" s="438"/>
      <c r="W4642" s="443"/>
      <c r="X4642" s="443"/>
      <c r="Y4642" s="441"/>
      <c r="Z4642" s="445"/>
      <c r="AA4642" s="441"/>
      <c r="AB4642" s="443"/>
      <c r="AC4642" s="441"/>
      <c r="AD4642" s="444"/>
      <c r="AG4642" s="441"/>
      <c r="AH4642" s="441"/>
      <c r="AI4642" s="443"/>
      <c r="AL4642" s="441"/>
      <c r="AN4642" s="441"/>
      <c r="AO4642" s="443"/>
      <c r="AP4642" s="441"/>
      <c r="AQ4642" s="441"/>
      <c r="AR4642" s="441"/>
      <c r="AS4642" s="441"/>
      <c r="AT4642" s="441"/>
      <c r="AU4642" s="441"/>
      <c r="AV4642" s="443"/>
      <c r="AW4642" s="442"/>
      <c r="AY4642" s="441"/>
      <c r="BC4642" s="441"/>
      <c r="BD4642" s="441"/>
      <c r="BE4642" s="441"/>
      <c r="BF4642" s="441"/>
      <c r="BG4642" s="441"/>
      <c r="BH4642" s="441"/>
      <c r="BI4642" s="441"/>
      <c r="BJ4642" s="441"/>
      <c r="BK4642" s="441"/>
    </row>
    <row r="4643" spans="1:63" x14ac:dyDescent="0.25">
      <c r="A4643" s="443"/>
      <c r="B4643" s="438"/>
      <c r="C4643" s="441"/>
      <c r="D4643" s="441"/>
      <c r="E4643" s="441"/>
      <c r="I4643" s="442"/>
      <c r="Q4643" s="443"/>
      <c r="S4643" s="443"/>
      <c r="T4643" s="441"/>
      <c r="U4643" s="444"/>
      <c r="V4643" s="438"/>
      <c r="W4643" s="443"/>
      <c r="X4643" s="443"/>
      <c r="Y4643" s="441"/>
      <c r="Z4643" s="445"/>
      <c r="AA4643" s="441"/>
      <c r="AB4643" s="443"/>
      <c r="AC4643" s="441"/>
      <c r="AD4643" s="444"/>
      <c r="AG4643" s="441"/>
      <c r="AH4643" s="441"/>
      <c r="AI4643" s="443"/>
      <c r="AL4643" s="441"/>
      <c r="AN4643" s="441"/>
      <c r="AO4643" s="443"/>
      <c r="AP4643" s="441"/>
      <c r="AQ4643" s="441"/>
      <c r="AR4643" s="441"/>
      <c r="AS4643" s="441"/>
      <c r="AT4643" s="441"/>
      <c r="AU4643" s="441"/>
      <c r="AV4643" s="443"/>
      <c r="AW4643" s="442"/>
      <c r="AY4643" s="441"/>
      <c r="BC4643" s="441"/>
      <c r="BD4643" s="441"/>
      <c r="BE4643" s="441"/>
      <c r="BF4643" s="441"/>
      <c r="BG4643" s="441"/>
      <c r="BH4643" s="441"/>
      <c r="BI4643" s="441"/>
      <c r="BJ4643" s="441"/>
      <c r="BK4643" s="441"/>
    </row>
    <row r="4644" spans="1:63" x14ac:dyDescent="0.25">
      <c r="A4644" s="443"/>
      <c r="B4644" s="438"/>
      <c r="C4644" s="441"/>
      <c r="D4644" s="441"/>
      <c r="E4644" s="441"/>
      <c r="I4644" s="442"/>
      <c r="Q4644" s="443"/>
      <c r="S4644" s="443"/>
      <c r="T4644" s="441"/>
      <c r="U4644" s="444"/>
      <c r="V4644" s="438"/>
      <c r="W4644" s="443"/>
      <c r="X4644" s="443"/>
      <c r="Y4644" s="441"/>
      <c r="Z4644" s="445"/>
      <c r="AA4644" s="441"/>
      <c r="AB4644" s="443"/>
      <c r="AC4644" s="441"/>
      <c r="AD4644" s="444"/>
      <c r="AG4644" s="441"/>
      <c r="AH4644" s="441"/>
      <c r="AI4644" s="443"/>
      <c r="AL4644" s="441"/>
      <c r="AN4644" s="441"/>
      <c r="AO4644" s="443"/>
      <c r="AP4644" s="441"/>
      <c r="AQ4644" s="441"/>
      <c r="AR4644" s="441"/>
      <c r="AS4644" s="441"/>
      <c r="AT4644" s="441"/>
      <c r="AU4644" s="441"/>
      <c r="AV4644" s="443"/>
      <c r="AW4644" s="442"/>
      <c r="AY4644" s="441"/>
      <c r="BC4644" s="441"/>
      <c r="BD4644" s="441"/>
      <c r="BE4644" s="441"/>
      <c r="BF4644" s="441"/>
      <c r="BG4644" s="441"/>
      <c r="BH4644" s="441"/>
      <c r="BI4644" s="441"/>
      <c r="BJ4644" s="441"/>
      <c r="BK4644" s="441"/>
    </row>
    <row r="4645" spans="1:63" x14ac:dyDescent="0.25">
      <c r="A4645" s="443"/>
      <c r="B4645" s="438"/>
      <c r="C4645" s="441"/>
      <c r="D4645" s="441"/>
      <c r="E4645" s="441"/>
      <c r="I4645" s="442"/>
      <c r="Q4645" s="443"/>
      <c r="S4645" s="443"/>
      <c r="T4645" s="441"/>
      <c r="U4645" s="444"/>
      <c r="V4645" s="438"/>
      <c r="W4645" s="443"/>
      <c r="X4645" s="443"/>
      <c r="Y4645" s="441"/>
      <c r="Z4645" s="445"/>
      <c r="AA4645" s="441"/>
      <c r="AB4645" s="443"/>
      <c r="AC4645" s="441"/>
      <c r="AD4645" s="444"/>
      <c r="AG4645" s="441"/>
      <c r="AH4645" s="441"/>
      <c r="AI4645" s="443"/>
      <c r="AL4645" s="441"/>
      <c r="AN4645" s="441"/>
      <c r="AO4645" s="443"/>
      <c r="AP4645" s="441"/>
      <c r="AQ4645" s="441"/>
      <c r="AR4645" s="441"/>
      <c r="AS4645" s="441"/>
      <c r="AT4645" s="441"/>
      <c r="AU4645" s="441"/>
      <c r="AV4645" s="443"/>
      <c r="AW4645" s="442"/>
      <c r="AY4645" s="441"/>
      <c r="BC4645" s="441"/>
      <c r="BD4645" s="441"/>
      <c r="BE4645" s="441"/>
      <c r="BF4645" s="441"/>
      <c r="BG4645" s="441"/>
      <c r="BH4645" s="441"/>
      <c r="BI4645" s="441"/>
      <c r="BJ4645" s="441"/>
      <c r="BK4645" s="441"/>
    </row>
    <row r="4646" spans="1:63" x14ac:dyDescent="0.25">
      <c r="A4646" s="443"/>
      <c r="B4646" s="438"/>
      <c r="C4646" s="441"/>
      <c r="D4646" s="441"/>
      <c r="E4646" s="441"/>
      <c r="I4646" s="442"/>
      <c r="Q4646" s="443"/>
      <c r="S4646" s="443"/>
      <c r="T4646" s="441"/>
      <c r="U4646" s="444"/>
      <c r="V4646" s="438"/>
      <c r="W4646" s="443"/>
      <c r="X4646" s="443"/>
      <c r="Y4646" s="441"/>
      <c r="Z4646" s="445"/>
      <c r="AA4646" s="441"/>
      <c r="AB4646" s="443"/>
      <c r="AC4646" s="441"/>
      <c r="AD4646" s="444"/>
      <c r="AG4646" s="441"/>
      <c r="AH4646" s="441"/>
      <c r="AI4646" s="443"/>
      <c r="AL4646" s="441"/>
      <c r="AN4646" s="441"/>
      <c r="AO4646" s="443"/>
      <c r="AP4646" s="441"/>
      <c r="AQ4646" s="441"/>
      <c r="AR4646" s="441"/>
      <c r="AS4646" s="441"/>
      <c r="AT4646" s="441"/>
      <c r="AU4646" s="441"/>
      <c r="AV4646" s="443"/>
      <c r="AW4646" s="442"/>
      <c r="AY4646" s="441"/>
      <c r="BC4646" s="441"/>
      <c r="BD4646" s="441"/>
      <c r="BE4646" s="441"/>
      <c r="BF4646" s="441"/>
      <c r="BG4646" s="441"/>
      <c r="BH4646" s="441"/>
      <c r="BI4646" s="441"/>
      <c r="BJ4646" s="441"/>
      <c r="BK4646" s="441"/>
    </row>
    <row r="4647" spans="1:63" x14ac:dyDescent="0.25">
      <c r="A4647" s="443"/>
      <c r="B4647" s="438"/>
      <c r="C4647" s="441"/>
      <c r="D4647" s="441"/>
      <c r="E4647" s="441"/>
      <c r="I4647" s="442"/>
      <c r="Q4647" s="443"/>
      <c r="S4647" s="443"/>
      <c r="T4647" s="441"/>
      <c r="U4647" s="444"/>
      <c r="V4647" s="438"/>
      <c r="W4647" s="443"/>
      <c r="X4647" s="443"/>
      <c r="Y4647" s="441"/>
      <c r="Z4647" s="445"/>
      <c r="AA4647" s="441"/>
      <c r="AB4647" s="443"/>
      <c r="AC4647" s="441"/>
      <c r="AD4647" s="444"/>
      <c r="AG4647" s="441"/>
      <c r="AH4647" s="441"/>
      <c r="AI4647" s="443"/>
      <c r="AL4647" s="441"/>
      <c r="AN4647" s="441"/>
      <c r="AO4647" s="443"/>
      <c r="AP4647" s="441"/>
      <c r="AQ4647" s="441"/>
      <c r="AR4647" s="441"/>
      <c r="AS4647" s="441"/>
      <c r="AT4647" s="441"/>
      <c r="AU4647" s="441"/>
      <c r="AV4647" s="443"/>
      <c r="AW4647" s="442"/>
      <c r="AY4647" s="441"/>
      <c r="BC4647" s="441"/>
      <c r="BD4647" s="441"/>
      <c r="BE4647" s="441"/>
      <c r="BF4647" s="441"/>
      <c r="BG4647" s="441"/>
      <c r="BH4647" s="441"/>
      <c r="BI4647" s="441"/>
      <c r="BJ4647" s="441"/>
      <c r="BK4647" s="441"/>
    </row>
    <row r="4648" spans="1:63" x14ac:dyDescent="0.25">
      <c r="A4648" s="443"/>
      <c r="B4648" s="438"/>
      <c r="C4648" s="441"/>
      <c r="D4648" s="441"/>
      <c r="E4648" s="441"/>
      <c r="I4648" s="442"/>
      <c r="Q4648" s="443"/>
      <c r="S4648" s="443"/>
      <c r="T4648" s="441"/>
      <c r="U4648" s="444"/>
      <c r="V4648" s="438"/>
      <c r="W4648" s="443"/>
      <c r="X4648" s="443"/>
      <c r="Y4648" s="441"/>
      <c r="Z4648" s="445"/>
      <c r="AA4648" s="441"/>
      <c r="AB4648" s="443"/>
      <c r="AC4648" s="441"/>
      <c r="AD4648" s="444"/>
      <c r="AG4648" s="441"/>
      <c r="AH4648" s="441"/>
      <c r="AI4648" s="443"/>
      <c r="AL4648" s="441"/>
      <c r="AN4648" s="441"/>
      <c r="AO4648" s="443"/>
      <c r="AP4648" s="441"/>
      <c r="AQ4648" s="441"/>
      <c r="AR4648" s="441"/>
      <c r="AS4648" s="441"/>
      <c r="AT4648" s="441"/>
      <c r="AU4648" s="441"/>
      <c r="AV4648" s="443"/>
      <c r="AW4648" s="442"/>
      <c r="AY4648" s="441"/>
      <c r="BC4648" s="441"/>
      <c r="BD4648" s="441"/>
      <c r="BE4648" s="441"/>
      <c r="BF4648" s="441"/>
      <c r="BG4648" s="441"/>
      <c r="BH4648" s="441"/>
      <c r="BI4648" s="441"/>
      <c r="BJ4648" s="441"/>
      <c r="BK4648" s="441"/>
    </row>
    <row r="4649" spans="1:63" x14ac:dyDescent="0.25">
      <c r="A4649" s="443"/>
      <c r="B4649" s="438"/>
      <c r="C4649" s="441"/>
      <c r="D4649" s="441"/>
      <c r="E4649" s="441"/>
      <c r="I4649" s="442"/>
      <c r="Q4649" s="443"/>
      <c r="S4649" s="443"/>
      <c r="T4649" s="441"/>
      <c r="U4649" s="444"/>
      <c r="V4649" s="438"/>
      <c r="W4649" s="443"/>
      <c r="X4649" s="443"/>
      <c r="Y4649" s="441"/>
      <c r="Z4649" s="445"/>
      <c r="AA4649" s="441"/>
      <c r="AB4649" s="443"/>
      <c r="AC4649" s="441"/>
      <c r="AD4649" s="444"/>
      <c r="AG4649" s="441"/>
      <c r="AH4649" s="441"/>
      <c r="AI4649" s="443"/>
      <c r="AL4649" s="441"/>
      <c r="AN4649" s="441"/>
      <c r="AO4649" s="443"/>
      <c r="AP4649" s="441"/>
      <c r="AQ4649" s="441"/>
      <c r="AR4649" s="441"/>
      <c r="AS4649" s="441"/>
      <c r="AT4649" s="441"/>
      <c r="AU4649" s="441"/>
      <c r="AV4649" s="443"/>
      <c r="AW4649" s="442"/>
      <c r="AY4649" s="441"/>
      <c r="BC4649" s="441"/>
      <c r="BD4649" s="441"/>
      <c r="BE4649" s="441"/>
      <c r="BF4649" s="441"/>
      <c r="BG4649" s="441"/>
      <c r="BH4649" s="441"/>
      <c r="BI4649" s="441"/>
      <c r="BJ4649" s="441"/>
      <c r="BK4649" s="441"/>
    </row>
    <row r="4650" spans="1:63" x14ac:dyDescent="0.25">
      <c r="A4650" s="443"/>
      <c r="B4650" s="438"/>
      <c r="C4650" s="441"/>
      <c r="D4650" s="441"/>
      <c r="E4650" s="441"/>
      <c r="I4650" s="442"/>
      <c r="Q4650" s="443"/>
      <c r="S4650" s="443"/>
      <c r="T4650" s="441"/>
      <c r="U4650" s="444"/>
      <c r="V4650" s="438"/>
      <c r="W4650" s="443"/>
      <c r="X4650" s="443"/>
      <c r="Y4650" s="441"/>
      <c r="Z4650" s="445"/>
      <c r="AA4650" s="441"/>
      <c r="AB4650" s="443"/>
      <c r="AC4650" s="441"/>
      <c r="AD4650" s="444"/>
      <c r="AG4650" s="441"/>
      <c r="AH4650" s="441"/>
      <c r="AI4650" s="443"/>
      <c r="AL4650" s="441"/>
      <c r="AN4650" s="441"/>
      <c r="AO4650" s="443"/>
      <c r="AP4650" s="441"/>
      <c r="AQ4650" s="441"/>
      <c r="AR4650" s="441"/>
      <c r="AS4650" s="441"/>
      <c r="AT4650" s="441"/>
      <c r="AU4650" s="441"/>
      <c r="AV4650" s="443"/>
      <c r="AW4650" s="442"/>
      <c r="AY4650" s="441"/>
      <c r="BC4650" s="441"/>
      <c r="BD4650" s="441"/>
      <c r="BE4650" s="441"/>
      <c r="BF4650" s="441"/>
      <c r="BG4650" s="441"/>
      <c r="BH4650" s="441"/>
      <c r="BI4650" s="441"/>
      <c r="BJ4650" s="441"/>
      <c r="BK4650" s="441"/>
    </row>
    <row r="4651" spans="1:63" x14ac:dyDescent="0.25">
      <c r="A4651" s="443"/>
      <c r="B4651" s="438"/>
      <c r="C4651" s="441"/>
      <c r="D4651" s="441"/>
      <c r="E4651" s="441"/>
      <c r="I4651" s="442"/>
      <c r="Q4651" s="443"/>
      <c r="S4651" s="443"/>
      <c r="T4651" s="441"/>
      <c r="U4651" s="444"/>
      <c r="V4651" s="438"/>
      <c r="W4651" s="443"/>
      <c r="X4651" s="443"/>
      <c r="Y4651" s="441"/>
      <c r="Z4651" s="445"/>
      <c r="AA4651" s="441"/>
      <c r="AB4651" s="443"/>
      <c r="AC4651" s="441"/>
      <c r="AD4651" s="444"/>
      <c r="AG4651" s="441"/>
      <c r="AH4651" s="441"/>
      <c r="AI4651" s="443"/>
      <c r="AL4651" s="441"/>
      <c r="AN4651" s="441"/>
      <c r="AO4651" s="443"/>
      <c r="AP4651" s="441"/>
      <c r="AQ4651" s="441"/>
      <c r="AR4651" s="441"/>
      <c r="AS4651" s="441"/>
      <c r="AT4651" s="441"/>
      <c r="AU4651" s="441"/>
      <c r="AV4651" s="443"/>
      <c r="AW4651" s="442"/>
      <c r="AY4651" s="441"/>
      <c r="BC4651" s="441"/>
      <c r="BD4651" s="441"/>
      <c r="BE4651" s="441"/>
      <c r="BF4651" s="441"/>
      <c r="BG4651" s="441"/>
      <c r="BH4651" s="441"/>
      <c r="BI4651" s="441"/>
      <c r="BJ4651" s="441"/>
      <c r="BK4651" s="441"/>
    </row>
    <row r="4652" spans="1:63" x14ac:dyDescent="0.25">
      <c r="A4652" s="443"/>
      <c r="B4652" s="438"/>
      <c r="C4652" s="441"/>
      <c r="D4652" s="441"/>
      <c r="E4652" s="441"/>
      <c r="I4652" s="442"/>
      <c r="Q4652" s="443"/>
      <c r="S4652" s="443"/>
      <c r="T4652" s="441"/>
      <c r="U4652" s="444"/>
      <c r="V4652" s="438"/>
      <c r="W4652" s="443"/>
      <c r="X4652" s="443"/>
      <c r="Y4652" s="441"/>
      <c r="Z4652" s="445"/>
      <c r="AA4652" s="441"/>
      <c r="AB4652" s="443"/>
      <c r="AC4652" s="441"/>
      <c r="AD4652" s="444"/>
      <c r="AG4652" s="441"/>
      <c r="AH4652" s="441"/>
      <c r="AI4652" s="443"/>
      <c r="AL4652" s="441"/>
      <c r="AN4652" s="441"/>
      <c r="AO4652" s="443"/>
      <c r="AP4652" s="441"/>
      <c r="AQ4652" s="441"/>
      <c r="AR4652" s="441"/>
      <c r="AS4652" s="441"/>
      <c r="AT4652" s="441"/>
      <c r="AU4652" s="441"/>
      <c r="AV4652" s="443"/>
      <c r="AW4652" s="442"/>
      <c r="AY4652" s="441"/>
      <c r="BC4652" s="441"/>
      <c r="BD4652" s="441"/>
      <c r="BE4652" s="441"/>
      <c r="BF4652" s="441"/>
      <c r="BG4652" s="441"/>
      <c r="BH4652" s="441"/>
      <c r="BI4652" s="441"/>
      <c r="BJ4652" s="441"/>
      <c r="BK4652" s="441"/>
    </row>
    <row r="4653" spans="1:63" x14ac:dyDescent="0.25">
      <c r="A4653" s="443"/>
      <c r="B4653" s="438"/>
      <c r="C4653" s="441"/>
      <c r="D4653" s="441"/>
      <c r="E4653" s="441"/>
      <c r="I4653" s="442"/>
      <c r="Q4653" s="443"/>
      <c r="S4653" s="443"/>
      <c r="T4653" s="441"/>
      <c r="U4653" s="444"/>
      <c r="V4653" s="438"/>
      <c r="W4653" s="443"/>
      <c r="X4653" s="443"/>
      <c r="Y4653" s="441"/>
      <c r="Z4653" s="445"/>
      <c r="AA4653" s="441"/>
      <c r="AB4653" s="443"/>
      <c r="AC4653" s="441"/>
      <c r="AD4653" s="444"/>
      <c r="AG4653" s="441"/>
      <c r="AH4653" s="441"/>
      <c r="AI4653" s="443"/>
      <c r="AL4653" s="441"/>
      <c r="AN4653" s="441"/>
      <c r="AO4653" s="443"/>
      <c r="AP4653" s="441"/>
      <c r="AQ4653" s="441"/>
      <c r="AR4653" s="441"/>
      <c r="AS4653" s="441"/>
      <c r="AT4653" s="441"/>
      <c r="AU4653" s="441"/>
      <c r="AV4653" s="443"/>
      <c r="AW4653" s="442"/>
      <c r="AY4653" s="441"/>
      <c r="BC4653" s="441"/>
      <c r="BD4653" s="441"/>
      <c r="BE4653" s="441"/>
      <c r="BF4653" s="441"/>
      <c r="BG4653" s="441"/>
      <c r="BH4653" s="441"/>
      <c r="BI4653" s="441"/>
      <c r="BJ4653" s="441"/>
      <c r="BK4653" s="441"/>
    </row>
    <row r="4654" spans="1:63" x14ac:dyDescent="0.25">
      <c r="A4654" s="443"/>
      <c r="B4654" s="438"/>
      <c r="C4654" s="441"/>
      <c r="D4654" s="441"/>
      <c r="E4654" s="441"/>
      <c r="I4654" s="442"/>
      <c r="Q4654" s="443"/>
      <c r="S4654" s="443"/>
      <c r="T4654" s="441"/>
      <c r="U4654" s="444"/>
      <c r="V4654" s="438"/>
      <c r="W4654" s="443"/>
      <c r="X4654" s="443"/>
      <c r="Y4654" s="441"/>
      <c r="Z4654" s="445"/>
      <c r="AA4654" s="441"/>
      <c r="AB4654" s="443"/>
      <c r="AC4654" s="441"/>
      <c r="AD4654" s="444"/>
      <c r="AG4654" s="441"/>
      <c r="AH4654" s="441"/>
      <c r="AI4654" s="443"/>
      <c r="AL4654" s="441"/>
      <c r="AN4654" s="441"/>
      <c r="AO4654" s="443"/>
      <c r="AP4654" s="441"/>
      <c r="AQ4654" s="441"/>
      <c r="AR4654" s="441"/>
      <c r="AS4654" s="441"/>
      <c r="AT4654" s="441"/>
      <c r="AU4654" s="441"/>
      <c r="AV4654" s="443"/>
      <c r="AW4654" s="442"/>
      <c r="AY4654" s="441"/>
      <c r="BC4654" s="441"/>
      <c r="BD4654" s="441"/>
      <c r="BE4654" s="441"/>
      <c r="BF4654" s="441"/>
      <c r="BG4654" s="441"/>
      <c r="BH4654" s="441"/>
      <c r="BI4654" s="441"/>
      <c r="BJ4654" s="441"/>
      <c r="BK4654" s="441"/>
    </row>
    <row r="4655" spans="1:63" x14ac:dyDescent="0.25">
      <c r="A4655" s="443"/>
      <c r="B4655" s="438"/>
      <c r="C4655" s="441"/>
      <c r="D4655" s="441"/>
      <c r="E4655" s="441"/>
      <c r="I4655" s="442"/>
      <c r="Q4655" s="443"/>
      <c r="S4655" s="443"/>
      <c r="T4655" s="441"/>
      <c r="U4655" s="444"/>
      <c r="V4655" s="438"/>
      <c r="W4655" s="443"/>
      <c r="X4655" s="443"/>
      <c r="Y4655" s="441"/>
      <c r="Z4655" s="445"/>
      <c r="AA4655" s="441"/>
      <c r="AB4655" s="443"/>
      <c r="AC4655" s="441"/>
      <c r="AD4655" s="444"/>
      <c r="AG4655" s="441"/>
      <c r="AH4655" s="441"/>
      <c r="AI4655" s="443"/>
      <c r="AL4655" s="441"/>
      <c r="AN4655" s="441"/>
      <c r="AO4655" s="443"/>
      <c r="AP4655" s="441"/>
      <c r="AQ4655" s="441"/>
      <c r="AR4655" s="441"/>
      <c r="AS4655" s="441"/>
      <c r="AT4655" s="441"/>
      <c r="AU4655" s="441"/>
      <c r="AV4655" s="443"/>
      <c r="AW4655" s="442"/>
      <c r="AY4655" s="441"/>
      <c r="BC4655" s="441"/>
      <c r="BD4655" s="441"/>
      <c r="BE4655" s="441"/>
      <c r="BF4655" s="441"/>
      <c r="BG4655" s="441"/>
      <c r="BH4655" s="441"/>
      <c r="BI4655" s="441"/>
      <c r="BJ4655" s="441"/>
      <c r="BK4655" s="441"/>
    </row>
    <row r="4656" spans="1:63" x14ac:dyDescent="0.25">
      <c r="A4656" s="443"/>
      <c r="B4656" s="438"/>
      <c r="C4656" s="441"/>
      <c r="D4656" s="441"/>
      <c r="E4656" s="441"/>
      <c r="I4656" s="442"/>
      <c r="Q4656" s="443"/>
      <c r="S4656" s="443"/>
      <c r="T4656" s="441"/>
      <c r="U4656" s="444"/>
      <c r="V4656" s="438"/>
      <c r="W4656" s="443"/>
      <c r="X4656" s="443"/>
      <c r="Y4656" s="441"/>
      <c r="Z4656" s="445"/>
      <c r="AA4656" s="441"/>
      <c r="AB4656" s="443"/>
      <c r="AC4656" s="441"/>
      <c r="AD4656" s="444"/>
      <c r="AG4656" s="441"/>
      <c r="AH4656" s="441"/>
      <c r="AI4656" s="443"/>
      <c r="AL4656" s="441"/>
      <c r="AN4656" s="441"/>
      <c r="AO4656" s="443"/>
      <c r="AP4656" s="441"/>
      <c r="AQ4656" s="441"/>
      <c r="AR4656" s="441"/>
      <c r="AS4656" s="441"/>
      <c r="AT4656" s="441"/>
      <c r="AU4656" s="441"/>
      <c r="AV4656" s="443"/>
      <c r="AW4656" s="442"/>
      <c r="AY4656" s="441"/>
      <c r="BC4656" s="441"/>
      <c r="BD4656" s="441"/>
      <c r="BE4656" s="441"/>
      <c r="BF4656" s="441"/>
      <c r="BG4656" s="441"/>
      <c r="BH4656" s="441"/>
      <c r="BI4656" s="441"/>
      <c r="BJ4656" s="441"/>
      <c r="BK4656" s="441"/>
    </row>
    <row r="4657" spans="1:63" x14ac:dyDescent="0.25">
      <c r="A4657" s="443"/>
      <c r="B4657" s="438"/>
      <c r="C4657" s="441"/>
      <c r="D4657" s="441"/>
      <c r="E4657" s="441"/>
      <c r="I4657" s="442"/>
      <c r="Q4657" s="443"/>
      <c r="S4657" s="443"/>
      <c r="T4657" s="441"/>
      <c r="U4657" s="444"/>
      <c r="V4657" s="438"/>
      <c r="W4657" s="443"/>
      <c r="X4657" s="443"/>
      <c r="Y4657" s="441"/>
      <c r="Z4657" s="445"/>
      <c r="AA4657" s="441"/>
      <c r="AB4657" s="443"/>
      <c r="AC4657" s="441"/>
      <c r="AD4657" s="444"/>
      <c r="AG4657" s="441"/>
      <c r="AH4657" s="441"/>
      <c r="AI4657" s="443"/>
      <c r="AL4657" s="441"/>
      <c r="AN4657" s="441"/>
      <c r="AO4657" s="443"/>
      <c r="AP4657" s="441"/>
      <c r="AQ4657" s="441"/>
      <c r="AR4657" s="441"/>
      <c r="AS4657" s="441"/>
      <c r="AT4657" s="441"/>
      <c r="AU4657" s="441"/>
      <c r="AV4657" s="443"/>
      <c r="AW4657" s="442"/>
      <c r="AY4657" s="441"/>
      <c r="BC4657" s="441"/>
      <c r="BD4657" s="441"/>
      <c r="BE4657" s="441"/>
      <c r="BF4657" s="441"/>
      <c r="BG4657" s="441"/>
      <c r="BH4657" s="441"/>
      <c r="BI4657" s="441"/>
      <c r="BJ4657" s="441"/>
      <c r="BK4657" s="441"/>
    </row>
    <row r="4658" spans="1:63" x14ac:dyDescent="0.25">
      <c r="A4658" s="443"/>
      <c r="B4658" s="438"/>
      <c r="C4658" s="441"/>
      <c r="D4658" s="441"/>
      <c r="E4658" s="441"/>
      <c r="I4658" s="442"/>
      <c r="Q4658" s="443"/>
      <c r="S4658" s="443"/>
      <c r="T4658" s="441"/>
      <c r="U4658" s="444"/>
      <c r="V4658" s="438"/>
      <c r="W4658" s="443"/>
      <c r="X4658" s="443"/>
      <c r="Y4658" s="441"/>
      <c r="Z4658" s="445"/>
      <c r="AA4658" s="441"/>
      <c r="AB4658" s="443"/>
      <c r="AC4658" s="441"/>
      <c r="AD4658" s="444"/>
      <c r="AG4658" s="441"/>
      <c r="AH4658" s="441"/>
      <c r="AI4658" s="443"/>
      <c r="AL4658" s="441"/>
      <c r="AN4658" s="441"/>
      <c r="AO4658" s="443"/>
      <c r="AP4658" s="441"/>
      <c r="AQ4658" s="441"/>
      <c r="AR4658" s="441"/>
      <c r="AS4658" s="441"/>
      <c r="AT4658" s="441"/>
      <c r="AU4658" s="441"/>
      <c r="AV4658" s="443"/>
      <c r="AW4658" s="442"/>
      <c r="AY4658" s="441"/>
      <c r="BC4658" s="441"/>
      <c r="BD4658" s="441"/>
      <c r="BE4658" s="441"/>
      <c r="BF4658" s="441"/>
      <c r="BG4658" s="441"/>
      <c r="BH4658" s="441"/>
      <c r="BI4658" s="441"/>
      <c r="BJ4658" s="441"/>
      <c r="BK4658" s="441"/>
    </row>
    <row r="4659" spans="1:63" x14ac:dyDescent="0.25">
      <c r="A4659" s="443"/>
      <c r="B4659" s="438"/>
      <c r="C4659" s="441"/>
      <c r="D4659" s="441"/>
      <c r="E4659" s="441"/>
      <c r="I4659" s="442"/>
      <c r="Q4659" s="443"/>
      <c r="S4659" s="443"/>
      <c r="T4659" s="441"/>
      <c r="U4659" s="444"/>
      <c r="V4659" s="438"/>
      <c r="W4659" s="443"/>
      <c r="X4659" s="443"/>
      <c r="Y4659" s="441"/>
      <c r="Z4659" s="445"/>
      <c r="AA4659" s="441"/>
      <c r="AB4659" s="443"/>
      <c r="AC4659" s="441"/>
      <c r="AD4659" s="444"/>
      <c r="AG4659" s="441"/>
      <c r="AH4659" s="441"/>
      <c r="AI4659" s="443"/>
      <c r="AL4659" s="441"/>
      <c r="AN4659" s="441"/>
      <c r="AO4659" s="443"/>
      <c r="AP4659" s="441"/>
      <c r="AQ4659" s="441"/>
      <c r="AR4659" s="441"/>
      <c r="AS4659" s="441"/>
      <c r="AT4659" s="441"/>
      <c r="AU4659" s="441"/>
      <c r="AV4659" s="443"/>
      <c r="AW4659" s="442"/>
      <c r="AY4659" s="441"/>
      <c r="BC4659" s="441"/>
      <c r="BD4659" s="441"/>
      <c r="BE4659" s="441"/>
      <c r="BF4659" s="441"/>
      <c r="BG4659" s="441"/>
      <c r="BH4659" s="441"/>
      <c r="BI4659" s="441"/>
      <c r="BJ4659" s="441"/>
      <c r="BK4659" s="441"/>
    </row>
    <row r="4660" spans="1:63" x14ac:dyDescent="0.25">
      <c r="A4660" s="443"/>
      <c r="B4660" s="438"/>
      <c r="C4660" s="441"/>
      <c r="D4660" s="441"/>
      <c r="E4660" s="441"/>
      <c r="I4660" s="442"/>
      <c r="Q4660" s="443"/>
      <c r="S4660" s="443"/>
      <c r="T4660" s="441"/>
      <c r="U4660" s="444"/>
      <c r="V4660" s="438"/>
      <c r="W4660" s="443"/>
      <c r="X4660" s="443"/>
      <c r="Y4660" s="441"/>
      <c r="Z4660" s="445"/>
      <c r="AA4660" s="441"/>
      <c r="AB4660" s="443"/>
      <c r="AC4660" s="441"/>
      <c r="AD4660" s="444"/>
      <c r="AG4660" s="441"/>
      <c r="AH4660" s="441"/>
      <c r="AI4660" s="443"/>
      <c r="AL4660" s="441"/>
      <c r="AN4660" s="441"/>
      <c r="AO4660" s="443"/>
      <c r="AP4660" s="441"/>
      <c r="AQ4660" s="441"/>
      <c r="AR4660" s="441"/>
      <c r="AS4660" s="441"/>
      <c r="AT4660" s="441"/>
      <c r="AU4660" s="441"/>
      <c r="AV4660" s="443"/>
      <c r="AW4660" s="442"/>
      <c r="AY4660" s="441"/>
      <c r="BC4660" s="441"/>
      <c r="BD4660" s="441"/>
      <c r="BE4660" s="441"/>
      <c r="BF4660" s="441"/>
      <c r="BG4660" s="441"/>
      <c r="BH4660" s="441"/>
      <c r="BI4660" s="441"/>
      <c r="BJ4660" s="441"/>
      <c r="BK4660" s="441"/>
    </row>
    <row r="4661" spans="1:63" x14ac:dyDescent="0.25">
      <c r="A4661" s="443"/>
      <c r="B4661" s="438"/>
      <c r="C4661" s="441"/>
      <c r="D4661" s="441"/>
      <c r="E4661" s="441"/>
      <c r="I4661" s="442"/>
      <c r="Q4661" s="443"/>
      <c r="S4661" s="443"/>
      <c r="T4661" s="441"/>
      <c r="U4661" s="444"/>
      <c r="V4661" s="438"/>
      <c r="W4661" s="443"/>
      <c r="X4661" s="443"/>
      <c r="Y4661" s="441"/>
      <c r="Z4661" s="445"/>
      <c r="AA4661" s="441"/>
      <c r="AB4661" s="443"/>
      <c r="AC4661" s="441"/>
      <c r="AD4661" s="444"/>
      <c r="AG4661" s="441"/>
      <c r="AH4661" s="441"/>
      <c r="AI4661" s="443"/>
      <c r="AL4661" s="441"/>
      <c r="AN4661" s="441"/>
      <c r="AO4661" s="443"/>
      <c r="AP4661" s="441"/>
      <c r="AQ4661" s="441"/>
      <c r="AR4661" s="441"/>
      <c r="AS4661" s="441"/>
      <c r="AT4661" s="441"/>
      <c r="AU4661" s="441"/>
      <c r="AV4661" s="443"/>
      <c r="AW4661" s="442"/>
      <c r="AY4661" s="441"/>
      <c r="BC4661" s="441"/>
      <c r="BD4661" s="441"/>
      <c r="BE4661" s="441"/>
      <c r="BF4661" s="441"/>
      <c r="BG4661" s="441"/>
      <c r="BH4661" s="441"/>
      <c r="BI4661" s="441"/>
      <c r="BJ4661" s="441"/>
      <c r="BK4661" s="441"/>
    </row>
    <row r="4662" spans="1:63" x14ac:dyDescent="0.25">
      <c r="A4662" s="443"/>
      <c r="B4662" s="438"/>
      <c r="C4662" s="441"/>
      <c r="D4662" s="441"/>
      <c r="E4662" s="441"/>
      <c r="I4662" s="442"/>
      <c r="Q4662" s="443"/>
      <c r="S4662" s="443"/>
      <c r="T4662" s="441"/>
      <c r="U4662" s="444"/>
      <c r="V4662" s="438"/>
      <c r="W4662" s="443"/>
      <c r="X4662" s="443"/>
      <c r="Y4662" s="441"/>
      <c r="Z4662" s="445"/>
      <c r="AA4662" s="441"/>
      <c r="AB4662" s="443"/>
      <c r="AC4662" s="441"/>
      <c r="AD4662" s="444"/>
      <c r="AG4662" s="441"/>
      <c r="AH4662" s="441"/>
      <c r="AI4662" s="443"/>
      <c r="AL4662" s="441"/>
      <c r="AN4662" s="441"/>
      <c r="AO4662" s="443"/>
      <c r="AP4662" s="441"/>
      <c r="AQ4662" s="441"/>
      <c r="AR4662" s="441"/>
      <c r="AS4662" s="441"/>
      <c r="AT4662" s="441"/>
      <c r="AU4662" s="441"/>
      <c r="AV4662" s="443"/>
      <c r="AW4662" s="442"/>
      <c r="AY4662" s="441"/>
      <c r="BC4662" s="441"/>
      <c r="BD4662" s="441"/>
      <c r="BE4662" s="441"/>
      <c r="BF4662" s="441"/>
      <c r="BG4662" s="441"/>
      <c r="BH4662" s="441"/>
      <c r="BI4662" s="441"/>
      <c r="BJ4662" s="441"/>
      <c r="BK4662" s="441"/>
    </row>
    <row r="4663" spans="1:63" x14ac:dyDescent="0.25">
      <c r="A4663" s="443"/>
      <c r="B4663" s="438"/>
      <c r="C4663" s="441"/>
      <c r="D4663" s="441"/>
      <c r="E4663" s="441"/>
      <c r="I4663" s="442"/>
      <c r="Q4663" s="443"/>
      <c r="S4663" s="443"/>
      <c r="T4663" s="441"/>
      <c r="U4663" s="444"/>
      <c r="V4663" s="438"/>
      <c r="W4663" s="443"/>
      <c r="X4663" s="443"/>
      <c r="Y4663" s="441"/>
      <c r="Z4663" s="445"/>
      <c r="AA4663" s="441"/>
      <c r="AB4663" s="443"/>
      <c r="AC4663" s="441"/>
      <c r="AD4663" s="444"/>
      <c r="AG4663" s="441"/>
      <c r="AH4663" s="441"/>
      <c r="AI4663" s="443"/>
      <c r="AL4663" s="441"/>
      <c r="AN4663" s="441"/>
      <c r="AO4663" s="443"/>
      <c r="AP4663" s="441"/>
      <c r="AQ4663" s="441"/>
      <c r="AR4663" s="441"/>
      <c r="AS4663" s="441"/>
      <c r="AT4663" s="441"/>
      <c r="AU4663" s="441"/>
      <c r="AV4663" s="443"/>
      <c r="AW4663" s="442"/>
      <c r="AY4663" s="441"/>
      <c r="BC4663" s="441"/>
      <c r="BD4663" s="441"/>
      <c r="BE4663" s="441"/>
      <c r="BF4663" s="441"/>
      <c r="BG4663" s="441"/>
      <c r="BH4663" s="441"/>
      <c r="BI4663" s="441"/>
      <c r="BJ4663" s="441"/>
      <c r="BK4663" s="441"/>
    </row>
    <row r="4664" spans="1:63" x14ac:dyDescent="0.25">
      <c r="A4664" s="443"/>
      <c r="B4664" s="438"/>
      <c r="C4664" s="441"/>
      <c r="D4664" s="441"/>
      <c r="E4664" s="441"/>
      <c r="I4664" s="442"/>
      <c r="Q4664" s="443"/>
      <c r="S4664" s="443"/>
      <c r="T4664" s="441"/>
      <c r="U4664" s="444"/>
      <c r="V4664" s="438"/>
      <c r="W4664" s="443"/>
      <c r="X4664" s="443"/>
      <c r="Y4664" s="441"/>
      <c r="Z4664" s="445"/>
      <c r="AA4664" s="441"/>
      <c r="AB4664" s="443"/>
      <c r="AC4664" s="441"/>
      <c r="AD4664" s="444"/>
      <c r="AG4664" s="441"/>
      <c r="AH4664" s="441"/>
      <c r="AI4664" s="443"/>
      <c r="AL4664" s="441"/>
      <c r="AN4664" s="441"/>
      <c r="AO4664" s="443"/>
      <c r="AP4664" s="441"/>
      <c r="AQ4664" s="441"/>
      <c r="AR4664" s="441"/>
      <c r="AS4664" s="441"/>
      <c r="AT4664" s="441"/>
      <c r="AU4664" s="441"/>
      <c r="AV4664" s="443"/>
      <c r="AW4664" s="442"/>
      <c r="AY4664" s="441"/>
      <c r="BC4664" s="441"/>
      <c r="BD4664" s="441"/>
      <c r="BE4664" s="441"/>
      <c r="BF4664" s="441"/>
      <c r="BG4664" s="441"/>
      <c r="BH4664" s="441"/>
      <c r="BI4664" s="441"/>
      <c r="BJ4664" s="441"/>
      <c r="BK4664" s="441"/>
    </row>
    <row r="4665" spans="1:63" x14ac:dyDescent="0.25">
      <c r="A4665" s="443"/>
      <c r="B4665" s="438"/>
      <c r="C4665" s="441"/>
      <c r="D4665" s="441"/>
      <c r="E4665" s="441"/>
      <c r="I4665" s="442"/>
      <c r="Q4665" s="443"/>
      <c r="S4665" s="443"/>
      <c r="T4665" s="441"/>
      <c r="U4665" s="444"/>
      <c r="V4665" s="438"/>
      <c r="W4665" s="443"/>
      <c r="X4665" s="443"/>
      <c r="Y4665" s="441"/>
      <c r="Z4665" s="445"/>
      <c r="AA4665" s="441"/>
      <c r="AB4665" s="443"/>
      <c r="AC4665" s="441"/>
      <c r="AD4665" s="444"/>
      <c r="AG4665" s="441"/>
      <c r="AH4665" s="441"/>
      <c r="AI4665" s="443"/>
      <c r="AL4665" s="441"/>
      <c r="AN4665" s="441"/>
      <c r="AO4665" s="443"/>
      <c r="AP4665" s="441"/>
      <c r="AQ4665" s="441"/>
      <c r="AR4665" s="441"/>
      <c r="AS4665" s="441"/>
      <c r="AT4665" s="441"/>
      <c r="AU4665" s="441"/>
      <c r="AV4665" s="443"/>
      <c r="AW4665" s="442"/>
      <c r="AY4665" s="441"/>
      <c r="BC4665" s="441"/>
      <c r="BD4665" s="441"/>
      <c r="BE4665" s="441"/>
      <c r="BF4665" s="441"/>
      <c r="BG4665" s="441"/>
      <c r="BH4665" s="441"/>
      <c r="BI4665" s="441"/>
      <c r="BJ4665" s="441"/>
      <c r="BK4665" s="441"/>
    </row>
    <row r="4666" spans="1:63" x14ac:dyDescent="0.25">
      <c r="A4666" s="443"/>
      <c r="B4666" s="438"/>
      <c r="C4666" s="441"/>
      <c r="D4666" s="441"/>
      <c r="E4666" s="441"/>
      <c r="I4666" s="442"/>
      <c r="Q4666" s="443"/>
      <c r="S4666" s="443"/>
      <c r="T4666" s="441"/>
      <c r="U4666" s="444"/>
      <c r="V4666" s="438"/>
      <c r="W4666" s="443"/>
      <c r="X4666" s="443"/>
      <c r="Y4666" s="441"/>
      <c r="Z4666" s="445"/>
      <c r="AA4666" s="441"/>
      <c r="AB4666" s="443"/>
      <c r="AC4666" s="441"/>
      <c r="AD4666" s="444"/>
      <c r="AG4666" s="441"/>
      <c r="AH4666" s="441"/>
      <c r="AI4666" s="443"/>
      <c r="AL4666" s="441"/>
      <c r="AN4666" s="441"/>
      <c r="AO4666" s="443"/>
      <c r="AP4666" s="441"/>
      <c r="AQ4666" s="441"/>
      <c r="AR4666" s="441"/>
      <c r="AS4666" s="441"/>
      <c r="AT4666" s="441"/>
      <c r="AU4666" s="441"/>
      <c r="AV4666" s="443"/>
      <c r="AW4666" s="442"/>
      <c r="AY4666" s="441"/>
      <c r="BC4666" s="441"/>
      <c r="BD4666" s="441"/>
      <c r="BE4666" s="441"/>
      <c r="BF4666" s="441"/>
      <c r="BG4666" s="441"/>
      <c r="BH4666" s="441"/>
      <c r="BI4666" s="441"/>
      <c r="BJ4666" s="441"/>
      <c r="BK4666" s="441"/>
    </row>
    <row r="4667" spans="1:63" x14ac:dyDescent="0.25">
      <c r="A4667" s="443"/>
      <c r="B4667" s="438"/>
      <c r="C4667" s="441"/>
      <c r="D4667" s="441"/>
      <c r="E4667" s="441"/>
      <c r="I4667" s="442"/>
      <c r="Q4667" s="443"/>
      <c r="S4667" s="443"/>
      <c r="T4667" s="441"/>
      <c r="U4667" s="444"/>
      <c r="V4667" s="438"/>
      <c r="W4667" s="443"/>
      <c r="X4667" s="443"/>
      <c r="Y4667" s="441"/>
      <c r="Z4667" s="445"/>
      <c r="AA4667" s="441"/>
      <c r="AB4667" s="443"/>
      <c r="AC4667" s="441"/>
      <c r="AD4667" s="444"/>
      <c r="AG4667" s="441"/>
      <c r="AH4667" s="441"/>
      <c r="AI4667" s="443"/>
      <c r="AL4667" s="441"/>
      <c r="AN4667" s="441"/>
      <c r="AO4667" s="443"/>
      <c r="AP4667" s="441"/>
      <c r="AQ4667" s="441"/>
      <c r="AR4667" s="441"/>
      <c r="AS4667" s="441"/>
      <c r="AT4667" s="441"/>
      <c r="AU4667" s="441"/>
      <c r="AV4667" s="443"/>
      <c r="AW4667" s="442"/>
      <c r="AY4667" s="441"/>
      <c r="BC4667" s="441"/>
      <c r="BD4667" s="441"/>
      <c r="BE4667" s="441"/>
      <c r="BF4667" s="441"/>
      <c r="BG4667" s="441"/>
      <c r="BH4667" s="441"/>
      <c r="BI4667" s="441"/>
      <c r="BJ4667" s="441"/>
      <c r="BK4667" s="441"/>
    </row>
    <row r="4668" spans="1:63" x14ac:dyDescent="0.25">
      <c r="A4668" s="443"/>
      <c r="B4668" s="438"/>
      <c r="C4668" s="441"/>
      <c r="D4668" s="441"/>
      <c r="E4668" s="441"/>
      <c r="I4668" s="442"/>
      <c r="Q4668" s="443"/>
      <c r="S4668" s="443"/>
      <c r="T4668" s="441"/>
      <c r="U4668" s="444"/>
      <c r="V4668" s="438"/>
      <c r="W4668" s="443"/>
      <c r="X4668" s="443"/>
      <c r="Y4668" s="441"/>
      <c r="Z4668" s="445"/>
      <c r="AA4668" s="441"/>
      <c r="AB4668" s="443"/>
      <c r="AC4668" s="441"/>
      <c r="AD4668" s="444"/>
      <c r="AG4668" s="441"/>
      <c r="AH4668" s="441"/>
      <c r="AI4668" s="443"/>
      <c r="AL4668" s="441"/>
      <c r="AN4668" s="441"/>
      <c r="AO4668" s="443"/>
      <c r="AP4668" s="441"/>
      <c r="AQ4668" s="441"/>
      <c r="AR4668" s="441"/>
      <c r="AS4668" s="441"/>
      <c r="AT4668" s="441"/>
      <c r="AU4668" s="441"/>
      <c r="AV4668" s="443"/>
      <c r="AW4668" s="442"/>
      <c r="AY4668" s="441"/>
      <c r="BC4668" s="441"/>
      <c r="BD4668" s="441"/>
      <c r="BE4668" s="441"/>
      <c r="BF4668" s="441"/>
      <c r="BG4668" s="441"/>
      <c r="BH4668" s="441"/>
      <c r="BI4668" s="441"/>
      <c r="BJ4668" s="441"/>
      <c r="BK4668" s="441"/>
    </row>
    <row r="4669" spans="1:63" x14ac:dyDescent="0.25">
      <c r="A4669" s="443"/>
      <c r="B4669" s="438"/>
      <c r="C4669" s="441"/>
      <c r="D4669" s="441"/>
      <c r="E4669" s="441"/>
      <c r="I4669" s="442"/>
      <c r="Q4669" s="443"/>
      <c r="S4669" s="443"/>
      <c r="T4669" s="441"/>
      <c r="U4669" s="444"/>
      <c r="V4669" s="438"/>
      <c r="W4669" s="443"/>
      <c r="X4669" s="443"/>
      <c r="Y4669" s="441"/>
      <c r="Z4669" s="445"/>
      <c r="AA4669" s="441"/>
      <c r="AB4669" s="443"/>
      <c r="AC4669" s="441"/>
      <c r="AD4669" s="444"/>
      <c r="AG4669" s="441"/>
      <c r="AH4669" s="441"/>
      <c r="AI4669" s="443"/>
      <c r="AL4669" s="441"/>
      <c r="AN4669" s="441"/>
      <c r="AO4669" s="443"/>
      <c r="AP4669" s="441"/>
      <c r="AQ4669" s="441"/>
      <c r="AR4669" s="441"/>
      <c r="AS4669" s="441"/>
      <c r="AT4669" s="441"/>
      <c r="AU4669" s="441"/>
      <c r="AV4669" s="443"/>
      <c r="AW4669" s="442"/>
      <c r="AY4669" s="441"/>
      <c r="BC4669" s="441"/>
      <c r="BD4669" s="441"/>
      <c r="BE4669" s="441"/>
      <c r="BF4669" s="441"/>
      <c r="BG4669" s="441"/>
      <c r="BH4669" s="441"/>
      <c r="BI4669" s="441"/>
      <c r="BJ4669" s="441"/>
      <c r="BK4669" s="441"/>
    </row>
    <row r="4670" spans="1:63" x14ac:dyDescent="0.25">
      <c r="A4670" s="443"/>
      <c r="B4670" s="438"/>
      <c r="C4670" s="441"/>
      <c r="D4670" s="441"/>
      <c r="E4670" s="441"/>
      <c r="I4670" s="442"/>
      <c r="Q4670" s="443"/>
      <c r="S4670" s="443"/>
      <c r="T4670" s="441"/>
      <c r="U4670" s="444"/>
      <c r="V4670" s="438"/>
      <c r="W4670" s="443"/>
      <c r="X4670" s="443"/>
      <c r="Y4670" s="441"/>
      <c r="Z4670" s="445"/>
      <c r="AA4670" s="441"/>
      <c r="AB4670" s="443"/>
      <c r="AC4670" s="441"/>
      <c r="AD4670" s="444"/>
      <c r="AG4670" s="441"/>
      <c r="AH4670" s="441"/>
      <c r="AI4670" s="443"/>
      <c r="AL4670" s="441"/>
      <c r="AN4670" s="441"/>
      <c r="AO4670" s="443"/>
      <c r="AP4670" s="441"/>
      <c r="AQ4670" s="441"/>
      <c r="AR4670" s="441"/>
      <c r="AS4670" s="441"/>
      <c r="AT4670" s="441"/>
      <c r="AU4670" s="441"/>
      <c r="AV4670" s="443"/>
      <c r="AW4670" s="442"/>
      <c r="AY4670" s="441"/>
      <c r="BC4670" s="441"/>
      <c r="BD4670" s="441"/>
      <c r="BE4670" s="441"/>
      <c r="BF4670" s="441"/>
      <c r="BG4670" s="441"/>
      <c r="BH4670" s="441"/>
      <c r="BI4670" s="441"/>
      <c r="BJ4670" s="441"/>
      <c r="BK4670" s="441"/>
    </row>
    <row r="4671" spans="1:63" x14ac:dyDescent="0.25">
      <c r="A4671" s="443"/>
      <c r="B4671" s="438"/>
      <c r="C4671" s="441"/>
      <c r="D4671" s="441"/>
      <c r="E4671" s="441"/>
      <c r="I4671" s="442"/>
      <c r="Q4671" s="443"/>
      <c r="S4671" s="443"/>
      <c r="T4671" s="441"/>
      <c r="U4671" s="444"/>
      <c r="V4671" s="438"/>
      <c r="W4671" s="443"/>
      <c r="X4671" s="443"/>
      <c r="Y4671" s="441"/>
      <c r="Z4671" s="445"/>
      <c r="AA4671" s="441"/>
      <c r="AB4671" s="443"/>
      <c r="AC4671" s="441"/>
      <c r="AD4671" s="444"/>
      <c r="AG4671" s="441"/>
      <c r="AH4671" s="441"/>
      <c r="AI4671" s="443"/>
      <c r="AL4671" s="441"/>
      <c r="AN4671" s="441"/>
      <c r="AO4671" s="443"/>
      <c r="AP4671" s="441"/>
      <c r="AQ4671" s="441"/>
      <c r="AR4671" s="441"/>
      <c r="AS4671" s="441"/>
      <c r="AT4671" s="441"/>
      <c r="AU4671" s="441"/>
      <c r="AV4671" s="443"/>
      <c r="AW4671" s="442"/>
      <c r="AY4671" s="441"/>
      <c r="BC4671" s="441"/>
      <c r="BD4671" s="441"/>
      <c r="BE4671" s="441"/>
      <c r="BF4671" s="441"/>
      <c r="BG4671" s="441"/>
      <c r="BH4671" s="441"/>
      <c r="BI4671" s="441"/>
      <c r="BJ4671" s="441"/>
      <c r="BK4671" s="441"/>
    </row>
    <row r="4672" spans="1:63" x14ac:dyDescent="0.25">
      <c r="A4672" s="443"/>
      <c r="B4672" s="438"/>
      <c r="C4672" s="441"/>
      <c r="D4672" s="441"/>
      <c r="E4672" s="441"/>
      <c r="I4672" s="442"/>
      <c r="Q4672" s="443"/>
      <c r="S4672" s="443"/>
      <c r="T4672" s="441"/>
      <c r="U4672" s="444"/>
      <c r="V4672" s="438"/>
      <c r="W4672" s="443"/>
      <c r="X4672" s="443"/>
      <c r="Y4672" s="441"/>
      <c r="Z4672" s="445"/>
      <c r="AA4672" s="441"/>
      <c r="AB4672" s="443"/>
      <c r="AC4672" s="441"/>
      <c r="AD4672" s="444"/>
      <c r="AG4672" s="441"/>
      <c r="AH4672" s="441"/>
      <c r="AI4672" s="443"/>
      <c r="AL4672" s="441"/>
      <c r="AN4672" s="441"/>
      <c r="AO4672" s="443"/>
      <c r="AP4672" s="441"/>
      <c r="AQ4672" s="441"/>
      <c r="AR4672" s="441"/>
      <c r="AS4672" s="441"/>
      <c r="AT4672" s="441"/>
      <c r="AU4672" s="441"/>
      <c r="AV4672" s="443"/>
      <c r="AW4672" s="442"/>
      <c r="AY4672" s="441"/>
      <c r="BC4672" s="441"/>
      <c r="BD4672" s="441"/>
      <c r="BE4672" s="441"/>
      <c r="BF4672" s="441"/>
      <c r="BG4672" s="441"/>
      <c r="BH4672" s="441"/>
      <c r="BI4672" s="441"/>
      <c r="BJ4672" s="441"/>
      <c r="BK4672" s="441"/>
    </row>
    <row r="4673" spans="1:63" x14ac:dyDescent="0.25">
      <c r="A4673" s="443"/>
      <c r="B4673" s="438"/>
      <c r="C4673" s="441"/>
      <c r="D4673" s="441"/>
      <c r="E4673" s="441"/>
      <c r="I4673" s="442"/>
      <c r="Q4673" s="443"/>
      <c r="S4673" s="443"/>
      <c r="T4673" s="441"/>
      <c r="U4673" s="444"/>
      <c r="V4673" s="438"/>
      <c r="W4673" s="443"/>
      <c r="X4673" s="443"/>
      <c r="Y4673" s="441"/>
      <c r="Z4673" s="445"/>
      <c r="AA4673" s="441"/>
      <c r="AB4673" s="443"/>
      <c r="AC4673" s="441"/>
      <c r="AD4673" s="444"/>
      <c r="AG4673" s="441"/>
      <c r="AH4673" s="441"/>
      <c r="AI4673" s="443"/>
      <c r="AL4673" s="441"/>
      <c r="AN4673" s="441"/>
      <c r="AO4673" s="443"/>
      <c r="AP4673" s="441"/>
      <c r="AQ4673" s="441"/>
      <c r="AR4673" s="441"/>
      <c r="AS4673" s="441"/>
      <c r="AT4673" s="441"/>
      <c r="AU4673" s="441"/>
      <c r="AV4673" s="443"/>
      <c r="AW4673" s="442"/>
      <c r="AY4673" s="441"/>
      <c r="BC4673" s="441"/>
      <c r="BD4673" s="441"/>
      <c r="BE4673" s="441"/>
      <c r="BF4673" s="441"/>
      <c r="BG4673" s="441"/>
      <c r="BH4673" s="441"/>
      <c r="BI4673" s="441"/>
      <c r="BJ4673" s="441"/>
      <c r="BK4673" s="441"/>
    </row>
    <row r="4674" spans="1:63" x14ac:dyDescent="0.25">
      <c r="A4674" s="443"/>
      <c r="B4674" s="438"/>
      <c r="C4674" s="441"/>
      <c r="D4674" s="441"/>
      <c r="E4674" s="441"/>
      <c r="I4674" s="442"/>
      <c r="Q4674" s="443"/>
      <c r="S4674" s="443"/>
      <c r="T4674" s="441"/>
      <c r="U4674" s="444"/>
      <c r="V4674" s="438"/>
      <c r="W4674" s="443"/>
      <c r="X4674" s="443"/>
      <c r="Y4674" s="441"/>
      <c r="Z4674" s="445"/>
      <c r="AA4674" s="441"/>
      <c r="AB4674" s="443"/>
      <c r="AC4674" s="441"/>
      <c r="AD4674" s="444"/>
      <c r="AG4674" s="441"/>
      <c r="AH4674" s="441"/>
      <c r="AI4674" s="443"/>
      <c r="AL4674" s="441"/>
      <c r="AN4674" s="441"/>
      <c r="AO4674" s="443"/>
      <c r="AP4674" s="441"/>
      <c r="AQ4674" s="441"/>
      <c r="AR4674" s="441"/>
      <c r="AS4674" s="441"/>
      <c r="AT4674" s="441"/>
      <c r="AU4674" s="441"/>
      <c r="AV4674" s="443"/>
      <c r="AW4674" s="442"/>
      <c r="AY4674" s="441"/>
      <c r="BC4674" s="441"/>
      <c r="BD4674" s="441"/>
      <c r="BE4674" s="441"/>
      <c r="BF4674" s="441"/>
      <c r="BG4674" s="441"/>
      <c r="BH4674" s="441"/>
      <c r="BI4674" s="441"/>
      <c r="BJ4674" s="441"/>
      <c r="BK4674" s="441"/>
    </row>
    <row r="4675" spans="1:63" x14ac:dyDescent="0.25">
      <c r="A4675" s="443"/>
      <c r="B4675" s="438"/>
      <c r="C4675" s="441"/>
      <c r="D4675" s="441"/>
      <c r="E4675" s="441"/>
      <c r="I4675" s="442"/>
      <c r="Q4675" s="443"/>
      <c r="S4675" s="443"/>
      <c r="T4675" s="441"/>
      <c r="U4675" s="444"/>
      <c r="V4675" s="438"/>
      <c r="W4675" s="443"/>
      <c r="X4675" s="443"/>
      <c r="Y4675" s="441"/>
      <c r="Z4675" s="445"/>
      <c r="AA4675" s="441"/>
      <c r="AB4675" s="443"/>
      <c r="AC4675" s="441"/>
      <c r="AD4675" s="444"/>
      <c r="AG4675" s="441"/>
      <c r="AH4675" s="441"/>
      <c r="AI4675" s="443"/>
      <c r="AL4675" s="441"/>
      <c r="AN4675" s="441"/>
      <c r="AO4675" s="443"/>
      <c r="AP4675" s="441"/>
      <c r="AQ4675" s="441"/>
      <c r="AR4675" s="441"/>
      <c r="AS4675" s="441"/>
      <c r="AT4675" s="441"/>
      <c r="AU4675" s="441"/>
      <c r="AV4675" s="443"/>
      <c r="AW4675" s="442"/>
      <c r="AY4675" s="441"/>
      <c r="BC4675" s="441"/>
      <c r="BD4675" s="441"/>
      <c r="BE4675" s="441"/>
      <c r="BF4675" s="441"/>
      <c r="BG4675" s="441"/>
      <c r="BH4675" s="441"/>
      <c r="BI4675" s="441"/>
      <c r="BJ4675" s="441"/>
      <c r="BK4675" s="441"/>
    </row>
    <row r="4676" spans="1:63" x14ac:dyDescent="0.25">
      <c r="A4676" s="443"/>
      <c r="B4676" s="438"/>
      <c r="C4676" s="441"/>
      <c r="D4676" s="441"/>
      <c r="E4676" s="441"/>
      <c r="I4676" s="442"/>
      <c r="Q4676" s="443"/>
      <c r="S4676" s="443"/>
      <c r="T4676" s="441"/>
      <c r="U4676" s="444"/>
      <c r="V4676" s="438"/>
      <c r="W4676" s="443"/>
      <c r="X4676" s="443"/>
      <c r="Y4676" s="441"/>
      <c r="Z4676" s="445"/>
      <c r="AA4676" s="441"/>
      <c r="AB4676" s="443"/>
      <c r="AC4676" s="441"/>
      <c r="AD4676" s="444"/>
      <c r="AG4676" s="441"/>
      <c r="AH4676" s="441"/>
      <c r="AI4676" s="443"/>
      <c r="AL4676" s="441"/>
      <c r="AN4676" s="441"/>
      <c r="AO4676" s="443"/>
      <c r="AP4676" s="441"/>
      <c r="AQ4676" s="441"/>
      <c r="AR4676" s="441"/>
      <c r="AS4676" s="441"/>
      <c r="AT4676" s="441"/>
      <c r="AU4676" s="441"/>
      <c r="AV4676" s="443"/>
      <c r="AW4676" s="442"/>
      <c r="AY4676" s="441"/>
      <c r="BC4676" s="441"/>
      <c r="BD4676" s="441"/>
      <c r="BE4676" s="441"/>
      <c r="BF4676" s="441"/>
      <c r="BG4676" s="441"/>
      <c r="BH4676" s="441"/>
      <c r="BI4676" s="441"/>
      <c r="BJ4676" s="441"/>
      <c r="BK4676" s="441"/>
    </row>
    <row r="4677" spans="1:63" x14ac:dyDescent="0.25">
      <c r="A4677" s="443"/>
      <c r="B4677" s="438"/>
      <c r="C4677" s="441"/>
      <c r="D4677" s="441"/>
      <c r="E4677" s="441"/>
      <c r="I4677" s="442"/>
      <c r="Q4677" s="443"/>
      <c r="S4677" s="443"/>
      <c r="T4677" s="441"/>
      <c r="U4677" s="444"/>
      <c r="V4677" s="438"/>
      <c r="W4677" s="443"/>
      <c r="X4677" s="443"/>
      <c r="Y4677" s="441"/>
      <c r="Z4677" s="445"/>
      <c r="AA4677" s="441"/>
      <c r="AB4677" s="443"/>
      <c r="AC4677" s="441"/>
      <c r="AD4677" s="444"/>
      <c r="AG4677" s="441"/>
      <c r="AH4677" s="441"/>
      <c r="AI4677" s="443"/>
      <c r="AL4677" s="441"/>
      <c r="AN4677" s="441"/>
      <c r="AO4677" s="443"/>
      <c r="AP4677" s="441"/>
      <c r="AQ4677" s="441"/>
      <c r="AR4677" s="441"/>
      <c r="AS4677" s="441"/>
      <c r="AT4677" s="441"/>
      <c r="AU4677" s="441"/>
      <c r="AV4677" s="443"/>
      <c r="AW4677" s="442"/>
      <c r="AY4677" s="441"/>
      <c r="BC4677" s="441"/>
      <c r="BD4677" s="441"/>
      <c r="BE4677" s="441"/>
      <c r="BF4677" s="441"/>
      <c r="BG4677" s="441"/>
      <c r="BH4677" s="441"/>
      <c r="BI4677" s="441"/>
      <c r="BJ4677" s="441"/>
      <c r="BK4677" s="441"/>
    </row>
    <row r="4678" spans="1:63" x14ac:dyDescent="0.25">
      <c r="A4678" s="443"/>
      <c r="B4678" s="438"/>
      <c r="C4678" s="441"/>
      <c r="D4678" s="441"/>
      <c r="E4678" s="441"/>
      <c r="I4678" s="442"/>
      <c r="Q4678" s="443"/>
      <c r="S4678" s="443"/>
      <c r="T4678" s="441"/>
      <c r="U4678" s="444"/>
      <c r="V4678" s="438"/>
      <c r="W4678" s="443"/>
      <c r="X4678" s="443"/>
      <c r="Y4678" s="441"/>
      <c r="Z4678" s="445"/>
      <c r="AA4678" s="441"/>
      <c r="AB4678" s="443"/>
      <c r="AC4678" s="441"/>
      <c r="AD4678" s="444"/>
      <c r="AG4678" s="441"/>
      <c r="AH4678" s="441"/>
      <c r="AI4678" s="443"/>
      <c r="AL4678" s="441"/>
      <c r="AN4678" s="441"/>
      <c r="AO4678" s="443"/>
      <c r="AP4678" s="441"/>
      <c r="AQ4678" s="441"/>
      <c r="AR4678" s="441"/>
      <c r="AS4678" s="441"/>
      <c r="AT4678" s="441"/>
      <c r="AU4678" s="441"/>
      <c r="AV4678" s="443"/>
      <c r="AW4678" s="442"/>
      <c r="AY4678" s="441"/>
      <c r="BC4678" s="441"/>
      <c r="BD4678" s="441"/>
      <c r="BE4678" s="441"/>
      <c r="BF4678" s="441"/>
      <c r="BG4678" s="441"/>
      <c r="BH4678" s="441"/>
      <c r="BI4678" s="441"/>
      <c r="BJ4678" s="441"/>
      <c r="BK4678" s="441"/>
    </row>
    <row r="4679" spans="1:63" x14ac:dyDescent="0.25">
      <c r="A4679" s="443"/>
      <c r="B4679" s="438"/>
      <c r="C4679" s="441"/>
      <c r="D4679" s="441"/>
      <c r="E4679" s="441"/>
      <c r="I4679" s="442"/>
      <c r="Q4679" s="443"/>
      <c r="S4679" s="443"/>
      <c r="T4679" s="441"/>
      <c r="U4679" s="444"/>
      <c r="V4679" s="438"/>
      <c r="W4679" s="443"/>
      <c r="X4679" s="443"/>
      <c r="Y4679" s="441"/>
      <c r="Z4679" s="445"/>
      <c r="AA4679" s="441"/>
      <c r="AB4679" s="443"/>
      <c r="AC4679" s="441"/>
      <c r="AD4679" s="444"/>
      <c r="AG4679" s="441"/>
      <c r="AH4679" s="441"/>
      <c r="AI4679" s="443"/>
      <c r="AL4679" s="441"/>
      <c r="AN4679" s="441"/>
      <c r="AO4679" s="443"/>
      <c r="AP4679" s="441"/>
      <c r="AQ4679" s="441"/>
      <c r="AR4679" s="441"/>
      <c r="AS4679" s="441"/>
      <c r="AT4679" s="441"/>
      <c r="AU4679" s="441"/>
      <c r="AV4679" s="443"/>
      <c r="AW4679" s="442"/>
      <c r="AY4679" s="441"/>
      <c r="BC4679" s="441"/>
      <c r="BD4679" s="441"/>
      <c r="BE4679" s="441"/>
      <c r="BF4679" s="441"/>
      <c r="BG4679" s="441"/>
      <c r="BH4679" s="441"/>
      <c r="BI4679" s="441"/>
      <c r="BJ4679" s="441"/>
      <c r="BK4679" s="441"/>
    </row>
    <row r="4680" spans="1:63" x14ac:dyDescent="0.25">
      <c r="A4680" s="443"/>
      <c r="B4680" s="438"/>
      <c r="C4680" s="441"/>
      <c r="D4680" s="441"/>
      <c r="E4680" s="441"/>
      <c r="I4680" s="442"/>
      <c r="Q4680" s="443"/>
      <c r="S4680" s="443"/>
      <c r="T4680" s="441"/>
      <c r="U4680" s="444"/>
      <c r="V4680" s="438"/>
      <c r="W4680" s="443"/>
      <c r="X4680" s="443"/>
      <c r="Y4680" s="441"/>
      <c r="Z4680" s="445"/>
      <c r="AA4680" s="441"/>
      <c r="AB4680" s="443"/>
      <c r="AC4680" s="441"/>
      <c r="AD4680" s="444"/>
      <c r="AG4680" s="441"/>
      <c r="AH4680" s="441"/>
      <c r="AI4680" s="443"/>
      <c r="AL4680" s="441"/>
      <c r="AN4680" s="441"/>
      <c r="AO4680" s="443"/>
      <c r="AP4680" s="441"/>
      <c r="AQ4680" s="441"/>
      <c r="AR4680" s="441"/>
      <c r="AS4680" s="441"/>
      <c r="AT4680" s="441"/>
      <c r="AU4680" s="441"/>
      <c r="AV4680" s="443"/>
      <c r="AW4680" s="442"/>
      <c r="AY4680" s="441"/>
      <c r="BC4680" s="441"/>
      <c r="BD4680" s="441"/>
      <c r="BE4680" s="441"/>
      <c r="BF4680" s="441"/>
      <c r="BG4680" s="441"/>
      <c r="BH4680" s="441"/>
      <c r="BI4680" s="441"/>
      <c r="BJ4680" s="441"/>
      <c r="BK4680" s="441"/>
    </row>
    <row r="4681" spans="1:63" x14ac:dyDescent="0.25">
      <c r="A4681" s="443"/>
      <c r="B4681" s="438"/>
      <c r="C4681" s="441"/>
      <c r="D4681" s="441"/>
      <c r="E4681" s="441"/>
      <c r="I4681" s="442"/>
      <c r="Q4681" s="443"/>
      <c r="S4681" s="443"/>
      <c r="T4681" s="441"/>
      <c r="U4681" s="444"/>
      <c r="V4681" s="438"/>
      <c r="W4681" s="443"/>
      <c r="X4681" s="443"/>
      <c r="Y4681" s="441"/>
      <c r="Z4681" s="445"/>
      <c r="AA4681" s="441"/>
      <c r="AB4681" s="443"/>
      <c r="AC4681" s="441"/>
      <c r="AD4681" s="444"/>
      <c r="AG4681" s="441"/>
      <c r="AH4681" s="441"/>
      <c r="AI4681" s="443"/>
      <c r="AL4681" s="441"/>
      <c r="AN4681" s="441"/>
      <c r="AO4681" s="443"/>
      <c r="AP4681" s="441"/>
      <c r="AQ4681" s="441"/>
      <c r="AR4681" s="441"/>
      <c r="AS4681" s="441"/>
      <c r="AT4681" s="441"/>
      <c r="AU4681" s="441"/>
      <c r="AV4681" s="443"/>
      <c r="AW4681" s="442"/>
      <c r="AY4681" s="441"/>
      <c r="BC4681" s="441"/>
      <c r="BD4681" s="441"/>
      <c r="BE4681" s="441"/>
      <c r="BF4681" s="441"/>
      <c r="BG4681" s="441"/>
      <c r="BH4681" s="441"/>
      <c r="BI4681" s="441"/>
      <c r="BJ4681" s="441"/>
      <c r="BK4681" s="441"/>
    </row>
    <row r="4682" spans="1:63" x14ac:dyDescent="0.25">
      <c r="A4682" s="443"/>
      <c r="B4682" s="438"/>
      <c r="C4682" s="441"/>
      <c r="D4682" s="441"/>
      <c r="E4682" s="441"/>
      <c r="I4682" s="442"/>
      <c r="Q4682" s="443"/>
      <c r="S4682" s="443"/>
      <c r="T4682" s="441"/>
      <c r="U4682" s="444"/>
      <c r="V4682" s="438"/>
      <c r="W4682" s="443"/>
      <c r="X4682" s="443"/>
      <c r="Y4682" s="441"/>
      <c r="Z4682" s="445"/>
      <c r="AA4682" s="441"/>
      <c r="AB4682" s="443"/>
      <c r="AC4682" s="441"/>
      <c r="AD4682" s="444"/>
      <c r="AG4682" s="441"/>
      <c r="AH4682" s="441"/>
      <c r="AI4682" s="443"/>
      <c r="AL4682" s="441"/>
      <c r="AN4682" s="441"/>
      <c r="AO4682" s="443"/>
      <c r="AP4682" s="441"/>
      <c r="AQ4682" s="441"/>
      <c r="AR4682" s="441"/>
      <c r="AS4682" s="441"/>
      <c r="AT4682" s="441"/>
      <c r="AU4682" s="441"/>
      <c r="AV4682" s="443"/>
      <c r="AW4682" s="442"/>
      <c r="AY4682" s="441"/>
      <c r="BC4682" s="441"/>
      <c r="BD4682" s="441"/>
      <c r="BE4682" s="441"/>
      <c r="BF4682" s="441"/>
      <c r="BG4682" s="441"/>
      <c r="BH4682" s="441"/>
      <c r="BI4682" s="441"/>
      <c r="BJ4682" s="441"/>
      <c r="BK4682" s="441"/>
    </row>
    <row r="4683" spans="1:63" x14ac:dyDescent="0.25">
      <c r="A4683" s="443"/>
      <c r="B4683" s="438"/>
      <c r="C4683" s="441"/>
      <c r="D4683" s="441"/>
      <c r="E4683" s="441"/>
      <c r="I4683" s="442"/>
      <c r="Q4683" s="443"/>
      <c r="S4683" s="443"/>
      <c r="T4683" s="441"/>
      <c r="U4683" s="444"/>
      <c r="V4683" s="438"/>
      <c r="W4683" s="443"/>
      <c r="X4683" s="443"/>
      <c r="Y4683" s="441"/>
      <c r="Z4683" s="445"/>
      <c r="AA4683" s="441"/>
      <c r="AB4683" s="443"/>
      <c r="AC4683" s="441"/>
      <c r="AD4683" s="444"/>
      <c r="AG4683" s="441"/>
      <c r="AH4683" s="441"/>
      <c r="AI4683" s="443"/>
      <c r="AL4683" s="441"/>
      <c r="AN4683" s="441"/>
      <c r="AO4683" s="443"/>
      <c r="AP4683" s="441"/>
      <c r="AQ4683" s="441"/>
      <c r="AR4683" s="441"/>
      <c r="AS4683" s="441"/>
      <c r="AT4683" s="441"/>
      <c r="AU4683" s="441"/>
      <c r="AV4683" s="443"/>
      <c r="AW4683" s="442"/>
      <c r="AY4683" s="441"/>
      <c r="BC4683" s="441"/>
      <c r="BD4683" s="441"/>
      <c r="BE4683" s="441"/>
      <c r="BF4683" s="441"/>
      <c r="BG4683" s="441"/>
      <c r="BH4683" s="441"/>
      <c r="BI4683" s="441"/>
      <c r="BJ4683" s="441"/>
      <c r="BK4683" s="441"/>
    </row>
    <row r="4684" spans="1:63" x14ac:dyDescent="0.25">
      <c r="A4684" s="443"/>
      <c r="B4684" s="438"/>
      <c r="C4684" s="441"/>
      <c r="D4684" s="441"/>
      <c r="E4684" s="441"/>
      <c r="I4684" s="442"/>
      <c r="Q4684" s="443"/>
      <c r="S4684" s="443"/>
      <c r="T4684" s="441"/>
      <c r="U4684" s="444"/>
      <c r="V4684" s="438"/>
      <c r="W4684" s="443"/>
      <c r="X4684" s="443"/>
      <c r="Y4684" s="441"/>
      <c r="Z4684" s="445"/>
      <c r="AA4684" s="441"/>
      <c r="AB4684" s="443"/>
      <c r="AC4684" s="441"/>
      <c r="AD4684" s="444"/>
      <c r="AG4684" s="441"/>
      <c r="AH4684" s="441"/>
      <c r="AI4684" s="443"/>
      <c r="AL4684" s="441"/>
      <c r="AN4684" s="441"/>
      <c r="AO4684" s="443"/>
      <c r="AP4684" s="441"/>
      <c r="AQ4684" s="441"/>
      <c r="AR4684" s="441"/>
      <c r="AS4684" s="441"/>
      <c r="AT4684" s="441"/>
      <c r="AU4684" s="441"/>
      <c r="AV4684" s="443"/>
      <c r="AW4684" s="442"/>
      <c r="AY4684" s="441"/>
      <c r="BC4684" s="441"/>
      <c r="BD4684" s="441"/>
      <c r="BE4684" s="441"/>
      <c r="BF4684" s="441"/>
      <c r="BG4684" s="441"/>
      <c r="BH4684" s="441"/>
      <c r="BI4684" s="441"/>
      <c r="BJ4684" s="441"/>
      <c r="BK4684" s="441"/>
    </row>
    <row r="4685" spans="1:63" x14ac:dyDescent="0.25">
      <c r="A4685" s="443"/>
      <c r="B4685" s="438"/>
      <c r="C4685" s="441"/>
      <c r="D4685" s="441"/>
      <c r="E4685" s="441"/>
      <c r="I4685" s="442"/>
      <c r="Q4685" s="443"/>
      <c r="S4685" s="443"/>
      <c r="T4685" s="441"/>
      <c r="U4685" s="444"/>
      <c r="V4685" s="438"/>
      <c r="W4685" s="443"/>
      <c r="X4685" s="443"/>
      <c r="Y4685" s="441"/>
      <c r="Z4685" s="445"/>
      <c r="AA4685" s="441"/>
      <c r="AB4685" s="443"/>
      <c r="AC4685" s="441"/>
      <c r="AD4685" s="444"/>
      <c r="AG4685" s="441"/>
      <c r="AH4685" s="441"/>
      <c r="AI4685" s="443"/>
      <c r="AL4685" s="441"/>
      <c r="AN4685" s="441"/>
      <c r="AO4685" s="443"/>
      <c r="AP4685" s="441"/>
      <c r="AQ4685" s="441"/>
      <c r="AR4685" s="441"/>
      <c r="AS4685" s="441"/>
      <c r="AT4685" s="441"/>
      <c r="AU4685" s="441"/>
      <c r="AV4685" s="443"/>
      <c r="AW4685" s="442"/>
      <c r="AY4685" s="441"/>
      <c r="BC4685" s="441"/>
      <c r="BD4685" s="441"/>
      <c r="BE4685" s="441"/>
      <c r="BF4685" s="441"/>
      <c r="BG4685" s="441"/>
      <c r="BH4685" s="441"/>
      <c r="BI4685" s="441"/>
      <c r="BJ4685" s="441"/>
      <c r="BK4685" s="441"/>
    </row>
    <row r="4686" spans="1:63" x14ac:dyDescent="0.25">
      <c r="A4686" s="443"/>
      <c r="B4686" s="438"/>
      <c r="C4686" s="441"/>
      <c r="D4686" s="441"/>
      <c r="E4686" s="441"/>
      <c r="I4686" s="442"/>
      <c r="Q4686" s="443"/>
      <c r="S4686" s="443"/>
      <c r="T4686" s="441"/>
      <c r="U4686" s="444"/>
      <c r="V4686" s="438"/>
      <c r="W4686" s="443"/>
      <c r="X4686" s="443"/>
      <c r="Y4686" s="441"/>
      <c r="Z4686" s="445"/>
      <c r="AA4686" s="441"/>
      <c r="AB4686" s="443"/>
      <c r="AC4686" s="441"/>
      <c r="AD4686" s="444"/>
      <c r="AG4686" s="441"/>
      <c r="AH4686" s="441"/>
      <c r="AI4686" s="443"/>
      <c r="AL4686" s="441"/>
      <c r="AN4686" s="441"/>
      <c r="AO4686" s="443"/>
      <c r="AP4686" s="441"/>
      <c r="AQ4686" s="441"/>
      <c r="AR4686" s="441"/>
      <c r="AS4686" s="441"/>
      <c r="AT4686" s="441"/>
      <c r="AU4686" s="441"/>
      <c r="AV4686" s="443"/>
      <c r="AW4686" s="442"/>
      <c r="AY4686" s="441"/>
      <c r="BC4686" s="441"/>
      <c r="BD4686" s="441"/>
      <c r="BE4686" s="441"/>
      <c r="BF4686" s="441"/>
      <c r="BG4686" s="441"/>
      <c r="BH4686" s="441"/>
      <c r="BI4686" s="441"/>
      <c r="BJ4686" s="441"/>
      <c r="BK4686" s="441"/>
    </row>
    <row r="4687" spans="1:63" x14ac:dyDescent="0.25">
      <c r="A4687" s="443"/>
      <c r="B4687" s="438"/>
      <c r="C4687" s="441"/>
      <c r="D4687" s="441"/>
      <c r="E4687" s="441"/>
      <c r="I4687" s="442"/>
      <c r="Q4687" s="443"/>
      <c r="S4687" s="443"/>
      <c r="T4687" s="441"/>
      <c r="U4687" s="444"/>
      <c r="V4687" s="438"/>
      <c r="W4687" s="443"/>
      <c r="X4687" s="443"/>
      <c r="Y4687" s="441"/>
      <c r="Z4687" s="445"/>
      <c r="AA4687" s="441"/>
      <c r="AB4687" s="443"/>
      <c r="AC4687" s="441"/>
      <c r="AD4687" s="444"/>
      <c r="AG4687" s="441"/>
      <c r="AH4687" s="441"/>
      <c r="AI4687" s="443"/>
      <c r="AL4687" s="441"/>
      <c r="AN4687" s="441"/>
      <c r="AO4687" s="443"/>
      <c r="AP4687" s="441"/>
      <c r="AQ4687" s="441"/>
      <c r="AR4687" s="441"/>
      <c r="AS4687" s="441"/>
      <c r="AT4687" s="441"/>
      <c r="AU4687" s="441"/>
      <c r="AV4687" s="443"/>
      <c r="AW4687" s="442"/>
      <c r="AY4687" s="441"/>
      <c r="BC4687" s="441"/>
      <c r="BD4687" s="441"/>
      <c r="BE4687" s="441"/>
      <c r="BF4687" s="441"/>
      <c r="BG4687" s="441"/>
      <c r="BH4687" s="441"/>
      <c r="BI4687" s="441"/>
      <c r="BJ4687" s="441"/>
      <c r="BK4687" s="441"/>
    </row>
    <row r="4688" spans="1:63" x14ac:dyDescent="0.25">
      <c r="A4688" s="443"/>
      <c r="B4688" s="438"/>
      <c r="C4688" s="441"/>
      <c r="D4688" s="441"/>
      <c r="E4688" s="441"/>
      <c r="I4688" s="442"/>
      <c r="Q4688" s="443"/>
      <c r="S4688" s="443"/>
      <c r="T4688" s="441"/>
      <c r="U4688" s="444"/>
      <c r="V4688" s="438"/>
      <c r="W4688" s="443"/>
      <c r="X4688" s="443"/>
      <c r="Y4688" s="441"/>
      <c r="Z4688" s="445"/>
      <c r="AA4688" s="441"/>
      <c r="AB4688" s="443"/>
      <c r="AC4688" s="441"/>
      <c r="AD4688" s="444"/>
      <c r="AG4688" s="441"/>
      <c r="AH4688" s="441"/>
      <c r="AI4688" s="443"/>
      <c r="AL4688" s="441"/>
      <c r="AN4688" s="441"/>
      <c r="AO4688" s="443"/>
      <c r="AP4688" s="441"/>
      <c r="AQ4688" s="441"/>
      <c r="AR4688" s="441"/>
      <c r="AS4688" s="441"/>
      <c r="AT4688" s="441"/>
      <c r="AU4688" s="441"/>
      <c r="AV4688" s="443"/>
      <c r="AW4688" s="442"/>
      <c r="AY4688" s="441"/>
      <c r="BC4688" s="441"/>
      <c r="BD4688" s="441"/>
      <c r="BE4688" s="441"/>
      <c r="BF4688" s="441"/>
      <c r="BG4688" s="441"/>
      <c r="BH4688" s="441"/>
      <c r="BI4688" s="441"/>
      <c r="BJ4688" s="441"/>
      <c r="BK4688" s="441"/>
    </row>
    <row r="4689" spans="1:63" x14ac:dyDescent="0.25">
      <c r="A4689" s="443"/>
      <c r="B4689" s="438"/>
      <c r="C4689" s="441"/>
      <c r="D4689" s="441"/>
      <c r="E4689" s="441"/>
      <c r="I4689" s="442"/>
      <c r="Q4689" s="443"/>
      <c r="S4689" s="443"/>
      <c r="T4689" s="441"/>
      <c r="U4689" s="444"/>
      <c r="V4689" s="438"/>
      <c r="W4689" s="443"/>
      <c r="X4689" s="443"/>
      <c r="Y4689" s="441"/>
      <c r="Z4689" s="445"/>
      <c r="AA4689" s="441"/>
      <c r="AB4689" s="443"/>
      <c r="AC4689" s="441"/>
      <c r="AD4689" s="444"/>
      <c r="AG4689" s="441"/>
      <c r="AH4689" s="441"/>
      <c r="AI4689" s="443"/>
      <c r="AL4689" s="441"/>
      <c r="AN4689" s="441"/>
      <c r="AO4689" s="443"/>
      <c r="AP4689" s="441"/>
      <c r="AQ4689" s="441"/>
      <c r="AR4689" s="441"/>
      <c r="AS4689" s="441"/>
      <c r="AT4689" s="441"/>
      <c r="AU4689" s="441"/>
      <c r="AV4689" s="443"/>
      <c r="AW4689" s="442"/>
      <c r="AY4689" s="441"/>
      <c r="BC4689" s="441"/>
      <c r="BD4689" s="441"/>
      <c r="BE4689" s="441"/>
      <c r="BF4689" s="441"/>
      <c r="BG4689" s="441"/>
      <c r="BH4689" s="441"/>
      <c r="BI4689" s="441"/>
      <c r="BJ4689" s="441"/>
      <c r="BK4689" s="441"/>
    </row>
    <row r="4690" spans="1:63" x14ac:dyDescent="0.25">
      <c r="A4690" s="443"/>
      <c r="B4690" s="438"/>
      <c r="C4690" s="441"/>
      <c r="D4690" s="441"/>
      <c r="E4690" s="441"/>
      <c r="I4690" s="442"/>
      <c r="Q4690" s="443"/>
      <c r="S4690" s="443"/>
      <c r="T4690" s="441"/>
      <c r="U4690" s="444"/>
      <c r="V4690" s="438"/>
      <c r="W4690" s="443"/>
      <c r="X4690" s="443"/>
      <c r="Y4690" s="441"/>
      <c r="Z4690" s="445"/>
      <c r="AA4690" s="441"/>
      <c r="AB4690" s="443"/>
      <c r="AC4690" s="441"/>
      <c r="AD4690" s="444"/>
      <c r="AG4690" s="441"/>
      <c r="AH4690" s="441"/>
      <c r="AI4690" s="443"/>
      <c r="AL4690" s="441"/>
      <c r="AN4690" s="441"/>
      <c r="AO4690" s="443"/>
      <c r="AP4690" s="441"/>
      <c r="AQ4690" s="441"/>
      <c r="AR4690" s="441"/>
      <c r="AS4690" s="441"/>
      <c r="AT4690" s="441"/>
      <c r="AU4690" s="441"/>
      <c r="AV4690" s="443"/>
      <c r="AW4690" s="442"/>
      <c r="AY4690" s="441"/>
      <c r="BC4690" s="441"/>
      <c r="BD4690" s="441"/>
      <c r="BE4690" s="441"/>
      <c r="BF4690" s="441"/>
      <c r="BG4690" s="441"/>
      <c r="BH4690" s="441"/>
      <c r="BI4690" s="441"/>
      <c r="BJ4690" s="441"/>
      <c r="BK4690" s="441"/>
    </row>
    <row r="4691" spans="1:63" x14ac:dyDescent="0.25">
      <c r="A4691" s="443"/>
      <c r="B4691" s="438"/>
      <c r="C4691" s="441"/>
      <c r="D4691" s="441"/>
      <c r="E4691" s="441"/>
      <c r="I4691" s="442"/>
      <c r="Q4691" s="443"/>
      <c r="S4691" s="443"/>
      <c r="T4691" s="441"/>
      <c r="U4691" s="444"/>
      <c r="V4691" s="438"/>
      <c r="W4691" s="443"/>
      <c r="X4691" s="443"/>
      <c r="Y4691" s="441"/>
      <c r="Z4691" s="445"/>
      <c r="AA4691" s="441"/>
      <c r="AB4691" s="443"/>
      <c r="AC4691" s="441"/>
      <c r="AD4691" s="444"/>
      <c r="AG4691" s="441"/>
      <c r="AH4691" s="441"/>
      <c r="AI4691" s="443"/>
      <c r="AL4691" s="441"/>
      <c r="AN4691" s="441"/>
      <c r="AO4691" s="443"/>
      <c r="AP4691" s="441"/>
      <c r="AQ4691" s="441"/>
      <c r="AR4691" s="441"/>
      <c r="AS4691" s="441"/>
      <c r="AT4691" s="441"/>
      <c r="AU4691" s="441"/>
      <c r="AV4691" s="443"/>
      <c r="AW4691" s="442"/>
      <c r="AY4691" s="441"/>
      <c r="BC4691" s="441"/>
      <c r="BD4691" s="441"/>
      <c r="BE4691" s="441"/>
      <c r="BF4691" s="441"/>
      <c r="BG4691" s="441"/>
      <c r="BH4691" s="441"/>
      <c r="BI4691" s="441"/>
      <c r="BJ4691" s="441"/>
      <c r="BK4691" s="441"/>
    </row>
    <row r="4692" spans="1:63" x14ac:dyDescent="0.25">
      <c r="A4692" s="443"/>
      <c r="B4692" s="438"/>
      <c r="C4692" s="441"/>
      <c r="D4692" s="441"/>
      <c r="E4692" s="441"/>
      <c r="I4692" s="442"/>
      <c r="Q4692" s="443"/>
      <c r="S4692" s="443"/>
      <c r="T4692" s="441"/>
      <c r="U4692" s="444"/>
      <c r="V4692" s="438"/>
      <c r="W4692" s="443"/>
      <c r="X4692" s="443"/>
      <c r="Y4692" s="441"/>
      <c r="Z4692" s="445"/>
      <c r="AA4692" s="441"/>
      <c r="AB4692" s="443"/>
      <c r="AC4692" s="441"/>
      <c r="AD4692" s="444"/>
      <c r="AG4692" s="441"/>
      <c r="AH4692" s="441"/>
      <c r="AI4692" s="443"/>
      <c r="AL4692" s="441"/>
      <c r="AN4692" s="441"/>
      <c r="AO4692" s="443"/>
      <c r="AP4692" s="441"/>
      <c r="AQ4692" s="441"/>
      <c r="AR4692" s="441"/>
      <c r="AS4692" s="441"/>
      <c r="AT4692" s="441"/>
      <c r="AU4692" s="441"/>
      <c r="AV4692" s="443"/>
      <c r="AW4692" s="442"/>
      <c r="AY4692" s="441"/>
      <c r="BC4692" s="441"/>
      <c r="BD4692" s="441"/>
      <c r="BE4692" s="441"/>
      <c r="BF4692" s="441"/>
      <c r="BG4692" s="441"/>
      <c r="BH4692" s="441"/>
      <c r="BI4692" s="441"/>
      <c r="BJ4692" s="441"/>
      <c r="BK4692" s="441"/>
    </row>
    <row r="4693" spans="1:63" x14ac:dyDescent="0.25">
      <c r="A4693" s="443"/>
      <c r="B4693" s="438"/>
      <c r="C4693" s="441"/>
      <c r="D4693" s="441"/>
      <c r="E4693" s="441"/>
      <c r="I4693" s="442"/>
      <c r="Q4693" s="443"/>
      <c r="S4693" s="443"/>
      <c r="T4693" s="441"/>
      <c r="U4693" s="444"/>
      <c r="V4693" s="438"/>
      <c r="W4693" s="443"/>
      <c r="X4693" s="443"/>
      <c r="Y4693" s="441"/>
      <c r="Z4693" s="445"/>
      <c r="AA4693" s="441"/>
      <c r="AB4693" s="443"/>
      <c r="AC4693" s="441"/>
      <c r="AD4693" s="444"/>
      <c r="AG4693" s="441"/>
      <c r="AH4693" s="441"/>
      <c r="AI4693" s="443"/>
      <c r="AL4693" s="441"/>
      <c r="AN4693" s="441"/>
      <c r="AO4693" s="443"/>
      <c r="AP4693" s="441"/>
      <c r="AQ4693" s="441"/>
      <c r="AR4693" s="441"/>
      <c r="AS4693" s="441"/>
      <c r="AT4693" s="441"/>
      <c r="AU4693" s="441"/>
      <c r="AV4693" s="443"/>
      <c r="AW4693" s="442"/>
      <c r="AY4693" s="441"/>
      <c r="BC4693" s="441"/>
      <c r="BD4693" s="441"/>
      <c r="BE4693" s="441"/>
      <c r="BF4693" s="441"/>
      <c r="BG4693" s="441"/>
      <c r="BH4693" s="441"/>
      <c r="BI4693" s="441"/>
      <c r="BJ4693" s="441"/>
      <c r="BK4693" s="441"/>
    </row>
    <row r="4694" spans="1:63" x14ac:dyDescent="0.25">
      <c r="A4694" s="443"/>
      <c r="B4694" s="438"/>
      <c r="C4694" s="441"/>
      <c r="D4694" s="441"/>
      <c r="E4694" s="441"/>
      <c r="I4694" s="442"/>
      <c r="Q4694" s="443"/>
      <c r="S4694" s="443"/>
      <c r="T4694" s="441"/>
      <c r="U4694" s="444"/>
      <c r="V4694" s="438"/>
      <c r="W4694" s="443"/>
      <c r="X4694" s="443"/>
      <c r="Y4694" s="441"/>
      <c r="Z4694" s="445"/>
      <c r="AA4694" s="441"/>
      <c r="AB4694" s="443"/>
      <c r="AC4694" s="441"/>
      <c r="AD4694" s="444"/>
      <c r="AG4694" s="441"/>
      <c r="AH4694" s="441"/>
      <c r="AI4694" s="443"/>
      <c r="AL4694" s="441"/>
      <c r="AN4694" s="441"/>
      <c r="AO4694" s="443"/>
      <c r="AP4694" s="441"/>
      <c r="AQ4694" s="441"/>
      <c r="AR4694" s="441"/>
      <c r="AS4694" s="441"/>
      <c r="AT4694" s="441"/>
      <c r="AU4694" s="441"/>
      <c r="AV4694" s="443"/>
      <c r="AW4694" s="442"/>
      <c r="AY4694" s="441"/>
      <c r="BC4694" s="441"/>
      <c r="BD4694" s="441"/>
      <c r="BE4694" s="441"/>
      <c r="BF4694" s="441"/>
      <c r="BG4694" s="441"/>
      <c r="BH4694" s="441"/>
      <c r="BI4694" s="441"/>
      <c r="BJ4694" s="441"/>
      <c r="BK4694" s="441"/>
    </row>
    <row r="4695" spans="1:63" x14ac:dyDescent="0.25">
      <c r="A4695" s="443"/>
      <c r="B4695" s="438"/>
      <c r="C4695" s="441"/>
      <c r="D4695" s="441"/>
      <c r="E4695" s="441"/>
      <c r="I4695" s="442"/>
      <c r="Q4695" s="443"/>
      <c r="S4695" s="443"/>
      <c r="T4695" s="441"/>
      <c r="U4695" s="444"/>
      <c r="V4695" s="438"/>
      <c r="W4695" s="443"/>
      <c r="X4695" s="443"/>
      <c r="Y4695" s="441"/>
      <c r="Z4695" s="445"/>
      <c r="AA4695" s="441"/>
      <c r="AB4695" s="443"/>
      <c r="AC4695" s="441"/>
      <c r="AD4695" s="444"/>
      <c r="AG4695" s="441"/>
      <c r="AH4695" s="441"/>
      <c r="AI4695" s="443"/>
      <c r="AL4695" s="441"/>
      <c r="AN4695" s="441"/>
      <c r="AO4695" s="443"/>
      <c r="AP4695" s="441"/>
      <c r="AQ4695" s="441"/>
      <c r="AR4695" s="441"/>
      <c r="AS4695" s="441"/>
      <c r="AT4695" s="441"/>
      <c r="AU4695" s="441"/>
      <c r="AV4695" s="443"/>
      <c r="AW4695" s="442"/>
      <c r="AY4695" s="441"/>
      <c r="BC4695" s="441"/>
      <c r="BD4695" s="441"/>
      <c r="BE4695" s="441"/>
      <c r="BF4695" s="441"/>
      <c r="BG4695" s="441"/>
      <c r="BH4695" s="441"/>
      <c r="BI4695" s="441"/>
      <c r="BJ4695" s="441"/>
      <c r="BK4695" s="441"/>
    </row>
    <row r="4696" spans="1:63" x14ac:dyDescent="0.25">
      <c r="A4696" s="443"/>
      <c r="B4696" s="438"/>
      <c r="C4696" s="441"/>
      <c r="D4696" s="441"/>
      <c r="E4696" s="441"/>
      <c r="I4696" s="442"/>
      <c r="Q4696" s="443"/>
      <c r="S4696" s="443"/>
      <c r="T4696" s="441"/>
      <c r="U4696" s="444"/>
      <c r="V4696" s="438"/>
      <c r="W4696" s="443"/>
      <c r="X4696" s="443"/>
      <c r="Y4696" s="441"/>
      <c r="Z4696" s="445"/>
      <c r="AA4696" s="441"/>
      <c r="AB4696" s="443"/>
      <c r="AC4696" s="441"/>
      <c r="AD4696" s="444"/>
      <c r="AG4696" s="441"/>
      <c r="AH4696" s="441"/>
      <c r="AI4696" s="443"/>
      <c r="AL4696" s="441"/>
      <c r="AN4696" s="441"/>
      <c r="AO4696" s="443"/>
      <c r="AP4696" s="441"/>
      <c r="AQ4696" s="441"/>
      <c r="AR4696" s="441"/>
      <c r="AS4696" s="441"/>
      <c r="AT4696" s="441"/>
      <c r="AU4696" s="441"/>
      <c r="AV4696" s="443"/>
      <c r="AW4696" s="442"/>
      <c r="AY4696" s="441"/>
      <c r="BC4696" s="441"/>
      <c r="BD4696" s="441"/>
      <c r="BE4696" s="441"/>
      <c r="BF4696" s="441"/>
      <c r="BG4696" s="441"/>
      <c r="BH4696" s="441"/>
      <c r="BI4696" s="441"/>
      <c r="BJ4696" s="441"/>
      <c r="BK4696" s="441"/>
    </row>
    <row r="4697" spans="1:63" x14ac:dyDescent="0.25">
      <c r="A4697" s="443"/>
      <c r="B4697" s="438"/>
      <c r="C4697" s="441"/>
      <c r="D4697" s="441"/>
      <c r="E4697" s="441"/>
      <c r="I4697" s="442"/>
      <c r="Q4697" s="443"/>
      <c r="S4697" s="443"/>
      <c r="T4697" s="441"/>
      <c r="U4697" s="444"/>
      <c r="V4697" s="438"/>
      <c r="W4697" s="443"/>
      <c r="X4697" s="443"/>
      <c r="Y4697" s="441"/>
      <c r="Z4697" s="445"/>
      <c r="AA4697" s="441"/>
      <c r="AB4697" s="443"/>
      <c r="AC4697" s="441"/>
      <c r="AD4697" s="444"/>
      <c r="AG4697" s="441"/>
      <c r="AH4697" s="441"/>
      <c r="AI4697" s="443"/>
      <c r="AL4697" s="441"/>
      <c r="AN4697" s="441"/>
      <c r="AO4697" s="443"/>
      <c r="AP4697" s="441"/>
      <c r="AQ4697" s="441"/>
      <c r="AR4697" s="441"/>
      <c r="AS4697" s="441"/>
      <c r="AT4697" s="441"/>
      <c r="AU4697" s="441"/>
      <c r="AV4697" s="443"/>
      <c r="AW4697" s="442"/>
      <c r="AY4697" s="441"/>
      <c r="BC4697" s="441"/>
      <c r="BD4697" s="441"/>
      <c r="BE4697" s="441"/>
      <c r="BF4697" s="441"/>
      <c r="BG4697" s="441"/>
      <c r="BH4697" s="441"/>
      <c r="BI4697" s="441"/>
      <c r="BJ4697" s="441"/>
      <c r="BK4697" s="441"/>
    </row>
    <row r="4698" spans="1:63" x14ac:dyDescent="0.25">
      <c r="A4698" s="443"/>
      <c r="B4698" s="438"/>
      <c r="C4698" s="441"/>
      <c r="D4698" s="441"/>
      <c r="E4698" s="441"/>
      <c r="I4698" s="442"/>
      <c r="Q4698" s="443"/>
      <c r="S4698" s="443"/>
      <c r="T4698" s="441"/>
      <c r="U4698" s="444"/>
      <c r="V4698" s="438"/>
      <c r="W4698" s="443"/>
      <c r="X4698" s="443"/>
      <c r="Y4698" s="441"/>
      <c r="Z4698" s="445"/>
      <c r="AA4698" s="441"/>
      <c r="AB4698" s="443"/>
      <c r="AC4698" s="441"/>
      <c r="AD4698" s="444"/>
      <c r="AG4698" s="441"/>
      <c r="AH4698" s="441"/>
      <c r="AI4698" s="443"/>
      <c r="AL4698" s="441"/>
      <c r="AN4698" s="441"/>
      <c r="AO4698" s="443"/>
      <c r="AP4698" s="441"/>
      <c r="AQ4698" s="441"/>
      <c r="AR4698" s="441"/>
      <c r="AS4698" s="441"/>
      <c r="AT4698" s="441"/>
      <c r="AU4698" s="441"/>
      <c r="AV4698" s="443"/>
      <c r="AW4698" s="442"/>
      <c r="AY4698" s="441"/>
      <c r="BC4698" s="441"/>
      <c r="BD4698" s="441"/>
      <c r="BE4698" s="441"/>
      <c r="BF4698" s="441"/>
      <c r="BG4698" s="441"/>
      <c r="BH4698" s="441"/>
      <c r="BI4698" s="441"/>
      <c r="BJ4698" s="441"/>
      <c r="BK4698" s="441"/>
    </row>
    <row r="4699" spans="1:63" x14ac:dyDescent="0.25">
      <c r="A4699" s="443"/>
      <c r="B4699" s="438"/>
      <c r="C4699" s="441"/>
      <c r="D4699" s="441"/>
      <c r="E4699" s="441"/>
      <c r="I4699" s="442"/>
      <c r="Q4699" s="443"/>
      <c r="S4699" s="443"/>
      <c r="T4699" s="441"/>
      <c r="U4699" s="444"/>
      <c r="V4699" s="438"/>
      <c r="W4699" s="443"/>
      <c r="X4699" s="443"/>
      <c r="Y4699" s="441"/>
      <c r="Z4699" s="445"/>
      <c r="AA4699" s="441"/>
      <c r="AB4699" s="443"/>
      <c r="AC4699" s="441"/>
      <c r="AD4699" s="444"/>
      <c r="AG4699" s="441"/>
      <c r="AH4699" s="441"/>
      <c r="AI4699" s="443"/>
      <c r="AL4699" s="441"/>
      <c r="AN4699" s="441"/>
      <c r="AO4699" s="443"/>
      <c r="AP4699" s="441"/>
      <c r="AQ4699" s="441"/>
      <c r="AR4699" s="441"/>
      <c r="AS4699" s="441"/>
      <c r="AT4699" s="441"/>
      <c r="AU4699" s="441"/>
      <c r="AV4699" s="443"/>
      <c r="AW4699" s="442"/>
      <c r="AY4699" s="441"/>
      <c r="BC4699" s="441"/>
      <c r="BD4699" s="441"/>
      <c r="BE4699" s="441"/>
      <c r="BF4699" s="441"/>
      <c r="BG4699" s="441"/>
      <c r="BH4699" s="441"/>
      <c r="BI4699" s="441"/>
      <c r="BJ4699" s="441"/>
      <c r="BK4699" s="441"/>
    </row>
    <row r="4700" spans="1:63" x14ac:dyDescent="0.25">
      <c r="A4700" s="443"/>
      <c r="B4700" s="438"/>
      <c r="C4700" s="441"/>
      <c r="D4700" s="441"/>
      <c r="E4700" s="441"/>
      <c r="I4700" s="442"/>
      <c r="Q4700" s="443"/>
      <c r="S4700" s="443"/>
      <c r="T4700" s="441"/>
      <c r="U4700" s="444"/>
      <c r="V4700" s="438"/>
      <c r="W4700" s="443"/>
      <c r="X4700" s="443"/>
      <c r="Y4700" s="441"/>
      <c r="Z4700" s="445"/>
      <c r="AA4700" s="441"/>
      <c r="AB4700" s="443"/>
      <c r="AC4700" s="441"/>
      <c r="AD4700" s="444"/>
      <c r="AG4700" s="441"/>
      <c r="AH4700" s="441"/>
      <c r="AI4700" s="443"/>
      <c r="AL4700" s="441"/>
      <c r="AN4700" s="441"/>
      <c r="AO4700" s="443"/>
      <c r="AP4700" s="441"/>
      <c r="AQ4700" s="441"/>
      <c r="AR4700" s="441"/>
      <c r="AS4700" s="441"/>
      <c r="AT4700" s="441"/>
      <c r="AU4700" s="441"/>
      <c r="AV4700" s="443"/>
      <c r="AW4700" s="442"/>
      <c r="AY4700" s="441"/>
      <c r="BC4700" s="441"/>
      <c r="BD4700" s="441"/>
      <c r="BE4700" s="441"/>
      <c r="BF4700" s="441"/>
      <c r="BG4700" s="441"/>
      <c r="BH4700" s="441"/>
      <c r="BI4700" s="441"/>
      <c r="BJ4700" s="441"/>
      <c r="BK4700" s="441"/>
    </row>
    <row r="4701" spans="1:63" x14ac:dyDescent="0.25">
      <c r="A4701" s="443"/>
      <c r="B4701" s="438"/>
      <c r="C4701" s="441"/>
      <c r="D4701" s="441"/>
      <c r="E4701" s="441"/>
      <c r="I4701" s="442"/>
      <c r="Q4701" s="443"/>
      <c r="S4701" s="443"/>
      <c r="T4701" s="441"/>
      <c r="U4701" s="444"/>
      <c r="V4701" s="438"/>
      <c r="W4701" s="443"/>
      <c r="X4701" s="443"/>
      <c r="Y4701" s="441"/>
      <c r="Z4701" s="445"/>
      <c r="AA4701" s="441"/>
      <c r="AB4701" s="443"/>
      <c r="AC4701" s="441"/>
      <c r="AD4701" s="444"/>
      <c r="AG4701" s="441"/>
      <c r="AH4701" s="441"/>
      <c r="AI4701" s="443"/>
      <c r="AL4701" s="441"/>
      <c r="AN4701" s="441"/>
      <c r="AO4701" s="443"/>
      <c r="AP4701" s="441"/>
      <c r="AQ4701" s="441"/>
      <c r="AR4701" s="441"/>
      <c r="AS4701" s="441"/>
      <c r="AT4701" s="441"/>
      <c r="AU4701" s="441"/>
      <c r="AV4701" s="443"/>
      <c r="AW4701" s="442"/>
      <c r="AY4701" s="441"/>
      <c r="BC4701" s="441"/>
      <c r="BD4701" s="441"/>
      <c r="BE4701" s="441"/>
      <c r="BF4701" s="441"/>
      <c r="BG4701" s="441"/>
      <c r="BH4701" s="441"/>
      <c r="BI4701" s="441"/>
      <c r="BJ4701" s="441"/>
      <c r="BK4701" s="441"/>
    </row>
    <row r="4702" spans="1:63" x14ac:dyDescent="0.25">
      <c r="A4702" s="443"/>
      <c r="B4702" s="438"/>
      <c r="C4702" s="441"/>
      <c r="D4702" s="441"/>
      <c r="E4702" s="441"/>
      <c r="I4702" s="442"/>
      <c r="Q4702" s="443"/>
      <c r="S4702" s="443"/>
      <c r="T4702" s="441"/>
      <c r="U4702" s="444"/>
      <c r="V4702" s="438"/>
      <c r="W4702" s="443"/>
      <c r="X4702" s="443"/>
      <c r="Y4702" s="441"/>
      <c r="Z4702" s="445"/>
      <c r="AA4702" s="441"/>
      <c r="AB4702" s="443"/>
      <c r="AC4702" s="441"/>
      <c r="AD4702" s="444"/>
      <c r="AG4702" s="441"/>
      <c r="AH4702" s="441"/>
      <c r="AI4702" s="443"/>
      <c r="AL4702" s="441"/>
      <c r="AN4702" s="441"/>
      <c r="AO4702" s="443"/>
      <c r="AP4702" s="441"/>
      <c r="AQ4702" s="441"/>
      <c r="AR4702" s="441"/>
      <c r="AS4702" s="441"/>
      <c r="AT4702" s="441"/>
      <c r="AU4702" s="441"/>
      <c r="AV4702" s="443"/>
      <c r="AW4702" s="442"/>
      <c r="AY4702" s="441"/>
      <c r="BC4702" s="441"/>
      <c r="BD4702" s="441"/>
      <c r="BE4702" s="441"/>
      <c r="BF4702" s="441"/>
      <c r="BG4702" s="441"/>
      <c r="BH4702" s="441"/>
      <c r="BI4702" s="441"/>
      <c r="BJ4702" s="441"/>
      <c r="BK4702" s="441"/>
    </row>
    <row r="4703" spans="1:63" x14ac:dyDescent="0.25">
      <c r="A4703" s="443"/>
      <c r="B4703" s="438"/>
      <c r="C4703" s="441"/>
      <c r="D4703" s="441"/>
      <c r="E4703" s="441"/>
      <c r="I4703" s="442"/>
      <c r="Q4703" s="443"/>
      <c r="S4703" s="443"/>
      <c r="T4703" s="441"/>
      <c r="U4703" s="444"/>
      <c r="V4703" s="438"/>
      <c r="W4703" s="443"/>
      <c r="X4703" s="443"/>
      <c r="Y4703" s="441"/>
      <c r="Z4703" s="445"/>
      <c r="AA4703" s="441"/>
      <c r="AB4703" s="443"/>
      <c r="AC4703" s="441"/>
      <c r="AD4703" s="444"/>
      <c r="AG4703" s="441"/>
      <c r="AH4703" s="441"/>
      <c r="AI4703" s="443"/>
      <c r="AL4703" s="441"/>
      <c r="AN4703" s="441"/>
      <c r="AO4703" s="443"/>
      <c r="AP4703" s="441"/>
      <c r="AQ4703" s="441"/>
      <c r="AR4703" s="441"/>
      <c r="AS4703" s="441"/>
      <c r="AT4703" s="441"/>
      <c r="AU4703" s="441"/>
      <c r="AV4703" s="443"/>
      <c r="AW4703" s="442"/>
      <c r="AY4703" s="441"/>
      <c r="BC4703" s="441"/>
      <c r="BD4703" s="441"/>
      <c r="BE4703" s="441"/>
      <c r="BF4703" s="441"/>
      <c r="BG4703" s="441"/>
      <c r="BH4703" s="441"/>
      <c r="BI4703" s="441"/>
      <c r="BJ4703" s="441"/>
      <c r="BK4703" s="441"/>
    </row>
    <row r="4704" spans="1:63" x14ac:dyDescent="0.25">
      <c r="A4704" s="443"/>
      <c r="B4704" s="438"/>
      <c r="C4704" s="441"/>
      <c r="D4704" s="441"/>
      <c r="E4704" s="441"/>
      <c r="I4704" s="442"/>
      <c r="Q4704" s="443"/>
      <c r="S4704" s="443"/>
      <c r="T4704" s="441"/>
      <c r="U4704" s="444"/>
      <c r="V4704" s="438"/>
      <c r="W4704" s="443"/>
      <c r="X4704" s="443"/>
      <c r="Y4704" s="441"/>
      <c r="Z4704" s="445"/>
      <c r="AA4704" s="441"/>
      <c r="AB4704" s="443"/>
      <c r="AC4704" s="441"/>
      <c r="AD4704" s="444"/>
      <c r="AG4704" s="441"/>
      <c r="AH4704" s="441"/>
      <c r="AI4704" s="443"/>
      <c r="AL4704" s="441"/>
      <c r="AN4704" s="441"/>
      <c r="AO4704" s="443"/>
      <c r="AP4704" s="441"/>
      <c r="AQ4704" s="441"/>
      <c r="AR4704" s="441"/>
      <c r="AS4704" s="441"/>
      <c r="AT4704" s="441"/>
      <c r="AU4704" s="441"/>
      <c r="AV4704" s="443"/>
      <c r="AW4704" s="442"/>
      <c r="AY4704" s="441"/>
      <c r="BC4704" s="441"/>
      <c r="BD4704" s="441"/>
      <c r="BE4704" s="441"/>
      <c r="BF4704" s="441"/>
      <c r="BG4704" s="441"/>
      <c r="BH4704" s="441"/>
      <c r="BI4704" s="441"/>
      <c r="BJ4704" s="441"/>
      <c r="BK4704" s="441"/>
    </row>
    <row r="4705" spans="1:63" x14ac:dyDescent="0.25">
      <c r="A4705" s="443"/>
      <c r="B4705" s="438"/>
      <c r="C4705" s="441"/>
      <c r="D4705" s="441"/>
      <c r="E4705" s="441"/>
      <c r="I4705" s="442"/>
      <c r="Q4705" s="443"/>
      <c r="S4705" s="443"/>
      <c r="T4705" s="441"/>
      <c r="U4705" s="444"/>
      <c r="V4705" s="438"/>
      <c r="W4705" s="443"/>
      <c r="X4705" s="443"/>
      <c r="Y4705" s="441"/>
      <c r="Z4705" s="445"/>
      <c r="AA4705" s="441"/>
      <c r="AB4705" s="443"/>
      <c r="AC4705" s="441"/>
      <c r="AD4705" s="444"/>
      <c r="AG4705" s="441"/>
      <c r="AH4705" s="441"/>
      <c r="AI4705" s="443"/>
      <c r="AL4705" s="441"/>
      <c r="AN4705" s="441"/>
      <c r="AO4705" s="443"/>
      <c r="AP4705" s="441"/>
      <c r="AQ4705" s="441"/>
      <c r="AR4705" s="441"/>
      <c r="AS4705" s="441"/>
      <c r="AT4705" s="441"/>
      <c r="AU4705" s="441"/>
      <c r="AV4705" s="443"/>
      <c r="AW4705" s="442"/>
      <c r="AY4705" s="441"/>
      <c r="BC4705" s="441"/>
      <c r="BD4705" s="441"/>
      <c r="BE4705" s="441"/>
      <c r="BF4705" s="441"/>
      <c r="BG4705" s="441"/>
      <c r="BH4705" s="441"/>
      <c r="BI4705" s="441"/>
      <c r="BJ4705" s="441"/>
      <c r="BK4705" s="441"/>
    </row>
    <row r="4706" spans="1:63" x14ac:dyDescent="0.25">
      <c r="A4706" s="443"/>
      <c r="B4706" s="438"/>
      <c r="C4706" s="441"/>
      <c r="D4706" s="441"/>
      <c r="E4706" s="441"/>
      <c r="I4706" s="442"/>
      <c r="Q4706" s="443"/>
      <c r="S4706" s="443"/>
      <c r="T4706" s="441"/>
      <c r="U4706" s="444"/>
      <c r="V4706" s="438"/>
      <c r="W4706" s="443"/>
      <c r="X4706" s="443"/>
      <c r="Y4706" s="441"/>
      <c r="Z4706" s="445"/>
      <c r="AA4706" s="441"/>
      <c r="AB4706" s="443"/>
      <c r="AC4706" s="441"/>
      <c r="AD4706" s="444"/>
      <c r="AG4706" s="441"/>
      <c r="AH4706" s="441"/>
      <c r="AI4706" s="443"/>
      <c r="AL4706" s="441"/>
      <c r="AN4706" s="441"/>
      <c r="AO4706" s="443"/>
      <c r="AP4706" s="441"/>
      <c r="AQ4706" s="441"/>
      <c r="AR4706" s="441"/>
      <c r="AS4706" s="441"/>
      <c r="AT4706" s="441"/>
      <c r="AU4706" s="441"/>
      <c r="AV4706" s="443"/>
      <c r="AW4706" s="442"/>
      <c r="AY4706" s="441"/>
      <c r="BC4706" s="441"/>
      <c r="BD4706" s="441"/>
      <c r="BE4706" s="441"/>
      <c r="BF4706" s="441"/>
      <c r="BG4706" s="441"/>
      <c r="BH4706" s="441"/>
      <c r="BI4706" s="441"/>
      <c r="BJ4706" s="441"/>
      <c r="BK4706" s="441"/>
    </row>
    <row r="4707" spans="1:63" x14ac:dyDescent="0.25">
      <c r="A4707" s="443"/>
      <c r="B4707" s="438"/>
      <c r="C4707" s="441"/>
      <c r="D4707" s="441"/>
      <c r="E4707" s="441"/>
      <c r="I4707" s="442"/>
      <c r="Q4707" s="443"/>
      <c r="S4707" s="443"/>
      <c r="T4707" s="441"/>
      <c r="U4707" s="444"/>
      <c r="V4707" s="438"/>
      <c r="W4707" s="443"/>
      <c r="X4707" s="443"/>
      <c r="Y4707" s="441"/>
      <c r="Z4707" s="445"/>
      <c r="AA4707" s="441"/>
      <c r="AB4707" s="443"/>
      <c r="AC4707" s="441"/>
      <c r="AD4707" s="444"/>
      <c r="AG4707" s="441"/>
      <c r="AH4707" s="441"/>
      <c r="AI4707" s="443"/>
      <c r="AL4707" s="441"/>
      <c r="AN4707" s="441"/>
      <c r="AO4707" s="443"/>
      <c r="AP4707" s="441"/>
      <c r="AQ4707" s="441"/>
      <c r="AR4707" s="441"/>
      <c r="AS4707" s="441"/>
      <c r="AT4707" s="441"/>
      <c r="AU4707" s="441"/>
      <c r="AV4707" s="443"/>
      <c r="AW4707" s="442"/>
      <c r="AY4707" s="441"/>
      <c r="BC4707" s="441"/>
      <c r="BD4707" s="441"/>
      <c r="BE4707" s="441"/>
      <c r="BF4707" s="441"/>
      <c r="BG4707" s="441"/>
      <c r="BH4707" s="441"/>
      <c r="BI4707" s="441"/>
      <c r="BJ4707" s="441"/>
      <c r="BK4707" s="441"/>
    </row>
    <row r="4708" spans="1:63" x14ac:dyDescent="0.25">
      <c r="A4708" s="443"/>
      <c r="B4708" s="438"/>
      <c r="C4708" s="441"/>
      <c r="D4708" s="441"/>
      <c r="E4708" s="441"/>
      <c r="I4708" s="442"/>
      <c r="Q4708" s="443"/>
      <c r="S4708" s="443"/>
      <c r="T4708" s="441"/>
      <c r="U4708" s="444"/>
      <c r="V4708" s="438"/>
      <c r="W4708" s="443"/>
      <c r="X4708" s="443"/>
      <c r="Y4708" s="441"/>
      <c r="Z4708" s="445"/>
      <c r="AA4708" s="441"/>
      <c r="AB4708" s="443"/>
      <c r="AC4708" s="441"/>
      <c r="AD4708" s="444"/>
      <c r="AG4708" s="441"/>
      <c r="AH4708" s="441"/>
      <c r="AI4708" s="443"/>
      <c r="AL4708" s="441"/>
      <c r="AN4708" s="441"/>
      <c r="AO4708" s="443"/>
      <c r="AP4708" s="441"/>
      <c r="AQ4708" s="441"/>
      <c r="AR4708" s="441"/>
      <c r="AS4708" s="441"/>
      <c r="AT4708" s="441"/>
      <c r="AU4708" s="441"/>
      <c r="AV4708" s="443"/>
      <c r="AW4708" s="442"/>
      <c r="AY4708" s="441"/>
      <c r="BC4708" s="441"/>
      <c r="BD4708" s="441"/>
      <c r="BE4708" s="441"/>
      <c r="BF4708" s="441"/>
      <c r="BG4708" s="441"/>
      <c r="BH4708" s="441"/>
      <c r="BI4708" s="441"/>
      <c r="BJ4708" s="441"/>
      <c r="BK4708" s="441"/>
    </row>
    <row r="4709" spans="1:63" x14ac:dyDescent="0.25">
      <c r="A4709" s="443"/>
      <c r="B4709" s="438"/>
      <c r="C4709" s="441"/>
      <c r="D4709" s="441"/>
      <c r="E4709" s="441"/>
      <c r="I4709" s="442"/>
      <c r="Q4709" s="443"/>
      <c r="S4709" s="443"/>
      <c r="T4709" s="441"/>
      <c r="U4709" s="444"/>
      <c r="V4709" s="438"/>
      <c r="W4709" s="443"/>
      <c r="X4709" s="443"/>
      <c r="Y4709" s="441"/>
      <c r="Z4709" s="445"/>
      <c r="AA4709" s="441"/>
      <c r="AB4709" s="443"/>
      <c r="AC4709" s="441"/>
      <c r="AD4709" s="444"/>
      <c r="AG4709" s="441"/>
      <c r="AH4709" s="441"/>
      <c r="AI4709" s="443"/>
      <c r="AL4709" s="441"/>
      <c r="AN4709" s="441"/>
      <c r="AO4709" s="443"/>
      <c r="AP4709" s="441"/>
      <c r="AQ4709" s="441"/>
      <c r="AR4709" s="441"/>
      <c r="AS4709" s="441"/>
      <c r="AT4709" s="441"/>
      <c r="AU4709" s="441"/>
      <c r="AV4709" s="443"/>
      <c r="AW4709" s="442"/>
      <c r="AY4709" s="441"/>
      <c r="BC4709" s="441"/>
      <c r="BD4709" s="441"/>
      <c r="BE4709" s="441"/>
      <c r="BF4709" s="441"/>
      <c r="BG4709" s="441"/>
      <c r="BH4709" s="441"/>
      <c r="BI4709" s="441"/>
      <c r="BJ4709" s="441"/>
      <c r="BK4709" s="441"/>
    </row>
    <row r="4710" spans="1:63" x14ac:dyDescent="0.25">
      <c r="A4710" s="443"/>
      <c r="B4710" s="438"/>
      <c r="C4710" s="441"/>
      <c r="D4710" s="441"/>
      <c r="E4710" s="441"/>
      <c r="I4710" s="442"/>
      <c r="Q4710" s="443"/>
      <c r="S4710" s="443"/>
      <c r="T4710" s="441"/>
      <c r="U4710" s="444"/>
      <c r="V4710" s="438"/>
      <c r="W4710" s="443"/>
      <c r="X4710" s="443"/>
      <c r="Y4710" s="441"/>
      <c r="Z4710" s="445"/>
      <c r="AA4710" s="441"/>
      <c r="AB4710" s="443"/>
      <c r="AC4710" s="441"/>
      <c r="AD4710" s="444"/>
      <c r="AG4710" s="441"/>
      <c r="AH4710" s="441"/>
      <c r="AI4710" s="443"/>
      <c r="AL4710" s="441"/>
      <c r="AN4710" s="441"/>
      <c r="AO4710" s="443"/>
      <c r="AP4710" s="441"/>
      <c r="AQ4710" s="441"/>
      <c r="AR4710" s="441"/>
      <c r="AS4710" s="441"/>
      <c r="AT4710" s="441"/>
      <c r="AU4710" s="441"/>
      <c r="AV4710" s="443"/>
      <c r="AW4710" s="442"/>
      <c r="AY4710" s="441"/>
      <c r="BC4710" s="441"/>
      <c r="BD4710" s="441"/>
      <c r="BE4710" s="441"/>
      <c r="BF4710" s="441"/>
      <c r="BG4710" s="441"/>
      <c r="BH4710" s="441"/>
      <c r="BI4710" s="441"/>
      <c r="BJ4710" s="441"/>
      <c r="BK4710" s="441"/>
    </row>
    <row r="4711" spans="1:63" x14ac:dyDescent="0.25">
      <c r="A4711" s="443"/>
      <c r="B4711" s="438"/>
      <c r="C4711" s="441"/>
      <c r="D4711" s="441"/>
      <c r="E4711" s="441"/>
      <c r="I4711" s="442"/>
      <c r="Q4711" s="443"/>
      <c r="S4711" s="443"/>
      <c r="T4711" s="441"/>
      <c r="U4711" s="444"/>
      <c r="V4711" s="438"/>
      <c r="W4711" s="443"/>
      <c r="X4711" s="443"/>
      <c r="Y4711" s="441"/>
      <c r="Z4711" s="445"/>
      <c r="AA4711" s="441"/>
      <c r="AB4711" s="443"/>
      <c r="AC4711" s="441"/>
      <c r="AD4711" s="444"/>
      <c r="AG4711" s="441"/>
      <c r="AH4711" s="441"/>
      <c r="AI4711" s="443"/>
      <c r="AL4711" s="441"/>
      <c r="AN4711" s="441"/>
      <c r="AO4711" s="443"/>
      <c r="AP4711" s="441"/>
      <c r="AQ4711" s="441"/>
      <c r="AR4711" s="441"/>
      <c r="AS4711" s="441"/>
      <c r="AT4711" s="441"/>
      <c r="AU4711" s="441"/>
      <c r="AV4711" s="443"/>
      <c r="AW4711" s="442"/>
      <c r="AY4711" s="441"/>
      <c r="BC4711" s="441"/>
      <c r="BD4711" s="441"/>
      <c r="BE4711" s="441"/>
      <c r="BF4711" s="441"/>
      <c r="BG4711" s="441"/>
      <c r="BH4711" s="441"/>
      <c r="BI4711" s="441"/>
      <c r="BJ4711" s="441"/>
      <c r="BK4711" s="441"/>
    </row>
    <row r="4712" spans="1:63" x14ac:dyDescent="0.25">
      <c r="A4712" s="443"/>
      <c r="B4712" s="438"/>
      <c r="C4712" s="441"/>
      <c r="D4712" s="441"/>
      <c r="E4712" s="441"/>
      <c r="I4712" s="442"/>
      <c r="Q4712" s="443"/>
      <c r="S4712" s="443"/>
      <c r="T4712" s="441"/>
      <c r="U4712" s="444"/>
      <c r="V4712" s="438"/>
      <c r="W4712" s="443"/>
      <c r="X4712" s="443"/>
      <c r="Y4712" s="441"/>
      <c r="Z4712" s="445"/>
      <c r="AA4712" s="441"/>
      <c r="AB4712" s="443"/>
      <c r="AC4712" s="441"/>
      <c r="AD4712" s="444"/>
      <c r="AG4712" s="441"/>
      <c r="AH4712" s="441"/>
      <c r="AI4712" s="443"/>
      <c r="AL4712" s="441"/>
      <c r="AN4712" s="441"/>
      <c r="AO4712" s="443"/>
      <c r="AP4712" s="441"/>
      <c r="AQ4712" s="441"/>
      <c r="AR4712" s="441"/>
      <c r="AS4712" s="441"/>
      <c r="AT4712" s="441"/>
      <c r="AU4712" s="441"/>
      <c r="AV4712" s="443"/>
      <c r="AW4712" s="442"/>
      <c r="AY4712" s="441"/>
      <c r="BC4712" s="441"/>
      <c r="BD4712" s="441"/>
      <c r="BE4712" s="441"/>
      <c r="BF4712" s="441"/>
      <c r="BG4712" s="441"/>
      <c r="BH4712" s="441"/>
      <c r="BI4712" s="441"/>
      <c r="BJ4712" s="441"/>
      <c r="BK4712" s="441"/>
    </row>
    <row r="4713" spans="1:63" x14ac:dyDescent="0.25">
      <c r="A4713" s="443"/>
      <c r="B4713" s="438"/>
      <c r="C4713" s="441"/>
      <c r="D4713" s="441"/>
      <c r="E4713" s="441"/>
      <c r="I4713" s="442"/>
      <c r="Q4713" s="443"/>
      <c r="S4713" s="443"/>
      <c r="T4713" s="441"/>
      <c r="U4713" s="444"/>
      <c r="V4713" s="438"/>
      <c r="W4713" s="443"/>
      <c r="X4713" s="443"/>
      <c r="Y4713" s="441"/>
      <c r="Z4713" s="445"/>
      <c r="AA4713" s="441"/>
      <c r="AB4713" s="443"/>
      <c r="AC4713" s="441"/>
      <c r="AD4713" s="444"/>
      <c r="AG4713" s="441"/>
      <c r="AH4713" s="441"/>
      <c r="AI4713" s="443"/>
      <c r="AL4713" s="441"/>
      <c r="AN4713" s="441"/>
      <c r="AO4713" s="443"/>
      <c r="AP4713" s="441"/>
      <c r="AQ4713" s="441"/>
      <c r="AR4713" s="441"/>
      <c r="AS4713" s="441"/>
      <c r="AT4713" s="441"/>
      <c r="AU4713" s="441"/>
      <c r="AV4713" s="443"/>
      <c r="AW4713" s="442"/>
      <c r="AY4713" s="441"/>
      <c r="BC4713" s="441"/>
      <c r="BD4713" s="441"/>
      <c r="BE4713" s="441"/>
      <c r="BF4713" s="441"/>
      <c r="BG4713" s="441"/>
      <c r="BH4713" s="441"/>
      <c r="BI4713" s="441"/>
      <c r="BJ4713" s="441"/>
      <c r="BK4713" s="441"/>
    </row>
    <row r="4714" spans="1:63" x14ac:dyDescent="0.25">
      <c r="A4714" s="443"/>
      <c r="B4714" s="438"/>
      <c r="C4714" s="441"/>
      <c r="D4714" s="441"/>
      <c r="E4714" s="441"/>
      <c r="I4714" s="442"/>
      <c r="Q4714" s="443"/>
      <c r="S4714" s="443"/>
      <c r="T4714" s="441"/>
      <c r="U4714" s="444"/>
      <c r="V4714" s="438"/>
      <c r="W4714" s="443"/>
      <c r="X4714" s="443"/>
      <c r="Y4714" s="441"/>
      <c r="Z4714" s="445"/>
      <c r="AA4714" s="441"/>
      <c r="AB4714" s="443"/>
      <c r="AC4714" s="441"/>
      <c r="AD4714" s="444"/>
      <c r="AG4714" s="441"/>
      <c r="AH4714" s="441"/>
      <c r="AI4714" s="443"/>
      <c r="AL4714" s="441"/>
      <c r="AN4714" s="441"/>
      <c r="AO4714" s="443"/>
      <c r="AP4714" s="441"/>
      <c r="AQ4714" s="441"/>
      <c r="AR4714" s="441"/>
      <c r="AS4714" s="441"/>
      <c r="AT4714" s="441"/>
      <c r="AU4714" s="441"/>
      <c r="AV4714" s="443"/>
      <c r="AW4714" s="442"/>
      <c r="AY4714" s="441"/>
      <c r="BC4714" s="441"/>
      <c r="BD4714" s="441"/>
      <c r="BE4714" s="441"/>
      <c r="BF4714" s="441"/>
      <c r="BG4714" s="441"/>
      <c r="BH4714" s="441"/>
      <c r="BI4714" s="441"/>
      <c r="BJ4714" s="441"/>
      <c r="BK4714" s="441"/>
    </row>
    <row r="4715" spans="1:63" x14ac:dyDescent="0.25">
      <c r="A4715" s="443"/>
      <c r="B4715" s="438"/>
      <c r="C4715" s="441"/>
      <c r="D4715" s="441"/>
      <c r="E4715" s="441"/>
      <c r="I4715" s="442"/>
      <c r="Q4715" s="443"/>
      <c r="S4715" s="443"/>
      <c r="T4715" s="441"/>
      <c r="U4715" s="444"/>
      <c r="V4715" s="438"/>
      <c r="W4715" s="443"/>
      <c r="X4715" s="443"/>
      <c r="Y4715" s="441"/>
      <c r="Z4715" s="445"/>
      <c r="AA4715" s="441"/>
      <c r="AB4715" s="443"/>
      <c r="AC4715" s="441"/>
      <c r="AD4715" s="444"/>
      <c r="AG4715" s="441"/>
      <c r="AH4715" s="441"/>
      <c r="AI4715" s="443"/>
      <c r="AL4715" s="441"/>
      <c r="AN4715" s="441"/>
      <c r="AO4715" s="443"/>
      <c r="AP4715" s="441"/>
      <c r="AQ4715" s="441"/>
      <c r="AR4715" s="441"/>
      <c r="AS4715" s="441"/>
      <c r="AT4715" s="441"/>
      <c r="AU4715" s="441"/>
      <c r="AV4715" s="443"/>
      <c r="AW4715" s="442"/>
      <c r="AY4715" s="441"/>
      <c r="BC4715" s="441"/>
      <c r="BD4715" s="441"/>
      <c r="BE4715" s="441"/>
      <c r="BF4715" s="441"/>
      <c r="BG4715" s="441"/>
      <c r="BH4715" s="441"/>
      <c r="BI4715" s="441"/>
      <c r="BJ4715" s="441"/>
      <c r="BK4715" s="441"/>
    </row>
    <row r="4716" spans="1:63" x14ac:dyDescent="0.25">
      <c r="A4716" s="443"/>
      <c r="B4716" s="438"/>
      <c r="C4716" s="441"/>
      <c r="D4716" s="441"/>
      <c r="E4716" s="441"/>
      <c r="I4716" s="442"/>
      <c r="Q4716" s="443"/>
      <c r="S4716" s="443"/>
      <c r="T4716" s="441"/>
      <c r="U4716" s="444"/>
      <c r="V4716" s="438"/>
      <c r="W4716" s="443"/>
      <c r="X4716" s="443"/>
      <c r="Y4716" s="441"/>
      <c r="Z4716" s="445"/>
      <c r="AA4716" s="441"/>
      <c r="AB4716" s="443"/>
      <c r="AC4716" s="441"/>
      <c r="AD4716" s="444"/>
      <c r="AG4716" s="441"/>
      <c r="AH4716" s="441"/>
      <c r="AI4716" s="443"/>
      <c r="AL4716" s="441"/>
      <c r="AN4716" s="441"/>
      <c r="AO4716" s="443"/>
      <c r="AP4716" s="441"/>
      <c r="AQ4716" s="441"/>
      <c r="AR4716" s="441"/>
      <c r="AS4716" s="441"/>
      <c r="AT4716" s="441"/>
      <c r="AU4716" s="441"/>
      <c r="AV4716" s="443"/>
      <c r="AW4716" s="442"/>
      <c r="AY4716" s="441"/>
      <c r="BC4716" s="441"/>
      <c r="BD4716" s="441"/>
      <c r="BE4716" s="441"/>
      <c r="BF4716" s="441"/>
      <c r="BG4716" s="441"/>
      <c r="BH4716" s="441"/>
      <c r="BI4716" s="441"/>
      <c r="BJ4716" s="441"/>
      <c r="BK4716" s="441"/>
    </row>
    <row r="4717" spans="1:63" x14ac:dyDescent="0.25">
      <c r="A4717" s="443"/>
      <c r="B4717" s="438"/>
      <c r="C4717" s="441"/>
      <c r="D4717" s="441"/>
      <c r="E4717" s="441"/>
      <c r="I4717" s="442"/>
      <c r="Q4717" s="443"/>
      <c r="S4717" s="443"/>
      <c r="T4717" s="441"/>
      <c r="U4717" s="444"/>
      <c r="V4717" s="438"/>
      <c r="W4717" s="443"/>
      <c r="X4717" s="443"/>
      <c r="Y4717" s="441"/>
      <c r="Z4717" s="445"/>
      <c r="AA4717" s="441"/>
      <c r="AB4717" s="443"/>
      <c r="AC4717" s="441"/>
      <c r="AD4717" s="444"/>
      <c r="AG4717" s="441"/>
      <c r="AH4717" s="441"/>
      <c r="AI4717" s="443"/>
      <c r="AL4717" s="441"/>
      <c r="AN4717" s="441"/>
      <c r="AO4717" s="443"/>
      <c r="AP4717" s="441"/>
      <c r="AQ4717" s="441"/>
      <c r="AR4717" s="441"/>
      <c r="AS4717" s="441"/>
      <c r="AT4717" s="441"/>
      <c r="AU4717" s="441"/>
      <c r="AV4717" s="443"/>
      <c r="AW4717" s="442"/>
      <c r="AY4717" s="441"/>
      <c r="BC4717" s="441"/>
      <c r="BD4717" s="441"/>
      <c r="BE4717" s="441"/>
      <c r="BF4717" s="441"/>
      <c r="BG4717" s="441"/>
      <c r="BH4717" s="441"/>
      <c r="BI4717" s="441"/>
      <c r="BJ4717" s="441"/>
      <c r="BK4717" s="441"/>
    </row>
    <row r="4718" spans="1:63" x14ac:dyDescent="0.25">
      <c r="A4718" s="443"/>
      <c r="B4718" s="438"/>
      <c r="C4718" s="441"/>
      <c r="D4718" s="441"/>
      <c r="E4718" s="441"/>
      <c r="I4718" s="442"/>
      <c r="Q4718" s="443"/>
      <c r="S4718" s="443"/>
      <c r="T4718" s="441"/>
      <c r="U4718" s="444"/>
      <c r="V4718" s="438"/>
      <c r="W4718" s="443"/>
      <c r="X4718" s="443"/>
      <c r="Y4718" s="441"/>
      <c r="Z4718" s="445"/>
      <c r="AA4718" s="441"/>
      <c r="AB4718" s="443"/>
      <c r="AC4718" s="441"/>
      <c r="AD4718" s="444"/>
      <c r="AG4718" s="441"/>
      <c r="AH4718" s="441"/>
      <c r="AI4718" s="443"/>
      <c r="AL4718" s="441"/>
      <c r="AN4718" s="441"/>
      <c r="AO4718" s="443"/>
      <c r="AP4718" s="441"/>
      <c r="AQ4718" s="441"/>
      <c r="AR4718" s="441"/>
      <c r="AS4718" s="441"/>
      <c r="AT4718" s="441"/>
      <c r="AU4718" s="441"/>
      <c r="AV4718" s="443"/>
      <c r="AW4718" s="442"/>
      <c r="AY4718" s="441"/>
      <c r="BC4718" s="441"/>
      <c r="BD4718" s="441"/>
      <c r="BE4718" s="441"/>
      <c r="BF4718" s="441"/>
      <c r="BG4718" s="441"/>
      <c r="BH4718" s="441"/>
      <c r="BI4718" s="441"/>
      <c r="BJ4718" s="441"/>
      <c r="BK4718" s="441"/>
    </row>
    <row r="4719" spans="1:63" x14ac:dyDescent="0.25">
      <c r="A4719" s="443"/>
      <c r="B4719" s="438"/>
      <c r="C4719" s="441"/>
      <c r="D4719" s="441"/>
      <c r="E4719" s="441"/>
      <c r="I4719" s="442"/>
      <c r="Q4719" s="443"/>
      <c r="S4719" s="443"/>
      <c r="T4719" s="441"/>
      <c r="U4719" s="444"/>
      <c r="V4719" s="438"/>
      <c r="W4719" s="443"/>
      <c r="X4719" s="443"/>
      <c r="Y4719" s="441"/>
      <c r="Z4719" s="445"/>
      <c r="AA4719" s="441"/>
      <c r="AB4719" s="443"/>
      <c r="AC4719" s="441"/>
      <c r="AD4719" s="444"/>
      <c r="AG4719" s="441"/>
      <c r="AH4719" s="441"/>
      <c r="AI4719" s="443"/>
      <c r="AL4719" s="441"/>
      <c r="AN4719" s="441"/>
      <c r="AO4719" s="443"/>
      <c r="AP4719" s="441"/>
      <c r="AQ4719" s="441"/>
      <c r="AR4719" s="441"/>
      <c r="AS4719" s="441"/>
      <c r="AT4719" s="441"/>
      <c r="AU4719" s="441"/>
      <c r="AV4719" s="443"/>
      <c r="AW4719" s="442"/>
      <c r="AY4719" s="441"/>
      <c r="BC4719" s="441"/>
      <c r="BD4719" s="441"/>
      <c r="BE4719" s="441"/>
      <c r="BF4719" s="441"/>
      <c r="BG4719" s="441"/>
      <c r="BH4719" s="441"/>
      <c r="BI4719" s="441"/>
      <c r="BJ4719" s="441"/>
      <c r="BK4719" s="441"/>
    </row>
    <row r="4720" spans="1:63" x14ac:dyDescent="0.25">
      <c r="A4720" s="443"/>
      <c r="B4720" s="438"/>
      <c r="C4720" s="441"/>
      <c r="D4720" s="441"/>
      <c r="E4720" s="441"/>
      <c r="I4720" s="442"/>
      <c r="Q4720" s="443"/>
      <c r="S4720" s="443"/>
      <c r="T4720" s="441"/>
      <c r="U4720" s="444"/>
      <c r="V4720" s="438"/>
      <c r="W4720" s="443"/>
      <c r="X4720" s="443"/>
      <c r="Y4720" s="441"/>
      <c r="Z4720" s="445"/>
      <c r="AA4720" s="441"/>
      <c r="AB4720" s="443"/>
      <c r="AC4720" s="441"/>
      <c r="AD4720" s="444"/>
      <c r="AG4720" s="441"/>
      <c r="AH4720" s="441"/>
      <c r="AI4720" s="443"/>
      <c r="AL4720" s="441"/>
      <c r="AN4720" s="441"/>
      <c r="AO4720" s="443"/>
      <c r="AP4720" s="441"/>
      <c r="AQ4720" s="441"/>
      <c r="AR4720" s="441"/>
      <c r="AS4720" s="441"/>
      <c r="AT4720" s="441"/>
      <c r="AU4720" s="441"/>
      <c r="AV4720" s="443"/>
      <c r="AW4720" s="442"/>
      <c r="AY4720" s="441"/>
      <c r="BC4720" s="441"/>
      <c r="BD4720" s="441"/>
      <c r="BE4720" s="441"/>
      <c r="BF4720" s="441"/>
      <c r="BG4720" s="441"/>
      <c r="BH4720" s="441"/>
      <c r="BI4720" s="441"/>
      <c r="BJ4720" s="441"/>
      <c r="BK4720" s="441"/>
    </row>
    <row r="4721" spans="1:63" x14ac:dyDescent="0.25">
      <c r="A4721" s="443"/>
      <c r="B4721" s="438"/>
      <c r="C4721" s="441"/>
      <c r="D4721" s="441"/>
      <c r="E4721" s="441"/>
      <c r="I4721" s="442"/>
      <c r="Q4721" s="443"/>
      <c r="S4721" s="443"/>
      <c r="T4721" s="441"/>
      <c r="U4721" s="444"/>
      <c r="V4721" s="438"/>
      <c r="W4721" s="443"/>
      <c r="X4721" s="443"/>
      <c r="Y4721" s="441"/>
      <c r="Z4721" s="445"/>
      <c r="AA4721" s="441"/>
      <c r="AB4721" s="443"/>
      <c r="AC4721" s="441"/>
      <c r="AD4721" s="444"/>
      <c r="AG4721" s="441"/>
      <c r="AH4721" s="441"/>
      <c r="AI4721" s="443"/>
      <c r="AL4721" s="441"/>
      <c r="AN4721" s="441"/>
      <c r="AO4721" s="443"/>
      <c r="AP4721" s="441"/>
      <c r="AQ4721" s="441"/>
      <c r="AR4721" s="441"/>
      <c r="AS4721" s="441"/>
      <c r="AT4721" s="441"/>
      <c r="AU4721" s="441"/>
      <c r="AV4721" s="443"/>
      <c r="AW4721" s="442"/>
      <c r="AY4721" s="441"/>
      <c r="BC4721" s="441"/>
      <c r="BD4721" s="441"/>
      <c r="BE4721" s="441"/>
      <c r="BF4721" s="441"/>
      <c r="BG4721" s="441"/>
      <c r="BH4721" s="441"/>
      <c r="BI4721" s="441"/>
      <c r="BJ4721" s="441"/>
      <c r="BK4721" s="441"/>
    </row>
    <row r="4722" spans="1:63" x14ac:dyDescent="0.25">
      <c r="A4722" s="443"/>
      <c r="B4722" s="438"/>
      <c r="C4722" s="441"/>
      <c r="D4722" s="441"/>
      <c r="E4722" s="441"/>
      <c r="I4722" s="442"/>
      <c r="Q4722" s="443"/>
      <c r="S4722" s="443"/>
      <c r="T4722" s="441"/>
      <c r="U4722" s="444"/>
      <c r="V4722" s="438"/>
      <c r="W4722" s="443"/>
      <c r="X4722" s="443"/>
      <c r="Y4722" s="441"/>
      <c r="Z4722" s="445"/>
      <c r="AA4722" s="441"/>
      <c r="AB4722" s="443"/>
      <c r="AC4722" s="441"/>
      <c r="AD4722" s="444"/>
      <c r="AG4722" s="441"/>
      <c r="AH4722" s="441"/>
      <c r="AI4722" s="443"/>
      <c r="AL4722" s="441"/>
      <c r="AN4722" s="441"/>
      <c r="AO4722" s="443"/>
      <c r="AP4722" s="441"/>
      <c r="AQ4722" s="441"/>
      <c r="AR4722" s="441"/>
      <c r="AS4722" s="441"/>
      <c r="AT4722" s="441"/>
      <c r="AU4722" s="441"/>
      <c r="AV4722" s="443"/>
      <c r="AW4722" s="442"/>
      <c r="AY4722" s="441"/>
      <c r="BC4722" s="441"/>
      <c r="BD4722" s="441"/>
      <c r="BE4722" s="441"/>
      <c r="BF4722" s="441"/>
      <c r="BG4722" s="441"/>
      <c r="BH4722" s="441"/>
      <c r="BI4722" s="441"/>
      <c r="BJ4722" s="441"/>
      <c r="BK4722" s="441"/>
    </row>
    <row r="4723" spans="1:63" x14ac:dyDescent="0.25">
      <c r="A4723" s="443"/>
      <c r="B4723" s="438"/>
      <c r="C4723" s="441"/>
      <c r="D4723" s="441"/>
      <c r="E4723" s="441"/>
      <c r="I4723" s="442"/>
      <c r="Q4723" s="443"/>
      <c r="S4723" s="443"/>
      <c r="T4723" s="441"/>
      <c r="U4723" s="444"/>
      <c r="V4723" s="438"/>
      <c r="W4723" s="443"/>
      <c r="X4723" s="443"/>
      <c r="Y4723" s="441"/>
      <c r="Z4723" s="445"/>
      <c r="AA4723" s="441"/>
      <c r="AB4723" s="443"/>
      <c r="AC4723" s="441"/>
      <c r="AD4723" s="444"/>
      <c r="AG4723" s="441"/>
      <c r="AH4723" s="441"/>
      <c r="AI4723" s="443"/>
      <c r="AL4723" s="441"/>
      <c r="AN4723" s="441"/>
      <c r="AO4723" s="443"/>
      <c r="AP4723" s="441"/>
      <c r="AQ4723" s="441"/>
      <c r="AR4723" s="441"/>
      <c r="AS4723" s="441"/>
      <c r="AT4723" s="441"/>
      <c r="AU4723" s="441"/>
      <c r="AV4723" s="443"/>
      <c r="AW4723" s="442"/>
      <c r="AY4723" s="441"/>
      <c r="BC4723" s="441"/>
      <c r="BD4723" s="441"/>
      <c r="BE4723" s="441"/>
      <c r="BF4723" s="441"/>
      <c r="BG4723" s="441"/>
      <c r="BH4723" s="441"/>
      <c r="BI4723" s="441"/>
      <c r="BJ4723" s="441"/>
      <c r="BK4723" s="441"/>
    </row>
    <row r="4724" spans="1:63" x14ac:dyDescent="0.25">
      <c r="A4724" s="443"/>
      <c r="B4724" s="438"/>
      <c r="C4724" s="441"/>
      <c r="D4724" s="441"/>
      <c r="E4724" s="441"/>
      <c r="I4724" s="442"/>
      <c r="Q4724" s="443"/>
      <c r="S4724" s="443"/>
      <c r="T4724" s="441"/>
      <c r="U4724" s="444"/>
      <c r="V4724" s="438"/>
      <c r="W4724" s="443"/>
      <c r="X4724" s="443"/>
      <c r="Y4724" s="441"/>
      <c r="Z4724" s="445"/>
      <c r="AA4724" s="441"/>
      <c r="AB4724" s="443"/>
      <c r="AC4724" s="441"/>
      <c r="AD4724" s="444"/>
      <c r="AG4724" s="441"/>
      <c r="AH4724" s="441"/>
      <c r="AI4724" s="443"/>
      <c r="AL4724" s="441"/>
      <c r="AN4724" s="441"/>
      <c r="AO4724" s="443"/>
      <c r="AP4724" s="441"/>
      <c r="AQ4724" s="441"/>
      <c r="AR4724" s="441"/>
      <c r="AS4724" s="441"/>
      <c r="AT4724" s="441"/>
      <c r="AU4724" s="441"/>
      <c r="AV4724" s="443"/>
      <c r="AW4724" s="442"/>
      <c r="AY4724" s="441"/>
      <c r="BC4724" s="441"/>
      <c r="BD4724" s="441"/>
      <c r="BE4724" s="441"/>
      <c r="BF4724" s="441"/>
      <c r="BG4724" s="441"/>
      <c r="BH4724" s="441"/>
      <c r="BI4724" s="441"/>
      <c r="BJ4724" s="441"/>
      <c r="BK4724" s="441"/>
    </row>
    <row r="4725" spans="1:63" x14ac:dyDescent="0.25">
      <c r="A4725" s="443"/>
      <c r="B4725" s="438"/>
      <c r="C4725" s="441"/>
      <c r="D4725" s="441"/>
      <c r="E4725" s="441"/>
      <c r="I4725" s="442"/>
      <c r="Q4725" s="443"/>
      <c r="S4725" s="443"/>
      <c r="T4725" s="441"/>
      <c r="U4725" s="444"/>
      <c r="V4725" s="438"/>
      <c r="W4725" s="443"/>
      <c r="X4725" s="443"/>
      <c r="Y4725" s="441"/>
      <c r="Z4725" s="445"/>
      <c r="AA4725" s="441"/>
      <c r="AB4725" s="443"/>
      <c r="AC4725" s="441"/>
      <c r="AD4725" s="444"/>
      <c r="AG4725" s="441"/>
      <c r="AH4725" s="441"/>
      <c r="AI4725" s="443"/>
      <c r="AL4725" s="441"/>
      <c r="AN4725" s="441"/>
      <c r="AO4725" s="443"/>
      <c r="AP4725" s="441"/>
      <c r="AQ4725" s="441"/>
      <c r="AR4725" s="441"/>
      <c r="AS4725" s="441"/>
      <c r="AT4725" s="441"/>
      <c r="AU4725" s="441"/>
      <c r="AV4725" s="443"/>
      <c r="AW4725" s="442"/>
      <c r="AY4725" s="441"/>
      <c r="BC4725" s="441"/>
      <c r="BD4725" s="441"/>
      <c r="BE4725" s="441"/>
      <c r="BF4725" s="441"/>
      <c r="BG4725" s="441"/>
      <c r="BH4725" s="441"/>
      <c r="BI4725" s="441"/>
      <c r="BJ4725" s="441"/>
      <c r="BK4725" s="441"/>
    </row>
    <row r="4726" spans="1:63" x14ac:dyDescent="0.25">
      <c r="A4726" s="443"/>
      <c r="B4726" s="438"/>
      <c r="C4726" s="441"/>
      <c r="D4726" s="441"/>
      <c r="E4726" s="441"/>
      <c r="I4726" s="442"/>
      <c r="Q4726" s="443"/>
      <c r="S4726" s="443"/>
      <c r="T4726" s="441"/>
      <c r="U4726" s="444"/>
      <c r="V4726" s="438"/>
      <c r="W4726" s="443"/>
      <c r="X4726" s="443"/>
      <c r="Y4726" s="441"/>
      <c r="Z4726" s="445"/>
      <c r="AA4726" s="441"/>
      <c r="AB4726" s="443"/>
      <c r="AC4726" s="441"/>
      <c r="AD4726" s="444"/>
      <c r="AG4726" s="441"/>
      <c r="AH4726" s="441"/>
      <c r="AI4726" s="443"/>
      <c r="AL4726" s="441"/>
      <c r="AN4726" s="441"/>
      <c r="AO4726" s="443"/>
      <c r="AP4726" s="441"/>
      <c r="AQ4726" s="441"/>
      <c r="AR4726" s="441"/>
      <c r="AS4726" s="441"/>
      <c r="AT4726" s="441"/>
      <c r="AU4726" s="441"/>
      <c r="AV4726" s="443"/>
      <c r="AW4726" s="442"/>
      <c r="AY4726" s="441"/>
      <c r="BC4726" s="441"/>
      <c r="BD4726" s="441"/>
      <c r="BE4726" s="441"/>
      <c r="BF4726" s="441"/>
      <c r="BG4726" s="441"/>
      <c r="BH4726" s="441"/>
      <c r="BI4726" s="441"/>
      <c r="BJ4726" s="441"/>
      <c r="BK4726" s="441"/>
    </row>
    <row r="4727" spans="1:63" x14ac:dyDescent="0.25">
      <c r="A4727" s="443"/>
      <c r="B4727" s="438"/>
      <c r="C4727" s="441"/>
      <c r="D4727" s="441"/>
      <c r="E4727" s="441"/>
      <c r="I4727" s="442"/>
      <c r="Q4727" s="443"/>
      <c r="S4727" s="443"/>
      <c r="T4727" s="441"/>
      <c r="U4727" s="444"/>
      <c r="V4727" s="438"/>
      <c r="W4727" s="443"/>
      <c r="X4727" s="443"/>
      <c r="Y4727" s="441"/>
      <c r="Z4727" s="445"/>
      <c r="AA4727" s="441"/>
      <c r="AB4727" s="443"/>
      <c r="AC4727" s="441"/>
      <c r="AD4727" s="444"/>
      <c r="AG4727" s="441"/>
      <c r="AH4727" s="441"/>
      <c r="AI4727" s="443"/>
      <c r="AL4727" s="441"/>
      <c r="AN4727" s="441"/>
      <c r="AO4727" s="443"/>
      <c r="AP4727" s="441"/>
      <c r="AQ4727" s="441"/>
      <c r="AR4727" s="441"/>
      <c r="AS4727" s="441"/>
      <c r="AT4727" s="441"/>
      <c r="AU4727" s="441"/>
      <c r="AV4727" s="443"/>
      <c r="AW4727" s="442"/>
      <c r="AY4727" s="441"/>
      <c r="BC4727" s="441"/>
      <c r="BD4727" s="441"/>
      <c r="BE4727" s="441"/>
      <c r="BF4727" s="441"/>
      <c r="BG4727" s="441"/>
      <c r="BH4727" s="441"/>
      <c r="BI4727" s="441"/>
      <c r="BJ4727" s="441"/>
      <c r="BK4727" s="441"/>
    </row>
    <row r="4728" spans="1:63" x14ac:dyDescent="0.25">
      <c r="A4728" s="443"/>
      <c r="B4728" s="438"/>
      <c r="C4728" s="441"/>
      <c r="D4728" s="441"/>
      <c r="E4728" s="441"/>
      <c r="I4728" s="442"/>
      <c r="Q4728" s="443"/>
      <c r="S4728" s="443"/>
      <c r="T4728" s="441"/>
      <c r="U4728" s="444"/>
      <c r="V4728" s="438"/>
      <c r="W4728" s="443"/>
      <c r="X4728" s="443"/>
      <c r="Y4728" s="441"/>
      <c r="Z4728" s="445"/>
      <c r="AA4728" s="441"/>
      <c r="AB4728" s="443"/>
      <c r="AC4728" s="441"/>
      <c r="AD4728" s="444"/>
      <c r="AG4728" s="441"/>
      <c r="AH4728" s="441"/>
      <c r="AI4728" s="443"/>
      <c r="AL4728" s="441"/>
      <c r="AN4728" s="441"/>
      <c r="AO4728" s="443"/>
      <c r="AP4728" s="441"/>
      <c r="AQ4728" s="441"/>
      <c r="AR4728" s="441"/>
      <c r="AS4728" s="441"/>
      <c r="AT4728" s="441"/>
      <c r="AU4728" s="441"/>
      <c r="AV4728" s="443"/>
      <c r="AW4728" s="442"/>
      <c r="AY4728" s="441"/>
      <c r="BC4728" s="441"/>
      <c r="BD4728" s="441"/>
      <c r="BE4728" s="441"/>
      <c r="BF4728" s="441"/>
      <c r="BG4728" s="441"/>
      <c r="BH4728" s="441"/>
      <c r="BI4728" s="441"/>
      <c r="BJ4728" s="441"/>
      <c r="BK4728" s="441"/>
    </row>
    <row r="4729" spans="1:63" x14ac:dyDescent="0.25">
      <c r="A4729" s="443"/>
      <c r="B4729" s="438"/>
      <c r="C4729" s="441"/>
      <c r="D4729" s="441"/>
      <c r="E4729" s="441"/>
      <c r="I4729" s="442"/>
      <c r="Q4729" s="443"/>
      <c r="S4729" s="443"/>
      <c r="T4729" s="441"/>
      <c r="U4729" s="444"/>
      <c r="V4729" s="438"/>
      <c r="W4729" s="443"/>
      <c r="X4729" s="443"/>
      <c r="Y4729" s="441"/>
      <c r="Z4729" s="445"/>
      <c r="AA4729" s="441"/>
      <c r="AB4729" s="443"/>
      <c r="AC4729" s="441"/>
      <c r="AD4729" s="444"/>
      <c r="AG4729" s="441"/>
      <c r="AH4729" s="441"/>
      <c r="AI4729" s="443"/>
      <c r="AL4729" s="441"/>
      <c r="AN4729" s="441"/>
      <c r="AO4729" s="443"/>
      <c r="AP4729" s="441"/>
      <c r="AQ4729" s="441"/>
      <c r="AR4729" s="441"/>
      <c r="AS4729" s="441"/>
      <c r="AT4729" s="441"/>
      <c r="AU4729" s="441"/>
      <c r="AV4729" s="443"/>
      <c r="AW4729" s="442"/>
      <c r="AY4729" s="441"/>
      <c r="BC4729" s="441"/>
      <c r="BD4729" s="441"/>
      <c r="BE4729" s="441"/>
      <c r="BF4729" s="441"/>
      <c r="BG4729" s="441"/>
      <c r="BH4729" s="441"/>
      <c r="BI4729" s="441"/>
      <c r="BJ4729" s="441"/>
      <c r="BK4729" s="441"/>
    </row>
    <row r="4730" spans="1:63" x14ac:dyDescent="0.25">
      <c r="A4730" s="443"/>
      <c r="B4730" s="438"/>
      <c r="C4730" s="441"/>
      <c r="D4730" s="441"/>
      <c r="E4730" s="441"/>
      <c r="I4730" s="442"/>
      <c r="Q4730" s="443"/>
      <c r="S4730" s="443"/>
      <c r="T4730" s="441"/>
      <c r="U4730" s="444"/>
      <c r="V4730" s="438"/>
      <c r="W4730" s="443"/>
      <c r="X4730" s="443"/>
      <c r="Y4730" s="441"/>
      <c r="Z4730" s="445"/>
      <c r="AA4730" s="441"/>
      <c r="AB4730" s="443"/>
      <c r="AC4730" s="441"/>
      <c r="AD4730" s="444"/>
      <c r="AG4730" s="441"/>
      <c r="AH4730" s="441"/>
      <c r="AI4730" s="443"/>
      <c r="AL4730" s="441"/>
      <c r="AN4730" s="441"/>
      <c r="AO4730" s="443"/>
      <c r="AP4730" s="441"/>
      <c r="AQ4730" s="441"/>
      <c r="AR4730" s="441"/>
      <c r="AS4730" s="441"/>
      <c r="AT4730" s="441"/>
      <c r="AU4730" s="441"/>
      <c r="AV4730" s="443"/>
      <c r="AW4730" s="442"/>
      <c r="AY4730" s="441"/>
      <c r="BC4730" s="441"/>
      <c r="BD4730" s="441"/>
      <c r="BE4730" s="441"/>
      <c r="BF4730" s="441"/>
      <c r="BG4730" s="441"/>
      <c r="BH4730" s="441"/>
      <c r="BI4730" s="441"/>
      <c r="BJ4730" s="441"/>
      <c r="BK4730" s="441"/>
    </row>
    <row r="4731" spans="1:63" x14ac:dyDescent="0.25">
      <c r="A4731" s="443"/>
      <c r="B4731" s="438"/>
      <c r="C4731" s="441"/>
      <c r="D4731" s="441"/>
      <c r="E4731" s="441"/>
      <c r="I4731" s="442"/>
      <c r="Q4731" s="443"/>
      <c r="S4731" s="443"/>
      <c r="T4731" s="441"/>
      <c r="U4731" s="444"/>
      <c r="V4731" s="438"/>
      <c r="W4731" s="443"/>
      <c r="X4731" s="443"/>
      <c r="Y4731" s="441"/>
      <c r="Z4731" s="445"/>
      <c r="AA4731" s="441"/>
      <c r="AB4731" s="443"/>
      <c r="AC4731" s="441"/>
      <c r="AD4731" s="444"/>
      <c r="AG4731" s="441"/>
      <c r="AH4731" s="441"/>
      <c r="AI4731" s="443"/>
      <c r="AL4731" s="441"/>
      <c r="AN4731" s="441"/>
      <c r="AO4731" s="443"/>
      <c r="AP4731" s="441"/>
      <c r="AQ4731" s="441"/>
      <c r="AR4731" s="441"/>
      <c r="AS4731" s="441"/>
      <c r="AT4731" s="441"/>
      <c r="AU4731" s="441"/>
      <c r="AV4731" s="443"/>
      <c r="AW4731" s="442"/>
      <c r="AY4731" s="441"/>
      <c r="BC4731" s="441"/>
      <c r="BD4731" s="441"/>
      <c r="BE4731" s="441"/>
      <c r="BF4731" s="441"/>
      <c r="BG4731" s="441"/>
      <c r="BH4731" s="441"/>
      <c r="BI4731" s="441"/>
      <c r="BJ4731" s="441"/>
      <c r="BK4731" s="441"/>
    </row>
    <row r="4732" spans="1:63" x14ac:dyDescent="0.25">
      <c r="A4732" s="443"/>
      <c r="B4732" s="438"/>
      <c r="C4732" s="441"/>
      <c r="D4732" s="441"/>
      <c r="E4732" s="441"/>
      <c r="I4732" s="442"/>
      <c r="Q4732" s="443"/>
      <c r="S4732" s="443"/>
      <c r="T4732" s="441"/>
      <c r="U4732" s="444"/>
      <c r="V4732" s="438"/>
      <c r="W4732" s="443"/>
      <c r="X4732" s="443"/>
      <c r="Y4732" s="441"/>
      <c r="Z4732" s="445"/>
      <c r="AA4732" s="441"/>
      <c r="AB4732" s="443"/>
      <c r="AC4732" s="441"/>
      <c r="AD4732" s="444"/>
      <c r="AG4732" s="441"/>
      <c r="AH4732" s="441"/>
      <c r="AI4732" s="443"/>
      <c r="AL4732" s="441"/>
      <c r="AN4732" s="441"/>
      <c r="AO4732" s="443"/>
      <c r="AP4732" s="441"/>
      <c r="AQ4732" s="441"/>
      <c r="AR4732" s="441"/>
      <c r="AS4732" s="441"/>
      <c r="AT4732" s="441"/>
      <c r="AU4732" s="441"/>
      <c r="AV4732" s="443"/>
      <c r="AW4732" s="442"/>
      <c r="AY4732" s="441"/>
      <c r="BC4732" s="441"/>
      <c r="BD4732" s="441"/>
      <c r="BE4732" s="441"/>
      <c r="BF4732" s="441"/>
      <c r="BG4732" s="441"/>
      <c r="BH4732" s="441"/>
      <c r="BI4732" s="441"/>
      <c r="BJ4732" s="441"/>
      <c r="BK4732" s="441"/>
    </row>
    <row r="4733" spans="1:63" x14ac:dyDescent="0.25">
      <c r="A4733" s="443"/>
      <c r="B4733" s="438"/>
      <c r="C4733" s="441"/>
      <c r="D4733" s="441"/>
      <c r="E4733" s="441"/>
      <c r="I4733" s="442"/>
      <c r="Q4733" s="443"/>
      <c r="S4733" s="443"/>
      <c r="T4733" s="441"/>
      <c r="U4733" s="444"/>
      <c r="V4733" s="438"/>
      <c r="W4733" s="443"/>
      <c r="X4733" s="443"/>
      <c r="Y4733" s="441"/>
      <c r="Z4733" s="445"/>
      <c r="AA4733" s="441"/>
      <c r="AB4733" s="443"/>
      <c r="AC4733" s="441"/>
      <c r="AD4733" s="444"/>
      <c r="AG4733" s="441"/>
      <c r="AH4733" s="441"/>
      <c r="AI4733" s="443"/>
      <c r="AL4733" s="441"/>
      <c r="AN4733" s="441"/>
      <c r="AO4733" s="443"/>
      <c r="AP4733" s="441"/>
      <c r="AQ4733" s="441"/>
      <c r="AR4733" s="441"/>
      <c r="AS4733" s="441"/>
      <c r="AT4733" s="441"/>
      <c r="AU4733" s="441"/>
      <c r="AV4733" s="443"/>
      <c r="AW4733" s="442"/>
      <c r="AY4733" s="441"/>
      <c r="BC4733" s="441"/>
      <c r="BD4733" s="441"/>
      <c r="BE4733" s="441"/>
      <c r="BF4733" s="441"/>
      <c r="BG4733" s="441"/>
      <c r="BH4733" s="441"/>
      <c r="BI4733" s="441"/>
      <c r="BJ4733" s="441"/>
      <c r="BK4733" s="441"/>
    </row>
    <row r="4734" spans="1:63" x14ac:dyDescent="0.25">
      <c r="A4734" s="443"/>
      <c r="B4734" s="438"/>
      <c r="C4734" s="441"/>
      <c r="D4734" s="441"/>
      <c r="E4734" s="441"/>
      <c r="I4734" s="442"/>
      <c r="Q4734" s="443"/>
      <c r="S4734" s="443"/>
      <c r="T4734" s="441"/>
      <c r="U4734" s="444"/>
      <c r="V4734" s="438"/>
      <c r="W4734" s="443"/>
      <c r="X4734" s="443"/>
      <c r="Y4734" s="441"/>
      <c r="Z4734" s="445"/>
      <c r="AA4734" s="441"/>
      <c r="AB4734" s="443"/>
      <c r="AC4734" s="441"/>
      <c r="AD4734" s="444"/>
      <c r="AG4734" s="441"/>
      <c r="AH4734" s="441"/>
      <c r="AI4734" s="443"/>
      <c r="AL4734" s="441"/>
      <c r="AN4734" s="441"/>
      <c r="AO4734" s="443"/>
      <c r="AP4734" s="441"/>
      <c r="AQ4734" s="441"/>
      <c r="AR4734" s="441"/>
      <c r="AS4734" s="441"/>
      <c r="AT4734" s="441"/>
      <c r="AU4734" s="441"/>
      <c r="AV4734" s="443"/>
      <c r="AW4734" s="442"/>
      <c r="AY4734" s="441"/>
      <c r="BC4734" s="441"/>
      <c r="BD4734" s="441"/>
      <c r="BE4734" s="441"/>
      <c r="BF4734" s="441"/>
      <c r="BG4734" s="441"/>
      <c r="BH4734" s="441"/>
      <c r="BI4734" s="441"/>
      <c r="BJ4734" s="441"/>
      <c r="BK4734" s="441"/>
    </row>
    <row r="4735" spans="1:63" x14ac:dyDescent="0.25">
      <c r="A4735" s="443"/>
      <c r="B4735" s="438"/>
      <c r="C4735" s="441"/>
      <c r="D4735" s="441"/>
      <c r="E4735" s="441"/>
      <c r="I4735" s="442"/>
      <c r="Q4735" s="443"/>
      <c r="S4735" s="443"/>
      <c r="T4735" s="441"/>
      <c r="U4735" s="444"/>
      <c r="V4735" s="438"/>
      <c r="W4735" s="443"/>
      <c r="X4735" s="443"/>
      <c r="Y4735" s="441"/>
      <c r="Z4735" s="445"/>
      <c r="AA4735" s="441"/>
      <c r="AB4735" s="443"/>
      <c r="AC4735" s="441"/>
      <c r="AD4735" s="444"/>
      <c r="AG4735" s="441"/>
      <c r="AH4735" s="441"/>
      <c r="AI4735" s="443"/>
      <c r="AL4735" s="441"/>
      <c r="AN4735" s="441"/>
      <c r="AO4735" s="443"/>
      <c r="AP4735" s="441"/>
      <c r="AQ4735" s="441"/>
      <c r="AR4735" s="441"/>
      <c r="AS4735" s="441"/>
      <c r="AT4735" s="441"/>
      <c r="AU4735" s="441"/>
      <c r="AV4735" s="443"/>
      <c r="AW4735" s="442"/>
      <c r="AY4735" s="441"/>
      <c r="BC4735" s="441"/>
      <c r="BD4735" s="441"/>
      <c r="BE4735" s="441"/>
      <c r="BF4735" s="441"/>
      <c r="BG4735" s="441"/>
      <c r="BH4735" s="441"/>
      <c r="BI4735" s="441"/>
      <c r="BJ4735" s="441"/>
      <c r="BK4735" s="441"/>
    </row>
    <row r="4736" spans="1:63" x14ac:dyDescent="0.25">
      <c r="A4736" s="443"/>
      <c r="B4736" s="438"/>
      <c r="C4736" s="441"/>
      <c r="D4736" s="441"/>
      <c r="E4736" s="441"/>
      <c r="I4736" s="442"/>
      <c r="Q4736" s="443"/>
      <c r="S4736" s="443"/>
      <c r="T4736" s="441"/>
      <c r="U4736" s="444"/>
      <c r="V4736" s="438"/>
      <c r="W4736" s="443"/>
      <c r="X4736" s="443"/>
      <c r="Y4736" s="441"/>
      <c r="Z4736" s="445"/>
      <c r="AA4736" s="441"/>
      <c r="AB4736" s="443"/>
      <c r="AC4736" s="441"/>
      <c r="AD4736" s="444"/>
      <c r="AG4736" s="441"/>
      <c r="AH4736" s="441"/>
      <c r="AI4736" s="443"/>
      <c r="AL4736" s="441"/>
      <c r="AN4736" s="441"/>
      <c r="AO4736" s="443"/>
      <c r="AP4736" s="441"/>
      <c r="AQ4736" s="441"/>
      <c r="AR4736" s="441"/>
      <c r="AS4736" s="441"/>
      <c r="AT4736" s="441"/>
      <c r="AU4736" s="441"/>
      <c r="AV4736" s="443"/>
      <c r="AW4736" s="442"/>
      <c r="AY4736" s="441"/>
      <c r="BC4736" s="441"/>
      <c r="BD4736" s="441"/>
      <c r="BE4736" s="441"/>
      <c r="BF4736" s="441"/>
      <c r="BG4736" s="441"/>
      <c r="BH4736" s="441"/>
      <c r="BI4736" s="441"/>
      <c r="BJ4736" s="441"/>
      <c r="BK4736" s="441"/>
    </row>
    <row r="4737" spans="1:63" x14ac:dyDescent="0.25">
      <c r="A4737" s="443"/>
      <c r="B4737" s="438"/>
      <c r="C4737" s="441"/>
      <c r="D4737" s="441"/>
      <c r="E4737" s="441"/>
      <c r="I4737" s="442"/>
      <c r="Q4737" s="443"/>
      <c r="S4737" s="443"/>
      <c r="T4737" s="441"/>
      <c r="U4737" s="444"/>
      <c r="V4737" s="438"/>
      <c r="W4737" s="443"/>
      <c r="X4737" s="443"/>
      <c r="Y4737" s="441"/>
      <c r="Z4737" s="445"/>
      <c r="AA4737" s="441"/>
      <c r="AB4737" s="443"/>
      <c r="AC4737" s="441"/>
      <c r="AD4737" s="444"/>
      <c r="AG4737" s="441"/>
      <c r="AH4737" s="441"/>
      <c r="AI4737" s="443"/>
      <c r="AL4737" s="441"/>
      <c r="AN4737" s="441"/>
      <c r="AO4737" s="443"/>
      <c r="AP4737" s="441"/>
      <c r="AQ4737" s="441"/>
      <c r="AR4737" s="441"/>
      <c r="AS4737" s="441"/>
      <c r="AT4737" s="441"/>
      <c r="AU4737" s="441"/>
      <c r="AV4737" s="443"/>
      <c r="AW4737" s="442"/>
      <c r="AY4737" s="441"/>
      <c r="BC4737" s="441"/>
      <c r="BD4737" s="441"/>
      <c r="BE4737" s="441"/>
      <c r="BF4737" s="441"/>
      <c r="BG4737" s="441"/>
      <c r="BH4737" s="441"/>
      <c r="BI4737" s="441"/>
      <c r="BJ4737" s="441"/>
      <c r="BK4737" s="441"/>
    </row>
    <row r="4738" spans="1:63" x14ac:dyDescent="0.25">
      <c r="A4738" s="443"/>
      <c r="B4738" s="438"/>
      <c r="C4738" s="441"/>
      <c r="D4738" s="441"/>
      <c r="E4738" s="441"/>
      <c r="I4738" s="442"/>
      <c r="Q4738" s="443"/>
      <c r="S4738" s="443"/>
      <c r="T4738" s="441"/>
      <c r="U4738" s="444"/>
      <c r="V4738" s="438"/>
      <c r="W4738" s="443"/>
      <c r="X4738" s="443"/>
      <c r="Y4738" s="441"/>
      <c r="Z4738" s="445"/>
      <c r="AA4738" s="441"/>
      <c r="AB4738" s="443"/>
      <c r="AC4738" s="441"/>
      <c r="AD4738" s="444"/>
      <c r="AG4738" s="441"/>
      <c r="AH4738" s="441"/>
      <c r="AI4738" s="443"/>
      <c r="AL4738" s="441"/>
      <c r="AN4738" s="441"/>
      <c r="AO4738" s="443"/>
      <c r="AP4738" s="441"/>
      <c r="AQ4738" s="441"/>
      <c r="AR4738" s="441"/>
      <c r="AS4738" s="441"/>
      <c r="AT4738" s="441"/>
      <c r="AU4738" s="441"/>
      <c r="AV4738" s="443"/>
      <c r="AW4738" s="442"/>
      <c r="AY4738" s="441"/>
      <c r="BC4738" s="441"/>
      <c r="BD4738" s="441"/>
      <c r="BE4738" s="441"/>
      <c r="BF4738" s="441"/>
      <c r="BG4738" s="441"/>
      <c r="BH4738" s="441"/>
      <c r="BI4738" s="441"/>
      <c r="BJ4738" s="441"/>
      <c r="BK4738" s="441"/>
    </row>
    <row r="4739" spans="1:63" x14ac:dyDescent="0.25">
      <c r="A4739" s="443"/>
      <c r="B4739" s="438"/>
      <c r="C4739" s="441"/>
      <c r="D4739" s="441"/>
      <c r="E4739" s="441"/>
      <c r="I4739" s="442"/>
      <c r="Q4739" s="443"/>
      <c r="S4739" s="443"/>
      <c r="T4739" s="441"/>
      <c r="U4739" s="444"/>
      <c r="V4739" s="438"/>
      <c r="W4739" s="443"/>
      <c r="X4739" s="443"/>
      <c r="Y4739" s="441"/>
      <c r="Z4739" s="445"/>
      <c r="AA4739" s="441"/>
      <c r="AB4739" s="443"/>
      <c r="AC4739" s="441"/>
      <c r="AD4739" s="444"/>
      <c r="AG4739" s="441"/>
      <c r="AH4739" s="441"/>
      <c r="AI4739" s="443"/>
      <c r="AL4739" s="441"/>
      <c r="AN4739" s="441"/>
      <c r="AO4739" s="443"/>
      <c r="AP4739" s="441"/>
      <c r="AQ4739" s="441"/>
      <c r="AR4739" s="441"/>
      <c r="AS4739" s="441"/>
      <c r="AT4739" s="441"/>
      <c r="AU4739" s="441"/>
      <c r="AV4739" s="443"/>
      <c r="AW4739" s="442"/>
      <c r="AY4739" s="441"/>
      <c r="BC4739" s="441"/>
      <c r="BD4739" s="441"/>
      <c r="BE4739" s="441"/>
      <c r="BF4739" s="441"/>
      <c r="BG4739" s="441"/>
      <c r="BH4739" s="441"/>
      <c r="BI4739" s="441"/>
      <c r="BJ4739" s="441"/>
      <c r="BK4739" s="441"/>
    </row>
    <row r="4740" spans="1:63" x14ac:dyDescent="0.25">
      <c r="A4740" s="443"/>
      <c r="B4740" s="438"/>
      <c r="C4740" s="441"/>
      <c r="D4740" s="441"/>
      <c r="E4740" s="441"/>
      <c r="I4740" s="442"/>
      <c r="Q4740" s="443"/>
      <c r="S4740" s="443"/>
      <c r="T4740" s="441"/>
      <c r="U4740" s="444"/>
      <c r="V4740" s="438"/>
      <c r="W4740" s="443"/>
      <c r="X4740" s="443"/>
      <c r="Y4740" s="441"/>
      <c r="Z4740" s="445"/>
      <c r="AA4740" s="441"/>
      <c r="AB4740" s="443"/>
      <c r="AC4740" s="441"/>
      <c r="AD4740" s="444"/>
      <c r="AG4740" s="441"/>
      <c r="AH4740" s="441"/>
      <c r="AI4740" s="443"/>
      <c r="AL4740" s="441"/>
      <c r="AN4740" s="441"/>
      <c r="AO4740" s="443"/>
      <c r="AP4740" s="441"/>
      <c r="AQ4740" s="441"/>
      <c r="AR4740" s="441"/>
      <c r="AS4740" s="441"/>
      <c r="AT4740" s="441"/>
      <c r="AU4740" s="441"/>
      <c r="AV4740" s="443"/>
      <c r="AW4740" s="442"/>
      <c r="AY4740" s="441"/>
      <c r="BC4740" s="441"/>
      <c r="BD4740" s="441"/>
      <c r="BE4740" s="441"/>
      <c r="BF4740" s="441"/>
      <c r="BG4740" s="441"/>
      <c r="BH4740" s="441"/>
      <c r="BI4740" s="441"/>
      <c r="BJ4740" s="441"/>
      <c r="BK4740" s="441"/>
    </row>
    <row r="4741" spans="1:63" x14ac:dyDescent="0.25">
      <c r="A4741" s="443"/>
      <c r="B4741" s="438"/>
      <c r="C4741" s="441"/>
      <c r="D4741" s="441"/>
      <c r="E4741" s="441"/>
      <c r="I4741" s="442"/>
      <c r="Q4741" s="443"/>
      <c r="S4741" s="443"/>
      <c r="T4741" s="441"/>
      <c r="U4741" s="444"/>
      <c r="V4741" s="438"/>
      <c r="W4741" s="443"/>
      <c r="X4741" s="443"/>
      <c r="Y4741" s="441"/>
      <c r="Z4741" s="445"/>
      <c r="AA4741" s="441"/>
      <c r="AB4741" s="443"/>
      <c r="AC4741" s="441"/>
      <c r="AD4741" s="444"/>
      <c r="AG4741" s="441"/>
      <c r="AH4741" s="441"/>
      <c r="AI4741" s="443"/>
      <c r="AL4741" s="441"/>
      <c r="AN4741" s="441"/>
      <c r="AO4741" s="443"/>
      <c r="AP4741" s="441"/>
      <c r="AQ4741" s="441"/>
      <c r="AR4741" s="441"/>
      <c r="AS4741" s="441"/>
      <c r="AT4741" s="441"/>
      <c r="AU4741" s="441"/>
      <c r="AV4741" s="443"/>
      <c r="AW4741" s="442"/>
      <c r="AY4741" s="441"/>
      <c r="BC4741" s="441"/>
      <c r="BD4741" s="441"/>
      <c r="BE4741" s="441"/>
      <c r="BF4741" s="441"/>
      <c r="BG4741" s="441"/>
      <c r="BH4741" s="441"/>
      <c r="BI4741" s="441"/>
      <c r="BJ4741" s="441"/>
      <c r="BK4741" s="441"/>
    </row>
    <row r="4742" spans="1:63" x14ac:dyDescent="0.25">
      <c r="A4742" s="443"/>
      <c r="B4742" s="438"/>
      <c r="C4742" s="441"/>
      <c r="D4742" s="441"/>
      <c r="E4742" s="441"/>
      <c r="I4742" s="442"/>
      <c r="Q4742" s="443"/>
      <c r="S4742" s="443"/>
      <c r="T4742" s="441"/>
      <c r="U4742" s="444"/>
      <c r="V4742" s="438"/>
      <c r="W4742" s="443"/>
      <c r="X4742" s="443"/>
      <c r="Y4742" s="441"/>
      <c r="Z4742" s="445"/>
      <c r="AA4742" s="441"/>
      <c r="AB4742" s="443"/>
      <c r="AC4742" s="441"/>
      <c r="AD4742" s="444"/>
      <c r="AG4742" s="441"/>
      <c r="AH4742" s="441"/>
      <c r="AI4742" s="443"/>
      <c r="AL4742" s="441"/>
      <c r="AN4742" s="441"/>
      <c r="AO4742" s="443"/>
      <c r="AP4742" s="441"/>
      <c r="AQ4742" s="441"/>
      <c r="AR4742" s="441"/>
      <c r="AS4742" s="441"/>
      <c r="AT4742" s="441"/>
      <c r="AU4742" s="441"/>
      <c r="AV4742" s="443"/>
      <c r="AW4742" s="442"/>
      <c r="AY4742" s="441"/>
      <c r="BC4742" s="441"/>
      <c r="BD4742" s="441"/>
      <c r="BE4742" s="441"/>
      <c r="BF4742" s="441"/>
      <c r="BG4742" s="441"/>
      <c r="BH4742" s="441"/>
      <c r="BI4742" s="441"/>
      <c r="BJ4742" s="441"/>
      <c r="BK4742" s="441"/>
    </row>
    <row r="4743" spans="1:63" x14ac:dyDescent="0.25">
      <c r="A4743" s="443"/>
      <c r="B4743" s="438"/>
      <c r="C4743" s="441"/>
      <c r="D4743" s="441"/>
      <c r="E4743" s="441"/>
      <c r="I4743" s="442"/>
      <c r="Q4743" s="443"/>
      <c r="S4743" s="443"/>
      <c r="T4743" s="441"/>
      <c r="U4743" s="444"/>
      <c r="V4743" s="438"/>
      <c r="W4743" s="443"/>
      <c r="X4743" s="443"/>
      <c r="Y4743" s="441"/>
      <c r="Z4743" s="445"/>
      <c r="AA4743" s="441"/>
      <c r="AB4743" s="443"/>
      <c r="AC4743" s="441"/>
      <c r="AD4743" s="444"/>
      <c r="AG4743" s="441"/>
      <c r="AH4743" s="441"/>
      <c r="AI4743" s="443"/>
      <c r="AL4743" s="441"/>
      <c r="AN4743" s="441"/>
      <c r="AO4743" s="443"/>
      <c r="AP4743" s="441"/>
      <c r="AQ4743" s="441"/>
      <c r="AR4743" s="441"/>
      <c r="AS4743" s="441"/>
      <c r="AT4743" s="441"/>
      <c r="AU4743" s="441"/>
      <c r="AV4743" s="443"/>
      <c r="AW4743" s="442"/>
      <c r="AY4743" s="441"/>
      <c r="BC4743" s="441"/>
      <c r="BD4743" s="441"/>
      <c r="BE4743" s="441"/>
      <c r="BF4743" s="441"/>
      <c r="BG4743" s="441"/>
      <c r="BH4743" s="441"/>
      <c r="BI4743" s="441"/>
      <c r="BJ4743" s="441"/>
      <c r="BK4743" s="441"/>
    </row>
    <row r="4744" spans="1:63" x14ac:dyDescent="0.25">
      <c r="A4744" s="443"/>
      <c r="B4744" s="438"/>
      <c r="C4744" s="441"/>
      <c r="D4744" s="441"/>
      <c r="E4744" s="441"/>
      <c r="I4744" s="442"/>
      <c r="Q4744" s="443"/>
      <c r="S4744" s="443"/>
      <c r="T4744" s="441"/>
      <c r="U4744" s="444"/>
      <c r="V4744" s="438"/>
      <c r="W4744" s="443"/>
      <c r="X4744" s="443"/>
      <c r="Y4744" s="441"/>
      <c r="Z4744" s="445"/>
      <c r="AA4744" s="441"/>
      <c r="AB4744" s="443"/>
      <c r="AC4744" s="441"/>
      <c r="AD4744" s="444"/>
      <c r="AG4744" s="441"/>
      <c r="AH4744" s="441"/>
      <c r="AI4744" s="443"/>
      <c r="AL4744" s="441"/>
      <c r="AN4744" s="441"/>
      <c r="AO4744" s="443"/>
      <c r="AP4744" s="441"/>
      <c r="AQ4744" s="441"/>
      <c r="AR4744" s="441"/>
      <c r="AS4744" s="441"/>
      <c r="AT4744" s="441"/>
      <c r="AU4744" s="441"/>
      <c r="AV4744" s="443"/>
      <c r="AW4744" s="442"/>
      <c r="AY4744" s="441"/>
      <c r="BC4744" s="441"/>
      <c r="BD4744" s="441"/>
      <c r="BE4744" s="441"/>
      <c r="BF4744" s="441"/>
      <c r="BG4744" s="441"/>
      <c r="BH4744" s="441"/>
      <c r="BI4744" s="441"/>
      <c r="BJ4744" s="441"/>
      <c r="BK4744" s="441"/>
    </row>
    <row r="4745" spans="1:63" x14ac:dyDescent="0.25">
      <c r="A4745" s="443"/>
      <c r="B4745" s="438"/>
      <c r="C4745" s="441"/>
      <c r="D4745" s="441"/>
      <c r="E4745" s="441"/>
      <c r="I4745" s="442"/>
      <c r="Q4745" s="443"/>
      <c r="S4745" s="443"/>
      <c r="T4745" s="441"/>
      <c r="U4745" s="444"/>
      <c r="V4745" s="438"/>
      <c r="W4745" s="443"/>
      <c r="X4745" s="443"/>
      <c r="Y4745" s="441"/>
      <c r="Z4745" s="445"/>
      <c r="AA4745" s="441"/>
      <c r="AB4745" s="443"/>
      <c r="AC4745" s="441"/>
      <c r="AD4745" s="444"/>
      <c r="AG4745" s="441"/>
      <c r="AH4745" s="441"/>
      <c r="AI4745" s="443"/>
      <c r="AL4745" s="441"/>
      <c r="AN4745" s="441"/>
      <c r="AO4745" s="443"/>
      <c r="AP4745" s="441"/>
      <c r="AQ4745" s="441"/>
      <c r="AR4745" s="441"/>
      <c r="AS4745" s="441"/>
      <c r="AT4745" s="441"/>
      <c r="AU4745" s="441"/>
      <c r="AV4745" s="443"/>
      <c r="AW4745" s="442"/>
      <c r="AY4745" s="441"/>
      <c r="BC4745" s="441"/>
      <c r="BD4745" s="441"/>
      <c r="BE4745" s="441"/>
      <c r="BF4745" s="441"/>
      <c r="BG4745" s="441"/>
      <c r="BH4745" s="441"/>
      <c r="BI4745" s="441"/>
      <c r="BJ4745" s="441"/>
      <c r="BK4745" s="441"/>
    </row>
    <row r="4746" spans="1:63" x14ac:dyDescent="0.25">
      <c r="A4746" s="443"/>
      <c r="B4746" s="438"/>
      <c r="C4746" s="441"/>
      <c r="D4746" s="441"/>
      <c r="E4746" s="441"/>
      <c r="I4746" s="442"/>
      <c r="Q4746" s="443"/>
      <c r="S4746" s="443"/>
      <c r="T4746" s="441"/>
      <c r="U4746" s="444"/>
      <c r="V4746" s="438"/>
      <c r="W4746" s="443"/>
      <c r="X4746" s="443"/>
      <c r="Y4746" s="441"/>
      <c r="Z4746" s="445"/>
      <c r="AA4746" s="441"/>
      <c r="AB4746" s="443"/>
      <c r="AC4746" s="441"/>
      <c r="AD4746" s="444"/>
      <c r="AG4746" s="441"/>
      <c r="AH4746" s="441"/>
      <c r="AI4746" s="443"/>
      <c r="AL4746" s="441"/>
      <c r="AN4746" s="441"/>
      <c r="AO4746" s="443"/>
      <c r="AP4746" s="441"/>
      <c r="AQ4746" s="441"/>
      <c r="AR4746" s="441"/>
      <c r="AS4746" s="441"/>
      <c r="AT4746" s="441"/>
      <c r="AU4746" s="441"/>
      <c r="AV4746" s="443"/>
      <c r="AW4746" s="442"/>
      <c r="AY4746" s="441"/>
      <c r="BC4746" s="441"/>
      <c r="BD4746" s="441"/>
      <c r="BE4746" s="441"/>
      <c r="BF4746" s="441"/>
      <c r="BG4746" s="441"/>
      <c r="BH4746" s="441"/>
      <c r="BI4746" s="441"/>
      <c r="BJ4746" s="441"/>
      <c r="BK4746" s="441"/>
    </row>
    <row r="4747" spans="1:63" x14ac:dyDescent="0.25">
      <c r="A4747" s="443"/>
      <c r="B4747" s="438"/>
      <c r="C4747" s="441"/>
      <c r="D4747" s="441"/>
      <c r="E4747" s="441"/>
      <c r="I4747" s="442"/>
      <c r="Q4747" s="443"/>
      <c r="S4747" s="443"/>
      <c r="T4747" s="441"/>
      <c r="U4747" s="444"/>
      <c r="V4747" s="438"/>
      <c r="W4747" s="443"/>
      <c r="X4747" s="443"/>
      <c r="Y4747" s="441"/>
      <c r="Z4747" s="445"/>
      <c r="AA4747" s="441"/>
      <c r="AB4747" s="443"/>
      <c r="AC4747" s="441"/>
      <c r="AD4747" s="444"/>
      <c r="AG4747" s="441"/>
      <c r="AH4747" s="441"/>
      <c r="AI4747" s="443"/>
      <c r="AL4747" s="441"/>
      <c r="AN4747" s="441"/>
      <c r="AO4747" s="443"/>
      <c r="AP4747" s="441"/>
      <c r="AQ4747" s="441"/>
      <c r="AR4747" s="441"/>
      <c r="AS4747" s="441"/>
      <c r="AT4747" s="441"/>
      <c r="AU4747" s="441"/>
      <c r="AV4747" s="443"/>
      <c r="AW4747" s="442"/>
      <c r="AY4747" s="441"/>
      <c r="BC4747" s="441"/>
      <c r="BD4747" s="441"/>
      <c r="BE4747" s="441"/>
      <c r="BF4747" s="441"/>
      <c r="BG4747" s="441"/>
      <c r="BH4747" s="441"/>
      <c r="BI4747" s="441"/>
      <c r="BJ4747" s="441"/>
      <c r="BK4747" s="441"/>
    </row>
    <row r="4748" spans="1:63" x14ac:dyDescent="0.25">
      <c r="A4748" s="443"/>
      <c r="B4748" s="438"/>
      <c r="C4748" s="441"/>
      <c r="D4748" s="441"/>
      <c r="E4748" s="441"/>
      <c r="I4748" s="442"/>
      <c r="Q4748" s="443"/>
      <c r="S4748" s="443"/>
      <c r="T4748" s="441"/>
      <c r="U4748" s="444"/>
      <c r="V4748" s="438"/>
      <c r="W4748" s="443"/>
      <c r="X4748" s="443"/>
      <c r="Y4748" s="441"/>
      <c r="Z4748" s="445"/>
      <c r="AA4748" s="441"/>
      <c r="AB4748" s="443"/>
      <c r="AC4748" s="441"/>
      <c r="AD4748" s="444"/>
      <c r="AG4748" s="441"/>
      <c r="AH4748" s="441"/>
      <c r="AI4748" s="443"/>
      <c r="AL4748" s="441"/>
      <c r="AN4748" s="441"/>
      <c r="AO4748" s="443"/>
      <c r="AP4748" s="441"/>
      <c r="AQ4748" s="441"/>
      <c r="AR4748" s="441"/>
      <c r="AS4748" s="441"/>
      <c r="AT4748" s="441"/>
      <c r="AU4748" s="441"/>
      <c r="AV4748" s="443"/>
      <c r="AW4748" s="442"/>
      <c r="AY4748" s="441"/>
      <c r="BC4748" s="441"/>
      <c r="BD4748" s="441"/>
      <c r="BE4748" s="441"/>
      <c r="BF4748" s="441"/>
      <c r="BG4748" s="441"/>
      <c r="BH4748" s="441"/>
      <c r="BI4748" s="441"/>
      <c r="BJ4748" s="441"/>
      <c r="BK4748" s="441"/>
    </row>
    <row r="4749" spans="1:63" x14ac:dyDescent="0.25">
      <c r="A4749" s="443"/>
      <c r="B4749" s="438"/>
      <c r="C4749" s="441"/>
      <c r="D4749" s="441"/>
      <c r="E4749" s="441"/>
      <c r="I4749" s="442"/>
      <c r="Q4749" s="443"/>
      <c r="S4749" s="443"/>
      <c r="T4749" s="441"/>
      <c r="U4749" s="444"/>
      <c r="V4749" s="438"/>
      <c r="W4749" s="443"/>
      <c r="X4749" s="443"/>
      <c r="Y4749" s="441"/>
      <c r="Z4749" s="445"/>
      <c r="AA4749" s="441"/>
      <c r="AB4749" s="443"/>
      <c r="AC4749" s="441"/>
      <c r="AD4749" s="444"/>
      <c r="AG4749" s="441"/>
      <c r="AH4749" s="441"/>
      <c r="AI4749" s="443"/>
      <c r="AL4749" s="441"/>
      <c r="AN4749" s="441"/>
      <c r="AO4749" s="443"/>
      <c r="AP4749" s="441"/>
      <c r="AQ4749" s="441"/>
      <c r="AR4749" s="441"/>
      <c r="AS4749" s="441"/>
      <c r="AT4749" s="441"/>
      <c r="AU4749" s="441"/>
      <c r="AV4749" s="443"/>
      <c r="AW4749" s="442"/>
      <c r="AY4749" s="441"/>
      <c r="BC4749" s="441"/>
      <c r="BD4749" s="441"/>
      <c r="BE4749" s="441"/>
      <c r="BF4749" s="441"/>
      <c r="BG4749" s="441"/>
      <c r="BH4749" s="441"/>
      <c r="BI4749" s="441"/>
      <c r="BJ4749" s="441"/>
      <c r="BK4749" s="441"/>
    </row>
    <row r="4750" spans="1:63" x14ac:dyDescent="0.25">
      <c r="A4750" s="443"/>
      <c r="B4750" s="438"/>
      <c r="C4750" s="441"/>
      <c r="D4750" s="441"/>
      <c r="E4750" s="441"/>
      <c r="I4750" s="442"/>
      <c r="Q4750" s="443"/>
      <c r="S4750" s="443"/>
      <c r="T4750" s="441"/>
      <c r="U4750" s="444"/>
      <c r="V4750" s="438"/>
      <c r="W4750" s="443"/>
      <c r="X4750" s="443"/>
      <c r="Y4750" s="441"/>
      <c r="Z4750" s="445"/>
      <c r="AA4750" s="441"/>
      <c r="AB4750" s="443"/>
      <c r="AC4750" s="441"/>
      <c r="AD4750" s="444"/>
      <c r="AG4750" s="441"/>
      <c r="AH4750" s="441"/>
      <c r="AI4750" s="443"/>
      <c r="AL4750" s="441"/>
      <c r="AN4750" s="441"/>
      <c r="AO4750" s="443"/>
      <c r="AP4750" s="441"/>
      <c r="AQ4750" s="441"/>
      <c r="AR4750" s="441"/>
      <c r="AS4750" s="441"/>
      <c r="AT4750" s="441"/>
      <c r="AU4750" s="441"/>
      <c r="AV4750" s="443"/>
      <c r="AW4750" s="442"/>
      <c r="AY4750" s="441"/>
      <c r="BC4750" s="441"/>
      <c r="BD4750" s="441"/>
      <c r="BE4750" s="441"/>
      <c r="BF4750" s="441"/>
      <c r="BG4750" s="441"/>
      <c r="BH4750" s="441"/>
      <c r="BI4750" s="441"/>
      <c r="BJ4750" s="441"/>
      <c r="BK4750" s="441"/>
    </row>
    <row r="4751" spans="1:63" x14ac:dyDescent="0.25">
      <c r="A4751" s="443"/>
      <c r="B4751" s="438"/>
      <c r="C4751" s="441"/>
      <c r="D4751" s="441"/>
      <c r="E4751" s="441"/>
      <c r="I4751" s="442"/>
      <c r="Q4751" s="443"/>
      <c r="S4751" s="443"/>
      <c r="T4751" s="441"/>
      <c r="U4751" s="444"/>
      <c r="V4751" s="438"/>
      <c r="W4751" s="443"/>
      <c r="X4751" s="443"/>
      <c r="Y4751" s="441"/>
      <c r="Z4751" s="445"/>
      <c r="AA4751" s="441"/>
      <c r="AB4751" s="443"/>
      <c r="AC4751" s="441"/>
      <c r="AD4751" s="444"/>
      <c r="AG4751" s="441"/>
      <c r="AH4751" s="441"/>
      <c r="AI4751" s="443"/>
      <c r="AL4751" s="441"/>
      <c r="AN4751" s="441"/>
      <c r="AO4751" s="443"/>
      <c r="AP4751" s="441"/>
      <c r="AQ4751" s="441"/>
      <c r="AR4751" s="441"/>
      <c r="AS4751" s="441"/>
      <c r="AT4751" s="441"/>
      <c r="AU4751" s="441"/>
      <c r="AV4751" s="443"/>
      <c r="AW4751" s="442"/>
      <c r="AY4751" s="441"/>
      <c r="BC4751" s="441"/>
      <c r="BD4751" s="441"/>
      <c r="BE4751" s="441"/>
      <c r="BF4751" s="441"/>
      <c r="BG4751" s="441"/>
      <c r="BH4751" s="441"/>
      <c r="BI4751" s="441"/>
      <c r="BJ4751" s="441"/>
      <c r="BK4751" s="441"/>
    </row>
    <row r="4752" spans="1:63" x14ac:dyDescent="0.25">
      <c r="A4752" s="443"/>
      <c r="B4752" s="438"/>
      <c r="C4752" s="441"/>
      <c r="D4752" s="441"/>
      <c r="E4752" s="441"/>
      <c r="I4752" s="442"/>
      <c r="Q4752" s="443"/>
      <c r="S4752" s="443"/>
      <c r="T4752" s="441"/>
      <c r="U4752" s="444"/>
      <c r="V4752" s="438"/>
      <c r="W4752" s="443"/>
      <c r="X4752" s="443"/>
      <c r="Y4752" s="441"/>
      <c r="Z4752" s="445"/>
      <c r="AA4752" s="441"/>
      <c r="AB4752" s="443"/>
      <c r="AC4752" s="441"/>
      <c r="AD4752" s="444"/>
      <c r="AG4752" s="441"/>
      <c r="AH4752" s="441"/>
      <c r="AI4752" s="443"/>
      <c r="AL4752" s="441"/>
      <c r="AN4752" s="441"/>
      <c r="AO4752" s="443"/>
      <c r="AP4752" s="441"/>
      <c r="AQ4752" s="441"/>
      <c r="AR4752" s="441"/>
      <c r="AS4752" s="441"/>
      <c r="AT4752" s="441"/>
      <c r="AU4752" s="441"/>
      <c r="AV4752" s="443"/>
      <c r="AW4752" s="442"/>
      <c r="AY4752" s="441"/>
      <c r="BC4752" s="441"/>
      <c r="BD4752" s="441"/>
      <c r="BE4752" s="441"/>
      <c r="BF4752" s="441"/>
      <c r="BG4752" s="441"/>
      <c r="BH4752" s="441"/>
      <c r="BI4752" s="441"/>
      <c r="BJ4752" s="441"/>
      <c r="BK4752" s="441"/>
    </row>
    <row r="4753" spans="1:63" x14ac:dyDescent="0.25">
      <c r="A4753" s="443"/>
      <c r="B4753" s="438"/>
      <c r="C4753" s="441"/>
      <c r="D4753" s="441"/>
      <c r="E4753" s="441"/>
      <c r="I4753" s="442"/>
      <c r="Q4753" s="443"/>
      <c r="S4753" s="443"/>
      <c r="T4753" s="441"/>
      <c r="U4753" s="444"/>
      <c r="V4753" s="438"/>
      <c r="W4753" s="443"/>
      <c r="X4753" s="443"/>
      <c r="Y4753" s="441"/>
      <c r="Z4753" s="445"/>
      <c r="AA4753" s="441"/>
      <c r="AB4753" s="443"/>
      <c r="AC4753" s="441"/>
      <c r="AD4753" s="444"/>
      <c r="AG4753" s="441"/>
      <c r="AH4753" s="441"/>
      <c r="AI4753" s="443"/>
      <c r="AL4753" s="441"/>
      <c r="AN4753" s="441"/>
      <c r="AO4753" s="443"/>
      <c r="AP4753" s="441"/>
      <c r="AQ4753" s="441"/>
      <c r="AR4753" s="441"/>
      <c r="AS4753" s="441"/>
      <c r="AT4753" s="441"/>
      <c r="AU4753" s="441"/>
      <c r="AV4753" s="443"/>
      <c r="AW4753" s="442"/>
      <c r="AY4753" s="441"/>
      <c r="BC4753" s="441"/>
      <c r="BD4753" s="441"/>
      <c r="BE4753" s="441"/>
      <c r="BF4753" s="441"/>
      <c r="BG4753" s="441"/>
      <c r="BH4753" s="441"/>
      <c r="BI4753" s="441"/>
      <c r="BJ4753" s="441"/>
      <c r="BK4753" s="441"/>
    </row>
    <row r="4754" spans="1:63" x14ac:dyDescent="0.25">
      <c r="A4754" s="443"/>
      <c r="B4754" s="438"/>
      <c r="C4754" s="441"/>
      <c r="D4754" s="441"/>
      <c r="E4754" s="441"/>
      <c r="I4754" s="442"/>
      <c r="Q4754" s="443"/>
      <c r="S4754" s="443"/>
      <c r="T4754" s="441"/>
      <c r="U4754" s="444"/>
      <c r="V4754" s="438"/>
      <c r="W4754" s="443"/>
      <c r="X4754" s="443"/>
      <c r="Y4754" s="441"/>
      <c r="Z4754" s="445"/>
      <c r="AA4754" s="441"/>
      <c r="AB4754" s="443"/>
      <c r="AC4754" s="441"/>
      <c r="AD4754" s="444"/>
      <c r="AG4754" s="441"/>
      <c r="AH4754" s="441"/>
      <c r="AI4754" s="443"/>
      <c r="AL4754" s="441"/>
      <c r="AN4754" s="441"/>
      <c r="AO4754" s="443"/>
      <c r="AP4754" s="441"/>
      <c r="AQ4754" s="441"/>
      <c r="AR4754" s="441"/>
      <c r="AS4754" s="441"/>
      <c r="AT4754" s="441"/>
      <c r="AU4754" s="441"/>
      <c r="AV4754" s="443"/>
      <c r="AW4754" s="442"/>
      <c r="AY4754" s="441"/>
      <c r="BC4754" s="441"/>
      <c r="BD4754" s="441"/>
      <c r="BE4754" s="441"/>
      <c r="BF4754" s="441"/>
      <c r="BG4754" s="441"/>
      <c r="BH4754" s="441"/>
      <c r="BI4754" s="441"/>
      <c r="BJ4754" s="441"/>
      <c r="BK4754" s="441"/>
    </row>
    <row r="4755" spans="1:63" x14ac:dyDescent="0.25">
      <c r="A4755" s="443"/>
      <c r="B4755" s="438"/>
      <c r="C4755" s="441"/>
      <c r="D4755" s="441"/>
      <c r="E4755" s="441"/>
      <c r="I4755" s="442"/>
      <c r="Q4755" s="443"/>
      <c r="S4755" s="443"/>
      <c r="T4755" s="441"/>
      <c r="U4755" s="444"/>
      <c r="V4755" s="438"/>
      <c r="W4755" s="443"/>
      <c r="X4755" s="443"/>
      <c r="Y4755" s="441"/>
      <c r="Z4755" s="445"/>
      <c r="AA4755" s="441"/>
      <c r="AB4755" s="443"/>
      <c r="AC4755" s="441"/>
      <c r="AD4755" s="444"/>
      <c r="AG4755" s="441"/>
      <c r="AH4755" s="441"/>
      <c r="AI4755" s="443"/>
      <c r="AL4755" s="441"/>
      <c r="AN4755" s="441"/>
      <c r="AO4755" s="443"/>
      <c r="AP4755" s="441"/>
      <c r="AQ4755" s="441"/>
      <c r="AR4755" s="441"/>
      <c r="AS4755" s="441"/>
      <c r="AT4755" s="441"/>
      <c r="AU4755" s="441"/>
      <c r="AV4755" s="443"/>
      <c r="AW4755" s="442"/>
      <c r="AY4755" s="441"/>
      <c r="BC4755" s="441"/>
      <c r="BD4755" s="441"/>
      <c r="BE4755" s="441"/>
      <c r="BF4755" s="441"/>
      <c r="BG4755" s="441"/>
      <c r="BH4755" s="441"/>
      <c r="BI4755" s="441"/>
      <c r="BJ4755" s="441"/>
      <c r="BK4755" s="441"/>
    </row>
    <row r="4756" spans="1:63" x14ac:dyDescent="0.25">
      <c r="A4756" s="443"/>
      <c r="B4756" s="438"/>
      <c r="C4756" s="441"/>
      <c r="D4756" s="441"/>
      <c r="E4756" s="441"/>
      <c r="I4756" s="442"/>
      <c r="Q4756" s="443"/>
      <c r="S4756" s="443"/>
      <c r="T4756" s="441"/>
      <c r="U4756" s="444"/>
      <c r="V4756" s="438"/>
      <c r="W4756" s="443"/>
      <c r="X4756" s="443"/>
      <c r="Y4756" s="441"/>
      <c r="Z4756" s="445"/>
      <c r="AA4756" s="441"/>
      <c r="AB4756" s="443"/>
      <c r="AC4756" s="441"/>
      <c r="AD4756" s="444"/>
      <c r="AG4756" s="441"/>
      <c r="AH4756" s="441"/>
      <c r="AI4756" s="443"/>
      <c r="AL4756" s="441"/>
      <c r="AN4756" s="441"/>
      <c r="AO4756" s="443"/>
      <c r="AP4756" s="441"/>
      <c r="AQ4756" s="441"/>
      <c r="AR4756" s="441"/>
      <c r="AS4756" s="441"/>
      <c r="AT4756" s="441"/>
      <c r="AU4756" s="441"/>
      <c r="AV4756" s="443"/>
      <c r="AW4756" s="442"/>
      <c r="AY4756" s="441"/>
      <c r="BC4756" s="441"/>
      <c r="BD4756" s="441"/>
      <c r="BE4756" s="441"/>
      <c r="BF4756" s="441"/>
      <c r="BG4756" s="441"/>
      <c r="BH4756" s="441"/>
      <c r="BI4756" s="441"/>
      <c r="BJ4756" s="441"/>
      <c r="BK4756" s="441"/>
    </row>
    <row r="4757" spans="1:63" x14ac:dyDescent="0.25">
      <c r="A4757" s="443"/>
      <c r="B4757" s="438"/>
      <c r="C4757" s="441"/>
      <c r="D4757" s="441"/>
      <c r="E4757" s="441"/>
      <c r="I4757" s="442"/>
      <c r="Q4757" s="443"/>
      <c r="S4757" s="443"/>
      <c r="T4757" s="441"/>
      <c r="U4757" s="444"/>
      <c r="V4757" s="438"/>
      <c r="W4757" s="443"/>
      <c r="X4757" s="443"/>
      <c r="Y4757" s="441"/>
      <c r="Z4757" s="445"/>
      <c r="AA4757" s="441"/>
      <c r="AB4757" s="443"/>
      <c r="AC4757" s="441"/>
      <c r="AD4757" s="444"/>
      <c r="AG4757" s="441"/>
      <c r="AH4757" s="441"/>
      <c r="AI4757" s="443"/>
      <c r="AL4757" s="441"/>
      <c r="AN4757" s="441"/>
      <c r="AO4757" s="443"/>
      <c r="AP4757" s="441"/>
      <c r="AQ4757" s="441"/>
      <c r="AR4757" s="441"/>
      <c r="AS4757" s="441"/>
      <c r="AT4757" s="441"/>
      <c r="AU4757" s="441"/>
      <c r="AV4757" s="443"/>
      <c r="AW4757" s="442"/>
      <c r="AY4757" s="441"/>
      <c r="BC4757" s="441"/>
      <c r="BD4757" s="441"/>
      <c r="BE4757" s="441"/>
      <c r="BF4757" s="441"/>
      <c r="BG4757" s="441"/>
      <c r="BH4757" s="441"/>
      <c r="BI4757" s="441"/>
      <c r="BJ4757" s="441"/>
      <c r="BK4757" s="441"/>
    </row>
    <row r="4758" spans="1:63" x14ac:dyDescent="0.25">
      <c r="A4758" s="443"/>
      <c r="B4758" s="438"/>
      <c r="C4758" s="441"/>
      <c r="D4758" s="441"/>
      <c r="E4758" s="441"/>
      <c r="I4758" s="442"/>
      <c r="Q4758" s="443"/>
      <c r="S4758" s="443"/>
      <c r="T4758" s="441"/>
      <c r="U4758" s="444"/>
      <c r="V4758" s="438"/>
      <c r="W4758" s="443"/>
      <c r="X4758" s="443"/>
      <c r="Y4758" s="441"/>
      <c r="Z4758" s="445"/>
      <c r="AA4758" s="441"/>
      <c r="AB4758" s="443"/>
      <c r="AC4758" s="441"/>
      <c r="AD4758" s="444"/>
      <c r="AG4758" s="441"/>
      <c r="AH4758" s="441"/>
      <c r="AI4758" s="443"/>
      <c r="AL4758" s="441"/>
      <c r="AN4758" s="441"/>
      <c r="AO4758" s="443"/>
      <c r="AP4758" s="441"/>
      <c r="AQ4758" s="441"/>
      <c r="AR4758" s="441"/>
      <c r="AS4758" s="441"/>
      <c r="AT4758" s="441"/>
      <c r="AU4758" s="441"/>
      <c r="AV4758" s="443"/>
      <c r="AW4758" s="442"/>
      <c r="AY4758" s="441"/>
      <c r="BC4758" s="441"/>
      <c r="BD4758" s="441"/>
      <c r="BE4758" s="441"/>
      <c r="BF4758" s="441"/>
      <c r="BG4758" s="441"/>
      <c r="BH4758" s="441"/>
      <c r="BI4758" s="441"/>
      <c r="BJ4758" s="441"/>
      <c r="BK4758" s="441"/>
    </row>
    <row r="4759" spans="1:63" x14ac:dyDescent="0.25">
      <c r="A4759" s="443"/>
      <c r="B4759" s="438"/>
      <c r="C4759" s="441"/>
      <c r="D4759" s="441"/>
      <c r="E4759" s="441"/>
      <c r="I4759" s="442"/>
      <c r="Q4759" s="443"/>
      <c r="S4759" s="443"/>
      <c r="T4759" s="441"/>
      <c r="U4759" s="444"/>
      <c r="V4759" s="438"/>
      <c r="W4759" s="443"/>
      <c r="X4759" s="443"/>
      <c r="Y4759" s="441"/>
      <c r="Z4759" s="445"/>
      <c r="AA4759" s="441"/>
      <c r="AB4759" s="443"/>
      <c r="AC4759" s="441"/>
      <c r="AD4759" s="444"/>
      <c r="AG4759" s="441"/>
      <c r="AH4759" s="441"/>
      <c r="AI4759" s="443"/>
      <c r="AL4759" s="441"/>
      <c r="AN4759" s="441"/>
      <c r="AO4759" s="443"/>
      <c r="AP4759" s="441"/>
      <c r="AQ4759" s="441"/>
      <c r="AR4759" s="441"/>
      <c r="AS4759" s="441"/>
      <c r="AT4759" s="441"/>
      <c r="AU4759" s="441"/>
      <c r="AV4759" s="443"/>
      <c r="AW4759" s="442"/>
      <c r="AY4759" s="441"/>
      <c r="BC4759" s="441"/>
      <c r="BD4759" s="441"/>
      <c r="BE4759" s="441"/>
      <c r="BF4759" s="441"/>
      <c r="BG4759" s="441"/>
      <c r="BH4759" s="441"/>
      <c r="BI4759" s="441"/>
      <c r="BJ4759" s="441"/>
      <c r="BK4759" s="441"/>
    </row>
    <row r="4760" spans="1:63" x14ac:dyDescent="0.25">
      <c r="A4760" s="443"/>
      <c r="B4760" s="438"/>
      <c r="C4760" s="441"/>
      <c r="D4760" s="441"/>
      <c r="E4760" s="441"/>
      <c r="I4760" s="442"/>
      <c r="Q4760" s="443"/>
      <c r="S4760" s="443"/>
      <c r="T4760" s="441"/>
      <c r="U4760" s="444"/>
      <c r="V4760" s="438"/>
      <c r="W4760" s="443"/>
      <c r="X4760" s="443"/>
      <c r="Y4760" s="441"/>
      <c r="Z4760" s="445"/>
      <c r="AA4760" s="441"/>
      <c r="AB4760" s="443"/>
      <c r="AC4760" s="441"/>
      <c r="AD4760" s="444"/>
      <c r="AG4760" s="441"/>
      <c r="AH4760" s="441"/>
      <c r="AI4760" s="443"/>
      <c r="AL4760" s="441"/>
      <c r="AN4760" s="441"/>
      <c r="AO4760" s="443"/>
      <c r="AP4760" s="441"/>
      <c r="AQ4760" s="441"/>
      <c r="AR4760" s="441"/>
      <c r="AS4760" s="441"/>
      <c r="AT4760" s="441"/>
      <c r="AU4760" s="441"/>
      <c r="AV4760" s="443"/>
      <c r="AW4760" s="442"/>
      <c r="AY4760" s="441"/>
      <c r="BC4760" s="441"/>
      <c r="BD4760" s="441"/>
      <c r="BE4760" s="441"/>
      <c r="BF4760" s="441"/>
      <c r="BG4760" s="441"/>
      <c r="BH4760" s="441"/>
      <c r="BI4760" s="441"/>
      <c r="BJ4760" s="441"/>
      <c r="BK4760" s="441"/>
    </row>
    <row r="4761" spans="1:63" x14ac:dyDescent="0.25">
      <c r="A4761" s="443"/>
      <c r="B4761" s="438"/>
      <c r="C4761" s="441"/>
      <c r="D4761" s="441"/>
      <c r="E4761" s="441"/>
      <c r="I4761" s="442"/>
      <c r="Q4761" s="443"/>
      <c r="S4761" s="443"/>
      <c r="T4761" s="441"/>
      <c r="U4761" s="444"/>
      <c r="V4761" s="438"/>
      <c r="W4761" s="443"/>
      <c r="X4761" s="443"/>
      <c r="Y4761" s="441"/>
      <c r="Z4761" s="445"/>
      <c r="AA4761" s="441"/>
      <c r="AB4761" s="443"/>
      <c r="AC4761" s="441"/>
      <c r="AD4761" s="444"/>
      <c r="AG4761" s="441"/>
      <c r="AH4761" s="441"/>
      <c r="AI4761" s="443"/>
      <c r="AL4761" s="441"/>
      <c r="AN4761" s="441"/>
      <c r="AO4761" s="443"/>
      <c r="AP4761" s="441"/>
      <c r="AQ4761" s="441"/>
      <c r="AR4761" s="441"/>
      <c r="AS4761" s="441"/>
      <c r="AT4761" s="441"/>
      <c r="AU4761" s="441"/>
      <c r="AV4761" s="443"/>
      <c r="AW4761" s="442"/>
      <c r="AY4761" s="441"/>
      <c r="BC4761" s="441"/>
      <c r="BD4761" s="441"/>
      <c r="BE4761" s="441"/>
      <c r="BF4761" s="441"/>
      <c r="BG4761" s="441"/>
      <c r="BH4761" s="441"/>
      <c r="BI4761" s="441"/>
      <c r="BJ4761" s="441"/>
      <c r="BK4761" s="441"/>
    </row>
    <row r="4762" spans="1:63" x14ac:dyDescent="0.25">
      <c r="A4762" s="443"/>
      <c r="B4762" s="438"/>
      <c r="C4762" s="441"/>
      <c r="D4762" s="441"/>
      <c r="E4762" s="441"/>
      <c r="I4762" s="442"/>
      <c r="Q4762" s="443"/>
      <c r="S4762" s="443"/>
      <c r="T4762" s="441"/>
      <c r="U4762" s="444"/>
      <c r="V4762" s="438"/>
      <c r="W4762" s="443"/>
      <c r="X4762" s="443"/>
      <c r="Y4762" s="441"/>
      <c r="Z4762" s="445"/>
      <c r="AA4762" s="441"/>
      <c r="AB4762" s="443"/>
      <c r="AC4762" s="441"/>
      <c r="AD4762" s="444"/>
      <c r="AG4762" s="441"/>
      <c r="AH4762" s="441"/>
      <c r="AI4762" s="443"/>
      <c r="AL4762" s="441"/>
      <c r="AN4762" s="441"/>
      <c r="AO4762" s="443"/>
      <c r="AP4762" s="441"/>
      <c r="AQ4762" s="441"/>
      <c r="AR4762" s="441"/>
      <c r="AS4762" s="441"/>
      <c r="AT4762" s="441"/>
      <c r="AU4762" s="441"/>
      <c r="AV4762" s="443"/>
      <c r="AW4762" s="442"/>
      <c r="AY4762" s="441"/>
      <c r="BC4762" s="441"/>
      <c r="BD4762" s="441"/>
      <c r="BE4762" s="441"/>
      <c r="BF4762" s="441"/>
      <c r="BG4762" s="441"/>
      <c r="BH4762" s="441"/>
      <c r="BI4762" s="441"/>
      <c r="BJ4762" s="441"/>
      <c r="BK4762" s="441"/>
    </row>
    <row r="4763" spans="1:63" x14ac:dyDescent="0.25">
      <c r="A4763" s="443"/>
      <c r="B4763" s="438"/>
      <c r="C4763" s="441"/>
      <c r="D4763" s="441"/>
      <c r="E4763" s="441"/>
      <c r="I4763" s="442"/>
      <c r="Q4763" s="443"/>
      <c r="S4763" s="443"/>
      <c r="T4763" s="441"/>
      <c r="U4763" s="444"/>
      <c r="V4763" s="438"/>
      <c r="W4763" s="443"/>
      <c r="X4763" s="443"/>
      <c r="Y4763" s="441"/>
      <c r="Z4763" s="445"/>
      <c r="AA4763" s="441"/>
      <c r="AB4763" s="443"/>
      <c r="AC4763" s="441"/>
      <c r="AD4763" s="444"/>
      <c r="AG4763" s="441"/>
      <c r="AH4763" s="441"/>
      <c r="AI4763" s="443"/>
      <c r="AL4763" s="441"/>
      <c r="AN4763" s="441"/>
      <c r="AO4763" s="443"/>
      <c r="AP4763" s="441"/>
      <c r="AQ4763" s="441"/>
      <c r="AR4763" s="441"/>
      <c r="AS4763" s="441"/>
      <c r="AT4763" s="441"/>
      <c r="AU4763" s="441"/>
      <c r="AV4763" s="443"/>
      <c r="AW4763" s="442"/>
      <c r="AY4763" s="441"/>
      <c r="BC4763" s="441"/>
      <c r="BD4763" s="441"/>
      <c r="BE4763" s="441"/>
      <c r="BF4763" s="441"/>
      <c r="BG4763" s="441"/>
      <c r="BH4763" s="441"/>
      <c r="BI4763" s="441"/>
      <c r="BJ4763" s="441"/>
      <c r="BK4763" s="441"/>
    </row>
    <row r="4764" spans="1:63" x14ac:dyDescent="0.25">
      <c r="A4764" s="443"/>
      <c r="B4764" s="438"/>
      <c r="C4764" s="441"/>
      <c r="D4764" s="441"/>
      <c r="E4764" s="441"/>
      <c r="I4764" s="442"/>
      <c r="Q4764" s="443"/>
      <c r="S4764" s="443"/>
      <c r="T4764" s="441"/>
      <c r="U4764" s="444"/>
      <c r="V4764" s="438"/>
      <c r="W4764" s="443"/>
      <c r="X4764" s="443"/>
      <c r="Y4764" s="441"/>
      <c r="Z4764" s="445"/>
      <c r="AA4764" s="441"/>
      <c r="AB4764" s="443"/>
      <c r="AC4764" s="441"/>
      <c r="AD4764" s="444"/>
      <c r="AG4764" s="441"/>
      <c r="AH4764" s="441"/>
      <c r="AI4764" s="443"/>
      <c r="AL4764" s="441"/>
      <c r="AN4764" s="441"/>
      <c r="AO4764" s="443"/>
      <c r="AP4764" s="441"/>
      <c r="AQ4764" s="441"/>
      <c r="AR4764" s="441"/>
      <c r="AS4764" s="441"/>
      <c r="AT4764" s="441"/>
      <c r="AU4764" s="441"/>
      <c r="AV4764" s="443"/>
      <c r="AW4764" s="442"/>
      <c r="AY4764" s="441"/>
      <c r="BC4764" s="441"/>
      <c r="BD4764" s="441"/>
      <c r="BE4764" s="441"/>
      <c r="BF4764" s="441"/>
      <c r="BG4764" s="441"/>
      <c r="BH4764" s="441"/>
      <c r="BI4764" s="441"/>
      <c r="BJ4764" s="441"/>
      <c r="BK4764" s="441"/>
    </row>
    <row r="4765" spans="1:63" x14ac:dyDescent="0.25">
      <c r="A4765" s="443"/>
      <c r="B4765" s="438"/>
      <c r="C4765" s="441"/>
      <c r="D4765" s="441"/>
      <c r="E4765" s="441"/>
      <c r="I4765" s="442"/>
      <c r="Q4765" s="443"/>
      <c r="S4765" s="443"/>
      <c r="T4765" s="441"/>
      <c r="U4765" s="444"/>
      <c r="V4765" s="438"/>
      <c r="W4765" s="443"/>
      <c r="X4765" s="443"/>
      <c r="Y4765" s="441"/>
      <c r="Z4765" s="445"/>
      <c r="AA4765" s="441"/>
      <c r="AB4765" s="443"/>
      <c r="AC4765" s="441"/>
      <c r="AD4765" s="444"/>
      <c r="AG4765" s="441"/>
      <c r="AH4765" s="441"/>
      <c r="AI4765" s="443"/>
      <c r="AL4765" s="441"/>
      <c r="AN4765" s="441"/>
      <c r="AO4765" s="443"/>
      <c r="AP4765" s="441"/>
      <c r="AQ4765" s="441"/>
      <c r="AR4765" s="441"/>
      <c r="AS4765" s="441"/>
      <c r="AT4765" s="441"/>
      <c r="AU4765" s="441"/>
      <c r="AV4765" s="443"/>
      <c r="AW4765" s="442"/>
      <c r="AY4765" s="441"/>
      <c r="BC4765" s="441"/>
      <c r="BD4765" s="441"/>
      <c r="BE4765" s="441"/>
      <c r="BF4765" s="441"/>
      <c r="BG4765" s="441"/>
      <c r="BH4765" s="441"/>
      <c r="BI4765" s="441"/>
      <c r="BJ4765" s="441"/>
      <c r="BK4765" s="441"/>
    </row>
    <row r="4766" spans="1:63" x14ac:dyDescent="0.25">
      <c r="A4766" s="443"/>
      <c r="B4766" s="438"/>
      <c r="C4766" s="441"/>
      <c r="D4766" s="441"/>
      <c r="E4766" s="441"/>
      <c r="I4766" s="442"/>
      <c r="Q4766" s="443"/>
      <c r="S4766" s="443"/>
      <c r="T4766" s="441"/>
      <c r="U4766" s="444"/>
      <c r="V4766" s="438"/>
      <c r="W4766" s="443"/>
      <c r="X4766" s="443"/>
      <c r="Y4766" s="441"/>
      <c r="Z4766" s="445"/>
      <c r="AA4766" s="441"/>
      <c r="AB4766" s="443"/>
      <c r="AC4766" s="441"/>
      <c r="AD4766" s="444"/>
      <c r="AG4766" s="441"/>
      <c r="AH4766" s="441"/>
      <c r="AI4766" s="443"/>
      <c r="AL4766" s="441"/>
      <c r="AN4766" s="441"/>
      <c r="AO4766" s="443"/>
      <c r="AP4766" s="441"/>
      <c r="AQ4766" s="441"/>
      <c r="AR4766" s="441"/>
      <c r="AS4766" s="441"/>
      <c r="AT4766" s="441"/>
      <c r="AU4766" s="441"/>
      <c r="AV4766" s="443"/>
      <c r="AW4766" s="442"/>
      <c r="AY4766" s="441"/>
      <c r="BC4766" s="441"/>
      <c r="BD4766" s="441"/>
      <c r="BE4766" s="441"/>
      <c r="BF4766" s="441"/>
      <c r="BG4766" s="441"/>
      <c r="BH4766" s="441"/>
      <c r="BI4766" s="441"/>
      <c r="BJ4766" s="441"/>
      <c r="BK4766" s="441"/>
    </row>
    <row r="4767" spans="1:63" x14ac:dyDescent="0.25">
      <c r="A4767" s="443"/>
      <c r="B4767" s="438"/>
      <c r="C4767" s="441"/>
      <c r="D4767" s="441"/>
      <c r="E4767" s="441"/>
      <c r="I4767" s="442"/>
      <c r="Q4767" s="443"/>
      <c r="S4767" s="443"/>
      <c r="T4767" s="441"/>
      <c r="U4767" s="444"/>
      <c r="V4767" s="438"/>
      <c r="W4767" s="443"/>
      <c r="X4767" s="443"/>
      <c r="Y4767" s="441"/>
      <c r="Z4767" s="445"/>
      <c r="AA4767" s="441"/>
      <c r="AB4767" s="443"/>
      <c r="AC4767" s="441"/>
      <c r="AD4767" s="444"/>
      <c r="AG4767" s="441"/>
      <c r="AH4767" s="441"/>
      <c r="AI4767" s="443"/>
      <c r="AL4767" s="441"/>
      <c r="AN4767" s="441"/>
      <c r="AO4767" s="443"/>
      <c r="AP4767" s="441"/>
      <c r="AQ4767" s="441"/>
      <c r="AR4767" s="441"/>
      <c r="AS4767" s="441"/>
      <c r="AT4767" s="441"/>
      <c r="AU4767" s="441"/>
      <c r="AV4767" s="443"/>
      <c r="AW4767" s="442"/>
      <c r="AY4767" s="441"/>
      <c r="BC4767" s="441"/>
      <c r="BD4767" s="441"/>
      <c r="BE4767" s="441"/>
      <c r="BF4767" s="441"/>
      <c r="BG4767" s="441"/>
      <c r="BH4767" s="441"/>
      <c r="BI4767" s="441"/>
      <c r="BJ4767" s="441"/>
      <c r="BK4767" s="441"/>
    </row>
    <row r="4768" spans="1:63" x14ac:dyDescent="0.25">
      <c r="A4768" s="443"/>
      <c r="B4768" s="438"/>
      <c r="C4768" s="441"/>
      <c r="D4768" s="441"/>
      <c r="E4768" s="441"/>
      <c r="I4768" s="442"/>
      <c r="Q4768" s="443"/>
      <c r="S4768" s="443"/>
      <c r="T4768" s="441"/>
      <c r="U4768" s="444"/>
      <c r="V4768" s="438"/>
      <c r="W4768" s="443"/>
      <c r="X4768" s="443"/>
      <c r="Y4768" s="441"/>
      <c r="Z4768" s="445"/>
      <c r="AA4768" s="441"/>
      <c r="AB4768" s="443"/>
      <c r="AC4768" s="441"/>
      <c r="AD4768" s="444"/>
      <c r="AG4768" s="441"/>
      <c r="AH4768" s="441"/>
      <c r="AI4768" s="443"/>
      <c r="AL4768" s="441"/>
      <c r="AN4768" s="441"/>
      <c r="AO4768" s="443"/>
      <c r="AP4768" s="441"/>
      <c r="AQ4768" s="441"/>
      <c r="AR4768" s="441"/>
      <c r="AS4768" s="441"/>
      <c r="AT4768" s="441"/>
      <c r="AU4768" s="441"/>
      <c r="AV4768" s="443"/>
      <c r="AW4768" s="442"/>
      <c r="AY4768" s="441"/>
      <c r="BC4768" s="441"/>
      <c r="BD4768" s="441"/>
      <c r="BE4768" s="441"/>
      <c r="BF4768" s="441"/>
      <c r="BG4768" s="441"/>
      <c r="BH4768" s="441"/>
      <c r="BI4768" s="441"/>
      <c r="BJ4768" s="441"/>
      <c r="BK4768" s="441"/>
    </row>
    <row r="4769" spans="1:63" x14ac:dyDescent="0.25">
      <c r="A4769" s="443"/>
      <c r="B4769" s="438"/>
      <c r="C4769" s="441"/>
      <c r="D4769" s="441"/>
      <c r="E4769" s="441"/>
      <c r="I4769" s="442"/>
      <c r="Q4769" s="443"/>
      <c r="S4769" s="443"/>
      <c r="T4769" s="441"/>
      <c r="U4769" s="444"/>
      <c r="V4769" s="438"/>
      <c r="W4769" s="443"/>
      <c r="X4769" s="443"/>
      <c r="Y4769" s="441"/>
      <c r="Z4769" s="445"/>
      <c r="AA4769" s="441"/>
      <c r="AB4769" s="443"/>
      <c r="AC4769" s="441"/>
      <c r="AD4769" s="444"/>
      <c r="AG4769" s="441"/>
      <c r="AH4769" s="441"/>
      <c r="AI4769" s="443"/>
      <c r="AL4769" s="441"/>
      <c r="AN4769" s="441"/>
      <c r="AO4769" s="443"/>
      <c r="AP4769" s="441"/>
      <c r="AQ4769" s="441"/>
      <c r="AR4769" s="441"/>
      <c r="AS4769" s="441"/>
      <c r="AT4769" s="441"/>
      <c r="AU4769" s="441"/>
      <c r="AV4769" s="443"/>
      <c r="AW4769" s="442"/>
      <c r="AY4769" s="441"/>
      <c r="BC4769" s="441"/>
      <c r="BD4769" s="441"/>
      <c r="BE4769" s="441"/>
      <c r="BF4769" s="441"/>
      <c r="BG4769" s="441"/>
      <c r="BH4769" s="441"/>
      <c r="BI4769" s="441"/>
      <c r="BJ4769" s="441"/>
      <c r="BK4769" s="441"/>
    </row>
    <row r="4770" spans="1:63" x14ac:dyDescent="0.25">
      <c r="A4770" s="443"/>
      <c r="B4770" s="438"/>
      <c r="C4770" s="441"/>
      <c r="D4770" s="441"/>
      <c r="E4770" s="441"/>
      <c r="I4770" s="442"/>
      <c r="Q4770" s="443"/>
      <c r="S4770" s="443"/>
      <c r="T4770" s="441"/>
      <c r="U4770" s="444"/>
      <c r="V4770" s="438"/>
      <c r="W4770" s="443"/>
      <c r="X4770" s="443"/>
      <c r="Y4770" s="441"/>
      <c r="Z4770" s="445"/>
      <c r="AA4770" s="441"/>
      <c r="AB4770" s="443"/>
      <c r="AC4770" s="441"/>
      <c r="AD4770" s="444"/>
      <c r="AG4770" s="441"/>
      <c r="AH4770" s="441"/>
      <c r="AI4770" s="443"/>
      <c r="AL4770" s="441"/>
      <c r="AN4770" s="441"/>
      <c r="AO4770" s="443"/>
      <c r="AP4770" s="441"/>
      <c r="AQ4770" s="441"/>
      <c r="AR4770" s="441"/>
      <c r="AS4770" s="441"/>
      <c r="AT4770" s="441"/>
      <c r="AU4770" s="441"/>
      <c r="AV4770" s="443"/>
      <c r="AW4770" s="442"/>
      <c r="AY4770" s="441"/>
      <c r="BC4770" s="441"/>
      <c r="BD4770" s="441"/>
      <c r="BE4770" s="441"/>
      <c r="BF4770" s="441"/>
      <c r="BG4770" s="441"/>
      <c r="BH4770" s="441"/>
      <c r="BI4770" s="441"/>
      <c r="BJ4770" s="441"/>
      <c r="BK4770" s="441"/>
    </row>
    <row r="4771" spans="1:63" x14ac:dyDescent="0.25">
      <c r="A4771" s="443"/>
      <c r="B4771" s="438"/>
      <c r="C4771" s="441"/>
      <c r="D4771" s="441"/>
      <c r="E4771" s="441"/>
      <c r="I4771" s="442"/>
      <c r="Q4771" s="443"/>
      <c r="S4771" s="443"/>
      <c r="T4771" s="441"/>
      <c r="U4771" s="444"/>
      <c r="V4771" s="438"/>
      <c r="W4771" s="443"/>
      <c r="X4771" s="443"/>
      <c r="Y4771" s="441"/>
      <c r="Z4771" s="445"/>
      <c r="AA4771" s="441"/>
      <c r="AB4771" s="443"/>
      <c r="AC4771" s="441"/>
      <c r="AD4771" s="444"/>
      <c r="AG4771" s="441"/>
      <c r="AH4771" s="441"/>
      <c r="AI4771" s="443"/>
      <c r="AL4771" s="441"/>
      <c r="AN4771" s="441"/>
      <c r="AO4771" s="443"/>
      <c r="AP4771" s="441"/>
      <c r="AQ4771" s="441"/>
      <c r="AR4771" s="441"/>
      <c r="AS4771" s="441"/>
      <c r="AT4771" s="441"/>
      <c r="AU4771" s="441"/>
      <c r="AV4771" s="443"/>
      <c r="AW4771" s="442"/>
      <c r="AY4771" s="441"/>
      <c r="BC4771" s="441"/>
      <c r="BD4771" s="441"/>
      <c r="BE4771" s="441"/>
      <c r="BF4771" s="441"/>
      <c r="BG4771" s="441"/>
      <c r="BH4771" s="441"/>
      <c r="BI4771" s="441"/>
      <c r="BJ4771" s="441"/>
      <c r="BK4771" s="441"/>
    </row>
    <row r="4772" spans="1:63" x14ac:dyDescent="0.25">
      <c r="A4772" s="443"/>
      <c r="B4772" s="438"/>
      <c r="C4772" s="441"/>
      <c r="D4772" s="441"/>
      <c r="E4772" s="441"/>
      <c r="I4772" s="442"/>
      <c r="Q4772" s="443"/>
      <c r="S4772" s="443"/>
      <c r="T4772" s="441"/>
      <c r="U4772" s="444"/>
      <c r="V4772" s="438"/>
      <c r="W4772" s="443"/>
      <c r="X4772" s="443"/>
      <c r="Y4772" s="441"/>
      <c r="Z4772" s="445"/>
      <c r="AA4772" s="441"/>
      <c r="AB4772" s="443"/>
      <c r="AC4772" s="441"/>
      <c r="AD4772" s="444"/>
      <c r="AG4772" s="441"/>
      <c r="AH4772" s="441"/>
      <c r="AI4772" s="443"/>
      <c r="AL4772" s="441"/>
      <c r="AN4772" s="441"/>
      <c r="AO4772" s="443"/>
      <c r="AP4772" s="441"/>
      <c r="AQ4772" s="441"/>
      <c r="AR4772" s="441"/>
      <c r="AS4772" s="441"/>
      <c r="AT4772" s="441"/>
      <c r="AU4772" s="441"/>
      <c r="AV4772" s="443"/>
      <c r="AW4772" s="442"/>
      <c r="AY4772" s="441"/>
      <c r="BC4772" s="441"/>
      <c r="BD4772" s="441"/>
      <c r="BE4772" s="441"/>
      <c r="BF4772" s="441"/>
      <c r="BG4772" s="441"/>
      <c r="BH4772" s="441"/>
      <c r="BI4772" s="441"/>
      <c r="BJ4772" s="441"/>
      <c r="BK4772" s="441"/>
    </row>
    <row r="4773" spans="1:63" x14ac:dyDescent="0.25">
      <c r="A4773" s="443"/>
      <c r="B4773" s="438"/>
      <c r="C4773" s="441"/>
      <c r="D4773" s="441"/>
      <c r="E4773" s="441"/>
      <c r="I4773" s="442"/>
      <c r="Q4773" s="443"/>
      <c r="S4773" s="443"/>
      <c r="T4773" s="441"/>
      <c r="U4773" s="444"/>
      <c r="V4773" s="438"/>
      <c r="W4773" s="443"/>
      <c r="X4773" s="443"/>
      <c r="Y4773" s="441"/>
      <c r="Z4773" s="445"/>
      <c r="AA4773" s="441"/>
      <c r="AB4773" s="443"/>
      <c r="AC4773" s="441"/>
      <c r="AD4773" s="444"/>
      <c r="AG4773" s="441"/>
      <c r="AH4773" s="441"/>
      <c r="AI4773" s="443"/>
      <c r="AL4773" s="441"/>
      <c r="AN4773" s="441"/>
      <c r="AO4773" s="443"/>
      <c r="AP4773" s="441"/>
      <c r="AQ4773" s="441"/>
      <c r="AR4773" s="441"/>
      <c r="AS4773" s="441"/>
      <c r="AT4773" s="441"/>
      <c r="AU4773" s="441"/>
      <c r="AV4773" s="443"/>
      <c r="AW4773" s="442"/>
      <c r="AY4773" s="441"/>
      <c r="BC4773" s="441"/>
      <c r="BD4773" s="441"/>
      <c r="BE4773" s="441"/>
      <c r="BF4773" s="441"/>
      <c r="BG4773" s="441"/>
      <c r="BH4773" s="441"/>
      <c r="BI4773" s="441"/>
      <c r="BJ4773" s="441"/>
      <c r="BK4773" s="441"/>
    </row>
    <row r="4774" spans="1:63" x14ac:dyDescent="0.25">
      <c r="A4774" s="443"/>
      <c r="B4774" s="438"/>
      <c r="C4774" s="441"/>
      <c r="D4774" s="441"/>
      <c r="E4774" s="441"/>
      <c r="I4774" s="442"/>
      <c r="Q4774" s="443"/>
      <c r="S4774" s="443"/>
      <c r="T4774" s="441"/>
      <c r="U4774" s="444"/>
      <c r="V4774" s="438"/>
      <c r="W4774" s="443"/>
      <c r="X4774" s="443"/>
      <c r="Y4774" s="441"/>
      <c r="Z4774" s="445"/>
      <c r="AA4774" s="441"/>
      <c r="AB4774" s="443"/>
      <c r="AC4774" s="441"/>
      <c r="AD4774" s="444"/>
      <c r="AG4774" s="441"/>
      <c r="AH4774" s="441"/>
      <c r="AI4774" s="443"/>
      <c r="AL4774" s="441"/>
      <c r="AN4774" s="441"/>
      <c r="AO4774" s="443"/>
      <c r="AP4774" s="441"/>
      <c r="AQ4774" s="441"/>
      <c r="AR4774" s="441"/>
      <c r="AS4774" s="441"/>
      <c r="AT4774" s="441"/>
      <c r="AU4774" s="441"/>
      <c r="AV4774" s="443"/>
      <c r="AW4774" s="442"/>
      <c r="AY4774" s="441"/>
      <c r="BC4774" s="441"/>
      <c r="BD4774" s="441"/>
      <c r="BE4774" s="441"/>
      <c r="BF4774" s="441"/>
      <c r="BG4774" s="441"/>
      <c r="BH4774" s="441"/>
      <c r="BI4774" s="441"/>
      <c r="BJ4774" s="441"/>
      <c r="BK4774" s="441"/>
    </row>
    <row r="4775" spans="1:63" x14ac:dyDescent="0.25">
      <c r="A4775" s="443"/>
      <c r="B4775" s="438"/>
      <c r="C4775" s="441"/>
      <c r="D4775" s="441"/>
      <c r="E4775" s="441"/>
      <c r="I4775" s="442"/>
      <c r="Q4775" s="443"/>
      <c r="S4775" s="443"/>
      <c r="T4775" s="441"/>
      <c r="U4775" s="444"/>
      <c r="V4775" s="438"/>
      <c r="W4775" s="443"/>
      <c r="X4775" s="443"/>
      <c r="Y4775" s="441"/>
      <c r="Z4775" s="445"/>
      <c r="AA4775" s="441"/>
      <c r="AB4775" s="443"/>
      <c r="AC4775" s="441"/>
      <c r="AD4775" s="444"/>
      <c r="AG4775" s="441"/>
      <c r="AH4775" s="441"/>
      <c r="AI4775" s="443"/>
      <c r="AL4775" s="441"/>
      <c r="AN4775" s="441"/>
      <c r="AO4775" s="443"/>
      <c r="AP4775" s="441"/>
      <c r="AQ4775" s="441"/>
      <c r="AR4775" s="441"/>
      <c r="AS4775" s="441"/>
      <c r="AT4775" s="441"/>
      <c r="AU4775" s="441"/>
      <c r="AV4775" s="443"/>
      <c r="AW4775" s="442"/>
      <c r="AY4775" s="441"/>
      <c r="BC4775" s="441"/>
      <c r="BD4775" s="441"/>
      <c r="BE4775" s="441"/>
      <c r="BF4775" s="441"/>
      <c r="BG4775" s="441"/>
      <c r="BH4775" s="441"/>
      <c r="BI4775" s="441"/>
      <c r="BJ4775" s="441"/>
      <c r="BK4775" s="441"/>
    </row>
    <row r="4776" spans="1:63" x14ac:dyDescent="0.25">
      <c r="A4776" s="443"/>
      <c r="B4776" s="438"/>
      <c r="C4776" s="441"/>
      <c r="D4776" s="441"/>
      <c r="E4776" s="441"/>
      <c r="I4776" s="442"/>
      <c r="Q4776" s="443"/>
      <c r="S4776" s="443"/>
      <c r="T4776" s="441"/>
      <c r="U4776" s="444"/>
      <c r="V4776" s="438"/>
      <c r="W4776" s="443"/>
      <c r="X4776" s="443"/>
      <c r="Y4776" s="441"/>
      <c r="Z4776" s="445"/>
      <c r="AA4776" s="441"/>
      <c r="AB4776" s="443"/>
      <c r="AC4776" s="441"/>
      <c r="AD4776" s="444"/>
      <c r="AG4776" s="441"/>
      <c r="AH4776" s="441"/>
      <c r="AI4776" s="443"/>
      <c r="AL4776" s="441"/>
      <c r="AN4776" s="441"/>
      <c r="AO4776" s="443"/>
      <c r="AP4776" s="441"/>
      <c r="AQ4776" s="441"/>
      <c r="AR4776" s="441"/>
      <c r="AS4776" s="441"/>
      <c r="AT4776" s="441"/>
      <c r="AU4776" s="441"/>
      <c r="AV4776" s="443"/>
      <c r="AW4776" s="442"/>
      <c r="AY4776" s="441"/>
      <c r="BC4776" s="441"/>
      <c r="BD4776" s="441"/>
      <c r="BE4776" s="441"/>
      <c r="BF4776" s="441"/>
      <c r="BG4776" s="441"/>
      <c r="BH4776" s="441"/>
      <c r="BI4776" s="441"/>
      <c r="BJ4776" s="441"/>
      <c r="BK4776" s="441"/>
    </row>
    <row r="4777" spans="1:63" x14ac:dyDescent="0.25">
      <c r="A4777" s="443"/>
      <c r="B4777" s="438"/>
      <c r="C4777" s="441"/>
      <c r="D4777" s="441"/>
      <c r="E4777" s="441"/>
      <c r="I4777" s="442"/>
      <c r="Q4777" s="443"/>
      <c r="S4777" s="443"/>
      <c r="T4777" s="441"/>
      <c r="U4777" s="444"/>
      <c r="V4777" s="438"/>
      <c r="W4777" s="443"/>
      <c r="X4777" s="443"/>
      <c r="Y4777" s="441"/>
      <c r="Z4777" s="445"/>
      <c r="AA4777" s="441"/>
      <c r="AB4777" s="443"/>
      <c r="AC4777" s="441"/>
      <c r="AD4777" s="444"/>
      <c r="AG4777" s="441"/>
      <c r="AH4777" s="441"/>
      <c r="AI4777" s="443"/>
      <c r="AL4777" s="441"/>
      <c r="AN4777" s="441"/>
      <c r="AO4777" s="443"/>
      <c r="AP4777" s="441"/>
      <c r="AQ4777" s="441"/>
      <c r="AR4777" s="441"/>
      <c r="AS4777" s="441"/>
      <c r="AT4777" s="441"/>
      <c r="AU4777" s="441"/>
      <c r="AV4777" s="443"/>
      <c r="AW4777" s="442"/>
      <c r="AY4777" s="441"/>
      <c r="BC4777" s="441"/>
      <c r="BD4777" s="441"/>
      <c r="BE4777" s="441"/>
      <c r="BF4777" s="441"/>
      <c r="BG4777" s="441"/>
      <c r="BH4777" s="441"/>
      <c r="BI4777" s="441"/>
      <c r="BJ4777" s="441"/>
      <c r="BK4777" s="441"/>
    </row>
    <row r="4778" spans="1:63" x14ac:dyDescent="0.25">
      <c r="A4778" s="443"/>
      <c r="B4778" s="438"/>
      <c r="C4778" s="441"/>
      <c r="D4778" s="441"/>
      <c r="E4778" s="441"/>
      <c r="I4778" s="442"/>
      <c r="Q4778" s="443"/>
      <c r="S4778" s="443"/>
      <c r="T4778" s="441"/>
      <c r="U4778" s="444"/>
      <c r="V4778" s="438"/>
      <c r="W4778" s="443"/>
      <c r="X4778" s="443"/>
      <c r="Y4778" s="441"/>
      <c r="Z4778" s="445"/>
      <c r="AA4778" s="441"/>
      <c r="AB4778" s="443"/>
      <c r="AC4778" s="441"/>
      <c r="AD4778" s="444"/>
      <c r="AG4778" s="441"/>
      <c r="AH4778" s="441"/>
      <c r="AI4778" s="443"/>
      <c r="AL4778" s="441"/>
      <c r="AN4778" s="441"/>
      <c r="AO4778" s="443"/>
      <c r="AP4778" s="441"/>
      <c r="AQ4778" s="441"/>
      <c r="AR4778" s="441"/>
      <c r="AS4778" s="441"/>
      <c r="AT4778" s="441"/>
      <c r="AU4778" s="441"/>
      <c r="AV4778" s="443"/>
      <c r="AW4778" s="442"/>
      <c r="AY4778" s="441"/>
      <c r="BC4778" s="441"/>
      <c r="BD4778" s="441"/>
      <c r="BE4778" s="441"/>
      <c r="BF4778" s="441"/>
      <c r="BG4778" s="441"/>
      <c r="BH4778" s="441"/>
      <c r="BI4778" s="441"/>
      <c r="BJ4778" s="441"/>
      <c r="BK4778" s="441"/>
    </row>
    <row r="4779" spans="1:63" x14ac:dyDescent="0.25">
      <c r="A4779" s="443"/>
      <c r="B4779" s="438"/>
      <c r="C4779" s="441"/>
      <c r="D4779" s="441"/>
      <c r="E4779" s="441"/>
      <c r="I4779" s="442"/>
      <c r="Q4779" s="443"/>
      <c r="S4779" s="443"/>
      <c r="T4779" s="441"/>
      <c r="U4779" s="444"/>
      <c r="V4779" s="438"/>
      <c r="W4779" s="443"/>
      <c r="X4779" s="443"/>
      <c r="Y4779" s="441"/>
      <c r="Z4779" s="445"/>
      <c r="AA4779" s="441"/>
      <c r="AB4779" s="443"/>
      <c r="AC4779" s="441"/>
      <c r="AD4779" s="444"/>
      <c r="AG4779" s="441"/>
      <c r="AH4779" s="441"/>
      <c r="AI4779" s="443"/>
      <c r="AL4779" s="441"/>
      <c r="AN4779" s="441"/>
      <c r="AO4779" s="443"/>
      <c r="AP4779" s="441"/>
      <c r="AQ4779" s="441"/>
      <c r="AR4779" s="441"/>
      <c r="AS4779" s="441"/>
      <c r="AT4779" s="441"/>
      <c r="AU4779" s="441"/>
      <c r="AV4779" s="443"/>
      <c r="AW4779" s="442"/>
      <c r="AY4779" s="441"/>
      <c r="BC4779" s="441"/>
      <c r="BD4779" s="441"/>
      <c r="BE4779" s="441"/>
      <c r="BF4779" s="441"/>
      <c r="BG4779" s="441"/>
      <c r="BH4779" s="441"/>
      <c r="BI4779" s="441"/>
      <c r="BJ4779" s="441"/>
      <c r="BK4779" s="441"/>
    </row>
    <row r="4780" spans="1:63" x14ac:dyDescent="0.25">
      <c r="A4780" s="443"/>
      <c r="B4780" s="438"/>
      <c r="C4780" s="441"/>
      <c r="D4780" s="441"/>
      <c r="E4780" s="441"/>
      <c r="I4780" s="442"/>
      <c r="Q4780" s="443"/>
      <c r="S4780" s="443"/>
      <c r="T4780" s="441"/>
      <c r="U4780" s="444"/>
      <c r="V4780" s="438"/>
      <c r="W4780" s="443"/>
      <c r="X4780" s="443"/>
      <c r="Y4780" s="441"/>
      <c r="Z4780" s="445"/>
      <c r="AA4780" s="441"/>
      <c r="AB4780" s="443"/>
      <c r="AC4780" s="441"/>
      <c r="AD4780" s="444"/>
      <c r="AG4780" s="441"/>
      <c r="AH4780" s="441"/>
      <c r="AI4780" s="443"/>
      <c r="AL4780" s="441"/>
      <c r="AN4780" s="441"/>
      <c r="AO4780" s="443"/>
      <c r="AP4780" s="441"/>
      <c r="AQ4780" s="441"/>
      <c r="AR4780" s="441"/>
      <c r="AS4780" s="441"/>
      <c r="AT4780" s="441"/>
      <c r="AU4780" s="441"/>
      <c r="AV4780" s="443"/>
      <c r="AW4780" s="442"/>
      <c r="AY4780" s="441"/>
      <c r="BC4780" s="441"/>
      <c r="BD4780" s="441"/>
      <c r="BE4780" s="441"/>
      <c r="BF4780" s="441"/>
      <c r="BG4780" s="441"/>
      <c r="BH4780" s="441"/>
      <c r="BI4780" s="441"/>
      <c r="BJ4780" s="441"/>
      <c r="BK4780" s="441"/>
    </row>
    <row r="4781" spans="1:63" x14ac:dyDescent="0.25">
      <c r="A4781" s="443"/>
      <c r="B4781" s="438"/>
      <c r="C4781" s="441"/>
      <c r="D4781" s="441"/>
      <c r="E4781" s="441"/>
      <c r="I4781" s="442"/>
      <c r="Q4781" s="443"/>
      <c r="S4781" s="443"/>
      <c r="T4781" s="441"/>
      <c r="U4781" s="444"/>
      <c r="V4781" s="438"/>
      <c r="W4781" s="443"/>
      <c r="X4781" s="443"/>
      <c r="Y4781" s="441"/>
      <c r="Z4781" s="445"/>
      <c r="AA4781" s="441"/>
      <c r="AB4781" s="443"/>
      <c r="AC4781" s="441"/>
      <c r="AD4781" s="444"/>
      <c r="AG4781" s="441"/>
      <c r="AH4781" s="441"/>
      <c r="AI4781" s="443"/>
      <c r="AL4781" s="441"/>
      <c r="AN4781" s="441"/>
      <c r="AO4781" s="443"/>
      <c r="AP4781" s="441"/>
      <c r="AQ4781" s="441"/>
      <c r="AR4781" s="441"/>
      <c r="AS4781" s="441"/>
      <c r="AT4781" s="441"/>
      <c r="AU4781" s="441"/>
      <c r="AV4781" s="443"/>
      <c r="AW4781" s="442"/>
      <c r="AY4781" s="441"/>
      <c r="BC4781" s="441"/>
      <c r="BD4781" s="441"/>
      <c r="BE4781" s="441"/>
      <c r="BF4781" s="441"/>
      <c r="BG4781" s="441"/>
      <c r="BH4781" s="441"/>
      <c r="BI4781" s="441"/>
      <c r="BJ4781" s="441"/>
      <c r="BK4781" s="441"/>
    </row>
    <row r="4782" spans="1:63" x14ac:dyDescent="0.25">
      <c r="A4782" s="443"/>
      <c r="B4782" s="438"/>
      <c r="C4782" s="441"/>
      <c r="D4782" s="441"/>
      <c r="E4782" s="441"/>
      <c r="I4782" s="442"/>
      <c r="Q4782" s="443"/>
      <c r="S4782" s="443"/>
      <c r="T4782" s="441"/>
      <c r="U4782" s="444"/>
      <c r="V4782" s="438"/>
      <c r="W4782" s="443"/>
      <c r="X4782" s="443"/>
      <c r="Y4782" s="441"/>
      <c r="Z4782" s="445"/>
      <c r="AA4782" s="441"/>
      <c r="AB4782" s="443"/>
      <c r="AC4782" s="441"/>
      <c r="AD4782" s="444"/>
      <c r="AG4782" s="441"/>
      <c r="AH4782" s="441"/>
      <c r="AI4782" s="443"/>
      <c r="AL4782" s="441"/>
      <c r="AN4782" s="441"/>
      <c r="AO4782" s="443"/>
      <c r="AP4782" s="441"/>
      <c r="AQ4782" s="441"/>
      <c r="AR4782" s="441"/>
      <c r="AS4782" s="441"/>
      <c r="AT4782" s="441"/>
      <c r="AU4782" s="441"/>
      <c r="AV4782" s="443"/>
      <c r="AW4782" s="442"/>
      <c r="AY4782" s="441"/>
      <c r="BC4782" s="441"/>
      <c r="BD4782" s="441"/>
      <c r="BE4782" s="441"/>
      <c r="BF4782" s="441"/>
      <c r="BG4782" s="441"/>
      <c r="BH4782" s="441"/>
      <c r="BI4782" s="441"/>
      <c r="BJ4782" s="441"/>
      <c r="BK4782" s="441"/>
    </row>
    <row r="4783" spans="1:63" x14ac:dyDescent="0.25">
      <c r="A4783" s="443"/>
      <c r="B4783" s="438"/>
      <c r="C4783" s="441"/>
      <c r="D4783" s="441"/>
      <c r="E4783" s="441"/>
      <c r="I4783" s="442"/>
      <c r="Q4783" s="443"/>
      <c r="S4783" s="443"/>
      <c r="T4783" s="441"/>
      <c r="U4783" s="444"/>
      <c r="V4783" s="438"/>
      <c r="W4783" s="443"/>
      <c r="X4783" s="443"/>
      <c r="Y4783" s="441"/>
      <c r="Z4783" s="445"/>
      <c r="AA4783" s="441"/>
      <c r="AB4783" s="443"/>
      <c r="AC4783" s="441"/>
      <c r="AD4783" s="444"/>
      <c r="AG4783" s="441"/>
      <c r="AH4783" s="441"/>
      <c r="AI4783" s="443"/>
      <c r="AL4783" s="441"/>
      <c r="AN4783" s="441"/>
      <c r="AO4783" s="443"/>
      <c r="AP4783" s="441"/>
      <c r="AQ4783" s="441"/>
      <c r="AR4783" s="441"/>
      <c r="AS4783" s="441"/>
      <c r="AT4783" s="441"/>
      <c r="AU4783" s="441"/>
      <c r="AV4783" s="443"/>
      <c r="AW4783" s="442"/>
      <c r="AY4783" s="441"/>
      <c r="BC4783" s="441"/>
      <c r="BD4783" s="441"/>
      <c r="BE4783" s="441"/>
      <c r="BF4783" s="441"/>
      <c r="BG4783" s="441"/>
      <c r="BH4783" s="441"/>
      <c r="BI4783" s="441"/>
      <c r="BJ4783" s="441"/>
      <c r="BK4783" s="441"/>
    </row>
    <row r="4784" spans="1:63" x14ac:dyDescent="0.25">
      <c r="A4784" s="443"/>
      <c r="B4784" s="438"/>
      <c r="C4784" s="441"/>
      <c r="D4784" s="441"/>
      <c r="E4784" s="441"/>
      <c r="I4784" s="442"/>
      <c r="Q4784" s="443"/>
      <c r="S4784" s="443"/>
      <c r="T4784" s="441"/>
      <c r="U4784" s="444"/>
      <c r="V4784" s="438"/>
      <c r="W4784" s="443"/>
      <c r="X4784" s="443"/>
      <c r="Y4784" s="441"/>
      <c r="Z4784" s="445"/>
      <c r="AA4784" s="441"/>
      <c r="AB4784" s="443"/>
      <c r="AC4784" s="441"/>
      <c r="AD4784" s="444"/>
      <c r="AG4784" s="441"/>
      <c r="AH4784" s="441"/>
      <c r="AI4784" s="443"/>
      <c r="AL4784" s="441"/>
      <c r="AN4784" s="441"/>
      <c r="AO4784" s="443"/>
      <c r="AP4784" s="441"/>
      <c r="AQ4784" s="441"/>
      <c r="AR4784" s="441"/>
      <c r="AS4784" s="441"/>
      <c r="AT4784" s="441"/>
      <c r="AU4784" s="441"/>
      <c r="AV4784" s="443"/>
      <c r="AW4784" s="442"/>
      <c r="AY4784" s="441"/>
      <c r="BC4784" s="441"/>
      <c r="BD4784" s="441"/>
      <c r="BE4784" s="441"/>
      <c r="BF4784" s="441"/>
      <c r="BG4784" s="441"/>
      <c r="BH4784" s="441"/>
      <c r="BI4784" s="441"/>
      <c r="BJ4784" s="441"/>
      <c r="BK4784" s="441"/>
    </row>
    <row r="4785" spans="1:63" x14ac:dyDescent="0.25">
      <c r="A4785" s="443"/>
      <c r="B4785" s="438"/>
      <c r="C4785" s="441"/>
      <c r="D4785" s="441"/>
      <c r="E4785" s="441"/>
      <c r="I4785" s="442"/>
      <c r="Q4785" s="443"/>
      <c r="S4785" s="443"/>
      <c r="T4785" s="441"/>
      <c r="U4785" s="444"/>
      <c r="V4785" s="438"/>
      <c r="W4785" s="443"/>
      <c r="X4785" s="443"/>
      <c r="Y4785" s="441"/>
      <c r="Z4785" s="445"/>
      <c r="AA4785" s="441"/>
      <c r="AB4785" s="443"/>
      <c r="AC4785" s="441"/>
      <c r="AD4785" s="444"/>
      <c r="AG4785" s="441"/>
      <c r="AH4785" s="441"/>
      <c r="AI4785" s="443"/>
      <c r="AL4785" s="441"/>
      <c r="AN4785" s="441"/>
      <c r="AO4785" s="443"/>
      <c r="AP4785" s="441"/>
      <c r="AQ4785" s="441"/>
      <c r="AR4785" s="441"/>
      <c r="AS4785" s="441"/>
      <c r="AT4785" s="441"/>
      <c r="AU4785" s="441"/>
      <c r="AV4785" s="443"/>
      <c r="AW4785" s="442"/>
      <c r="AY4785" s="441"/>
      <c r="BC4785" s="441"/>
      <c r="BD4785" s="441"/>
      <c r="BE4785" s="441"/>
      <c r="BF4785" s="441"/>
      <c r="BG4785" s="441"/>
      <c r="BH4785" s="441"/>
      <c r="BI4785" s="441"/>
      <c r="BJ4785" s="441"/>
      <c r="BK4785" s="441"/>
    </row>
    <row r="4786" spans="1:63" x14ac:dyDescent="0.25">
      <c r="A4786" s="443"/>
      <c r="B4786" s="438"/>
      <c r="C4786" s="441"/>
      <c r="D4786" s="441"/>
      <c r="E4786" s="441"/>
      <c r="I4786" s="442"/>
      <c r="Q4786" s="443"/>
      <c r="S4786" s="443"/>
      <c r="T4786" s="441"/>
      <c r="U4786" s="444"/>
      <c r="V4786" s="438"/>
      <c r="W4786" s="443"/>
      <c r="X4786" s="443"/>
      <c r="Y4786" s="441"/>
      <c r="Z4786" s="445"/>
      <c r="AA4786" s="441"/>
      <c r="AB4786" s="443"/>
      <c r="AC4786" s="441"/>
      <c r="AD4786" s="444"/>
      <c r="AG4786" s="441"/>
      <c r="AH4786" s="441"/>
      <c r="AI4786" s="443"/>
      <c r="AL4786" s="441"/>
      <c r="AN4786" s="441"/>
      <c r="AO4786" s="443"/>
      <c r="AP4786" s="441"/>
      <c r="AQ4786" s="441"/>
      <c r="AR4786" s="441"/>
      <c r="AS4786" s="441"/>
      <c r="AT4786" s="441"/>
      <c r="AU4786" s="441"/>
      <c r="AV4786" s="443"/>
      <c r="AW4786" s="442"/>
      <c r="AY4786" s="441"/>
      <c r="BC4786" s="441"/>
      <c r="BD4786" s="441"/>
      <c r="BE4786" s="441"/>
      <c r="BF4786" s="441"/>
      <c r="BG4786" s="441"/>
      <c r="BH4786" s="441"/>
      <c r="BI4786" s="441"/>
      <c r="BJ4786" s="441"/>
      <c r="BK4786" s="441"/>
    </row>
    <row r="4787" spans="1:63" x14ac:dyDescent="0.25">
      <c r="A4787" s="443"/>
      <c r="B4787" s="438"/>
      <c r="C4787" s="441"/>
      <c r="D4787" s="441"/>
      <c r="E4787" s="441"/>
      <c r="I4787" s="442"/>
      <c r="Q4787" s="443"/>
      <c r="S4787" s="443"/>
      <c r="T4787" s="441"/>
      <c r="U4787" s="444"/>
      <c r="V4787" s="438"/>
      <c r="W4787" s="443"/>
      <c r="X4787" s="443"/>
      <c r="Y4787" s="441"/>
      <c r="Z4787" s="445"/>
      <c r="AA4787" s="441"/>
      <c r="AB4787" s="443"/>
      <c r="AC4787" s="441"/>
      <c r="AD4787" s="444"/>
      <c r="AG4787" s="441"/>
      <c r="AH4787" s="441"/>
      <c r="AI4787" s="443"/>
      <c r="AL4787" s="441"/>
      <c r="AN4787" s="441"/>
      <c r="AO4787" s="443"/>
      <c r="AP4787" s="441"/>
      <c r="AQ4787" s="441"/>
      <c r="AR4787" s="441"/>
      <c r="AS4787" s="441"/>
      <c r="AT4787" s="441"/>
      <c r="AU4787" s="441"/>
      <c r="AV4787" s="443"/>
      <c r="AW4787" s="442"/>
      <c r="AY4787" s="441"/>
      <c r="BC4787" s="441"/>
      <c r="BD4787" s="441"/>
      <c r="BE4787" s="441"/>
      <c r="BF4787" s="441"/>
      <c r="BG4787" s="441"/>
      <c r="BH4787" s="441"/>
      <c r="BI4787" s="441"/>
      <c r="BJ4787" s="441"/>
      <c r="BK4787" s="441"/>
    </row>
    <row r="4788" spans="1:63" x14ac:dyDescent="0.25">
      <c r="A4788" s="443"/>
      <c r="B4788" s="438"/>
      <c r="C4788" s="441"/>
      <c r="D4788" s="441"/>
      <c r="E4788" s="441"/>
      <c r="I4788" s="442"/>
      <c r="Q4788" s="443"/>
      <c r="S4788" s="443"/>
      <c r="T4788" s="441"/>
      <c r="U4788" s="444"/>
      <c r="V4788" s="438"/>
      <c r="W4788" s="443"/>
      <c r="X4788" s="443"/>
      <c r="Y4788" s="441"/>
      <c r="Z4788" s="445"/>
      <c r="AA4788" s="441"/>
      <c r="AB4788" s="443"/>
      <c r="AC4788" s="441"/>
      <c r="AD4788" s="444"/>
      <c r="AG4788" s="441"/>
      <c r="AH4788" s="441"/>
      <c r="AI4788" s="443"/>
      <c r="AL4788" s="441"/>
      <c r="AN4788" s="441"/>
      <c r="AO4788" s="443"/>
      <c r="AP4788" s="441"/>
      <c r="AQ4788" s="441"/>
      <c r="AR4788" s="441"/>
      <c r="AS4788" s="441"/>
      <c r="AT4788" s="441"/>
      <c r="AU4788" s="441"/>
      <c r="AV4788" s="443"/>
      <c r="AW4788" s="442"/>
      <c r="AY4788" s="441"/>
      <c r="BC4788" s="441"/>
      <c r="BD4788" s="441"/>
      <c r="BE4788" s="441"/>
      <c r="BF4788" s="441"/>
      <c r="BG4788" s="441"/>
      <c r="BH4788" s="441"/>
      <c r="BI4788" s="441"/>
      <c r="BJ4788" s="441"/>
      <c r="BK4788" s="441"/>
    </row>
    <row r="4789" spans="1:63" x14ac:dyDescent="0.25">
      <c r="A4789" s="443"/>
      <c r="B4789" s="438"/>
      <c r="C4789" s="441"/>
      <c r="D4789" s="441"/>
      <c r="E4789" s="441"/>
      <c r="I4789" s="442"/>
      <c r="Q4789" s="443"/>
      <c r="S4789" s="443"/>
      <c r="T4789" s="441"/>
      <c r="U4789" s="444"/>
      <c r="V4789" s="438"/>
      <c r="W4789" s="443"/>
      <c r="X4789" s="443"/>
      <c r="Y4789" s="441"/>
      <c r="Z4789" s="445"/>
      <c r="AA4789" s="441"/>
      <c r="AB4789" s="443"/>
      <c r="AC4789" s="441"/>
      <c r="AD4789" s="444"/>
      <c r="AG4789" s="441"/>
      <c r="AH4789" s="441"/>
      <c r="AI4789" s="443"/>
      <c r="AL4789" s="441"/>
      <c r="AN4789" s="441"/>
      <c r="AO4789" s="443"/>
      <c r="AP4789" s="441"/>
      <c r="AQ4789" s="441"/>
      <c r="AR4789" s="441"/>
      <c r="AS4789" s="441"/>
      <c r="AT4789" s="441"/>
      <c r="AU4789" s="441"/>
      <c r="AV4789" s="443"/>
      <c r="AW4789" s="442"/>
      <c r="AY4789" s="441"/>
      <c r="BC4789" s="441"/>
      <c r="BD4789" s="441"/>
      <c r="BE4789" s="441"/>
      <c r="BF4789" s="441"/>
      <c r="BG4789" s="441"/>
      <c r="BH4789" s="441"/>
      <c r="BI4789" s="441"/>
      <c r="BJ4789" s="441"/>
      <c r="BK4789" s="441"/>
    </row>
    <row r="4790" spans="1:63" x14ac:dyDescent="0.25">
      <c r="A4790" s="443"/>
      <c r="B4790" s="438"/>
      <c r="C4790" s="441"/>
      <c r="D4790" s="441"/>
      <c r="E4790" s="441"/>
      <c r="I4790" s="442"/>
      <c r="Q4790" s="443"/>
      <c r="S4790" s="443"/>
      <c r="T4790" s="441"/>
      <c r="U4790" s="444"/>
      <c r="V4790" s="438"/>
      <c r="W4790" s="443"/>
      <c r="X4790" s="443"/>
      <c r="Y4790" s="441"/>
      <c r="Z4790" s="445"/>
      <c r="AA4790" s="441"/>
      <c r="AB4790" s="443"/>
      <c r="AC4790" s="441"/>
      <c r="AD4790" s="444"/>
      <c r="AG4790" s="441"/>
      <c r="AH4790" s="441"/>
      <c r="AI4790" s="443"/>
      <c r="AL4790" s="441"/>
      <c r="AN4790" s="441"/>
      <c r="AO4790" s="443"/>
      <c r="AP4790" s="441"/>
      <c r="AQ4790" s="441"/>
      <c r="AR4790" s="441"/>
      <c r="AS4790" s="441"/>
      <c r="AT4790" s="441"/>
      <c r="AU4790" s="441"/>
      <c r="AV4790" s="443"/>
      <c r="AW4790" s="442"/>
      <c r="AY4790" s="441"/>
      <c r="BC4790" s="441"/>
      <c r="BD4790" s="441"/>
      <c r="BE4790" s="441"/>
      <c r="BF4790" s="441"/>
      <c r="BG4790" s="441"/>
      <c r="BH4790" s="441"/>
      <c r="BI4790" s="441"/>
      <c r="BJ4790" s="441"/>
      <c r="BK4790" s="441"/>
    </row>
    <row r="4791" spans="1:63" x14ac:dyDescent="0.25">
      <c r="A4791" s="443"/>
      <c r="B4791" s="438"/>
      <c r="C4791" s="441"/>
      <c r="D4791" s="441"/>
      <c r="E4791" s="441"/>
      <c r="I4791" s="442"/>
      <c r="Q4791" s="443"/>
      <c r="S4791" s="443"/>
      <c r="T4791" s="441"/>
      <c r="U4791" s="444"/>
      <c r="V4791" s="438"/>
      <c r="W4791" s="443"/>
      <c r="X4791" s="443"/>
      <c r="Y4791" s="441"/>
      <c r="Z4791" s="445"/>
      <c r="AA4791" s="441"/>
      <c r="AB4791" s="443"/>
      <c r="AC4791" s="441"/>
      <c r="AD4791" s="444"/>
      <c r="AG4791" s="441"/>
      <c r="AH4791" s="441"/>
      <c r="AI4791" s="443"/>
      <c r="AL4791" s="441"/>
      <c r="AN4791" s="441"/>
      <c r="AO4791" s="443"/>
      <c r="AP4791" s="441"/>
      <c r="AQ4791" s="441"/>
      <c r="AR4791" s="441"/>
      <c r="AS4791" s="441"/>
      <c r="AT4791" s="441"/>
      <c r="AU4791" s="441"/>
      <c r="AV4791" s="443"/>
      <c r="AW4791" s="442"/>
      <c r="AY4791" s="441"/>
      <c r="BC4791" s="441"/>
      <c r="BD4791" s="441"/>
      <c r="BE4791" s="441"/>
      <c r="BF4791" s="441"/>
      <c r="BG4791" s="441"/>
      <c r="BH4791" s="441"/>
      <c r="BI4791" s="441"/>
      <c r="BJ4791" s="441"/>
      <c r="BK4791" s="441"/>
    </row>
    <row r="4792" spans="1:63" x14ac:dyDescent="0.25">
      <c r="A4792" s="443"/>
      <c r="B4792" s="438"/>
      <c r="C4792" s="441"/>
      <c r="D4792" s="441"/>
      <c r="E4792" s="441"/>
      <c r="I4792" s="442"/>
      <c r="Q4792" s="443"/>
      <c r="S4792" s="443"/>
      <c r="T4792" s="441"/>
      <c r="U4792" s="444"/>
      <c r="V4792" s="438"/>
      <c r="W4792" s="443"/>
      <c r="X4792" s="443"/>
      <c r="Y4792" s="441"/>
      <c r="Z4792" s="445"/>
      <c r="AA4792" s="441"/>
      <c r="AB4792" s="443"/>
      <c r="AC4792" s="441"/>
      <c r="AD4792" s="444"/>
      <c r="AG4792" s="441"/>
      <c r="AH4792" s="441"/>
      <c r="AI4792" s="443"/>
      <c r="AL4792" s="441"/>
      <c r="AN4792" s="441"/>
      <c r="AO4792" s="443"/>
      <c r="AP4792" s="441"/>
      <c r="AQ4792" s="441"/>
      <c r="AR4792" s="441"/>
      <c r="AS4792" s="441"/>
      <c r="AT4792" s="441"/>
      <c r="AU4792" s="441"/>
      <c r="AV4792" s="443"/>
      <c r="AW4792" s="442"/>
      <c r="AY4792" s="441"/>
      <c r="BC4792" s="441"/>
      <c r="BD4792" s="441"/>
      <c r="BE4792" s="441"/>
      <c r="BF4792" s="441"/>
      <c r="BG4792" s="441"/>
      <c r="BH4792" s="441"/>
      <c r="BI4792" s="441"/>
      <c r="BJ4792" s="441"/>
      <c r="BK4792" s="441"/>
    </row>
    <row r="4793" spans="1:63" x14ac:dyDescent="0.25">
      <c r="A4793" s="443"/>
      <c r="B4793" s="438"/>
      <c r="C4793" s="441"/>
      <c r="D4793" s="441"/>
      <c r="E4793" s="441"/>
      <c r="I4793" s="442"/>
      <c r="Q4793" s="443"/>
      <c r="S4793" s="443"/>
      <c r="T4793" s="441"/>
      <c r="U4793" s="444"/>
      <c r="V4793" s="438"/>
      <c r="W4793" s="443"/>
      <c r="X4793" s="443"/>
      <c r="Y4793" s="441"/>
      <c r="Z4793" s="445"/>
      <c r="AA4793" s="441"/>
      <c r="AB4793" s="443"/>
      <c r="AC4793" s="441"/>
      <c r="AD4793" s="444"/>
      <c r="AG4793" s="441"/>
      <c r="AH4793" s="441"/>
      <c r="AI4793" s="443"/>
      <c r="AL4793" s="441"/>
      <c r="AN4793" s="441"/>
      <c r="AO4793" s="443"/>
      <c r="AP4793" s="441"/>
      <c r="AQ4793" s="441"/>
      <c r="AR4793" s="441"/>
      <c r="AS4793" s="441"/>
      <c r="AT4793" s="441"/>
      <c r="AU4793" s="441"/>
      <c r="AV4793" s="443"/>
      <c r="AW4793" s="442"/>
      <c r="AY4793" s="441"/>
      <c r="BC4793" s="441"/>
      <c r="BD4793" s="441"/>
      <c r="BE4793" s="441"/>
      <c r="BF4793" s="441"/>
      <c r="BG4793" s="441"/>
      <c r="BH4793" s="441"/>
      <c r="BI4793" s="441"/>
      <c r="BJ4793" s="441"/>
      <c r="BK4793" s="441"/>
    </row>
    <row r="4794" spans="1:63" x14ac:dyDescent="0.25">
      <c r="A4794" s="443"/>
      <c r="B4794" s="438"/>
      <c r="C4794" s="441"/>
      <c r="D4794" s="441"/>
      <c r="E4794" s="441"/>
      <c r="I4794" s="442"/>
      <c r="Q4794" s="443"/>
      <c r="S4794" s="443"/>
      <c r="T4794" s="441"/>
      <c r="U4794" s="444"/>
      <c r="V4794" s="438"/>
      <c r="W4794" s="443"/>
      <c r="X4794" s="443"/>
      <c r="Y4794" s="441"/>
      <c r="Z4794" s="445"/>
      <c r="AA4794" s="441"/>
      <c r="AB4794" s="443"/>
      <c r="AC4794" s="441"/>
      <c r="AD4794" s="444"/>
      <c r="AG4794" s="441"/>
      <c r="AH4794" s="441"/>
      <c r="AI4794" s="443"/>
      <c r="AL4794" s="441"/>
      <c r="AN4794" s="441"/>
      <c r="AO4794" s="443"/>
      <c r="AP4794" s="441"/>
      <c r="AQ4794" s="441"/>
      <c r="AR4794" s="441"/>
      <c r="AS4794" s="441"/>
      <c r="AT4794" s="441"/>
      <c r="AU4794" s="441"/>
      <c r="AV4794" s="443"/>
      <c r="AW4794" s="442"/>
      <c r="AY4794" s="441"/>
      <c r="BC4794" s="441"/>
      <c r="BD4794" s="441"/>
      <c r="BE4794" s="441"/>
      <c r="BF4794" s="441"/>
      <c r="BG4794" s="441"/>
      <c r="BH4794" s="441"/>
      <c r="BI4794" s="441"/>
      <c r="BJ4794" s="441"/>
      <c r="BK4794" s="441"/>
    </row>
    <row r="4795" spans="1:63" x14ac:dyDescent="0.25">
      <c r="A4795" s="443"/>
      <c r="B4795" s="438"/>
      <c r="C4795" s="441"/>
      <c r="D4795" s="441"/>
      <c r="E4795" s="441"/>
      <c r="I4795" s="442"/>
      <c r="Q4795" s="443"/>
      <c r="S4795" s="443"/>
      <c r="T4795" s="441"/>
      <c r="U4795" s="444"/>
      <c r="V4795" s="438"/>
      <c r="W4795" s="443"/>
      <c r="X4795" s="443"/>
      <c r="Y4795" s="441"/>
      <c r="Z4795" s="445"/>
      <c r="AA4795" s="441"/>
      <c r="AB4795" s="443"/>
      <c r="AC4795" s="441"/>
      <c r="AD4795" s="444"/>
      <c r="AG4795" s="441"/>
      <c r="AH4795" s="441"/>
      <c r="AI4795" s="443"/>
      <c r="AL4795" s="441"/>
      <c r="AN4795" s="441"/>
      <c r="AO4795" s="443"/>
      <c r="AP4795" s="441"/>
      <c r="AQ4795" s="441"/>
      <c r="AR4795" s="441"/>
      <c r="AS4795" s="441"/>
      <c r="AT4795" s="441"/>
      <c r="AU4795" s="441"/>
      <c r="AV4795" s="443"/>
      <c r="AW4795" s="442"/>
      <c r="AY4795" s="441"/>
      <c r="BC4795" s="441"/>
      <c r="BD4795" s="441"/>
      <c r="BE4795" s="441"/>
      <c r="BF4795" s="441"/>
      <c r="BG4795" s="441"/>
      <c r="BH4795" s="441"/>
      <c r="BI4795" s="441"/>
      <c r="BJ4795" s="441"/>
      <c r="BK4795" s="441"/>
    </row>
    <row r="4796" spans="1:63" x14ac:dyDescent="0.25">
      <c r="A4796" s="443"/>
      <c r="B4796" s="438"/>
      <c r="C4796" s="441"/>
      <c r="D4796" s="441"/>
      <c r="E4796" s="441"/>
      <c r="I4796" s="442"/>
      <c r="Q4796" s="443"/>
      <c r="S4796" s="443"/>
      <c r="T4796" s="441"/>
      <c r="U4796" s="444"/>
      <c r="V4796" s="438"/>
      <c r="W4796" s="443"/>
      <c r="X4796" s="443"/>
      <c r="Y4796" s="441"/>
      <c r="Z4796" s="445"/>
      <c r="AA4796" s="441"/>
      <c r="AB4796" s="443"/>
      <c r="AC4796" s="441"/>
      <c r="AD4796" s="444"/>
      <c r="AG4796" s="441"/>
      <c r="AH4796" s="441"/>
      <c r="AI4796" s="443"/>
      <c r="AL4796" s="441"/>
      <c r="AN4796" s="441"/>
      <c r="AO4796" s="443"/>
      <c r="AP4796" s="441"/>
      <c r="AQ4796" s="441"/>
      <c r="AR4796" s="441"/>
      <c r="AS4796" s="441"/>
      <c r="AT4796" s="441"/>
      <c r="AU4796" s="441"/>
      <c r="AV4796" s="443"/>
      <c r="AW4796" s="442"/>
      <c r="AY4796" s="441"/>
      <c r="BC4796" s="441"/>
      <c r="BD4796" s="441"/>
      <c r="BE4796" s="441"/>
      <c r="BF4796" s="441"/>
      <c r="BG4796" s="441"/>
      <c r="BH4796" s="441"/>
      <c r="BI4796" s="441"/>
      <c r="BJ4796" s="441"/>
      <c r="BK4796" s="441"/>
    </row>
    <row r="4797" spans="1:63" x14ac:dyDescent="0.25">
      <c r="A4797" s="443"/>
      <c r="B4797" s="438"/>
      <c r="C4797" s="441"/>
      <c r="D4797" s="441"/>
      <c r="E4797" s="441"/>
      <c r="I4797" s="442"/>
      <c r="Q4797" s="443"/>
      <c r="S4797" s="443"/>
      <c r="T4797" s="441"/>
      <c r="U4797" s="444"/>
      <c r="V4797" s="438"/>
      <c r="W4797" s="443"/>
      <c r="X4797" s="443"/>
      <c r="Y4797" s="441"/>
      <c r="Z4797" s="445"/>
      <c r="AA4797" s="441"/>
      <c r="AB4797" s="443"/>
      <c r="AC4797" s="441"/>
      <c r="AD4797" s="444"/>
      <c r="AG4797" s="441"/>
      <c r="AH4797" s="441"/>
      <c r="AI4797" s="443"/>
      <c r="AL4797" s="441"/>
      <c r="AN4797" s="441"/>
      <c r="AO4797" s="443"/>
      <c r="AP4797" s="441"/>
      <c r="AQ4797" s="441"/>
      <c r="AR4797" s="441"/>
      <c r="AS4797" s="441"/>
      <c r="AT4797" s="441"/>
      <c r="AU4797" s="441"/>
      <c r="AV4797" s="443"/>
      <c r="AW4797" s="442"/>
      <c r="AY4797" s="441"/>
      <c r="BC4797" s="441"/>
      <c r="BD4797" s="441"/>
      <c r="BE4797" s="441"/>
      <c r="BF4797" s="441"/>
      <c r="BG4797" s="441"/>
      <c r="BH4797" s="441"/>
      <c r="BI4797" s="441"/>
      <c r="BJ4797" s="441"/>
      <c r="BK4797" s="441"/>
    </row>
    <row r="4798" spans="1:63" x14ac:dyDescent="0.25">
      <c r="A4798" s="443"/>
      <c r="B4798" s="438"/>
      <c r="C4798" s="441"/>
      <c r="D4798" s="441"/>
      <c r="E4798" s="441"/>
      <c r="I4798" s="442"/>
      <c r="Q4798" s="443"/>
      <c r="S4798" s="443"/>
      <c r="T4798" s="441"/>
      <c r="U4798" s="444"/>
      <c r="V4798" s="438"/>
      <c r="W4798" s="443"/>
      <c r="X4798" s="443"/>
      <c r="Y4798" s="441"/>
      <c r="Z4798" s="445"/>
      <c r="AA4798" s="441"/>
      <c r="AB4798" s="443"/>
      <c r="AC4798" s="441"/>
      <c r="AD4798" s="444"/>
      <c r="AG4798" s="441"/>
      <c r="AH4798" s="441"/>
      <c r="AI4798" s="443"/>
      <c r="AL4798" s="441"/>
      <c r="AN4798" s="441"/>
      <c r="AO4798" s="443"/>
      <c r="AP4798" s="441"/>
      <c r="AQ4798" s="441"/>
      <c r="AR4798" s="441"/>
      <c r="AS4798" s="441"/>
      <c r="AT4798" s="441"/>
      <c r="AU4798" s="441"/>
      <c r="AV4798" s="443"/>
      <c r="AW4798" s="442"/>
      <c r="AY4798" s="441"/>
      <c r="BC4798" s="441"/>
      <c r="BD4798" s="441"/>
      <c r="BE4798" s="441"/>
      <c r="BF4798" s="441"/>
      <c r="BG4798" s="441"/>
      <c r="BH4798" s="441"/>
      <c r="BI4798" s="441"/>
      <c r="BJ4798" s="441"/>
      <c r="BK4798" s="441"/>
    </row>
    <row r="4799" spans="1:63" x14ac:dyDescent="0.25">
      <c r="A4799" s="443"/>
      <c r="B4799" s="438"/>
      <c r="C4799" s="441"/>
      <c r="D4799" s="441"/>
      <c r="E4799" s="441"/>
      <c r="I4799" s="442"/>
      <c r="Q4799" s="443"/>
      <c r="S4799" s="443"/>
      <c r="T4799" s="441"/>
      <c r="U4799" s="444"/>
      <c r="V4799" s="438"/>
      <c r="W4799" s="443"/>
      <c r="X4799" s="443"/>
      <c r="Y4799" s="441"/>
      <c r="Z4799" s="445"/>
      <c r="AA4799" s="441"/>
      <c r="AB4799" s="443"/>
      <c r="AC4799" s="441"/>
      <c r="AD4799" s="444"/>
      <c r="AG4799" s="441"/>
      <c r="AH4799" s="441"/>
      <c r="AI4799" s="443"/>
      <c r="AL4799" s="441"/>
      <c r="AN4799" s="441"/>
      <c r="AO4799" s="443"/>
      <c r="AP4799" s="441"/>
      <c r="AQ4799" s="441"/>
      <c r="AR4799" s="441"/>
      <c r="AS4799" s="441"/>
      <c r="AT4799" s="441"/>
      <c r="AU4799" s="441"/>
      <c r="AV4799" s="443"/>
      <c r="AW4799" s="442"/>
      <c r="AY4799" s="441"/>
      <c r="BC4799" s="441"/>
      <c r="BD4799" s="441"/>
      <c r="BE4799" s="441"/>
      <c r="BF4799" s="441"/>
      <c r="BG4799" s="441"/>
      <c r="BH4799" s="441"/>
      <c r="BI4799" s="441"/>
      <c r="BJ4799" s="441"/>
      <c r="BK4799" s="441"/>
    </row>
    <row r="4800" spans="1:63" x14ac:dyDescent="0.25">
      <c r="A4800" s="443"/>
      <c r="B4800" s="438"/>
      <c r="C4800" s="441"/>
      <c r="D4800" s="441"/>
      <c r="E4800" s="441"/>
      <c r="I4800" s="442"/>
      <c r="Q4800" s="443"/>
      <c r="S4800" s="443"/>
      <c r="T4800" s="441"/>
      <c r="U4800" s="444"/>
      <c r="V4800" s="438"/>
      <c r="W4800" s="443"/>
      <c r="X4800" s="443"/>
      <c r="Y4800" s="441"/>
      <c r="Z4800" s="445"/>
      <c r="AA4800" s="441"/>
      <c r="AB4800" s="443"/>
      <c r="AC4800" s="441"/>
      <c r="AD4800" s="444"/>
      <c r="AG4800" s="441"/>
      <c r="AH4800" s="441"/>
      <c r="AI4800" s="443"/>
      <c r="AL4800" s="441"/>
      <c r="AN4800" s="441"/>
      <c r="AO4800" s="443"/>
      <c r="AP4800" s="441"/>
      <c r="AQ4800" s="441"/>
      <c r="AR4800" s="441"/>
      <c r="AS4800" s="441"/>
      <c r="AT4800" s="441"/>
      <c r="AU4800" s="441"/>
      <c r="AV4800" s="443"/>
      <c r="AW4800" s="442"/>
      <c r="AY4800" s="441"/>
      <c r="BC4800" s="441"/>
      <c r="BD4800" s="441"/>
      <c r="BE4800" s="441"/>
      <c r="BF4800" s="441"/>
      <c r="BG4800" s="441"/>
      <c r="BH4800" s="441"/>
      <c r="BI4800" s="441"/>
      <c r="BJ4800" s="441"/>
      <c r="BK4800" s="441"/>
    </row>
    <row r="4801" spans="1:63" x14ac:dyDescent="0.25">
      <c r="A4801" s="443"/>
      <c r="B4801" s="438"/>
      <c r="C4801" s="441"/>
      <c r="D4801" s="441"/>
      <c r="E4801" s="441"/>
      <c r="I4801" s="442"/>
      <c r="Q4801" s="443"/>
      <c r="S4801" s="443"/>
      <c r="T4801" s="441"/>
      <c r="U4801" s="444"/>
      <c r="V4801" s="438"/>
      <c r="W4801" s="443"/>
      <c r="X4801" s="443"/>
      <c r="Y4801" s="441"/>
      <c r="Z4801" s="445"/>
      <c r="AA4801" s="441"/>
      <c r="AB4801" s="443"/>
      <c r="AC4801" s="441"/>
      <c r="AD4801" s="444"/>
      <c r="AG4801" s="441"/>
      <c r="AH4801" s="441"/>
      <c r="AI4801" s="443"/>
      <c r="AL4801" s="441"/>
      <c r="AN4801" s="441"/>
      <c r="AO4801" s="443"/>
      <c r="AP4801" s="441"/>
      <c r="AQ4801" s="441"/>
      <c r="AR4801" s="441"/>
      <c r="AS4801" s="441"/>
      <c r="AT4801" s="441"/>
      <c r="AU4801" s="441"/>
      <c r="AV4801" s="443"/>
      <c r="AW4801" s="442"/>
      <c r="AY4801" s="441"/>
      <c r="BC4801" s="441"/>
      <c r="BD4801" s="441"/>
      <c r="BE4801" s="441"/>
      <c r="BF4801" s="441"/>
      <c r="BG4801" s="441"/>
      <c r="BH4801" s="441"/>
      <c r="BI4801" s="441"/>
      <c r="BJ4801" s="441"/>
      <c r="BK4801" s="441"/>
    </row>
    <row r="4802" spans="1:63" x14ac:dyDescent="0.25">
      <c r="A4802" s="443"/>
      <c r="B4802" s="438"/>
      <c r="C4802" s="441"/>
      <c r="D4802" s="441"/>
      <c r="E4802" s="441"/>
      <c r="I4802" s="442"/>
      <c r="Q4802" s="443"/>
      <c r="S4802" s="443"/>
      <c r="T4802" s="441"/>
      <c r="U4802" s="444"/>
      <c r="V4802" s="438"/>
      <c r="W4802" s="443"/>
      <c r="X4802" s="443"/>
      <c r="Y4802" s="441"/>
      <c r="Z4802" s="445"/>
      <c r="AA4802" s="441"/>
      <c r="AB4802" s="443"/>
      <c r="AC4802" s="441"/>
      <c r="AD4802" s="444"/>
      <c r="AG4802" s="441"/>
      <c r="AH4802" s="441"/>
      <c r="AI4802" s="443"/>
      <c r="AL4802" s="441"/>
      <c r="AN4802" s="441"/>
      <c r="AO4802" s="443"/>
      <c r="AP4802" s="441"/>
      <c r="AQ4802" s="441"/>
      <c r="AR4802" s="441"/>
      <c r="AS4802" s="441"/>
      <c r="AT4802" s="441"/>
      <c r="AU4802" s="441"/>
      <c r="AV4802" s="443"/>
      <c r="AW4802" s="442"/>
      <c r="AY4802" s="441"/>
      <c r="BC4802" s="441"/>
      <c r="BD4802" s="441"/>
      <c r="BE4802" s="441"/>
      <c r="BF4802" s="441"/>
      <c r="BG4802" s="441"/>
      <c r="BH4802" s="441"/>
      <c r="BI4802" s="441"/>
      <c r="BJ4802" s="441"/>
      <c r="BK4802" s="441"/>
    </row>
    <row r="4803" spans="1:63" x14ac:dyDescent="0.25">
      <c r="A4803" s="443"/>
      <c r="B4803" s="438"/>
      <c r="C4803" s="441"/>
      <c r="D4803" s="441"/>
      <c r="E4803" s="441"/>
      <c r="I4803" s="442"/>
      <c r="Q4803" s="443"/>
      <c r="S4803" s="443"/>
      <c r="T4803" s="441"/>
      <c r="U4803" s="444"/>
      <c r="V4803" s="438"/>
      <c r="W4803" s="443"/>
      <c r="X4803" s="443"/>
      <c r="Y4803" s="441"/>
      <c r="Z4803" s="445"/>
      <c r="AA4803" s="441"/>
      <c r="AB4803" s="443"/>
      <c r="AC4803" s="441"/>
      <c r="AD4803" s="444"/>
      <c r="AG4803" s="441"/>
      <c r="AH4803" s="441"/>
      <c r="AI4803" s="443"/>
      <c r="AL4803" s="441"/>
      <c r="AN4803" s="441"/>
      <c r="AO4803" s="443"/>
      <c r="AP4803" s="441"/>
      <c r="AQ4803" s="441"/>
      <c r="AR4803" s="441"/>
      <c r="AS4803" s="441"/>
      <c r="AT4803" s="441"/>
      <c r="AU4803" s="441"/>
      <c r="AV4803" s="443"/>
      <c r="AW4803" s="442"/>
      <c r="AY4803" s="441"/>
      <c r="BC4803" s="441"/>
      <c r="BD4803" s="441"/>
      <c r="BE4803" s="441"/>
      <c r="BF4803" s="441"/>
      <c r="BG4803" s="441"/>
      <c r="BH4803" s="441"/>
      <c r="BI4803" s="441"/>
      <c r="BJ4803" s="441"/>
      <c r="BK4803" s="441"/>
    </row>
    <row r="4804" spans="1:63" x14ac:dyDescent="0.25">
      <c r="A4804" s="443"/>
      <c r="B4804" s="438"/>
      <c r="C4804" s="441"/>
      <c r="D4804" s="441"/>
      <c r="E4804" s="441"/>
      <c r="I4804" s="442"/>
      <c r="Q4804" s="443"/>
      <c r="S4804" s="443"/>
      <c r="T4804" s="441"/>
      <c r="U4804" s="444"/>
      <c r="V4804" s="438"/>
      <c r="W4804" s="443"/>
      <c r="X4804" s="443"/>
      <c r="Y4804" s="441"/>
      <c r="Z4804" s="445"/>
      <c r="AA4804" s="441"/>
      <c r="AB4804" s="443"/>
      <c r="AC4804" s="441"/>
      <c r="AD4804" s="444"/>
      <c r="AG4804" s="441"/>
      <c r="AH4804" s="441"/>
      <c r="AI4804" s="443"/>
      <c r="AL4804" s="441"/>
      <c r="AN4804" s="441"/>
      <c r="AO4804" s="443"/>
      <c r="AP4804" s="441"/>
      <c r="AQ4804" s="441"/>
      <c r="AR4804" s="441"/>
      <c r="AS4804" s="441"/>
      <c r="AT4804" s="441"/>
      <c r="AU4804" s="441"/>
      <c r="AV4804" s="443"/>
      <c r="AW4804" s="442"/>
      <c r="AY4804" s="441"/>
      <c r="BC4804" s="441"/>
      <c r="BD4804" s="441"/>
      <c r="BE4804" s="441"/>
      <c r="BF4804" s="441"/>
      <c r="BG4804" s="441"/>
      <c r="BH4804" s="441"/>
      <c r="BI4804" s="441"/>
      <c r="BJ4804" s="441"/>
      <c r="BK4804" s="441"/>
    </row>
    <row r="4805" spans="1:63" x14ac:dyDescent="0.25">
      <c r="A4805" s="443"/>
      <c r="B4805" s="438"/>
      <c r="C4805" s="441"/>
      <c r="D4805" s="441"/>
      <c r="E4805" s="441"/>
      <c r="I4805" s="442"/>
      <c r="Q4805" s="443"/>
      <c r="S4805" s="443"/>
      <c r="T4805" s="441"/>
      <c r="U4805" s="444"/>
      <c r="V4805" s="438"/>
      <c r="W4805" s="443"/>
      <c r="X4805" s="443"/>
      <c r="Y4805" s="441"/>
      <c r="Z4805" s="445"/>
      <c r="AA4805" s="441"/>
      <c r="AB4805" s="443"/>
      <c r="AC4805" s="441"/>
      <c r="AD4805" s="444"/>
      <c r="AG4805" s="441"/>
      <c r="AH4805" s="441"/>
      <c r="AI4805" s="443"/>
      <c r="AL4805" s="441"/>
      <c r="AN4805" s="441"/>
      <c r="AO4805" s="443"/>
      <c r="AP4805" s="441"/>
      <c r="AQ4805" s="441"/>
      <c r="AR4805" s="441"/>
      <c r="AS4805" s="441"/>
      <c r="AT4805" s="441"/>
      <c r="AU4805" s="441"/>
      <c r="AV4805" s="443"/>
      <c r="AW4805" s="442"/>
      <c r="AY4805" s="441"/>
      <c r="BC4805" s="441"/>
      <c r="BD4805" s="441"/>
      <c r="BE4805" s="441"/>
      <c r="BF4805" s="441"/>
      <c r="BG4805" s="441"/>
      <c r="BH4805" s="441"/>
      <c r="BI4805" s="441"/>
      <c r="BJ4805" s="441"/>
      <c r="BK4805" s="441"/>
    </row>
    <row r="4806" spans="1:63" x14ac:dyDescent="0.25">
      <c r="A4806" s="443"/>
      <c r="B4806" s="438"/>
      <c r="C4806" s="441"/>
      <c r="D4806" s="441"/>
      <c r="E4806" s="441"/>
      <c r="I4806" s="442"/>
      <c r="Q4806" s="443"/>
      <c r="S4806" s="443"/>
      <c r="T4806" s="441"/>
      <c r="U4806" s="444"/>
      <c r="V4806" s="438"/>
      <c r="W4806" s="443"/>
      <c r="X4806" s="443"/>
      <c r="Y4806" s="441"/>
      <c r="Z4806" s="445"/>
      <c r="AA4806" s="441"/>
      <c r="AB4806" s="443"/>
      <c r="AC4806" s="441"/>
      <c r="AD4806" s="444"/>
      <c r="AG4806" s="441"/>
      <c r="AH4806" s="441"/>
      <c r="AI4806" s="443"/>
      <c r="AL4806" s="441"/>
      <c r="AN4806" s="441"/>
      <c r="AO4806" s="443"/>
      <c r="AP4806" s="441"/>
      <c r="AQ4806" s="441"/>
      <c r="AR4806" s="441"/>
      <c r="AS4806" s="441"/>
      <c r="AT4806" s="441"/>
      <c r="AU4806" s="441"/>
      <c r="AV4806" s="443"/>
      <c r="AW4806" s="442"/>
      <c r="AY4806" s="441"/>
      <c r="BC4806" s="441"/>
      <c r="BD4806" s="441"/>
      <c r="BE4806" s="441"/>
      <c r="BF4806" s="441"/>
      <c r="BG4806" s="441"/>
      <c r="BH4806" s="441"/>
      <c r="BI4806" s="441"/>
      <c r="BJ4806" s="441"/>
      <c r="BK4806" s="441"/>
    </row>
    <row r="4807" spans="1:63" x14ac:dyDescent="0.25">
      <c r="A4807" s="443"/>
      <c r="B4807" s="438"/>
      <c r="C4807" s="441"/>
      <c r="D4807" s="441"/>
      <c r="E4807" s="441"/>
      <c r="I4807" s="442"/>
      <c r="Q4807" s="443"/>
      <c r="S4807" s="443"/>
      <c r="T4807" s="441"/>
      <c r="U4807" s="444"/>
      <c r="V4807" s="438"/>
      <c r="W4807" s="443"/>
      <c r="X4807" s="443"/>
      <c r="Y4807" s="441"/>
      <c r="Z4807" s="445"/>
      <c r="AA4807" s="441"/>
      <c r="AB4807" s="443"/>
      <c r="AC4807" s="441"/>
      <c r="AD4807" s="444"/>
      <c r="AG4807" s="441"/>
      <c r="AH4807" s="441"/>
      <c r="AI4807" s="443"/>
      <c r="AL4807" s="441"/>
      <c r="AN4807" s="441"/>
      <c r="AO4807" s="443"/>
      <c r="AP4807" s="441"/>
      <c r="AQ4807" s="441"/>
      <c r="AR4807" s="441"/>
      <c r="AS4807" s="441"/>
      <c r="AT4807" s="441"/>
      <c r="AU4807" s="441"/>
      <c r="AV4807" s="443"/>
      <c r="AW4807" s="442"/>
      <c r="AY4807" s="441"/>
      <c r="BC4807" s="441"/>
      <c r="BD4807" s="441"/>
      <c r="BE4807" s="441"/>
      <c r="BF4807" s="441"/>
      <c r="BG4807" s="441"/>
      <c r="BH4807" s="441"/>
      <c r="BI4807" s="441"/>
      <c r="BJ4807" s="441"/>
      <c r="BK4807" s="441"/>
    </row>
    <row r="4808" spans="1:63" x14ac:dyDescent="0.25">
      <c r="A4808" s="443"/>
      <c r="B4808" s="438"/>
      <c r="C4808" s="441"/>
      <c r="D4808" s="441"/>
      <c r="E4808" s="441"/>
      <c r="I4808" s="442"/>
      <c r="Q4808" s="443"/>
      <c r="S4808" s="443"/>
      <c r="T4808" s="441"/>
      <c r="U4808" s="444"/>
      <c r="V4808" s="438"/>
      <c r="W4808" s="443"/>
      <c r="X4808" s="443"/>
      <c r="Y4808" s="441"/>
      <c r="Z4808" s="445"/>
      <c r="AA4808" s="441"/>
      <c r="AB4808" s="443"/>
      <c r="AC4808" s="441"/>
      <c r="AD4808" s="444"/>
      <c r="AG4808" s="441"/>
      <c r="AH4808" s="441"/>
      <c r="AI4808" s="443"/>
      <c r="AL4808" s="441"/>
      <c r="AN4808" s="441"/>
      <c r="AO4808" s="443"/>
      <c r="AP4808" s="441"/>
      <c r="AQ4808" s="441"/>
      <c r="AR4808" s="441"/>
      <c r="AS4808" s="441"/>
      <c r="AT4808" s="441"/>
      <c r="AU4808" s="441"/>
      <c r="AV4808" s="443"/>
      <c r="AW4808" s="442"/>
      <c r="AY4808" s="441"/>
      <c r="BC4808" s="441"/>
      <c r="BD4808" s="441"/>
      <c r="BE4808" s="441"/>
      <c r="BF4808" s="441"/>
      <c r="BG4808" s="441"/>
      <c r="BH4808" s="441"/>
      <c r="BI4808" s="441"/>
      <c r="BJ4808" s="441"/>
      <c r="BK4808" s="441"/>
    </row>
    <row r="4809" spans="1:63" x14ac:dyDescent="0.25">
      <c r="A4809" s="443"/>
      <c r="B4809" s="438"/>
      <c r="C4809" s="441"/>
      <c r="D4809" s="441"/>
      <c r="E4809" s="441"/>
      <c r="I4809" s="442"/>
      <c r="Q4809" s="443"/>
      <c r="S4809" s="443"/>
      <c r="T4809" s="441"/>
      <c r="U4809" s="444"/>
      <c r="V4809" s="438"/>
      <c r="W4809" s="443"/>
      <c r="X4809" s="443"/>
      <c r="Y4809" s="441"/>
      <c r="Z4809" s="445"/>
      <c r="AA4809" s="441"/>
      <c r="AB4809" s="443"/>
      <c r="AC4809" s="441"/>
      <c r="AD4809" s="444"/>
      <c r="AG4809" s="441"/>
      <c r="AH4809" s="441"/>
      <c r="AI4809" s="443"/>
      <c r="AL4809" s="441"/>
      <c r="AN4809" s="441"/>
      <c r="AO4809" s="443"/>
      <c r="AP4809" s="441"/>
      <c r="AQ4809" s="441"/>
      <c r="AR4809" s="441"/>
      <c r="AS4809" s="441"/>
      <c r="AT4809" s="441"/>
      <c r="AU4809" s="441"/>
      <c r="AV4809" s="443"/>
      <c r="AW4809" s="442"/>
      <c r="AY4809" s="441"/>
      <c r="BC4809" s="441"/>
      <c r="BD4809" s="441"/>
      <c r="BE4809" s="441"/>
      <c r="BF4809" s="441"/>
      <c r="BG4809" s="441"/>
      <c r="BH4809" s="441"/>
      <c r="BI4809" s="441"/>
      <c r="BJ4809" s="441"/>
      <c r="BK4809" s="441"/>
    </row>
    <row r="4810" spans="1:63" x14ac:dyDescent="0.25">
      <c r="A4810" s="443"/>
      <c r="B4810" s="438"/>
      <c r="C4810" s="441"/>
      <c r="D4810" s="441"/>
      <c r="E4810" s="441"/>
      <c r="I4810" s="442"/>
      <c r="Q4810" s="443"/>
      <c r="S4810" s="443"/>
      <c r="T4810" s="441"/>
      <c r="U4810" s="444"/>
      <c r="V4810" s="438"/>
      <c r="W4810" s="443"/>
      <c r="X4810" s="443"/>
      <c r="Y4810" s="441"/>
      <c r="Z4810" s="445"/>
      <c r="AA4810" s="441"/>
      <c r="AB4810" s="443"/>
      <c r="AC4810" s="441"/>
      <c r="AD4810" s="444"/>
      <c r="AG4810" s="441"/>
      <c r="AH4810" s="441"/>
      <c r="AI4810" s="443"/>
      <c r="AL4810" s="441"/>
      <c r="AN4810" s="441"/>
      <c r="AO4810" s="443"/>
      <c r="AP4810" s="441"/>
      <c r="AQ4810" s="441"/>
      <c r="AR4810" s="441"/>
      <c r="AS4810" s="441"/>
      <c r="AT4810" s="441"/>
      <c r="AU4810" s="441"/>
      <c r="AV4810" s="443"/>
      <c r="AW4810" s="442"/>
      <c r="AY4810" s="441"/>
      <c r="BC4810" s="441"/>
      <c r="BD4810" s="441"/>
      <c r="BE4810" s="441"/>
      <c r="BF4810" s="441"/>
      <c r="BG4810" s="441"/>
      <c r="BH4810" s="441"/>
      <c r="BI4810" s="441"/>
      <c r="BJ4810" s="441"/>
      <c r="BK4810" s="441"/>
    </row>
    <row r="4811" spans="1:63" x14ac:dyDescent="0.25">
      <c r="A4811" s="443"/>
      <c r="B4811" s="438"/>
      <c r="C4811" s="441"/>
      <c r="D4811" s="441"/>
      <c r="E4811" s="441"/>
      <c r="I4811" s="442"/>
      <c r="Q4811" s="443"/>
      <c r="S4811" s="443"/>
      <c r="T4811" s="441"/>
      <c r="U4811" s="444"/>
      <c r="V4811" s="438"/>
      <c r="W4811" s="443"/>
      <c r="X4811" s="443"/>
      <c r="Y4811" s="441"/>
      <c r="Z4811" s="445"/>
      <c r="AA4811" s="441"/>
      <c r="AB4811" s="443"/>
      <c r="AC4811" s="441"/>
      <c r="AD4811" s="444"/>
      <c r="AG4811" s="441"/>
      <c r="AH4811" s="441"/>
      <c r="AI4811" s="443"/>
      <c r="AL4811" s="441"/>
      <c r="AN4811" s="441"/>
      <c r="AO4811" s="443"/>
      <c r="AP4811" s="441"/>
      <c r="AQ4811" s="441"/>
      <c r="AR4811" s="441"/>
      <c r="AS4811" s="441"/>
      <c r="AT4811" s="441"/>
      <c r="AU4811" s="441"/>
      <c r="AV4811" s="443"/>
      <c r="AW4811" s="442"/>
      <c r="AY4811" s="441"/>
      <c r="BC4811" s="441"/>
      <c r="BD4811" s="441"/>
      <c r="BE4811" s="441"/>
      <c r="BF4811" s="441"/>
      <c r="BG4811" s="441"/>
      <c r="BH4811" s="441"/>
      <c r="BI4811" s="441"/>
      <c r="BJ4811" s="441"/>
      <c r="BK4811" s="441"/>
    </row>
    <row r="4812" spans="1:63" x14ac:dyDescent="0.25">
      <c r="A4812" s="443"/>
      <c r="B4812" s="438"/>
      <c r="C4812" s="441"/>
      <c r="D4812" s="441"/>
      <c r="E4812" s="441"/>
      <c r="I4812" s="442"/>
      <c r="Q4812" s="443"/>
      <c r="S4812" s="443"/>
      <c r="T4812" s="441"/>
      <c r="U4812" s="444"/>
      <c r="V4812" s="438"/>
      <c r="W4812" s="443"/>
      <c r="X4812" s="443"/>
      <c r="Y4812" s="441"/>
      <c r="Z4812" s="445"/>
      <c r="AA4812" s="441"/>
      <c r="AB4812" s="443"/>
      <c r="AC4812" s="441"/>
      <c r="AD4812" s="444"/>
      <c r="AG4812" s="441"/>
      <c r="AH4812" s="441"/>
      <c r="AI4812" s="443"/>
      <c r="AL4812" s="441"/>
      <c r="AN4812" s="441"/>
      <c r="AO4812" s="443"/>
      <c r="AP4812" s="441"/>
      <c r="AQ4812" s="441"/>
      <c r="AR4812" s="441"/>
      <c r="AS4812" s="441"/>
      <c r="AT4812" s="441"/>
      <c r="AU4812" s="441"/>
      <c r="AV4812" s="443"/>
      <c r="AW4812" s="442"/>
      <c r="AY4812" s="441"/>
      <c r="BC4812" s="441"/>
      <c r="BD4812" s="441"/>
      <c r="BE4812" s="441"/>
      <c r="BF4812" s="441"/>
      <c r="BG4812" s="441"/>
      <c r="BH4812" s="441"/>
      <c r="BI4812" s="441"/>
      <c r="BJ4812" s="441"/>
      <c r="BK4812" s="441"/>
    </row>
    <row r="4813" spans="1:63" x14ac:dyDescent="0.25">
      <c r="A4813" s="443"/>
      <c r="B4813" s="438"/>
      <c r="C4813" s="441"/>
      <c r="D4813" s="441"/>
      <c r="E4813" s="441"/>
      <c r="I4813" s="442"/>
      <c r="Q4813" s="443"/>
      <c r="S4813" s="443"/>
      <c r="T4813" s="441"/>
      <c r="U4813" s="444"/>
      <c r="V4813" s="438"/>
      <c r="W4813" s="443"/>
      <c r="X4813" s="443"/>
      <c r="Y4813" s="441"/>
      <c r="Z4813" s="445"/>
      <c r="AA4813" s="441"/>
      <c r="AB4813" s="443"/>
      <c r="AC4813" s="441"/>
      <c r="AD4813" s="444"/>
      <c r="AG4813" s="441"/>
      <c r="AH4813" s="441"/>
      <c r="AI4813" s="443"/>
      <c r="AL4813" s="441"/>
      <c r="AN4813" s="441"/>
      <c r="AO4813" s="443"/>
      <c r="AP4813" s="441"/>
      <c r="AQ4813" s="441"/>
      <c r="AR4813" s="441"/>
      <c r="AS4813" s="441"/>
      <c r="AT4813" s="441"/>
      <c r="AU4813" s="441"/>
      <c r="AV4813" s="443"/>
      <c r="AW4813" s="442"/>
      <c r="AY4813" s="441"/>
      <c r="BC4813" s="441"/>
      <c r="BD4813" s="441"/>
      <c r="BE4813" s="441"/>
      <c r="BF4813" s="441"/>
      <c r="BG4813" s="441"/>
      <c r="BH4813" s="441"/>
      <c r="BI4813" s="441"/>
      <c r="BJ4813" s="441"/>
      <c r="BK4813" s="441"/>
    </row>
    <row r="4814" spans="1:63" x14ac:dyDescent="0.25">
      <c r="A4814" s="443"/>
      <c r="B4814" s="438"/>
      <c r="C4814" s="441"/>
      <c r="D4814" s="441"/>
      <c r="E4814" s="441"/>
      <c r="I4814" s="442"/>
      <c r="Q4814" s="443"/>
      <c r="S4814" s="443"/>
      <c r="T4814" s="441"/>
      <c r="U4814" s="444"/>
      <c r="V4814" s="438"/>
      <c r="W4814" s="443"/>
      <c r="X4814" s="443"/>
      <c r="Y4814" s="441"/>
      <c r="Z4814" s="445"/>
      <c r="AA4814" s="441"/>
      <c r="AB4814" s="443"/>
      <c r="AC4814" s="441"/>
      <c r="AD4814" s="444"/>
      <c r="AG4814" s="441"/>
      <c r="AH4814" s="441"/>
      <c r="AI4814" s="443"/>
      <c r="AL4814" s="441"/>
      <c r="AN4814" s="441"/>
      <c r="AO4814" s="443"/>
      <c r="AP4814" s="441"/>
      <c r="AQ4814" s="441"/>
      <c r="AR4814" s="441"/>
      <c r="AS4814" s="441"/>
      <c r="AT4814" s="441"/>
      <c r="AU4814" s="441"/>
      <c r="AV4814" s="443"/>
      <c r="AW4814" s="442"/>
      <c r="AY4814" s="441"/>
      <c r="BC4814" s="441"/>
      <c r="BD4814" s="441"/>
      <c r="BE4814" s="441"/>
      <c r="BF4814" s="441"/>
      <c r="BG4814" s="441"/>
      <c r="BH4814" s="441"/>
      <c r="BI4814" s="441"/>
      <c r="BJ4814" s="441"/>
      <c r="BK4814" s="441"/>
    </row>
    <row r="4815" spans="1:63" x14ac:dyDescent="0.25">
      <c r="A4815" s="443"/>
      <c r="B4815" s="438"/>
      <c r="C4815" s="441"/>
      <c r="D4815" s="441"/>
      <c r="E4815" s="441"/>
      <c r="I4815" s="442"/>
      <c r="Q4815" s="443"/>
      <c r="S4815" s="443"/>
      <c r="T4815" s="441"/>
      <c r="U4815" s="444"/>
      <c r="V4815" s="438"/>
      <c r="W4815" s="443"/>
      <c r="X4815" s="443"/>
      <c r="Y4815" s="441"/>
      <c r="Z4815" s="445"/>
      <c r="AA4815" s="441"/>
      <c r="AB4815" s="443"/>
      <c r="AC4815" s="441"/>
      <c r="AD4815" s="444"/>
      <c r="AG4815" s="441"/>
      <c r="AH4815" s="441"/>
      <c r="AI4815" s="443"/>
      <c r="AL4815" s="441"/>
      <c r="AN4815" s="441"/>
      <c r="AO4815" s="443"/>
      <c r="AP4815" s="441"/>
      <c r="AQ4815" s="441"/>
      <c r="AR4815" s="441"/>
      <c r="AS4815" s="441"/>
      <c r="AT4815" s="441"/>
      <c r="AU4815" s="441"/>
      <c r="AV4815" s="443"/>
      <c r="AW4815" s="442"/>
      <c r="AY4815" s="441"/>
      <c r="BC4815" s="441"/>
      <c r="BD4815" s="441"/>
      <c r="BE4815" s="441"/>
      <c r="BF4815" s="441"/>
      <c r="BG4815" s="441"/>
      <c r="BH4815" s="441"/>
      <c r="BI4815" s="441"/>
      <c r="BJ4815" s="441"/>
      <c r="BK4815" s="441"/>
    </row>
    <row r="4816" spans="1:63" x14ac:dyDescent="0.25">
      <c r="A4816" s="443"/>
      <c r="B4816" s="438"/>
      <c r="C4816" s="441"/>
      <c r="D4816" s="441"/>
      <c r="E4816" s="441"/>
      <c r="I4816" s="442"/>
      <c r="Q4816" s="443"/>
      <c r="S4816" s="443"/>
      <c r="T4816" s="441"/>
      <c r="U4816" s="444"/>
      <c r="V4816" s="438"/>
      <c r="W4816" s="443"/>
      <c r="X4816" s="443"/>
      <c r="Y4816" s="441"/>
      <c r="Z4816" s="445"/>
      <c r="AA4816" s="441"/>
      <c r="AB4816" s="443"/>
      <c r="AC4816" s="441"/>
      <c r="AD4816" s="444"/>
      <c r="AG4816" s="441"/>
      <c r="AH4816" s="441"/>
      <c r="AI4816" s="443"/>
      <c r="AL4816" s="441"/>
      <c r="AN4816" s="441"/>
      <c r="AO4816" s="443"/>
      <c r="AP4816" s="441"/>
      <c r="AQ4816" s="441"/>
      <c r="AR4816" s="441"/>
      <c r="AS4816" s="441"/>
      <c r="AT4816" s="441"/>
      <c r="AU4816" s="441"/>
      <c r="AV4816" s="443"/>
      <c r="AW4816" s="442"/>
      <c r="AY4816" s="441"/>
      <c r="BC4816" s="441"/>
      <c r="BD4816" s="441"/>
      <c r="BE4816" s="441"/>
      <c r="BF4816" s="441"/>
      <c r="BG4816" s="441"/>
      <c r="BH4816" s="441"/>
      <c r="BI4816" s="441"/>
      <c r="BJ4816" s="441"/>
      <c r="BK4816" s="441"/>
    </row>
    <row r="4817" spans="1:63" x14ac:dyDescent="0.25">
      <c r="A4817" s="443"/>
      <c r="B4817" s="438"/>
      <c r="C4817" s="441"/>
      <c r="D4817" s="441"/>
      <c r="E4817" s="441"/>
      <c r="I4817" s="442"/>
      <c r="Q4817" s="443"/>
      <c r="S4817" s="443"/>
      <c r="T4817" s="441"/>
      <c r="U4817" s="444"/>
      <c r="V4817" s="438"/>
      <c r="W4817" s="443"/>
      <c r="X4817" s="443"/>
      <c r="Y4817" s="441"/>
      <c r="Z4817" s="445"/>
      <c r="AA4817" s="441"/>
      <c r="AB4817" s="443"/>
      <c r="AC4817" s="441"/>
      <c r="AD4817" s="444"/>
      <c r="AG4817" s="441"/>
      <c r="AH4817" s="441"/>
      <c r="AI4817" s="443"/>
      <c r="AL4817" s="441"/>
      <c r="AN4817" s="441"/>
      <c r="AO4817" s="443"/>
      <c r="AP4817" s="441"/>
      <c r="AQ4817" s="441"/>
      <c r="AR4817" s="441"/>
      <c r="AS4817" s="441"/>
      <c r="AT4817" s="441"/>
      <c r="AU4817" s="441"/>
      <c r="AV4817" s="443"/>
      <c r="AW4817" s="442"/>
      <c r="AY4817" s="441"/>
      <c r="BC4817" s="441"/>
      <c r="BD4817" s="441"/>
      <c r="BE4817" s="441"/>
      <c r="BF4817" s="441"/>
      <c r="BG4817" s="441"/>
      <c r="BH4817" s="441"/>
      <c r="BI4817" s="441"/>
      <c r="BJ4817" s="441"/>
      <c r="BK4817" s="441"/>
    </row>
    <row r="4818" spans="1:63" x14ac:dyDescent="0.25">
      <c r="A4818" s="443"/>
      <c r="B4818" s="438"/>
      <c r="C4818" s="441"/>
      <c r="D4818" s="441"/>
      <c r="E4818" s="441"/>
      <c r="I4818" s="442"/>
      <c r="Q4818" s="443"/>
      <c r="S4818" s="443"/>
      <c r="T4818" s="441"/>
      <c r="U4818" s="444"/>
      <c r="V4818" s="438"/>
      <c r="W4818" s="443"/>
      <c r="X4818" s="443"/>
      <c r="Y4818" s="441"/>
      <c r="Z4818" s="445"/>
      <c r="AA4818" s="441"/>
      <c r="AB4818" s="443"/>
      <c r="AC4818" s="441"/>
      <c r="AD4818" s="444"/>
      <c r="AG4818" s="441"/>
      <c r="AH4818" s="441"/>
      <c r="AI4818" s="443"/>
      <c r="AL4818" s="441"/>
      <c r="AN4818" s="441"/>
      <c r="AO4818" s="443"/>
      <c r="AP4818" s="441"/>
      <c r="AQ4818" s="441"/>
      <c r="AR4818" s="441"/>
      <c r="AS4818" s="441"/>
      <c r="AT4818" s="441"/>
      <c r="AU4818" s="441"/>
      <c r="AV4818" s="443"/>
      <c r="AW4818" s="442"/>
      <c r="AY4818" s="441"/>
      <c r="BC4818" s="441"/>
      <c r="BD4818" s="441"/>
      <c r="BE4818" s="441"/>
      <c r="BF4818" s="441"/>
      <c r="BG4818" s="441"/>
      <c r="BH4818" s="441"/>
      <c r="BI4818" s="441"/>
      <c r="BJ4818" s="441"/>
      <c r="BK4818" s="441"/>
    </row>
    <row r="4819" spans="1:63" x14ac:dyDescent="0.25">
      <c r="A4819" s="443"/>
      <c r="B4819" s="438"/>
      <c r="C4819" s="441"/>
      <c r="D4819" s="441"/>
      <c r="E4819" s="441"/>
      <c r="I4819" s="442"/>
      <c r="Q4819" s="443"/>
      <c r="S4819" s="443"/>
      <c r="T4819" s="441"/>
      <c r="U4819" s="444"/>
      <c r="V4819" s="438"/>
      <c r="W4819" s="443"/>
      <c r="X4819" s="443"/>
      <c r="Y4819" s="441"/>
      <c r="Z4819" s="445"/>
      <c r="AA4819" s="441"/>
      <c r="AB4819" s="443"/>
      <c r="AC4819" s="441"/>
      <c r="AD4819" s="444"/>
      <c r="AG4819" s="441"/>
      <c r="AH4819" s="441"/>
      <c r="AI4819" s="443"/>
      <c r="AL4819" s="441"/>
      <c r="AN4819" s="441"/>
      <c r="AO4819" s="443"/>
      <c r="AP4819" s="441"/>
      <c r="AQ4819" s="441"/>
      <c r="AR4819" s="441"/>
      <c r="AS4819" s="441"/>
      <c r="AT4819" s="441"/>
      <c r="AU4819" s="441"/>
      <c r="AV4819" s="443"/>
      <c r="AW4819" s="442"/>
      <c r="AY4819" s="441"/>
      <c r="BC4819" s="441"/>
      <c r="BD4819" s="441"/>
      <c r="BE4819" s="441"/>
      <c r="BF4819" s="441"/>
      <c r="BG4819" s="441"/>
      <c r="BH4819" s="441"/>
      <c r="BI4819" s="441"/>
      <c r="BJ4819" s="441"/>
      <c r="BK4819" s="441"/>
    </row>
    <row r="4820" spans="1:63" x14ac:dyDescent="0.25">
      <c r="A4820" s="443"/>
      <c r="B4820" s="438"/>
      <c r="C4820" s="441"/>
      <c r="D4820" s="441"/>
      <c r="E4820" s="441"/>
      <c r="I4820" s="442"/>
      <c r="Q4820" s="443"/>
      <c r="S4820" s="443"/>
      <c r="T4820" s="441"/>
      <c r="U4820" s="444"/>
      <c r="V4820" s="438"/>
      <c r="W4820" s="443"/>
      <c r="X4820" s="443"/>
      <c r="Y4820" s="441"/>
      <c r="Z4820" s="445"/>
      <c r="AA4820" s="441"/>
      <c r="AB4820" s="443"/>
      <c r="AC4820" s="441"/>
      <c r="AD4820" s="444"/>
      <c r="AG4820" s="441"/>
      <c r="AH4820" s="441"/>
      <c r="AI4820" s="443"/>
      <c r="AL4820" s="441"/>
      <c r="AN4820" s="441"/>
      <c r="AO4820" s="443"/>
      <c r="AP4820" s="441"/>
      <c r="AQ4820" s="441"/>
      <c r="AR4820" s="441"/>
      <c r="AS4820" s="441"/>
      <c r="AT4820" s="441"/>
      <c r="AU4820" s="441"/>
      <c r="AV4820" s="443"/>
      <c r="AW4820" s="442"/>
      <c r="AY4820" s="441"/>
      <c r="BC4820" s="441"/>
      <c r="BD4820" s="441"/>
      <c r="BE4820" s="441"/>
      <c r="BF4820" s="441"/>
      <c r="BG4820" s="441"/>
      <c r="BH4820" s="441"/>
      <c r="BI4820" s="441"/>
      <c r="BJ4820" s="441"/>
      <c r="BK4820" s="441"/>
    </row>
    <row r="4821" spans="1:63" x14ac:dyDescent="0.25">
      <c r="A4821" s="443"/>
      <c r="B4821" s="438"/>
      <c r="C4821" s="441"/>
      <c r="D4821" s="441"/>
      <c r="E4821" s="441"/>
      <c r="I4821" s="442"/>
      <c r="Q4821" s="443"/>
      <c r="S4821" s="443"/>
      <c r="T4821" s="441"/>
      <c r="U4821" s="444"/>
      <c r="V4821" s="438"/>
      <c r="W4821" s="443"/>
      <c r="X4821" s="443"/>
      <c r="Y4821" s="441"/>
      <c r="Z4821" s="445"/>
      <c r="AA4821" s="441"/>
      <c r="AB4821" s="443"/>
      <c r="AC4821" s="441"/>
      <c r="AD4821" s="444"/>
      <c r="AG4821" s="441"/>
      <c r="AH4821" s="441"/>
      <c r="AI4821" s="443"/>
      <c r="AL4821" s="441"/>
      <c r="AN4821" s="441"/>
      <c r="AO4821" s="443"/>
      <c r="AP4821" s="441"/>
      <c r="AQ4821" s="441"/>
      <c r="AR4821" s="441"/>
      <c r="AS4821" s="441"/>
      <c r="AT4821" s="441"/>
      <c r="AU4821" s="441"/>
      <c r="AV4821" s="443"/>
      <c r="AW4821" s="442"/>
      <c r="AY4821" s="441"/>
      <c r="BC4821" s="441"/>
      <c r="BD4821" s="441"/>
      <c r="BE4821" s="441"/>
      <c r="BF4821" s="441"/>
      <c r="BG4821" s="441"/>
      <c r="BH4821" s="441"/>
      <c r="BI4821" s="441"/>
      <c r="BJ4821" s="441"/>
      <c r="BK4821" s="441"/>
    </row>
    <row r="4822" spans="1:63" x14ac:dyDescent="0.25">
      <c r="A4822" s="443"/>
      <c r="B4822" s="438"/>
      <c r="C4822" s="441"/>
      <c r="D4822" s="441"/>
      <c r="E4822" s="441"/>
      <c r="I4822" s="442"/>
      <c r="Q4822" s="443"/>
      <c r="S4822" s="443"/>
      <c r="T4822" s="441"/>
      <c r="U4822" s="444"/>
      <c r="V4822" s="438"/>
      <c r="W4822" s="443"/>
      <c r="X4822" s="443"/>
      <c r="Y4822" s="441"/>
      <c r="Z4822" s="445"/>
      <c r="AA4822" s="441"/>
      <c r="AB4822" s="443"/>
      <c r="AC4822" s="441"/>
      <c r="AD4822" s="444"/>
      <c r="AG4822" s="441"/>
      <c r="AH4822" s="441"/>
      <c r="AI4822" s="443"/>
      <c r="AL4822" s="441"/>
      <c r="AN4822" s="441"/>
      <c r="AO4822" s="443"/>
      <c r="AP4822" s="441"/>
      <c r="AQ4822" s="441"/>
      <c r="AR4822" s="441"/>
      <c r="AS4822" s="441"/>
      <c r="AT4822" s="441"/>
      <c r="AU4822" s="441"/>
      <c r="AV4822" s="443"/>
      <c r="AW4822" s="442"/>
      <c r="AY4822" s="441"/>
      <c r="BC4822" s="441"/>
      <c r="BD4822" s="441"/>
      <c r="BE4822" s="441"/>
      <c r="BF4822" s="441"/>
      <c r="BG4822" s="441"/>
      <c r="BH4822" s="441"/>
      <c r="BI4822" s="441"/>
      <c r="BJ4822" s="441"/>
      <c r="BK4822" s="441"/>
    </row>
    <row r="4823" spans="1:63" x14ac:dyDescent="0.25">
      <c r="A4823" s="443"/>
      <c r="B4823" s="438"/>
      <c r="C4823" s="441"/>
      <c r="D4823" s="441"/>
      <c r="E4823" s="441"/>
      <c r="I4823" s="442"/>
      <c r="Q4823" s="443"/>
      <c r="S4823" s="443"/>
      <c r="T4823" s="441"/>
      <c r="U4823" s="444"/>
      <c r="V4823" s="438"/>
      <c r="W4823" s="443"/>
      <c r="X4823" s="443"/>
      <c r="Y4823" s="441"/>
      <c r="Z4823" s="445"/>
      <c r="AA4823" s="441"/>
      <c r="AB4823" s="443"/>
      <c r="AC4823" s="441"/>
      <c r="AD4823" s="444"/>
      <c r="AG4823" s="441"/>
      <c r="AH4823" s="441"/>
      <c r="AI4823" s="443"/>
      <c r="AL4823" s="441"/>
      <c r="AN4823" s="441"/>
      <c r="AO4823" s="443"/>
      <c r="AP4823" s="441"/>
      <c r="AQ4823" s="441"/>
      <c r="AR4823" s="441"/>
      <c r="AS4823" s="441"/>
      <c r="AT4823" s="441"/>
      <c r="AU4823" s="441"/>
      <c r="AV4823" s="443"/>
      <c r="AW4823" s="442"/>
      <c r="AY4823" s="441"/>
      <c r="BC4823" s="441"/>
      <c r="BD4823" s="441"/>
      <c r="BE4823" s="441"/>
      <c r="BF4823" s="441"/>
      <c r="BG4823" s="441"/>
      <c r="BH4823" s="441"/>
      <c r="BI4823" s="441"/>
      <c r="BJ4823" s="441"/>
      <c r="BK4823" s="441"/>
    </row>
    <row r="4824" spans="1:63" x14ac:dyDescent="0.25">
      <c r="A4824" s="443"/>
      <c r="B4824" s="438"/>
      <c r="C4824" s="441"/>
      <c r="D4824" s="441"/>
      <c r="E4824" s="441"/>
      <c r="I4824" s="442"/>
      <c r="Q4824" s="443"/>
      <c r="S4824" s="443"/>
      <c r="T4824" s="441"/>
      <c r="U4824" s="444"/>
      <c r="V4824" s="438"/>
      <c r="W4824" s="443"/>
      <c r="X4824" s="443"/>
      <c r="Y4824" s="441"/>
      <c r="Z4824" s="445"/>
      <c r="AA4824" s="441"/>
      <c r="AB4824" s="443"/>
      <c r="AC4824" s="441"/>
      <c r="AD4824" s="444"/>
      <c r="AG4824" s="441"/>
      <c r="AH4824" s="441"/>
      <c r="AI4824" s="443"/>
      <c r="AL4824" s="441"/>
      <c r="AN4824" s="441"/>
      <c r="AO4824" s="443"/>
      <c r="AP4824" s="441"/>
      <c r="AQ4824" s="441"/>
      <c r="AR4824" s="441"/>
      <c r="AS4824" s="441"/>
      <c r="AT4824" s="441"/>
      <c r="AU4824" s="441"/>
      <c r="AV4824" s="443"/>
      <c r="AW4824" s="442"/>
      <c r="AY4824" s="441"/>
      <c r="BC4824" s="441"/>
      <c r="BD4824" s="441"/>
      <c r="BE4824" s="441"/>
      <c r="BF4824" s="441"/>
      <c r="BG4824" s="441"/>
      <c r="BH4824" s="441"/>
      <c r="BI4824" s="441"/>
      <c r="BJ4824" s="441"/>
      <c r="BK4824" s="441"/>
    </row>
    <row r="4825" spans="1:63" x14ac:dyDescent="0.25">
      <c r="A4825" s="443"/>
      <c r="B4825" s="438"/>
      <c r="C4825" s="441"/>
      <c r="D4825" s="441"/>
      <c r="E4825" s="441"/>
      <c r="I4825" s="442"/>
      <c r="Q4825" s="443"/>
      <c r="S4825" s="443"/>
      <c r="T4825" s="441"/>
      <c r="U4825" s="444"/>
      <c r="V4825" s="438"/>
      <c r="W4825" s="443"/>
      <c r="X4825" s="443"/>
      <c r="Y4825" s="441"/>
      <c r="Z4825" s="445"/>
      <c r="AA4825" s="441"/>
      <c r="AB4825" s="443"/>
      <c r="AC4825" s="441"/>
      <c r="AD4825" s="444"/>
      <c r="AG4825" s="441"/>
      <c r="AH4825" s="441"/>
      <c r="AI4825" s="443"/>
      <c r="AL4825" s="441"/>
      <c r="AN4825" s="441"/>
      <c r="AO4825" s="443"/>
      <c r="AP4825" s="441"/>
      <c r="AQ4825" s="441"/>
      <c r="AR4825" s="441"/>
      <c r="AS4825" s="441"/>
      <c r="AT4825" s="441"/>
      <c r="AU4825" s="441"/>
      <c r="AV4825" s="443"/>
      <c r="AW4825" s="442"/>
      <c r="AY4825" s="441"/>
      <c r="BC4825" s="441"/>
      <c r="BD4825" s="441"/>
      <c r="BE4825" s="441"/>
      <c r="BF4825" s="441"/>
      <c r="BG4825" s="441"/>
      <c r="BH4825" s="441"/>
      <c r="BI4825" s="441"/>
      <c r="BJ4825" s="441"/>
      <c r="BK4825" s="441"/>
    </row>
    <row r="4826" spans="1:63" x14ac:dyDescent="0.25">
      <c r="A4826" s="443"/>
      <c r="B4826" s="438"/>
      <c r="C4826" s="441"/>
      <c r="D4826" s="441"/>
      <c r="E4826" s="441"/>
      <c r="I4826" s="442"/>
      <c r="Q4826" s="443"/>
      <c r="S4826" s="443"/>
      <c r="T4826" s="441"/>
      <c r="U4826" s="444"/>
      <c r="V4826" s="438"/>
      <c r="W4826" s="443"/>
      <c r="X4826" s="443"/>
      <c r="Y4826" s="441"/>
      <c r="Z4826" s="445"/>
      <c r="AA4826" s="441"/>
      <c r="AB4826" s="443"/>
      <c r="AC4826" s="441"/>
      <c r="AD4826" s="444"/>
      <c r="AG4826" s="441"/>
      <c r="AH4826" s="441"/>
      <c r="AI4826" s="443"/>
      <c r="AL4826" s="441"/>
      <c r="AN4826" s="441"/>
      <c r="AO4826" s="443"/>
      <c r="AP4826" s="441"/>
      <c r="AQ4826" s="441"/>
      <c r="AR4826" s="441"/>
      <c r="AS4826" s="441"/>
      <c r="AT4826" s="441"/>
      <c r="AU4826" s="441"/>
      <c r="AV4826" s="443"/>
      <c r="AW4826" s="442"/>
      <c r="AY4826" s="441"/>
      <c r="BC4826" s="441"/>
      <c r="BD4826" s="441"/>
      <c r="BE4826" s="441"/>
      <c r="BF4826" s="441"/>
      <c r="BG4826" s="441"/>
      <c r="BH4826" s="441"/>
      <c r="BI4826" s="441"/>
      <c r="BJ4826" s="441"/>
      <c r="BK4826" s="441"/>
    </row>
    <row r="4827" spans="1:63" x14ac:dyDescent="0.25">
      <c r="A4827" s="443"/>
      <c r="B4827" s="438"/>
      <c r="C4827" s="441"/>
      <c r="D4827" s="441"/>
      <c r="E4827" s="441"/>
      <c r="I4827" s="442"/>
      <c r="Q4827" s="443"/>
      <c r="S4827" s="443"/>
      <c r="T4827" s="441"/>
      <c r="U4827" s="444"/>
      <c r="V4827" s="438"/>
      <c r="W4827" s="443"/>
      <c r="X4827" s="443"/>
      <c r="Y4827" s="441"/>
      <c r="Z4827" s="445"/>
      <c r="AA4827" s="441"/>
      <c r="AB4827" s="443"/>
      <c r="AC4827" s="441"/>
      <c r="AD4827" s="444"/>
      <c r="AG4827" s="441"/>
      <c r="AH4827" s="441"/>
      <c r="AI4827" s="443"/>
      <c r="AL4827" s="441"/>
      <c r="AN4827" s="441"/>
      <c r="AO4827" s="443"/>
      <c r="AP4827" s="441"/>
      <c r="AQ4827" s="441"/>
      <c r="AR4827" s="441"/>
      <c r="AS4827" s="441"/>
      <c r="AT4827" s="441"/>
      <c r="AU4827" s="441"/>
      <c r="AV4827" s="443"/>
      <c r="AW4827" s="442"/>
      <c r="AY4827" s="441"/>
      <c r="BC4827" s="441"/>
      <c r="BD4827" s="441"/>
      <c r="BE4827" s="441"/>
      <c r="BF4827" s="441"/>
      <c r="BG4827" s="441"/>
      <c r="BH4827" s="441"/>
      <c r="BI4827" s="441"/>
      <c r="BJ4827" s="441"/>
      <c r="BK4827" s="441"/>
    </row>
    <row r="4828" spans="1:63" x14ac:dyDescent="0.25">
      <c r="A4828" s="443"/>
      <c r="B4828" s="438"/>
      <c r="C4828" s="441"/>
      <c r="D4828" s="441"/>
      <c r="E4828" s="441"/>
      <c r="I4828" s="442"/>
      <c r="Q4828" s="443"/>
      <c r="S4828" s="443"/>
      <c r="T4828" s="441"/>
      <c r="U4828" s="444"/>
      <c r="V4828" s="438"/>
      <c r="W4828" s="443"/>
      <c r="X4828" s="443"/>
      <c r="Y4828" s="441"/>
      <c r="Z4828" s="445"/>
      <c r="AA4828" s="441"/>
      <c r="AB4828" s="443"/>
      <c r="AC4828" s="441"/>
      <c r="AD4828" s="444"/>
      <c r="AG4828" s="441"/>
      <c r="AH4828" s="441"/>
      <c r="AI4828" s="443"/>
      <c r="AL4828" s="441"/>
      <c r="AN4828" s="441"/>
      <c r="AO4828" s="443"/>
      <c r="AP4828" s="441"/>
      <c r="AQ4828" s="441"/>
      <c r="AR4828" s="441"/>
      <c r="AS4828" s="441"/>
      <c r="AT4828" s="441"/>
      <c r="AU4828" s="441"/>
      <c r="AV4828" s="443"/>
      <c r="AW4828" s="442"/>
      <c r="AY4828" s="441"/>
      <c r="BC4828" s="441"/>
      <c r="BD4828" s="441"/>
      <c r="BE4828" s="441"/>
      <c r="BF4828" s="441"/>
      <c r="BG4828" s="441"/>
      <c r="BH4828" s="441"/>
      <c r="BI4828" s="441"/>
      <c r="BJ4828" s="441"/>
      <c r="BK4828" s="441"/>
    </row>
    <row r="4829" spans="1:63" x14ac:dyDescent="0.25">
      <c r="A4829" s="443"/>
      <c r="B4829" s="438"/>
      <c r="C4829" s="441"/>
      <c r="D4829" s="441"/>
      <c r="E4829" s="441"/>
      <c r="I4829" s="442"/>
      <c r="Q4829" s="443"/>
      <c r="S4829" s="443"/>
      <c r="T4829" s="441"/>
      <c r="U4829" s="444"/>
      <c r="V4829" s="438"/>
      <c r="W4829" s="443"/>
      <c r="X4829" s="443"/>
      <c r="Y4829" s="441"/>
      <c r="Z4829" s="445"/>
      <c r="AA4829" s="441"/>
      <c r="AB4829" s="443"/>
      <c r="AC4829" s="441"/>
      <c r="AD4829" s="444"/>
      <c r="AG4829" s="441"/>
      <c r="AH4829" s="441"/>
      <c r="AI4829" s="443"/>
      <c r="AL4829" s="441"/>
      <c r="AN4829" s="441"/>
      <c r="AO4829" s="443"/>
      <c r="AP4829" s="441"/>
      <c r="AQ4829" s="441"/>
      <c r="AR4829" s="441"/>
      <c r="AS4829" s="441"/>
      <c r="AT4829" s="441"/>
      <c r="AU4829" s="441"/>
      <c r="AV4829" s="443"/>
      <c r="AW4829" s="442"/>
      <c r="AY4829" s="441"/>
      <c r="BC4829" s="441"/>
      <c r="BD4829" s="441"/>
      <c r="BE4829" s="441"/>
      <c r="BF4829" s="441"/>
      <c r="BG4829" s="441"/>
      <c r="BH4829" s="441"/>
      <c r="BI4829" s="441"/>
      <c r="BJ4829" s="441"/>
      <c r="BK4829" s="441"/>
    </row>
    <row r="4830" spans="1:63" x14ac:dyDescent="0.25">
      <c r="A4830" s="443"/>
      <c r="B4830" s="438"/>
      <c r="C4830" s="441"/>
      <c r="D4830" s="441"/>
      <c r="E4830" s="441"/>
      <c r="I4830" s="442"/>
      <c r="Q4830" s="443"/>
      <c r="S4830" s="443"/>
      <c r="T4830" s="441"/>
      <c r="U4830" s="444"/>
      <c r="V4830" s="438"/>
      <c r="W4830" s="443"/>
      <c r="X4830" s="443"/>
      <c r="Y4830" s="441"/>
      <c r="Z4830" s="445"/>
      <c r="AA4830" s="441"/>
      <c r="AB4830" s="443"/>
      <c r="AC4830" s="441"/>
      <c r="AD4830" s="444"/>
      <c r="AG4830" s="441"/>
      <c r="AH4830" s="441"/>
      <c r="AI4830" s="443"/>
      <c r="AL4830" s="441"/>
      <c r="AN4830" s="441"/>
      <c r="AO4830" s="443"/>
      <c r="AP4830" s="441"/>
      <c r="AQ4830" s="441"/>
      <c r="AR4830" s="441"/>
      <c r="AS4830" s="441"/>
      <c r="AT4830" s="441"/>
      <c r="AU4830" s="441"/>
      <c r="AV4830" s="443"/>
      <c r="AW4830" s="442"/>
      <c r="AY4830" s="441"/>
      <c r="BC4830" s="441"/>
      <c r="BD4830" s="441"/>
      <c r="BE4830" s="441"/>
      <c r="BF4830" s="441"/>
      <c r="BG4830" s="441"/>
      <c r="BH4830" s="441"/>
      <c r="BI4830" s="441"/>
      <c r="BJ4830" s="441"/>
      <c r="BK4830" s="441"/>
    </row>
    <row r="4831" spans="1:63" x14ac:dyDescent="0.25">
      <c r="A4831" s="443"/>
      <c r="B4831" s="438"/>
      <c r="C4831" s="441"/>
      <c r="D4831" s="441"/>
      <c r="E4831" s="441"/>
      <c r="I4831" s="442"/>
      <c r="Q4831" s="443"/>
      <c r="S4831" s="443"/>
      <c r="T4831" s="441"/>
      <c r="U4831" s="444"/>
      <c r="V4831" s="438"/>
      <c r="W4831" s="443"/>
      <c r="X4831" s="443"/>
      <c r="Y4831" s="441"/>
      <c r="Z4831" s="445"/>
      <c r="AA4831" s="441"/>
      <c r="AB4831" s="443"/>
      <c r="AC4831" s="441"/>
      <c r="AD4831" s="444"/>
      <c r="AG4831" s="441"/>
      <c r="AH4831" s="441"/>
      <c r="AI4831" s="443"/>
      <c r="AL4831" s="441"/>
      <c r="AN4831" s="441"/>
      <c r="AO4831" s="443"/>
      <c r="AP4831" s="441"/>
      <c r="AQ4831" s="441"/>
      <c r="AR4831" s="441"/>
      <c r="AS4831" s="441"/>
      <c r="AT4831" s="441"/>
      <c r="AU4831" s="441"/>
      <c r="AV4831" s="443"/>
      <c r="AW4831" s="442"/>
      <c r="AY4831" s="441"/>
      <c r="BC4831" s="441"/>
      <c r="BD4831" s="441"/>
      <c r="BE4831" s="441"/>
      <c r="BF4831" s="441"/>
      <c r="BG4831" s="441"/>
      <c r="BH4831" s="441"/>
      <c r="BI4831" s="441"/>
      <c r="BJ4831" s="441"/>
      <c r="BK4831" s="441"/>
    </row>
    <row r="4832" spans="1:63" x14ac:dyDescent="0.25">
      <c r="A4832" s="443"/>
      <c r="B4832" s="438"/>
      <c r="C4832" s="441"/>
      <c r="D4832" s="441"/>
      <c r="E4832" s="441"/>
      <c r="I4832" s="442"/>
      <c r="Q4832" s="443"/>
      <c r="S4832" s="443"/>
      <c r="T4832" s="441"/>
      <c r="U4832" s="444"/>
      <c r="V4832" s="438"/>
      <c r="W4832" s="443"/>
      <c r="X4832" s="443"/>
      <c r="Y4832" s="441"/>
      <c r="Z4832" s="445"/>
      <c r="AA4832" s="441"/>
      <c r="AB4832" s="443"/>
      <c r="AC4832" s="441"/>
      <c r="AD4832" s="444"/>
      <c r="AG4832" s="441"/>
      <c r="AH4832" s="441"/>
      <c r="AI4832" s="443"/>
      <c r="AL4832" s="441"/>
      <c r="AN4832" s="441"/>
      <c r="AO4832" s="443"/>
      <c r="AP4832" s="441"/>
      <c r="AQ4832" s="441"/>
      <c r="AR4832" s="441"/>
      <c r="AS4832" s="441"/>
      <c r="AT4832" s="441"/>
      <c r="AU4832" s="441"/>
      <c r="AV4832" s="443"/>
      <c r="AW4832" s="442"/>
      <c r="AY4832" s="441"/>
      <c r="BC4832" s="441"/>
      <c r="BD4832" s="441"/>
      <c r="BE4832" s="441"/>
      <c r="BF4832" s="441"/>
      <c r="BG4832" s="441"/>
      <c r="BH4832" s="441"/>
      <c r="BI4832" s="441"/>
      <c r="BJ4832" s="441"/>
      <c r="BK4832" s="441"/>
    </row>
    <row r="4833" spans="1:63" x14ac:dyDescent="0.25">
      <c r="A4833" s="443"/>
      <c r="B4833" s="438"/>
      <c r="C4833" s="441"/>
      <c r="D4833" s="441"/>
      <c r="E4833" s="441"/>
      <c r="I4833" s="442"/>
      <c r="Q4833" s="443"/>
      <c r="S4833" s="443"/>
      <c r="T4833" s="441"/>
      <c r="U4833" s="444"/>
      <c r="V4833" s="438"/>
      <c r="W4833" s="443"/>
      <c r="X4833" s="443"/>
      <c r="Y4833" s="441"/>
      <c r="Z4833" s="445"/>
      <c r="AA4833" s="441"/>
      <c r="AB4833" s="443"/>
      <c r="AC4833" s="441"/>
      <c r="AD4833" s="444"/>
      <c r="AG4833" s="441"/>
      <c r="AH4833" s="441"/>
      <c r="AI4833" s="443"/>
      <c r="AL4833" s="441"/>
      <c r="AN4833" s="441"/>
      <c r="AO4833" s="443"/>
      <c r="AP4833" s="441"/>
      <c r="AQ4833" s="441"/>
      <c r="AR4833" s="441"/>
      <c r="AS4833" s="441"/>
      <c r="AT4833" s="441"/>
      <c r="AU4833" s="441"/>
      <c r="AV4833" s="443"/>
      <c r="AW4833" s="442"/>
      <c r="AY4833" s="441"/>
      <c r="BC4833" s="441"/>
      <c r="BD4833" s="441"/>
      <c r="BE4833" s="441"/>
      <c r="BF4833" s="441"/>
      <c r="BG4833" s="441"/>
      <c r="BH4833" s="441"/>
      <c r="BI4833" s="441"/>
      <c r="BJ4833" s="441"/>
      <c r="BK4833" s="441"/>
    </row>
    <row r="4834" spans="1:63" x14ac:dyDescent="0.25">
      <c r="A4834" s="443"/>
      <c r="B4834" s="438"/>
      <c r="C4834" s="441"/>
      <c r="D4834" s="441"/>
      <c r="E4834" s="441"/>
      <c r="I4834" s="442"/>
      <c r="Q4834" s="443"/>
      <c r="S4834" s="443"/>
      <c r="T4834" s="441"/>
      <c r="U4834" s="444"/>
      <c r="V4834" s="438"/>
      <c r="W4834" s="443"/>
      <c r="X4834" s="443"/>
      <c r="Y4834" s="441"/>
      <c r="Z4834" s="445"/>
      <c r="AA4834" s="441"/>
      <c r="AB4834" s="443"/>
      <c r="AC4834" s="441"/>
      <c r="AD4834" s="444"/>
      <c r="AG4834" s="441"/>
      <c r="AH4834" s="441"/>
      <c r="AI4834" s="443"/>
      <c r="AL4834" s="441"/>
      <c r="AN4834" s="441"/>
      <c r="AO4834" s="443"/>
      <c r="AP4834" s="441"/>
      <c r="AQ4834" s="441"/>
      <c r="AR4834" s="441"/>
      <c r="AS4834" s="441"/>
      <c r="AT4834" s="441"/>
      <c r="AU4834" s="441"/>
      <c r="AV4834" s="443"/>
      <c r="AW4834" s="442"/>
      <c r="AY4834" s="441"/>
      <c r="BC4834" s="441"/>
      <c r="BD4834" s="441"/>
      <c r="BE4834" s="441"/>
      <c r="BF4834" s="441"/>
      <c r="BG4834" s="441"/>
      <c r="BH4834" s="441"/>
      <c r="BI4834" s="441"/>
      <c r="BJ4834" s="441"/>
      <c r="BK4834" s="441"/>
    </row>
    <row r="4835" spans="1:63" x14ac:dyDescent="0.25">
      <c r="A4835" s="443"/>
      <c r="B4835" s="438"/>
      <c r="C4835" s="441"/>
      <c r="D4835" s="441"/>
      <c r="E4835" s="441"/>
      <c r="I4835" s="442"/>
      <c r="Q4835" s="443"/>
      <c r="S4835" s="443"/>
      <c r="T4835" s="441"/>
      <c r="U4835" s="444"/>
      <c r="V4835" s="438"/>
      <c r="W4835" s="443"/>
      <c r="X4835" s="443"/>
      <c r="Y4835" s="441"/>
      <c r="Z4835" s="445"/>
      <c r="AA4835" s="441"/>
      <c r="AB4835" s="443"/>
      <c r="AC4835" s="441"/>
      <c r="AD4835" s="444"/>
      <c r="AG4835" s="441"/>
      <c r="AH4835" s="441"/>
      <c r="AI4835" s="443"/>
      <c r="AL4835" s="441"/>
      <c r="AN4835" s="441"/>
      <c r="AO4835" s="443"/>
      <c r="AP4835" s="441"/>
      <c r="AQ4835" s="441"/>
      <c r="AR4835" s="441"/>
      <c r="AS4835" s="441"/>
      <c r="AT4835" s="441"/>
      <c r="AU4835" s="441"/>
      <c r="AV4835" s="443"/>
      <c r="AW4835" s="442"/>
      <c r="AY4835" s="441"/>
      <c r="BC4835" s="441"/>
      <c r="BD4835" s="441"/>
      <c r="BE4835" s="441"/>
      <c r="BF4835" s="441"/>
      <c r="BG4835" s="441"/>
      <c r="BH4835" s="441"/>
      <c r="BI4835" s="441"/>
      <c r="BJ4835" s="441"/>
      <c r="BK4835" s="441"/>
    </row>
    <row r="4836" spans="1:63" x14ac:dyDescent="0.25">
      <c r="A4836" s="443"/>
      <c r="B4836" s="438"/>
      <c r="C4836" s="441"/>
      <c r="D4836" s="441"/>
      <c r="E4836" s="441"/>
      <c r="I4836" s="442"/>
      <c r="Q4836" s="443"/>
      <c r="S4836" s="443"/>
      <c r="T4836" s="441"/>
      <c r="U4836" s="444"/>
      <c r="V4836" s="438"/>
      <c r="W4836" s="443"/>
      <c r="X4836" s="443"/>
      <c r="Y4836" s="441"/>
      <c r="Z4836" s="445"/>
      <c r="AA4836" s="441"/>
      <c r="AB4836" s="443"/>
      <c r="AC4836" s="441"/>
      <c r="AD4836" s="444"/>
      <c r="AG4836" s="441"/>
      <c r="AH4836" s="441"/>
      <c r="AI4836" s="443"/>
      <c r="AL4836" s="441"/>
      <c r="AN4836" s="441"/>
      <c r="AO4836" s="443"/>
      <c r="AP4836" s="441"/>
      <c r="AQ4836" s="441"/>
      <c r="AR4836" s="441"/>
      <c r="AS4836" s="441"/>
      <c r="AT4836" s="441"/>
      <c r="AU4836" s="441"/>
      <c r="AV4836" s="443"/>
      <c r="AW4836" s="442"/>
      <c r="AY4836" s="441"/>
      <c r="BC4836" s="441"/>
      <c r="BD4836" s="441"/>
      <c r="BE4836" s="441"/>
      <c r="BF4836" s="441"/>
      <c r="BG4836" s="441"/>
      <c r="BH4836" s="441"/>
      <c r="BI4836" s="441"/>
      <c r="BJ4836" s="441"/>
      <c r="BK4836" s="441"/>
    </row>
    <row r="4837" spans="1:63" x14ac:dyDescent="0.25">
      <c r="A4837" s="443"/>
      <c r="B4837" s="438"/>
      <c r="C4837" s="441"/>
      <c r="D4837" s="441"/>
      <c r="E4837" s="441"/>
      <c r="I4837" s="442"/>
      <c r="Q4837" s="443"/>
      <c r="S4837" s="443"/>
      <c r="T4837" s="441"/>
      <c r="U4837" s="444"/>
      <c r="V4837" s="438"/>
      <c r="W4837" s="443"/>
      <c r="X4837" s="443"/>
      <c r="Y4837" s="441"/>
      <c r="Z4837" s="445"/>
      <c r="AA4837" s="441"/>
      <c r="AB4837" s="443"/>
      <c r="AC4837" s="441"/>
      <c r="AD4837" s="444"/>
      <c r="AG4837" s="441"/>
      <c r="AH4837" s="441"/>
      <c r="AI4837" s="443"/>
      <c r="AL4837" s="441"/>
      <c r="AN4837" s="441"/>
      <c r="AO4837" s="443"/>
      <c r="AP4837" s="441"/>
      <c r="AQ4837" s="441"/>
      <c r="AR4837" s="441"/>
      <c r="AS4837" s="441"/>
      <c r="AT4837" s="441"/>
      <c r="AU4837" s="441"/>
      <c r="AV4837" s="443"/>
      <c r="AW4837" s="442"/>
      <c r="AY4837" s="441"/>
      <c r="BC4837" s="441"/>
      <c r="BD4837" s="441"/>
      <c r="BE4837" s="441"/>
      <c r="BF4837" s="441"/>
      <c r="BG4837" s="441"/>
      <c r="BH4837" s="441"/>
      <c r="BI4837" s="441"/>
      <c r="BJ4837" s="441"/>
      <c r="BK4837" s="441"/>
    </row>
    <row r="4838" spans="1:63" x14ac:dyDescent="0.25">
      <c r="A4838" s="443"/>
      <c r="B4838" s="438"/>
      <c r="C4838" s="441"/>
      <c r="D4838" s="441"/>
      <c r="E4838" s="441"/>
      <c r="I4838" s="442"/>
      <c r="Q4838" s="443"/>
      <c r="S4838" s="443"/>
      <c r="T4838" s="441"/>
      <c r="U4838" s="444"/>
      <c r="V4838" s="438"/>
      <c r="W4838" s="443"/>
      <c r="X4838" s="443"/>
      <c r="Y4838" s="441"/>
      <c r="Z4838" s="445"/>
      <c r="AA4838" s="441"/>
      <c r="AB4838" s="443"/>
      <c r="AC4838" s="441"/>
      <c r="AD4838" s="444"/>
      <c r="AG4838" s="441"/>
      <c r="AH4838" s="441"/>
      <c r="AI4838" s="443"/>
      <c r="AL4838" s="441"/>
      <c r="AN4838" s="441"/>
      <c r="AO4838" s="443"/>
      <c r="AP4838" s="441"/>
      <c r="AQ4838" s="441"/>
      <c r="AR4838" s="441"/>
      <c r="AS4838" s="441"/>
      <c r="AT4838" s="441"/>
      <c r="AU4838" s="441"/>
      <c r="AV4838" s="443"/>
      <c r="AW4838" s="442"/>
      <c r="AY4838" s="441"/>
      <c r="BC4838" s="441"/>
      <c r="BD4838" s="441"/>
      <c r="BE4838" s="441"/>
      <c r="BF4838" s="441"/>
      <c r="BG4838" s="441"/>
      <c r="BH4838" s="441"/>
      <c r="BI4838" s="441"/>
      <c r="BJ4838" s="441"/>
      <c r="BK4838" s="441"/>
    </row>
    <row r="4839" spans="1:63" x14ac:dyDescent="0.25">
      <c r="A4839" s="443"/>
      <c r="B4839" s="438"/>
      <c r="C4839" s="441"/>
      <c r="D4839" s="441"/>
      <c r="E4839" s="441"/>
      <c r="I4839" s="442"/>
      <c r="Q4839" s="443"/>
      <c r="S4839" s="443"/>
      <c r="T4839" s="441"/>
      <c r="U4839" s="444"/>
      <c r="V4839" s="438"/>
      <c r="W4839" s="443"/>
      <c r="X4839" s="443"/>
      <c r="Y4839" s="441"/>
      <c r="Z4839" s="445"/>
      <c r="AA4839" s="441"/>
      <c r="AB4839" s="443"/>
      <c r="AC4839" s="441"/>
      <c r="AD4839" s="444"/>
      <c r="AG4839" s="441"/>
      <c r="AH4839" s="441"/>
      <c r="AI4839" s="443"/>
      <c r="AL4839" s="441"/>
      <c r="AN4839" s="441"/>
      <c r="AO4839" s="443"/>
      <c r="AP4839" s="441"/>
      <c r="AQ4839" s="441"/>
      <c r="AR4839" s="441"/>
      <c r="AS4839" s="441"/>
      <c r="AT4839" s="441"/>
      <c r="AU4839" s="441"/>
      <c r="AV4839" s="443"/>
      <c r="AW4839" s="442"/>
      <c r="AY4839" s="441"/>
      <c r="BC4839" s="441"/>
      <c r="BD4839" s="441"/>
      <c r="BE4839" s="441"/>
      <c r="BF4839" s="441"/>
      <c r="BG4839" s="441"/>
      <c r="BH4839" s="441"/>
      <c r="BI4839" s="441"/>
      <c r="BJ4839" s="441"/>
      <c r="BK4839" s="441"/>
    </row>
    <row r="4840" spans="1:63" x14ac:dyDescent="0.25">
      <c r="A4840" s="443"/>
      <c r="B4840" s="438"/>
      <c r="C4840" s="441"/>
      <c r="D4840" s="441"/>
      <c r="E4840" s="441"/>
      <c r="I4840" s="442"/>
      <c r="Q4840" s="443"/>
      <c r="S4840" s="443"/>
      <c r="T4840" s="441"/>
      <c r="U4840" s="444"/>
      <c r="V4840" s="438"/>
      <c r="W4840" s="443"/>
      <c r="X4840" s="443"/>
      <c r="Y4840" s="441"/>
      <c r="Z4840" s="445"/>
      <c r="AA4840" s="441"/>
      <c r="AB4840" s="443"/>
      <c r="AC4840" s="441"/>
      <c r="AD4840" s="444"/>
      <c r="AG4840" s="441"/>
      <c r="AH4840" s="441"/>
      <c r="AI4840" s="443"/>
      <c r="AL4840" s="441"/>
      <c r="AN4840" s="441"/>
      <c r="AO4840" s="443"/>
      <c r="AP4840" s="441"/>
      <c r="AQ4840" s="441"/>
      <c r="AR4840" s="441"/>
      <c r="AS4840" s="441"/>
      <c r="AT4840" s="441"/>
      <c r="AU4840" s="441"/>
      <c r="AV4840" s="443"/>
      <c r="AW4840" s="442"/>
      <c r="AY4840" s="441"/>
      <c r="BC4840" s="441"/>
      <c r="BD4840" s="441"/>
      <c r="BE4840" s="441"/>
      <c r="BF4840" s="441"/>
      <c r="BG4840" s="441"/>
      <c r="BH4840" s="441"/>
      <c r="BI4840" s="441"/>
      <c r="BJ4840" s="441"/>
      <c r="BK4840" s="441"/>
    </row>
    <row r="4841" spans="1:63" x14ac:dyDescent="0.25">
      <c r="A4841" s="443"/>
      <c r="B4841" s="438"/>
      <c r="C4841" s="441"/>
      <c r="D4841" s="441"/>
      <c r="E4841" s="441"/>
      <c r="I4841" s="442"/>
      <c r="Q4841" s="443"/>
      <c r="S4841" s="443"/>
      <c r="T4841" s="441"/>
      <c r="U4841" s="444"/>
      <c r="V4841" s="438"/>
      <c r="W4841" s="443"/>
      <c r="X4841" s="443"/>
      <c r="Y4841" s="441"/>
      <c r="Z4841" s="445"/>
      <c r="AA4841" s="441"/>
      <c r="AB4841" s="443"/>
      <c r="AC4841" s="441"/>
      <c r="AD4841" s="444"/>
      <c r="AG4841" s="441"/>
      <c r="AH4841" s="441"/>
      <c r="AI4841" s="443"/>
      <c r="AL4841" s="441"/>
      <c r="AN4841" s="441"/>
      <c r="AO4841" s="443"/>
      <c r="AP4841" s="441"/>
      <c r="AQ4841" s="441"/>
      <c r="AR4841" s="441"/>
      <c r="AS4841" s="441"/>
      <c r="AT4841" s="441"/>
      <c r="AU4841" s="441"/>
      <c r="AV4841" s="443"/>
      <c r="AW4841" s="442"/>
      <c r="AY4841" s="441"/>
      <c r="BC4841" s="441"/>
      <c r="BD4841" s="441"/>
      <c r="BE4841" s="441"/>
      <c r="BF4841" s="441"/>
      <c r="BG4841" s="441"/>
      <c r="BH4841" s="441"/>
      <c r="BI4841" s="441"/>
      <c r="BJ4841" s="441"/>
      <c r="BK4841" s="441"/>
    </row>
    <row r="4842" spans="1:63" x14ac:dyDescent="0.25">
      <c r="A4842" s="443"/>
      <c r="B4842" s="438"/>
      <c r="C4842" s="441"/>
      <c r="D4842" s="441"/>
      <c r="E4842" s="441"/>
      <c r="I4842" s="442"/>
      <c r="Q4842" s="443"/>
      <c r="S4842" s="443"/>
      <c r="T4842" s="441"/>
      <c r="U4842" s="444"/>
      <c r="V4842" s="438"/>
      <c r="W4842" s="443"/>
      <c r="X4842" s="443"/>
      <c r="Y4842" s="441"/>
      <c r="Z4842" s="445"/>
      <c r="AA4842" s="441"/>
      <c r="AB4842" s="443"/>
      <c r="AC4842" s="441"/>
      <c r="AD4842" s="444"/>
      <c r="AG4842" s="441"/>
      <c r="AH4842" s="441"/>
      <c r="AI4842" s="443"/>
      <c r="AL4842" s="441"/>
      <c r="AN4842" s="441"/>
      <c r="AO4842" s="443"/>
      <c r="AP4842" s="441"/>
      <c r="AQ4842" s="441"/>
      <c r="AR4842" s="441"/>
      <c r="AS4842" s="441"/>
      <c r="AT4842" s="441"/>
      <c r="AU4842" s="441"/>
      <c r="AV4842" s="443"/>
      <c r="AW4842" s="442"/>
      <c r="AY4842" s="441"/>
      <c r="BC4842" s="441"/>
      <c r="BD4842" s="441"/>
      <c r="BE4842" s="441"/>
      <c r="BF4842" s="441"/>
      <c r="BG4842" s="441"/>
      <c r="BH4842" s="441"/>
      <c r="BI4842" s="441"/>
      <c r="BJ4842" s="441"/>
      <c r="BK4842" s="441"/>
    </row>
    <row r="4843" spans="1:63" x14ac:dyDescent="0.25">
      <c r="A4843" s="443"/>
      <c r="B4843" s="438"/>
      <c r="C4843" s="441"/>
      <c r="D4843" s="441"/>
      <c r="E4843" s="441"/>
      <c r="I4843" s="442"/>
      <c r="Q4843" s="443"/>
      <c r="S4843" s="443"/>
      <c r="T4843" s="441"/>
      <c r="U4843" s="444"/>
      <c r="V4843" s="438"/>
      <c r="W4843" s="443"/>
      <c r="X4843" s="443"/>
      <c r="Y4843" s="441"/>
      <c r="Z4843" s="445"/>
      <c r="AA4843" s="441"/>
      <c r="AB4843" s="443"/>
      <c r="AC4843" s="441"/>
      <c r="AD4843" s="444"/>
      <c r="AG4843" s="441"/>
      <c r="AH4843" s="441"/>
      <c r="AI4843" s="443"/>
      <c r="AL4843" s="441"/>
      <c r="AN4843" s="441"/>
      <c r="AO4843" s="443"/>
      <c r="AP4843" s="441"/>
      <c r="AQ4843" s="441"/>
      <c r="AR4843" s="441"/>
      <c r="AS4843" s="441"/>
      <c r="AT4843" s="441"/>
      <c r="AU4843" s="441"/>
      <c r="AV4843" s="443"/>
      <c r="AW4843" s="442"/>
      <c r="AY4843" s="441"/>
      <c r="BC4843" s="441"/>
      <c r="BD4843" s="441"/>
      <c r="BE4843" s="441"/>
      <c r="BF4843" s="441"/>
      <c r="BG4843" s="441"/>
      <c r="BH4843" s="441"/>
      <c r="BI4843" s="441"/>
      <c r="BJ4843" s="441"/>
      <c r="BK4843" s="441"/>
    </row>
    <row r="4844" spans="1:63" x14ac:dyDescent="0.25">
      <c r="A4844" s="443"/>
      <c r="B4844" s="438"/>
      <c r="C4844" s="441"/>
      <c r="D4844" s="441"/>
      <c r="E4844" s="441"/>
      <c r="I4844" s="442"/>
      <c r="Q4844" s="443"/>
      <c r="S4844" s="443"/>
      <c r="T4844" s="441"/>
      <c r="U4844" s="444"/>
      <c r="V4844" s="438"/>
      <c r="W4844" s="443"/>
      <c r="X4844" s="443"/>
      <c r="Y4844" s="441"/>
      <c r="Z4844" s="445"/>
      <c r="AA4844" s="441"/>
      <c r="AB4844" s="443"/>
      <c r="AC4844" s="441"/>
      <c r="AD4844" s="444"/>
      <c r="AG4844" s="441"/>
      <c r="AH4844" s="441"/>
      <c r="AI4844" s="443"/>
      <c r="AL4844" s="441"/>
      <c r="AN4844" s="441"/>
      <c r="AO4844" s="443"/>
      <c r="AP4844" s="441"/>
      <c r="AQ4844" s="441"/>
      <c r="AR4844" s="441"/>
      <c r="AS4844" s="441"/>
      <c r="AT4844" s="441"/>
      <c r="AU4844" s="441"/>
      <c r="AV4844" s="443"/>
      <c r="AW4844" s="442"/>
      <c r="AY4844" s="441"/>
      <c r="BC4844" s="441"/>
      <c r="BD4844" s="441"/>
      <c r="BE4844" s="441"/>
      <c r="BF4844" s="441"/>
      <c r="BG4844" s="441"/>
      <c r="BH4844" s="441"/>
      <c r="BI4844" s="441"/>
      <c r="BJ4844" s="441"/>
      <c r="BK4844" s="441"/>
    </row>
    <row r="4845" spans="1:63" x14ac:dyDescent="0.25">
      <c r="A4845" s="443"/>
      <c r="B4845" s="438"/>
      <c r="C4845" s="441"/>
      <c r="D4845" s="441"/>
      <c r="E4845" s="441"/>
      <c r="I4845" s="442"/>
      <c r="Q4845" s="443"/>
      <c r="S4845" s="443"/>
      <c r="T4845" s="441"/>
      <c r="U4845" s="444"/>
      <c r="V4845" s="438"/>
      <c r="W4845" s="443"/>
      <c r="X4845" s="443"/>
      <c r="Y4845" s="441"/>
      <c r="Z4845" s="445"/>
      <c r="AA4845" s="441"/>
      <c r="AB4845" s="443"/>
      <c r="AC4845" s="441"/>
      <c r="AD4845" s="444"/>
      <c r="AG4845" s="441"/>
      <c r="AH4845" s="441"/>
      <c r="AI4845" s="443"/>
      <c r="AL4845" s="441"/>
      <c r="AN4845" s="441"/>
      <c r="AO4845" s="443"/>
      <c r="AP4845" s="441"/>
      <c r="AQ4845" s="441"/>
      <c r="AR4845" s="441"/>
      <c r="AS4845" s="441"/>
      <c r="AT4845" s="441"/>
      <c r="AU4845" s="441"/>
      <c r="AV4845" s="443"/>
      <c r="AW4845" s="442"/>
      <c r="AY4845" s="441"/>
      <c r="BC4845" s="441"/>
      <c r="BD4845" s="441"/>
      <c r="BE4845" s="441"/>
      <c r="BF4845" s="441"/>
      <c r="BG4845" s="441"/>
      <c r="BH4845" s="441"/>
      <c r="BI4845" s="441"/>
      <c r="BJ4845" s="441"/>
      <c r="BK4845" s="441"/>
    </row>
    <row r="4846" spans="1:63" x14ac:dyDescent="0.25">
      <c r="A4846" s="443"/>
      <c r="B4846" s="438"/>
      <c r="C4846" s="441"/>
      <c r="D4846" s="441"/>
      <c r="E4846" s="441"/>
      <c r="I4846" s="442"/>
      <c r="Q4846" s="443"/>
      <c r="S4846" s="443"/>
      <c r="T4846" s="441"/>
      <c r="U4846" s="444"/>
      <c r="V4846" s="438"/>
      <c r="W4846" s="443"/>
      <c r="X4846" s="443"/>
      <c r="Y4846" s="441"/>
      <c r="Z4846" s="445"/>
      <c r="AA4846" s="441"/>
      <c r="AB4846" s="443"/>
      <c r="AC4846" s="441"/>
      <c r="AD4846" s="444"/>
      <c r="AG4846" s="441"/>
      <c r="AH4846" s="441"/>
      <c r="AI4846" s="443"/>
      <c r="AL4846" s="441"/>
      <c r="AN4846" s="441"/>
      <c r="AO4846" s="443"/>
      <c r="AP4846" s="441"/>
      <c r="AQ4846" s="441"/>
      <c r="AR4846" s="441"/>
      <c r="AS4846" s="441"/>
      <c r="AT4846" s="441"/>
      <c r="AU4846" s="441"/>
      <c r="AV4846" s="443"/>
      <c r="AW4846" s="442"/>
      <c r="AY4846" s="441"/>
      <c r="BC4846" s="441"/>
      <c r="BD4846" s="441"/>
      <c r="BE4846" s="441"/>
      <c r="BF4846" s="441"/>
      <c r="BG4846" s="441"/>
      <c r="BH4846" s="441"/>
      <c r="BI4846" s="441"/>
      <c r="BJ4846" s="441"/>
      <c r="BK4846" s="441"/>
    </row>
    <row r="4847" spans="1:63" x14ac:dyDescent="0.25">
      <c r="A4847" s="443"/>
      <c r="B4847" s="438"/>
      <c r="C4847" s="441"/>
      <c r="D4847" s="441"/>
      <c r="E4847" s="441"/>
      <c r="I4847" s="442"/>
      <c r="Q4847" s="443"/>
      <c r="S4847" s="443"/>
      <c r="T4847" s="441"/>
      <c r="U4847" s="444"/>
      <c r="V4847" s="438"/>
      <c r="W4847" s="443"/>
      <c r="X4847" s="443"/>
      <c r="Y4847" s="441"/>
      <c r="Z4847" s="445"/>
      <c r="AA4847" s="441"/>
      <c r="AB4847" s="443"/>
      <c r="AC4847" s="441"/>
      <c r="AD4847" s="444"/>
      <c r="AG4847" s="441"/>
      <c r="AH4847" s="441"/>
      <c r="AI4847" s="443"/>
      <c r="AL4847" s="441"/>
      <c r="AN4847" s="441"/>
      <c r="AO4847" s="443"/>
      <c r="AP4847" s="441"/>
      <c r="AQ4847" s="441"/>
      <c r="AR4847" s="441"/>
      <c r="AS4847" s="441"/>
      <c r="AT4847" s="441"/>
      <c r="AU4847" s="441"/>
      <c r="AV4847" s="443"/>
      <c r="AW4847" s="442"/>
      <c r="AY4847" s="441"/>
      <c r="BC4847" s="441"/>
      <c r="BD4847" s="441"/>
      <c r="BE4847" s="441"/>
      <c r="BF4847" s="441"/>
      <c r="BG4847" s="441"/>
      <c r="BH4847" s="441"/>
      <c r="BI4847" s="441"/>
      <c r="BJ4847" s="441"/>
      <c r="BK4847" s="441"/>
    </row>
    <row r="4848" spans="1:63" x14ac:dyDescent="0.25">
      <c r="A4848" s="443"/>
      <c r="B4848" s="438"/>
      <c r="C4848" s="441"/>
      <c r="D4848" s="441"/>
      <c r="E4848" s="441"/>
      <c r="I4848" s="442"/>
      <c r="Q4848" s="443"/>
      <c r="S4848" s="443"/>
      <c r="T4848" s="441"/>
      <c r="U4848" s="444"/>
      <c r="V4848" s="438"/>
      <c r="W4848" s="443"/>
      <c r="X4848" s="443"/>
      <c r="Y4848" s="441"/>
      <c r="Z4848" s="445"/>
      <c r="AA4848" s="441"/>
      <c r="AB4848" s="443"/>
      <c r="AC4848" s="441"/>
      <c r="AD4848" s="444"/>
      <c r="AG4848" s="441"/>
      <c r="AH4848" s="441"/>
      <c r="AI4848" s="443"/>
      <c r="AL4848" s="441"/>
      <c r="AN4848" s="441"/>
      <c r="AO4848" s="443"/>
      <c r="AP4848" s="441"/>
      <c r="AQ4848" s="441"/>
      <c r="AR4848" s="441"/>
      <c r="AS4848" s="441"/>
      <c r="AT4848" s="441"/>
      <c r="AU4848" s="441"/>
      <c r="AV4848" s="443"/>
      <c r="AW4848" s="442"/>
      <c r="AY4848" s="441"/>
      <c r="BC4848" s="441"/>
      <c r="BD4848" s="441"/>
      <c r="BE4848" s="441"/>
      <c r="BF4848" s="441"/>
      <c r="BG4848" s="441"/>
      <c r="BH4848" s="441"/>
      <c r="BI4848" s="441"/>
      <c r="BJ4848" s="441"/>
      <c r="BK4848" s="441"/>
    </row>
    <row r="4849" spans="1:63" x14ac:dyDescent="0.25">
      <c r="A4849" s="443"/>
      <c r="B4849" s="438"/>
      <c r="C4849" s="441"/>
      <c r="D4849" s="441"/>
      <c r="E4849" s="441"/>
      <c r="I4849" s="442"/>
      <c r="Q4849" s="443"/>
      <c r="S4849" s="443"/>
      <c r="T4849" s="441"/>
      <c r="U4849" s="444"/>
      <c r="V4849" s="438"/>
      <c r="W4849" s="443"/>
      <c r="X4849" s="443"/>
      <c r="Y4849" s="441"/>
      <c r="Z4849" s="445"/>
      <c r="AA4849" s="441"/>
      <c r="AB4849" s="443"/>
      <c r="AC4849" s="441"/>
      <c r="AD4849" s="444"/>
      <c r="AG4849" s="441"/>
      <c r="AH4849" s="441"/>
      <c r="AI4849" s="443"/>
      <c r="AL4849" s="441"/>
      <c r="AN4849" s="441"/>
      <c r="AO4849" s="443"/>
      <c r="AP4849" s="441"/>
      <c r="AQ4849" s="441"/>
      <c r="AR4849" s="441"/>
      <c r="AS4849" s="441"/>
      <c r="AT4849" s="441"/>
      <c r="AU4849" s="441"/>
      <c r="AV4849" s="443"/>
      <c r="AW4849" s="442"/>
      <c r="AY4849" s="441"/>
      <c r="BC4849" s="441"/>
      <c r="BD4849" s="441"/>
      <c r="BE4849" s="441"/>
      <c r="BF4849" s="441"/>
      <c r="BG4849" s="441"/>
      <c r="BH4849" s="441"/>
      <c r="BI4849" s="441"/>
      <c r="BJ4849" s="441"/>
      <c r="BK4849" s="441"/>
    </row>
    <row r="4850" spans="1:63" x14ac:dyDescent="0.25">
      <c r="A4850" s="443"/>
      <c r="B4850" s="438"/>
      <c r="C4850" s="441"/>
      <c r="D4850" s="441"/>
      <c r="E4850" s="441"/>
      <c r="I4850" s="442"/>
      <c r="Q4850" s="443"/>
      <c r="S4850" s="443"/>
      <c r="T4850" s="441"/>
      <c r="U4850" s="444"/>
      <c r="V4850" s="438"/>
      <c r="W4850" s="443"/>
      <c r="X4850" s="443"/>
      <c r="Y4850" s="441"/>
      <c r="Z4850" s="445"/>
      <c r="AA4850" s="441"/>
      <c r="AB4850" s="443"/>
      <c r="AC4850" s="441"/>
      <c r="AD4850" s="444"/>
      <c r="AG4850" s="441"/>
      <c r="AH4850" s="441"/>
      <c r="AI4850" s="443"/>
      <c r="AL4850" s="441"/>
      <c r="AN4850" s="441"/>
      <c r="AO4850" s="443"/>
      <c r="AP4850" s="441"/>
      <c r="AQ4850" s="441"/>
      <c r="AR4850" s="441"/>
      <c r="AS4850" s="441"/>
      <c r="AT4850" s="441"/>
      <c r="AU4850" s="441"/>
      <c r="AV4850" s="443"/>
      <c r="AW4850" s="442"/>
      <c r="AY4850" s="441"/>
      <c r="BC4850" s="441"/>
      <c r="BD4850" s="441"/>
      <c r="BE4850" s="441"/>
      <c r="BF4850" s="441"/>
      <c r="BG4850" s="441"/>
      <c r="BH4850" s="441"/>
      <c r="BI4850" s="441"/>
      <c r="BJ4850" s="441"/>
      <c r="BK4850" s="441"/>
    </row>
    <row r="4851" spans="1:63" x14ac:dyDescent="0.25">
      <c r="A4851" s="443"/>
      <c r="B4851" s="438"/>
      <c r="C4851" s="441"/>
      <c r="D4851" s="441"/>
      <c r="E4851" s="441"/>
      <c r="I4851" s="442"/>
      <c r="Q4851" s="443"/>
      <c r="S4851" s="443"/>
      <c r="T4851" s="441"/>
      <c r="U4851" s="444"/>
      <c r="V4851" s="438"/>
      <c r="W4851" s="443"/>
      <c r="X4851" s="443"/>
      <c r="Y4851" s="441"/>
      <c r="Z4851" s="445"/>
      <c r="AA4851" s="441"/>
      <c r="AB4851" s="443"/>
      <c r="AC4851" s="441"/>
      <c r="AD4851" s="444"/>
      <c r="AG4851" s="441"/>
      <c r="AH4851" s="441"/>
      <c r="AI4851" s="443"/>
      <c r="AL4851" s="441"/>
      <c r="AN4851" s="441"/>
      <c r="AO4851" s="443"/>
      <c r="AP4851" s="441"/>
      <c r="AQ4851" s="441"/>
      <c r="AR4851" s="441"/>
      <c r="AS4851" s="441"/>
      <c r="AT4851" s="441"/>
      <c r="AU4851" s="441"/>
      <c r="AV4851" s="443"/>
      <c r="AW4851" s="442"/>
      <c r="AY4851" s="441"/>
      <c r="BC4851" s="441"/>
      <c r="BD4851" s="441"/>
      <c r="BE4851" s="441"/>
      <c r="BF4851" s="441"/>
      <c r="BG4851" s="441"/>
      <c r="BH4851" s="441"/>
      <c r="BI4851" s="441"/>
      <c r="BJ4851" s="441"/>
      <c r="BK4851" s="441"/>
    </row>
    <row r="4852" spans="1:63" x14ac:dyDescent="0.25">
      <c r="A4852" s="443"/>
      <c r="B4852" s="438"/>
      <c r="C4852" s="441"/>
      <c r="D4852" s="441"/>
      <c r="E4852" s="441"/>
      <c r="I4852" s="442"/>
      <c r="Q4852" s="443"/>
      <c r="S4852" s="443"/>
      <c r="T4852" s="441"/>
      <c r="U4852" s="444"/>
      <c r="V4852" s="438"/>
      <c r="W4852" s="443"/>
      <c r="X4852" s="443"/>
      <c r="Y4852" s="441"/>
      <c r="Z4852" s="445"/>
      <c r="AA4852" s="441"/>
      <c r="AB4852" s="443"/>
      <c r="AC4852" s="441"/>
      <c r="AD4852" s="444"/>
      <c r="AG4852" s="441"/>
      <c r="AH4852" s="441"/>
      <c r="AI4852" s="443"/>
      <c r="AL4852" s="441"/>
      <c r="AN4852" s="441"/>
      <c r="AO4852" s="443"/>
      <c r="AP4852" s="441"/>
      <c r="AQ4852" s="441"/>
      <c r="AR4852" s="441"/>
      <c r="AS4852" s="441"/>
      <c r="AT4852" s="441"/>
      <c r="AU4852" s="441"/>
      <c r="AV4852" s="443"/>
      <c r="AW4852" s="442"/>
      <c r="AY4852" s="441"/>
      <c r="BC4852" s="441"/>
      <c r="BD4852" s="441"/>
      <c r="BE4852" s="441"/>
      <c r="BF4852" s="441"/>
      <c r="BG4852" s="441"/>
      <c r="BH4852" s="441"/>
      <c r="BI4852" s="441"/>
      <c r="BJ4852" s="441"/>
      <c r="BK4852" s="441"/>
    </row>
    <row r="4853" spans="1:63" x14ac:dyDescent="0.25">
      <c r="A4853" s="443"/>
      <c r="B4853" s="438"/>
      <c r="C4853" s="441"/>
      <c r="D4853" s="441"/>
      <c r="E4853" s="441"/>
      <c r="I4853" s="442"/>
      <c r="Q4853" s="443"/>
      <c r="S4853" s="443"/>
      <c r="T4853" s="441"/>
      <c r="U4853" s="444"/>
      <c r="V4853" s="438"/>
      <c r="W4853" s="443"/>
      <c r="X4853" s="443"/>
      <c r="Y4853" s="441"/>
      <c r="Z4853" s="445"/>
      <c r="AA4853" s="441"/>
      <c r="AB4853" s="443"/>
      <c r="AC4853" s="441"/>
      <c r="AD4853" s="444"/>
      <c r="AG4853" s="441"/>
      <c r="AH4853" s="441"/>
      <c r="AI4853" s="443"/>
      <c r="AL4853" s="441"/>
      <c r="AN4853" s="441"/>
      <c r="AO4853" s="443"/>
      <c r="AP4853" s="441"/>
      <c r="AQ4853" s="441"/>
      <c r="AR4853" s="441"/>
      <c r="AS4853" s="441"/>
      <c r="AT4853" s="441"/>
      <c r="AU4853" s="441"/>
      <c r="AV4853" s="443"/>
      <c r="AW4853" s="442"/>
      <c r="AY4853" s="441"/>
      <c r="BC4853" s="441"/>
      <c r="BD4853" s="441"/>
      <c r="BE4853" s="441"/>
      <c r="BF4853" s="441"/>
      <c r="BG4853" s="441"/>
      <c r="BH4853" s="441"/>
      <c r="BI4853" s="441"/>
      <c r="BJ4853" s="441"/>
      <c r="BK4853" s="441"/>
    </row>
    <row r="4854" spans="1:63" x14ac:dyDescent="0.25">
      <c r="A4854" s="443"/>
      <c r="B4854" s="438"/>
      <c r="C4854" s="441"/>
      <c r="D4854" s="441"/>
      <c r="E4854" s="441"/>
      <c r="I4854" s="442"/>
      <c r="Q4854" s="443"/>
      <c r="S4854" s="443"/>
      <c r="T4854" s="441"/>
      <c r="U4854" s="444"/>
      <c r="V4854" s="438"/>
      <c r="W4854" s="443"/>
      <c r="X4854" s="443"/>
      <c r="Y4854" s="441"/>
      <c r="Z4854" s="445"/>
      <c r="AA4854" s="441"/>
      <c r="AB4854" s="443"/>
      <c r="AC4854" s="441"/>
      <c r="AD4854" s="444"/>
      <c r="AG4854" s="441"/>
      <c r="AH4854" s="441"/>
      <c r="AI4854" s="443"/>
      <c r="AL4854" s="441"/>
      <c r="AN4854" s="441"/>
      <c r="AO4854" s="443"/>
      <c r="AP4854" s="441"/>
      <c r="AQ4854" s="441"/>
      <c r="AR4854" s="441"/>
      <c r="AS4854" s="441"/>
      <c r="AT4854" s="441"/>
      <c r="AU4854" s="441"/>
      <c r="AV4854" s="443"/>
      <c r="AW4854" s="442"/>
      <c r="AY4854" s="441"/>
      <c r="BC4854" s="441"/>
      <c r="BD4854" s="441"/>
      <c r="BE4854" s="441"/>
      <c r="BF4854" s="441"/>
      <c r="BG4854" s="441"/>
      <c r="BH4854" s="441"/>
      <c r="BI4854" s="441"/>
      <c r="BJ4854" s="441"/>
      <c r="BK4854" s="441"/>
    </row>
    <row r="4855" spans="1:63" x14ac:dyDescent="0.25">
      <c r="A4855" s="443"/>
      <c r="B4855" s="438"/>
      <c r="C4855" s="441"/>
      <c r="D4855" s="441"/>
      <c r="E4855" s="441"/>
      <c r="I4855" s="442"/>
      <c r="Q4855" s="443"/>
      <c r="S4855" s="443"/>
      <c r="T4855" s="441"/>
      <c r="U4855" s="444"/>
      <c r="V4855" s="438"/>
      <c r="W4855" s="443"/>
      <c r="X4855" s="443"/>
      <c r="Y4855" s="441"/>
      <c r="Z4855" s="445"/>
      <c r="AA4855" s="441"/>
      <c r="AB4855" s="443"/>
      <c r="AC4855" s="441"/>
      <c r="AD4855" s="444"/>
      <c r="AG4855" s="441"/>
      <c r="AH4855" s="441"/>
      <c r="AI4855" s="443"/>
      <c r="AL4855" s="441"/>
      <c r="AN4855" s="441"/>
      <c r="AO4855" s="443"/>
      <c r="AP4855" s="441"/>
      <c r="AQ4855" s="441"/>
      <c r="AR4855" s="441"/>
      <c r="AS4855" s="441"/>
      <c r="AT4855" s="441"/>
      <c r="AU4855" s="441"/>
      <c r="AV4855" s="443"/>
      <c r="AW4855" s="442"/>
      <c r="AY4855" s="441"/>
      <c r="BC4855" s="441"/>
      <c r="BD4855" s="441"/>
      <c r="BE4855" s="441"/>
      <c r="BF4855" s="441"/>
      <c r="BG4855" s="441"/>
      <c r="BH4855" s="441"/>
      <c r="BI4855" s="441"/>
      <c r="BJ4855" s="441"/>
      <c r="BK4855" s="441"/>
    </row>
    <row r="4856" spans="1:63" x14ac:dyDescent="0.25">
      <c r="A4856" s="443"/>
      <c r="B4856" s="438"/>
      <c r="C4856" s="441"/>
      <c r="D4856" s="441"/>
      <c r="E4856" s="441"/>
      <c r="I4856" s="442"/>
      <c r="Q4856" s="443"/>
      <c r="S4856" s="443"/>
      <c r="T4856" s="441"/>
      <c r="U4856" s="444"/>
      <c r="V4856" s="438"/>
      <c r="W4856" s="443"/>
      <c r="X4856" s="443"/>
      <c r="Y4856" s="441"/>
      <c r="Z4856" s="445"/>
      <c r="AA4856" s="441"/>
      <c r="AB4856" s="443"/>
      <c r="AC4856" s="441"/>
      <c r="AD4856" s="444"/>
      <c r="AG4856" s="441"/>
      <c r="AH4856" s="441"/>
      <c r="AI4856" s="443"/>
      <c r="AL4856" s="441"/>
      <c r="AN4856" s="441"/>
      <c r="AO4856" s="443"/>
      <c r="AP4856" s="441"/>
      <c r="AQ4856" s="441"/>
      <c r="AR4856" s="441"/>
      <c r="AS4856" s="441"/>
      <c r="AT4856" s="441"/>
      <c r="AU4856" s="441"/>
      <c r="AV4856" s="443"/>
      <c r="AW4856" s="442"/>
      <c r="AY4856" s="441"/>
      <c r="BC4856" s="441"/>
      <c r="BD4856" s="441"/>
      <c r="BE4856" s="441"/>
      <c r="BF4856" s="441"/>
      <c r="BG4856" s="441"/>
      <c r="BH4856" s="441"/>
      <c r="BI4856" s="441"/>
      <c r="BJ4856" s="441"/>
      <c r="BK4856" s="441"/>
    </row>
    <row r="4857" spans="1:63" x14ac:dyDescent="0.25">
      <c r="A4857" s="443"/>
      <c r="B4857" s="438"/>
      <c r="C4857" s="441"/>
      <c r="D4857" s="441"/>
      <c r="E4857" s="441"/>
      <c r="I4857" s="442"/>
      <c r="Q4857" s="443"/>
      <c r="S4857" s="443"/>
      <c r="T4857" s="441"/>
      <c r="U4857" s="444"/>
      <c r="V4857" s="438"/>
      <c r="W4857" s="443"/>
      <c r="X4857" s="443"/>
      <c r="Y4857" s="441"/>
      <c r="Z4857" s="445"/>
      <c r="AA4857" s="441"/>
      <c r="AB4857" s="443"/>
      <c r="AC4857" s="441"/>
      <c r="AD4857" s="444"/>
      <c r="AG4857" s="441"/>
      <c r="AH4857" s="441"/>
      <c r="AI4857" s="443"/>
      <c r="AL4857" s="441"/>
      <c r="AN4857" s="441"/>
      <c r="AO4857" s="443"/>
      <c r="AP4857" s="441"/>
      <c r="AQ4857" s="441"/>
      <c r="AR4857" s="441"/>
      <c r="AS4857" s="441"/>
      <c r="AT4857" s="441"/>
      <c r="AU4857" s="441"/>
      <c r="AV4857" s="443"/>
      <c r="AW4857" s="442"/>
      <c r="AY4857" s="441"/>
      <c r="BC4857" s="441"/>
      <c r="BD4857" s="441"/>
      <c r="BE4857" s="441"/>
      <c r="BF4857" s="441"/>
      <c r="BG4857" s="441"/>
      <c r="BH4857" s="441"/>
      <c r="BI4857" s="441"/>
      <c r="BJ4857" s="441"/>
      <c r="BK4857" s="441"/>
    </row>
    <row r="4858" spans="1:63" x14ac:dyDescent="0.25">
      <c r="A4858" s="443"/>
      <c r="B4858" s="438"/>
      <c r="C4858" s="441"/>
      <c r="D4858" s="441"/>
      <c r="E4858" s="441"/>
      <c r="I4858" s="442"/>
      <c r="Q4858" s="443"/>
      <c r="S4858" s="443"/>
      <c r="T4858" s="441"/>
      <c r="U4858" s="444"/>
      <c r="V4858" s="438"/>
      <c r="W4858" s="443"/>
      <c r="X4858" s="443"/>
      <c r="Y4858" s="441"/>
      <c r="Z4858" s="445"/>
      <c r="AA4858" s="441"/>
      <c r="AB4858" s="443"/>
      <c r="AC4858" s="441"/>
      <c r="AD4858" s="444"/>
      <c r="AG4858" s="441"/>
      <c r="AH4858" s="441"/>
      <c r="AI4858" s="443"/>
      <c r="AL4858" s="441"/>
      <c r="AN4858" s="441"/>
      <c r="AO4858" s="443"/>
      <c r="AP4858" s="441"/>
      <c r="AQ4858" s="441"/>
      <c r="AR4858" s="441"/>
      <c r="AS4858" s="441"/>
      <c r="AT4858" s="441"/>
      <c r="AU4858" s="441"/>
      <c r="AV4858" s="443"/>
      <c r="AW4858" s="442"/>
      <c r="AY4858" s="441"/>
      <c r="BC4858" s="441"/>
      <c r="BD4858" s="441"/>
      <c r="BE4858" s="441"/>
      <c r="BF4858" s="441"/>
      <c r="BG4858" s="441"/>
      <c r="BH4858" s="441"/>
      <c r="BI4858" s="441"/>
      <c r="BJ4858" s="441"/>
      <c r="BK4858" s="441"/>
    </row>
    <row r="4859" spans="1:63" x14ac:dyDescent="0.25">
      <c r="A4859" s="443"/>
      <c r="B4859" s="438"/>
      <c r="C4859" s="441"/>
      <c r="D4859" s="441"/>
      <c r="E4859" s="441"/>
      <c r="I4859" s="442"/>
      <c r="Q4859" s="443"/>
      <c r="S4859" s="443"/>
      <c r="T4859" s="441"/>
      <c r="U4859" s="444"/>
      <c r="V4859" s="438"/>
      <c r="W4859" s="443"/>
      <c r="X4859" s="443"/>
      <c r="Y4859" s="441"/>
      <c r="Z4859" s="445"/>
      <c r="AA4859" s="441"/>
      <c r="AB4859" s="443"/>
      <c r="AC4859" s="441"/>
      <c r="AD4859" s="444"/>
      <c r="AG4859" s="441"/>
      <c r="AH4859" s="441"/>
      <c r="AI4859" s="443"/>
      <c r="AL4859" s="441"/>
      <c r="AN4859" s="441"/>
      <c r="AO4859" s="443"/>
      <c r="AP4859" s="441"/>
      <c r="AQ4859" s="441"/>
      <c r="AR4859" s="441"/>
      <c r="AS4859" s="441"/>
      <c r="AT4859" s="441"/>
      <c r="AU4859" s="441"/>
      <c r="AV4859" s="443"/>
      <c r="AW4859" s="442"/>
      <c r="AY4859" s="441"/>
      <c r="BC4859" s="441"/>
      <c r="BD4859" s="441"/>
      <c r="BE4859" s="441"/>
      <c r="BF4859" s="441"/>
      <c r="BG4859" s="441"/>
      <c r="BH4859" s="441"/>
      <c r="BI4859" s="441"/>
      <c r="BJ4859" s="441"/>
      <c r="BK4859" s="441"/>
    </row>
    <row r="4860" spans="1:63" x14ac:dyDescent="0.25">
      <c r="A4860" s="443"/>
      <c r="B4860" s="438"/>
      <c r="C4860" s="441"/>
      <c r="D4860" s="441"/>
      <c r="E4860" s="441"/>
      <c r="I4860" s="442"/>
      <c r="Q4860" s="443"/>
      <c r="S4860" s="443"/>
      <c r="T4860" s="441"/>
      <c r="U4860" s="444"/>
      <c r="V4860" s="438"/>
      <c r="W4860" s="443"/>
      <c r="X4860" s="443"/>
      <c r="Y4860" s="441"/>
      <c r="Z4860" s="445"/>
      <c r="AA4860" s="441"/>
      <c r="AB4860" s="443"/>
      <c r="AC4860" s="441"/>
      <c r="AD4860" s="444"/>
      <c r="AG4860" s="441"/>
      <c r="AH4860" s="441"/>
      <c r="AI4860" s="443"/>
      <c r="AL4860" s="441"/>
      <c r="AN4860" s="441"/>
      <c r="AO4860" s="443"/>
      <c r="AP4860" s="441"/>
      <c r="AQ4860" s="441"/>
      <c r="AR4860" s="441"/>
      <c r="AS4860" s="441"/>
      <c r="AT4860" s="441"/>
      <c r="AU4860" s="441"/>
      <c r="AV4860" s="443"/>
      <c r="AW4860" s="442"/>
      <c r="AY4860" s="441"/>
      <c r="BC4860" s="441"/>
      <c r="BD4860" s="441"/>
      <c r="BE4860" s="441"/>
      <c r="BF4860" s="441"/>
      <c r="BG4860" s="441"/>
      <c r="BH4860" s="441"/>
      <c r="BI4860" s="441"/>
      <c r="BJ4860" s="441"/>
      <c r="BK4860" s="441"/>
    </row>
    <row r="4861" spans="1:63" x14ac:dyDescent="0.25">
      <c r="A4861" s="443"/>
      <c r="B4861" s="438"/>
      <c r="C4861" s="441"/>
      <c r="D4861" s="441"/>
      <c r="E4861" s="441"/>
      <c r="I4861" s="442"/>
      <c r="Q4861" s="443"/>
      <c r="S4861" s="443"/>
      <c r="T4861" s="441"/>
      <c r="U4861" s="444"/>
      <c r="V4861" s="438"/>
      <c r="W4861" s="443"/>
      <c r="X4861" s="443"/>
      <c r="Y4861" s="441"/>
      <c r="Z4861" s="445"/>
      <c r="AA4861" s="441"/>
      <c r="AB4861" s="443"/>
      <c r="AC4861" s="441"/>
      <c r="AD4861" s="444"/>
      <c r="AG4861" s="441"/>
      <c r="AH4861" s="441"/>
      <c r="AI4861" s="443"/>
      <c r="AL4861" s="441"/>
      <c r="AN4861" s="441"/>
      <c r="AO4861" s="443"/>
      <c r="AP4861" s="441"/>
      <c r="AQ4861" s="441"/>
      <c r="AR4861" s="441"/>
      <c r="AS4861" s="441"/>
      <c r="AT4861" s="441"/>
      <c r="AU4861" s="441"/>
      <c r="AV4861" s="443"/>
      <c r="AW4861" s="442"/>
      <c r="AY4861" s="441"/>
      <c r="BC4861" s="441"/>
      <c r="BD4861" s="441"/>
      <c r="BE4861" s="441"/>
      <c r="BF4861" s="441"/>
      <c r="BG4861" s="441"/>
      <c r="BH4861" s="441"/>
      <c r="BI4861" s="441"/>
      <c r="BJ4861" s="441"/>
      <c r="BK4861" s="441"/>
    </row>
    <row r="4862" spans="1:63" x14ac:dyDescent="0.25">
      <c r="A4862" s="443"/>
      <c r="B4862" s="438"/>
      <c r="C4862" s="441"/>
      <c r="D4862" s="441"/>
      <c r="E4862" s="441"/>
      <c r="I4862" s="442"/>
      <c r="Q4862" s="443"/>
      <c r="S4862" s="443"/>
      <c r="T4862" s="441"/>
      <c r="U4862" s="444"/>
      <c r="V4862" s="438"/>
      <c r="W4862" s="443"/>
      <c r="X4862" s="443"/>
      <c r="Y4862" s="441"/>
      <c r="Z4862" s="445"/>
      <c r="AA4862" s="441"/>
      <c r="AB4862" s="443"/>
      <c r="AC4862" s="441"/>
      <c r="AD4862" s="444"/>
      <c r="AG4862" s="441"/>
      <c r="AH4862" s="441"/>
      <c r="AI4862" s="443"/>
      <c r="AL4862" s="441"/>
      <c r="AN4862" s="441"/>
      <c r="AO4862" s="443"/>
      <c r="AP4862" s="441"/>
      <c r="AQ4862" s="441"/>
      <c r="AR4862" s="441"/>
      <c r="AS4862" s="441"/>
      <c r="AT4862" s="441"/>
      <c r="AU4862" s="441"/>
      <c r="AV4862" s="443"/>
      <c r="AW4862" s="442"/>
      <c r="AY4862" s="441"/>
      <c r="BC4862" s="441"/>
      <c r="BD4862" s="441"/>
      <c r="BE4862" s="441"/>
      <c r="BF4862" s="441"/>
      <c r="BG4862" s="441"/>
      <c r="BH4862" s="441"/>
      <c r="BI4862" s="441"/>
      <c r="BJ4862" s="441"/>
      <c r="BK4862" s="441"/>
    </row>
    <row r="4863" spans="1:63" x14ac:dyDescent="0.25">
      <c r="A4863" s="443"/>
      <c r="B4863" s="438"/>
      <c r="C4863" s="441"/>
      <c r="D4863" s="441"/>
      <c r="E4863" s="441"/>
      <c r="I4863" s="442"/>
      <c r="Q4863" s="443"/>
      <c r="S4863" s="443"/>
      <c r="T4863" s="441"/>
      <c r="U4863" s="444"/>
      <c r="V4863" s="438"/>
      <c r="W4863" s="443"/>
      <c r="X4863" s="443"/>
      <c r="Y4863" s="441"/>
      <c r="Z4863" s="445"/>
      <c r="AA4863" s="441"/>
      <c r="AB4863" s="443"/>
      <c r="AC4863" s="441"/>
      <c r="AD4863" s="444"/>
      <c r="AG4863" s="441"/>
      <c r="AH4863" s="441"/>
      <c r="AI4863" s="443"/>
      <c r="AL4863" s="441"/>
      <c r="AN4863" s="441"/>
      <c r="AO4863" s="443"/>
      <c r="AP4863" s="441"/>
      <c r="AQ4863" s="441"/>
      <c r="AR4863" s="441"/>
      <c r="AS4863" s="441"/>
      <c r="AT4863" s="441"/>
      <c r="AU4863" s="441"/>
      <c r="AV4863" s="443"/>
      <c r="AW4863" s="442"/>
      <c r="AY4863" s="441"/>
      <c r="BC4863" s="441"/>
      <c r="BD4863" s="441"/>
      <c r="BE4863" s="441"/>
      <c r="BF4863" s="441"/>
      <c r="BG4863" s="441"/>
      <c r="BH4863" s="441"/>
      <c r="BI4863" s="441"/>
      <c r="BJ4863" s="441"/>
      <c r="BK4863" s="441"/>
    </row>
    <row r="4864" spans="1:63" x14ac:dyDescent="0.25">
      <c r="A4864" s="443"/>
      <c r="B4864" s="438"/>
      <c r="C4864" s="441"/>
      <c r="D4864" s="441"/>
      <c r="E4864" s="441"/>
      <c r="I4864" s="442"/>
      <c r="Q4864" s="443"/>
      <c r="S4864" s="443"/>
      <c r="T4864" s="441"/>
      <c r="U4864" s="444"/>
      <c r="V4864" s="438"/>
      <c r="W4864" s="443"/>
      <c r="X4864" s="443"/>
      <c r="Y4864" s="441"/>
      <c r="Z4864" s="445"/>
      <c r="AA4864" s="441"/>
      <c r="AB4864" s="443"/>
      <c r="AC4864" s="441"/>
      <c r="AD4864" s="444"/>
      <c r="AG4864" s="441"/>
      <c r="AH4864" s="441"/>
      <c r="AI4864" s="443"/>
      <c r="AL4864" s="441"/>
      <c r="AN4864" s="441"/>
      <c r="AO4864" s="443"/>
      <c r="AP4864" s="441"/>
      <c r="AQ4864" s="441"/>
      <c r="AR4864" s="441"/>
      <c r="AS4864" s="441"/>
      <c r="AT4864" s="441"/>
      <c r="AU4864" s="441"/>
      <c r="AV4864" s="443"/>
      <c r="AW4864" s="442"/>
      <c r="AY4864" s="441"/>
      <c r="BC4864" s="441"/>
      <c r="BD4864" s="441"/>
      <c r="BE4864" s="441"/>
      <c r="BF4864" s="441"/>
      <c r="BG4864" s="441"/>
      <c r="BH4864" s="441"/>
      <c r="BI4864" s="441"/>
      <c r="BJ4864" s="441"/>
      <c r="BK4864" s="441"/>
    </row>
    <row r="4865" spans="1:63" x14ac:dyDescent="0.25">
      <c r="A4865" s="443"/>
      <c r="B4865" s="438"/>
      <c r="C4865" s="441"/>
      <c r="D4865" s="441"/>
      <c r="E4865" s="441"/>
      <c r="I4865" s="442"/>
      <c r="Q4865" s="443"/>
      <c r="S4865" s="443"/>
      <c r="T4865" s="441"/>
      <c r="U4865" s="444"/>
      <c r="V4865" s="438"/>
      <c r="W4865" s="443"/>
      <c r="X4865" s="443"/>
      <c r="Y4865" s="441"/>
      <c r="Z4865" s="445"/>
      <c r="AA4865" s="441"/>
      <c r="AB4865" s="443"/>
      <c r="AC4865" s="441"/>
      <c r="AD4865" s="444"/>
      <c r="AG4865" s="441"/>
      <c r="AH4865" s="441"/>
      <c r="AI4865" s="443"/>
      <c r="AL4865" s="441"/>
      <c r="AN4865" s="441"/>
      <c r="AO4865" s="443"/>
      <c r="AP4865" s="441"/>
      <c r="AQ4865" s="441"/>
      <c r="AR4865" s="441"/>
      <c r="AS4865" s="441"/>
      <c r="AT4865" s="441"/>
      <c r="AU4865" s="441"/>
      <c r="AV4865" s="443"/>
      <c r="AW4865" s="442"/>
      <c r="AY4865" s="441"/>
      <c r="BC4865" s="441"/>
      <c r="BD4865" s="441"/>
      <c r="BE4865" s="441"/>
      <c r="BF4865" s="441"/>
      <c r="BG4865" s="441"/>
      <c r="BH4865" s="441"/>
      <c r="BI4865" s="441"/>
      <c r="BJ4865" s="441"/>
      <c r="BK4865" s="441"/>
    </row>
    <row r="4866" spans="1:63" x14ac:dyDescent="0.25">
      <c r="A4866" s="443"/>
      <c r="B4866" s="438"/>
      <c r="C4866" s="441"/>
      <c r="D4866" s="441"/>
      <c r="E4866" s="441"/>
      <c r="I4866" s="442"/>
      <c r="Q4866" s="443"/>
      <c r="S4866" s="443"/>
      <c r="T4866" s="441"/>
      <c r="U4866" s="444"/>
      <c r="V4866" s="438"/>
      <c r="W4866" s="443"/>
      <c r="X4866" s="443"/>
      <c r="Y4866" s="441"/>
      <c r="Z4866" s="445"/>
      <c r="AA4866" s="441"/>
      <c r="AB4866" s="443"/>
      <c r="AC4866" s="441"/>
      <c r="AD4866" s="444"/>
      <c r="AG4866" s="441"/>
      <c r="AH4866" s="441"/>
      <c r="AI4866" s="443"/>
      <c r="AL4866" s="441"/>
      <c r="AN4866" s="441"/>
      <c r="AO4866" s="443"/>
      <c r="AP4866" s="441"/>
      <c r="AQ4866" s="441"/>
      <c r="AR4866" s="441"/>
      <c r="AS4866" s="441"/>
      <c r="AT4866" s="441"/>
      <c r="AU4866" s="441"/>
      <c r="AV4866" s="443"/>
      <c r="AW4866" s="442"/>
      <c r="AY4866" s="441"/>
      <c r="BC4866" s="441"/>
      <c r="BD4866" s="441"/>
      <c r="BE4866" s="441"/>
      <c r="BF4866" s="441"/>
      <c r="BG4866" s="441"/>
      <c r="BH4866" s="441"/>
      <c r="BI4866" s="441"/>
      <c r="BJ4866" s="441"/>
      <c r="BK4866" s="441"/>
    </row>
    <row r="4867" spans="1:63" x14ac:dyDescent="0.25">
      <c r="A4867" s="443"/>
      <c r="B4867" s="438"/>
      <c r="C4867" s="441"/>
      <c r="D4867" s="441"/>
      <c r="E4867" s="441"/>
      <c r="I4867" s="442"/>
      <c r="Q4867" s="443"/>
      <c r="S4867" s="443"/>
      <c r="T4867" s="441"/>
      <c r="U4867" s="444"/>
      <c r="V4867" s="438"/>
      <c r="W4867" s="443"/>
      <c r="X4867" s="443"/>
      <c r="Y4867" s="441"/>
      <c r="Z4867" s="445"/>
      <c r="AA4867" s="441"/>
      <c r="AB4867" s="443"/>
      <c r="AC4867" s="441"/>
      <c r="AD4867" s="444"/>
      <c r="AG4867" s="441"/>
      <c r="AH4867" s="441"/>
      <c r="AI4867" s="443"/>
      <c r="AL4867" s="441"/>
      <c r="AN4867" s="441"/>
      <c r="AO4867" s="443"/>
      <c r="AP4867" s="441"/>
      <c r="AQ4867" s="441"/>
      <c r="AR4867" s="441"/>
      <c r="AS4867" s="441"/>
      <c r="AT4867" s="441"/>
      <c r="AU4867" s="441"/>
      <c r="AV4867" s="443"/>
      <c r="AW4867" s="442"/>
      <c r="AY4867" s="441"/>
      <c r="BC4867" s="441"/>
      <c r="BD4867" s="441"/>
      <c r="BE4867" s="441"/>
      <c r="BF4867" s="441"/>
      <c r="BG4867" s="441"/>
      <c r="BH4867" s="441"/>
      <c r="BI4867" s="441"/>
      <c r="BJ4867" s="441"/>
      <c r="BK4867" s="441"/>
    </row>
    <row r="4868" spans="1:63" x14ac:dyDescent="0.25">
      <c r="A4868" s="443"/>
      <c r="B4868" s="438"/>
      <c r="C4868" s="441"/>
      <c r="D4868" s="441"/>
      <c r="E4868" s="441"/>
      <c r="I4868" s="442"/>
      <c r="Q4868" s="443"/>
      <c r="S4868" s="443"/>
      <c r="T4868" s="441"/>
      <c r="U4868" s="444"/>
      <c r="V4868" s="438"/>
      <c r="W4868" s="443"/>
      <c r="X4868" s="443"/>
      <c r="Y4868" s="441"/>
      <c r="Z4868" s="445"/>
      <c r="AA4868" s="441"/>
      <c r="AB4868" s="443"/>
      <c r="AC4868" s="441"/>
      <c r="AD4868" s="444"/>
      <c r="AG4868" s="441"/>
      <c r="AH4868" s="441"/>
      <c r="AI4868" s="443"/>
      <c r="AL4868" s="441"/>
      <c r="AN4868" s="441"/>
      <c r="AO4868" s="443"/>
      <c r="AP4868" s="441"/>
      <c r="AQ4868" s="441"/>
      <c r="AR4868" s="441"/>
      <c r="AS4868" s="441"/>
      <c r="AT4868" s="441"/>
      <c r="AU4868" s="441"/>
      <c r="AV4868" s="443"/>
      <c r="AW4868" s="442"/>
      <c r="AY4868" s="441"/>
      <c r="BC4868" s="441"/>
      <c r="BD4868" s="441"/>
      <c r="BE4868" s="441"/>
      <c r="BF4868" s="441"/>
      <c r="BG4868" s="441"/>
      <c r="BH4868" s="441"/>
      <c r="BI4868" s="441"/>
      <c r="BJ4868" s="441"/>
      <c r="BK4868" s="441"/>
    </row>
    <row r="4869" spans="1:63" x14ac:dyDescent="0.25">
      <c r="A4869" s="443"/>
      <c r="B4869" s="438"/>
      <c r="C4869" s="441"/>
      <c r="D4869" s="441"/>
      <c r="E4869" s="441"/>
      <c r="I4869" s="442"/>
      <c r="Q4869" s="443"/>
      <c r="S4869" s="443"/>
      <c r="T4869" s="441"/>
      <c r="U4869" s="444"/>
      <c r="V4869" s="438"/>
      <c r="W4869" s="443"/>
      <c r="X4869" s="443"/>
      <c r="Y4869" s="441"/>
      <c r="Z4869" s="445"/>
      <c r="AA4869" s="441"/>
      <c r="AB4869" s="443"/>
      <c r="AC4869" s="441"/>
      <c r="AD4869" s="444"/>
      <c r="AG4869" s="441"/>
      <c r="AH4869" s="441"/>
      <c r="AI4869" s="443"/>
      <c r="AL4869" s="441"/>
      <c r="AN4869" s="441"/>
      <c r="AO4869" s="443"/>
      <c r="AP4869" s="441"/>
      <c r="AQ4869" s="441"/>
      <c r="AR4869" s="441"/>
      <c r="AS4869" s="441"/>
      <c r="AT4869" s="441"/>
      <c r="AU4869" s="441"/>
      <c r="AV4869" s="443"/>
      <c r="AW4869" s="442"/>
      <c r="AY4869" s="441"/>
      <c r="BC4869" s="441"/>
      <c r="BD4869" s="441"/>
      <c r="BE4869" s="441"/>
      <c r="BF4869" s="441"/>
      <c r="BG4869" s="441"/>
      <c r="BH4869" s="441"/>
      <c r="BI4869" s="441"/>
      <c r="BJ4869" s="441"/>
      <c r="BK4869" s="441"/>
    </row>
    <row r="4870" spans="1:63" x14ac:dyDescent="0.25">
      <c r="A4870" s="443"/>
      <c r="B4870" s="438"/>
      <c r="C4870" s="441"/>
      <c r="D4870" s="441"/>
      <c r="E4870" s="441"/>
      <c r="I4870" s="442"/>
      <c r="Q4870" s="443"/>
      <c r="S4870" s="443"/>
      <c r="T4870" s="441"/>
      <c r="U4870" s="444"/>
      <c r="V4870" s="438"/>
      <c r="W4870" s="443"/>
      <c r="X4870" s="443"/>
      <c r="Y4870" s="441"/>
      <c r="Z4870" s="445"/>
      <c r="AA4870" s="441"/>
      <c r="AB4870" s="443"/>
      <c r="AC4870" s="441"/>
      <c r="AD4870" s="444"/>
      <c r="AG4870" s="441"/>
      <c r="AH4870" s="441"/>
      <c r="AI4870" s="443"/>
      <c r="AL4870" s="441"/>
      <c r="AN4870" s="441"/>
      <c r="AO4870" s="443"/>
      <c r="AP4870" s="441"/>
      <c r="AQ4870" s="441"/>
      <c r="AR4870" s="441"/>
      <c r="AS4870" s="441"/>
      <c r="AT4870" s="441"/>
      <c r="AU4870" s="441"/>
      <c r="AV4870" s="443"/>
      <c r="AW4870" s="442"/>
      <c r="AY4870" s="441"/>
      <c r="BC4870" s="441"/>
      <c r="BD4870" s="441"/>
      <c r="BE4870" s="441"/>
      <c r="BF4870" s="441"/>
      <c r="BG4870" s="441"/>
      <c r="BH4870" s="441"/>
      <c r="BI4870" s="441"/>
      <c r="BJ4870" s="441"/>
      <c r="BK4870" s="441"/>
    </row>
    <row r="4871" spans="1:63" x14ac:dyDescent="0.25">
      <c r="A4871" s="443"/>
      <c r="B4871" s="438"/>
      <c r="C4871" s="441"/>
      <c r="D4871" s="441"/>
      <c r="E4871" s="441"/>
      <c r="I4871" s="442"/>
      <c r="Q4871" s="443"/>
      <c r="S4871" s="443"/>
      <c r="T4871" s="441"/>
      <c r="U4871" s="444"/>
      <c r="V4871" s="438"/>
      <c r="W4871" s="443"/>
      <c r="X4871" s="443"/>
      <c r="Y4871" s="441"/>
      <c r="Z4871" s="445"/>
      <c r="AA4871" s="441"/>
      <c r="AB4871" s="443"/>
      <c r="AC4871" s="441"/>
      <c r="AD4871" s="444"/>
      <c r="AG4871" s="441"/>
      <c r="AH4871" s="441"/>
      <c r="AI4871" s="443"/>
      <c r="AL4871" s="441"/>
      <c r="AN4871" s="441"/>
      <c r="AO4871" s="443"/>
      <c r="AP4871" s="441"/>
      <c r="AQ4871" s="441"/>
      <c r="AR4871" s="441"/>
      <c r="AS4871" s="441"/>
      <c r="AT4871" s="441"/>
      <c r="AU4871" s="441"/>
      <c r="AV4871" s="443"/>
      <c r="AW4871" s="442"/>
      <c r="AY4871" s="441"/>
      <c r="BC4871" s="441"/>
      <c r="BD4871" s="441"/>
      <c r="BE4871" s="441"/>
      <c r="BF4871" s="441"/>
      <c r="BG4871" s="441"/>
      <c r="BH4871" s="441"/>
      <c r="BI4871" s="441"/>
      <c r="BJ4871" s="441"/>
      <c r="BK4871" s="441"/>
    </row>
    <row r="4872" spans="1:63" x14ac:dyDescent="0.25">
      <c r="A4872" s="443"/>
      <c r="B4872" s="438"/>
      <c r="C4872" s="441"/>
      <c r="D4872" s="441"/>
      <c r="E4872" s="441"/>
      <c r="I4872" s="442"/>
      <c r="Q4872" s="443"/>
      <c r="S4872" s="443"/>
      <c r="T4872" s="441"/>
      <c r="U4872" s="444"/>
      <c r="V4872" s="438"/>
      <c r="W4872" s="443"/>
      <c r="X4872" s="443"/>
      <c r="Y4872" s="441"/>
      <c r="Z4872" s="445"/>
      <c r="AA4872" s="441"/>
      <c r="AB4872" s="443"/>
      <c r="AC4872" s="441"/>
      <c r="AD4872" s="444"/>
      <c r="AG4872" s="441"/>
      <c r="AH4872" s="441"/>
      <c r="AI4872" s="443"/>
      <c r="AL4872" s="441"/>
      <c r="AN4872" s="441"/>
      <c r="AO4872" s="443"/>
      <c r="AP4872" s="441"/>
      <c r="AQ4872" s="441"/>
      <c r="AR4872" s="441"/>
      <c r="AS4872" s="441"/>
      <c r="AT4872" s="441"/>
      <c r="AU4872" s="441"/>
      <c r="AV4872" s="443"/>
      <c r="AW4872" s="442"/>
      <c r="AY4872" s="441"/>
      <c r="BC4872" s="441"/>
      <c r="BD4872" s="441"/>
      <c r="BE4872" s="441"/>
      <c r="BF4872" s="441"/>
      <c r="BG4872" s="441"/>
      <c r="BH4872" s="441"/>
      <c r="BI4872" s="441"/>
      <c r="BJ4872" s="441"/>
      <c r="BK4872" s="441"/>
    </row>
    <row r="4873" spans="1:63" x14ac:dyDescent="0.25">
      <c r="A4873" s="443"/>
      <c r="B4873" s="438"/>
      <c r="C4873" s="441"/>
      <c r="D4873" s="441"/>
      <c r="E4873" s="441"/>
      <c r="I4873" s="442"/>
      <c r="Q4873" s="443"/>
      <c r="S4873" s="443"/>
      <c r="T4873" s="441"/>
      <c r="U4873" s="444"/>
      <c r="V4873" s="438"/>
      <c r="W4873" s="443"/>
      <c r="X4873" s="443"/>
      <c r="Y4873" s="441"/>
      <c r="Z4873" s="445"/>
      <c r="AA4873" s="441"/>
      <c r="AB4873" s="443"/>
      <c r="AC4873" s="441"/>
      <c r="AD4873" s="444"/>
      <c r="AG4873" s="441"/>
      <c r="AH4873" s="441"/>
      <c r="AI4873" s="443"/>
      <c r="AL4873" s="441"/>
      <c r="AN4873" s="441"/>
      <c r="AO4873" s="443"/>
      <c r="AP4873" s="441"/>
      <c r="AQ4873" s="441"/>
      <c r="AR4873" s="441"/>
      <c r="AS4873" s="441"/>
      <c r="AT4873" s="441"/>
      <c r="AU4873" s="441"/>
      <c r="AV4873" s="443"/>
      <c r="AW4873" s="442"/>
      <c r="AY4873" s="441"/>
      <c r="BC4873" s="441"/>
      <c r="BD4873" s="441"/>
      <c r="BE4873" s="441"/>
      <c r="BF4873" s="441"/>
      <c r="BG4873" s="441"/>
      <c r="BH4873" s="441"/>
      <c r="BI4873" s="441"/>
      <c r="BJ4873" s="441"/>
      <c r="BK4873" s="441"/>
    </row>
    <row r="4874" spans="1:63" x14ac:dyDescent="0.25">
      <c r="A4874" s="443"/>
      <c r="B4874" s="438"/>
      <c r="C4874" s="441"/>
      <c r="D4874" s="441"/>
      <c r="E4874" s="441"/>
      <c r="I4874" s="442"/>
      <c r="Q4874" s="443"/>
      <c r="S4874" s="443"/>
      <c r="T4874" s="441"/>
      <c r="U4874" s="444"/>
      <c r="V4874" s="438"/>
      <c r="W4874" s="443"/>
      <c r="X4874" s="443"/>
      <c r="Y4874" s="441"/>
      <c r="Z4874" s="445"/>
      <c r="AA4874" s="441"/>
      <c r="AB4874" s="443"/>
      <c r="AC4874" s="441"/>
      <c r="AD4874" s="444"/>
      <c r="AG4874" s="441"/>
      <c r="AH4874" s="441"/>
      <c r="AI4874" s="443"/>
      <c r="AL4874" s="441"/>
      <c r="AN4874" s="441"/>
      <c r="AO4874" s="443"/>
      <c r="AP4874" s="441"/>
      <c r="AQ4874" s="441"/>
      <c r="AR4874" s="441"/>
      <c r="AS4874" s="441"/>
      <c r="AT4874" s="441"/>
      <c r="AU4874" s="441"/>
      <c r="AV4874" s="443"/>
      <c r="AW4874" s="442"/>
      <c r="AY4874" s="441"/>
      <c r="BC4874" s="441"/>
      <c r="BD4874" s="441"/>
      <c r="BE4874" s="441"/>
      <c r="BF4874" s="441"/>
      <c r="BG4874" s="441"/>
      <c r="BH4874" s="441"/>
      <c r="BI4874" s="441"/>
      <c r="BJ4874" s="441"/>
      <c r="BK4874" s="441"/>
    </row>
    <row r="4875" spans="1:63" x14ac:dyDescent="0.25">
      <c r="A4875" s="443"/>
      <c r="B4875" s="438"/>
      <c r="C4875" s="441"/>
      <c r="D4875" s="441"/>
      <c r="E4875" s="441"/>
      <c r="I4875" s="442"/>
      <c r="Q4875" s="443"/>
      <c r="S4875" s="443"/>
      <c r="T4875" s="441"/>
      <c r="U4875" s="444"/>
      <c r="V4875" s="438"/>
      <c r="W4875" s="443"/>
      <c r="X4875" s="443"/>
      <c r="Y4875" s="441"/>
      <c r="Z4875" s="445"/>
      <c r="AA4875" s="441"/>
      <c r="AB4875" s="443"/>
      <c r="AC4875" s="441"/>
      <c r="AD4875" s="444"/>
      <c r="AG4875" s="441"/>
      <c r="AH4875" s="441"/>
      <c r="AI4875" s="443"/>
      <c r="AL4875" s="441"/>
      <c r="AN4875" s="441"/>
      <c r="AO4875" s="443"/>
      <c r="AP4875" s="441"/>
      <c r="AQ4875" s="441"/>
      <c r="AR4875" s="441"/>
      <c r="AS4875" s="441"/>
      <c r="AT4875" s="441"/>
      <c r="AU4875" s="441"/>
      <c r="AV4875" s="443"/>
      <c r="AW4875" s="442"/>
      <c r="AY4875" s="441"/>
      <c r="BC4875" s="441"/>
      <c r="BD4875" s="441"/>
      <c r="BE4875" s="441"/>
      <c r="BF4875" s="441"/>
      <c r="BG4875" s="441"/>
      <c r="BH4875" s="441"/>
      <c r="BI4875" s="441"/>
      <c r="BJ4875" s="441"/>
      <c r="BK4875" s="441"/>
    </row>
    <row r="4876" spans="1:63" x14ac:dyDescent="0.25">
      <c r="A4876" s="443"/>
      <c r="B4876" s="438"/>
      <c r="C4876" s="441"/>
      <c r="D4876" s="441"/>
      <c r="E4876" s="441"/>
      <c r="I4876" s="442"/>
      <c r="Q4876" s="443"/>
      <c r="S4876" s="443"/>
      <c r="T4876" s="441"/>
      <c r="U4876" s="444"/>
      <c r="V4876" s="438"/>
      <c r="W4876" s="443"/>
      <c r="X4876" s="443"/>
      <c r="Y4876" s="441"/>
      <c r="Z4876" s="445"/>
      <c r="AA4876" s="441"/>
      <c r="AB4876" s="443"/>
      <c r="AC4876" s="441"/>
      <c r="AD4876" s="444"/>
      <c r="AG4876" s="441"/>
      <c r="AH4876" s="441"/>
      <c r="AI4876" s="443"/>
      <c r="AL4876" s="441"/>
      <c r="AN4876" s="441"/>
      <c r="AO4876" s="443"/>
      <c r="AP4876" s="441"/>
      <c r="AQ4876" s="441"/>
      <c r="AR4876" s="441"/>
      <c r="AS4876" s="441"/>
      <c r="AT4876" s="441"/>
      <c r="AU4876" s="441"/>
      <c r="AV4876" s="443"/>
      <c r="AW4876" s="442"/>
      <c r="AY4876" s="441"/>
      <c r="BC4876" s="441"/>
      <c r="BD4876" s="441"/>
      <c r="BE4876" s="441"/>
      <c r="BF4876" s="441"/>
      <c r="BG4876" s="441"/>
      <c r="BH4876" s="441"/>
      <c r="BI4876" s="441"/>
      <c r="BJ4876" s="441"/>
      <c r="BK4876" s="441"/>
    </row>
    <row r="4877" spans="1:63" x14ac:dyDescent="0.25">
      <c r="A4877" s="443"/>
      <c r="B4877" s="438"/>
      <c r="C4877" s="441"/>
      <c r="D4877" s="441"/>
      <c r="E4877" s="441"/>
      <c r="I4877" s="442"/>
      <c r="Q4877" s="443"/>
      <c r="S4877" s="443"/>
      <c r="T4877" s="441"/>
      <c r="U4877" s="444"/>
      <c r="V4877" s="438"/>
      <c r="W4877" s="443"/>
      <c r="X4877" s="443"/>
      <c r="Y4877" s="441"/>
      <c r="Z4877" s="445"/>
      <c r="AA4877" s="441"/>
      <c r="AB4877" s="443"/>
      <c r="AC4877" s="441"/>
      <c r="AD4877" s="444"/>
      <c r="AG4877" s="441"/>
      <c r="AH4877" s="441"/>
      <c r="AI4877" s="443"/>
      <c r="AL4877" s="441"/>
      <c r="AN4877" s="441"/>
      <c r="AO4877" s="443"/>
      <c r="AP4877" s="441"/>
      <c r="AQ4877" s="441"/>
      <c r="AR4877" s="441"/>
      <c r="AS4877" s="441"/>
      <c r="AT4877" s="441"/>
      <c r="AU4877" s="441"/>
      <c r="AV4877" s="443"/>
      <c r="AW4877" s="442"/>
      <c r="AY4877" s="441"/>
      <c r="BC4877" s="441"/>
      <c r="BD4877" s="441"/>
      <c r="BE4877" s="441"/>
      <c r="BF4877" s="441"/>
      <c r="BG4877" s="441"/>
      <c r="BH4877" s="441"/>
      <c r="BI4877" s="441"/>
      <c r="BJ4877" s="441"/>
      <c r="BK4877" s="441"/>
    </row>
    <row r="4878" spans="1:63" x14ac:dyDescent="0.25">
      <c r="A4878" s="443"/>
      <c r="B4878" s="438"/>
      <c r="C4878" s="441"/>
      <c r="D4878" s="441"/>
      <c r="E4878" s="441"/>
      <c r="I4878" s="442"/>
      <c r="Q4878" s="443"/>
      <c r="S4878" s="443"/>
      <c r="T4878" s="441"/>
      <c r="U4878" s="444"/>
      <c r="V4878" s="438"/>
      <c r="W4878" s="443"/>
      <c r="X4878" s="443"/>
      <c r="Y4878" s="441"/>
      <c r="Z4878" s="445"/>
      <c r="AA4878" s="441"/>
      <c r="AB4878" s="443"/>
      <c r="AC4878" s="441"/>
      <c r="AD4878" s="444"/>
      <c r="AG4878" s="441"/>
      <c r="AH4878" s="441"/>
      <c r="AI4878" s="443"/>
      <c r="AL4878" s="441"/>
      <c r="AN4878" s="441"/>
      <c r="AO4878" s="443"/>
      <c r="AP4878" s="441"/>
      <c r="AQ4878" s="441"/>
      <c r="AR4878" s="441"/>
      <c r="AS4878" s="441"/>
      <c r="AT4878" s="441"/>
      <c r="AU4878" s="441"/>
      <c r="AV4878" s="443"/>
      <c r="AW4878" s="442"/>
      <c r="AY4878" s="441"/>
      <c r="BC4878" s="441"/>
      <c r="BD4878" s="441"/>
      <c r="BE4878" s="441"/>
      <c r="BF4878" s="441"/>
      <c r="BG4878" s="441"/>
      <c r="BH4878" s="441"/>
      <c r="BI4878" s="441"/>
      <c r="BJ4878" s="441"/>
      <c r="BK4878" s="441"/>
    </row>
    <row r="4879" spans="1:63" x14ac:dyDescent="0.25">
      <c r="A4879" s="443"/>
      <c r="B4879" s="438"/>
      <c r="C4879" s="441"/>
      <c r="D4879" s="441"/>
      <c r="E4879" s="441"/>
      <c r="I4879" s="442"/>
      <c r="Q4879" s="443"/>
      <c r="S4879" s="443"/>
      <c r="T4879" s="441"/>
      <c r="U4879" s="444"/>
      <c r="V4879" s="438"/>
      <c r="W4879" s="443"/>
      <c r="X4879" s="443"/>
      <c r="Y4879" s="441"/>
      <c r="Z4879" s="445"/>
      <c r="AA4879" s="441"/>
      <c r="AB4879" s="443"/>
      <c r="AC4879" s="441"/>
      <c r="AD4879" s="444"/>
      <c r="AG4879" s="441"/>
      <c r="AH4879" s="441"/>
      <c r="AI4879" s="443"/>
      <c r="AL4879" s="441"/>
      <c r="AN4879" s="441"/>
      <c r="AO4879" s="443"/>
      <c r="AP4879" s="441"/>
      <c r="AQ4879" s="441"/>
      <c r="AR4879" s="441"/>
      <c r="AS4879" s="441"/>
      <c r="AT4879" s="441"/>
      <c r="AU4879" s="441"/>
      <c r="AV4879" s="443"/>
      <c r="AW4879" s="442"/>
      <c r="AY4879" s="441"/>
      <c r="BC4879" s="441"/>
      <c r="BD4879" s="441"/>
      <c r="BE4879" s="441"/>
      <c r="BF4879" s="441"/>
      <c r="BG4879" s="441"/>
      <c r="BH4879" s="441"/>
      <c r="BI4879" s="441"/>
      <c r="BJ4879" s="441"/>
      <c r="BK4879" s="441"/>
    </row>
    <row r="4880" spans="1:63" x14ac:dyDescent="0.25">
      <c r="A4880" s="443"/>
      <c r="B4880" s="438"/>
      <c r="C4880" s="441"/>
      <c r="D4880" s="441"/>
      <c r="E4880" s="441"/>
      <c r="I4880" s="442"/>
      <c r="Q4880" s="443"/>
      <c r="S4880" s="443"/>
      <c r="T4880" s="441"/>
      <c r="U4880" s="444"/>
      <c r="V4880" s="438"/>
      <c r="W4880" s="443"/>
      <c r="X4880" s="443"/>
      <c r="Y4880" s="441"/>
      <c r="Z4880" s="445"/>
      <c r="AA4880" s="441"/>
      <c r="AB4880" s="443"/>
      <c r="AC4880" s="441"/>
      <c r="AD4880" s="444"/>
      <c r="AG4880" s="441"/>
      <c r="AH4880" s="441"/>
      <c r="AI4880" s="443"/>
      <c r="AL4880" s="441"/>
      <c r="AN4880" s="441"/>
      <c r="AO4880" s="443"/>
      <c r="AP4880" s="441"/>
      <c r="AQ4880" s="441"/>
      <c r="AR4880" s="441"/>
      <c r="AS4880" s="441"/>
      <c r="AT4880" s="441"/>
      <c r="AU4880" s="441"/>
      <c r="AV4880" s="443"/>
      <c r="AW4880" s="442"/>
      <c r="AY4880" s="441"/>
      <c r="BC4880" s="441"/>
      <c r="BD4880" s="441"/>
      <c r="BE4880" s="441"/>
      <c r="BF4880" s="441"/>
      <c r="BG4880" s="441"/>
      <c r="BH4880" s="441"/>
      <c r="BI4880" s="441"/>
      <c r="BJ4880" s="441"/>
      <c r="BK4880" s="441"/>
    </row>
    <row r="4881" spans="1:63" x14ac:dyDescent="0.25">
      <c r="A4881" s="443"/>
      <c r="B4881" s="438"/>
      <c r="C4881" s="441"/>
      <c r="D4881" s="441"/>
      <c r="E4881" s="441"/>
      <c r="I4881" s="442"/>
      <c r="Q4881" s="443"/>
      <c r="S4881" s="443"/>
      <c r="T4881" s="441"/>
      <c r="U4881" s="444"/>
      <c r="V4881" s="438"/>
      <c r="W4881" s="443"/>
      <c r="X4881" s="443"/>
      <c r="Y4881" s="441"/>
      <c r="Z4881" s="445"/>
      <c r="AA4881" s="441"/>
      <c r="AB4881" s="443"/>
      <c r="AC4881" s="441"/>
      <c r="AD4881" s="444"/>
      <c r="AG4881" s="441"/>
      <c r="AH4881" s="441"/>
      <c r="AI4881" s="443"/>
      <c r="AL4881" s="441"/>
      <c r="AN4881" s="441"/>
      <c r="AO4881" s="443"/>
      <c r="AP4881" s="441"/>
      <c r="AQ4881" s="441"/>
      <c r="AR4881" s="441"/>
      <c r="AS4881" s="441"/>
      <c r="AT4881" s="441"/>
      <c r="AU4881" s="441"/>
      <c r="AV4881" s="443"/>
      <c r="AW4881" s="442"/>
      <c r="AY4881" s="441"/>
      <c r="BC4881" s="441"/>
      <c r="BD4881" s="441"/>
      <c r="BE4881" s="441"/>
      <c r="BF4881" s="441"/>
      <c r="BG4881" s="441"/>
      <c r="BH4881" s="441"/>
      <c r="BI4881" s="441"/>
      <c r="BJ4881" s="441"/>
      <c r="BK4881" s="441"/>
    </row>
    <row r="4882" spans="1:63" x14ac:dyDescent="0.25">
      <c r="A4882" s="443"/>
      <c r="B4882" s="438"/>
      <c r="C4882" s="441"/>
      <c r="D4882" s="441"/>
      <c r="E4882" s="441"/>
      <c r="I4882" s="442"/>
      <c r="Q4882" s="443"/>
      <c r="S4882" s="443"/>
      <c r="T4882" s="441"/>
      <c r="U4882" s="444"/>
      <c r="V4882" s="438"/>
      <c r="W4882" s="443"/>
      <c r="X4882" s="443"/>
      <c r="Y4882" s="441"/>
      <c r="Z4882" s="445"/>
      <c r="AA4882" s="441"/>
      <c r="AB4882" s="443"/>
      <c r="AC4882" s="441"/>
      <c r="AD4882" s="444"/>
      <c r="AG4882" s="441"/>
      <c r="AH4882" s="441"/>
      <c r="AI4882" s="443"/>
      <c r="AL4882" s="441"/>
      <c r="AN4882" s="441"/>
      <c r="AO4882" s="443"/>
      <c r="AP4882" s="441"/>
      <c r="AQ4882" s="441"/>
      <c r="AR4882" s="441"/>
      <c r="AS4882" s="441"/>
      <c r="AT4882" s="441"/>
      <c r="AU4882" s="441"/>
      <c r="AV4882" s="443"/>
      <c r="AW4882" s="442"/>
      <c r="AY4882" s="441"/>
      <c r="BC4882" s="441"/>
      <c r="BD4882" s="441"/>
      <c r="BE4882" s="441"/>
      <c r="BF4882" s="441"/>
      <c r="BG4882" s="441"/>
      <c r="BH4882" s="441"/>
      <c r="BI4882" s="441"/>
      <c r="BJ4882" s="441"/>
      <c r="BK4882" s="441"/>
    </row>
    <row r="4883" spans="1:63" x14ac:dyDescent="0.25">
      <c r="A4883" s="443"/>
      <c r="B4883" s="438"/>
      <c r="C4883" s="441"/>
      <c r="D4883" s="441"/>
      <c r="E4883" s="441"/>
      <c r="I4883" s="442"/>
      <c r="Q4883" s="443"/>
      <c r="S4883" s="443"/>
      <c r="T4883" s="441"/>
      <c r="U4883" s="444"/>
      <c r="V4883" s="438"/>
      <c r="W4883" s="443"/>
      <c r="X4883" s="443"/>
      <c r="Y4883" s="441"/>
      <c r="Z4883" s="445"/>
      <c r="AA4883" s="441"/>
      <c r="AB4883" s="443"/>
      <c r="AC4883" s="441"/>
      <c r="AD4883" s="444"/>
      <c r="AG4883" s="441"/>
      <c r="AH4883" s="441"/>
      <c r="AI4883" s="443"/>
      <c r="AL4883" s="441"/>
      <c r="AN4883" s="441"/>
      <c r="AO4883" s="443"/>
      <c r="AP4883" s="441"/>
      <c r="AQ4883" s="441"/>
      <c r="AR4883" s="441"/>
      <c r="AS4883" s="441"/>
      <c r="AT4883" s="441"/>
      <c r="AU4883" s="441"/>
      <c r="AV4883" s="443"/>
      <c r="AW4883" s="442"/>
      <c r="AY4883" s="441"/>
      <c r="BC4883" s="441"/>
      <c r="BD4883" s="441"/>
      <c r="BE4883" s="441"/>
      <c r="BF4883" s="441"/>
      <c r="BG4883" s="441"/>
      <c r="BH4883" s="441"/>
      <c r="BI4883" s="441"/>
      <c r="BJ4883" s="441"/>
      <c r="BK4883" s="441"/>
    </row>
    <row r="4884" spans="1:63" x14ac:dyDescent="0.25">
      <c r="A4884" s="443"/>
      <c r="B4884" s="438"/>
      <c r="C4884" s="441"/>
      <c r="D4884" s="441"/>
      <c r="E4884" s="441"/>
      <c r="I4884" s="442"/>
      <c r="Q4884" s="443"/>
      <c r="S4884" s="443"/>
      <c r="T4884" s="441"/>
      <c r="U4884" s="444"/>
      <c r="V4884" s="438"/>
      <c r="W4884" s="443"/>
      <c r="X4884" s="443"/>
      <c r="Y4884" s="441"/>
      <c r="Z4884" s="445"/>
      <c r="AA4884" s="441"/>
      <c r="AB4884" s="443"/>
      <c r="AC4884" s="441"/>
      <c r="AD4884" s="444"/>
      <c r="AG4884" s="441"/>
      <c r="AH4884" s="441"/>
      <c r="AI4884" s="443"/>
      <c r="AL4884" s="441"/>
      <c r="AN4884" s="441"/>
      <c r="AO4884" s="443"/>
      <c r="AP4884" s="441"/>
      <c r="AQ4884" s="441"/>
      <c r="AR4884" s="441"/>
      <c r="AS4884" s="441"/>
      <c r="AT4884" s="441"/>
      <c r="AU4884" s="441"/>
      <c r="AV4884" s="443"/>
      <c r="AW4884" s="442"/>
      <c r="AY4884" s="441"/>
      <c r="BC4884" s="441"/>
      <c r="BD4884" s="441"/>
      <c r="BE4884" s="441"/>
      <c r="BF4884" s="441"/>
      <c r="BG4884" s="441"/>
      <c r="BH4884" s="441"/>
      <c r="BI4884" s="441"/>
      <c r="BJ4884" s="441"/>
      <c r="BK4884" s="441"/>
    </row>
    <row r="4885" spans="1:63" x14ac:dyDescent="0.25">
      <c r="A4885" s="443"/>
      <c r="B4885" s="438"/>
      <c r="C4885" s="441"/>
      <c r="D4885" s="441"/>
      <c r="E4885" s="441"/>
      <c r="I4885" s="442"/>
      <c r="Q4885" s="443"/>
      <c r="S4885" s="443"/>
      <c r="T4885" s="441"/>
      <c r="U4885" s="444"/>
      <c r="V4885" s="438"/>
      <c r="W4885" s="443"/>
      <c r="X4885" s="443"/>
      <c r="Y4885" s="441"/>
      <c r="Z4885" s="445"/>
      <c r="AA4885" s="441"/>
      <c r="AB4885" s="443"/>
      <c r="AC4885" s="441"/>
      <c r="AD4885" s="444"/>
      <c r="AG4885" s="441"/>
      <c r="AH4885" s="441"/>
      <c r="AI4885" s="443"/>
      <c r="AL4885" s="441"/>
      <c r="AN4885" s="441"/>
      <c r="AO4885" s="443"/>
      <c r="AP4885" s="441"/>
      <c r="AQ4885" s="441"/>
      <c r="AR4885" s="441"/>
      <c r="AS4885" s="441"/>
      <c r="AT4885" s="441"/>
      <c r="AU4885" s="441"/>
      <c r="AV4885" s="443"/>
      <c r="AW4885" s="442"/>
      <c r="AY4885" s="441"/>
      <c r="BC4885" s="441"/>
      <c r="BD4885" s="441"/>
      <c r="BE4885" s="441"/>
      <c r="BF4885" s="441"/>
      <c r="BG4885" s="441"/>
      <c r="BH4885" s="441"/>
      <c r="BI4885" s="441"/>
      <c r="BJ4885" s="441"/>
      <c r="BK4885" s="441"/>
    </row>
    <row r="4886" spans="1:63" x14ac:dyDescent="0.25">
      <c r="A4886" s="443"/>
      <c r="B4886" s="438"/>
      <c r="C4886" s="441"/>
      <c r="D4886" s="441"/>
      <c r="E4886" s="441"/>
      <c r="I4886" s="442"/>
      <c r="Q4886" s="443"/>
      <c r="S4886" s="443"/>
      <c r="T4886" s="441"/>
      <c r="U4886" s="444"/>
      <c r="V4886" s="438"/>
      <c r="W4886" s="443"/>
      <c r="X4886" s="443"/>
      <c r="Y4886" s="441"/>
      <c r="Z4886" s="445"/>
      <c r="AA4886" s="441"/>
      <c r="AB4886" s="443"/>
      <c r="AC4886" s="441"/>
      <c r="AD4886" s="444"/>
      <c r="AG4886" s="441"/>
      <c r="AH4886" s="441"/>
      <c r="AI4886" s="443"/>
      <c r="AL4886" s="441"/>
      <c r="AN4886" s="441"/>
      <c r="AO4886" s="443"/>
      <c r="AP4886" s="441"/>
      <c r="AQ4886" s="441"/>
      <c r="AR4886" s="441"/>
      <c r="AS4886" s="441"/>
      <c r="AT4886" s="441"/>
      <c r="AU4886" s="441"/>
      <c r="AV4886" s="443"/>
      <c r="AW4886" s="442"/>
      <c r="AY4886" s="441"/>
      <c r="BC4886" s="441"/>
      <c r="BD4886" s="441"/>
      <c r="BE4886" s="441"/>
      <c r="BF4886" s="441"/>
      <c r="BG4886" s="441"/>
      <c r="BH4886" s="441"/>
      <c r="BI4886" s="441"/>
      <c r="BJ4886" s="441"/>
      <c r="BK4886" s="441"/>
    </row>
    <row r="4887" spans="1:63" x14ac:dyDescent="0.25">
      <c r="A4887" s="443"/>
      <c r="B4887" s="438"/>
      <c r="C4887" s="441"/>
      <c r="D4887" s="441"/>
      <c r="E4887" s="441"/>
      <c r="I4887" s="442"/>
      <c r="Q4887" s="443"/>
      <c r="S4887" s="443"/>
      <c r="T4887" s="441"/>
      <c r="U4887" s="444"/>
      <c r="V4887" s="438"/>
      <c r="W4887" s="443"/>
      <c r="X4887" s="443"/>
      <c r="Y4887" s="441"/>
      <c r="Z4887" s="445"/>
      <c r="AA4887" s="441"/>
      <c r="AB4887" s="443"/>
      <c r="AC4887" s="441"/>
      <c r="AD4887" s="444"/>
      <c r="AG4887" s="441"/>
      <c r="AH4887" s="441"/>
      <c r="AI4887" s="443"/>
      <c r="AL4887" s="441"/>
      <c r="AN4887" s="441"/>
      <c r="AO4887" s="443"/>
      <c r="AP4887" s="441"/>
      <c r="AQ4887" s="441"/>
      <c r="AR4887" s="441"/>
      <c r="AS4887" s="441"/>
      <c r="AT4887" s="441"/>
      <c r="AU4887" s="441"/>
      <c r="AV4887" s="443"/>
      <c r="AW4887" s="442"/>
      <c r="AY4887" s="441"/>
      <c r="BC4887" s="441"/>
      <c r="BD4887" s="441"/>
      <c r="BE4887" s="441"/>
      <c r="BF4887" s="441"/>
      <c r="BG4887" s="441"/>
      <c r="BH4887" s="441"/>
      <c r="BI4887" s="441"/>
      <c r="BJ4887" s="441"/>
      <c r="BK4887" s="441"/>
    </row>
    <row r="4888" spans="1:63" x14ac:dyDescent="0.25">
      <c r="A4888" s="443"/>
      <c r="B4888" s="438"/>
      <c r="C4888" s="441"/>
      <c r="D4888" s="441"/>
      <c r="E4888" s="441"/>
      <c r="I4888" s="442"/>
      <c r="Q4888" s="443"/>
      <c r="S4888" s="443"/>
      <c r="T4888" s="441"/>
      <c r="U4888" s="444"/>
      <c r="V4888" s="438"/>
      <c r="W4888" s="443"/>
      <c r="X4888" s="443"/>
      <c r="Y4888" s="441"/>
      <c r="Z4888" s="445"/>
      <c r="AA4888" s="441"/>
      <c r="AB4888" s="443"/>
      <c r="AC4888" s="441"/>
      <c r="AD4888" s="444"/>
      <c r="AG4888" s="441"/>
      <c r="AH4888" s="441"/>
      <c r="AI4888" s="443"/>
      <c r="AL4888" s="441"/>
      <c r="AN4888" s="441"/>
      <c r="AO4888" s="443"/>
      <c r="AP4888" s="441"/>
      <c r="AQ4888" s="441"/>
      <c r="AR4888" s="441"/>
      <c r="AS4888" s="441"/>
      <c r="AT4888" s="441"/>
      <c r="AU4888" s="441"/>
      <c r="AV4888" s="443"/>
      <c r="AW4888" s="442"/>
      <c r="AY4888" s="441"/>
      <c r="BC4888" s="441"/>
      <c r="BD4888" s="441"/>
      <c r="BE4888" s="441"/>
      <c r="BF4888" s="441"/>
      <c r="BG4888" s="441"/>
      <c r="BH4888" s="441"/>
      <c r="BI4888" s="441"/>
      <c r="BJ4888" s="441"/>
      <c r="BK4888" s="441"/>
    </row>
    <row r="4889" spans="1:63" x14ac:dyDescent="0.25">
      <c r="A4889" s="443"/>
      <c r="B4889" s="438"/>
      <c r="C4889" s="441"/>
      <c r="D4889" s="441"/>
      <c r="E4889" s="441"/>
      <c r="I4889" s="442"/>
      <c r="Q4889" s="443"/>
      <c r="S4889" s="443"/>
      <c r="T4889" s="441"/>
      <c r="U4889" s="444"/>
      <c r="V4889" s="438"/>
      <c r="W4889" s="443"/>
      <c r="X4889" s="443"/>
      <c r="Y4889" s="441"/>
      <c r="Z4889" s="445"/>
      <c r="AA4889" s="441"/>
      <c r="AB4889" s="443"/>
      <c r="AC4889" s="441"/>
      <c r="AD4889" s="444"/>
      <c r="AG4889" s="441"/>
      <c r="AH4889" s="441"/>
      <c r="AI4889" s="443"/>
      <c r="AL4889" s="441"/>
      <c r="AN4889" s="441"/>
      <c r="AO4889" s="443"/>
      <c r="AP4889" s="441"/>
      <c r="AQ4889" s="441"/>
      <c r="AR4889" s="441"/>
      <c r="AS4889" s="441"/>
      <c r="AT4889" s="441"/>
      <c r="AU4889" s="441"/>
      <c r="AV4889" s="443"/>
      <c r="AW4889" s="442"/>
      <c r="AY4889" s="441"/>
      <c r="BC4889" s="441"/>
      <c r="BD4889" s="441"/>
      <c r="BE4889" s="441"/>
      <c r="BF4889" s="441"/>
      <c r="BG4889" s="441"/>
      <c r="BH4889" s="441"/>
      <c r="BI4889" s="441"/>
      <c r="BJ4889" s="441"/>
      <c r="BK4889" s="441"/>
    </row>
    <row r="4890" spans="1:63" x14ac:dyDescent="0.25">
      <c r="A4890" s="443"/>
      <c r="B4890" s="438"/>
      <c r="C4890" s="441"/>
      <c r="D4890" s="441"/>
      <c r="E4890" s="441"/>
      <c r="I4890" s="442"/>
      <c r="Q4890" s="443"/>
      <c r="S4890" s="443"/>
      <c r="T4890" s="441"/>
      <c r="U4890" s="444"/>
      <c r="V4890" s="438"/>
      <c r="W4890" s="443"/>
      <c r="X4890" s="443"/>
      <c r="Y4890" s="441"/>
      <c r="Z4890" s="445"/>
      <c r="AA4890" s="441"/>
      <c r="AB4890" s="443"/>
      <c r="AC4890" s="441"/>
      <c r="AD4890" s="444"/>
      <c r="AG4890" s="441"/>
      <c r="AH4890" s="441"/>
      <c r="AI4890" s="443"/>
      <c r="AL4890" s="441"/>
      <c r="AN4890" s="441"/>
      <c r="AO4890" s="443"/>
      <c r="AP4890" s="441"/>
      <c r="AQ4890" s="441"/>
      <c r="AR4890" s="441"/>
      <c r="AS4890" s="441"/>
      <c r="AT4890" s="441"/>
      <c r="AU4890" s="441"/>
      <c r="AV4890" s="443"/>
      <c r="AW4890" s="442"/>
      <c r="AY4890" s="441"/>
      <c r="BC4890" s="441"/>
      <c r="BD4890" s="441"/>
      <c r="BE4890" s="441"/>
      <c r="BF4890" s="441"/>
      <c r="BG4890" s="441"/>
      <c r="BH4890" s="441"/>
      <c r="BI4890" s="441"/>
      <c r="BJ4890" s="441"/>
      <c r="BK4890" s="441"/>
    </row>
    <row r="4891" spans="1:63" x14ac:dyDescent="0.25">
      <c r="A4891" s="443"/>
      <c r="B4891" s="438"/>
      <c r="C4891" s="441"/>
      <c r="D4891" s="441"/>
      <c r="E4891" s="441"/>
      <c r="I4891" s="442"/>
      <c r="Q4891" s="443"/>
      <c r="S4891" s="443"/>
      <c r="T4891" s="441"/>
      <c r="U4891" s="444"/>
      <c r="V4891" s="438"/>
      <c r="W4891" s="443"/>
      <c r="X4891" s="443"/>
      <c r="Y4891" s="441"/>
      <c r="Z4891" s="445"/>
      <c r="AA4891" s="441"/>
      <c r="AB4891" s="443"/>
      <c r="AC4891" s="441"/>
      <c r="AD4891" s="444"/>
      <c r="AG4891" s="441"/>
      <c r="AH4891" s="441"/>
      <c r="AI4891" s="443"/>
      <c r="AL4891" s="441"/>
      <c r="AN4891" s="441"/>
      <c r="AO4891" s="443"/>
      <c r="AP4891" s="441"/>
      <c r="AQ4891" s="441"/>
      <c r="AR4891" s="441"/>
      <c r="AS4891" s="441"/>
      <c r="AT4891" s="441"/>
      <c r="AU4891" s="441"/>
      <c r="AV4891" s="443"/>
      <c r="AW4891" s="442"/>
      <c r="AY4891" s="441"/>
      <c r="BC4891" s="441"/>
      <c r="BD4891" s="441"/>
      <c r="BE4891" s="441"/>
      <c r="BF4891" s="441"/>
      <c r="BG4891" s="441"/>
      <c r="BH4891" s="441"/>
      <c r="BI4891" s="441"/>
      <c r="BJ4891" s="441"/>
      <c r="BK4891" s="441"/>
    </row>
    <row r="4892" spans="1:63" x14ac:dyDescent="0.25">
      <c r="A4892" s="443"/>
      <c r="B4892" s="438"/>
      <c r="C4892" s="441"/>
      <c r="D4892" s="441"/>
      <c r="E4892" s="441"/>
      <c r="I4892" s="442"/>
      <c r="Q4892" s="443"/>
      <c r="S4892" s="443"/>
      <c r="T4892" s="441"/>
      <c r="U4892" s="444"/>
      <c r="V4892" s="438"/>
      <c r="W4892" s="443"/>
      <c r="X4892" s="443"/>
      <c r="Y4892" s="441"/>
      <c r="Z4892" s="445"/>
      <c r="AA4892" s="441"/>
      <c r="AB4892" s="443"/>
      <c r="AC4892" s="441"/>
      <c r="AD4892" s="444"/>
      <c r="AG4892" s="441"/>
      <c r="AH4892" s="441"/>
      <c r="AI4892" s="443"/>
      <c r="AL4892" s="441"/>
      <c r="AN4892" s="441"/>
      <c r="AO4892" s="443"/>
      <c r="AP4892" s="441"/>
      <c r="AQ4892" s="441"/>
      <c r="AR4892" s="441"/>
      <c r="AS4892" s="441"/>
      <c r="AT4892" s="441"/>
      <c r="AU4892" s="441"/>
      <c r="AV4892" s="443"/>
      <c r="AW4892" s="442"/>
      <c r="AY4892" s="441"/>
      <c r="BC4892" s="441"/>
      <c r="BD4892" s="441"/>
      <c r="BE4892" s="441"/>
      <c r="BF4892" s="441"/>
      <c r="BG4892" s="441"/>
      <c r="BH4892" s="441"/>
      <c r="BI4892" s="441"/>
      <c r="BJ4892" s="441"/>
      <c r="BK4892" s="441"/>
    </row>
    <row r="4893" spans="1:63" x14ac:dyDescent="0.25">
      <c r="A4893" s="443"/>
      <c r="B4893" s="438"/>
      <c r="C4893" s="441"/>
      <c r="D4893" s="441"/>
      <c r="E4893" s="441"/>
      <c r="I4893" s="442"/>
      <c r="Q4893" s="443"/>
      <c r="S4893" s="443"/>
      <c r="T4893" s="441"/>
      <c r="U4893" s="444"/>
      <c r="V4893" s="438"/>
      <c r="W4893" s="443"/>
      <c r="X4893" s="443"/>
      <c r="Y4893" s="441"/>
      <c r="Z4893" s="445"/>
      <c r="AA4893" s="441"/>
      <c r="AB4893" s="443"/>
      <c r="AC4893" s="441"/>
      <c r="AD4893" s="444"/>
      <c r="AG4893" s="441"/>
      <c r="AH4893" s="441"/>
      <c r="AI4893" s="443"/>
      <c r="AL4893" s="441"/>
      <c r="AN4893" s="441"/>
      <c r="AO4893" s="443"/>
      <c r="AP4893" s="441"/>
      <c r="AQ4893" s="441"/>
      <c r="AR4893" s="441"/>
      <c r="AS4893" s="441"/>
      <c r="AT4893" s="441"/>
      <c r="AU4893" s="441"/>
      <c r="AV4893" s="443"/>
      <c r="AW4893" s="442"/>
      <c r="AY4893" s="441"/>
      <c r="BC4893" s="441"/>
      <c r="BD4893" s="441"/>
      <c r="BE4893" s="441"/>
      <c r="BF4893" s="441"/>
      <c r="BG4893" s="441"/>
      <c r="BH4893" s="441"/>
      <c r="BI4893" s="441"/>
      <c r="BJ4893" s="441"/>
      <c r="BK4893" s="441"/>
    </row>
    <row r="4894" spans="1:63" x14ac:dyDescent="0.25">
      <c r="A4894" s="443"/>
      <c r="B4894" s="438"/>
      <c r="C4894" s="441"/>
      <c r="D4894" s="441"/>
      <c r="E4894" s="441"/>
      <c r="I4894" s="442"/>
      <c r="Q4894" s="443"/>
      <c r="S4894" s="443"/>
      <c r="T4894" s="441"/>
      <c r="U4894" s="444"/>
      <c r="V4894" s="438"/>
      <c r="W4894" s="443"/>
      <c r="X4894" s="443"/>
      <c r="Y4894" s="441"/>
      <c r="Z4894" s="445"/>
      <c r="AA4894" s="441"/>
      <c r="AB4894" s="443"/>
      <c r="AC4894" s="441"/>
      <c r="AD4894" s="444"/>
      <c r="AG4894" s="441"/>
      <c r="AH4894" s="441"/>
      <c r="AI4894" s="443"/>
      <c r="AL4894" s="441"/>
      <c r="AN4894" s="441"/>
      <c r="AO4894" s="443"/>
      <c r="AP4894" s="441"/>
      <c r="AQ4894" s="441"/>
      <c r="AR4894" s="441"/>
      <c r="AS4894" s="441"/>
      <c r="AT4894" s="441"/>
      <c r="AU4894" s="441"/>
      <c r="AV4894" s="443"/>
      <c r="AW4894" s="442"/>
      <c r="AY4894" s="441"/>
      <c r="BC4894" s="441"/>
      <c r="BD4894" s="441"/>
      <c r="BE4894" s="441"/>
      <c r="BF4894" s="441"/>
      <c r="BG4894" s="441"/>
      <c r="BH4894" s="441"/>
      <c r="BI4894" s="441"/>
      <c r="BJ4894" s="441"/>
      <c r="BK4894" s="441"/>
    </row>
    <row r="4895" spans="1:63" x14ac:dyDescent="0.25">
      <c r="A4895" s="443"/>
      <c r="B4895" s="438"/>
      <c r="C4895" s="441"/>
      <c r="D4895" s="441"/>
      <c r="E4895" s="441"/>
      <c r="I4895" s="442"/>
      <c r="Q4895" s="443"/>
      <c r="S4895" s="443"/>
      <c r="T4895" s="441"/>
      <c r="U4895" s="444"/>
      <c r="V4895" s="438"/>
      <c r="W4895" s="443"/>
      <c r="X4895" s="443"/>
      <c r="Y4895" s="441"/>
      <c r="Z4895" s="445"/>
      <c r="AA4895" s="441"/>
      <c r="AB4895" s="443"/>
      <c r="AC4895" s="441"/>
      <c r="AD4895" s="444"/>
      <c r="AG4895" s="441"/>
      <c r="AH4895" s="441"/>
      <c r="AI4895" s="443"/>
      <c r="AL4895" s="441"/>
      <c r="AN4895" s="441"/>
      <c r="AO4895" s="443"/>
      <c r="AP4895" s="441"/>
      <c r="AQ4895" s="441"/>
      <c r="AR4895" s="441"/>
      <c r="AS4895" s="441"/>
      <c r="AT4895" s="441"/>
      <c r="AU4895" s="441"/>
      <c r="AV4895" s="443"/>
      <c r="AW4895" s="442"/>
      <c r="AY4895" s="441"/>
      <c r="BC4895" s="441"/>
      <c r="BD4895" s="441"/>
      <c r="BE4895" s="441"/>
      <c r="BF4895" s="441"/>
      <c r="BG4895" s="441"/>
      <c r="BH4895" s="441"/>
      <c r="BI4895" s="441"/>
      <c r="BJ4895" s="441"/>
      <c r="BK4895" s="441"/>
    </row>
    <row r="4896" spans="1:63" x14ac:dyDescent="0.25">
      <c r="A4896" s="443"/>
      <c r="B4896" s="438"/>
      <c r="C4896" s="441"/>
      <c r="D4896" s="441"/>
      <c r="E4896" s="441"/>
      <c r="I4896" s="442"/>
      <c r="Q4896" s="443"/>
      <c r="S4896" s="443"/>
      <c r="T4896" s="441"/>
      <c r="U4896" s="444"/>
      <c r="V4896" s="438"/>
      <c r="W4896" s="443"/>
      <c r="X4896" s="443"/>
      <c r="Y4896" s="441"/>
      <c r="Z4896" s="445"/>
      <c r="AA4896" s="441"/>
      <c r="AB4896" s="443"/>
      <c r="AC4896" s="441"/>
      <c r="AD4896" s="444"/>
      <c r="AG4896" s="441"/>
      <c r="AH4896" s="441"/>
      <c r="AI4896" s="443"/>
      <c r="AL4896" s="441"/>
      <c r="AN4896" s="441"/>
      <c r="AO4896" s="443"/>
      <c r="AP4896" s="441"/>
      <c r="AQ4896" s="441"/>
      <c r="AR4896" s="441"/>
      <c r="AS4896" s="441"/>
      <c r="AT4896" s="441"/>
      <c r="AU4896" s="441"/>
      <c r="AV4896" s="443"/>
      <c r="AW4896" s="442"/>
      <c r="AY4896" s="441"/>
      <c r="BC4896" s="441"/>
      <c r="BD4896" s="441"/>
      <c r="BE4896" s="441"/>
      <c r="BF4896" s="441"/>
      <c r="BG4896" s="441"/>
      <c r="BH4896" s="441"/>
      <c r="BI4896" s="441"/>
      <c r="BJ4896" s="441"/>
      <c r="BK4896" s="441"/>
    </row>
    <row r="4897" spans="1:63" x14ac:dyDescent="0.25">
      <c r="A4897" s="443"/>
      <c r="B4897" s="438"/>
      <c r="C4897" s="441"/>
      <c r="D4897" s="441"/>
      <c r="E4897" s="441"/>
      <c r="I4897" s="442"/>
      <c r="Q4897" s="443"/>
      <c r="S4897" s="443"/>
      <c r="T4897" s="441"/>
      <c r="U4897" s="444"/>
      <c r="V4897" s="438"/>
      <c r="W4897" s="443"/>
      <c r="X4897" s="443"/>
      <c r="Y4897" s="441"/>
      <c r="Z4897" s="445"/>
      <c r="AA4897" s="441"/>
      <c r="AB4897" s="443"/>
      <c r="AC4897" s="441"/>
      <c r="AD4897" s="444"/>
      <c r="AG4897" s="441"/>
      <c r="AH4897" s="441"/>
      <c r="AI4897" s="443"/>
      <c r="AL4897" s="441"/>
      <c r="AN4897" s="441"/>
      <c r="AO4897" s="443"/>
      <c r="AP4897" s="441"/>
      <c r="AQ4897" s="441"/>
      <c r="AR4897" s="441"/>
      <c r="AS4897" s="441"/>
      <c r="AT4897" s="441"/>
      <c r="AU4897" s="441"/>
      <c r="AV4897" s="443"/>
      <c r="AW4897" s="442"/>
      <c r="AY4897" s="441"/>
      <c r="BC4897" s="441"/>
      <c r="BD4897" s="441"/>
      <c r="BE4897" s="441"/>
      <c r="BF4897" s="441"/>
      <c r="BG4897" s="441"/>
      <c r="BH4897" s="441"/>
      <c r="BI4897" s="441"/>
      <c r="BJ4897" s="441"/>
      <c r="BK4897" s="441"/>
    </row>
    <row r="4898" spans="1:63" x14ac:dyDescent="0.25">
      <c r="A4898" s="443"/>
      <c r="B4898" s="438"/>
      <c r="C4898" s="441"/>
      <c r="D4898" s="441"/>
      <c r="E4898" s="441"/>
      <c r="I4898" s="442"/>
      <c r="Q4898" s="443"/>
      <c r="S4898" s="443"/>
      <c r="T4898" s="441"/>
      <c r="U4898" s="444"/>
      <c r="V4898" s="438"/>
      <c r="W4898" s="443"/>
      <c r="X4898" s="443"/>
      <c r="Y4898" s="441"/>
      <c r="Z4898" s="445"/>
      <c r="AA4898" s="441"/>
      <c r="AB4898" s="443"/>
      <c r="AC4898" s="441"/>
      <c r="AD4898" s="444"/>
      <c r="AG4898" s="441"/>
      <c r="AH4898" s="441"/>
      <c r="AI4898" s="443"/>
      <c r="AL4898" s="441"/>
      <c r="AN4898" s="441"/>
      <c r="AO4898" s="443"/>
      <c r="AP4898" s="441"/>
      <c r="AQ4898" s="441"/>
      <c r="AR4898" s="441"/>
      <c r="AS4898" s="441"/>
      <c r="AT4898" s="441"/>
      <c r="AU4898" s="441"/>
      <c r="AV4898" s="443"/>
      <c r="AW4898" s="442"/>
      <c r="AY4898" s="441"/>
      <c r="BC4898" s="441"/>
      <c r="BD4898" s="441"/>
      <c r="BE4898" s="441"/>
      <c r="BF4898" s="441"/>
      <c r="BG4898" s="441"/>
      <c r="BH4898" s="441"/>
      <c r="BI4898" s="441"/>
      <c r="BJ4898" s="441"/>
      <c r="BK4898" s="441"/>
    </row>
    <row r="4899" spans="1:63" x14ac:dyDescent="0.25">
      <c r="A4899" s="443"/>
      <c r="B4899" s="438"/>
      <c r="C4899" s="441"/>
      <c r="D4899" s="441"/>
      <c r="E4899" s="441"/>
      <c r="I4899" s="442"/>
      <c r="Q4899" s="443"/>
      <c r="S4899" s="443"/>
      <c r="T4899" s="441"/>
      <c r="U4899" s="444"/>
      <c r="V4899" s="438"/>
      <c r="W4899" s="443"/>
      <c r="X4899" s="443"/>
      <c r="Y4899" s="441"/>
      <c r="Z4899" s="445"/>
      <c r="AA4899" s="441"/>
      <c r="AB4899" s="443"/>
      <c r="AC4899" s="441"/>
      <c r="AD4899" s="444"/>
      <c r="AG4899" s="441"/>
      <c r="AH4899" s="441"/>
      <c r="AI4899" s="443"/>
      <c r="AL4899" s="441"/>
      <c r="AN4899" s="441"/>
      <c r="AO4899" s="443"/>
      <c r="AP4899" s="441"/>
      <c r="AQ4899" s="441"/>
      <c r="AR4899" s="441"/>
      <c r="AS4899" s="441"/>
      <c r="AT4899" s="441"/>
      <c r="AU4899" s="441"/>
      <c r="AV4899" s="443"/>
      <c r="AW4899" s="442"/>
      <c r="AY4899" s="441"/>
      <c r="BC4899" s="441"/>
      <c r="BD4899" s="441"/>
      <c r="BE4899" s="441"/>
      <c r="BF4899" s="441"/>
      <c r="BG4899" s="441"/>
      <c r="BH4899" s="441"/>
      <c r="BI4899" s="441"/>
      <c r="BJ4899" s="441"/>
      <c r="BK4899" s="441"/>
    </row>
    <row r="4900" spans="1:63" x14ac:dyDescent="0.25">
      <c r="A4900" s="443"/>
      <c r="B4900" s="438"/>
      <c r="C4900" s="441"/>
      <c r="D4900" s="441"/>
      <c r="E4900" s="441"/>
      <c r="I4900" s="442"/>
      <c r="Q4900" s="443"/>
      <c r="S4900" s="443"/>
      <c r="T4900" s="441"/>
      <c r="U4900" s="444"/>
      <c r="V4900" s="438"/>
      <c r="W4900" s="443"/>
      <c r="X4900" s="443"/>
      <c r="Y4900" s="441"/>
      <c r="Z4900" s="445"/>
      <c r="AA4900" s="441"/>
      <c r="AB4900" s="443"/>
      <c r="AC4900" s="441"/>
      <c r="AD4900" s="444"/>
      <c r="AG4900" s="441"/>
      <c r="AH4900" s="441"/>
      <c r="AI4900" s="443"/>
      <c r="AL4900" s="441"/>
      <c r="AN4900" s="441"/>
      <c r="AO4900" s="443"/>
      <c r="AP4900" s="441"/>
      <c r="AQ4900" s="441"/>
      <c r="AR4900" s="441"/>
      <c r="AS4900" s="441"/>
      <c r="AT4900" s="441"/>
      <c r="AU4900" s="441"/>
      <c r="AV4900" s="443"/>
      <c r="AW4900" s="442"/>
      <c r="AY4900" s="441"/>
      <c r="BC4900" s="441"/>
      <c r="BD4900" s="441"/>
      <c r="BE4900" s="441"/>
      <c r="BF4900" s="441"/>
      <c r="BG4900" s="441"/>
      <c r="BH4900" s="441"/>
      <c r="BI4900" s="441"/>
      <c r="BJ4900" s="441"/>
      <c r="BK4900" s="441"/>
    </row>
    <row r="4901" spans="1:63" x14ac:dyDescent="0.25">
      <c r="A4901" s="443"/>
      <c r="B4901" s="438"/>
      <c r="C4901" s="441"/>
      <c r="D4901" s="441"/>
      <c r="E4901" s="441"/>
      <c r="I4901" s="442"/>
      <c r="Q4901" s="443"/>
      <c r="S4901" s="443"/>
      <c r="T4901" s="441"/>
      <c r="U4901" s="444"/>
      <c r="V4901" s="438"/>
      <c r="W4901" s="443"/>
      <c r="X4901" s="443"/>
      <c r="Y4901" s="441"/>
      <c r="Z4901" s="445"/>
      <c r="AA4901" s="441"/>
      <c r="AB4901" s="443"/>
      <c r="AC4901" s="441"/>
      <c r="AD4901" s="444"/>
      <c r="AG4901" s="441"/>
      <c r="AH4901" s="441"/>
      <c r="AI4901" s="443"/>
      <c r="AL4901" s="441"/>
      <c r="AN4901" s="441"/>
      <c r="AO4901" s="443"/>
      <c r="AP4901" s="441"/>
      <c r="AQ4901" s="441"/>
      <c r="AR4901" s="441"/>
      <c r="AS4901" s="441"/>
      <c r="AT4901" s="441"/>
      <c r="AU4901" s="441"/>
      <c r="AV4901" s="443"/>
      <c r="AW4901" s="442"/>
      <c r="AY4901" s="441"/>
      <c r="BC4901" s="441"/>
      <c r="BD4901" s="441"/>
      <c r="BE4901" s="441"/>
      <c r="BF4901" s="441"/>
      <c r="BG4901" s="441"/>
      <c r="BH4901" s="441"/>
      <c r="BI4901" s="441"/>
      <c r="BJ4901" s="441"/>
      <c r="BK4901" s="441"/>
    </row>
    <row r="4902" spans="1:63" x14ac:dyDescent="0.25">
      <c r="A4902" s="443"/>
      <c r="B4902" s="438"/>
      <c r="C4902" s="441"/>
      <c r="D4902" s="441"/>
      <c r="E4902" s="441"/>
      <c r="I4902" s="442"/>
      <c r="Q4902" s="443"/>
      <c r="S4902" s="443"/>
      <c r="T4902" s="441"/>
      <c r="U4902" s="444"/>
      <c r="V4902" s="438"/>
      <c r="W4902" s="443"/>
      <c r="X4902" s="443"/>
      <c r="Y4902" s="441"/>
      <c r="Z4902" s="445"/>
      <c r="AA4902" s="441"/>
      <c r="AB4902" s="443"/>
      <c r="AC4902" s="441"/>
      <c r="AD4902" s="444"/>
      <c r="AG4902" s="441"/>
      <c r="AH4902" s="441"/>
      <c r="AI4902" s="443"/>
      <c r="AL4902" s="441"/>
      <c r="AN4902" s="441"/>
      <c r="AO4902" s="443"/>
      <c r="AP4902" s="441"/>
      <c r="AQ4902" s="441"/>
      <c r="AR4902" s="441"/>
      <c r="AS4902" s="441"/>
      <c r="AT4902" s="441"/>
      <c r="AU4902" s="441"/>
      <c r="AV4902" s="443"/>
      <c r="AW4902" s="442"/>
      <c r="AY4902" s="441"/>
      <c r="BC4902" s="441"/>
      <c r="BD4902" s="441"/>
      <c r="BE4902" s="441"/>
      <c r="BF4902" s="441"/>
      <c r="BG4902" s="441"/>
      <c r="BH4902" s="441"/>
      <c r="BI4902" s="441"/>
      <c r="BJ4902" s="441"/>
      <c r="BK4902" s="441"/>
    </row>
    <row r="4903" spans="1:63" x14ac:dyDescent="0.25">
      <c r="A4903" s="443"/>
      <c r="B4903" s="438"/>
      <c r="C4903" s="441"/>
      <c r="D4903" s="441"/>
      <c r="E4903" s="441"/>
      <c r="I4903" s="442"/>
      <c r="Q4903" s="443"/>
      <c r="S4903" s="443"/>
      <c r="T4903" s="441"/>
      <c r="U4903" s="444"/>
      <c r="V4903" s="438"/>
      <c r="W4903" s="443"/>
      <c r="X4903" s="443"/>
      <c r="Y4903" s="441"/>
      <c r="Z4903" s="445"/>
      <c r="AA4903" s="441"/>
      <c r="AB4903" s="443"/>
      <c r="AC4903" s="441"/>
      <c r="AD4903" s="444"/>
      <c r="AG4903" s="441"/>
      <c r="AH4903" s="441"/>
      <c r="AI4903" s="443"/>
      <c r="AL4903" s="441"/>
      <c r="AN4903" s="441"/>
      <c r="AO4903" s="443"/>
      <c r="AP4903" s="441"/>
      <c r="AQ4903" s="441"/>
      <c r="AR4903" s="441"/>
      <c r="AS4903" s="441"/>
      <c r="AT4903" s="441"/>
      <c r="AU4903" s="441"/>
      <c r="AV4903" s="443"/>
      <c r="AW4903" s="442"/>
      <c r="AY4903" s="441"/>
      <c r="BC4903" s="441"/>
      <c r="BD4903" s="441"/>
      <c r="BE4903" s="441"/>
      <c r="BF4903" s="441"/>
      <c r="BG4903" s="441"/>
      <c r="BH4903" s="441"/>
      <c r="BI4903" s="441"/>
      <c r="BJ4903" s="441"/>
      <c r="BK4903" s="441"/>
    </row>
    <row r="4904" spans="1:63" x14ac:dyDescent="0.25">
      <c r="A4904" s="443"/>
      <c r="B4904" s="438"/>
      <c r="C4904" s="441"/>
      <c r="D4904" s="441"/>
      <c r="E4904" s="441"/>
      <c r="I4904" s="442"/>
      <c r="Q4904" s="443"/>
      <c r="S4904" s="443"/>
      <c r="T4904" s="441"/>
      <c r="U4904" s="444"/>
      <c r="V4904" s="438"/>
      <c r="W4904" s="443"/>
      <c r="X4904" s="443"/>
      <c r="Y4904" s="441"/>
      <c r="Z4904" s="445"/>
      <c r="AA4904" s="441"/>
      <c r="AB4904" s="443"/>
      <c r="AC4904" s="441"/>
      <c r="AD4904" s="444"/>
      <c r="AG4904" s="441"/>
      <c r="AH4904" s="441"/>
      <c r="AI4904" s="443"/>
      <c r="AL4904" s="441"/>
      <c r="AN4904" s="441"/>
      <c r="AO4904" s="443"/>
      <c r="AP4904" s="441"/>
      <c r="AQ4904" s="441"/>
      <c r="AR4904" s="441"/>
      <c r="AS4904" s="441"/>
      <c r="AT4904" s="441"/>
      <c r="AU4904" s="441"/>
      <c r="AV4904" s="443"/>
      <c r="AW4904" s="442"/>
      <c r="AY4904" s="441"/>
      <c r="BC4904" s="441"/>
      <c r="BD4904" s="441"/>
      <c r="BE4904" s="441"/>
      <c r="BF4904" s="441"/>
      <c r="BG4904" s="441"/>
      <c r="BH4904" s="441"/>
      <c r="BI4904" s="441"/>
      <c r="BJ4904" s="441"/>
      <c r="BK4904" s="441"/>
    </row>
    <row r="4905" spans="1:63" x14ac:dyDescent="0.25">
      <c r="A4905" s="443"/>
      <c r="B4905" s="438"/>
      <c r="C4905" s="441"/>
      <c r="D4905" s="441"/>
      <c r="E4905" s="441"/>
      <c r="I4905" s="442"/>
      <c r="Q4905" s="443"/>
      <c r="S4905" s="443"/>
      <c r="T4905" s="441"/>
      <c r="U4905" s="444"/>
      <c r="V4905" s="438"/>
      <c r="W4905" s="443"/>
      <c r="X4905" s="443"/>
      <c r="Y4905" s="441"/>
      <c r="Z4905" s="445"/>
      <c r="AA4905" s="441"/>
      <c r="AB4905" s="443"/>
      <c r="AC4905" s="441"/>
      <c r="AD4905" s="444"/>
      <c r="AG4905" s="441"/>
      <c r="AH4905" s="441"/>
      <c r="AI4905" s="443"/>
      <c r="AL4905" s="441"/>
      <c r="AN4905" s="441"/>
      <c r="AO4905" s="443"/>
      <c r="AP4905" s="441"/>
      <c r="AQ4905" s="441"/>
      <c r="AR4905" s="441"/>
      <c r="AS4905" s="441"/>
      <c r="AT4905" s="441"/>
      <c r="AU4905" s="441"/>
      <c r="AV4905" s="443"/>
      <c r="AW4905" s="442"/>
      <c r="AY4905" s="441"/>
      <c r="BC4905" s="441"/>
      <c r="BD4905" s="441"/>
      <c r="BE4905" s="441"/>
      <c r="BF4905" s="441"/>
      <c r="BG4905" s="441"/>
      <c r="BH4905" s="441"/>
      <c r="BI4905" s="441"/>
      <c r="BJ4905" s="441"/>
      <c r="BK4905" s="441"/>
    </row>
    <row r="4906" spans="1:63" x14ac:dyDescent="0.25">
      <c r="A4906" s="443"/>
      <c r="B4906" s="438"/>
      <c r="C4906" s="441"/>
      <c r="D4906" s="441"/>
      <c r="E4906" s="441"/>
      <c r="I4906" s="442"/>
      <c r="Q4906" s="443"/>
      <c r="S4906" s="443"/>
      <c r="T4906" s="441"/>
      <c r="U4906" s="444"/>
      <c r="V4906" s="438"/>
      <c r="W4906" s="443"/>
      <c r="X4906" s="443"/>
      <c r="Y4906" s="441"/>
      <c r="Z4906" s="445"/>
      <c r="AA4906" s="441"/>
      <c r="AB4906" s="443"/>
      <c r="AC4906" s="441"/>
      <c r="AD4906" s="444"/>
      <c r="AG4906" s="441"/>
      <c r="AH4906" s="441"/>
      <c r="AI4906" s="443"/>
      <c r="AL4906" s="441"/>
      <c r="AN4906" s="441"/>
      <c r="AO4906" s="443"/>
      <c r="AP4906" s="441"/>
      <c r="AQ4906" s="441"/>
      <c r="AR4906" s="441"/>
      <c r="AS4906" s="441"/>
      <c r="AT4906" s="441"/>
      <c r="AU4906" s="441"/>
      <c r="AV4906" s="443"/>
      <c r="AW4906" s="442"/>
      <c r="AY4906" s="441"/>
      <c r="BC4906" s="441"/>
      <c r="BD4906" s="441"/>
      <c r="BE4906" s="441"/>
      <c r="BF4906" s="441"/>
      <c r="BG4906" s="441"/>
      <c r="BH4906" s="441"/>
      <c r="BI4906" s="441"/>
      <c r="BJ4906" s="441"/>
      <c r="BK4906" s="441"/>
    </row>
    <row r="4907" spans="1:63" x14ac:dyDescent="0.25">
      <c r="A4907" s="443"/>
      <c r="B4907" s="438"/>
      <c r="C4907" s="441"/>
      <c r="D4907" s="441"/>
      <c r="E4907" s="441"/>
      <c r="I4907" s="442"/>
      <c r="Q4907" s="443"/>
      <c r="S4907" s="443"/>
      <c r="T4907" s="441"/>
      <c r="U4907" s="444"/>
      <c r="V4907" s="438"/>
      <c r="W4907" s="443"/>
      <c r="X4907" s="443"/>
      <c r="Y4907" s="441"/>
      <c r="Z4907" s="445"/>
      <c r="AA4907" s="441"/>
      <c r="AB4907" s="443"/>
      <c r="AC4907" s="441"/>
      <c r="AD4907" s="444"/>
      <c r="AG4907" s="441"/>
      <c r="AH4907" s="441"/>
      <c r="AI4907" s="443"/>
      <c r="AL4907" s="441"/>
      <c r="AN4907" s="441"/>
      <c r="AO4907" s="443"/>
      <c r="AP4907" s="441"/>
      <c r="AQ4907" s="441"/>
      <c r="AR4907" s="441"/>
      <c r="AS4907" s="441"/>
      <c r="AT4907" s="441"/>
      <c r="AU4907" s="441"/>
      <c r="AV4907" s="443"/>
      <c r="AW4907" s="442"/>
      <c r="AY4907" s="441"/>
      <c r="BC4907" s="441"/>
      <c r="BD4907" s="441"/>
      <c r="BE4907" s="441"/>
      <c r="BF4907" s="441"/>
      <c r="BG4907" s="441"/>
      <c r="BH4907" s="441"/>
      <c r="BI4907" s="441"/>
      <c r="BJ4907" s="441"/>
      <c r="BK4907" s="441"/>
    </row>
    <row r="4908" spans="1:63" x14ac:dyDescent="0.25">
      <c r="A4908" s="443"/>
      <c r="B4908" s="438"/>
      <c r="C4908" s="441"/>
      <c r="D4908" s="441"/>
      <c r="E4908" s="441"/>
      <c r="I4908" s="442"/>
      <c r="Q4908" s="443"/>
      <c r="S4908" s="443"/>
      <c r="T4908" s="441"/>
      <c r="U4908" s="444"/>
      <c r="V4908" s="438"/>
      <c r="W4908" s="443"/>
      <c r="X4908" s="443"/>
      <c r="Y4908" s="441"/>
      <c r="Z4908" s="445"/>
      <c r="AA4908" s="441"/>
      <c r="AB4908" s="443"/>
      <c r="AC4908" s="441"/>
      <c r="AD4908" s="444"/>
      <c r="AG4908" s="441"/>
      <c r="AH4908" s="441"/>
      <c r="AI4908" s="443"/>
      <c r="AL4908" s="441"/>
      <c r="AN4908" s="441"/>
      <c r="AO4908" s="443"/>
      <c r="AP4908" s="441"/>
      <c r="AQ4908" s="441"/>
      <c r="AR4908" s="441"/>
      <c r="AS4908" s="441"/>
      <c r="AT4908" s="441"/>
      <c r="AU4908" s="441"/>
      <c r="AV4908" s="443"/>
      <c r="AW4908" s="442"/>
      <c r="AY4908" s="441"/>
      <c r="BC4908" s="441"/>
      <c r="BD4908" s="441"/>
      <c r="BE4908" s="441"/>
      <c r="BF4908" s="441"/>
      <c r="BG4908" s="441"/>
      <c r="BH4908" s="441"/>
      <c r="BI4908" s="441"/>
      <c r="BJ4908" s="441"/>
      <c r="BK4908" s="441"/>
    </row>
    <row r="4909" spans="1:63" x14ac:dyDescent="0.25">
      <c r="A4909" s="443"/>
      <c r="B4909" s="438"/>
      <c r="C4909" s="441"/>
      <c r="D4909" s="441"/>
      <c r="E4909" s="441"/>
      <c r="I4909" s="442"/>
      <c r="Q4909" s="443"/>
      <c r="S4909" s="443"/>
      <c r="T4909" s="441"/>
      <c r="U4909" s="444"/>
      <c r="V4909" s="438"/>
      <c r="W4909" s="443"/>
      <c r="X4909" s="443"/>
      <c r="Y4909" s="441"/>
      <c r="Z4909" s="445"/>
      <c r="AA4909" s="441"/>
      <c r="AB4909" s="443"/>
      <c r="AC4909" s="441"/>
      <c r="AD4909" s="444"/>
      <c r="AG4909" s="441"/>
      <c r="AH4909" s="441"/>
      <c r="AI4909" s="443"/>
      <c r="AL4909" s="441"/>
      <c r="AN4909" s="441"/>
      <c r="AO4909" s="443"/>
      <c r="AP4909" s="441"/>
      <c r="AQ4909" s="441"/>
      <c r="AR4909" s="441"/>
      <c r="AS4909" s="441"/>
      <c r="AT4909" s="441"/>
      <c r="AU4909" s="441"/>
      <c r="AV4909" s="443"/>
      <c r="AW4909" s="442"/>
      <c r="AY4909" s="441"/>
      <c r="BC4909" s="441"/>
      <c r="BD4909" s="441"/>
      <c r="BE4909" s="441"/>
      <c r="BF4909" s="441"/>
      <c r="BG4909" s="441"/>
      <c r="BH4909" s="441"/>
      <c r="BI4909" s="441"/>
      <c r="BJ4909" s="441"/>
      <c r="BK4909" s="441"/>
    </row>
    <row r="4910" spans="1:63" x14ac:dyDescent="0.25">
      <c r="A4910" s="443"/>
      <c r="B4910" s="438"/>
      <c r="C4910" s="441"/>
      <c r="D4910" s="441"/>
      <c r="E4910" s="441"/>
      <c r="I4910" s="442"/>
      <c r="Q4910" s="443"/>
      <c r="S4910" s="443"/>
      <c r="T4910" s="441"/>
      <c r="U4910" s="444"/>
      <c r="V4910" s="438"/>
      <c r="W4910" s="443"/>
      <c r="X4910" s="443"/>
      <c r="Y4910" s="441"/>
      <c r="Z4910" s="445"/>
      <c r="AA4910" s="441"/>
      <c r="AB4910" s="443"/>
      <c r="AC4910" s="441"/>
      <c r="AD4910" s="444"/>
      <c r="AG4910" s="441"/>
      <c r="AH4910" s="441"/>
      <c r="AI4910" s="443"/>
      <c r="AL4910" s="441"/>
      <c r="AN4910" s="441"/>
      <c r="AO4910" s="443"/>
      <c r="AP4910" s="441"/>
      <c r="AQ4910" s="441"/>
      <c r="AR4910" s="441"/>
      <c r="AS4910" s="441"/>
      <c r="AT4910" s="441"/>
      <c r="AU4910" s="441"/>
      <c r="AV4910" s="443"/>
      <c r="AW4910" s="442"/>
      <c r="AY4910" s="441"/>
      <c r="BC4910" s="441"/>
      <c r="BD4910" s="441"/>
      <c r="BE4910" s="441"/>
      <c r="BF4910" s="441"/>
      <c r="BG4910" s="441"/>
      <c r="BH4910" s="441"/>
      <c r="BI4910" s="441"/>
      <c r="BJ4910" s="441"/>
      <c r="BK4910" s="441"/>
    </row>
    <row r="4911" spans="1:63" x14ac:dyDescent="0.25">
      <c r="A4911" s="443"/>
      <c r="B4911" s="438"/>
      <c r="C4911" s="441"/>
      <c r="D4911" s="441"/>
      <c r="E4911" s="441"/>
      <c r="I4911" s="442"/>
      <c r="Q4911" s="443"/>
      <c r="S4911" s="443"/>
      <c r="T4911" s="441"/>
      <c r="U4911" s="444"/>
      <c r="V4911" s="438"/>
      <c r="W4911" s="443"/>
      <c r="X4911" s="443"/>
      <c r="Y4911" s="441"/>
      <c r="Z4911" s="445"/>
      <c r="AA4911" s="441"/>
      <c r="AB4911" s="443"/>
      <c r="AC4911" s="441"/>
      <c r="AD4911" s="444"/>
      <c r="AG4911" s="441"/>
      <c r="AH4911" s="441"/>
      <c r="AI4911" s="443"/>
      <c r="AL4911" s="441"/>
      <c r="AN4911" s="441"/>
      <c r="AO4911" s="443"/>
      <c r="AP4911" s="441"/>
      <c r="AQ4911" s="441"/>
      <c r="AR4911" s="441"/>
      <c r="AS4911" s="441"/>
      <c r="AT4911" s="441"/>
      <c r="AU4911" s="441"/>
      <c r="AV4911" s="443"/>
      <c r="AW4911" s="442"/>
      <c r="AY4911" s="441"/>
      <c r="BC4911" s="441"/>
      <c r="BD4911" s="441"/>
      <c r="BE4911" s="441"/>
      <c r="BF4911" s="441"/>
      <c r="BG4911" s="441"/>
      <c r="BH4911" s="441"/>
      <c r="BI4911" s="441"/>
      <c r="BJ4911" s="441"/>
      <c r="BK4911" s="441"/>
    </row>
    <row r="4912" spans="1:63" x14ac:dyDescent="0.25">
      <c r="A4912" s="443"/>
      <c r="B4912" s="438"/>
      <c r="C4912" s="441"/>
      <c r="D4912" s="441"/>
      <c r="E4912" s="441"/>
      <c r="I4912" s="442"/>
      <c r="Q4912" s="443"/>
      <c r="S4912" s="443"/>
      <c r="T4912" s="441"/>
      <c r="U4912" s="444"/>
      <c r="V4912" s="438"/>
      <c r="W4912" s="443"/>
      <c r="X4912" s="443"/>
      <c r="Y4912" s="441"/>
      <c r="Z4912" s="445"/>
      <c r="AA4912" s="441"/>
      <c r="AB4912" s="443"/>
      <c r="AC4912" s="441"/>
      <c r="AD4912" s="444"/>
      <c r="AG4912" s="441"/>
      <c r="AH4912" s="441"/>
      <c r="AI4912" s="443"/>
      <c r="AL4912" s="441"/>
      <c r="AN4912" s="441"/>
      <c r="AO4912" s="443"/>
      <c r="AP4912" s="441"/>
      <c r="AQ4912" s="441"/>
      <c r="AR4912" s="441"/>
      <c r="AS4912" s="441"/>
      <c r="AT4912" s="441"/>
      <c r="AU4912" s="441"/>
      <c r="AV4912" s="443"/>
      <c r="AW4912" s="442"/>
      <c r="AY4912" s="441"/>
      <c r="BC4912" s="441"/>
      <c r="BD4912" s="441"/>
      <c r="BE4912" s="441"/>
      <c r="BF4912" s="441"/>
      <c r="BG4912" s="441"/>
      <c r="BH4912" s="441"/>
      <c r="BI4912" s="441"/>
      <c r="BJ4912" s="441"/>
      <c r="BK4912" s="441"/>
    </row>
    <row r="4913" spans="1:63" x14ac:dyDescent="0.25">
      <c r="A4913" s="443"/>
      <c r="B4913" s="438"/>
      <c r="C4913" s="441"/>
      <c r="D4913" s="441"/>
      <c r="E4913" s="441"/>
      <c r="I4913" s="442"/>
      <c r="Q4913" s="443"/>
      <c r="S4913" s="443"/>
      <c r="T4913" s="441"/>
      <c r="U4913" s="444"/>
      <c r="V4913" s="438"/>
      <c r="W4913" s="443"/>
      <c r="X4913" s="443"/>
      <c r="Y4913" s="441"/>
      <c r="Z4913" s="445"/>
      <c r="AA4913" s="441"/>
      <c r="AB4913" s="443"/>
      <c r="AC4913" s="441"/>
      <c r="AD4913" s="444"/>
      <c r="AG4913" s="441"/>
      <c r="AH4913" s="441"/>
      <c r="AI4913" s="443"/>
      <c r="AL4913" s="441"/>
      <c r="AN4913" s="441"/>
      <c r="AO4913" s="443"/>
      <c r="AP4913" s="441"/>
      <c r="AQ4913" s="441"/>
      <c r="AR4913" s="441"/>
      <c r="AS4913" s="441"/>
      <c r="AT4913" s="441"/>
      <c r="AU4913" s="441"/>
      <c r="AV4913" s="443"/>
      <c r="AW4913" s="442"/>
      <c r="AY4913" s="441"/>
      <c r="BC4913" s="441"/>
      <c r="BD4913" s="441"/>
      <c r="BE4913" s="441"/>
      <c r="BF4913" s="441"/>
      <c r="BG4913" s="441"/>
      <c r="BH4913" s="441"/>
      <c r="BI4913" s="441"/>
      <c r="BJ4913" s="441"/>
      <c r="BK4913" s="441"/>
    </row>
    <row r="4914" spans="1:63" x14ac:dyDescent="0.25">
      <c r="A4914" s="443"/>
      <c r="B4914" s="438"/>
      <c r="C4914" s="441"/>
      <c r="D4914" s="441"/>
      <c r="E4914" s="441"/>
      <c r="I4914" s="442"/>
      <c r="Q4914" s="443"/>
      <c r="S4914" s="443"/>
      <c r="T4914" s="441"/>
      <c r="U4914" s="444"/>
      <c r="V4914" s="438"/>
      <c r="W4914" s="443"/>
      <c r="X4914" s="443"/>
      <c r="Y4914" s="441"/>
      <c r="Z4914" s="445"/>
      <c r="AA4914" s="441"/>
      <c r="AB4914" s="443"/>
      <c r="AC4914" s="441"/>
      <c r="AD4914" s="444"/>
      <c r="AG4914" s="441"/>
      <c r="AH4914" s="441"/>
      <c r="AI4914" s="443"/>
      <c r="AL4914" s="441"/>
      <c r="AN4914" s="441"/>
      <c r="AO4914" s="443"/>
      <c r="AP4914" s="441"/>
      <c r="AQ4914" s="441"/>
      <c r="AR4914" s="441"/>
      <c r="AS4914" s="441"/>
      <c r="AT4914" s="441"/>
      <c r="AU4914" s="441"/>
      <c r="AV4914" s="443"/>
      <c r="AW4914" s="442"/>
      <c r="AY4914" s="441"/>
      <c r="BC4914" s="441"/>
      <c r="BD4914" s="441"/>
      <c r="BE4914" s="441"/>
      <c r="BF4914" s="441"/>
      <c r="BG4914" s="441"/>
      <c r="BH4914" s="441"/>
      <c r="BI4914" s="441"/>
      <c r="BJ4914" s="441"/>
      <c r="BK4914" s="441"/>
    </row>
    <row r="4915" spans="1:63" x14ac:dyDescent="0.25">
      <c r="A4915" s="443"/>
      <c r="B4915" s="438"/>
      <c r="C4915" s="441"/>
      <c r="D4915" s="441"/>
      <c r="E4915" s="441"/>
      <c r="I4915" s="442"/>
      <c r="Q4915" s="443"/>
      <c r="S4915" s="443"/>
      <c r="T4915" s="441"/>
      <c r="U4915" s="444"/>
      <c r="V4915" s="438"/>
      <c r="W4915" s="443"/>
      <c r="X4915" s="443"/>
      <c r="Y4915" s="441"/>
      <c r="Z4915" s="445"/>
      <c r="AA4915" s="441"/>
      <c r="AB4915" s="443"/>
      <c r="AC4915" s="441"/>
      <c r="AD4915" s="444"/>
      <c r="AG4915" s="441"/>
      <c r="AH4915" s="441"/>
      <c r="AI4915" s="443"/>
      <c r="AL4915" s="441"/>
      <c r="AN4915" s="441"/>
      <c r="AO4915" s="443"/>
      <c r="AP4915" s="441"/>
      <c r="AQ4915" s="441"/>
      <c r="AR4915" s="441"/>
      <c r="AS4915" s="441"/>
      <c r="AT4915" s="441"/>
      <c r="AU4915" s="441"/>
      <c r="AV4915" s="443"/>
      <c r="AW4915" s="442"/>
      <c r="AY4915" s="441"/>
      <c r="BC4915" s="441"/>
      <c r="BD4915" s="441"/>
      <c r="BE4915" s="441"/>
      <c r="BF4915" s="441"/>
      <c r="BG4915" s="441"/>
      <c r="BH4915" s="441"/>
      <c r="BI4915" s="441"/>
      <c r="BJ4915" s="441"/>
      <c r="BK4915" s="441"/>
    </row>
    <row r="4916" spans="1:63" x14ac:dyDescent="0.25">
      <c r="A4916" s="443"/>
      <c r="B4916" s="438"/>
      <c r="C4916" s="441"/>
      <c r="D4916" s="441"/>
      <c r="E4916" s="441"/>
      <c r="I4916" s="442"/>
      <c r="Q4916" s="443"/>
      <c r="S4916" s="443"/>
      <c r="T4916" s="441"/>
      <c r="U4916" s="444"/>
      <c r="V4916" s="438"/>
      <c r="W4916" s="443"/>
      <c r="X4916" s="443"/>
      <c r="Y4916" s="441"/>
      <c r="Z4916" s="445"/>
      <c r="AA4916" s="441"/>
      <c r="AB4916" s="443"/>
      <c r="AC4916" s="441"/>
      <c r="AD4916" s="444"/>
      <c r="AG4916" s="441"/>
      <c r="AH4916" s="441"/>
      <c r="AI4916" s="443"/>
      <c r="AL4916" s="441"/>
      <c r="AN4916" s="441"/>
      <c r="AO4916" s="443"/>
      <c r="AP4916" s="441"/>
      <c r="AQ4916" s="441"/>
      <c r="AR4916" s="441"/>
      <c r="AS4916" s="441"/>
      <c r="AT4916" s="441"/>
      <c r="AU4916" s="441"/>
      <c r="AV4916" s="443"/>
      <c r="AW4916" s="442"/>
      <c r="AY4916" s="441"/>
      <c r="BC4916" s="441"/>
      <c r="BD4916" s="441"/>
      <c r="BE4916" s="441"/>
      <c r="BF4916" s="441"/>
      <c r="BG4916" s="441"/>
      <c r="BH4916" s="441"/>
      <c r="BI4916" s="441"/>
      <c r="BJ4916" s="441"/>
      <c r="BK4916" s="441"/>
    </row>
    <row r="4917" spans="1:63" x14ac:dyDescent="0.25">
      <c r="A4917" s="443"/>
      <c r="B4917" s="438"/>
      <c r="C4917" s="441"/>
      <c r="D4917" s="441"/>
      <c r="E4917" s="441"/>
      <c r="I4917" s="442"/>
      <c r="Q4917" s="443"/>
      <c r="S4917" s="443"/>
      <c r="T4917" s="441"/>
      <c r="U4917" s="444"/>
      <c r="V4917" s="438"/>
      <c r="W4917" s="443"/>
      <c r="X4917" s="443"/>
      <c r="Y4917" s="441"/>
      <c r="Z4917" s="445"/>
      <c r="AA4917" s="441"/>
      <c r="AB4917" s="443"/>
      <c r="AC4917" s="441"/>
      <c r="AD4917" s="444"/>
      <c r="AG4917" s="441"/>
      <c r="AH4917" s="441"/>
      <c r="AI4917" s="443"/>
      <c r="AL4917" s="441"/>
      <c r="AN4917" s="441"/>
      <c r="AO4917" s="443"/>
      <c r="AP4917" s="441"/>
      <c r="AQ4917" s="441"/>
      <c r="AR4917" s="441"/>
      <c r="AS4917" s="441"/>
      <c r="AT4917" s="441"/>
      <c r="AU4917" s="441"/>
      <c r="AV4917" s="443"/>
      <c r="AW4917" s="442"/>
      <c r="AY4917" s="441"/>
      <c r="BC4917" s="441"/>
      <c r="BD4917" s="441"/>
      <c r="BE4917" s="441"/>
      <c r="BF4917" s="441"/>
      <c r="BG4917" s="441"/>
      <c r="BH4917" s="441"/>
      <c r="BI4917" s="441"/>
      <c r="BJ4917" s="441"/>
      <c r="BK4917" s="441"/>
    </row>
    <row r="4918" spans="1:63" x14ac:dyDescent="0.25">
      <c r="A4918" s="443"/>
      <c r="B4918" s="438"/>
      <c r="C4918" s="441"/>
      <c r="D4918" s="441"/>
      <c r="E4918" s="441"/>
      <c r="I4918" s="442"/>
      <c r="Q4918" s="443"/>
      <c r="S4918" s="443"/>
      <c r="T4918" s="441"/>
      <c r="U4918" s="444"/>
      <c r="V4918" s="438"/>
      <c r="W4918" s="443"/>
      <c r="X4918" s="443"/>
      <c r="Y4918" s="441"/>
      <c r="Z4918" s="445"/>
      <c r="AA4918" s="441"/>
      <c r="AB4918" s="443"/>
      <c r="AC4918" s="441"/>
      <c r="AD4918" s="444"/>
      <c r="AG4918" s="441"/>
      <c r="AH4918" s="441"/>
      <c r="AI4918" s="443"/>
      <c r="AL4918" s="441"/>
      <c r="AN4918" s="441"/>
      <c r="AO4918" s="443"/>
      <c r="AP4918" s="441"/>
      <c r="AQ4918" s="441"/>
      <c r="AR4918" s="441"/>
      <c r="AS4918" s="441"/>
      <c r="AT4918" s="441"/>
      <c r="AU4918" s="441"/>
      <c r="AV4918" s="443"/>
      <c r="AW4918" s="442"/>
      <c r="AY4918" s="441"/>
      <c r="BC4918" s="441"/>
      <c r="BD4918" s="441"/>
      <c r="BE4918" s="441"/>
      <c r="BF4918" s="441"/>
      <c r="BG4918" s="441"/>
      <c r="BH4918" s="441"/>
      <c r="BI4918" s="441"/>
      <c r="BJ4918" s="441"/>
      <c r="BK4918" s="441"/>
    </row>
    <row r="4919" spans="1:63" x14ac:dyDescent="0.25">
      <c r="A4919" s="443"/>
      <c r="B4919" s="438"/>
      <c r="C4919" s="441"/>
      <c r="D4919" s="441"/>
      <c r="E4919" s="441"/>
      <c r="I4919" s="442"/>
      <c r="Q4919" s="443"/>
      <c r="S4919" s="443"/>
      <c r="T4919" s="441"/>
      <c r="U4919" s="444"/>
      <c r="V4919" s="438"/>
      <c r="W4919" s="443"/>
      <c r="X4919" s="443"/>
      <c r="Y4919" s="441"/>
      <c r="Z4919" s="445"/>
      <c r="AA4919" s="441"/>
      <c r="AB4919" s="443"/>
      <c r="AC4919" s="441"/>
      <c r="AD4919" s="444"/>
      <c r="AG4919" s="441"/>
      <c r="AH4919" s="441"/>
      <c r="AI4919" s="443"/>
      <c r="AL4919" s="441"/>
      <c r="AN4919" s="441"/>
      <c r="AO4919" s="443"/>
      <c r="AP4919" s="441"/>
      <c r="AQ4919" s="441"/>
      <c r="AR4919" s="441"/>
      <c r="AS4919" s="441"/>
      <c r="AT4919" s="441"/>
      <c r="AU4919" s="441"/>
      <c r="AV4919" s="443"/>
      <c r="AW4919" s="442"/>
      <c r="AY4919" s="441"/>
      <c r="BC4919" s="441"/>
      <c r="BD4919" s="441"/>
      <c r="BE4919" s="441"/>
      <c r="BF4919" s="441"/>
      <c r="BG4919" s="441"/>
      <c r="BH4919" s="441"/>
      <c r="BI4919" s="441"/>
      <c r="BJ4919" s="441"/>
      <c r="BK4919" s="441"/>
    </row>
    <row r="4920" spans="1:63" x14ac:dyDescent="0.25">
      <c r="A4920" s="443"/>
      <c r="B4920" s="438"/>
      <c r="C4920" s="441"/>
      <c r="D4920" s="441"/>
      <c r="E4920" s="441"/>
      <c r="I4920" s="442"/>
      <c r="Q4920" s="443"/>
      <c r="S4920" s="443"/>
      <c r="T4920" s="441"/>
      <c r="U4920" s="444"/>
      <c r="V4920" s="438"/>
      <c r="W4920" s="443"/>
      <c r="X4920" s="443"/>
      <c r="Y4920" s="441"/>
      <c r="Z4920" s="445"/>
      <c r="AA4920" s="441"/>
      <c r="AB4920" s="443"/>
      <c r="AC4920" s="441"/>
      <c r="AD4920" s="444"/>
      <c r="AG4920" s="441"/>
      <c r="AH4920" s="441"/>
      <c r="AI4920" s="443"/>
      <c r="AL4920" s="441"/>
      <c r="AN4920" s="441"/>
      <c r="AO4920" s="443"/>
      <c r="AP4920" s="441"/>
      <c r="AQ4920" s="441"/>
      <c r="AR4920" s="441"/>
      <c r="AS4920" s="441"/>
      <c r="AT4920" s="441"/>
      <c r="AU4920" s="441"/>
      <c r="AV4920" s="443"/>
      <c r="AW4920" s="442"/>
      <c r="AY4920" s="441"/>
      <c r="BC4920" s="441"/>
      <c r="BD4920" s="441"/>
      <c r="BE4920" s="441"/>
      <c r="BF4920" s="441"/>
      <c r="BG4920" s="441"/>
      <c r="BH4920" s="441"/>
      <c r="BI4920" s="441"/>
      <c r="BJ4920" s="441"/>
      <c r="BK4920" s="441"/>
    </row>
    <row r="4921" spans="1:63" x14ac:dyDescent="0.25">
      <c r="A4921" s="443"/>
      <c r="B4921" s="438"/>
      <c r="C4921" s="441"/>
      <c r="D4921" s="441"/>
      <c r="E4921" s="441"/>
      <c r="I4921" s="442"/>
      <c r="Q4921" s="443"/>
      <c r="S4921" s="443"/>
      <c r="T4921" s="441"/>
      <c r="U4921" s="444"/>
      <c r="V4921" s="438"/>
      <c r="W4921" s="443"/>
      <c r="X4921" s="443"/>
      <c r="Y4921" s="441"/>
      <c r="Z4921" s="445"/>
      <c r="AA4921" s="441"/>
      <c r="AB4921" s="443"/>
      <c r="AC4921" s="441"/>
      <c r="AD4921" s="444"/>
      <c r="AG4921" s="441"/>
      <c r="AH4921" s="441"/>
      <c r="AI4921" s="443"/>
      <c r="AL4921" s="441"/>
      <c r="AN4921" s="441"/>
      <c r="AO4921" s="443"/>
      <c r="AP4921" s="441"/>
      <c r="AQ4921" s="441"/>
      <c r="AR4921" s="441"/>
      <c r="AS4921" s="441"/>
      <c r="AT4921" s="441"/>
      <c r="AU4921" s="441"/>
      <c r="AV4921" s="443"/>
      <c r="AW4921" s="442"/>
      <c r="AY4921" s="441"/>
      <c r="BC4921" s="441"/>
      <c r="BD4921" s="441"/>
      <c r="BE4921" s="441"/>
      <c r="BF4921" s="441"/>
      <c r="BG4921" s="441"/>
      <c r="BH4921" s="441"/>
      <c r="BI4921" s="441"/>
      <c r="BJ4921" s="441"/>
      <c r="BK4921" s="441"/>
    </row>
    <row r="4922" spans="1:63" x14ac:dyDescent="0.25">
      <c r="A4922" s="443"/>
      <c r="B4922" s="438"/>
      <c r="C4922" s="441"/>
      <c r="D4922" s="441"/>
      <c r="E4922" s="441"/>
      <c r="I4922" s="442"/>
      <c r="Q4922" s="443"/>
      <c r="S4922" s="443"/>
      <c r="T4922" s="441"/>
      <c r="U4922" s="444"/>
      <c r="V4922" s="438"/>
      <c r="W4922" s="443"/>
      <c r="X4922" s="443"/>
      <c r="Y4922" s="441"/>
      <c r="Z4922" s="445"/>
      <c r="AA4922" s="441"/>
      <c r="AB4922" s="443"/>
      <c r="AC4922" s="441"/>
      <c r="AD4922" s="444"/>
      <c r="AG4922" s="441"/>
      <c r="AH4922" s="441"/>
      <c r="AI4922" s="443"/>
      <c r="AL4922" s="441"/>
      <c r="AN4922" s="441"/>
      <c r="AO4922" s="443"/>
      <c r="AP4922" s="441"/>
      <c r="AQ4922" s="441"/>
      <c r="AR4922" s="441"/>
      <c r="AS4922" s="441"/>
      <c r="AT4922" s="441"/>
      <c r="AU4922" s="441"/>
      <c r="AV4922" s="443"/>
      <c r="AW4922" s="442"/>
      <c r="AY4922" s="441"/>
      <c r="BC4922" s="441"/>
      <c r="BD4922" s="441"/>
      <c r="BE4922" s="441"/>
      <c r="BF4922" s="441"/>
      <c r="BG4922" s="441"/>
      <c r="BH4922" s="441"/>
      <c r="BI4922" s="441"/>
      <c r="BJ4922" s="441"/>
      <c r="BK4922" s="441"/>
    </row>
    <row r="4923" spans="1:63" x14ac:dyDescent="0.25">
      <c r="A4923" s="443"/>
      <c r="B4923" s="438"/>
      <c r="C4923" s="441"/>
      <c r="D4923" s="441"/>
      <c r="E4923" s="441"/>
      <c r="I4923" s="442"/>
      <c r="Q4923" s="443"/>
      <c r="S4923" s="443"/>
      <c r="T4923" s="441"/>
      <c r="U4923" s="444"/>
      <c r="V4923" s="438"/>
      <c r="W4923" s="443"/>
      <c r="X4923" s="443"/>
      <c r="Y4923" s="441"/>
      <c r="Z4923" s="445"/>
      <c r="AA4923" s="441"/>
      <c r="AB4923" s="443"/>
      <c r="AC4923" s="441"/>
      <c r="AD4923" s="444"/>
      <c r="AG4923" s="441"/>
      <c r="AH4923" s="441"/>
      <c r="AI4923" s="443"/>
      <c r="AL4923" s="441"/>
      <c r="AN4923" s="441"/>
      <c r="AO4923" s="443"/>
      <c r="AP4923" s="441"/>
      <c r="AQ4923" s="441"/>
      <c r="AR4923" s="441"/>
      <c r="AS4923" s="441"/>
      <c r="AT4923" s="441"/>
      <c r="AU4923" s="441"/>
      <c r="AV4923" s="443"/>
      <c r="AW4923" s="442"/>
      <c r="AY4923" s="441"/>
      <c r="BC4923" s="441"/>
      <c r="BD4923" s="441"/>
      <c r="BE4923" s="441"/>
      <c r="BF4923" s="441"/>
      <c r="BG4923" s="441"/>
      <c r="BH4923" s="441"/>
      <c r="BI4923" s="441"/>
      <c r="BJ4923" s="441"/>
      <c r="BK4923" s="441"/>
    </row>
    <row r="4924" spans="1:63" x14ac:dyDescent="0.25">
      <c r="A4924" s="443"/>
      <c r="B4924" s="438"/>
      <c r="C4924" s="441"/>
      <c r="D4924" s="441"/>
      <c r="E4924" s="441"/>
      <c r="I4924" s="442"/>
      <c r="Q4924" s="443"/>
      <c r="S4924" s="443"/>
      <c r="T4924" s="441"/>
      <c r="U4924" s="444"/>
      <c r="V4924" s="438"/>
      <c r="W4924" s="443"/>
      <c r="X4924" s="443"/>
      <c r="Y4924" s="441"/>
      <c r="Z4924" s="445"/>
      <c r="AA4924" s="441"/>
      <c r="AB4924" s="443"/>
      <c r="AC4924" s="441"/>
      <c r="AD4924" s="444"/>
      <c r="AG4924" s="441"/>
      <c r="AH4924" s="441"/>
      <c r="AI4924" s="443"/>
      <c r="AL4924" s="441"/>
      <c r="AN4924" s="441"/>
      <c r="AO4924" s="443"/>
      <c r="AP4924" s="441"/>
      <c r="AQ4924" s="441"/>
      <c r="AR4924" s="441"/>
      <c r="AS4924" s="441"/>
      <c r="AT4924" s="441"/>
      <c r="AU4924" s="441"/>
      <c r="AV4924" s="443"/>
      <c r="AW4924" s="442"/>
      <c r="AY4924" s="441"/>
      <c r="BC4924" s="441"/>
      <c r="BD4924" s="441"/>
      <c r="BE4924" s="441"/>
      <c r="BF4924" s="441"/>
      <c r="BG4924" s="441"/>
      <c r="BH4924" s="441"/>
      <c r="BI4924" s="441"/>
      <c r="BJ4924" s="441"/>
      <c r="BK4924" s="441"/>
    </row>
    <row r="4925" spans="1:63" x14ac:dyDescent="0.25">
      <c r="A4925" s="443"/>
      <c r="B4925" s="438"/>
      <c r="C4925" s="441"/>
      <c r="D4925" s="441"/>
      <c r="E4925" s="441"/>
      <c r="I4925" s="442"/>
      <c r="Q4925" s="443"/>
      <c r="S4925" s="443"/>
      <c r="T4925" s="441"/>
      <c r="U4925" s="444"/>
      <c r="V4925" s="438"/>
      <c r="W4925" s="443"/>
      <c r="X4925" s="443"/>
      <c r="Y4925" s="441"/>
      <c r="Z4925" s="445"/>
      <c r="AA4925" s="441"/>
      <c r="AB4925" s="443"/>
      <c r="AC4925" s="441"/>
      <c r="AD4925" s="444"/>
      <c r="AG4925" s="441"/>
      <c r="AH4925" s="441"/>
      <c r="AI4925" s="443"/>
      <c r="AL4925" s="441"/>
      <c r="AN4925" s="441"/>
      <c r="AO4925" s="443"/>
      <c r="AP4925" s="441"/>
      <c r="AQ4925" s="441"/>
      <c r="AR4925" s="441"/>
      <c r="AS4925" s="441"/>
      <c r="AT4925" s="441"/>
      <c r="AU4925" s="441"/>
      <c r="AV4925" s="443"/>
      <c r="AW4925" s="442"/>
      <c r="AY4925" s="441"/>
      <c r="BC4925" s="441"/>
      <c r="BD4925" s="441"/>
      <c r="BE4925" s="441"/>
      <c r="BF4925" s="441"/>
      <c r="BG4925" s="441"/>
      <c r="BH4925" s="441"/>
      <c r="BI4925" s="441"/>
      <c r="BJ4925" s="441"/>
      <c r="BK4925" s="441"/>
    </row>
    <row r="4926" spans="1:63" x14ac:dyDescent="0.25">
      <c r="A4926" s="443"/>
      <c r="B4926" s="438"/>
      <c r="C4926" s="441"/>
      <c r="D4926" s="441"/>
      <c r="E4926" s="441"/>
      <c r="I4926" s="442"/>
      <c r="Q4926" s="443"/>
      <c r="S4926" s="443"/>
      <c r="T4926" s="441"/>
      <c r="U4926" s="444"/>
      <c r="V4926" s="438"/>
      <c r="W4926" s="443"/>
      <c r="X4926" s="443"/>
      <c r="Y4926" s="441"/>
      <c r="Z4926" s="445"/>
      <c r="AA4926" s="441"/>
      <c r="AB4926" s="443"/>
      <c r="AC4926" s="441"/>
      <c r="AD4926" s="444"/>
      <c r="AG4926" s="441"/>
      <c r="AH4926" s="441"/>
      <c r="AI4926" s="443"/>
      <c r="AL4926" s="441"/>
      <c r="AN4926" s="441"/>
      <c r="AO4926" s="443"/>
      <c r="AP4926" s="441"/>
      <c r="AQ4926" s="441"/>
      <c r="AR4926" s="441"/>
      <c r="AS4926" s="441"/>
      <c r="AT4926" s="441"/>
      <c r="AU4926" s="441"/>
      <c r="AV4926" s="443"/>
      <c r="AW4926" s="442"/>
      <c r="AY4926" s="441"/>
      <c r="BC4926" s="441"/>
      <c r="BD4926" s="441"/>
      <c r="BE4926" s="441"/>
      <c r="BF4926" s="441"/>
      <c r="BG4926" s="441"/>
      <c r="BH4926" s="441"/>
      <c r="BI4926" s="441"/>
      <c r="BJ4926" s="441"/>
      <c r="BK4926" s="441"/>
    </row>
    <row r="4927" spans="1:63" x14ac:dyDescent="0.25">
      <c r="A4927" s="443"/>
      <c r="B4927" s="438"/>
      <c r="C4927" s="441"/>
      <c r="D4927" s="441"/>
      <c r="E4927" s="441"/>
      <c r="I4927" s="442"/>
      <c r="Q4927" s="443"/>
      <c r="S4927" s="443"/>
      <c r="T4927" s="441"/>
      <c r="U4927" s="444"/>
      <c r="V4927" s="438"/>
      <c r="W4927" s="443"/>
      <c r="X4927" s="443"/>
      <c r="Y4927" s="441"/>
      <c r="Z4927" s="445"/>
      <c r="AA4927" s="441"/>
      <c r="AB4927" s="443"/>
      <c r="AC4927" s="441"/>
      <c r="AD4927" s="444"/>
      <c r="AG4927" s="441"/>
      <c r="AH4927" s="441"/>
      <c r="AI4927" s="443"/>
      <c r="AL4927" s="441"/>
      <c r="AN4927" s="441"/>
      <c r="AO4927" s="443"/>
      <c r="AP4927" s="441"/>
      <c r="AQ4927" s="441"/>
      <c r="AR4927" s="441"/>
      <c r="AS4927" s="441"/>
      <c r="AT4927" s="441"/>
      <c r="AU4927" s="441"/>
      <c r="AV4927" s="443"/>
      <c r="AW4927" s="442"/>
      <c r="AY4927" s="441"/>
      <c r="BC4927" s="441"/>
      <c r="BD4927" s="441"/>
      <c r="BE4927" s="441"/>
      <c r="BF4927" s="441"/>
      <c r="BG4927" s="441"/>
      <c r="BH4927" s="441"/>
      <c r="BI4927" s="441"/>
      <c r="BJ4927" s="441"/>
      <c r="BK4927" s="441"/>
    </row>
    <row r="4928" spans="1:63" x14ac:dyDescent="0.25">
      <c r="A4928" s="443"/>
      <c r="B4928" s="438"/>
      <c r="C4928" s="441"/>
      <c r="D4928" s="441"/>
      <c r="E4928" s="441"/>
      <c r="I4928" s="442"/>
      <c r="Q4928" s="443"/>
      <c r="S4928" s="443"/>
      <c r="T4928" s="441"/>
      <c r="U4928" s="444"/>
      <c r="V4928" s="438"/>
      <c r="W4928" s="443"/>
      <c r="X4928" s="443"/>
      <c r="Y4928" s="441"/>
      <c r="Z4928" s="445"/>
      <c r="AA4928" s="441"/>
      <c r="AB4928" s="443"/>
      <c r="AC4928" s="441"/>
      <c r="AD4928" s="444"/>
      <c r="AG4928" s="441"/>
      <c r="AH4928" s="441"/>
      <c r="AI4928" s="443"/>
      <c r="AL4928" s="441"/>
      <c r="AN4928" s="441"/>
      <c r="AO4928" s="443"/>
      <c r="AP4928" s="441"/>
      <c r="AQ4928" s="441"/>
      <c r="AR4928" s="441"/>
      <c r="AS4928" s="441"/>
      <c r="AT4928" s="441"/>
      <c r="AU4928" s="441"/>
      <c r="AV4928" s="443"/>
      <c r="AW4928" s="442"/>
      <c r="AY4928" s="441"/>
      <c r="BC4928" s="441"/>
      <c r="BD4928" s="441"/>
      <c r="BE4928" s="441"/>
      <c r="BF4928" s="441"/>
      <c r="BG4928" s="441"/>
      <c r="BH4928" s="441"/>
      <c r="BI4928" s="441"/>
      <c r="BJ4928" s="441"/>
      <c r="BK4928" s="441"/>
    </row>
    <row r="4929" spans="1:63" x14ac:dyDescent="0.25">
      <c r="A4929" s="443"/>
      <c r="B4929" s="438"/>
      <c r="C4929" s="441"/>
      <c r="D4929" s="441"/>
      <c r="E4929" s="441"/>
      <c r="I4929" s="442"/>
      <c r="Q4929" s="443"/>
      <c r="S4929" s="443"/>
      <c r="T4929" s="441"/>
      <c r="U4929" s="444"/>
      <c r="V4929" s="438"/>
      <c r="W4929" s="443"/>
      <c r="X4929" s="443"/>
      <c r="Y4929" s="441"/>
      <c r="Z4929" s="445"/>
      <c r="AA4929" s="441"/>
      <c r="AB4929" s="443"/>
      <c r="AC4929" s="441"/>
      <c r="AD4929" s="444"/>
      <c r="AG4929" s="441"/>
      <c r="AH4929" s="441"/>
      <c r="AI4929" s="443"/>
      <c r="AL4929" s="441"/>
      <c r="AN4929" s="441"/>
      <c r="AO4929" s="443"/>
      <c r="AP4929" s="441"/>
      <c r="AQ4929" s="441"/>
      <c r="AR4929" s="441"/>
      <c r="AS4929" s="441"/>
      <c r="AT4929" s="441"/>
      <c r="AU4929" s="441"/>
      <c r="AV4929" s="443"/>
      <c r="AW4929" s="442"/>
      <c r="AY4929" s="441"/>
      <c r="BC4929" s="441"/>
      <c r="BD4929" s="441"/>
      <c r="BE4929" s="441"/>
      <c r="BF4929" s="441"/>
      <c r="BG4929" s="441"/>
      <c r="BH4929" s="441"/>
      <c r="BI4929" s="441"/>
      <c r="BJ4929" s="441"/>
      <c r="BK4929" s="441"/>
    </row>
    <row r="4930" spans="1:63" x14ac:dyDescent="0.25">
      <c r="A4930" s="443"/>
      <c r="B4930" s="438"/>
      <c r="C4930" s="441"/>
      <c r="D4930" s="441"/>
      <c r="E4930" s="441"/>
      <c r="I4930" s="442"/>
      <c r="Q4930" s="443"/>
      <c r="S4930" s="443"/>
      <c r="T4930" s="441"/>
      <c r="U4930" s="444"/>
      <c r="V4930" s="438"/>
      <c r="W4930" s="443"/>
      <c r="X4930" s="443"/>
      <c r="Y4930" s="441"/>
      <c r="Z4930" s="445"/>
      <c r="AA4930" s="441"/>
      <c r="AB4930" s="443"/>
      <c r="AC4930" s="441"/>
      <c r="AD4930" s="444"/>
      <c r="AG4930" s="441"/>
      <c r="AH4930" s="441"/>
      <c r="AI4930" s="443"/>
      <c r="AL4930" s="441"/>
      <c r="AN4930" s="441"/>
      <c r="AO4930" s="443"/>
      <c r="AP4930" s="441"/>
      <c r="AQ4930" s="441"/>
      <c r="AR4930" s="441"/>
      <c r="AS4930" s="441"/>
      <c r="AT4930" s="441"/>
      <c r="AU4930" s="441"/>
      <c r="AV4930" s="443"/>
      <c r="AW4930" s="442"/>
      <c r="AY4930" s="441"/>
      <c r="BC4930" s="441"/>
      <c r="BD4930" s="441"/>
      <c r="BE4930" s="441"/>
      <c r="BF4930" s="441"/>
      <c r="BG4930" s="441"/>
      <c r="BH4930" s="441"/>
      <c r="BI4930" s="441"/>
      <c r="BJ4930" s="441"/>
      <c r="BK4930" s="441"/>
    </row>
    <row r="4931" spans="1:63" x14ac:dyDescent="0.25">
      <c r="A4931" s="443"/>
      <c r="B4931" s="438"/>
      <c r="C4931" s="441"/>
      <c r="D4931" s="441"/>
      <c r="E4931" s="441"/>
      <c r="I4931" s="442"/>
      <c r="Q4931" s="443"/>
      <c r="S4931" s="443"/>
      <c r="T4931" s="441"/>
      <c r="U4931" s="444"/>
      <c r="V4931" s="438"/>
      <c r="W4931" s="443"/>
      <c r="X4931" s="443"/>
      <c r="Y4931" s="441"/>
      <c r="Z4931" s="445"/>
      <c r="AA4931" s="441"/>
      <c r="AB4931" s="443"/>
      <c r="AC4931" s="441"/>
      <c r="AD4931" s="444"/>
      <c r="AG4931" s="441"/>
      <c r="AH4931" s="441"/>
      <c r="AI4931" s="443"/>
      <c r="AL4931" s="441"/>
      <c r="AN4931" s="441"/>
      <c r="AO4931" s="443"/>
      <c r="AP4931" s="441"/>
      <c r="AQ4931" s="441"/>
      <c r="AR4931" s="441"/>
      <c r="AS4931" s="441"/>
      <c r="AT4931" s="441"/>
      <c r="AU4931" s="441"/>
      <c r="AV4931" s="443"/>
      <c r="AW4931" s="442"/>
      <c r="AY4931" s="441"/>
      <c r="BC4931" s="441"/>
      <c r="BD4931" s="441"/>
      <c r="BE4931" s="441"/>
      <c r="BF4931" s="441"/>
      <c r="BG4931" s="441"/>
      <c r="BH4931" s="441"/>
      <c r="BI4931" s="441"/>
      <c r="BJ4931" s="441"/>
      <c r="BK4931" s="441"/>
    </row>
    <row r="4932" spans="1:63" x14ac:dyDescent="0.25">
      <c r="A4932" s="443"/>
      <c r="B4932" s="438"/>
      <c r="C4932" s="441"/>
      <c r="D4932" s="441"/>
      <c r="E4932" s="441"/>
      <c r="I4932" s="442"/>
      <c r="Q4932" s="443"/>
      <c r="S4932" s="443"/>
      <c r="T4932" s="441"/>
      <c r="U4932" s="444"/>
      <c r="V4932" s="438"/>
      <c r="W4932" s="443"/>
      <c r="X4932" s="443"/>
      <c r="Y4932" s="441"/>
      <c r="Z4932" s="445"/>
      <c r="AA4932" s="441"/>
      <c r="AB4932" s="443"/>
      <c r="AC4932" s="441"/>
      <c r="AD4932" s="444"/>
      <c r="AG4932" s="441"/>
      <c r="AH4932" s="441"/>
      <c r="AI4932" s="443"/>
      <c r="AL4932" s="441"/>
      <c r="AN4932" s="441"/>
      <c r="AO4932" s="443"/>
      <c r="AP4932" s="441"/>
      <c r="AQ4932" s="441"/>
      <c r="AR4932" s="441"/>
      <c r="AS4932" s="441"/>
      <c r="AT4932" s="441"/>
      <c r="AU4932" s="441"/>
      <c r="AV4932" s="443"/>
      <c r="AW4932" s="442"/>
      <c r="AY4932" s="441"/>
      <c r="BC4932" s="441"/>
      <c r="BD4932" s="441"/>
      <c r="BE4932" s="441"/>
      <c r="BF4932" s="441"/>
      <c r="BG4932" s="441"/>
      <c r="BH4932" s="441"/>
      <c r="BI4932" s="441"/>
      <c r="BJ4932" s="441"/>
      <c r="BK4932" s="441"/>
    </row>
    <row r="4933" spans="1:63" x14ac:dyDescent="0.25">
      <c r="A4933" s="443"/>
      <c r="B4933" s="438"/>
      <c r="C4933" s="441"/>
      <c r="D4933" s="441"/>
      <c r="E4933" s="441"/>
      <c r="I4933" s="442"/>
      <c r="Q4933" s="443"/>
      <c r="S4933" s="443"/>
      <c r="T4933" s="441"/>
      <c r="U4933" s="444"/>
      <c r="V4933" s="438"/>
      <c r="W4933" s="443"/>
      <c r="X4933" s="443"/>
      <c r="Y4933" s="441"/>
      <c r="Z4933" s="445"/>
      <c r="AA4933" s="441"/>
      <c r="AB4933" s="443"/>
      <c r="AC4933" s="441"/>
      <c r="AD4933" s="444"/>
      <c r="AG4933" s="441"/>
      <c r="AH4933" s="441"/>
      <c r="AI4933" s="443"/>
      <c r="AL4933" s="441"/>
      <c r="AN4933" s="441"/>
      <c r="AO4933" s="443"/>
      <c r="AP4933" s="441"/>
      <c r="AQ4933" s="441"/>
      <c r="AR4933" s="441"/>
      <c r="AS4933" s="441"/>
      <c r="AT4933" s="441"/>
      <c r="AU4933" s="441"/>
      <c r="AV4933" s="443"/>
      <c r="AW4933" s="442"/>
      <c r="AY4933" s="441"/>
      <c r="BC4933" s="441"/>
      <c r="BD4933" s="441"/>
      <c r="BE4933" s="441"/>
      <c r="BF4933" s="441"/>
      <c r="BG4933" s="441"/>
      <c r="BH4933" s="441"/>
      <c r="BI4933" s="441"/>
      <c r="BJ4933" s="441"/>
      <c r="BK4933" s="441"/>
    </row>
    <row r="4934" spans="1:63" x14ac:dyDescent="0.25">
      <c r="A4934" s="443"/>
      <c r="B4934" s="438"/>
      <c r="C4934" s="441"/>
      <c r="D4934" s="441"/>
      <c r="E4934" s="441"/>
      <c r="I4934" s="442"/>
      <c r="Q4934" s="443"/>
      <c r="S4934" s="443"/>
      <c r="T4934" s="441"/>
      <c r="U4934" s="444"/>
      <c r="V4934" s="438"/>
      <c r="W4934" s="443"/>
      <c r="X4934" s="443"/>
      <c r="Y4934" s="441"/>
      <c r="Z4934" s="445"/>
      <c r="AA4934" s="441"/>
      <c r="AB4934" s="443"/>
      <c r="AC4934" s="441"/>
      <c r="AD4934" s="444"/>
      <c r="AG4934" s="441"/>
      <c r="AH4934" s="441"/>
      <c r="AI4934" s="443"/>
      <c r="AL4934" s="441"/>
      <c r="AN4934" s="441"/>
      <c r="AO4934" s="443"/>
      <c r="AP4934" s="441"/>
      <c r="AQ4934" s="441"/>
      <c r="AR4934" s="441"/>
      <c r="AS4934" s="441"/>
      <c r="AT4934" s="441"/>
      <c r="AU4934" s="441"/>
      <c r="AV4934" s="443"/>
      <c r="AW4934" s="442"/>
      <c r="AY4934" s="441"/>
      <c r="BC4934" s="441"/>
      <c r="BD4934" s="441"/>
      <c r="BE4934" s="441"/>
      <c r="BF4934" s="441"/>
      <c r="BG4934" s="441"/>
      <c r="BH4934" s="441"/>
      <c r="BI4934" s="441"/>
      <c r="BJ4934" s="441"/>
      <c r="BK4934" s="441"/>
    </row>
    <row r="4935" spans="1:63" x14ac:dyDescent="0.25">
      <c r="A4935" s="443"/>
      <c r="B4935" s="438"/>
      <c r="C4935" s="441"/>
      <c r="D4935" s="441"/>
      <c r="E4935" s="441"/>
      <c r="I4935" s="442"/>
      <c r="Q4935" s="443"/>
      <c r="S4935" s="443"/>
      <c r="T4935" s="441"/>
      <c r="U4935" s="444"/>
      <c r="V4935" s="438"/>
      <c r="W4935" s="443"/>
      <c r="X4935" s="443"/>
      <c r="Y4935" s="441"/>
      <c r="Z4935" s="445"/>
      <c r="AA4935" s="441"/>
      <c r="AB4935" s="443"/>
      <c r="AC4935" s="441"/>
      <c r="AD4935" s="444"/>
      <c r="AG4935" s="441"/>
      <c r="AH4935" s="441"/>
      <c r="AI4935" s="443"/>
      <c r="AL4935" s="441"/>
      <c r="AN4935" s="441"/>
      <c r="AO4935" s="443"/>
      <c r="AP4935" s="441"/>
      <c r="AQ4935" s="441"/>
      <c r="AR4935" s="441"/>
      <c r="AS4935" s="441"/>
      <c r="AT4935" s="441"/>
      <c r="AU4935" s="441"/>
      <c r="AV4935" s="443"/>
      <c r="AW4935" s="442"/>
      <c r="AY4935" s="441"/>
      <c r="BC4935" s="441"/>
      <c r="BD4935" s="441"/>
      <c r="BE4935" s="441"/>
      <c r="BF4935" s="441"/>
      <c r="BG4935" s="441"/>
      <c r="BH4935" s="441"/>
      <c r="BI4935" s="441"/>
      <c r="BJ4935" s="441"/>
      <c r="BK4935" s="441"/>
    </row>
    <row r="4936" spans="1:63" x14ac:dyDescent="0.25">
      <c r="A4936" s="443"/>
      <c r="B4936" s="438"/>
      <c r="C4936" s="441"/>
      <c r="D4936" s="441"/>
      <c r="E4936" s="441"/>
      <c r="I4936" s="442"/>
      <c r="Q4936" s="443"/>
      <c r="S4936" s="443"/>
      <c r="T4936" s="441"/>
      <c r="U4936" s="444"/>
      <c r="V4936" s="438"/>
      <c r="W4936" s="443"/>
      <c r="X4936" s="443"/>
      <c r="Y4936" s="441"/>
      <c r="Z4936" s="445"/>
      <c r="AA4936" s="441"/>
      <c r="AB4936" s="443"/>
      <c r="AC4936" s="441"/>
      <c r="AD4936" s="444"/>
      <c r="AG4936" s="441"/>
      <c r="AH4936" s="441"/>
      <c r="AI4936" s="443"/>
      <c r="AL4936" s="441"/>
      <c r="AN4936" s="441"/>
      <c r="AO4936" s="443"/>
      <c r="AP4936" s="441"/>
      <c r="AQ4936" s="441"/>
      <c r="AR4936" s="441"/>
      <c r="AS4936" s="441"/>
      <c r="AT4936" s="441"/>
      <c r="AU4936" s="441"/>
      <c r="AV4936" s="443"/>
      <c r="AW4936" s="442"/>
      <c r="AY4936" s="441"/>
      <c r="BC4936" s="441"/>
      <c r="BD4936" s="441"/>
      <c r="BE4936" s="441"/>
      <c r="BF4936" s="441"/>
      <c r="BG4936" s="441"/>
      <c r="BH4936" s="441"/>
      <c r="BI4936" s="441"/>
      <c r="BJ4936" s="441"/>
      <c r="BK4936" s="441"/>
    </row>
    <row r="4937" spans="1:63" x14ac:dyDescent="0.25">
      <c r="A4937" s="443"/>
      <c r="B4937" s="438"/>
      <c r="C4937" s="441"/>
      <c r="D4937" s="441"/>
      <c r="E4937" s="441"/>
      <c r="I4937" s="442"/>
      <c r="Q4937" s="443"/>
      <c r="S4937" s="443"/>
      <c r="T4937" s="441"/>
      <c r="U4937" s="444"/>
      <c r="V4937" s="438"/>
      <c r="W4937" s="443"/>
      <c r="X4937" s="443"/>
      <c r="Y4937" s="441"/>
      <c r="Z4937" s="445"/>
      <c r="AA4937" s="441"/>
      <c r="AB4937" s="443"/>
      <c r="AC4937" s="441"/>
      <c r="AD4937" s="444"/>
      <c r="AG4937" s="441"/>
      <c r="AH4937" s="441"/>
      <c r="AI4937" s="443"/>
      <c r="AL4937" s="441"/>
      <c r="AN4937" s="441"/>
      <c r="AO4937" s="443"/>
      <c r="AP4937" s="441"/>
      <c r="AQ4937" s="441"/>
      <c r="AR4937" s="441"/>
      <c r="AS4937" s="441"/>
      <c r="AT4937" s="441"/>
      <c r="AU4937" s="441"/>
      <c r="AV4937" s="443"/>
      <c r="AW4937" s="442"/>
      <c r="AY4937" s="441"/>
      <c r="BC4937" s="441"/>
      <c r="BD4937" s="441"/>
      <c r="BE4937" s="441"/>
      <c r="BF4937" s="441"/>
      <c r="BG4937" s="441"/>
      <c r="BH4937" s="441"/>
      <c r="BI4937" s="441"/>
      <c r="BJ4937" s="441"/>
      <c r="BK4937" s="441"/>
    </row>
    <row r="4938" spans="1:63" x14ac:dyDescent="0.25">
      <c r="A4938" s="443"/>
      <c r="B4938" s="438"/>
      <c r="C4938" s="441"/>
      <c r="D4938" s="441"/>
      <c r="E4938" s="441"/>
      <c r="I4938" s="442"/>
      <c r="Q4938" s="443"/>
      <c r="S4938" s="443"/>
      <c r="T4938" s="441"/>
      <c r="U4938" s="444"/>
      <c r="V4938" s="438"/>
      <c r="W4938" s="443"/>
      <c r="X4938" s="443"/>
      <c r="Y4938" s="441"/>
      <c r="Z4938" s="445"/>
      <c r="AA4938" s="441"/>
      <c r="AB4938" s="443"/>
      <c r="AC4938" s="441"/>
      <c r="AD4938" s="444"/>
      <c r="AG4938" s="441"/>
      <c r="AH4938" s="441"/>
      <c r="AI4938" s="443"/>
      <c r="AL4938" s="441"/>
      <c r="AN4938" s="441"/>
      <c r="AO4938" s="443"/>
      <c r="AP4938" s="441"/>
      <c r="AQ4938" s="441"/>
      <c r="AR4938" s="441"/>
      <c r="AS4938" s="441"/>
      <c r="AT4938" s="441"/>
      <c r="AU4938" s="441"/>
      <c r="AV4938" s="443"/>
      <c r="AW4938" s="442"/>
      <c r="AY4938" s="441"/>
      <c r="BC4938" s="441"/>
      <c r="BD4938" s="441"/>
      <c r="BE4938" s="441"/>
      <c r="BF4938" s="441"/>
      <c r="BG4938" s="441"/>
      <c r="BH4938" s="441"/>
      <c r="BI4938" s="441"/>
      <c r="BJ4938" s="441"/>
      <c r="BK4938" s="441"/>
    </row>
    <row r="4939" spans="1:63" x14ac:dyDescent="0.25">
      <c r="A4939" s="443"/>
      <c r="B4939" s="438"/>
      <c r="C4939" s="441"/>
      <c r="D4939" s="441"/>
      <c r="E4939" s="441"/>
      <c r="I4939" s="442"/>
      <c r="Q4939" s="443"/>
      <c r="S4939" s="443"/>
      <c r="T4939" s="441"/>
      <c r="U4939" s="444"/>
      <c r="V4939" s="438"/>
      <c r="W4939" s="443"/>
      <c r="X4939" s="443"/>
      <c r="Y4939" s="441"/>
      <c r="Z4939" s="445"/>
      <c r="AA4939" s="441"/>
      <c r="AB4939" s="443"/>
      <c r="AC4939" s="441"/>
      <c r="AD4939" s="444"/>
      <c r="AG4939" s="441"/>
      <c r="AH4939" s="441"/>
      <c r="AI4939" s="443"/>
      <c r="AL4939" s="441"/>
      <c r="AN4939" s="441"/>
      <c r="AO4939" s="443"/>
      <c r="AP4939" s="441"/>
      <c r="AQ4939" s="441"/>
      <c r="AR4939" s="441"/>
      <c r="AS4939" s="441"/>
      <c r="AT4939" s="441"/>
      <c r="AU4939" s="441"/>
      <c r="AV4939" s="443"/>
      <c r="AW4939" s="442"/>
      <c r="AY4939" s="441"/>
      <c r="BC4939" s="441"/>
      <c r="BD4939" s="441"/>
      <c r="BE4939" s="441"/>
      <c r="BF4939" s="441"/>
      <c r="BG4939" s="441"/>
      <c r="BH4939" s="441"/>
      <c r="BI4939" s="441"/>
      <c r="BJ4939" s="441"/>
      <c r="BK4939" s="441"/>
    </row>
    <row r="4940" spans="1:63" x14ac:dyDescent="0.25">
      <c r="A4940" s="443"/>
      <c r="B4940" s="438"/>
      <c r="C4940" s="441"/>
      <c r="D4940" s="441"/>
      <c r="E4940" s="441"/>
      <c r="I4940" s="442"/>
      <c r="Q4940" s="443"/>
      <c r="S4940" s="443"/>
      <c r="T4940" s="441"/>
      <c r="U4940" s="444"/>
      <c r="V4940" s="438"/>
      <c r="W4940" s="443"/>
      <c r="X4940" s="443"/>
      <c r="Y4940" s="441"/>
      <c r="Z4940" s="445"/>
      <c r="AA4940" s="441"/>
      <c r="AB4940" s="443"/>
      <c r="AC4940" s="441"/>
      <c r="AD4940" s="444"/>
      <c r="AG4940" s="441"/>
      <c r="AH4940" s="441"/>
      <c r="AI4940" s="443"/>
      <c r="AL4940" s="441"/>
      <c r="AN4940" s="441"/>
      <c r="AO4940" s="443"/>
      <c r="AP4940" s="441"/>
      <c r="AQ4940" s="441"/>
      <c r="AR4940" s="441"/>
      <c r="AS4940" s="441"/>
      <c r="AT4940" s="441"/>
      <c r="AU4940" s="441"/>
      <c r="AV4940" s="443"/>
      <c r="AW4940" s="442"/>
      <c r="AY4940" s="441"/>
      <c r="BC4940" s="441"/>
      <c r="BD4940" s="441"/>
      <c r="BE4940" s="441"/>
      <c r="BF4940" s="441"/>
      <c r="BG4940" s="441"/>
      <c r="BH4940" s="441"/>
      <c r="BI4940" s="441"/>
      <c r="BJ4940" s="441"/>
      <c r="BK4940" s="441"/>
    </row>
    <row r="4941" spans="1:63" x14ac:dyDescent="0.25">
      <c r="A4941" s="443"/>
      <c r="B4941" s="438"/>
      <c r="C4941" s="441"/>
      <c r="D4941" s="441"/>
      <c r="E4941" s="441"/>
      <c r="I4941" s="442"/>
      <c r="Q4941" s="443"/>
      <c r="S4941" s="443"/>
      <c r="T4941" s="441"/>
      <c r="U4941" s="444"/>
      <c r="V4941" s="438"/>
      <c r="W4941" s="443"/>
      <c r="X4941" s="443"/>
      <c r="Y4941" s="441"/>
      <c r="Z4941" s="445"/>
      <c r="AA4941" s="441"/>
      <c r="AB4941" s="443"/>
      <c r="AC4941" s="441"/>
      <c r="AD4941" s="444"/>
      <c r="AG4941" s="441"/>
      <c r="AH4941" s="441"/>
      <c r="AI4941" s="443"/>
      <c r="AL4941" s="441"/>
      <c r="AN4941" s="441"/>
      <c r="AO4941" s="443"/>
      <c r="AP4941" s="441"/>
      <c r="AQ4941" s="441"/>
      <c r="AR4941" s="441"/>
      <c r="AS4941" s="441"/>
      <c r="AT4941" s="441"/>
      <c r="AU4941" s="441"/>
      <c r="AV4941" s="443"/>
      <c r="AW4941" s="442"/>
      <c r="AY4941" s="441"/>
      <c r="BC4941" s="441"/>
      <c r="BD4941" s="441"/>
      <c r="BE4941" s="441"/>
      <c r="BF4941" s="441"/>
      <c r="BG4941" s="441"/>
      <c r="BH4941" s="441"/>
      <c r="BI4941" s="441"/>
      <c r="BJ4941" s="441"/>
      <c r="BK4941" s="441"/>
    </row>
    <row r="4942" spans="1:63" x14ac:dyDescent="0.25">
      <c r="A4942" s="443"/>
      <c r="B4942" s="438"/>
      <c r="C4942" s="441"/>
      <c r="D4942" s="441"/>
      <c r="E4942" s="441"/>
      <c r="I4942" s="442"/>
      <c r="Q4942" s="443"/>
      <c r="S4942" s="443"/>
      <c r="T4942" s="441"/>
      <c r="U4942" s="444"/>
      <c r="V4942" s="438"/>
      <c r="W4942" s="443"/>
      <c r="X4942" s="443"/>
      <c r="Y4942" s="441"/>
      <c r="Z4942" s="445"/>
      <c r="AA4942" s="441"/>
      <c r="AB4942" s="443"/>
      <c r="AC4942" s="441"/>
      <c r="AD4942" s="444"/>
      <c r="AG4942" s="441"/>
      <c r="AH4942" s="441"/>
      <c r="AI4942" s="443"/>
      <c r="AL4942" s="441"/>
      <c r="AN4942" s="441"/>
      <c r="AO4942" s="443"/>
      <c r="AP4942" s="441"/>
      <c r="AQ4942" s="441"/>
      <c r="AR4942" s="441"/>
      <c r="AS4942" s="441"/>
      <c r="AT4942" s="441"/>
      <c r="AU4942" s="441"/>
      <c r="AV4942" s="443"/>
      <c r="AW4942" s="442"/>
      <c r="AY4942" s="441"/>
      <c r="BC4942" s="441"/>
      <c r="BD4942" s="441"/>
      <c r="BE4942" s="441"/>
      <c r="BF4942" s="441"/>
      <c r="BG4942" s="441"/>
      <c r="BH4942" s="441"/>
      <c r="BI4942" s="441"/>
      <c r="BJ4942" s="441"/>
      <c r="BK4942" s="441"/>
    </row>
    <row r="4943" spans="1:63" x14ac:dyDescent="0.25">
      <c r="A4943" s="443"/>
      <c r="B4943" s="438"/>
      <c r="C4943" s="441"/>
      <c r="D4943" s="441"/>
      <c r="E4943" s="441"/>
      <c r="I4943" s="442"/>
      <c r="Q4943" s="443"/>
      <c r="S4943" s="443"/>
      <c r="T4943" s="441"/>
      <c r="U4943" s="444"/>
      <c r="V4943" s="438"/>
      <c r="W4943" s="443"/>
      <c r="X4943" s="443"/>
      <c r="Y4943" s="441"/>
      <c r="Z4943" s="445"/>
      <c r="AA4943" s="441"/>
      <c r="AB4943" s="443"/>
      <c r="AC4943" s="441"/>
      <c r="AD4943" s="444"/>
      <c r="AG4943" s="441"/>
      <c r="AH4943" s="441"/>
      <c r="AI4943" s="443"/>
      <c r="AL4943" s="441"/>
      <c r="AN4943" s="441"/>
      <c r="AO4943" s="443"/>
      <c r="AP4943" s="441"/>
      <c r="AQ4943" s="441"/>
      <c r="AR4943" s="441"/>
      <c r="AS4943" s="441"/>
      <c r="AT4943" s="441"/>
      <c r="AU4943" s="441"/>
      <c r="AV4943" s="443"/>
      <c r="AW4943" s="442"/>
      <c r="AY4943" s="441"/>
      <c r="BC4943" s="441"/>
      <c r="BD4943" s="441"/>
      <c r="BE4943" s="441"/>
      <c r="BF4943" s="441"/>
      <c r="BG4943" s="441"/>
      <c r="BH4943" s="441"/>
      <c r="BI4943" s="441"/>
      <c r="BJ4943" s="441"/>
      <c r="BK4943" s="441"/>
    </row>
    <row r="4944" spans="1:63" x14ac:dyDescent="0.25">
      <c r="A4944" s="443"/>
      <c r="B4944" s="438"/>
      <c r="C4944" s="441"/>
      <c r="D4944" s="441"/>
      <c r="E4944" s="441"/>
      <c r="I4944" s="442"/>
      <c r="Q4944" s="443"/>
      <c r="S4944" s="443"/>
      <c r="T4944" s="441"/>
      <c r="U4944" s="444"/>
      <c r="V4944" s="438"/>
      <c r="W4944" s="443"/>
      <c r="X4944" s="443"/>
      <c r="Y4944" s="441"/>
      <c r="Z4944" s="445"/>
      <c r="AA4944" s="441"/>
      <c r="AB4944" s="443"/>
      <c r="AC4944" s="441"/>
      <c r="AD4944" s="444"/>
      <c r="AG4944" s="441"/>
      <c r="AH4944" s="441"/>
      <c r="AI4944" s="443"/>
      <c r="AL4944" s="441"/>
      <c r="AN4944" s="441"/>
      <c r="AO4944" s="443"/>
      <c r="AP4944" s="441"/>
      <c r="AQ4944" s="441"/>
      <c r="AR4944" s="441"/>
      <c r="AS4944" s="441"/>
      <c r="AT4944" s="441"/>
      <c r="AU4944" s="441"/>
      <c r="AV4944" s="443"/>
      <c r="AW4944" s="442"/>
      <c r="AY4944" s="441"/>
      <c r="BC4944" s="441"/>
      <c r="BD4944" s="441"/>
      <c r="BE4944" s="441"/>
      <c r="BF4944" s="441"/>
      <c r="BG4944" s="441"/>
      <c r="BH4944" s="441"/>
      <c r="BI4944" s="441"/>
      <c r="BJ4944" s="441"/>
      <c r="BK4944" s="441"/>
    </row>
    <row r="4945" spans="1:63" x14ac:dyDescent="0.25">
      <c r="A4945" s="443"/>
      <c r="B4945" s="438"/>
      <c r="C4945" s="441"/>
      <c r="D4945" s="441"/>
      <c r="E4945" s="441"/>
      <c r="I4945" s="442"/>
      <c r="Q4945" s="443"/>
      <c r="S4945" s="443"/>
      <c r="T4945" s="441"/>
      <c r="U4945" s="444"/>
      <c r="V4945" s="438"/>
      <c r="W4945" s="443"/>
      <c r="X4945" s="443"/>
      <c r="Y4945" s="441"/>
      <c r="Z4945" s="445"/>
      <c r="AA4945" s="441"/>
      <c r="AB4945" s="443"/>
      <c r="AC4945" s="441"/>
      <c r="AD4945" s="444"/>
      <c r="AG4945" s="441"/>
      <c r="AH4945" s="441"/>
      <c r="AI4945" s="443"/>
      <c r="AL4945" s="441"/>
      <c r="AN4945" s="441"/>
      <c r="AO4945" s="443"/>
      <c r="AP4945" s="441"/>
      <c r="AQ4945" s="441"/>
      <c r="AR4945" s="441"/>
      <c r="AS4945" s="441"/>
      <c r="AT4945" s="441"/>
      <c r="AU4945" s="441"/>
      <c r="AV4945" s="443"/>
      <c r="AW4945" s="442"/>
      <c r="AY4945" s="441"/>
      <c r="BC4945" s="441"/>
      <c r="BD4945" s="441"/>
      <c r="BE4945" s="441"/>
      <c r="BF4945" s="441"/>
      <c r="BG4945" s="441"/>
      <c r="BH4945" s="441"/>
      <c r="BI4945" s="441"/>
      <c r="BJ4945" s="441"/>
      <c r="BK4945" s="441"/>
    </row>
    <row r="4946" spans="1:63" x14ac:dyDescent="0.25">
      <c r="A4946" s="443"/>
      <c r="B4946" s="438"/>
      <c r="C4946" s="441"/>
      <c r="D4946" s="441"/>
      <c r="E4946" s="441"/>
      <c r="I4946" s="442"/>
      <c r="Q4946" s="443"/>
      <c r="S4946" s="443"/>
      <c r="T4946" s="441"/>
      <c r="U4946" s="444"/>
      <c r="V4946" s="438"/>
      <c r="W4946" s="443"/>
      <c r="X4946" s="443"/>
      <c r="Y4946" s="441"/>
      <c r="Z4946" s="445"/>
      <c r="AA4946" s="441"/>
      <c r="AB4946" s="443"/>
      <c r="AC4946" s="441"/>
      <c r="AD4946" s="444"/>
      <c r="AG4946" s="441"/>
      <c r="AH4946" s="441"/>
      <c r="AI4946" s="443"/>
      <c r="AL4946" s="441"/>
      <c r="AN4946" s="441"/>
      <c r="AO4946" s="443"/>
      <c r="AP4946" s="441"/>
      <c r="AQ4946" s="441"/>
      <c r="AR4946" s="441"/>
      <c r="AS4946" s="441"/>
      <c r="AT4946" s="441"/>
      <c r="AU4946" s="441"/>
      <c r="AV4946" s="443"/>
      <c r="AW4946" s="442"/>
      <c r="AY4946" s="441"/>
      <c r="BC4946" s="441"/>
      <c r="BD4946" s="441"/>
      <c r="BE4946" s="441"/>
      <c r="BF4946" s="441"/>
      <c r="BG4946" s="441"/>
      <c r="BH4946" s="441"/>
      <c r="BI4946" s="441"/>
      <c r="BJ4946" s="441"/>
      <c r="BK4946" s="441"/>
    </row>
    <row r="4947" spans="1:63" x14ac:dyDescent="0.25">
      <c r="A4947" s="443"/>
      <c r="B4947" s="438"/>
      <c r="C4947" s="441"/>
      <c r="D4947" s="441"/>
      <c r="E4947" s="441"/>
      <c r="I4947" s="442"/>
      <c r="Q4947" s="443"/>
      <c r="S4947" s="443"/>
      <c r="T4947" s="441"/>
      <c r="U4947" s="444"/>
      <c r="V4947" s="438"/>
      <c r="W4947" s="443"/>
      <c r="X4947" s="443"/>
      <c r="Y4947" s="441"/>
      <c r="Z4947" s="445"/>
      <c r="AA4947" s="441"/>
      <c r="AB4947" s="443"/>
      <c r="AC4947" s="441"/>
      <c r="AD4947" s="444"/>
      <c r="AG4947" s="441"/>
      <c r="AH4947" s="441"/>
      <c r="AI4947" s="443"/>
      <c r="AL4947" s="441"/>
      <c r="AN4947" s="441"/>
      <c r="AO4947" s="443"/>
      <c r="AP4947" s="441"/>
      <c r="AQ4947" s="441"/>
      <c r="AR4947" s="441"/>
      <c r="AS4947" s="441"/>
      <c r="AT4947" s="441"/>
      <c r="AU4947" s="441"/>
      <c r="AV4947" s="443"/>
      <c r="AW4947" s="442"/>
      <c r="AY4947" s="441"/>
      <c r="BC4947" s="441"/>
      <c r="BD4947" s="441"/>
      <c r="BE4947" s="441"/>
      <c r="BF4947" s="441"/>
      <c r="BG4947" s="441"/>
      <c r="BH4947" s="441"/>
      <c r="BI4947" s="441"/>
      <c r="BJ4947" s="441"/>
      <c r="BK4947" s="441"/>
    </row>
    <row r="4948" spans="1:63" x14ac:dyDescent="0.25">
      <c r="A4948" s="443"/>
      <c r="B4948" s="438"/>
      <c r="C4948" s="441"/>
      <c r="D4948" s="441"/>
      <c r="E4948" s="441"/>
      <c r="I4948" s="442"/>
      <c r="Q4948" s="443"/>
      <c r="S4948" s="443"/>
      <c r="T4948" s="441"/>
      <c r="U4948" s="444"/>
      <c r="V4948" s="438"/>
      <c r="W4948" s="443"/>
      <c r="X4948" s="443"/>
      <c r="Y4948" s="441"/>
      <c r="Z4948" s="445"/>
      <c r="AA4948" s="441"/>
      <c r="AB4948" s="443"/>
      <c r="AC4948" s="441"/>
      <c r="AD4948" s="444"/>
      <c r="AG4948" s="441"/>
      <c r="AH4948" s="441"/>
      <c r="AI4948" s="443"/>
      <c r="AL4948" s="441"/>
      <c r="AN4948" s="441"/>
      <c r="AO4948" s="443"/>
      <c r="AP4948" s="441"/>
      <c r="AQ4948" s="441"/>
      <c r="AR4948" s="441"/>
      <c r="AS4948" s="441"/>
      <c r="AT4948" s="441"/>
      <c r="AU4948" s="441"/>
      <c r="AV4948" s="443"/>
      <c r="AW4948" s="442"/>
      <c r="AY4948" s="441"/>
      <c r="BC4948" s="441"/>
      <c r="BD4948" s="441"/>
      <c r="BE4948" s="441"/>
      <c r="BF4948" s="441"/>
      <c r="BG4948" s="441"/>
      <c r="BH4948" s="441"/>
      <c r="BI4948" s="441"/>
      <c r="BJ4948" s="441"/>
      <c r="BK4948" s="441"/>
    </row>
    <row r="4949" spans="1:63" x14ac:dyDescent="0.25">
      <c r="A4949" s="443"/>
      <c r="B4949" s="438"/>
      <c r="C4949" s="441"/>
      <c r="D4949" s="441"/>
      <c r="E4949" s="441"/>
      <c r="I4949" s="442"/>
      <c r="Q4949" s="443"/>
      <c r="S4949" s="443"/>
      <c r="T4949" s="441"/>
      <c r="U4949" s="444"/>
      <c r="V4949" s="438"/>
      <c r="W4949" s="443"/>
      <c r="X4949" s="443"/>
      <c r="Y4949" s="441"/>
      <c r="Z4949" s="445"/>
      <c r="AA4949" s="441"/>
      <c r="AB4949" s="443"/>
      <c r="AC4949" s="441"/>
      <c r="AD4949" s="444"/>
      <c r="AG4949" s="441"/>
      <c r="AH4949" s="441"/>
      <c r="AI4949" s="443"/>
      <c r="AL4949" s="441"/>
      <c r="AN4949" s="441"/>
      <c r="AO4949" s="443"/>
      <c r="AP4949" s="441"/>
      <c r="AQ4949" s="441"/>
      <c r="AR4949" s="441"/>
      <c r="AS4949" s="441"/>
      <c r="AT4949" s="441"/>
      <c r="AU4949" s="441"/>
      <c r="AV4949" s="443"/>
      <c r="AW4949" s="442"/>
      <c r="AY4949" s="441"/>
      <c r="BC4949" s="441"/>
      <c r="BD4949" s="441"/>
      <c r="BE4949" s="441"/>
      <c r="BF4949" s="441"/>
      <c r="BG4949" s="441"/>
      <c r="BH4949" s="441"/>
      <c r="BI4949" s="441"/>
      <c r="BJ4949" s="441"/>
      <c r="BK4949" s="441"/>
    </row>
    <row r="4950" spans="1:63" x14ac:dyDescent="0.25">
      <c r="A4950" s="443"/>
      <c r="B4950" s="438"/>
      <c r="C4950" s="441"/>
      <c r="D4950" s="441"/>
      <c r="E4950" s="441"/>
      <c r="I4950" s="442"/>
      <c r="Q4950" s="443"/>
      <c r="S4950" s="443"/>
      <c r="T4950" s="441"/>
      <c r="U4950" s="444"/>
      <c r="V4950" s="438"/>
      <c r="W4950" s="443"/>
      <c r="X4950" s="443"/>
      <c r="Y4950" s="441"/>
      <c r="Z4950" s="445"/>
      <c r="AA4950" s="441"/>
      <c r="AB4950" s="443"/>
      <c r="AC4950" s="441"/>
      <c r="AD4950" s="444"/>
      <c r="AG4950" s="441"/>
      <c r="AH4950" s="441"/>
      <c r="AI4950" s="443"/>
      <c r="AL4950" s="441"/>
      <c r="AN4950" s="441"/>
      <c r="AO4950" s="443"/>
      <c r="AP4950" s="441"/>
      <c r="AQ4950" s="441"/>
      <c r="AR4950" s="441"/>
      <c r="AS4950" s="441"/>
      <c r="AT4950" s="441"/>
      <c r="AU4950" s="441"/>
      <c r="AV4950" s="443"/>
      <c r="AW4950" s="442"/>
      <c r="AY4950" s="441"/>
      <c r="BC4950" s="441"/>
      <c r="BD4950" s="441"/>
      <c r="BE4950" s="441"/>
      <c r="BF4950" s="441"/>
      <c r="BG4950" s="441"/>
      <c r="BH4950" s="441"/>
      <c r="BI4950" s="441"/>
      <c r="BJ4950" s="441"/>
      <c r="BK4950" s="441"/>
    </row>
    <row r="4951" spans="1:63" x14ac:dyDescent="0.25">
      <c r="A4951" s="443"/>
      <c r="B4951" s="438"/>
      <c r="C4951" s="441"/>
      <c r="D4951" s="441"/>
      <c r="E4951" s="441"/>
      <c r="I4951" s="442"/>
      <c r="Q4951" s="443"/>
      <c r="S4951" s="443"/>
      <c r="T4951" s="441"/>
      <c r="U4951" s="444"/>
      <c r="V4951" s="438"/>
      <c r="W4951" s="443"/>
      <c r="X4951" s="443"/>
      <c r="Y4951" s="441"/>
      <c r="Z4951" s="445"/>
      <c r="AA4951" s="441"/>
      <c r="AB4951" s="443"/>
      <c r="AC4951" s="441"/>
      <c r="AD4951" s="444"/>
      <c r="AG4951" s="441"/>
      <c r="AH4951" s="441"/>
      <c r="AI4951" s="443"/>
      <c r="AL4951" s="441"/>
      <c r="AN4951" s="441"/>
      <c r="AO4951" s="443"/>
      <c r="AP4951" s="441"/>
      <c r="AQ4951" s="441"/>
      <c r="AR4951" s="441"/>
      <c r="AS4951" s="441"/>
      <c r="AT4951" s="441"/>
      <c r="AU4951" s="441"/>
      <c r="AV4951" s="443"/>
      <c r="AW4951" s="442"/>
      <c r="AY4951" s="441"/>
      <c r="BC4951" s="441"/>
      <c r="BD4951" s="441"/>
      <c r="BE4951" s="441"/>
      <c r="BF4951" s="441"/>
      <c r="BG4951" s="441"/>
      <c r="BH4951" s="441"/>
      <c r="BI4951" s="441"/>
      <c r="BJ4951" s="441"/>
      <c r="BK4951" s="441"/>
    </row>
    <row r="4952" spans="1:63" x14ac:dyDescent="0.25">
      <c r="A4952" s="443"/>
      <c r="B4952" s="438"/>
      <c r="C4952" s="441"/>
      <c r="D4952" s="441"/>
      <c r="E4952" s="441"/>
      <c r="I4952" s="442"/>
      <c r="Q4952" s="443"/>
      <c r="S4952" s="443"/>
      <c r="T4952" s="441"/>
      <c r="U4952" s="444"/>
      <c r="V4952" s="438"/>
      <c r="W4952" s="443"/>
      <c r="X4952" s="443"/>
      <c r="Y4952" s="441"/>
      <c r="Z4952" s="445"/>
      <c r="AA4952" s="441"/>
      <c r="AB4952" s="443"/>
      <c r="AC4952" s="441"/>
      <c r="AD4952" s="444"/>
      <c r="AG4952" s="441"/>
      <c r="AH4952" s="441"/>
      <c r="AI4952" s="443"/>
      <c r="AL4952" s="441"/>
      <c r="AN4952" s="441"/>
      <c r="AO4952" s="443"/>
      <c r="AP4952" s="441"/>
      <c r="AQ4952" s="441"/>
      <c r="AR4952" s="441"/>
      <c r="AS4952" s="441"/>
      <c r="AT4952" s="441"/>
      <c r="AU4952" s="441"/>
      <c r="AV4952" s="443"/>
      <c r="AW4952" s="442"/>
      <c r="AY4952" s="441"/>
      <c r="BC4952" s="441"/>
      <c r="BD4952" s="441"/>
      <c r="BE4952" s="441"/>
      <c r="BF4952" s="441"/>
      <c r="BG4952" s="441"/>
      <c r="BH4952" s="441"/>
      <c r="BI4952" s="441"/>
      <c r="BJ4952" s="441"/>
      <c r="BK4952" s="441"/>
    </row>
    <row r="4953" spans="1:63" x14ac:dyDescent="0.25">
      <c r="A4953" s="443"/>
      <c r="B4953" s="438"/>
      <c r="C4953" s="441"/>
      <c r="D4953" s="441"/>
      <c r="E4953" s="441"/>
      <c r="I4953" s="442"/>
      <c r="Q4953" s="443"/>
      <c r="S4953" s="443"/>
      <c r="T4953" s="441"/>
      <c r="U4953" s="444"/>
      <c r="V4953" s="438"/>
      <c r="W4953" s="443"/>
      <c r="X4953" s="443"/>
      <c r="Y4953" s="441"/>
      <c r="Z4953" s="445"/>
      <c r="AA4953" s="441"/>
      <c r="AB4953" s="443"/>
      <c r="AC4953" s="441"/>
      <c r="AD4953" s="444"/>
      <c r="AG4953" s="441"/>
      <c r="AH4953" s="441"/>
      <c r="AI4953" s="443"/>
      <c r="AL4953" s="441"/>
      <c r="AN4953" s="441"/>
      <c r="AO4953" s="443"/>
      <c r="AP4953" s="441"/>
      <c r="AQ4953" s="441"/>
      <c r="AR4953" s="441"/>
      <c r="AS4953" s="441"/>
      <c r="AT4953" s="441"/>
      <c r="AU4953" s="441"/>
      <c r="AV4953" s="443"/>
      <c r="AW4953" s="442"/>
      <c r="AY4953" s="441"/>
      <c r="BC4953" s="441"/>
      <c r="BD4953" s="441"/>
      <c r="BE4953" s="441"/>
      <c r="BF4953" s="441"/>
      <c r="BG4953" s="441"/>
      <c r="BH4953" s="441"/>
      <c r="BI4953" s="441"/>
      <c r="BJ4953" s="441"/>
      <c r="BK4953" s="441"/>
    </row>
    <row r="4954" spans="1:63" x14ac:dyDescent="0.25">
      <c r="A4954" s="443"/>
      <c r="B4954" s="438"/>
      <c r="C4954" s="441"/>
      <c r="D4954" s="441"/>
      <c r="E4954" s="441"/>
      <c r="I4954" s="442"/>
      <c r="Q4954" s="443"/>
      <c r="S4954" s="443"/>
      <c r="T4954" s="441"/>
      <c r="U4954" s="444"/>
      <c r="V4954" s="438"/>
      <c r="W4954" s="443"/>
      <c r="X4954" s="443"/>
      <c r="Y4954" s="441"/>
      <c r="Z4954" s="445"/>
      <c r="AA4954" s="441"/>
      <c r="AB4954" s="443"/>
      <c r="AC4954" s="441"/>
      <c r="AD4954" s="444"/>
      <c r="AG4954" s="441"/>
      <c r="AH4954" s="441"/>
      <c r="AI4954" s="443"/>
      <c r="AL4954" s="441"/>
      <c r="AN4954" s="441"/>
      <c r="AO4954" s="443"/>
      <c r="AP4954" s="441"/>
      <c r="AQ4954" s="441"/>
      <c r="AR4954" s="441"/>
      <c r="AS4954" s="441"/>
      <c r="AT4954" s="441"/>
      <c r="AU4954" s="441"/>
      <c r="AV4954" s="443"/>
      <c r="AW4954" s="442"/>
      <c r="AY4954" s="441"/>
      <c r="BC4954" s="441"/>
      <c r="BD4954" s="441"/>
      <c r="BE4954" s="441"/>
      <c r="BF4954" s="441"/>
      <c r="BG4954" s="441"/>
      <c r="BH4954" s="441"/>
      <c r="BI4954" s="441"/>
      <c r="BJ4954" s="441"/>
      <c r="BK4954" s="441"/>
    </row>
    <row r="4955" spans="1:63" x14ac:dyDescent="0.25">
      <c r="A4955" s="443"/>
      <c r="B4955" s="438"/>
      <c r="C4955" s="441"/>
      <c r="D4955" s="441"/>
      <c r="E4955" s="441"/>
      <c r="I4955" s="442"/>
      <c r="Q4955" s="443"/>
      <c r="S4955" s="443"/>
      <c r="T4955" s="441"/>
      <c r="U4955" s="444"/>
      <c r="V4955" s="438"/>
      <c r="W4955" s="443"/>
      <c r="X4955" s="443"/>
      <c r="Y4955" s="441"/>
      <c r="Z4955" s="445"/>
      <c r="AA4955" s="441"/>
      <c r="AB4955" s="443"/>
      <c r="AC4955" s="441"/>
      <c r="AD4955" s="444"/>
      <c r="AG4955" s="441"/>
      <c r="AH4955" s="441"/>
      <c r="AI4955" s="443"/>
      <c r="AL4955" s="441"/>
      <c r="AN4955" s="441"/>
      <c r="AO4955" s="443"/>
      <c r="AP4955" s="441"/>
      <c r="AQ4955" s="441"/>
      <c r="AR4955" s="441"/>
      <c r="AS4955" s="441"/>
      <c r="AT4955" s="441"/>
      <c r="AU4955" s="441"/>
      <c r="AV4955" s="443"/>
      <c r="AW4955" s="442"/>
      <c r="AY4955" s="441"/>
      <c r="BC4955" s="441"/>
      <c r="BD4955" s="441"/>
      <c r="BE4955" s="441"/>
      <c r="BF4955" s="441"/>
      <c r="BG4955" s="441"/>
      <c r="BH4955" s="441"/>
      <c r="BI4955" s="441"/>
      <c r="BJ4955" s="441"/>
      <c r="BK4955" s="441"/>
    </row>
    <row r="4956" spans="1:63" x14ac:dyDescent="0.25">
      <c r="A4956" s="443"/>
      <c r="B4956" s="438"/>
      <c r="C4956" s="441"/>
      <c r="D4956" s="441"/>
      <c r="E4956" s="441"/>
      <c r="I4956" s="442"/>
      <c r="Q4956" s="443"/>
      <c r="S4956" s="443"/>
      <c r="T4956" s="441"/>
      <c r="U4956" s="444"/>
      <c r="V4956" s="438"/>
      <c r="W4956" s="443"/>
      <c r="X4956" s="443"/>
      <c r="Y4956" s="441"/>
      <c r="Z4956" s="445"/>
      <c r="AA4956" s="441"/>
      <c r="AB4956" s="443"/>
      <c r="AC4956" s="441"/>
      <c r="AD4956" s="444"/>
      <c r="AG4956" s="441"/>
      <c r="AH4956" s="441"/>
      <c r="AI4956" s="443"/>
      <c r="AL4956" s="441"/>
      <c r="AN4956" s="441"/>
      <c r="AO4956" s="443"/>
      <c r="AP4956" s="441"/>
      <c r="AQ4956" s="441"/>
      <c r="AR4956" s="441"/>
      <c r="AS4956" s="441"/>
      <c r="AT4956" s="441"/>
      <c r="AU4956" s="441"/>
      <c r="AV4956" s="443"/>
      <c r="AW4956" s="442"/>
      <c r="AY4956" s="441"/>
      <c r="BC4956" s="441"/>
      <c r="BD4956" s="441"/>
      <c r="BE4956" s="441"/>
      <c r="BF4956" s="441"/>
      <c r="BG4956" s="441"/>
      <c r="BH4956" s="441"/>
      <c r="BI4956" s="441"/>
      <c r="BJ4956" s="441"/>
      <c r="BK4956" s="441"/>
    </row>
    <row r="4957" spans="1:63" x14ac:dyDescent="0.25">
      <c r="A4957" s="443"/>
      <c r="B4957" s="438"/>
      <c r="C4957" s="441"/>
      <c r="D4957" s="441"/>
      <c r="E4957" s="441"/>
      <c r="I4957" s="442"/>
      <c r="Q4957" s="443"/>
      <c r="S4957" s="443"/>
      <c r="T4957" s="441"/>
      <c r="U4957" s="444"/>
      <c r="V4957" s="438"/>
      <c r="W4957" s="443"/>
      <c r="X4957" s="443"/>
      <c r="Y4957" s="441"/>
      <c r="Z4957" s="445"/>
      <c r="AA4957" s="441"/>
      <c r="AB4957" s="443"/>
      <c r="AC4957" s="441"/>
      <c r="AD4957" s="444"/>
      <c r="AG4957" s="441"/>
      <c r="AH4957" s="441"/>
      <c r="AI4957" s="443"/>
      <c r="AL4957" s="441"/>
      <c r="AN4957" s="441"/>
      <c r="AO4957" s="443"/>
      <c r="AP4957" s="441"/>
      <c r="AQ4957" s="441"/>
      <c r="AR4957" s="441"/>
      <c r="AS4957" s="441"/>
      <c r="AT4957" s="441"/>
      <c r="AU4957" s="441"/>
      <c r="AV4957" s="443"/>
      <c r="AW4957" s="442"/>
      <c r="AY4957" s="441"/>
      <c r="BC4957" s="441"/>
      <c r="BD4957" s="441"/>
      <c r="BE4957" s="441"/>
      <c r="BF4957" s="441"/>
      <c r="BG4957" s="441"/>
      <c r="BH4957" s="441"/>
      <c r="BI4957" s="441"/>
      <c r="BJ4957" s="441"/>
      <c r="BK4957" s="441"/>
    </row>
    <row r="4958" spans="1:63" x14ac:dyDescent="0.25">
      <c r="A4958" s="443"/>
      <c r="B4958" s="438"/>
      <c r="C4958" s="441"/>
      <c r="D4958" s="441"/>
      <c r="E4958" s="441"/>
      <c r="I4958" s="442"/>
      <c r="Q4958" s="443"/>
      <c r="S4958" s="443"/>
      <c r="T4958" s="441"/>
      <c r="U4958" s="444"/>
      <c r="V4958" s="438"/>
      <c r="W4958" s="443"/>
      <c r="X4958" s="443"/>
      <c r="Y4958" s="441"/>
      <c r="Z4958" s="445"/>
      <c r="AA4958" s="441"/>
      <c r="AB4958" s="443"/>
      <c r="AC4958" s="441"/>
      <c r="AD4958" s="444"/>
      <c r="AG4958" s="441"/>
      <c r="AH4958" s="441"/>
      <c r="AI4958" s="443"/>
      <c r="AL4958" s="441"/>
      <c r="AN4958" s="441"/>
      <c r="AO4958" s="443"/>
      <c r="AP4958" s="441"/>
      <c r="AQ4958" s="441"/>
      <c r="AR4958" s="441"/>
      <c r="AS4958" s="441"/>
      <c r="AT4958" s="441"/>
      <c r="AU4958" s="441"/>
      <c r="AV4958" s="443"/>
      <c r="AW4958" s="442"/>
      <c r="AY4958" s="441"/>
      <c r="BC4958" s="441"/>
      <c r="BD4958" s="441"/>
      <c r="BE4958" s="441"/>
      <c r="BF4958" s="441"/>
      <c r="BG4958" s="441"/>
      <c r="BH4958" s="441"/>
      <c r="BI4958" s="441"/>
      <c r="BJ4958" s="441"/>
      <c r="BK4958" s="441"/>
    </row>
    <row r="4959" spans="1:63" x14ac:dyDescent="0.25">
      <c r="A4959" s="443"/>
      <c r="B4959" s="438"/>
      <c r="C4959" s="441"/>
      <c r="D4959" s="441"/>
      <c r="E4959" s="441"/>
      <c r="I4959" s="442"/>
      <c r="Q4959" s="443"/>
      <c r="S4959" s="443"/>
      <c r="T4959" s="441"/>
      <c r="U4959" s="444"/>
      <c r="V4959" s="438"/>
      <c r="W4959" s="443"/>
      <c r="X4959" s="443"/>
      <c r="Y4959" s="441"/>
      <c r="Z4959" s="445"/>
      <c r="AA4959" s="441"/>
      <c r="AB4959" s="443"/>
      <c r="AC4959" s="441"/>
      <c r="AD4959" s="444"/>
      <c r="AG4959" s="441"/>
      <c r="AH4959" s="441"/>
      <c r="AI4959" s="443"/>
      <c r="AL4959" s="441"/>
      <c r="AN4959" s="441"/>
      <c r="AO4959" s="443"/>
      <c r="AP4959" s="441"/>
      <c r="AQ4959" s="441"/>
      <c r="AR4959" s="441"/>
      <c r="AS4959" s="441"/>
      <c r="AT4959" s="441"/>
      <c r="AU4959" s="441"/>
      <c r="AV4959" s="443"/>
      <c r="AW4959" s="442"/>
      <c r="AY4959" s="441"/>
      <c r="BC4959" s="441"/>
      <c r="BD4959" s="441"/>
      <c r="BE4959" s="441"/>
      <c r="BF4959" s="441"/>
      <c r="BG4959" s="441"/>
      <c r="BH4959" s="441"/>
      <c r="BI4959" s="441"/>
      <c r="BJ4959" s="441"/>
      <c r="BK4959" s="44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208B-D291-41FF-8B5E-A63BDFCB137F}">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FE20-1BA1-487E-A6E9-B6F99761127D}">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baseColWidth="10" defaultColWidth="8.85546875" defaultRowHeight="15" x14ac:dyDescent="0.25"/>
  <cols>
    <col min="1" max="1" width="8.85546875" style="1"/>
    <col min="2" max="10" width="28" style="1" customWidth="1"/>
    <col min="11" max="18" width="8.85546875" style="1"/>
  </cols>
  <sheetData>
    <row r="1" spans="1:14" ht="15.75" thickBot="1" x14ac:dyDescent="0.3">
      <c r="A1" s="20"/>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s="22" t="s">
        <v>1097</v>
      </c>
      <c r="D9" s="23"/>
      <c r="E9" s="23"/>
      <c r="F9" s="23"/>
      <c r="G9" s="23"/>
      <c r="H9" s="23"/>
      <c r="I9" s="6"/>
      <c r="J9" s="7"/>
      <c r="M9" s="21"/>
      <c r="N9" s="6"/>
    </row>
    <row r="10" spans="1:14" x14ac:dyDescent="0.25">
      <c r="B10" s="5"/>
      <c r="C10" s="22" t="s">
        <v>1098</v>
      </c>
      <c r="D10" s="28"/>
      <c r="E10" s="28"/>
      <c r="F10" s="23"/>
      <c r="G10" s="23"/>
      <c r="H10" s="23"/>
      <c r="I10" s="6"/>
      <c r="J10" s="7"/>
      <c r="M10" s="21"/>
      <c r="N10" s="6"/>
    </row>
    <row r="11" spans="1:14" x14ac:dyDescent="0.25">
      <c r="B11" s="5"/>
      <c r="C11" s="22" t="s">
        <v>1099</v>
      </c>
      <c r="D11" s="23"/>
      <c r="E11" s="23"/>
      <c r="F11" s="23"/>
      <c r="G11" s="23"/>
      <c r="H11" s="23"/>
      <c r="I11" s="6"/>
      <c r="J11" s="7"/>
      <c r="M11" s="21"/>
      <c r="N11" s="21"/>
    </row>
    <row r="12" spans="1:14" x14ac:dyDescent="0.25">
      <c r="B12" s="5"/>
      <c r="C12" s="22"/>
      <c r="D12" s="22" t="s">
        <v>1100</v>
      </c>
      <c r="E12" s="23"/>
      <c r="F12" s="23"/>
      <c r="G12" s="23"/>
      <c r="H12" s="23"/>
      <c r="I12" s="6"/>
      <c r="J12" s="7"/>
      <c r="M12" s="21"/>
      <c r="N12" s="21"/>
    </row>
    <row r="13" spans="1:14" x14ac:dyDescent="0.25">
      <c r="B13" s="5"/>
      <c r="C13" s="22"/>
      <c r="D13" s="22" t="s">
        <v>1101</v>
      </c>
      <c r="E13" s="23"/>
      <c r="F13" s="23"/>
      <c r="G13" s="23"/>
      <c r="H13" s="23"/>
      <c r="I13" s="6"/>
      <c r="J13" s="7"/>
      <c r="M13" s="21"/>
      <c r="N13" s="22"/>
    </row>
    <row r="14" spans="1:14" x14ac:dyDescent="0.25">
      <c r="B14" s="5"/>
      <c r="C14" s="22"/>
      <c r="D14" s="22" t="s">
        <v>25</v>
      </c>
      <c r="E14" s="23"/>
      <c r="F14" s="23"/>
      <c r="G14" s="23"/>
      <c r="H14" s="23"/>
      <c r="I14" s="6"/>
      <c r="J14" s="7"/>
      <c r="M14" s="21"/>
      <c r="N14" s="22"/>
    </row>
    <row r="15" spans="1:14" s="1" customFormat="1" x14ac:dyDescent="0.25">
      <c r="B15" s="5"/>
      <c r="C15" s="22"/>
      <c r="D15" s="22" t="s">
        <v>26</v>
      </c>
      <c r="E15" s="23"/>
      <c r="F15" s="23"/>
      <c r="G15" s="23"/>
      <c r="H15" s="23"/>
      <c r="I15" s="23"/>
      <c r="J15" s="24"/>
      <c r="M15" s="21"/>
      <c r="N15" s="22"/>
    </row>
    <row r="16" spans="1:14" s="1" customFormat="1" x14ac:dyDescent="0.25">
      <c r="B16" s="25"/>
      <c r="C16" s="22"/>
      <c r="D16" s="22" t="s">
        <v>27</v>
      </c>
      <c r="E16" s="23"/>
      <c r="F16" s="22"/>
      <c r="G16" s="22"/>
      <c r="H16" s="22"/>
      <c r="I16" s="21"/>
      <c r="J16" s="26"/>
      <c r="M16" s="21"/>
      <c r="N16" s="21"/>
    </row>
    <row r="17" spans="2:14" s="1" customFormat="1" x14ac:dyDescent="0.25">
      <c r="B17" s="5"/>
      <c r="C17" s="22" t="s">
        <v>1102</v>
      </c>
      <c r="D17" s="22"/>
      <c r="E17" s="22"/>
      <c r="F17" s="27"/>
      <c r="G17" s="27"/>
      <c r="H17" s="27"/>
      <c r="I17" s="27"/>
      <c r="J17" s="7"/>
      <c r="M17" s="21"/>
      <c r="N17" s="22"/>
    </row>
    <row r="18" spans="2:14" s="1" customFormat="1" x14ac:dyDescent="0.25">
      <c r="B18" s="5"/>
      <c r="C18" s="28" t="s">
        <v>1103</v>
      </c>
      <c r="D18" s="28"/>
      <c r="E18" s="23"/>
      <c r="F18" s="27"/>
      <c r="G18" s="27"/>
      <c r="H18" s="27"/>
      <c r="I18" s="27"/>
      <c r="J18" s="7"/>
      <c r="M18" s="21"/>
      <c r="N18" s="22"/>
    </row>
    <row r="19" spans="2:14" s="1" customFormat="1" x14ac:dyDescent="0.25">
      <c r="B19" s="5"/>
      <c r="C19" s="22" t="s">
        <v>1104</v>
      </c>
      <c r="D19" s="22"/>
      <c r="E19" s="23"/>
      <c r="F19" s="27"/>
      <c r="G19" s="27"/>
      <c r="H19" s="27"/>
      <c r="I19" s="27"/>
      <c r="J19" s="7"/>
      <c r="M19" s="21"/>
      <c r="N19" s="22"/>
    </row>
    <row r="20" spans="2:14" s="28" customFormat="1" x14ac:dyDescent="0.25">
      <c r="B20" s="29"/>
      <c r="C20" s="22"/>
      <c r="D20" s="22" t="s">
        <v>28</v>
      </c>
      <c r="E20" s="23"/>
      <c r="F20" s="30"/>
      <c r="G20" s="30"/>
      <c r="H20" s="30"/>
      <c r="I20" s="30"/>
      <c r="J20" s="24"/>
      <c r="M20" s="22"/>
      <c r="N20" s="6"/>
    </row>
    <row r="21" spans="2:14" s="1" customFormat="1" x14ac:dyDescent="0.25">
      <c r="B21" s="5"/>
      <c r="C21" s="22"/>
      <c r="D21" s="22" t="s">
        <v>29</v>
      </c>
      <c r="E21" s="23"/>
      <c r="F21" s="30"/>
      <c r="G21" s="30"/>
      <c r="H21" s="30"/>
      <c r="I21" s="13"/>
      <c r="J21" s="7"/>
      <c r="M21" s="21"/>
      <c r="N21" s="21"/>
    </row>
    <row r="22" spans="2:14" s="1" customFormat="1" x14ac:dyDescent="0.25">
      <c r="B22" s="5"/>
      <c r="C22" s="22" t="s">
        <v>1105</v>
      </c>
      <c r="D22" s="23"/>
      <c r="E22" s="23"/>
      <c r="F22" s="30"/>
      <c r="G22" s="30"/>
      <c r="H22" s="30"/>
      <c r="I22" s="13"/>
      <c r="J22" s="7"/>
      <c r="M22" s="22"/>
      <c r="N22" s="21"/>
    </row>
    <row r="23" spans="2:14" s="1" customFormat="1" x14ac:dyDescent="0.25">
      <c r="B23" s="5"/>
      <c r="C23" s="22"/>
      <c r="D23" s="22" t="s">
        <v>30</v>
      </c>
      <c r="E23" s="22"/>
      <c r="F23" s="30"/>
      <c r="G23" s="30"/>
      <c r="H23" s="30"/>
      <c r="I23" s="13"/>
      <c r="J23" s="7"/>
    </row>
    <row r="24" spans="2:14" s="1" customFormat="1" x14ac:dyDescent="0.25">
      <c r="B24" s="5"/>
      <c r="C24" s="22" t="s">
        <v>1106</v>
      </c>
      <c r="D24" s="22"/>
      <c r="E24" s="22"/>
      <c r="F24" s="30"/>
      <c r="G24" s="30"/>
      <c r="H24" s="30"/>
      <c r="I24" s="13"/>
      <c r="J24" s="7"/>
    </row>
    <row r="25" spans="2:14" s="1" customFormat="1" ht="15" customHeight="1" x14ac:dyDescent="0.25">
      <c r="B25" s="5"/>
      <c r="C25" s="532" t="s">
        <v>1108</v>
      </c>
      <c r="D25" s="532"/>
      <c r="E25" s="532"/>
      <c r="F25" s="532"/>
      <c r="G25" s="532"/>
      <c r="H25" s="532"/>
      <c r="I25" s="13"/>
      <c r="J25" s="7"/>
    </row>
    <row r="26" spans="2:14" s="1" customFormat="1" x14ac:dyDescent="0.25">
      <c r="B26" s="5"/>
      <c r="C26" s="532"/>
      <c r="D26" s="532"/>
      <c r="E26" s="532"/>
      <c r="F26" s="532"/>
      <c r="G26" s="532"/>
      <c r="H26" s="532"/>
      <c r="I26" s="13"/>
      <c r="J26" s="7"/>
    </row>
    <row r="27" spans="2:14" s="1" customFormat="1" x14ac:dyDescent="0.25">
      <c r="B27" s="5"/>
      <c r="C27" s="532" t="s">
        <v>1107</v>
      </c>
      <c r="D27" s="532"/>
      <c r="E27" s="532"/>
      <c r="F27" s="532"/>
      <c r="G27" s="532"/>
      <c r="H27" s="532"/>
      <c r="I27" s="13"/>
      <c r="J27" s="7"/>
    </row>
    <row r="28" spans="2:14" s="1" customFormat="1" x14ac:dyDescent="0.25">
      <c r="B28" s="5"/>
      <c r="C28" s="532"/>
      <c r="D28" s="532"/>
      <c r="E28" s="532"/>
      <c r="F28" s="532"/>
      <c r="G28" s="532"/>
      <c r="H28" s="532"/>
      <c r="I28" s="13"/>
      <c r="J28" s="7"/>
    </row>
    <row r="29" spans="2:14" s="1" customFormat="1" x14ac:dyDescent="0.25">
      <c r="B29" s="5"/>
      <c r="C29" s="532" t="s">
        <v>1109</v>
      </c>
      <c r="D29" s="532"/>
      <c r="E29" s="532"/>
      <c r="F29" s="532"/>
      <c r="G29" s="532"/>
      <c r="H29" s="532"/>
      <c r="I29" s="13"/>
      <c r="J29" s="7"/>
    </row>
    <row r="30" spans="2:14" s="1" customFormat="1" x14ac:dyDescent="0.25">
      <c r="B30" s="5"/>
      <c r="C30" s="532"/>
      <c r="D30" s="532"/>
      <c r="E30" s="532"/>
      <c r="F30" s="532"/>
      <c r="G30" s="532"/>
      <c r="H30" s="532"/>
      <c r="I30" s="13"/>
      <c r="J30" s="7"/>
    </row>
    <row r="31" spans="2:14" s="1" customFormat="1" x14ac:dyDescent="0.25">
      <c r="B31" s="5"/>
      <c r="C31" s="22" t="s">
        <v>1113</v>
      </c>
      <c r="D31" s="22"/>
      <c r="E31" s="22"/>
      <c r="F31" s="30"/>
      <c r="G31" s="30"/>
      <c r="H31" s="30"/>
      <c r="I31" s="13"/>
      <c r="J31" s="7"/>
    </row>
    <row r="32" spans="2:14" s="1" customFormat="1" x14ac:dyDescent="0.25">
      <c r="B32" s="5"/>
      <c r="C32" s="22"/>
      <c r="D32" s="22" t="s">
        <v>1110</v>
      </c>
      <c r="E32" s="22"/>
      <c r="F32" s="30"/>
      <c r="G32" s="30"/>
      <c r="H32" s="30"/>
      <c r="I32" s="13"/>
      <c r="J32" s="7"/>
    </row>
    <row r="33" spans="2:20" s="1" customFormat="1" x14ac:dyDescent="0.25">
      <c r="B33" s="5"/>
      <c r="C33" s="22"/>
      <c r="D33" s="22" t="s">
        <v>1111</v>
      </c>
      <c r="E33" s="22"/>
      <c r="F33" s="30"/>
      <c r="G33" s="30"/>
      <c r="H33" s="30"/>
      <c r="I33" s="13"/>
      <c r="J33" s="7"/>
    </row>
    <row r="34" spans="2:20" s="1" customFormat="1" x14ac:dyDescent="0.25">
      <c r="B34" s="5"/>
      <c r="C34" s="22"/>
      <c r="D34" s="22" t="s">
        <v>1112</v>
      </c>
      <c r="E34" s="22"/>
      <c r="F34" s="30"/>
      <c r="G34" s="30"/>
      <c r="H34" s="30"/>
      <c r="I34" s="13"/>
      <c r="J34" s="7"/>
    </row>
    <row r="35" spans="2:20" s="1" customFormat="1" x14ac:dyDescent="0.25">
      <c r="B35" s="5"/>
      <c r="C35" s="22"/>
      <c r="D35" s="21"/>
      <c r="E35" s="21"/>
      <c r="F35" s="13"/>
      <c r="G35" s="13"/>
      <c r="H35" s="13"/>
      <c r="I35" s="13"/>
      <c r="J35" s="7"/>
    </row>
    <row r="36" spans="2:20" s="1" customFormat="1" x14ac:dyDescent="0.25">
      <c r="B36" s="5"/>
      <c r="C36" s="22"/>
      <c r="D36" s="21"/>
      <c r="E36" s="21"/>
      <c r="F36" s="13"/>
      <c r="G36" s="13"/>
      <c r="H36" s="13"/>
      <c r="I36" s="13"/>
      <c r="J36" s="7"/>
    </row>
    <row r="37" spans="2:20" s="1" customFormat="1" x14ac:dyDescent="0.25">
      <c r="B37" s="5"/>
      <c r="C37" s="22"/>
      <c r="D37" s="21"/>
      <c r="E37" s="21"/>
      <c r="F37" s="13"/>
      <c r="G37" s="13"/>
      <c r="H37" s="13"/>
      <c r="I37" s="13"/>
      <c r="J37" s="7"/>
    </row>
    <row r="38" spans="2:20" s="1" customFormat="1" x14ac:dyDescent="0.25">
      <c r="B38" s="5"/>
      <c r="C38" s="22"/>
      <c r="D38" s="21"/>
      <c r="E38" s="21"/>
      <c r="F38" s="13"/>
      <c r="G38" s="13"/>
      <c r="H38" s="13"/>
      <c r="I38" s="13"/>
      <c r="J38" s="7"/>
    </row>
    <row r="39" spans="2:20" s="1" customFormat="1" ht="15.75" thickBot="1" x14ac:dyDescent="0.3">
      <c r="B39" s="17"/>
      <c r="C39" s="31"/>
      <c r="D39" s="32"/>
      <c r="E39" s="18"/>
      <c r="F39" s="18"/>
      <c r="G39" s="18"/>
      <c r="H39" s="18"/>
      <c r="I39" s="18"/>
      <c r="J39" s="19"/>
    </row>
    <row r="40" spans="2:20" ht="15.75" thickBot="1" x14ac:dyDescent="0.3"/>
    <row r="41" spans="2:20" x14ac:dyDescent="0.25">
      <c r="B41" s="2"/>
      <c r="C41" s="3"/>
      <c r="D41" s="3"/>
      <c r="E41" s="3"/>
      <c r="F41" s="3"/>
      <c r="G41" s="3"/>
      <c r="H41" s="3"/>
      <c r="I41" s="3"/>
      <c r="J41" s="4"/>
      <c r="S41" s="1"/>
      <c r="T41" s="1"/>
    </row>
    <row r="42" spans="2:20" x14ac:dyDescent="0.25">
      <c r="B42" s="5"/>
      <c r="C42" s="6"/>
      <c r="D42" s="6"/>
      <c r="E42" s="6"/>
      <c r="F42" s="6"/>
      <c r="G42" s="6"/>
      <c r="H42" s="6"/>
      <c r="I42" s="6"/>
      <c r="J42" s="7"/>
      <c r="S42" s="1"/>
      <c r="T42" s="1"/>
    </row>
    <row r="43" spans="2:20" x14ac:dyDescent="0.25">
      <c r="B43" s="5"/>
      <c r="C43" s="6"/>
      <c r="D43" s="6"/>
      <c r="E43" s="6"/>
      <c r="F43" s="6"/>
      <c r="G43" s="6"/>
      <c r="H43" s="6"/>
      <c r="I43" s="6"/>
      <c r="J43" s="7"/>
      <c r="S43" s="1"/>
      <c r="T43" s="1"/>
    </row>
    <row r="44" spans="2:20" x14ac:dyDescent="0.25">
      <c r="B44" s="5"/>
      <c r="C44" s="6"/>
      <c r="D44" s="6"/>
      <c r="E44" s="6"/>
      <c r="F44" s="6"/>
      <c r="G44" s="6"/>
      <c r="H44" s="6"/>
      <c r="I44" s="6"/>
      <c r="J44" s="7"/>
      <c r="S44" s="1"/>
      <c r="T44" s="1"/>
    </row>
    <row r="45" spans="2:20" x14ac:dyDescent="0.25">
      <c r="B45" s="5"/>
      <c r="C45" s="33" t="s">
        <v>31</v>
      </c>
      <c r="D45" s="6"/>
      <c r="E45" s="6"/>
      <c r="F45" s="34"/>
      <c r="G45" s="6"/>
      <c r="H45" s="6"/>
      <c r="I45" s="6"/>
      <c r="J45" s="7"/>
      <c r="S45" s="1"/>
      <c r="T45" s="1"/>
    </row>
    <row r="46" spans="2:20" x14ac:dyDescent="0.25">
      <c r="B46" s="5"/>
      <c r="C46" s="6"/>
      <c r="D46" s="6"/>
      <c r="E46" s="6"/>
      <c r="F46" s="21"/>
      <c r="G46" s="6"/>
      <c r="H46" s="6"/>
      <c r="I46" s="6"/>
      <c r="J46" s="7"/>
      <c r="S46" s="1"/>
      <c r="T46" s="1"/>
    </row>
    <row r="47" spans="2:20" x14ac:dyDescent="0.25">
      <c r="B47" s="5"/>
      <c r="C47" s="6" t="s">
        <v>32</v>
      </c>
      <c r="D47" s="6"/>
      <c r="E47" s="6"/>
      <c r="F47" s="10"/>
      <c r="G47" s="6" t="s">
        <v>33</v>
      </c>
      <c r="H47" s="10"/>
      <c r="I47" s="10"/>
      <c r="J47" s="7"/>
      <c r="S47" s="1"/>
      <c r="T47" s="1"/>
    </row>
    <row r="48" spans="2:20" x14ac:dyDescent="0.25">
      <c r="B48" s="5"/>
      <c r="C48" s="6" t="s">
        <v>34</v>
      </c>
      <c r="D48" s="6"/>
      <c r="E48" s="6"/>
      <c r="F48" s="10"/>
      <c r="G48" s="6" t="s">
        <v>35</v>
      </c>
      <c r="H48" s="10"/>
      <c r="I48" s="10"/>
      <c r="J48" s="7"/>
      <c r="S48" s="1"/>
      <c r="T48" s="1"/>
    </row>
    <row r="49" spans="2:20" x14ac:dyDescent="0.25">
      <c r="B49" s="5"/>
      <c r="C49" s="6">
        <v>3</v>
      </c>
      <c r="D49" s="6"/>
      <c r="E49" s="6"/>
      <c r="F49" s="10"/>
      <c r="G49" s="6" t="s">
        <v>36</v>
      </c>
      <c r="H49" s="10"/>
      <c r="I49" s="10"/>
      <c r="J49" s="7"/>
      <c r="S49" s="1"/>
      <c r="T49" s="1"/>
    </row>
    <row r="50" spans="2:20" ht="26.25" x14ac:dyDescent="0.25">
      <c r="B50" s="5"/>
      <c r="C50" s="6"/>
      <c r="D50" s="6"/>
      <c r="E50" s="6"/>
      <c r="F50" s="11"/>
      <c r="G50" s="11"/>
      <c r="H50" s="11"/>
      <c r="I50" s="11"/>
      <c r="J50" s="7"/>
      <c r="S50" s="1"/>
      <c r="T50" s="1"/>
    </row>
    <row r="51" spans="2:20" x14ac:dyDescent="0.25">
      <c r="B51" s="5"/>
      <c r="C51" s="21"/>
      <c r="D51" s="6"/>
      <c r="E51" s="6"/>
      <c r="F51" s="6"/>
      <c r="G51" s="6"/>
      <c r="H51" s="6"/>
      <c r="I51" s="6"/>
      <c r="J51" s="7"/>
      <c r="S51" s="1"/>
      <c r="T51" s="1"/>
    </row>
    <row r="52" spans="2:20" x14ac:dyDescent="0.25">
      <c r="B52" s="5"/>
      <c r="C52" s="21"/>
      <c r="D52" s="6"/>
      <c r="E52" s="6"/>
      <c r="F52" s="6"/>
      <c r="G52" s="6"/>
      <c r="H52" s="6"/>
      <c r="I52" s="6"/>
      <c r="J52" s="7"/>
      <c r="S52" s="1"/>
      <c r="T52" s="1"/>
    </row>
    <row r="53" spans="2:20" x14ac:dyDescent="0.25">
      <c r="B53" s="5"/>
      <c r="C53" s="21"/>
      <c r="D53" s="21"/>
      <c r="E53" s="6"/>
      <c r="F53" s="34"/>
      <c r="G53" s="6"/>
      <c r="H53" s="6"/>
      <c r="I53" s="6"/>
      <c r="J53" s="7"/>
      <c r="S53" s="1"/>
      <c r="T53" s="1"/>
    </row>
    <row r="54" spans="2:20" x14ac:dyDescent="0.25">
      <c r="B54" s="5"/>
      <c r="C54" s="21"/>
      <c r="D54" s="21"/>
      <c r="E54" s="6"/>
      <c r="F54" s="6"/>
      <c r="G54" s="6"/>
      <c r="H54" s="6"/>
      <c r="I54" s="6"/>
      <c r="J54" s="7"/>
      <c r="S54" s="1"/>
      <c r="T54" s="1"/>
    </row>
    <row r="55" spans="2:20" x14ac:dyDescent="0.25">
      <c r="B55" s="5"/>
      <c r="C55" s="21"/>
      <c r="D55" s="22"/>
      <c r="E55" s="6"/>
      <c r="F55" s="6"/>
      <c r="G55" s="6"/>
      <c r="H55" s="6"/>
      <c r="I55" s="6"/>
      <c r="J55" s="7"/>
      <c r="S55" s="1"/>
      <c r="T55" s="1"/>
    </row>
    <row r="56" spans="2:20" x14ac:dyDescent="0.25">
      <c r="B56" s="5"/>
      <c r="C56" s="21"/>
      <c r="D56" s="22"/>
      <c r="E56" s="6"/>
      <c r="F56" s="6"/>
      <c r="G56" s="6"/>
      <c r="H56" s="6"/>
      <c r="I56" s="6"/>
      <c r="J56" s="7"/>
      <c r="S56" s="1"/>
      <c r="T56" s="1"/>
    </row>
    <row r="57" spans="2:20" x14ac:dyDescent="0.25">
      <c r="B57" s="5"/>
      <c r="C57" s="21"/>
      <c r="D57" s="22"/>
      <c r="E57" s="23"/>
      <c r="F57" s="23"/>
      <c r="G57" s="23"/>
      <c r="H57" s="23"/>
      <c r="I57" s="23"/>
      <c r="J57" s="24"/>
      <c r="S57" s="1"/>
      <c r="T57" s="1"/>
    </row>
    <row r="58" spans="2:20" x14ac:dyDescent="0.25">
      <c r="B58" s="25"/>
      <c r="C58" s="21"/>
      <c r="D58" s="21"/>
      <c r="E58" s="21"/>
      <c r="F58" s="21"/>
      <c r="G58" s="21"/>
      <c r="H58" s="21"/>
      <c r="I58" s="21"/>
      <c r="J58" s="26"/>
      <c r="S58" s="1"/>
      <c r="T58" s="1"/>
    </row>
    <row r="59" spans="2:20" x14ac:dyDescent="0.25">
      <c r="B59" s="5"/>
      <c r="C59" s="22"/>
      <c r="D59" s="6"/>
      <c r="E59" s="6"/>
      <c r="F59" s="6"/>
      <c r="G59" s="6"/>
      <c r="H59" s="6"/>
      <c r="I59" s="6"/>
      <c r="J59" s="7"/>
      <c r="S59" s="1"/>
      <c r="T59" s="1"/>
    </row>
    <row r="60" spans="2:20" x14ac:dyDescent="0.25">
      <c r="B60" s="5"/>
      <c r="C60" s="21"/>
      <c r="D60" s="22"/>
      <c r="E60" s="23"/>
      <c r="F60" s="27"/>
      <c r="G60" s="27"/>
      <c r="H60" s="27"/>
      <c r="I60" s="27"/>
      <c r="J60" s="7"/>
      <c r="S60" s="1"/>
      <c r="T60" s="1"/>
    </row>
    <row r="61" spans="2:20" x14ac:dyDescent="0.25">
      <c r="B61" s="5"/>
      <c r="C61" s="21"/>
      <c r="D61" s="22"/>
      <c r="E61" s="23"/>
      <c r="F61" s="27"/>
      <c r="G61" s="27"/>
      <c r="H61" s="27"/>
      <c r="I61" s="27"/>
      <c r="J61" s="7"/>
      <c r="S61" s="1"/>
      <c r="T61" s="1"/>
    </row>
    <row r="62" spans="2:20" x14ac:dyDescent="0.25">
      <c r="B62" s="29"/>
      <c r="C62" s="22"/>
      <c r="D62" s="6"/>
      <c r="E62" s="23"/>
      <c r="F62" s="30"/>
      <c r="G62" s="30"/>
      <c r="H62" s="30"/>
      <c r="I62" s="30"/>
      <c r="J62" s="24"/>
      <c r="S62" s="1"/>
      <c r="T62" s="1"/>
    </row>
    <row r="63" spans="2:20" x14ac:dyDescent="0.25">
      <c r="B63" s="29"/>
      <c r="C63" s="22"/>
      <c r="D63" s="6"/>
      <c r="E63" s="23"/>
      <c r="F63" s="30"/>
      <c r="G63" s="30"/>
      <c r="H63" s="30"/>
      <c r="I63" s="30"/>
      <c r="J63" s="24"/>
      <c r="S63" s="1"/>
      <c r="T63" s="1"/>
    </row>
    <row r="64" spans="2:20" x14ac:dyDescent="0.25">
      <c r="B64" s="29"/>
      <c r="C64" s="22"/>
      <c r="D64" s="6"/>
      <c r="E64" s="23"/>
      <c r="F64" s="30"/>
      <c r="G64" s="30"/>
      <c r="H64" s="30"/>
      <c r="I64" s="30"/>
      <c r="J64" s="24"/>
      <c r="S64" s="1"/>
      <c r="T64" s="1"/>
    </row>
    <row r="65" spans="2:20" x14ac:dyDescent="0.25">
      <c r="B65" s="29"/>
      <c r="C65" s="22"/>
      <c r="D65" s="6"/>
      <c r="E65" s="23"/>
      <c r="F65" s="30"/>
      <c r="G65" s="30"/>
      <c r="H65" s="30"/>
      <c r="I65" s="30"/>
      <c r="J65" s="24"/>
      <c r="S65" s="1"/>
      <c r="T65" s="1"/>
    </row>
    <row r="66" spans="2:20" x14ac:dyDescent="0.25">
      <c r="B66" s="29"/>
      <c r="C66" s="22"/>
      <c r="D66" s="6"/>
      <c r="E66" s="23"/>
      <c r="F66" s="30"/>
      <c r="G66" s="30"/>
      <c r="H66" s="30"/>
      <c r="I66" s="30"/>
      <c r="J66" s="24"/>
      <c r="S66" s="1"/>
      <c r="T66" s="1"/>
    </row>
    <row r="67" spans="2:20" x14ac:dyDescent="0.25">
      <c r="B67" s="29"/>
      <c r="C67" s="22"/>
      <c r="D67" s="6"/>
      <c r="E67" s="23"/>
      <c r="F67" s="30"/>
      <c r="G67" s="30"/>
      <c r="H67" s="30"/>
      <c r="I67" s="30"/>
      <c r="J67" s="24"/>
      <c r="S67" s="1"/>
      <c r="T67" s="1"/>
    </row>
    <row r="68" spans="2:20" x14ac:dyDescent="0.25">
      <c r="B68" s="29"/>
      <c r="C68" s="22"/>
      <c r="D68" s="6"/>
      <c r="E68" s="23"/>
      <c r="F68" s="30"/>
      <c r="G68" s="30"/>
      <c r="H68" s="30"/>
      <c r="I68" s="30"/>
      <c r="J68" s="24"/>
      <c r="S68" s="1"/>
      <c r="T68" s="1"/>
    </row>
    <row r="69" spans="2:20" x14ac:dyDescent="0.25">
      <c r="B69" s="5"/>
      <c r="C69" s="21"/>
      <c r="D69" s="21"/>
      <c r="E69" s="6"/>
      <c r="F69" s="13"/>
      <c r="G69" s="13"/>
      <c r="H69" s="13"/>
      <c r="I69" s="13"/>
      <c r="J69" s="7"/>
      <c r="S69" s="1"/>
      <c r="T69" s="1"/>
    </row>
    <row r="70" spans="2:20" ht="15.75" thickBot="1" x14ac:dyDescent="0.3">
      <c r="B70" s="17"/>
      <c r="C70" s="31"/>
      <c r="D70" s="32"/>
      <c r="E70" s="32"/>
      <c r="F70" s="35"/>
      <c r="G70" s="35"/>
      <c r="H70" s="35"/>
      <c r="I70" s="35"/>
      <c r="J70" s="19"/>
      <c r="S70" s="1"/>
      <c r="T70" s="1"/>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0" customWidth="1"/>
    <col min="2" max="2" width="16.85546875" style="39" bestFit="1" customWidth="1"/>
    <col min="3" max="3" width="162.42578125" style="40" customWidth="1"/>
    <col min="4" max="31" width="9.140625" style="3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33" t="s">
        <v>37</v>
      </c>
      <c r="B1" s="534"/>
      <c r="C1" s="534"/>
    </row>
    <row r="2" spans="1:31" ht="31.5" x14ac:dyDescent="0.5">
      <c r="A2" s="37" t="s">
        <v>24</v>
      </c>
      <c r="B2" s="38"/>
      <c r="C2" s="38"/>
    </row>
    <row r="3" spans="1:31" x14ac:dyDescent="0.25">
      <c r="A3" s="20"/>
    </row>
    <row r="4" spans="1:31" s="45" customFormat="1" ht="18.75" x14ac:dyDescent="0.25">
      <c r="A4" s="41"/>
      <c r="B4" s="42"/>
      <c r="C4" s="43" t="s">
        <v>38</v>
      </c>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row>
    <row r="5" spans="1:31" s="50" customFormat="1" ht="18.75" x14ac:dyDescent="0.25">
      <c r="A5" s="46" t="s">
        <v>39</v>
      </c>
      <c r="B5" s="47"/>
      <c r="C5" s="4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row>
    <row r="6" spans="1:31" ht="14.45" customHeight="1" x14ac:dyDescent="0.25">
      <c r="A6" s="51" t="s">
        <v>40</v>
      </c>
      <c r="B6" s="51"/>
      <c r="C6" s="52"/>
    </row>
    <row r="7" spans="1:31" ht="60" x14ac:dyDescent="0.25">
      <c r="A7" s="53"/>
      <c r="B7" s="54" t="s">
        <v>41</v>
      </c>
      <c r="C7" s="55" t="s">
        <v>42</v>
      </c>
    </row>
    <row r="8" spans="1:31" ht="14.45" customHeight="1" x14ac:dyDescent="0.25">
      <c r="A8" s="51" t="s">
        <v>43</v>
      </c>
      <c r="B8" s="51"/>
      <c r="C8" s="52"/>
    </row>
    <row r="9" spans="1:31" ht="23.25" customHeight="1" x14ac:dyDescent="0.25">
      <c r="A9" s="56"/>
      <c r="B9" s="54" t="s">
        <v>44</v>
      </c>
      <c r="C9" s="57" t="s">
        <v>1086</v>
      </c>
    </row>
    <row r="10" spans="1:31" ht="14.45" customHeight="1" x14ac:dyDescent="0.25">
      <c r="A10" s="51" t="s">
        <v>45</v>
      </c>
      <c r="B10" s="51"/>
      <c r="C10" s="52"/>
    </row>
    <row r="11" spans="1:31" ht="23.25" customHeight="1" x14ac:dyDescent="0.25">
      <c r="A11" s="56"/>
      <c r="B11" s="54" t="s">
        <v>46</v>
      </c>
      <c r="C11" s="57" t="s">
        <v>47</v>
      </c>
    </row>
    <row r="12" spans="1:31" ht="14.45" customHeight="1" x14ac:dyDescent="0.25">
      <c r="A12" s="51" t="s">
        <v>48</v>
      </c>
      <c r="B12" s="51"/>
      <c r="C12" s="52"/>
    </row>
    <row r="13" spans="1:31" ht="30" x14ac:dyDescent="0.25">
      <c r="A13" s="53"/>
      <c r="B13" s="54" t="s">
        <v>49</v>
      </c>
      <c r="C13" s="55" t="s">
        <v>50</v>
      </c>
    </row>
    <row r="14" spans="1:31" ht="14.45" customHeight="1" x14ac:dyDescent="0.25">
      <c r="A14" s="51" t="s">
        <v>51</v>
      </c>
      <c r="B14" s="51"/>
      <c r="C14" s="52"/>
    </row>
    <row r="15" spans="1:31" ht="38.25" customHeight="1" x14ac:dyDescent="0.25">
      <c r="A15" s="53"/>
      <c r="B15" s="54" t="s">
        <v>52</v>
      </c>
      <c r="C15" s="57" t="s">
        <v>53</v>
      </c>
    </row>
    <row r="16" spans="1:31" ht="14.45" customHeight="1" x14ac:dyDescent="0.25">
      <c r="A16" s="51" t="s">
        <v>54</v>
      </c>
      <c r="B16" s="51"/>
      <c r="C16" s="52"/>
    </row>
    <row r="17" spans="1:31" ht="26.25" customHeight="1" x14ac:dyDescent="0.25">
      <c r="A17" s="53"/>
      <c r="B17" s="54" t="s">
        <v>55</v>
      </c>
      <c r="C17" s="57" t="s">
        <v>56</v>
      </c>
    </row>
    <row r="18" spans="1:31" ht="14.45" customHeight="1" x14ac:dyDescent="0.25">
      <c r="A18" s="51" t="s">
        <v>57</v>
      </c>
      <c r="B18" s="51"/>
      <c r="C18" s="52"/>
    </row>
    <row r="19" spans="1:31" ht="40.5" customHeight="1" x14ac:dyDescent="0.25">
      <c r="A19" s="53"/>
      <c r="B19" s="54" t="s">
        <v>58</v>
      </c>
      <c r="C19" s="55" t="s">
        <v>59</v>
      </c>
      <c r="D19" s="58"/>
    </row>
    <row r="20" spans="1:31" s="50" customFormat="1" ht="18.75" x14ac:dyDescent="0.25">
      <c r="A20" s="46" t="s">
        <v>60</v>
      </c>
      <c r="B20" s="47"/>
      <c r="C20" s="5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row>
    <row r="21" spans="1:31" ht="14.45" customHeight="1" x14ac:dyDescent="0.25">
      <c r="A21" s="51" t="s">
        <v>61</v>
      </c>
      <c r="B21" s="51"/>
      <c r="C21" s="52"/>
    </row>
    <row r="22" spans="1:31" ht="42.6" customHeight="1" x14ac:dyDescent="0.25">
      <c r="A22" s="56"/>
      <c r="B22" s="54" t="s">
        <v>62</v>
      </c>
      <c r="C22" s="55" t="s">
        <v>63</v>
      </c>
    </row>
    <row r="23" spans="1:31" ht="14.45" customHeight="1" x14ac:dyDescent="0.25">
      <c r="A23" s="51" t="s">
        <v>64</v>
      </c>
      <c r="B23" s="51"/>
      <c r="C23" s="52"/>
      <c r="D23" s="58"/>
    </row>
    <row r="24" spans="1:31" ht="30" x14ac:dyDescent="0.25">
      <c r="A24" s="53"/>
      <c r="B24" s="54" t="s">
        <v>65</v>
      </c>
      <c r="C24" s="57" t="s">
        <v>1692</v>
      </c>
      <c r="D24" s="58"/>
    </row>
    <row r="25" spans="1:31" ht="14.45" customHeight="1" x14ac:dyDescent="0.25">
      <c r="A25" s="179" t="s">
        <v>1092</v>
      </c>
      <c r="B25" s="51"/>
      <c r="C25" s="52"/>
      <c r="D25" s="58"/>
    </row>
    <row r="26" spans="1:31" ht="38.25" customHeight="1" x14ac:dyDescent="0.25">
      <c r="A26" s="53"/>
      <c r="B26" s="54" t="s">
        <v>66</v>
      </c>
      <c r="C26" s="57" t="s">
        <v>67</v>
      </c>
      <c r="D26" s="58"/>
    </row>
    <row r="27" spans="1:31" ht="14.45" customHeight="1" x14ac:dyDescent="0.25">
      <c r="A27" s="51" t="s">
        <v>68</v>
      </c>
      <c r="B27" s="51"/>
      <c r="C27" s="52"/>
    </row>
    <row r="28" spans="1:31" ht="34.5" customHeight="1" x14ac:dyDescent="0.25">
      <c r="A28" s="53"/>
      <c r="B28" s="54" t="s">
        <v>69</v>
      </c>
      <c r="C28" s="57" t="s">
        <v>70</v>
      </c>
    </row>
    <row r="29" spans="1:31" x14ac:dyDescent="0.25">
      <c r="A29" s="179" t="s">
        <v>1089</v>
      </c>
      <c r="B29" s="179"/>
      <c r="C29" s="180"/>
    </row>
    <row r="30" spans="1:31" ht="60" x14ac:dyDescent="0.25">
      <c r="A30" s="181"/>
      <c r="B30" s="182" t="s">
        <v>1087</v>
      </c>
      <c r="C30" s="57" t="s">
        <v>1693</v>
      </c>
    </row>
    <row r="31" spans="1:31" x14ac:dyDescent="0.25">
      <c r="A31" s="179" t="s">
        <v>1088</v>
      </c>
      <c r="B31" s="179"/>
      <c r="C31" s="180"/>
    </row>
    <row r="32" spans="1:31" ht="30" x14ac:dyDescent="0.25">
      <c r="A32" s="181"/>
      <c r="B32" s="182" t="s">
        <v>1090</v>
      </c>
      <c r="C32" s="57" t="s">
        <v>1091</v>
      </c>
    </row>
    <row r="33" spans="1:3" x14ac:dyDescent="0.25">
      <c r="A33" s="179" t="s">
        <v>1093</v>
      </c>
      <c r="B33" s="179"/>
      <c r="C33" s="180"/>
    </row>
    <row r="34" spans="1:3" ht="30" x14ac:dyDescent="0.25">
      <c r="A34" s="181"/>
      <c r="B34" s="182" t="s">
        <v>1096</v>
      </c>
      <c r="C34" s="57" t="s">
        <v>1095</v>
      </c>
    </row>
    <row r="38" spans="1:3" x14ac:dyDescent="0.25">
      <c r="C38" s="183"/>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heetViews>
  <sheetFormatPr baseColWidth="10" defaultColWidth="8.85546875" defaultRowHeight="15" outlineLevelRow="1" x14ac:dyDescent="0.25"/>
  <cols>
    <col min="1" max="1" width="13.28515625" style="65" customWidth="1"/>
    <col min="2" max="2" width="60.7109375" style="65" customWidth="1"/>
    <col min="3" max="3" width="39.140625" style="65" bestFit="1" customWidth="1"/>
    <col min="4" max="4" width="35.140625" style="65" bestFit="1" customWidth="1"/>
    <col min="5" max="5" width="6.7109375" style="65" customWidth="1"/>
    <col min="6" max="6" width="41.7109375" style="65" customWidth="1"/>
    <col min="7" max="7" width="41.7109375" style="63" customWidth="1"/>
    <col min="8" max="8" width="7.28515625" style="65" customWidth="1"/>
    <col min="9" max="9" width="71.85546875" style="65" customWidth="1"/>
    <col min="10" max="11" width="47.7109375" style="65" customWidth="1"/>
    <col min="12" max="12" width="7.28515625" style="65" customWidth="1"/>
    <col min="13" max="13" width="25.7109375" style="65" customWidth="1"/>
    <col min="14" max="14" width="25.7109375" style="63" customWidth="1"/>
    <col min="15" max="16384" width="8.85546875" style="94"/>
  </cols>
  <sheetData>
    <row r="1" spans="1:13" ht="31.5" x14ac:dyDescent="0.25">
      <c r="A1" s="170" t="s">
        <v>1043</v>
      </c>
      <c r="B1" s="170"/>
      <c r="C1" s="63"/>
      <c r="D1" s="63"/>
      <c r="E1" s="63"/>
      <c r="F1" s="176" t="s">
        <v>1565</v>
      </c>
      <c r="H1" s="63"/>
      <c r="I1" s="170"/>
      <c r="J1" s="63"/>
      <c r="K1" s="63"/>
      <c r="L1" s="63"/>
      <c r="M1" s="63"/>
    </row>
    <row r="2" spans="1:13" ht="15.75" thickBot="1" x14ac:dyDescent="0.3">
      <c r="A2" s="63"/>
      <c r="B2" s="64"/>
      <c r="C2" s="64"/>
      <c r="D2" s="63"/>
      <c r="E2" s="63"/>
      <c r="F2" s="63"/>
      <c r="H2" s="63"/>
      <c r="L2" s="63"/>
      <c r="M2" s="63"/>
    </row>
    <row r="3" spans="1:13" ht="19.5" thickBot="1" x14ac:dyDescent="0.3">
      <c r="A3" s="66"/>
      <c r="B3" s="67" t="s">
        <v>71</v>
      </c>
      <c r="C3" s="68" t="s">
        <v>215</v>
      </c>
      <c r="D3" s="66"/>
      <c r="E3" s="66"/>
      <c r="F3" s="63"/>
      <c r="G3" s="66"/>
      <c r="H3" s="63"/>
      <c r="L3" s="63"/>
      <c r="M3" s="63"/>
    </row>
    <row r="4" spans="1:13" ht="15.75" thickBot="1" x14ac:dyDescent="0.3">
      <c r="H4" s="63"/>
      <c r="L4" s="63"/>
      <c r="M4" s="63"/>
    </row>
    <row r="5" spans="1:13" ht="18.75" x14ac:dyDescent="0.25">
      <c r="A5" s="69"/>
      <c r="B5" s="70" t="s">
        <v>72</v>
      </c>
      <c r="C5" s="69"/>
      <c r="E5" s="71"/>
      <c r="F5" s="71"/>
      <c r="H5" s="63"/>
      <c r="L5" s="63"/>
      <c r="M5" s="63"/>
    </row>
    <row r="6" spans="1:13" x14ac:dyDescent="0.25">
      <c r="B6" s="73" t="s">
        <v>73</v>
      </c>
      <c r="H6" s="63"/>
      <c r="L6" s="63"/>
      <c r="M6" s="63"/>
    </row>
    <row r="7" spans="1:13" x14ac:dyDescent="0.25">
      <c r="B7" s="72" t="s">
        <v>74</v>
      </c>
      <c r="H7" s="63"/>
      <c r="L7" s="63"/>
      <c r="M7" s="63"/>
    </row>
    <row r="8" spans="1:13" x14ac:dyDescent="0.25">
      <c r="B8" s="72" t="s">
        <v>75</v>
      </c>
      <c r="F8" s="65" t="s">
        <v>76</v>
      </c>
      <c r="H8" s="63"/>
      <c r="L8" s="63"/>
      <c r="M8" s="63"/>
    </row>
    <row r="9" spans="1:13" x14ac:dyDescent="0.25">
      <c r="B9" s="73" t="s">
        <v>77</v>
      </c>
      <c r="H9" s="63"/>
      <c r="L9" s="63"/>
      <c r="M9" s="63"/>
    </row>
    <row r="10" spans="1:13" x14ac:dyDescent="0.25">
      <c r="B10" s="73" t="s">
        <v>78</v>
      </c>
      <c r="H10" s="63"/>
      <c r="L10" s="63"/>
      <c r="M10" s="63"/>
    </row>
    <row r="11" spans="1:13" ht="15.75" thickBot="1" x14ac:dyDescent="0.3">
      <c r="B11" s="74" t="s">
        <v>79</v>
      </c>
      <c r="H11" s="63"/>
      <c r="L11" s="63"/>
      <c r="M11" s="63"/>
    </row>
    <row r="12" spans="1:13" x14ac:dyDescent="0.25">
      <c r="B12" s="75"/>
      <c r="H12" s="63"/>
      <c r="L12" s="63"/>
      <c r="M12" s="63"/>
    </row>
    <row r="13" spans="1:13" ht="37.5" x14ac:dyDescent="0.25">
      <c r="A13" s="76" t="s">
        <v>80</v>
      </c>
      <c r="B13" s="76" t="s">
        <v>73</v>
      </c>
      <c r="C13" s="77"/>
      <c r="D13" s="77"/>
      <c r="E13" s="77"/>
      <c r="F13" s="77"/>
      <c r="G13" s="78"/>
      <c r="H13" s="63"/>
      <c r="L13" s="63"/>
      <c r="M13" s="63"/>
    </row>
    <row r="14" spans="1:13" x14ac:dyDescent="0.25">
      <c r="A14" s="65" t="s">
        <v>81</v>
      </c>
      <c r="B14" s="79" t="s">
        <v>0</v>
      </c>
      <c r="C14" s="241" t="s">
        <v>2</v>
      </c>
      <c r="E14" s="71"/>
      <c r="F14" s="71"/>
      <c r="H14" s="63"/>
      <c r="L14" s="63"/>
      <c r="M14" s="63"/>
    </row>
    <row r="15" spans="1:13" x14ac:dyDescent="0.25">
      <c r="A15" s="65" t="s">
        <v>83</v>
      </c>
      <c r="B15" s="79" t="s">
        <v>84</v>
      </c>
      <c r="C15" s="241" t="s">
        <v>2096</v>
      </c>
      <c r="E15" s="71"/>
      <c r="F15" s="71"/>
      <c r="H15" s="63"/>
      <c r="L15" s="63"/>
      <c r="M15" s="63"/>
    </row>
    <row r="16" spans="1:13" x14ac:dyDescent="0.25">
      <c r="A16" s="65" t="s">
        <v>85</v>
      </c>
      <c r="B16" s="79" t="s">
        <v>86</v>
      </c>
      <c r="C16" s="242" t="s">
        <v>2097</v>
      </c>
      <c r="E16" s="71"/>
      <c r="F16" s="71"/>
      <c r="H16" s="63"/>
      <c r="L16" s="63"/>
      <c r="M16" s="63"/>
    </row>
    <row r="17" spans="1:13" x14ac:dyDescent="0.25">
      <c r="A17" s="65" t="s">
        <v>87</v>
      </c>
      <c r="B17" s="79" t="s">
        <v>88</v>
      </c>
      <c r="C17" s="243">
        <f>'Funding and substitute assets'!A1</f>
        <v>44286</v>
      </c>
      <c r="E17" s="71"/>
      <c r="F17" s="71"/>
      <c r="H17" s="63"/>
      <c r="L17" s="63"/>
      <c r="M17" s="63"/>
    </row>
    <row r="18" spans="1:13" outlineLevel="1" x14ac:dyDescent="0.25">
      <c r="A18" s="65" t="s">
        <v>89</v>
      </c>
      <c r="B18" s="80" t="s">
        <v>90</v>
      </c>
      <c r="C18" s="241" t="s">
        <v>2098</v>
      </c>
      <c r="E18" s="71"/>
      <c r="F18" s="71"/>
      <c r="H18" s="63"/>
      <c r="L18" s="63"/>
      <c r="M18" s="63"/>
    </row>
    <row r="19" spans="1:13" outlineLevel="1" x14ac:dyDescent="0.25">
      <c r="A19" s="65" t="s">
        <v>91</v>
      </c>
      <c r="B19" s="80" t="s">
        <v>92</v>
      </c>
      <c r="C19" s="241" t="s">
        <v>2099</v>
      </c>
      <c r="E19" s="71"/>
      <c r="F19" s="71"/>
      <c r="H19" s="63"/>
      <c r="L19" s="63"/>
      <c r="M19" s="63"/>
    </row>
    <row r="20" spans="1:13" outlineLevel="1" x14ac:dyDescent="0.25">
      <c r="A20" s="65" t="s">
        <v>93</v>
      </c>
      <c r="B20" s="80"/>
      <c r="E20" s="71"/>
      <c r="F20" s="71"/>
      <c r="H20" s="63"/>
      <c r="L20" s="63"/>
      <c r="M20" s="63"/>
    </row>
    <row r="21" spans="1:13" outlineLevel="1" x14ac:dyDescent="0.25">
      <c r="A21" s="65" t="s">
        <v>94</v>
      </c>
      <c r="B21" s="80"/>
      <c r="E21" s="71"/>
      <c r="F21" s="71"/>
      <c r="H21" s="63"/>
      <c r="L21" s="63"/>
      <c r="M21" s="63"/>
    </row>
    <row r="22" spans="1:13" outlineLevel="1" x14ac:dyDescent="0.25">
      <c r="A22" s="65" t="s">
        <v>95</v>
      </c>
      <c r="B22" s="80"/>
      <c r="E22" s="71"/>
      <c r="F22" s="71"/>
      <c r="H22" s="63"/>
      <c r="L22" s="63"/>
      <c r="M22" s="63"/>
    </row>
    <row r="23" spans="1:13" outlineLevel="1" x14ac:dyDescent="0.25">
      <c r="A23" s="65" t="s">
        <v>96</v>
      </c>
      <c r="B23" s="80"/>
      <c r="E23" s="71"/>
      <c r="F23" s="71"/>
      <c r="H23" s="63"/>
      <c r="L23" s="63"/>
      <c r="M23" s="63"/>
    </row>
    <row r="24" spans="1:13" outlineLevel="1" x14ac:dyDescent="0.25">
      <c r="A24" s="65" t="s">
        <v>97</v>
      </c>
      <c r="B24" s="80"/>
      <c r="E24" s="71"/>
      <c r="F24" s="71"/>
      <c r="H24" s="63"/>
      <c r="L24" s="63"/>
      <c r="M24" s="63"/>
    </row>
    <row r="25" spans="1:13" outlineLevel="1" x14ac:dyDescent="0.25">
      <c r="A25" s="65" t="s">
        <v>98</v>
      </c>
      <c r="B25" s="80"/>
      <c r="E25" s="71"/>
      <c r="F25" s="71"/>
      <c r="H25" s="63"/>
      <c r="L25" s="63"/>
      <c r="M25" s="63"/>
    </row>
    <row r="26" spans="1:13" ht="18.75" x14ac:dyDescent="0.25">
      <c r="A26" s="77"/>
      <c r="B26" s="76" t="s">
        <v>74</v>
      </c>
      <c r="C26" s="77"/>
      <c r="D26" s="77"/>
      <c r="E26" s="77"/>
      <c r="F26" s="77"/>
      <c r="G26" s="78"/>
      <c r="H26" s="63"/>
      <c r="L26" s="63"/>
      <c r="M26" s="63"/>
    </row>
    <row r="27" spans="1:13" x14ac:dyDescent="0.25">
      <c r="A27" s="65" t="s">
        <v>99</v>
      </c>
      <c r="B27" s="81" t="s">
        <v>100</v>
      </c>
      <c r="C27" s="241" t="s">
        <v>2100</v>
      </c>
      <c r="D27" s="82"/>
      <c r="E27" s="82"/>
      <c r="F27" s="82"/>
      <c r="H27" s="63"/>
      <c r="L27" s="63"/>
      <c r="M27" s="63"/>
    </row>
    <row r="28" spans="1:13" x14ac:dyDescent="0.25">
      <c r="A28" s="65" t="s">
        <v>101</v>
      </c>
      <c r="B28" s="81" t="s">
        <v>102</v>
      </c>
      <c r="C28" s="241" t="s">
        <v>2100</v>
      </c>
      <c r="D28" s="82"/>
      <c r="E28" s="82"/>
      <c r="F28" s="82"/>
      <c r="H28" s="63"/>
      <c r="L28" s="63"/>
      <c r="M28" s="63"/>
    </row>
    <row r="29" spans="1:13" ht="30" x14ac:dyDescent="0.25">
      <c r="A29" s="65" t="s">
        <v>103</v>
      </c>
      <c r="B29" s="81" t="s">
        <v>104</v>
      </c>
      <c r="C29" s="241" t="s">
        <v>2101</v>
      </c>
      <c r="E29" s="82"/>
      <c r="F29" s="82"/>
      <c r="H29" s="63"/>
      <c r="L29" s="63"/>
      <c r="M29" s="63"/>
    </row>
    <row r="30" spans="1:13" outlineLevel="1" x14ac:dyDescent="0.25">
      <c r="A30" s="65" t="s">
        <v>105</v>
      </c>
      <c r="B30" s="81"/>
      <c r="E30" s="82"/>
      <c r="F30" s="82"/>
      <c r="H30" s="63"/>
      <c r="L30" s="63"/>
      <c r="M30" s="63"/>
    </row>
    <row r="31" spans="1:13" outlineLevel="1" x14ac:dyDescent="0.25">
      <c r="A31" s="65" t="s">
        <v>106</v>
      </c>
      <c r="B31" s="81"/>
      <c r="E31" s="82"/>
      <c r="F31" s="82"/>
      <c r="H31" s="63"/>
      <c r="L31" s="63"/>
      <c r="M31" s="63"/>
    </row>
    <row r="32" spans="1:13" outlineLevel="1" x14ac:dyDescent="0.25">
      <c r="A32" s="65" t="s">
        <v>107</v>
      </c>
      <c r="B32" s="81"/>
      <c r="E32" s="82"/>
      <c r="F32" s="82"/>
      <c r="H32" s="63"/>
      <c r="L32" s="63"/>
      <c r="M32" s="63"/>
    </row>
    <row r="33" spans="1:14" outlineLevel="1" x14ac:dyDescent="0.25">
      <c r="A33" s="65" t="s">
        <v>108</v>
      </c>
      <c r="B33" s="81"/>
      <c r="E33" s="82"/>
      <c r="F33" s="82"/>
      <c r="H33" s="63"/>
      <c r="L33" s="63"/>
      <c r="M33" s="63"/>
    </row>
    <row r="34" spans="1:14" outlineLevel="1" x14ac:dyDescent="0.25">
      <c r="A34" s="65" t="s">
        <v>109</v>
      </c>
      <c r="B34" s="81"/>
      <c r="E34" s="82"/>
      <c r="F34" s="82"/>
      <c r="H34" s="63"/>
      <c r="L34" s="63"/>
      <c r="M34" s="63"/>
    </row>
    <row r="35" spans="1:14" outlineLevel="1" x14ac:dyDescent="0.25">
      <c r="A35" s="65" t="s">
        <v>110</v>
      </c>
      <c r="B35" s="83"/>
      <c r="E35" s="82"/>
      <c r="F35" s="82"/>
      <c r="H35" s="63"/>
      <c r="L35" s="63"/>
      <c r="M35" s="63"/>
    </row>
    <row r="36" spans="1:14" ht="18.75" x14ac:dyDescent="0.25">
      <c r="A36" s="76"/>
      <c r="B36" s="76" t="s">
        <v>75</v>
      </c>
      <c r="C36" s="76"/>
      <c r="D36" s="77"/>
      <c r="E36" s="77"/>
      <c r="F36" s="77"/>
      <c r="G36" s="78"/>
      <c r="H36" s="63"/>
      <c r="L36" s="63"/>
      <c r="M36" s="63"/>
    </row>
    <row r="37" spans="1:14" ht="15" customHeight="1" x14ac:dyDescent="0.25">
      <c r="A37" s="84"/>
      <c r="B37" s="85" t="s">
        <v>111</v>
      </c>
      <c r="C37" s="84" t="s">
        <v>112</v>
      </c>
      <c r="D37" s="86"/>
      <c r="E37" s="86"/>
      <c r="F37" s="86"/>
      <c r="G37" s="87"/>
      <c r="H37" s="63"/>
      <c r="L37" s="63"/>
      <c r="M37" s="63"/>
    </row>
    <row r="38" spans="1:14" x14ac:dyDescent="0.25">
      <c r="A38" s="65" t="s">
        <v>4</v>
      </c>
      <c r="B38" s="82" t="s">
        <v>1023</v>
      </c>
      <c r="C38" s="244">
        <f>'A. HTT General'!C53+'Funding and substitute assets'!C46/1000000</f>
        <v>10103.533301831818</v>
      </c>
      <c r="F38" s="82"/>
      <c r="H38" s="63"/>
      <c r="L38" s="63"/>
      <c r="M38" s="63"/>
    </row>
    <row r="39" spans="1:14" x14ac:dyDescent="0.25">
      <c r="A39" s="65" t="s">
        <v>113</v>
      </c>
      <c r="B39" s="82" t="s">
        <v>114</v>
      </c>
      <c r="C39" s="244">
        <f>'Funding and substitute assets'!G17/1000000</f>
        <v>8257</v>
      </c>
      <c r="F39" s="82"/>
      <c r="H39" s="63"/>
      <c r="L39" s="63"/>
      <c r="M39" s="63"/>
      <c r="N39" s="94"/>
    </row>
    <row r="40" spans="1:14" outlineLevel="1" x14ac:dyDescent="0.25">
      <c r="A40" s="65" t="s">
        <v>115</v>
      </c>
      <c r="B40" s="88" t="s">
        <v>116</v>
      </c>
      <c r="C40" s="244" t="s">
        <v>851</v>
      </c>
      <c r="F40" s="82"/>
      <c r="H40" s="63"/>
      <c r="L40" s="63"/>
      <c r="M40" s="63"/>
      <c r="N40" s="94"/>
    </row>
    <row r="41" spans="1:14" outlineLevel="1" x14ac:dyDescent="0.25">
      <c r="A41" s="65" t="s">
        <v>117</v>
      </c>
      <c r="B41" s="88" t="s">
        <v>118</v>
      </c>
      <c r="C41" s="244" t="s">
        <v>851</v>
      </c>
      <c r="F41" s="82"/>
      <c r="H41" s="63"/>
      <c r="L41" s="63"/>
      <c r="M41" s="63"/>
      <c r="N41" s="94"/>
    </row>
    <row r="42" spans="1:14" outlineLevel="1" x14ac:dyDescent="0.25">
      <c r="A42" s="65" t="s">
        <v>119</v>
      </c>
      <c r="B42" s="88"/>
      <c r="C42" s="172"/>
      <c r="F42" s="82"/>
      <c r="H42" s="63"/>
      <c r="L42" s="63"/>
      <c r="M42" s="63"/>
      <c r="N42" s="94"/>
    </row>
    <row r="43" spans="1:14" outlineLevel="1" x14ac:dyDescent="0.25">
      <c r="A43" s="94" t="s">
        <v>1114</v>
      </c>
      <c r="B43" s="82"/>
      <c r="F43" s="82"/>
      <c r="H43" s="63"/>
      <c r="L43" s="63"/>
      <c r="M43" s="63"/>
      <c r="N43" s="94"/>
    </row>
    <row r="44" spans="1:14" ht="15" customHeight="1" x14ac:dyDescent="0.25">
      <c r="A44" s="84"/>
      <c r="B44" s="85" t="s">
        <v>120</v>
      </c>
      <c r="C44" s="126" t="s">
        <v>1024</v>
      </c>
      <c r="D44" s="84" t="s">
        <v>121</v>
      </c>
      <c r="E44" s="86"/>
      <c r="F44" s="87" t="s">
        <v>122</v>
      </c>
      <c r="G44" s="87" t="s">
        <v>123</v>
      </c>
      <c r="H44" s="63"/>
      <c r="L44" s="63"/>
      <c r="M44" s="63"/>
      <c r="N44" s="94"/>
    </row>
    <row r="45" spans="1:14" x14ac:dyDescent="0.25">
      <c r="A45" s="65" t="s">
        <v>8</v>
      </c>
      <c r="B45" s="82" t="s">
        <v>124</v>
      </c>
      <c r="C45" s="221">
        <v>0.02</v>
      </c>
      <c r="D45" s="169">
        <f>IF(OR(C38="[For completion]",C39="[For completion]"),"Please complete G.3.1.1 and G.3.1.2",(C38/C39-1))</f>
        <v>0.22363246964173644</v>
      </c>
      <c r="E45" s="169"/>
      <c r="F45" s="221" t="s">
        <v>851</v>
      </c>
      <c r="G45" s="241" t="s">
        <v>851</v>
      </c>
      <c r="H45" s="63"/>
      <c r="L45" s="63"/>
      <c r="M45" s="63"/>
      <c r="N45" s="94"/>
    </row>
    <row r="46" spans="1:14" outlineLevel="1" x14ac:dyDescent="0.25">
      <c r="A46" s="65" t="s">
        <v>125</v>
      </c>
      <c r="B46" s="80" t="s">
        <v>126</v>
      </c>
      <c r="C46" s="169"/>
      <c r="D46" s="169"/>
      <c r="E46" s="169"/>
      <c r="F46" s="169"/>
      <c r="G46" s="101"/>
      <c r="H46" s="63"/>
      <c r="L46" s="63"/>
      <c r="M46" s="63"/>
      <c r="N46" s="94"/>
    </row>
    <row r="47" spans="1:14" outlineLevel="1" x14ac:dyDescent="0.25">
      <c r="A47" s="65" t="s">
        <v>127</v>
      </c>
      <c r="B47" s="80" t="s">
        <v>128</v>
      </c>
      <c r="C47" s="169"/>
      <c r="D47" s="169"/>
      <c r="E47" s="169"/>
      <c r="F47" s="169"/>
      <c r="G47" s="101"/>
      <c r="H47" s="63"/>
      <c r="L47" s="63"/>
      <c r="M47" s="63"/>
      <c r="N47" s="94"/>
    </row>
    <row r="48" spans="1:14" outlineLevel="1" x14ac:dyDescent="0.25">
      <c r="A48" s="65" t="s">
        <v>129</v>
      </c>
      <c r="B48" s="80"/>
      <c r="C48" s="101"/>
      <c r="D48" s="101"/>
      <c r="E48" s="101"/>
      <c r="F48" s="101"/>
      <c r="G48" s="101"/>
      <c r="H48" s="63"/>
      <c r="L48" s="63"/>
      <c r="M48" s="63"/>
      <c r="N48" s="94"/>
    </row>
    <row r="49" spans="1:14" outlineLevel="1" x14ac:dyDescent="0.25">
      <c r="A49" s="65" t="s">
        <v>130</v>
      </c>
      <c r="B49" s="80"/>
      <c r="C49" s="101"/>
      <c r="D49" s="101"/>
      <c r="E49" s="101"/>
      <c r="F49" s="101"/>
      <c r="G49" s="101"/>
      <c r="H49" s="63"/>
      <c r="L49" s="63"/>
      <c r="M49" s="63"/>
      <c r="N49" s="94"/>
    </row>
    <row r="50" spans="1:14" outlineLevel="1" x14ac:dyDescent="0.25">
      <c r="A50" s="65" t="s">
        <v>131</v>
      </c>
      <c r="B50" s="80"/>
      <c r="C50" s="101"/>
      <c r="D50" s="101"/>
      <c r="E50" s="101"/>
      <c r="F50" s="101"/>
      <c r="G50" s="101"/>
      <c r="H50" s="63"/>
      <c r="L50" s="63"/>
      <c r="M50" s="63"/>
      <c r="N50" s="94"/>
    </row>
    <row r="51" spans="1:14" outlineLevel="1" x14ac:dyDescent="0.25">
      <c r="A51" s="65" t="s">
        <v>132</v>
      </c>
      <c r="B51" s="80"/>
      <c r="C51" s="101"/>
      <c r="D51" s="101"/>
      <c r="E51" s="101"/>
      <c r="F51" s="101"/>
      <c r="G51" s="101"/>
      <c r="H51" s="63"/>
      <c r="L51" s="63"/>
      <c r="M51" s="63"/>
      <c r="N51" s="94"/>
    </row>
    <row r="52" spans="1:14" ht="15" customHeight="1" x14ac:dyDescent="0.25">
      <c r="A52" s="84"/>
      <c r="B52" s="85" t="s">
        <v>133</v>
      </c>
      <c r="C52" s="84" t="s">
        <v>112</v>
      </c>
      <c r="D52" s="84"/>
      <c r="E52" s="86"/>
      <c r="F52" s="87" t="s">
        <v>134</v>
      </c>
      <c r="G52" s="87"/>
      <c r="H52" s="63"/>
      <c r="L52" s="63"/>
      <c r="M52" s="63"/>
      <c r="N52" s="94"/>
    </row>
    <row r="53" spans="1:14" x14ac:dyDescent="0.25">
      <c r="A53" s="65" t="s">
        <v>135</v>
      </c>
      <c r="B53" s="82" t="s">
        <v>136</v>
      </c>
      <c r="C53" s="244">
        <f>D_CoverPool!C9/1000000</f>
        <v>9259.427371241818</v>
      </c>
      <c r="E53" s="89"/>
      <c r="F53" s="184">
        <f>IF($C$58=0,"",IF(C53="[for completion]","",C53/$C$58))</f>
        <v>0.91645438230634035</v>
      </c>
      <c r="G53" s="90"/>
      <c r="H53" s="63"/>
      <c r="L53" s="63"/>
      <c r="M53" s="63"/>
      <c r="N53" s="94"/>
    </row>
    <row r="54" spans="1:14" x14ac:dyDescent="0.25">
      <c r="A54" s="65" t="s">
        <v>137</v>
      </c>
      <c r="B54" s="82" t="s">
        <v>138</v>
      </c>
      <c r="C54" s="244">
        <v>0</v>
      </c>
      <c r="E54" s="89"/>
      <c r="F54" s="184">
        <f>IF($C$58=0,"",IF(C54="[for completion]","",C54/$C$58))</f>
        <v>0</v>
      </c>
      <c r="G54" s="90"/>
      <c r="H54" s="63"/>
      <c r="L54" s="63"/>
      <c r="M54" s="63"/>
      <c r="N54" s="94"/>
    </row>
    <row r="55" spans="1:14" x14ac:dyDescent="0.25">
      <c r="A55" s="65" t="s">
        <v>139</v>
      </c>
      <c r="B55" s="82" t="s">
        <v>140</v>
      </c>
      <c r="C55" s="244">
        <v>0</v>
      </c>
      <c r="E55" s="89"/>
      <c r="F55" s="192">
        <f t="shared" ref="F55:F56" si="0">IF($C$58=0,"",IF(C55="[for completion]","",C55/$C$58))</f>
        <v>0</v>
      </c>
      <c r="G55" s="90"/>
      <c r="H55" s="63"/>
      <c r="L55" s="63"/>
      <c r="M55" s="63"/>
      <c r="N55" s="94"/>
    </row>
    <row r="56" spans="1:14" x14ac:dyDescent="0.25">
      <c r="A56" s="65" t="s">
        <v>141</v>
      </c>
      <c r="B56" s="82" t="s">
        <v>142</v>
      </c>
      <c r="C56" s="245">
        <f>'Funding and substitute assets'!C46/1000000</f>
        <v>844.10593059000007</v>
      </c>
      <c r="E56" s="89"/>
      <c r="F56" s="192">
        <f t="shared" si="0"/>
        <v>8.3545617693659674E-2</v>
      </c>
      <c r="G56" s="90"/>
      <c r="H56" s="63"/>
      <c r="L56" s="63"/>
      <c r="M56" s="63"/>
      <c r="N56" s="94"/>
    </row>
    <row r="57" spans="1:14" x14ac:dyDescent="0.25">
      <c r="A57" s="65" t="s">
        <v>143</v>
      </c>
      <c r="B57" s="65" t="s">
        <v>144</v>
      </c>
      <c r="C57" s="244">
        <v>0</v>
      </c>
      <c r="E57" s="89"/>
      <c r="F57" s="184">
        <f>IF($C$58=0,"",IF(C57="[for completion]","",C57/$C$58))</f>
        <v>0</v>
      </c>
      <c r="G57" s="90"/>
      <c r="H57" s="63"/>
      <c r="L57" s="63"/>
      <c r="M57" s="63"/>
      <c r="N57" s="94"/>
    </row>
    <row r="58" spans="1:14" x14ac:dyDescent="0.25">
      <c r="A58" s="65" t="s">
        <v>145</v>
      </c>
      <c r="B58" s="91" t="s">
        <v>146</v>
      </c>
      <c r="C58" s="173">
        <f>SUM(C53:C57)</f>
        <v>10103.533301831818</v>
      </c>
      <c r="D58" s="89"/>
      <c r="E58" s="89"/>
      <c r="F58" s="185">
        <f>SUM(F53:F57)</f>
        <v>1</v>
      </c>
      <c r="G58" s="90"/>
      <c r="H58" s="63"/>
      <c r="L58" s="63"/>
      <c r="M58" s="63"/>
      <c r="N58" s="94"/>
    </row>
    <row r="59" spans="1:14" outlineLevel="1" x14ac:dyDescent="0.25">
      <c r="A59" s="65" t="s">
        <v>147</v>
      </c>
      <c r="B59" s="93" t="s">
        <v>148</v>
      </c>
      <c r="C59" s="172"/>
      <c r="E59" s="89"/>
      <c r="F59" s="184">
        <f t="shared" ref="F59:F64" si="1">IF($C$58=0,"",IF(C59="[for completion]","",C59/$C$58))</f>
        <v>0</v>
      </c>
      <c r="G59" s="90"/>
      <c r="H59" s="63"/>
      <c r="L59" s="63"/>
      <c r="M59" s="63"/>
      <c r="N59" s="94"/>
    </row>
    <row r="60" spans="1:14" outlineLevel="1" x14ac:dyDescent="0.25">
      <c r="A60" s="65" t="s">
        <v>149</v>
      </c>
      <c r="B60" s="93" t="s">
        <v>148</v>
      </c>
      <c r="C60" s="172"/>
      <c r="E60" s="89"/>
      <c r="F60" s="184">
        <f t="shared" si="1"/>
        <v>0</v>
      </c>
      <c r="G60" s="90"/>
      <c r="H60" s="63"/>
      <c r="L60" s="63"/>
      <c r="M60" s="63"/>
      <c r="N60" s="94"/>
    </row>
    <row r="61" spans="1:14" outlineLevel="1" x14ac:dyDescent="0.25">
      <c r="A61" s="65" t="s">
        <v>150</v>
      </c>
      <c r="B61" s="93" t="s">
        <v>148</v>
      </c>
      <c r="C61" s="172"/>
      <c r="E61" s="89"/>
      <c r="F61" s="184">
        <f t="shared" si="1"/>
        <v>0</v>
      </c>
      <c r="G61" s="90"/>
      <c r="H61" s="63"/>
      <c r="L61" s="63"/>
      <c r="M61" s="63"/>
      <c r="N61" s="94"/>
    </row>
    <row r="62" spans="1:14" outlineLevel="1" x14ac:dyDescent="0.25">
      <c r="A62" s="65" t="s">
        <v>151</v>
      </c>
      <c r="B62" s="93" t="s">
        <v>148</v>
      </c>
      <c r="C62" s="172"/>
      <c r="E62" s="89"/>
      <c r="F62" s="184">
        <f t="shared" si="1"/>
        <v>0</v>
      </c>
      <c r="G62" s="90"/>
      <c r="H62" s="63"/>
      <c r="L62" s="63"/>
      <c r="M62" s="63"/>
      <c r="N62" s="94"/>
    </row>
    <row r="63" spans="1:14" outlineLevel="1" x14ac:dyDescent="0.25">
      <c r="A63" s="65" t="s">
        <v>152</v>
      </c>
      <c r="B63" s="93" t="s">
        <v>148</v>
      </c>
      <c r="C63" s="172"/>
      <c r="E63" s="89"/>
      <c r="F63" s="184">
        <f t="shared" si="1"/>
        <v>0</v>
      </c>
      <c r="G63" s="90"/>
      <c r="H63" s="63"/>
      <c r="L63" s="63"/>
      <c r="M63" s="63"/>
      <c r="N63" s="94"/>
    </row>
    <row r="64" spans="1:14" outlineLevel="1" x14ac:dyDescent="0.25">
      <c r="A64" s="65" t="s">
        <v>153</v>
      </c>
      <c r="B64" s="93" t="s">
        <v>148</v>
      </c>
      <c r="C64" s="174"/>
      <c r="D64" s="94"/>
      <c r="E64" s="94"/>
      <c r="F64" s="184">
        <f t="shared" si="1"/>
        <v>0</v>
      </c>
      <c r="G64" s="92"/>
      <c r="H64" s="63"/>
      <c r="L64" s="63"/>
      <c r="M64" s="63"/>
      <c r="N64" s="94"/>
    </row>
    <row r="65" spans="1:14" ht="15" customHeight="1" x14ac:dyDescent="0.25">
      <c r="A65" s="84"/>
      <c r="B65" s="85" t="s">
        <v>154</v>
      </c>
      <c r="C65" s="126" t="s">
        <v>1035</v>
      </c>
      <c r="D65" s="126" t="s">
        <v>1036</v>
      </c>
      <c r="E65" s="86"/>
      <c r="F65" s="87" t="s">
        <v>155</v>
      </c>
      <c r="G65" s="95" t="s">
        <v>156</v>
      </c>
      <c r="H65" s="63"/>
      <c r="L65" s="63"/>
      <c r="M65" s="63"/>
      <c r="N65" s="94"/>
    </row>
    <row r="66" spans="1:14" x14ac:dyDescent="0.25">
      <c r="A66" s="65" t="s">
        <v>157</v>
      </c>
      <c r="B66" s="82" t="s">
        <v>1040</v>
      </c>
      <c r="C66" s="246">
        <f>D_CoverPool!C10</f>
        <v>19.123918119342214</v>
      </c>
      <c r="D66" s="246" t="s">
        <v>851</v>
      </c>
      <c r="E66" s="79"/>
      <c r="F66" s="96"/>
      <c r="G66" s="97"/>
      <c r="H66" s="63"/>
      <c r="L66" s="63"/>
      <c r="M66" s="63"/>
      <c r="N66" s="94"/>
    </row>
    <row r="67" spans="1:14" x14ac:dyDescent="0.25">
      <c r="B67" s="82"/>
      <c r="E67" s="79"/>
      <c r="F67" s="96"/>
      <c r="G67" s="97"/>
      <c r="H67" s="63"/>
      <c r="L67" s="63"/>
      <c r="M67" s="63"/>
      <c r="N67" s="94"/>
    </row>
    <row r="68" spans="1:14" x14ac:dyDescent="0.25">
      <c r="B68" s="82" t="s">
        <v>1029</v>
      </c>
      <c r="C68" s="79"/>
      <c r="D68" s="79"/>
      <c r="E68" s="79"/>
      <c r="F68" s="97"/>
      <c r="G68" s="97"/>
      <c r="H68" s="63"/>
      <c r="L68" s="63"/>
      <c r="M68" s="63"/>
      <c r="N68" s="94"/>
    </row>
    <row r="69" spans="1:14" x14ac:dyDescent="0.25">
      <c r="B69" s="82" t="s">
        <v>159</v>
      </c>
      <c r="E69" s="79"/>
      <c r="F69" s="97"/>
      <c r="G69" s="97"/>
      <c r="H69" s="63"/>
      <c r="L69" s="63"/>
      <c r="M69" s="63"/>
      <c r="N69" s="94"/>
    </row>
    <row r="70" spans="1:14" x14ac:dyDescent="0.25">
      <c r="A70" s="65" t="s">
        <v>160</v>
      </c>
      <c r="B70" s="164" t="s">
        <v>1063</v>
      </c>
      <c r="C70" s="247">
        <f>'Strat tables Cover Pool'!B57/1000000</f>
        <v>18.131786020000007</v>
      </c>
      <c r="D70" s="244" t="s">
        <v>851</v>
      </c>
      <c r="E70" s="61"/>
      <c r="F70" s="184">
        <f t="shared" ref="F70:F76" si="2">IF($C$77=0,"",IF(C70="[for completion]","",C70/$C$77))</f>
        <v>1.9581973369448566E-3</v>
      </c>
      <c r="G70" s="184" t="str">
        <f>IF($D$77=0,"",IF(D70="[Mark as ND1 if not relevant]","",D70/$D$77))</f>
        <v/>
      </c>
      <c r="H70" s="63"/>
      <c r="L70" s="63"/>
      <c r="M70" s="63"/>
      <c r="N70" s="94"/>
    </row>
    <row r="71" spans="1:14" x14ac:dyDescent="0.25">
      <c r="A71" s="65" t="s">
        <v>161</v>
      </c>
      <c r="B71" s="165" t="s">
        <v>1064</v>
      </c>
      <c r="C71" s="247">
        <f>'Strat tables Cover Pool'!B58/1000000</f>
        <v>201.49193930760165</v>
      </c>
      <c r="D71" s="244" t="s">
        <v>851</v>
      </c>
      <c r="E71" s="61"/>
      <c r="F71" s="184">
        <f t="shared" si="2"/>
        <v>2.1760734355280024E-2</v>
      </c>
      <c r="G71" s="184" t="str">
        <f t="shared" ref="G71:G76" si="3">IF($D$77=0,"",IF(D71="[Mark as ND1 if not relevant]","",D71/$D$77))</f>
        <v/>
      </c>
      <c r="H71" s="63"/>
      <c r="L71" s="63"/>
      <c r="M71" s="63"/>
      <c r="N71" s="94"/>
    </row>
    <row r="72" spans="1:14" x14ac:dyDescent="0.25">
      <c r="A72" s="65" t="s">
        <v>162</v>
      </c>
      <c r="B72" s="164" t="s">
        <v>1065</v>
      </c>
      <c r="C72" s="247">
        <f>'Strat tables Cover Pool'!B59/1000000</f>
        <v>80.621327728523909</v>
      </c>
      <c r="D72" s="244" t="s">
        <v>851</v>
      </c>
      <c r="E72" s="61"/>
      <c r="F72" s="184">
        <f t="shared" si="2"/>
        <v>8.706945310562075E-3</v>
      </c>
      <c r="G72" s="184" t="str">
        <f t="shared" si="3"/>
        <v/>
      </c>
      <c r="H72" s="63"/>
      <c r="L72" s="63"/>
      <c r="M72" s="63"/>
      <c r="N72" s="94"/>
    </row>
    <row r="73" spans="1:14" x14ac:dyDescent="0.25">
      <c r="A73" s="65" t="s">
        <v>163</v>
      </c>
      <c r="B73" s="164" t="s">
        <v>1066</v>
      </c>
      <c r="C73" s="247">
        <f>'Strat tables Cover Pool'!B60/1000000</f>
        <v>122.89886088989644</v>
      </c>
      <c r="D73" s="244" t="s">
        <v>851</v>
      </c>
      <c r="E73" s="61"/>
      <c r="F73" s="184">
        <f t="shared" si="2"/>
        <v>1.3272835993249358E-2</v>
      </c>
      <c r="G73" s="184" t="str">
        <f t="shared" si="3"/>
        <v/>
      </c>
      <c r="H73" s="63"/>
      <c r="L73" s="63"/>
      <c r="M73" s="63"/>
      <c r="N73" s="94"/>
    </row>
    <row r="74" spans="1:14" x14ac:dyDescent="0.25">
      <c r="A74" s="65" t="s">
        <v>164</v>
      </c>
      <c r="B74" s="164" t="s">
        <v>1067</v>
      </c>
      <c r="C74" s="247">
        <f>'Strat tables Cover Pool'!B61/1000000</f>
        <v>160.46358660199868</v>
      </c>
      <c r="D74" s="244" t="s">
        <v>851</v>
      </c>
      <c r="E74" s="61"/>
      <c r="F74" s="184">
        <f t="shared" si="2"/>
        <v>1.7329752712394633E-2</v>
      </c>
      <c r="G74" s="184" t="str">
        <f t="shared" si="3"/>
        <v/>
      </c>
      <c r="H74" s="63"/>
      <c r="L74" s="63"/>
      <c r="M74" s="63"/>
      <c r="N74" s="94"/>
    </row>
    <row r="75" spans="1:14" x14ac:dyDescent="0.25">
      <c r="A75" s="65" t="s">
        <v>165</v>
      </c>
      <c r="B75" s="164" t="s">
        <v>1068</v>
      </c>
      <c r="C75" s="247">
        <f>'Strat tables Cover Pool'!B62/1000000</f>
        <v>1212.5290869678283</v>
      </c>
      <c r="D75" s="244" t="s">
        <v>851</v>
      </c>
      <c r="E75" s="61"/>
      <c r="F75" s="184">
        <f t="shared" si="2"/>
        <v>0.13095076383813287</v>
      </c>
      <c r="G75" s="184" t="str">
        <f t="shared" si="3"/>
        <v/>
      </c>
      <c r="H75" s="63"/>
      <c r="L75" s="63"/>
      <c r="M75" s="63"/>
      <c r="N75" s="94"/>
    </row>
    <row r="76" spans="1:14" x14ac:dyDescent="0.25">
      <c r="A76" s="65" t="s">
        <v>166</v>
      </c>
      <c r="B76" s="164" t="s">
        <v>1069</v>
      </c>
      <c r="C76" s="247">
        <f>'Strat tables Cover Pool'!B63/1000000</f>
        <v>7463.2907837259509</v>
      </c>
      <c r="D76" s="244" t="s">
        <v>851</v>
      </c>
      <c r="E76" s="61"/>
      <c r="F76" s="184">
        <f t="shared" si="2"/>
        <v>0.80602077045343623</v>
      </c>
      <c r="G76" s="184" t="str">
        <f t="shared" si="3"/>
        <v/>
      </c>
      <c r="H76" s="63"/>
      <c r="L76" s="63"/>
      <c r="M76" s="63"/>
      <c r="N76" s="94"/>
    </row>
    <row r="77" spans="1:14" x14ac:dyDescent="0.25">
      <c r="A77" s="65" t="s">
        <v>167</v>
      </c>
      <c r="B77" s="98" t="s">
        <v>146</v>
      </c>
      <c r="C77" s="173">
        <f>SUM(C70:C76)</f>
        <v>9259.4273712417998</v>
      </c>
      <c r="D77" s="173">
        <f>SUM(D70:D76)</f>
        <v>0</v>
      </c>
      <c r="E77" s="82"/>
      <c r="F77" s="185">
        <f>SUM(F70:F76)</f>
        <v>1</v>
      </c>
      <c r="G77" s="185">
        <f>SUM(G70:G76)</f>
        <v>0</v>
      </c>
      <c r="H77" s="63"/>
      <c r="L77" s="63"/>
      <c r="M77" s="63"/>
      <c r="N77" s="94"/>
    </row>
    <row r="78" spans="1:14" outlineLevel="1" x14ac:dyDescent="0.25">
      <c r="A78" s="65" t="s">
        <v>168</v>
      </c>
      <c r="B78" s="99" t="s">
        <v>169</v>
      </c>
      <c r="C78" s="173"/>
      <c r="D78" s="173"/>
      <c r="E78" s="82"/>
      <c r="F78" s="184">
        <f>IF($C$77=0,"",IF(C78="[for completion]","",C78/$C$77))</f>
        <v>0</v>
      </c>
      <c r="G78" s="184" t="str">
        <f t="shared" ref="G78:G87" si="4">IF($D$77=0,"",IF(D78="[for completion]","",D78/$D$77))</f>
        <v/>
      </c>
      <c r="H78" s="63"/>
      <c r="L78" s="63"/>
      <c r="M78" s="63"/>
      <c r="N78" s="94"/>
    </row>
    <row r="79" spans="1:14" outlineLevel="1" x14ac:dyDescent="0.25">
      <c r="A79" s="65" t="s">
        <v>170</v>
      </c>
      <c r="B79" s="99" t="s">
        <v>171</v>
      </c>
      <c r="C79" s="173"/>
      <c r="D79" s="173"/>
      <c r="E79" s="82"/>
      <c r="F79" s="184">
        <f t="shared" ref="F79:F87" si="5">IF($C$77=0,"",IF(C79="[for completion]","",C79/$C$77))</f>
        <v>0</v>
      </c>
      <c r="G79" s="184" t="str">
        <f t="shared" si="4"/>
        <v/>
      </c>
      <c r="H79" s="63"/>
      <c r="L79" s="63"/>
      <c r="M79" s="63"/>
      <c r="N79" s="94"/>
    </row>
    <row r="80" spans="1:14" outlineLevel="1" x14ac:dyDescent="0.25">
      <c r="A80" s="65" t="s">
        <v>172</v>
      </c>
      <c r="B80" s="99" t="s">
        <v>173</v>
      </c>
      <c r="C80" s="173"/>
      <c r="D80" s="173"/>
      <c r="E80" s="82"/>
      <c r="F80" s="184">
        <f t="shared" si="5"/>
        <v>0</v>
      </c>
      <c r="G80" s="184" t="str">
        <f t="shared" si="4"/>
        <v/>
      </c>
      <c r="H80" s="63"/>
      <c r="L80" s="63"/>
      <c r="M80" s="63"/>
      <c r="N80" s="94"/>
    </row>
    <row r="81" spans="1:14" outlineLevel="1" x14ac:dyDescent="0.25">
      <c r="A81" s="65" t="s">
        <v>174</v>
      </c>
      <c r="B81" s="99" t="s">
        <v>175</v>
      </c>
      <c r="C81" s="173"/>
      <c r="D81" s="173"/>
      <c r="E81" s="82"/>
      <c r="F81" s="184">
        <f t="shared" si="5"/>
        <v>0</v>
      </c>
      <c r="G81" s="184" t="str">
        <f t="shared" si="4"/>
        <v/>
      </c>
      <c r="H81" s="63"/>
      <c r="L81" s="63"/>
      <c r="M81" s="63"/>
      <c r="N81" s="94"/>
    </row>
    <row r="82" spans="1:14" outlineLevel="1" x14ac:dyDescent="0.25">
      <c r="A82" s="65" t="s">
        <v>176</v>
      </c>
      <c r="B82" s="99" t="s">
        <v>177</v>
      </c>
      <c r="C82" s="173"/>
      <c r="D82" s="173"/>
      <c r="E82" s="82"/>
      <c r="F82" s="184">
        <f t="shared" si="5"/>
        <v>0</v>
      </c>
      <c r="G82" s="184" t="str">
        <f t="shared" si="4"/>
        <v/>
      </c>
      <c r="H82" s="63"/>
      <c r="L82" s="63"/>
      <c r="M82" s="63"/>
      <c r="N82" s="94"/>
    </row>
    <row r="83" spans="1:14" outlineLevel="1" x14ac:dyDescent="0.25">
      <c r="A83" s="65" t="s">
        <v>178</v>
      </c>
      <c r="B83" s="99"/>
      <c r="C83" s="89"/>
      <c r="D83" s="89"/>
      <c r="E83" s="82"/>
      <c r="F83" s="90"/>
      <c r="G83" s="90"/>
      <c r="H83" s="63"/>
      <c r="L83" s="63"/>
      <c r="M83" s="63"/>
      <c r="N83" s="94"/>
    </row>
    <row r="84" spans="1:14" outlineLevel="1" x14ac:dyDescent="0.25">
      <c r="A84" s="65" t="s">
        <v>179</v>
      </c>
      <c r="B84" s="99"/>
      <c r="C84" s="89"/>
      <c r="D84" s="89"/>
      <c r="E84" s="82"/>
      <c r="F84" s="90"/>
      <c r="G84" s="90"/>
      <c r="H84" s="63"/>
      <c r="L84" s="63"/>
      <c r="M84" s="63"/>
      <c r="N84" s="94"/>
    </row>
    <row r="85" spans="1:14" outlineLevel="1" x14ac:dyDescent="0.25">
      <c r="A85" s="65" t="s">
        <v>180</v>
      </c>
      <c r="B85" s="99"/>
      <c r="C85" s="89"/>
      <c r="D85" s="89"/>
      <c r="E85" s="82"/>
      <c r="F85" s="90"/>
      <c r="G85" s="90"/>
      <c r="H85" s="63"/>
      <c r="L85" s="63"/>
      <c r="M85" s="63"/>
      <c r="N85" s="94"/>
    </row>
    <row r="86" spans="1:14" outlineLevel="1" x14ac:dyDescent="0.25">
      <c r="A86" s="65" t="s">
        <v>181</v>
      </c>
      <c r="B86" s="98"/>
      <c r="C86" s="89"/>
      <c r="D86" s="89"/>
      <c r="E86" s="82"/>
      <c r="F86" s="90">
        <f t="shared" si="5"/>
        <v>0</v>
      </c>
      <c r="G86" s="90" t="str">
        <f t="shared" si="4"/>
        <v/>
      </c>
      <c r="H86" s="63"/>
      <c r="L86" s="63"/>
      <c r="M86" s="63"/>
      <c r="N86" s="94"/>
    </row>
    <row r="87" spans="1:14" outlineLevel="1" x14ac:dyDescent="0.25">
      <c r="A87" s="65" t="s">
        <v>182</v>
      </c>
      <c r="B87" s="99"/>
      <c r="C87" s="89"/>
      <c r="D87" s="89"/>
      <c r="E87" s="82"/>
      <c r="F87" s="90">
        <f t="shared" si="5"/>
        <v>0</v>
      </c>
      <c r="G87" s="90" t="str">
        <f t="shared" si="4"/>
        <v/>
      </c>
      <c r="H87" s="63"/>
      <c r="L87" s="63"/>
      <c r="M87" s="63"/>
      <c r="N87" s="94"/>
    </row>
    <row r="88" spans="1:14" ht="15" customHeight="1" x14ac:dyDescent="0.25">
      <c r="A88" s="84"/>
      <c r="B88" s="85" t="s">
        <v>183</v>
      </c>
      <c r="C88" s="126" t="s">
        <v>1037</v>
      </c>
      <c r="D88" s="126" t="s">
        <v>1038</v>
      </c>
      <c r="E88" s="86"/>
      <c r="F88" s="87" t="s">
        <v>184</v>
      </c>
      <c r="G88" s="84" t="s">
        <v>185</v>
      </c>
      <c r="H88" s="63"/>
      <c r="L88" s="63"/>
      <c r="M88" s="63"/>
      <c r="N88" s="94"/>
    </row>
    <row r="89" spans="1:14" x14ac:dyDescent="0.25">
      <c r="A89" s="65" t="s">
        <v>186</v>
      </c>
      <c r="B89" s="82" t="s">
        <v>158</v>
      </c>
      <c r="C89" s="246">
        <f>'Funding and substitute assets'!I17</f>
        <v>3.9465516183031082</v>
      </c>
      <c r="D89" s="246">
        <f>C89+1</f>
        <v>4.9465516183031077</v>
      </c>
      <c r="E89" s="79"/>
      <c r="F89" s="190"/>
      <c r="G89" s="191"/>
      <c r="H89" s="63"/>
      <c r="L89" s="63"/>
      <c r="M89" s="63"/>
      <c r="N89" s="94"/>
    </row>
    <row r="90" spans="1:14" x14ac:dyDescent="0.25">
      <c r="B90" s="82"/>
      <c r="C90" s="175"/>
      <c r="D90" s="175"/>
      <c r="E90" s="79"/>
      <c r="F90" s="190"/>
      <c r="G90" s="191"/>
      <c r="H90" s="63"/>
      <c r="L90" s="63"/>
      <c r="M90" s="63"/>
      <c r="N90" s="94"/>
    </row>
    <row r="91" spans="1:14" x14ac:dyDescent="0.25">
      <c r="B91" s="82" t="s">
        <v>1030</v>
      </c>
      <c r="C91" s="189"/>
      <c r="D91" s="189"/>
      <c r="E91" s="79"/>
      <c r="F91" s="191"/>
      <c r="G91" s="191"/>
      <c r="H91" s="63"/>
      <c r="L91" s="63"/>
      <c r="M91" s="63"/>
      <c r="N91" s="94"/>
    </row>
    <row r="92" spans="1:14" x14ac:dyDescent="0.25">
      <c r="A92" s="65" t="s">
        <v>187</v>
      </c>
      <c r="B92" s="82" t="s">
        <v>159</v>
      </c>
      <c r="C92" s="175"/>
      <c r="D92" s="175"/>
      <c r="E92" s="79"/>
      <c r="F92" s="191"/>
      <c r="G92" s="191"/>
      <c r="H92" s="63"/>
      <c r="L92" s="63"/>
      <c r="M92" s="63"/>
      <c r="N92" s="94"/>
    </row>
    <row r="93" spans="1:14" x14ac:dyDescent="0.25">
      <c r="A93" s="65" t="s">
        <v>188</v>
      </c>
      <c r="B93" s="165" t="s">
        <v>1063</v>
      </c>
      <c r="C93" s="244">
        <f>+'Funding and substitute assets'!Q5</f>
        <v>0</v>
      </c>
      <c r="D93" s="244">
        <f>C93</f>
        <v>0</v>
      </c>
      <c r="E93" s="61"/>
      <c r="F93" s="184">
        <f>IF($C$100=0,"",IF(C93="[for completion]","",IF(C93="","",C93/$C$100)))</f>
        <v>0</v>
      </c>
      <c r="G93" s="184">
        <f>IF($D$100=0,"",IF(D93="[Mark as ND1 if not relevant]","",IF(D93="","",D93/$D$100)))</f>
        <v>0</v>
      </c>
      <c r="H93" s="63"/>
      <c r="L93" s="63"/>
      <c r="M93" s="63"/>
      <c r="N93" s="94"/>
    </row>
    <row r="94" spans="1:14" x14ac:dyDescent="0.25">
      <c r="A94" s="65" t="s">
        <v>189</v>
      </c>
      <c r="B94" s="165" t="s">
        <v>1064</v>
      </c>
      <c r="C94" s="244">
        <f>+'Funding and substitute assets'!Q6</f>
        <v>832</v>
      </c>
      <c r="D94" s="244">
        <f>C94</f>
        <v>832</v>
      </c>
      <c r="E94" s="61"/>
      <c r="F94" s="184">
        <f t="shared" ref="F94:F99" si="6">IF($C$100=0,"",IF(C94="[for completion]","",IF(C94="","",C94/$C$100)))</f>
        <v>0.10076298897904808</v>
      </c>
      <c r="G94" s="184">
        <f t="shared" ref="G94:G99" si="7">IF($D$100=0,"",IF(D94="[Mark as ND1 if not relevant]","",IF(D94="","",D94/$D$100)))</f>
        <v>0.10076298897904808</v>
      </c>
      <c r="H94" s="63"/>
      <c r="L94" s="63"/>
      <c r="M94" s="63"/>
      <c r="N94" s="94"/>
    </row>
    <row r="95" spans="1:14" x14ac:dyDescent="0.25">
      <c r="A95" s="65" t="s">
        <v>190</v>
      </c>
      <c r="B95" s="165" t="s">
        <v>1065</v>
      </c>
      <c r="C95" s="244">
        <f>+'Funding and substitute assets'!Q7</f>
        <v>1300</v>
      </c>
      <c r="D95" s="244">
        <f>C95</f>
        <v>1300</v>
      </c>
      <c r="E95" s="61"/>
      <c r="F95" s="184">
        <f t="shared" si="6"/>
        <v>0.15744217027976262</v>
      </c>
      <c r="G95" s="184">
        <f t="shared" si="7"/>
        <v>0.15744217027976262</v>
      </c>
      <c r="H95" s="63"/>
      <c r="L95" s="63"/>
      <c r="M95" s="63"/>
      <c r="N95" s="94"/>
    </row>
    <row r="96" spans="1:14" x14ac:dyDescent="0.25">
      <c r="A96" s="65" t="s">
        <v>191</v>
      </c>
      <c r="B96" s="165" t="s">
        <v>1066</v>
      </c>
      <c r="C96" s="244">
        <f>+'Funding and substitute assets'!Q8</f>
        <v>3000</v>
      </c>
      <c r="D96" s="244">
        <f t="shared" ref="D96:D98" si="8">C96</f>
        <v>3000</v>
      </c>
      <c r="E96" s="61"/>
      <c r="F96" s="184">
        <f t="shared" si="6"/>
        <v>0.3633280852609907</v>
      </c>
      <c r="G96" s="184">
        <f t="shared" si="7"/>
        <v>0.3633280852609907</v>
      </c>
      <c r="H96" s="63"/>
      <c r="L96" s="63"/>
      <c r="M96" s="63"/>
      <c r="N96" s="94"/>
    </row>
    <row r="97" spans="1:14" x14ac:dyDescent="0.25">
      <c r="A97" s="65" t="s">
        <v>192</v>
      </c>
      <c r="B97" s="165" t="s">
        <v>1067</v>
      </c>
      <c r="C97" s="244">
        <f>+'Funding and substitute assets'!Q9</f>
        <v>725</v>
      </c>
      <c r="D97" s="244">
        <f t="shared" si="8"/>
        <v>725</v>
      </c>
      <c r="E97" s="61"/>
      <c r="F97" s="184">
        <f t="shared" si="6"/>
        <v>8.7804287271406073E-2</v>
      </c>
      <c r="G97" s="184">
        <f t="shared" si="7"/>
        <v>8.7804287271406073E-2</v>
      </c>
      <c r="H97" s="63"/>
      <c r="L97" s="63"/>
      <c r="M97" s="63"/>
    </row>
    <row r="98" spans="1:14" x14ac:dyDescent="0.25">
      <c r="A98" s="65" t="s">
        <v>193</v>
      </c>
      <c r="B98" s="165" t="s">
        <v>1068</v>
      </c>
      <c r="C98" s="244">
        <f>+'Funding and substitute assets'!Q10</f>
        <v>2400</v>
      </c>
      <c r="D98" s="244">
        <f t="shared" si="8"/>
        <v>2400</v>
      </c>
      <c r="E98" s="61"/>
      <c r="F98" s="184">
        <f t="shared" si="6"/>
        <v>0.29066246820879255</v>
      </c>
      <c r="G98" s="184">
        <f t="shared" si="7"/>
        <v>0.29066246820879255</v>
      </c>
      <c r="H98" s="63"/>
      <c r="L98" s="63"/>
      <c r="M98" s="63"/>
    </row>
    <row r="99" spans="1:14" x14ac:dyDescent="0.25">
      <c r="A99" s="65" t="s">
        <v>194</v>
      </c>
      <c r="B99" s="165" t="s">
        <v>1069</v>
      </c>
      <c r="C99" s="244">
        <f>+'Funding and substitute assets'!Q11</f>
        <v>0</v>
      </c>
      <c r="D99" s="244">
        <f>C99</f>
        <v>0</v>
      </c>
      <c r="E99" s="61"/>
      <c r="F99" s="184">
        <f t="shared" si="6"/>
        <v>0</v>
      </c>
      <c r="G99" s="184">
        <f t="shared" si="7"/>
        <v>0</v>
      </c>
      <c r="H99" s="63"/>
      <c r="L99" s="63"/>
      <c r="M99" s="63"/>
    </row>
    <row r="100" spans="1:14" x14ac:dyDescent="0.25">
      <c r="A100" s="65" t="s">
        <v>195</v>
      </c>
      <c r="B100" s="98" t="s">
        <v>146</v>
      </c>
      <c r="C100" s="173">
        <f>SUM(C93:C99)</f>
        <v>8257</v>
      </c>
      <c r="D100" s="173">
        <f>SUM(D93:D99)</f>
        <v>8257</v>
      </c>
      <c r="E100" s="82"/>
      <c r="F100" s="185">
        <f>SUM(F93:F99)</f>
        <v>1</v>
      </c>
      <c r="G100" s="185">
        <f>SUM(G93:G99)</f>
        <v>1</v>
      </c>
      <c r="H100" s="63"/>
      <c r="L100" s="63"/>
      <c r="M100" s="63"/>
    </row>
    <row r="101" spans="1:14" outlineLevel="1" x14ac:dyDescent="0.25">
      <c r="A101" s="65" t="s">
        <v>196</v>
      </c>
      <c r="B101" s="99" t="s">
        <v>169</v>
      </c>
      <c r="C101" s="173"/>
      <c r="D101" s="173"/>
      <c r="E101" s="82"/>
      <c r="F101" s="184">
        <f t="shared" ref="F101:F105" si="9">IF($C$100=0,"",IF(C101="[for completion]","",C101/$C$100))</f>
        <v>0</v>
      </c>
      <c r="G101" s="184">
        <f t="shared" ref="G101:G105" si="10">IF($D$100=0,"",IF(D101="[for completion]","",D101/$D$100))</f>
        <v>0</v>
      </c>
      <c r="H101" s="63"/>
      <c r="L101" s="63"/>
      <c r="M101" s="63"/>
    </row>
    <row r="102" spans="1:14" outlineLevel="1" x14ac:dyDescent="0.25">
      <c r="A102" s="65" t="s">
        <v>197</v>
      </c>
      <c r="B102" s="99" t="s">
        <v>171</v>
      </c>
      <c r="C102" s="173"/>
      <c r="D102" s="173"/>
      <c r="E102" s="82"/>
      <c r="F102" s="184">
        <f t="shared" si="9"/>
        <v>0</v>
      </c>
      <c r="G102" s="184">
        <f t="shared" si="10"/>
        <v>0</v>
      </c>
      <c r="H102" s="63"/>
      <c r="L102" s="63"/>
      <c r="M102" s="63"/>
    </row>
    <row r="103" spans="1:14" outlineLevel="1" x14ac:dyDescent="0.25">
      <c r="A103" s="65" t="s">
        <v>198</v>
      </c>
      <c r="B103" s="99" t="s">
        <v>173</v>
      </c>
      <c r="C103" s="173"/>
      <c r="D103" s="173"/>
      <c r="E103" s="82"/>
      <c r="F103" s="184">
        <f t="shared" si="9"/>
        <v>0</v>
      </c>
      <c r="G103" s="184">
        <f t="shared" si="10"/>
        <v>0</v>
      </c>
      <c r="H103" s="63"/>
      <c r="L103" s="63"/>
      <c r="M103" s="63"/>
    </row>
    <row r="104" spans="1:14" outlineLevel="1" x14ac:dyDescent="0.25">
      <c r="A104" s="65" t="s">
        <v>199</v>
      </c>
      <c r="B104" s="99" t="s">
        <v>175</v>
      </c>
      <c r="C104" s="248">
        <f>+C94</f>
        <v>832</v>
      </c>
      <c r="D104" s="173"/>
      <c r="E104" s="82"/>
      <c r="F104" s="184">
        <f t="shared" si="9"/>
        <v>0.10076298897904808</v>
      </c>
      <c r="G104" s="184">
        <f t="shared" si="10"/>
        <v>0</v>
      </c>
      <c r="H104" s="63"/>
      <c r="L104" s="63"/>
      <c r="M104" s="63"/>
    </row>
    <row r="105" spans="1:14" outlineLevel="1" x14ac:dyDescent="0.25">
      <c r="A105" s="65" t="s">
        <v>200</v>
      </c>
      <c r="B105" s="99" t="s">
        <v>177</v>
      </c>
      <c r="C105" s="173"/>
      <c r="D105" s="173"/>
      <c r="E105" s="82"/>
      <c r="F105" s="184">
        <f t="shared" si="9"/>
        <v>0</v>
      </c>
      <c r="G105" s="184">
        <f t="shared" si="10"/>
        <v>0</v>
      </c>
      <c r="H105" s="63"/>
      <c r="L105" s="63"/>
      <c r="M105" s="63"/>
    </row>
    <row r="106" spans="1:14" outlineLevel="1" x14ac:dyDescent="0.25">
      <c r="A106" s="65" t="s">
        <v>201</v>
      </c>
      <c r="B106" s="99"/>
      <c r="C106" s="89"/>
      <c r="D106" s="89"/>
      <c r="E106" s="82"/>
      <c r="F106" s="90"/>
      <c r="G106" s="90"/>
      <c r="H106" s="63"/>
      <c r="L106" s="63"/>
      <c r="M106" s="63"/>
    </row>
    <row r="107" spans="1:14" outlineLevel="1" x14ac:dyDescent="0.25">
      <c r="A107" s="65" t="s">
        <v>202</v>
      </c>
      <c r="B107" s="99"/>
      <c r="C107" s="89"/>
      <c r="D107" s="89"/>
      <c r="E107" s="82"/>
      <c r="F107" s="90"/>
      <c r="G107" s="90"/>
      <c r="H107" s="63"/>
      <c r="L107" s="63"/>
      <c r="M107" s="63"/>
    </row>
    <row r="108" spans="1:14" outlineLevel="1" x14ac:dyDescent="0.25">
      <c r="A108" s="65" t="s">
        <v>203</v>
      </c>
      <c r="B108" s="98"/>
      <c r="C108" s="89"/>
      <c r="D108" s="89"/>
      <c r="E108" s="82"/>
      <c r="F108" s="90"/>
      <c r="G108" s="90"/>
      <c r="H108" s="63"/>
      <c r="L108" s="63"/>
      <c r="M108" s="63"/>
    </row>
    <row r="109" spans="1:14" outlineLevel="1" x14ac:dyDescent="0.25">
      <c r="A109" s="65" t="s">
        <v>204</v>
      </c>
      <c r="B109" s="99"/>
      <c r="C109" s="89"/>
      <c r="D109" s="89"/>
      <c r="E109" s="82"/>
      <c r="F109" s="90"/>
      <c r="G109" s="90"/>
      <c r="H109" s="63"/>
      <c r="L109" s="63"/>
      <c r="M109" s="63"/>
    </row>
    <row r="110" spans="1:14" outlineLevel="1" x14ac:dyDescent="0.25">
      <c r="A110" s="65" t="s">
        <v>205</v>
      </c>
      <c r="B110" s="99"/>
      <c r="C110" s="89"/>
      <c r="D110" s="89"/>
      <c r="E110" s="82"/>
      <c r="F110" s="90"/>
      <c r="G110" s="90"/>
      <c r="H110" s="63"/>
      <c r="L110" s="63"/>
      <c r="M110" s="63"/>
    </row>
    <row r="111" spans="1:14" ht="15" customHeight="1" x14ac:dyDescent="0.25">
      <c r="A111" s="84"/>
      <c r="B111" s="178" t="s">
        <v>1094</v>
      </c>
      <c r="C111" s="87" t="s">
        <v>206</v>
      </c>
      <c r="D111" s="87" t="s">
        <v>207</v>
      </c>
      <c r="E111" s="86"/>
      <c r="F111" s="87" t="s">
        <v>208</v>
      </c>
      <c r="G111" s="87" t="s">
        <v>209</v>
      </c>
      <c r="H111" s="63"/>
      <c r="L111" s="63"/>
      <c r="M111" s="63"/>
    </row>
    <row r="112" spans="1:14" s="100" customFormat="1" x14ac:dyDescent="0.25">
      <c r="A112" s="65" t="s">
        <v>210</v>
      </c>
      <c r="B112" s="82" t="s">
        <v>211</v>
      </c>
      <c r="C112" s="172"/>
      <c r="D112" s="172"/>
      <c r="E112" s="90"/>
      <c r="F112" s="184" t="str">
        <f>IF($C$129=0,"",IF(C112="[for completion]","",IF(C112="","",C112/$C$129)))</f>
        <v/>
      </c>
      <c r="G112" s="184" t="str">
        <f>IF($D$129=0,"",IF(D112="[for completion]","",IF(D112="","",D112/$D$129)))</f>
        <v/>
      </c>
      <c r="I112" s="65"/>
      <c r="J112" s="65"/>
      <c r="K112" s="65"/>
      <c r="L112" s="63" t="s">
        <v>1072</v>
      </c>
      <c r="M112" s="63"/>
      <c r="N112" s="63"/>
    </row>
    <row r="113" spans="1:14" s="100" customFormat="1" x14ac:dyDescent="0.25">
      <c r="A113" s="65" t="s">
        <v>212</v>
      </c>
      <c r="B113" s="82" t="s">
        <v>1073</v>
      </c>
      <c r="C113" s="172"/>
      <c r="D113" s="172"/>
      <c r="E113" s="90"/>
      <c r="F113" s="184" t="str">
        <f t="shared" ref="F113:F128" si="11">IF($C$129=0,"",IF(C113="[for completion]","",IF(C113="","",C113/$C$129)))</f>
        <v/>
      </c>
      <c r="G113" s="184" t="str">
        <f t="shared" ref="G113:G128" si="12">IF($D$129=0,"",IF(D113="[for completion]","",IF(D113="","",D113/$D$129)))</f>
        <v/>
      </c>
      <c r="I113" s="65"/>
      <c r="J113" s="65"/>
      <c r="K113" s="65"/>
      <c r="L113" s="82" t="s">
        <v>1073</v>
      </c>
      <c r="M113" s="63"/>
      <c r="N113" s="63"/>
    </row>
    <row r="114" spans="1:14" s="100" customFormat="1" x14ac:dyDescent="0.25">
      <c r="A114" s="65" t="s">
        <v>213</v>
      </c>
      <c r="B114" s="82" t="s">
        <v>220</v>
      </c>
      <c r="C114" s="172"/>
      <c r="D114" s="172"/>
      <c r="E114" s="90"/>
      <c r="F114" s="184" t="str">
        <f t="shared" si="11"/>
        <v/>
      </c>
      <c r="G114" s="184" t="str">
        <f t="shared" si="12"/>
        <v/>
      </c>
      <c r="I114" s="65"/>
      <c r="J114" s="65"/>
      <c r="K114" s="65"/>
      <c r="L114" s="82" t="s">
        <v>220</v>
      </c>
      <c r="M114" s="63"/>
      <c r="N114" s="63"/>
    </row>
    <row r="115" spans="1:14" s="100" customFormat="1" x14ac:dyDescent="0.25">
      <c r="A115" s="65" t="s">
        <v>214</v>
      </c>
      <c r="B115" s="82" t="s">
        <v>1074</v>
      </c>
      <c r="C115" s="172"/>
      <c r="D115" s="172"/>
      <c r="E115" s="90"/>
      <c r="F115" s="184" t="str">
        <f t="shared" si="11"/>
        <v/>
      </c>
      <c r="G115" s="184" t="str">
        <f t="shared" si="12"/>
        <v/>
      </c>
      <c r="I115" s="65"/>
      <c r="J115" s="65"/>
      <c r="K115" s="65"/>
      <c r="L115" s="82" t="s">
        <v>1074</v>
      </c>
      <c r="M115" s="63"/>
      <c r="N115" s="63"/>
    </row>
    <row r="116" spans="1:14" s="100" customFormat="1" x14ac:dyDescent="0.25">
      <c r="A116" s="65" t="s">
        <v>216</v>
      </c>
      <c r="B116" s="82" t="s">
        <v>1075</v>
      </c>
      <c r="C116" s="172"/>
      <c r="D116" s="172"/>
      <c r="E116" s="90"/>
      <c r="F116" s="184" t="str">
        <f t="shared" si="11"/>
        <v/>
      </c>
      <c r="G116" s="184" t="str">
        <f t="shared" si="12"/>
        <v/>
      </c>
      <c r="I116" s="65"/>
      <c r="J116" s="65"/>
      <c r="K116" s="65"/>
      <c r="L116" s="82" t="s">
        <v>1075</v>
      </c>
      <c r="M116" s="63"/>
      <c r="N116" s="63"/>
    </row>
    <row r="117" spans="1:14" s="100" customFormat="1" x14ac:dyDescent="0.25">
      <c r="A117" s="65" t="s">
        <v>217</v>
      </c>
      <c r="B117" s="82" t="s">
        <v>222</v>
      </c>
      <c r="C117" s="172"/>
      <c r="D117" s="172"/>
      <c r="E117" s="82"/>
      <c r="F117" s="184" t="str">
        <f t="shared" si="11"/>
        <v/>
      </c>
      <c r="G117" s="184" t="str">
        <f t="shared" si="12"/>
        <v/>
      </c>
      <c r="I117" s="65"/>
      <c r="J117" s="65"/>
      <c r="K117" s="65"/>
      <c r="L117" s="82" t="s">
        <v>222</v>
      </c>
      <c r="M117" s="63"/>
      <c r="N117" s="63"/>
    </row>
    <row r="118" spans="1:14" x14ac:dyDescent="0.25">
      <c r="A118" s="65" t="s">
        <v>218</v>
      </c>
      <c r="B118" s="82" t="s">
        <v>224</v>
      </c>
      <c r="C118" s="172"/>
      <c r="D118" s="172"/>
      <c r="E118" s="82"/>
      <c r="F118" s="184" t="str">
        <f t="shared" si="11"/>
        <v/>
      </c>
      <c r="G118" s="184" t="str">
        <f t="shared" si="12"/>
        <v/>
      </c>
      <c r="L118" s="82" t="s">
        <v>224</v>
      </c>
      <c r="M118" s="63"/>
    </row>
    <row r="119" spans="1:14" x14ac:dyDescent="0.25">
      <c r="A119" s="65" t="s">
        <v>219</v>
      </c>
      <c r="B119" s="82" t="s">
        <v>1076</v>
      </c>
      <c r="C119" s="172"/>
      <c r="D119" s="172"/>
      <c r="E119" s="82"/>
      <c r="F119" s="184" t="str">
        <f t="shared" si="11"/>
        <v/>
      </c>
      <c r="G119" s="184" t="str">
        <f t="shared" si="12"/>
        <v/>
      </c>
      <c r="L119" s="82" t="s">
        <v>1076</v>
      </c>
      <c r="M119" s="63"/>
    </row>
    <row r="120" spans="1:14" x14ac:dyDescent="0.25">
      <c r="A120" s="65" t="s">
        <v>221</v>
      </c>
      <c r="B120" s="82" t="s">
        <v>226</v>
      </c>
      <c r="C120" s="172"/>
      <c r="D120" s="172"/>
      <c r="E120" s="82"/>
      <c r="F120" s="184" t="str">
        <f t="shared" si="11"/>
        <v/>
      </c>
      <c r="G120" s="184" t="str">
        <f t="shared" si="12"/>
        <v/>
      </c>
      <c r="L120" s="82" t="s">
        <v>226</v>
      </c>
      <c r="M120" s="63"/>
    </row>
    <row r="121" spans="1:14" x14ac:dyDescent="0.25">
      <c r="A121" s="65" t="s">
        <v>223</v>
      </c>
      <c r="B121" s="82" t="s">
        <v>1083</v>
      </c>
      <c r="C121" s="172"/>
      <c r="D121" s="172"/>
      <c r="E121" s="82"/>
      <c r="F121" s="184" t="str">
        <f t="shared" ref="F121" si="13">IF($C$129=0,"",IF(C121="[for completion]","",IF(C121="","",C121/$C$129)))</f>
        <v/>
      </c>
      <c r="G121" s="184" t="str">
        <f t="shared" ref="G121" si="14">IF($D$129=0,"",IF(D121="[for completion]","",IF(D121="","",D121/$D$129)))</f>
        <v/>
      </c>
      <c r="L121" s="82"/>
      <c r="M121" s="63"/>
    </row>
    <row r="122" spans="1:14" x14ac:dyDescent="0.25">
      <c r="A122" s="65" t="s">
        <v>225</v>
      </c>
      <c r="B122" s="82" t="s">
        <v>228</v>
      </c>
      <c r="C122" s="172"/>
      <c r="D122" s="172"/>
      <c r="E122" s="82"/>
      <c r="F122" s="184" t="str">
        <f t="shared" si="11"/>
        <v/>
      </c>
      <c r="G122" s="184" t="str">
        <f t="shared" si="12"/>
        <v/>
      </c>
      <c r="L122" s="82" t="s">
        <v>228</v>
      </c>
      <c r="M122" s="63"/>
    </row>
    <row r="123" spans="1:14" x14ac:dyDescent="0.25">
      <c r="A123" s="65" t="s">
        <v>227</v>
      </c>
      <c r="B123" s="82" t="s">
        <v>215</v>
      </c>
      <c r="C123" s="244">
        <f>+C58</f>
        <v>10103.533301831818</v>
      </c>
      <c r="D123" s="244">
        <f>C123</f>
        <v>10103.533301831818</v>
      </c>
      <c r="E123" s="82"/>
      <c r="F123" s="184">
        <f t="shared" si="11"/>
        <v>1</v>
      </c>
      <c r="G123" s="184">
        <f t="shared" si="12"/>
        <v>1</v>
      </c>
      <c r="L123" s="82" t="s">
        <v>215</v>
      </c>
      <c r="M123" s="63"/>
    </row>
    <row r="124" spans="1:14" x14ac:dyDescent="0.25">
      <c r="A124" s="65" t="s">
        <v>229</v>
      </c>
      <c r="B124" s="165" t="s">
        <v>1078</v>
      </c>
      <c r="C124" s="172"/>
      <c r="D124" s="172"/>
      <c r="E124" s="82"/>
      <c r="F124" s="184" t="str">
        <f t="shared" si="11"/>
        <v/>
      </c>
      <c r="G124" s="184" t="str">
        <f t="shared" si="12"/>
        <v/>
      </c>
      <c r="L124" s="165" t="s">
        <v>1078</v>
      </c>
      <c r="M124" s="63"/>
    </row>
    <row r="125" spans="1:14" x14ac:dyDescent="0.25">
      <c r="A125" s="65" t="s">
        <v>231</v>
      </c>
      <c r="B125" s="82" t="s">
        <v>230</v>
      </c>
      <c r="C125" s="172"/>
      <c r="D125" s="172"/>
      <c r="E125" s="82"/>
      <c r="F125" s="184" t="str">
        <f t="shared" si="11"/>
        <v/>
      </c>
      <c r="G125" s="184" t="str">
        <f t="shared" si="12"/>
        <v/>
      </c>
      <c r="L125" s="82" t="s">
        <v>230</v>
      </c>
      <c r="M125" s="63"/>
    </row>
    <row r="126" spans="1:14" x14ac:dyDescent="0.25">
      <c r="A126" s="65" t="s">
        <v>233</v>
      </c>
      <c r="B126" s="82" t="s">
        <v>232</v>
      </c>
      <c r="C126" s="172"/>
      <c r="D126" s="172"/>
      <c r="E126" s="82"/>
      <c r="F126" s="184" t="str">
        <f t="shared" si="11"/>
        <v/>
      </c>
      <c r="G126" s="184" t="str">
        <f t="shared" si="12"/>
        <v/>
      </c>
      <c r="H126" s="94"/>
      <c r="L126" s="82" t="s">
        <v>232</v>
      </c>
      <c r="M126" s="63"/>
    </row>
    <row r="127" spans="1:14" x14ac:dyDescent="0.25">
      <c r="A127" s="65" t="s">
        <v>234</v>
      </c>
      <c r="B127" s="82" t="s">
        <v>1077</v>
      </c>
      <c r="C127" s="172"/>
      <c r="D127" s="172"/>
      <c r="E127" s="82"/>
      <c r="F127" s="184" t="str">
        <f t="shared" ref="F127" si="15">IF($C$129=0,"",IF(C127="[for completion]","",IF(C127="","",C127/$C$129)))</f>
        <v/>
      </c>
      <c r="G127" s="184" t="str">
        <f t="shared" ref="G127" si="16">IF($D$129=0,"",IF(D127="[for completion]","",IF(D127="","",D127/$D$129)))</f>
        <v/>
      </c>
      <c r="H127" s="63"/>
      <c r="L127" s="82" t="s">
        <v>1077</v>
      </c>
      <c r="M127" s="63"/>
    </row>
    <row r="128" spans="1:14" x14ac:dyDescent="0.25">
      <c r="A128" s="65" t="s">
        <v>1079</v>
      </c>
      <c r="B128" s="82" t="s">
        <v>144</v>
      </c>
      <c r="C128" s="172"/>
      <c r="D128" s="172"/>
      <c r="E128" s="82"/>
      <c r="F128" s="184" t="str">
        <f t="shared" si="11"/>
        <v/>
      </c>
      <c r="G128" s="184" t="str">
        <f t="shared" si="12"/>
        <v/>
      </c>
      <c r="H128" s="63"/>
      <c r="L128" s="63"/>
      <c r="M128" s="63"/>
    </row>
    <row r="129" spans="1:14" x14ac:dyDescent="0.25">
      <c r="A129" s="65" t="s">
        <v>1082</v>
      </c>
      <c r="B129" s="98" t="s">
        <v>146</v>
      </c>
      <c r="C129" s="172">
        <f>SUM(C112:C128)</f>
        <v>10103.533301831818</v>
      </c>
      <c r="D129" s="172">
        <f>SUM(D112:D128)</f>
        <v>10103.533301831818</v>
      </c>
      <c r="E129" s="82"/>
      <c r="F129" s="169">
        <f>SUM(F112:F128)</f>
        <v>1</v>
      </c>
      <c r="G129" s="169">
        <f>SUM(G112:G128)</f>
        <v>1</v>
      </c>
      <c r="H129" s="63"/>
      <c r="L129" s="63"/>
      <c r="M129" s="63"/>
    </row>
    <row r="130" spans="1:14" outlineLevel="1" x14ac:dyDescent="0.25">
      <c r="A130" s="65" t="s">
        <v>235</v>
      </c>
      <c r="B130" s="93" t="s">
        <v>148</v>
      </c>
      <c r="C130" s="172"/>
      <c r="D130" s="172"/>
      <c r="E130" s="82"/>
      <c r="F130" s="184" t="str">
        <f>IF($C$129=0,"",IF(C130="[for completion]","",IF(C130="","",C130/$C$129)))</f>
        <v/>
      </c>
      <c r="G130" s="184" t="str">
        <f>IF($D$129=0,"",IF(D130="[for completion]","",IF(D130="","",D130/$D$129)))</f>
        <v/>
      </c>
      <c r="H130" s="63"/>
      <c r="L130" s="63"/>
      <c r="M130" s="63"/>
    </row>
    <row r="131" spans="1:14" outlineLevel="1" x14ac:dyDescent="0.25">
      <c r="A131" s="65" t="s">
        <v>236</v>
      </c>
      <c r="B131" s="93" t="s">
        <v>148</v>
      </c>
      <c r="C131" s="172"/>
      <c r="D131" s="172"/>
      <c r="E131" s="82"/>
      <c r="F131" s="184">
        <f t="shared" ref="F131:F136" si="17">IF($C$129=0,"",IF(C131="[for completion]","",C131/$C$129))</f>
        <v>0</v>
      </c>
      <c r="G131" s="184">
        <f t="shared" ref="G131:G136" si="18">IF($D$129=0,"",IF(D131="[for completion]","",D131/$D$129))</f>
        <v>0</v>
      </c>
      <c r="H131" s="63"/>
      <c r="L131" s="63"/>
      <c r="M131" s="63"/>
    </row>
    <row r="132" spans="1:14" outlineLevel="1" x14ac:dyDescent="0.25">
      <c r="A132" s="65" t="s">
        <v>237</v>
      </c>
      <c r="B132" s="93" t="s">
        <v>148</v>
      </c>
      <c r="C132" s="172"/>
      <c r="D132" s="172"/>
      <c r="E132" s="82"/>
      <c r="F132" s="184">
        <f t="shared" si="17"/>
        <v>0</v>
      </c>
      <c r="G132" s="184">
        <f t="shared" si="18"/>
        <v>0</v>
      </c>
      <c r="H132" s="63"/>
      <c r="L132" s="63"/>
      <c r="M132" s="63"/>
    </row>
    <row r="133" spans="1:14" outlineLevel="1" x14ac:dyDescent="0.25">
      <c r="A133" s="65" t="s">
        <v>238</v>
      </c>
      <c r="B133" s="93" t="s">
        <v>148</v>
      </c>
      <c r="C133" s="172"/>
      <c r="D133" s="172"/>
      <c r="E133" s="82"/>
      <c r="F133" s="184">
        <f t="shared" si="17"/>
        <v>0</v>
      </c>
      <c r="G133" s="184">
        <f t="shared" si="18"/>
        <v>0</v>
      </c>
      <c r="H133" s="63"/>
      <c r="L133" s="63"/>
      <c r="M133" s="63"/>
    </row>
    <row r="134" spans="1:14" outlineLevel="1" x14ac:dyDescent="0.25">
      <c r="A134" s="65" t="s">
        <v>239</v>
      </c>
      <c r="B134" s="93" t="s">
        <v>148</v>
      </c>
      <c r="C134" s="172"/>
      <c r="D134" s="172"/>
      <c r="E134" s="82"/>
      <c r="F134" s="184">
        <f t="shared" si="17"/>
        <v>0</v>
      </c>
      <c r="G134" s="184">
        <f t="shared" si="18"/>
        <v>0</v>
      </c>
      <c r="H134" s="63"/>
      <c r="L134" s="63"/>
      <c r="M134" s="63"/>
    </row>
    <row r="135" spans="1:14" outlineLevel="1" x14ac:dyDescent="0.25">
      <c r="A135" s="65" t="s">
        <v>240</v>
      </c>
      <c r="B135" s="93" t="s">
        <v>148</v>
      </c>
      <c r="C135" s="172"/>
      <c r="D135" s="172"/>
      <c r="E135" s="82"/>
      <c r="F135" s="184">
        <f t="shared" si="17"/>
        <v>0</v>
      </c>
      <c r="G135" s="184">
        <f t="shared" si="18"/>
        <v>0</v>
      </c>
      <c r="H135" s="63"/>
      <c r="L135" s="63"/>
      <c r="M135" s="63"/>
    </row>
    <row r="136" spans="1:14" outlineLevel="1" x14ac:dyDescent="0.25">
      <c r="A136" s="65" t="s">
        <v>241</v>
      </c>
      <c r="B136" s="93" t="s">
        <v>148</v>
      </c>
      <c r="C136" s="172"/>
      <c r="D136" s="172"/>
      <c r="E136" s="82"/>
      <c r="F136" s="184">
        <f t="shared" si="17"/>
        <v>0</v>
      </c>
      <c r="G136" s="184">
        <f t="shared" si="18"/>
        <v>0</v>
      </c>
      <c r="H136" s="63"/>
      <c r="L136" s="63"/>
      <c r="M136" s="63"/>
    </row>
    <row r="137" spans="1:14" ht="15" customHeight="1" x14ac:dyDescent="0.25">
      <c r="A137" s="84"/>
      <c r="B137" s="85" t="s">
        <v>242</v>
      </c>
      <c r="C137" s="87" t="s">
        <v>206</v>
      </c>
      <c r="D137" s="87" t="s">
        <v>207</v>
      </c>
      <c r="E137" s="86"/>
      <c r="F137" s="87" t="s">
        <v>208</v>
      </c>
      <c r="G137" s="87" t="s">
        <v>209</v>
      </c>
      <c r="H137" s="63"/>
      <c r="L137" s="63"/>
      <c r="M137" s="63"/>
    </row>
    <row r="138" spans="1:14" s="100" customFormat="1" x14ac:dyDescent="0.25">
      <c r="A138" s="65" t="s">
        <v>243</v>
      </c>
      <c r="B138" s="82" t="s">
        <v>211</v>
      </c>
      <c r="C138" s="172"/>
      <c r="D138" s="172"/>
      <c r="E138" s="90"/>
      <c r="F138" s="184" t="str">
        <f>IF($C$155=0,"",IF(C138="[for completion]","",IF(C138="","",C138/$C$155)))</f>
        <v/>
      </c>
      <c r="G138" s="184" t="str">
        <f>IF($D$155=0,"",IF(D138="[for completion]","",IF(D138="","",D138/$D$155)))</f>
        <v/>
      </c>
      <c r="H138" s="63"/>
      <c r="I138" s="65"/>
      <c r="J138" s="65"/>
      <c r="K138" s="65"/>
      <c r="L138" s="63"/>
      <c r="M138" s="63"/>
      <c r="N138" s="63"/>
    </row>
    <row r="139" spans="1:14" s="100" customFormat="1" x14ac:dyDescent="0.25">
      <c r="A139" s="65" t="s">
        <v>244</v>
      </c>
      <c r="B139" s="82" t="s">
        <v>1073</v>
      </c>
      <c r="C139" s="172"/>
      <c r="D139" s="172"/>
      <c r="E139" s="90"/>
      <c r="F139" s="184" t="str">
        <f t="shared" ref="F139:F146" si="19">IF($C$155=0,"",IF(C139="[for completion]","",IF(C139="","",C139/$C$155)))</f>
        <v/>
      </c>
      <c r="G139" s="184" t="str">
        <f t="shared" ref="G139:G146" si="20">IF($D$155=0,"",IF(D139="[for completion]","",IF(D139="","",D139/$D$155)))</f>
        <v/>
      </c>
      <c r="H139" s="63"/>
      <c r="I139" s="65"/>
      <c r="J139" s="65"/>
      <c r="K139" s="65"/>
      <c r="L139" s="63"/>
      <c r="M139" s="63"/>
      <c r="N139" s="63"/>
    </row>
    <row r="140" spans="1:14" s="100" customFormat="1" x14ac:dyDescent="0.25">
      <c r="A140" s="65" t="s">
        <v>245</v>
      </c>
      <c r="B140" s="82" t="s">
        <v>220</v>
      </c>
      <c r="C140" s="172"/>
      <c r="D140" s="172"/>
      <c r="E140" s="90"/>
      <c r="F140" s="184" t="str">
        <f t="shared" si="19"/>
        <v/>
      </c>
      <c r="G140" s="184" t="str">
        <f t="shared" si="20"/>
        <v/>
      </c>
      <c r="H140" s="63"/>
      <c r="I140" s="65"/>
      <c r="J140" s="65"/>
      <c r="K140" s="65"/>
      <c r="L140" s="63"/>
      <c r="M140" s="63"/>
      <c r="N140" s="63"/>
    </row>
    <row r="141" spans="1:14" s="100" customFormat="1" x14ac:dyDescent="0.25">
      <c r="A141" s="65" t="s">
        <v>246</v>
      </c>
      <c r="B141" s="82" t="s">
        <v>1074</v>
      </c>
      <c r="C141" s="172"/>
      <c r="D141" s="172"/>
      <c r="E141" s="90"/>
      <c r="F141" s="184" t="str">
        <f t="shared" si="19"/>
        <v/>
      </c>
      <c r="G141" s="184" t="str">
        <f t="shared" si="20"/>
        <v/>
      </c>
      <c r="H141" s="63"/>
      <c r="I141" s="65"/>
      <c r="J141" s="65"/>
      <c r="K141" s="65"/>
      <c r="L141" s="63"/>
      <c r="M141" s="63"/>
      <c r="N141" s="63"/>
    </row>
    <row r="142" spans="1:14" s="100" customFormat="1" x14ac:dyDescent="0.25">
      <c r="A142" s="65" t="s">
        <v>247</v>
      </c>
      <c r="B142" s="82" t="s">
        <v>1075</v>
      </c>
      <c r="C142" s="172"/>
      <c r="D142" s="172"/>
      <c r="E142" s="90"/>
      <c r="F142" s="184" t="str">
        <f t="shared" si="19"/>
        <v/>
      </c>
      <c r="G142" s="184" t="str">
        <f t="shared" si="20"/>
        <v/>
      </c>
      <c r="H142" s="63"/>
      <c r="I142" s="65"/>
      <c r="J142" s="65"/>
      <c r="K142" s="65"/>
      <c r="L142" s="63"/>
      <c r="M142" s="63"/>
      <c r="N142" s="63"/>
    </row>
    <row r="143" spans="1:14" s="100" customFormat="1" x14ac:dyDescent="0.25">
      <c r="A143" s="65" t="s">
        <v>248</v>
      </c>
      <c r="B143" s="82" t="s">
        <v>222</v>
      </c>
      <c r="C143" s="172"/>
      <c r="D143" s="172"/>
      <c r="E143" s="82"/>
      <c r="F143" s="184" t="str">
        <f t="shared" si="19"/>
        <v/>
      </c>
      <c r="G143" s="184" t="str">
        <f t="shared" si="20"/>
        <v/>
      </c>
      <c r="H143" s="63"/>
      <c r="I143" s="65"/>
      <c r="J143" s="65"/>
      <c r="K143" s="65"/>
      <c r="L143" s="63"/>
      <c r="M143" s="63"/>
      <c r="N143" s="63"/>
    </row>
    <row r="144" spans="1:14" x14ac:dyDescent="0.25">
      <c r="A144" s="65" t="s">
        <v>249</v>
      </c>
      <c r="B144" s="82" t="s">
        <v>224</v>
      </c>
      <c r="C144" s="172"/>
      <c r="D144" s="172"/>
      <c r="E144" s="82"/>
      <c r="F144" s="184" t="str">
        <f t="shared" si="19"/>
        <v/>
      </c>
      <c r="G144" s="184" t="str">
        <f t="shared" si="20"/>
        <v/>
      </c>
      <c r="H144" s="63"/>
      <c r="L144" s="63"/>
      <c r="M144" s="63"/>
    </row>
    <row r="145" spans="1:14" x14ac:dyDescent="0.25">
      <c r="A145" s="65" t="s">
        <v>250</v>
      </c>
      <c r="B145" s="82" t="s">
        <v>1076</v>
      </c>
      <c r="C145" s="172"/>
      <c r="D145" s="172"/>
      <c r="E145" s="82"/>
      <c r="F145" s="184" t="str">
        <f t="shared" si="19"/>
        <v/>
      </c>
      <c r="G145" s="184" t="str">
        <f t="shared" si="20"/>
        <v/>
      </c>
      <c r="H145" s="63"/>
      <c r="L145" s="63"/>
      <c r="M145" s="63"/>
      <c r="N145" s="94"/>
    </row>
    <row r="146" spans="1:14" x14ac:dyDescent="0.25">
      <c r="A146" s="65" t="s">
        <v>251</v>
      </c>
      <c r="B146" s="82" t="s">
        <v>226</v>
      </c>
      <c r="C146" s="172"/>
      <c r="D146" s="172"/>
      <c r="E146" s="82"/>
      <c r="F146" s="184" t="str">
        <f t="shared" si="19"/>
        <v/>
      </c>
      <c r="G146" s="184" t="str">
        <f t="shared" si="20"/>
        <v/>
      </c>
      <c r="H146" s="63"/>
      <c r="L146" s="63"/>
      <c r="M146" s="63"/>
      <c r="N146" s="94"/>
    </row>
    <row r="147" spans="1:14" x14ac:dyDescent="0.25">
      <c r="A147" s="65" t="s">
        <v>252</v>
      </c>
      <c r="B147" s="82" t="s">
        <v>1083</v>
      </c>
      <c r="C147" s="172"/>
      <c r="D147" s="172"/>
      <c r="E147" s="82"/>
      <c r="F147" s="184" t="str">
        <f t="shared" ref="F147" si="21">IF($C$155=0,"",IF(C147="[for completion]","",IF(C147="","",C147/$C$155)))</f>
        <v/>
      </c>
      <c r="G147" s="184" t="str">
        <f t="shared" ref="G147" si="22">IF($D$155=0,"",IF(D147="[for completion]","",IF(D147="","",D147/$D$155)))</f>
        <v/>
      </c>
      <c r="H147" s="63"/>
      <c r="L147" s="63"/>
      <c r="M147" s="63"/>
      <c r="N147" s="94"/>
    </row>
    <row r="148" spans="1:14" x14ac:dyDescent="0.25">
      <c r="A148" s="65" t="s">
        <v>253</v>
      </c>
      <c r="B148" s="82" t="s">
        <v>228</v>
      </c>
      <c r="C148" s="172"/>
      <c r="D148" s="172"/>
      <c r="E148" s="82"/>
      <c r="F148" s="184" t="str">
        <f t="shared" ref="F148:F154" si="23">IF($C$155=0,"",IF(C148="[for completion]","",IF(C148="","",C148/$C$155)))</f>
        <v/>
      </c>
      <c r="G148" s="184" t="str">
        <f t="shared" ref="G148:G154" si="24">IF($D$155=0,"",IF(D148="[for completion]","",IF(D148="","",D148/$D$155)))</f>
        <v/>
      </c>
      <c r="H148" s="63"/>
      <c r="L148" s="63"/>
      <c r="M148" s="63"/>
      <c r="N148" s="94"/>
    </row>
    <row r="149" spans="1:14" x14ac:dyDescent="0.25">
      <c r="A149" s="65" t="s">
        <v>254</v>
      </c>
      <c r="B149" s="82" t="s">
        <v>215</v>
      </c>
      <c r="C149" s="244">
        <f>C100</f>
        <v>8257</v>
      </c>
      <c r="D149" s="244">
        <f>C149</f>
        <v>8257</v>
      </c>
      <c r="E149" s="82"/>
      <c r="F149" s="184">
        <f t="shared" si="23"/>
        <v>1</v>
      </c>
      <c r="G149" s="184">
        <f t="shared" si="24"/>
        <v>1</v>
      </c>
      <c r="H149" s="63"/>
      <c r="L149" s="63"/>
      <c r="M149" s="63"/>
      <c r="N149" s="94"/>
    </row>
    <row r="150" spans="1:14" x14ac:dyDescent="0.25">
      <c r="A150" s="65" t="s">
        <v>255</v>
      </c>
      <c r="B150" s="165" t="s">
        <v>1078</v>
      </c>
      <c r="C150" s="172"/>
      <c r="D150" s="172"/>
      <c r="E150" s="82"/>
      <c r="F150" s="184" t="str">
        <f t="shared" si="23"/>
        <v/>
      </c>
      <c r="G150" s="184" t="str">
        <f t="shared" si="24"/>
        <v/>
      </c>
      <c r="H150" s="63"/>
      <c r="L150" s="63"/>
      <c r="M150" s="63"/>
      <c r="N150" s="94"/>
    </row>
    <row r="151" spans="1:14" x14ac:dyDescent="0.25">
      <c r="A151" s="65" t="s">
        <v>256</v>
      </c>
      <c r="B151" s="82" t="s">
        <v>230</v>
      </c>
      <c r="C151" s="172"/>
      <c r="D151" s="172"/>
      <c r="E151" s="82"/>
      <c r="F151" s="184" t="str">
        <f t="shared" si="23"/>
        <v/>
      </c>
      <c r="G151" s="184" t="str">
        <f t="shared" si="24"/>
        <v/>
      </c>
      <c r="H151" s="63"/>
      <c r="L151" s="63"/>
      <c r="M151" s="63"/>
      <c r="N151" s="94"/>
    </row>
    <row r="152" spans="1:14" x14ac:dyDescent="0.25">
      <c r="A152" s="65" t="s">
        <v>257</v>
      </c>
      <c r="B152" s="82" t="s">
        <v>232</v>
      </c>
      <c r="C152" s="172"/>
      <c r="D152" s="172"/>
      <c r="E152" s="82"/>
      <c r="F152" s="184" t="str">
        <f t="shared" si="23"/>
        <v/>
      </c>
      <c r="G152" s="184" t="str">
        <f t="shared" si="24"/>
        <v/>
      </c>
      <c r="H152" s="63"/>
      <c r="L152" s="63"/>
      <c r="M152" s="63"/>
      <c r="N152" s="94"/>
    </row>
    <row r="153" spans="1:14" x14ac:dyDescent="0.25">
      <c r="A153" s="65" t="s">
        <v>258</v>
      </c>
      <c r="B153" s="82" t="s">
        <v>1077</v>
      </c>
      <c r="C153" s="172"/>
      <c r="D153" s="172"/>
      <c r="E153" s="82"/>
      <c r="F153" s="184" t="str">
        <f t="shared" si="23"/>
        <v/>
      </c>
      <c r="G153" s="184" t="str">
        <f t="shared" si="24"/>
        <v/>
      </c>
      <c r="H153" s="63"/>
      <c r="L153" s="63"/>
      <c r="M153" s="63"/>
      <c r="N153" s="94"/>
    </row>
    <row r="154" spans="1:14" x14ac:dyDescent="0.25">
      <c r="A154" s="65" t="s">
        <v>1080</v>
      </c>
      <c r="B154" s="82" t="s">
        <v>144</v>
      </c>
      <c r="C154" s="172"/>
      <c r="D154" s="172"/>
      <c r="E154" s="82"/>
      <c r="F154" s="184" t="str">
        <f t="shared" si="23"/>
        <v/>
      </c>
      <c r="G154" s="184" t="str">
        <f t="shared" si="24"/>
        <v/>
      </c>
      <c r="H154" s="63"/>
      <c r="L154" s="63"/>
      <c r="M154" s="63"/>
      <c r="N154" s="94"/>
    </row>
    <row r="155" spans="1:14" x14ac:dyDescent="0.25">
      <c r="A155" s="65" t="s">
        <v>1084</v>
      </c>
      <c r="B155" s="98" t="s">
        <v>146</v>
      </c>
      <c r="C155" s="172">
        <f>SUM(C138:C154)</f>
        <v>8257</v>
      </c>
      <c r="D155" s="172">
        <f>SUM(D138:D154)</f>
        <v>8257</v>
      </c>
      <c r="E155" s="82"/>
      <c r="F155" s="169">
        <f>SUM(F138:F154)</f>
        <v>1</v>
      </c>
      <c r="G155" s="169">
        <f>SUM(G138:G154)</f>
        <v>1</v>
      </c>
      <c r="H155" s="63"/>
      <c r="L155" s="63"/>
      <c r="M155" s="63"/>
      <c r="N155" s="94"/>
    </row>
    <row r="156" spans="1:14" outlineLevel="1" x14ac:dyDescent="0.25">
      <c r="A156" s="65" t="s">
        <v>259</v>
      </c>
      <c r="B156" s="93" t="s">
        <v>148</v>
      </c>
      <c r="C156" s="172"/>
      <c r="D156" s="172"/>
      <c r="E156" s="82"/>
      <c r="F156" s="184" t="str">
        <f>IF($C$155=0,"",IF(C156="[for completion]","",IF(C156="","",C156/$C$155)))</f>
        <v/>
      </c>
      <c r="G156" s="184" t="str">
        <f>IF($D$155=0,"",IF(D156="[for completion]","",IF(D156="","",D156/$D$155)))</f>
        <v/>
      </c>
      <c r="H156" s="63"/>
      <c r="L156" s="63"/>
      <c r="M156" s="63"/>
      <c r="N156" s="94"/>
    </row>
    <row r="157" spans="1:14" outlineLevel="1" x14ac:dyDescent="0.25">
      <c r="A157" s="65" t="s">
        <v>260</v>
      </c>
      <c r="B157" s="93" t="s">
        <v>148</v>
      </c>
      <c r="C157" s="172"/>
      <c r="D157" s="172"/>
      <c r="E157" s="82"/>
      <c r="F157" s="184" t="str">
        <f t="shared" ref="F157:F162" si="25">IF($C$155=0,"",IF(C157="[for completion]","",IF(C157="","",C157/$C$155)))</f>
        <v/>
      </c>
      <c r="G157" s="184" t="str">
        <f t="shared" ref="G157:G162" si="26">IF($D$155=0,"",IF(D157="[for completion]","",IF(D157="","",D157/$D$155)))</f>
        <v/>
      </c>
      <c r="H157" s="63"/>
      <c r="L157" s="63"/>
      <c r="M157" s="63"/>
      <c r="N157" s="94"/>
    </row>
    <row r="158" spans="1:14" outlineLevel="1" x14ac:dyDescent="0.25">
      <c r="A158" s="65" t="s">
        <v>261</v>
      </c>
      <c r="B158" s="93" t="s">
        <v>148</v>
      </c>
      <c r="C158" s="172"/>
      <c r="D158" s="172"/>
      <c r="E158" s="82"/>
      <c r="F158" s="184" t="str">
        <f t="shared" si="25"/>
        <v/>
      </c>
      <c r="G158" s="184" t="str">
        <f t="shared" si="26"/>
        <v/>
      </c>
      <c r="H158" s="63"/>
      <c r="L158" s="63"/>
      <c r="M158" s="63"/>
      <c r="N158" s="94"/>
    </row>
    <row r="159" spans="1:14" outlineLevel="1" x14ac:dyDescent="0.25">
      <c r="A159" s="65" t="s">
        <v>262</v>
      </c>
      <c r="B159" s="93" t="s">
        <v>148</v>
      </c>
      <c r="C159" s="172"/>
      <c r="D159" s="172"/>
      <c r="E159" s="82"/>
      <c r="F159" s="184" t="str">
        <f t="shared" si="25"/>
        <v/>
      </c>
      <c r="G159" s="184" t="str">
        <f t="shared" si="26"/>
        <v/>
      </c>
      <c r="H159" s="63"/>
      <c r="L159" s="63"/>
      <c r="M159" s="63"/>
      <c r="N159" s="94"/>
    </row>
    <row r="160" spans="1:14" outlineLevel="1" x14ac:dyDescent="0.25">
      <c r="A160" s="65" t="s">
        <v>263</v>
      </c>
      <c r="B160" s="93" t="s">
        <v>148</v>
      </c>
      <c r="C160" s="172"/>
      <c r="D160" s="172"/>
      <c r="E160" s="82"/>
      <c r="F160" s="184" t="str">
        <f t="shared" si="25"/>
        <v/>
      </c>
      <c r="G160" s="184" t="str">
        <f t="shared" si="26"/>
        <v/>
      </c>
      <c r="H160" s="63"/>
      <c r="L160" s="63"/>
      <c r="M160" s="63"/>
      <c r="N160" s="94"/>
    </row>
    <row r="161" spans="1:14" outlineLevel="1" x14ac:dyDescent="0.25">
      <c r="A161" s="65" t="s">
        <v>264</v>
      </c>
      <c r="B161" s="93" t="s">
        <v>148</v>
      </c>
      <c r="C161" s="172"/>
      <c r="D161" s="172"/>
      <c r="E161" s="82"/>
      <c r="F161" s="184" t="str">
        <f t="shared" si="25"/>
        <v/>
      </c>
      <c r="G161" s="184" t="str">
        <f t="shared" si="26"/>
        <v/>
      </c>
      <c r="H161" s="63"/>
      <c r="L161" s="63"/>
      <c r="M161" s="63"/>
      <c r="N161" s="94"/>
    </row>
    <row r="162" spans="1:14" outlineLevel="1" x14ac:dyDescent="0.25">
      <c r="A162" s="65" t="s">
        <v>265</v>
      </c>
      <c r="B162" s="93" t="s">
        <v>148</v>
      </c>
      <c r="C162" s="172"/>
      <c r="D162" s="172"/>
      <c r="E162" s="82"/>
      <c r="F162" s="184" t="str">
        <f t="shared" si="25"/>
        <v/>
      </c>
      <c r="G162" s="184" t="str">
        <f t="shared" si="26"/>
        <v/>
      </c>
      <c r="H162" s="63"/>
      <c r="L162" s="63"/>
      <c r="M162" s="63"/>
      <c r="N162" s="94"/>
    </row>
    <row r="163" spans="1:14" ht="15" customHeight="1" x14ac:dyDescent="0.25">
      <c r="A163" s="84"/>
      <c r="B163" s="85" t="s">
        <v>266</v>
      </c>
      <c r="C163" s="126" t="s">
        <v>206</v>
      </c>
      <c r="D163" s="126" t="s">
        <v>207</v>
      </c>
      <c r="E163" s="86"/>
      <c r="F163" s="126" t="s">
        <v>208</v>
      </c>
      <c r="G163" s="126" t="s">
        <v>209</v>
      </c>
      <c r="H163" s="63"/>
      <c r="L163" s="63"/>
      <c r="M163" s="63"/>
      <c r="N163" s="94"/>
    </row>
    <row r="164" spans="1:14" x14ac:dyDescent="0.25">
      <c r="A164" s="65" t="s">
        <v>268</v>
      </c>
      <c r="B164" s="63" t="s">
        <v>269</v>
      </c>
      <c r="C164" s="244">
        <f ca="1">+C155-C165</f>
        <v>2225</v>
      </c>
      <c r="D164" s="244">
        <v>0</v>
      </c>
      <c r="E164" s="102"/>
      <c r="F164" s="184">
        <f ca="1">IF($C$167=0,"",IF(C164="[for completion]","",IF(C164="","",C164/$C$167)))</f>
        <v>0.26946832990190139</v>
      </c>
      <c r="G164" s="184">
        <f>IF($D$167=0,"",IF(D164="[for completion]","",IF(D164="","",D164/$D$167)))</f>
        <v>0</v>
      </c>
      <c r="H164" s="63"/>
      <c r="L164" s="63"/>
      <c r="M164" s="63"/>
      <c r="N164" s="94"/>
    </row>
    <row r="165" spans="1:14" x14ac:dyDescent="0.25">
      <c r="A165" s="65" t="s">
        <v>270</v>
      </c>
      <c r="B165" s="63" t="s">
        <v>271</v>
      </c>
      <c r="C165" s="244">
        <f ca="1">SUMIF('Funding and substitute assets'!B5:I16,"Flyt",'Funding and substitute assets'!G5:G16)/1000000</f>
        <v>6032</v>
      </c>
      <c r="D165" s="244">
        <f>D155</f>
        <v>8257</v>
      </c>
      <c r="E165" s="102"/>
      <c r="F165" s="184">
        <f t="shared" ref="F165:F166" ca="1" si="27">IF($C$167=0,"",IF(C165="[for completion]","",IF(C165="","",C165/$C$167)))</f>
        <v>0.73053167009809861</v>
      </c>
      <c r="G165" s="184">
        <f t="shared" ref="G165:G166" si="28">IF($D$167=0,"",IF(D165="[for completion]","",IF(D165="","",D165/$D$167)))</f>
        <v>1</v>
      </c>
      <c r="H165" s="63"/>
      <c r="L165" s="63"/>
      <c r="M165" s="63"/>
      <c r="N165" s="94"/>
    </row>
    <row r="166" spans="1:14" x14ac:dyDescent="0.25">
      <c r="A166" s="65" t="s">
        <v>272</v>
      </c>
      <c r="B166" s="63" t="s">
        <v>144</v>
      </c>
      <c r="C166" s="244"/>
      <c r="D166" s="244"/>
      <c r="E166" s="102"/>
      <c r="F166" s="184" t="str">
        <f t="shared" ca="1" si="27"/>
        <v/>
      </c>
      <c r="G166" s="184" t="str">
        <f t="shared" si="28"/>
        <v/>
      </c>
      <c r="H166" s="63"/>
      <c r="L166" s="63"/>
      <c r="M166" s="63"/>
      <c r="N166" s="94"/>
    </row>
    <row r="167" spans="1:14" x14ac:dyDescent="0.25">
      <c r="A167" s="65" t="s">
        <v>273</v>
      </c>
      <c r="B167" s="103" t="s">
        <v>146</v>
      </c>
      <c r="C167" s="187">
        <f ca="1">SUM(C164:C166)</f>
        <v>8257</v>
      </c>
      <c r="D167" s="187">
        <f>SUM(D164:D166)</f>
        <v>8257</v>
      </c>
      <c r="E167" s="102"/>
      <c r="F167" s="186">
        <f ca="1">SUM(F164:F166)</f>
        <v>1</v>
      </c>
      <c r="G167" s="186">
        <f>SUM(G164:G166)</f>
        <v>1</v>
      </c>
      <c r="H167" s="63"/>
      <c r="L167" s="63"/>
      <c r="M167" s="63"/>
      <c r="N167" s="94"/>
    </row>
    <row r="168" spans="1:14" outlineLevel="1" x14ac:dyDescent="0.25">
      <c r="A168" s="65" t="s">
        <v>274</v>
      </c>
      <c r="B168" s="103"/>
      <c r="C168" s="187"/>
      <c r="D168" s="187"/>
      <c r="E168" s="102"/>
      <c r="F168" s="102"/>
      <c r="G168" s="61"/>
      <c r="H168" s="63"/>
      <c r="L168" s="63"/>
      <c r="M168" s="63"/>
      <c r="N168" s="94"/>
    </row>
    <row r="169" spans="1:14" outlineLevel="1" x14ac:dyDescent="0.25">
      <c r="A169" s="65" t="s">
        <v>275</v>
      </c>
      <c r="B169" s="103"/>
      <c r="C169" s="187"/>
      <c r="D169" s="187"/>
      <c r="E169" s="102"/>
      <c r="F169" s="102"/>
      <c r="G169" s="61"/>
      <c r="H169" s="63"/>
      <c r="L169" s="63"/>
      <c r="M169" s="63"/>
      <c r="N169" s="94"/>
    </row>
    <row r="170" spans="1:14" outlineLevel="1" x14ac:dyDescent="0.25">
      <c r="A170" s="65" t="s">
        <v>276</v>
      </c>
      <c r="B170" s="103"/>
      <c r="C170" s="187"/>
      <c r="D170" s="187"/>
      <c r="E170" s="102"/>
      <c r="F170" s="102"/>
      <c r="G170" s="61"/>
      <c r="H170" s="63"/>
      <c r="L170" s="63"/>
      <c r="M170" s="63"/>
      <c r="N170" s="94"/>
    </row>
    <row r="171" spans="1:14" outlineLevel="1" x14ac:dyDescent="0.25">
      <c r="A171" s="65" t="s">
        <v>277</v>
      </c>
      <c r="B171" s="103"/>
      <c r="C171" s="187"/>
      <c r="D171" s="187"/>
      <c r="E171" s="102"/>
      <c r="F171" s="102"/>
      <c r="G171" s="61"/>
      <c r="H171" s="63"/>
      <c r="L171" s="63"/>
      <c r="M171" s="63"/>
      <c r="N171" s="94"/>
    </row>
    <row r="172" spans="1:14" outlineLevel="1" x14ac:dyDescent="0.25">
      <c r="A172" s="65" t="s">
        <v>278</v>
      </c>
      <c r="B172" s="103"/>
      <c r="C172" s="187"/>
      <c r="D172" s="187"/>
      <c r="E172" s="102"/>
      <c r="F172" s="102"/>
      <c r="G172" s="61"/>
      <c r="H172" s="63"/>
      <c r="L172" s="63"/>
      <c r="M172" s="63"/>
      <c r="N172" s="94"/>
    </row>
    <row r="173" spans="1:14" ht="15" customHeight="1" x14ac:dyDescent="0.25">
      <c r="A173" s="84"/>
      <c r="B173" s="85" t="s">
        <v>279</v>
      </c>
      <c r="C173" s="84" t="s">
        <v>112</v>
      </c>
      <c r="D173" s="84"/>
      <c r="E173" s="86"/>
      <c r="F173" s="87" t="s">
        <v>280</v>
      </c>
      <c r="G173" s="87"/>
      <c r="H173" s="63"/>
      <c r="L173" s="63"/>
      <c r="M173" s="63"/>
      <c r="N173" s="94"/>
    </row>
    <row r="174" spans="1:14" ht="15" customHeight="1" x14ac:dyDescent="0.25">
      <c r="A174" s="65" t="s">
        <v>281</v>
      </c>
      <c r="B174" s="82" t="s">
        <v>282</v>
      </c>
      <c r="C174" s="244">
        <f>'Funding and substitute assets'!C43/1000000</f>
        <v>206.10593059000001</v>
      </c>
      <c r="D174" s="79"/>
      <c r="E174" s="71"/>
      <c r="F174" s="184">
        <f>IF($C$179=0,"",IF(C174="[for completion]","",C174/$C$179))</f>
        <v>0.24417069365445554</v>
      </c>
      <c r="G174" s="90"/>
      <c r="H174" s="63"/>
      <c r="L174" s="63"/>
      <c r="M174" s="63"/>
      <c r="N174" s="94"/>
    </row>
    <row r="175" spans="1:14" ht="30.75" customHeight="1" x14ac:dyDescent="0.25">
      <c r="A175" s="65" t="s">
        <v>9</v>
      </c>
      <c r="B175" s="82" t="s">
        <v>1025</v>
      </c>
      <c r="C175" s="244">
        <f>'Funding and substitute assets'!B53/1000000</f>
        <v>65</v>
      </c>
      <c r="E175" s="92"/>
      <c r="F175" s="184">
        <f>IF($C$179=0,"",IF(C175="[for completion]","",C175/$C$179))</f>
        <v>7.7004553154326624E-2</v>
      </c>
      <c r="G175" s="90"/>
      <c r="H175" s="63"/>
      <c r="L175" s="63"/>
      <c r="M175" s="63"/>
      <c r="N175" s="94"/>
    </row>
    <row r="176" spans="1:14" x14ac:dyDescent="0.25">
      <c r="A176" s="65" t="s">
        <v>283</v>
      </c>
      <c r="B176" s="82" t="s">
        <v>284</v>
      </c>
      <c r="C176" s="244">
        <v>0</v>
      </c>
      <c r="E176" s="92"/>
      <c r="F176" s="184"/>
      <c r="G176" s="90"/>
      <c r="H176" s="63"/>
      <c r="L176" s="63"/>
      <c r="M176" s="63"/>
      <c r="N176" s="94"/>
    </row>
    <row r="177" spans="1:14" x14ac:dyDescent="0.25">
      <c r="A177" s="65" t="s">
        <v>285</v>
      </c>
      <c r="B177" s="82" t="s">
        <v>286</v>
      </c>
      <c r="C177" s="244">
        <f>'Funding and substitute assets'!C46/1000000-SUM('A. HTT General'!C174:C176)</f>
        <v>573</v>
      </c>
      <c r="E177" s="92"/>
      <c r="F177" s="184">
        <f t="shared" ref="F177:F187" si="29">IF($C$179=0,"",IF(C177="[for completion]","",C177/$C$179))</f>
        <v>0.67882475319121782</v>
      </c>
      <c r="G177" s="90"/>
      <c r="H177" s="63"/>
      <c r="L177" s="63"/>
      <c r="M177" s="63"/>
      <c r="N177" s="94"/>
    </row>
    <row r="178" spans="1:14" x14ac:dyDescent="0.25">
      <c r="A178" s="65" t="s">
        <v>287</v>
      </c>
      <c r="B178" s="82" t="s">
        <v>144</v>
      </c>
      <c r="C178" s="244"/>
      <c r="E178" s="92"/>
      <c r="F178" s="184">
        <f t="shared" si="29"/>
        <v>0</v>
      </c>
      <c r="G178" s="90"/>
      <c r="H178" s="63"/>
      <c r="L178" s="63"/>
      <c r="M178" s="63"/>
      <c r="N178" s="94"/>
    </row>
    <row r="179" spans="1:14" x14ac:dyDescent="0.25">
      <c r="A179" s="65" t="s">
        <v>10</v>
      </c>
      <c r="B179" s="98" t="s">
        <v>146</v>
      </c>
      <c r="C179" s="173">
        <f>SUM(C174:C178)</f>
        <v>844.10593059000007</v>
      </c>
      <c r="E179" s="92"/>
      <c r="F179" s="185">
        <f>SUM(F174:F178)</f>
        <v>1</v>
      </c>
      <c r="G179" s="90"/>
      <c r="H179" s="63"/>
      <c r="L179" s="63"/>
      <c r="M179" s="63"/>
      <c r="N179" s="94"/>
    </row>
    <row r="180" spans="1:14" outlineLevel="1" x14ac:dyDescent="0.25">
      <c r="A180" s="65" t="s">
        <v>288</v>
      </c>
      <c r="B180" s="104" t="s">
        <v>289</v>
      </c>
      <c r="C180" s="172"/>
      <c r="E180" s="92"/>
      <c r="F180" s="184">
        <f t="shared" si="29"/>
        <v>0</v>
      </c>
      <c r="G180" s="90"/>
      <c r="H180" s="63"/>
      <c r="L180" s="63"/>
      <c r="M180" s="63"/>
      <c r="N180" s="94"/>
    </row>
    <row r="181" spans="1:14" s="104" customFormat="1" ht="30" outlineLevel="1" x14ac:dyDescent="0.25">
      <c r="A181" s="65" t="s">
        <v>290</v>
      </c>
      <c r="B181" s="104" t="s">
        <v>291</v>
      </c>
      <c r="C181" s="188"/>
      <c r="F181" s="184">
        <f t="shared" si="29"/>
        <v>0</v>
      </c>
    </row>
    <row r="182" spans="1:14" ht="30" outlineLevel="1" x14ac:dyDescent="0.25">
      <c r="A182" s="65" t="s">
        <v>292</v>
      </c>
      <c r="B182" s="104" t="s">
        <v>293</v>
      </c>
      <c r="C182" s="172"/>
      <c r="E182" s="92"/>
      <c r="F182" s="184">
        <f t="shared" si="29"/>
        <v>0</v>
      </c>
      <c r="G182" s="90"/>
      <c r="H182" s="63"/>
      <c r="L182" s="63"/>
      <c r="M182" s="63"/>
      <c r="N182" s="94"/>
    </row>
    <row r="183" spans="1:14" outlineLevel="1" x14ac:dyDescent="0.25">
      <c r="A183" s="65" t="s">
        <v>294</v>
      </c>
      <c r="B183" s="104" t="s">
        <v>295</v>
      </c>
      <c r="C183" s="172"/>
      <c r="E183" s="92"/>
      <c r="F183" s="184">
        <f t="shared" si="29"/>
        <v>0</v>
      </c>
      <c r="G183" s="90"/>
      <c r="H183" s="63"/>
      <c r="L183" s="63"/>
      <c r="M183" s="63"/>
      <c r="N183" s="94"/>
    </row>
    <row r="184" spans="1:14" s="104" customFormat="1" ht="30" outlineLevel="1" x14ac:dyDescent="0.25">
      <c r="A184" s="65" t="s">
        <v>296</v>
      </c>
      <c r="B184" s="104" t="s">
        <v>297</v>
      </c>
      <c r="C184" s="188"/>
      <c r="F184" s="184">
        <f t="shared" si="29"/>
        <v>0</v>
      </c>
    </row>
    <row r="185" spans="1:14" ht="30" outlineLevel="1" x14ac:dyDescent="0.25">
      <c r="A185" s="65" t="s">
        <v>298</v>
      </c>
      <c r="B185" s="104" t="s">
        <v>299</v>
      </c>
      <c r="C185" s="172"/>
      <c r="E185" s="92"/>
      <c r="F185" s="184">
        <f t="shared" si="29"/>
        <v>0</v>
      </c>
      <c r="G185" s="90"/>
      <c r="H185" s="63"/>
      <c r="L185" s="63"/>
      <c r="M185" s="63"/>
      <c r="N185" s="94"/>
    </row>
    <row r="186" spans="1:14" outlineLevel="1" x14ac:dyDescent="0.25">
      <c r="A186" s="65" t="s">
        <v>300</v>
      </c>
      <c r="B186" s="104" t="s">
        <v>301</v>
      </c>
      <c r="C186" s="172"/>
      <c r="E186" s="92"/>
      <c r="F186" s="184">
        <f t="shared" si="29"/>
        <v>0</v>
      </c>
      <c r="G186" s="90"/>
      <c r="H186" s="63"/>
      <c r="L186" s="63"/>
      <c r="M186" s="63"/>
      <c r="N186" s="94"/>
    </row>
    <row r="187" spans="1:14" outlineLevel="1" x14ac:dyDescent="0.25">
      <c r="A187" s="65" t="s">
        <v>302</v>
      </c>
      <c r="B187" s="104" t="s">
        <v>303</v>
      </c>
      <c r="C187" s="172"/>
      <c r="E187" s="92"/>
      <c r="F187" s="184">
        <f t="shared" si="29"/>
        <v>0</v>
      </c>
      <c r="G187" s="90"/>
      <c r="H187" s="63"/>
      <c r="L187" s="63"/>
      <c r="M187" s="63"/>
      <c r="N187" s="94"/>
    </row>
    <row r="188" spans="1:14" outlineLevel="1" x14ac:dyDescent="0.25">
      <c r="A188" s="65" t="s">
        <v>304</v>
      </c>
      <c r="B188" s="104"/>
      <c r="E188" s="92"/>
      <c r="F188" s="90"/>
      <c r="G188" s="90"/>
      <c r="H188" s="63"/>
      <c r="L188" s="63"/>
      <c r="M188" s="63"/>
      <c r="N188" s="94"/>
    </row>
    <row r="189" spans="1:14" outlineLevel="1" x14ac:dyDescent="0.25">
      <c r="A189" s="65" t="s">
        <v>305</v>
      </c>
      <c r="B189" s="104"/>
      <c r="E189" s="92"/>
      <c r="F189" s="90"/>
      <c r="G189" s="90"/>
      <c r="H189" s="63"/>
      <c r="L189" s="63"/>
      <c r="M189" s="63"/>
      <c r="N189" s="94"/>
    </row>
    <row r="190" spans="1:14" outlineLevel="1" x14ac:dyDescent="0.25">
      <c r="A190" s="65" t="s">
        <v>306</v>
      </c>
      <c r="B190" s="104"/>
      <c r="E190" s="92"/>
      <c r="F190" s="90"/>
      <c r="G190" s="90"/>
      <c r="H190" s="63"/>
      <c r="L190" s="63"/>
      <c r="M190" s="63"/>
      <c r="N190" s="94"/>
    </row>
    <row r="191" spans="1:14" outlineLevel="1" x14ac:dyDescent="0.25">
      <c r="A191" s="65" t="s">
        <v>307</v>
      </c>
      <c r="B191" s="93"/>
      <c r="E191" s="92"/>
      <c r="F191" s="90"/>
      <c r="G191" s="90"/>
      <c r="H191" s="63"/>
      <c r="L191" s="63"/>
      <c r="M191" s="63"/>
      <c r="N191" s="94"/>
    </row>
    <row r="192" spans="1:14" ht="15" customHeight="1" x14ac:dyDescent="0.25">
      <c r="A192" s="84"/>
      <c r="B192" s="85" t="s">
        <v>308</v>
      </c>
      <c r="C192" s="84" t="s">
        <v>112</v>
      </c>
      <c r="D192" s="84"/>
      <c r="E192" s="86"/>
      <c r="F192" s="87" t="s">
        <v>280</v>
      </c>
      <c r="G192" s="87"/>
      <c r="H192" s="63"/>
      <c r="L192" s="63"/>
      <c r="M192" s="63"/>
      <c r="N192" s="94"/>
    </row>
    <row r="193" spans="1:14" x14ac:dyDescent="0.25">
      <c r="A193" s="65" t="s">
        <v>309</v>
      </c>
      <c r="B193" s="82" t="s">
        <v>310</v>
      </c>
      <c r="C193" s="244">
        <f>+C177+C174</f>
        <v>779.10593059000007</v>
      </c>
      <c r="E193" s="89"/>
      <c r="F193" s="184">
        <f t="shared" ref="F193:F206" si="30">IF($C$208=0,"",IF(C193="[for completion]","",C193/$C$208))</f>
        <v>0.92299544684567336</v>
      </c>
      <c r="G193" s="90"/>
      <c r="H193" s="63"/>
      <c r="L193" s="63"/>
      <c r="M193" s="63"/>
      <c r="N193" s="94"/>
    </row>
    <row r="194" spans="1:14" x14ac:dyDescent="0.25">
      <c r="A194" s="65" t="s">
        <v>311</v>
      </c>
      <c r="B194" s="82" t="s">
        <v>312</v>
      </c>
      <c r="C194" s="244">
        <f>+C175</f>
        <v>65</v>
      </c>
      <c r="E194" s="92"/>
      <c r="F194" s="184">
        <f t="shared" si="30"/>
        <v>7.7004553154326624E-2</v>
      </c>
      <c r="G194" s="92"/>
      <c r="H194" s="63"/>
      <c r="L194" s="63"/>
      <c r="M194" s="63"/>
      <c r="N194" s="94"/>
    </row>
    <row r="195" spans="1:14" x14ac:dyDescent="0.25">
      <c r="A195" s="65" t="s">
        <v>313</v>
      </c>
      <c r="B195" s="82" t="s">
        <v>314</v>
      </c>
      <c r="C195" s="172"/>
      <c r="E195" s="92"/>
      <c r="F195" s="184">
        <f t="shared" si="30"/>
        <v>0</v>
      </c>
      <c r="G195" s="92"/>
      <c r="H195" s="63"/>
      <c r="L195" s="63"/>
      <c r="M195" s="63"/>
      <c r="N195" s="94"/>
    </row>
    <row r="196" spans="1:14" x14ac:dyDescent="0.25">
      <c r="A196" s="65" t="s">
        <v>315</v>
      </c>
      <c r="B196" s="82" t="s">
        <v>316</v>
      </c>
      <c r="C196" s="172"/>
      <c r="E196" s="92"/>
      <c r="F196" s="184">
        <f t="shared" si="30"/>
        <v>0</v>
      </c>
      <c r="G196" s="92"/>
      <c r="H196" s="63"/>
      <c r="L196" s="63"/>
      <c r="M196" s="63"/>
      <c r="N196" s="94"/>
    </row>
    <row r="197" spans="1:14" x14ac:dyDescent="0.25">
      <c r="A197" s="65" t="s">
        <v>317</v>
      </c>
      <c r="B197" s="82" t="s">
        <v>318</v>
      </c>
      <c r="C197" s="172"/>
      <c r="E197" s="92"/>
      <c r="F197" s="184">
        <f t="shared" si="30"/>
        <v>0</v>
      </c>
      <c r="G197" s="92"/>
      <c r="H197" s="63"/>
      <c r="L197" s="63"/>
      <c r="M197" s="63"/>
      <c r="N197" s="94"/>
    </row>
    <row r="198" spans="1:14" x14ac:dyDescent="0.25">
      <c r="A198" s="65" t="s">
        <v>319</v>
      </c>
      <c r="B198" s="82" t="s">
        <v>320</v>
      </c>
      <c r="C198" s="172"/>
      <c r="E198" s="92"/>
      <c r="F198" s="184">
        <f t="shared" si="30"/>
        <v>0</v>
      </c>
      <c r="G198" s="92"/>
      <c r="H198" s="63"/>
      <c r="L198" s="63"/>
      <c r="M198" s="63"/>
      <c r="N198" s="94"/>
    </row>
    <row r="199" spans="1:14" x14ac:dyDescent="0.25">
      <c r="A199" s="65" t="s">
        <v>321</v>
      </c>
      <c r="B199" s="82" t="s">
        <v>322</v>
      </c>
      <c r="C199" s="172"/>
      <c r="E199" s="92"/>
      <c r="F199" s="184">
        <f t="shared" si="30"/>
        <v>0</v>
      </c>
      <c r="G199" s="92"/>
      <c r="H199" s="63"/>
      <c r="L199" s="63"/>
      <c r="M199" s="63"/>
      <c r="N199" s="94"/>
    </row>
    <row r="200" spans="1:14" x14ac:dyDescent="0.25">
      <c r="A200" s="65" t="s">
        <v>323</v>
      </c>
      <c r="B200" s="82" t="s">
        <v>12</v>
      </c>
      <c r="C200" s="172"/>
      <c r="E200" s="92"/>
      <c r="F200" s="184">
        <f t="shared" si="30"/>
        <v>0</v>
      </c>
      <c r="G200" s="92"/>
      <c r="H200" s="63"/>
      <c r="L200" s="63"/>
      <c r="M200" s="63"/>
      <c r="N200" s="94"/>
    </row>
    <row r="201" spans="1:14" x14ac:dyDescent="0.25">
      <c r="A201" s="65" t="s">
        <v>324</v>
      </c>
      <c r="B201" s="82" t="s">
        <v>325</v>
      </c>
      <c r="C201" s="172"/>
      <c r="E201" s="92"/>
      <c r="F201" s="184">
        <f t="shared" si="30"/>
        <v>0</v>
      </c>
      <c r="G201" s="92"/>
      <c r="H201" s="63"/>
      <c r="L201" s="63"/>
      <c r="M201" s="63"/>
      <c r="N201" s="94"/>
    </row>
    <row r="202" spans="1:14" x14ac:dyDescent="0.25">
      <c r="A202" s="65" t="s">
        <v>326</v>
      </c>
      <c r="B202" s="82" t="s">
        <v>327</v>
      </c>
      <c r="C202" s="172"/>
      <c r="E202" s="92"/>
      <c r="F202" s="184">
        <f t="shared" si="30"/>
        <v>0</v>
      </c>
      <c r="G202" s="92"/>
      <c r="H202" s="63"/>
      <c r="L202" s="63"/>
      <c r="M202" s="63"/>
      <c r="N202" s="94"/>
    </row>
    <row r="203" spans="1:14" x14ac:dyDescent="0.25">
      <c r="A203" s="65" t="s">
        <v>328</v>
      </c>
      <c r="B203" s="82" t="s">
        <v>329</v>
      </c>
      <c r="C203" s="172"/>
      <c r="E203" s="92"/>
      <c r="F203" s="184">
        <f t="shared" si="30"/>
        <v>0</v>
      </c>
      <c r="G203" s="92"/>
      <c r="H203" s="63"/>
      <c r="L203" s="63"/>
      <c r="M203" s="63"/>
      <c r="N203" s="94"/>
    </row>
    <row r="204" spans="1:14" x14ac:dyDescent="0.25">
      <c r="A204" s="65" t="s">
        <v>330</v>
      </c>
      <c r="B204" s="82" t="s">
        <v>331</v>
      </c>
      <c r="C204" s="172"/>
      <c r="E204" s="92"/>
      <c r="F204" s="184">
        <f t="shared" si="30"/>
        <v>0</v>
      </c>
      <c r="G204" s="92"/>
      <c r="H204" s="63"/>
      <c r="L204" s="63"/>
      <c r="M204" s="63"/>
      <c r="N204" s="94"/>
    </row>
    <row r="205" spans="1:14" x14ac:dyDescent="0.25">
      <c r="A205" s="65" t="s">
        <v>332</v>
      </c>
      <c r="B205" s="82" t="s">
        <v>333</v>
      </c>
      <c r="C205" s="172"/>
      <c r="E205" s="92"/>
      <c r="F205" s="184">
        <f t="shared" si="30"/>
        <v>0</v>
      </c>
      <c r="G205" s="92"/>
      <c r="H205" s="63"/>
      <c r="L205" s="63"/>
      <c r="M205" s="63"/>
      <c r="N205" s="94"/>
    </row>
    <row r="206" spans="1:14" x14ac:dyDescent="0.25">
      <c r="A206" s="65" t="s">
        <v>334</v>
      </c>
      <c r="B206" s="82" t="s">
        <v>144</v>
      </c>
      <c r="C206" s="172"/>
      <c r="E206" s="92"/>
      <c r="F206" s="184">
        <f t="shared" si="30"/>
        <v>0</v>
      </c>
      <c r="G206" s="92"/>
      <c r="H206" s="63"/>
      <c r="L206" s="63"/>
      <c r="M206" s="63"/>
      <c r="N206" s="94"/>
    </row>
    <row r="207" spans="1:14" x14ac:dyDescent="0.25">
      <c r="A207" s="65" t="s">
        <v>335</v>
      </c>
      <c r="B207" s="91" t="s">
        <v>336</v>
      </c>
      <c r="C207" s="172">
        <f>+C194</f>
        <v>65</v>
      </c>
      <c r="E207" s="92"/>
      <c r="F207" s="184"/>
      <c r="G207" s="92"/>
      <c r="H207" s="63"/>
      <c r="L207" s="63"/>
      <c r="M207" s="63"/>
      <c r="N207" s="94"/>
    </row>
    <row r="208" spans="1:14" x14ac:dyDescent="0.25">
      <c r="A208" s="65" t="s">
        <v>337</v>
      </c>
      <c r="B208" s="98" t="s">
        <v>146</v>
      </c>
      <c r="C208" s="173">
        <f>SUM(C193:C206)</f>
        <v>844.10593059000007</v>
      </c>
      <c r="D208" s="82"/>
      <c r="E208" s="92"/>
      <c r="F208" s="185">
        <f>SUM(F193:F206)</f>
        <v>1</v>
      </c>
      <c r="G208" s="92"/>
      <c r="H208" s="63"/>
      <c r="L208" s="63"/>
      <c r="M208" s="63"/>
      <c r="N208" s="94"/>
    </row>
    <row r="209" spans="1:14" outlineLevel="1" x14ac:dyDescent="0.25">
      <c r="A209" s="65" t="s">
        <v>338</v>
      </c>
      <c r="B209" s="93" t="s">
        <v>148</v>
      </c>
      <c r="C209" s="172"/>
      <c r="E209" s="92"/>
      <c r="F209" s="184">
        <f>IF($C$208=0,"",IF(C209="[for completion]","",C209/$C$208))</f>
        <v>0</v>
      </c>
      <c r="G209" s="92"/>
      <c r="H209" s="63"/>
      <c r="L209" s="63"/>
      <c r="M209" s="63"/>
      <c r="N209" s="94"/>
    </row>
    <row r="210" spans="1:14" outlineLevel="1" x14ac:dyDescent="0.25">
      <c r="A210" s="65" t="s">
        <v>339</v>
      </c>
      <c r="B210" s="93" t="s">
        <v>148</v>
      </c>
      <c r="C210" s="172"/>
      <c r="E210" s="92"/>
      <c r="F210" s="184">
        <f t="shared" ref="F210:F215" si="31">IF($C$208=0,"",IF(C210="[for completion]","",C210/$C$208))</f>
        <v>0</v>
      </c>
      <c r="G210" s="92"/>
      <c r="H210" s="63"/>
      <c r="L210" s="63"/>
      <c r="M210" s="63"/>
      <c r="N210" s="94"/>
    </row>
    <row r="211" spans="1:14" outlineLevel="1" x14ac:dyDescent="0.25">
      <c r="A211" s="65" t="s">
        <v>340</v>
      </c>
      <c r="B211" s="93" t="s">
        <v>148</v>
      </c>
      <c r="C211" s="172"/>
      <c r="E211" s="92"/>
      <c r="F211" s="184">
        <f t="shared" si="31"/>
        <v>0</v>
      </c>
      <c r="G211" s="92"/>
      <c r="H211" s="63"/>
      <c r="L211" s="63"/>
      <c r="M211" s="63"/>
      <c r="N211" s="94"/>
    </row>
    <row r="212" spans="1:14" outlineLevel="1" x14ac:dyDescent="0.25">
      <c r="A212" s="65" t="s">
        <v>341</v>
      </c>
      <c r="B212" s="93" t="s">
        <v>148</v>
      </c>
      <c r="C212" s="172"/>
      <c r="E212" s="92"/>
      <c r="F212" s="184">
        <f t="shared" si="31"/>
        <v>0</v>
      </c>
      <c r="G212" s="92"/>
      <c r="H212" s="63"/>
      <c r="L212" s="63"/>
      <c r="M212" s="63"/>
      <c r="N212" s="94"/>
    </row>
    <row r="213" spans="1:14" outlineLevel="1" x14ac:dyDescent="0.25">
      <c r="A213" s="65" t="s">
        <v>342</v>
      </c>
      <c r="B213" s="93" t="s">
        <v>148</v>
      </c>
      <c r="C213" s="172"/>
      <c r="E213" s="92"/>
      <c r="F213" s="184">
        <f t="shared" si="31"/>
        <v>0</v>
      </c>
      <c r="G213" s="92"/>
      <c r="H213" s="63"/>
      <c r="L213" s="63"/>
      <c r="M213" s="63"/>
      <c r="N213" s="94"/>
    </row>
    <row r="214" spans="1:14" outlineLevel="1" x14ac:dyDescent="0.25">
      <c r="A214" s="65" t="s">
        <v>343</v>
      </c>
      <c r="B214" s="93" t="s">
        <v>148</v>
      </c>
      <c r="C214" s="172"/>
      <c r="E214" s="92"/>
      <c r="F214" s="184">
        <f t="shared" si="31"/>
        <v>0</v>
      </c>
      <c r="G214" s="92"/>
      <c r="H214" s="63"/>
      <c r="L214" s="63"/>
      <c r="M214" s="63"/>
      <c r="N214" s="94"/>
    </row>
    <row r="215" spans="1:14" outlineLevel="1" x14ac:dyDescent="0.25">
      <c r="A215" s="65" t="s">
        <v>344</v>
      </c>
      <c r="B215" s="93" t="s">
        <v>148</v>
      </c>
      <c r="C215" s="172"/>
      <c r="E215" s="92"/>
      <c r="F215" s="184">
        <f t="shared" si="31"/>
        <v>0</v>
      </c>
      <c r="G215" s="92"/>
      <c r="H215" s="63"/>
      <c r="L215" s="63"/>
      <c r="M215" s="63"/>
      <c r="N215" s="94"/>
    </row>
    <row r="216" spans="1:14" ht="15" customHeight="1" x14ac:dyDescent="0.25">
      <c r="A216" s="84"/>
      <c r="B216" s="85" t="s">
        <v>345</v>
      </c>
      <c r="C216" s="84" t="s">
        <v>112</v>
      </c>
      <c r="D216" s="84"/>
      <c r="E216" s="86"/>
      <c r="F216" s="87" t="s">
        <v>134</v>
      </c>
      <c r="G216" s="87" t="s">
        <v>267</v>
      </c>
      <c r="H216" s="63"/>
      <c r="L216" s="63"/>
      <c r="M216" s="63"/>
      <c r="N216" s="94"/>
    </row>
    <row r="217" spans="1:14" x14ac:dyDescent="0.25">
      <c r="A217" s="65" t="s">
        <v>346</v>
      </c>
      <c r="B217" s="61" t="s">
        <v>347</v>
      </c>
      <c r="C217" s="244">
        <f>+C174</f>
        <v>206.10593059000001</v>
      </c>
      <c r="E217" s="102"/>
      <c r="F217" s="184">
        <f>IF($C$38=0,"",IF(C217="[for completion]","",IF(C217="","",C217/$C$38)))</f>
        <v>2.0399391424050835E-2</v>
      </c>
      <c r="G217" s="184">
        <f>IF($C$39=0,"",IF(C217="[for completion]","",IF(C217="","",C217/$C$39)))</f>
        <v>2.4961357707399785E-2</v>
      </c>
      <c r="H217" s="63"/>
      <c r="L217" s="63"/>
      <c r="M217" s="63"/>
      <c r="N217" s="94"/>
    </row>
    <row r="218" spans="1:14" x14ac:dyDescent="0.25">
      <c r="A218" s="65" t="s">
        <v>348</v>
      </c>
      <c r="B218" s="61" t="s">
        <v>349</v>
      </c>
      <c r="C218" s="244">
        <f>SUM(C193:C194)</f>
        <v>844.10593059000007</v>
      </c>
      <c r="E218" s="102"/>
      <c r="F218" s="184">
        <f t="shared" ref="F218:F219" si="32">IF($C$38=0,"",IF(C218="[for completion]","",IF(C218="","",C218/$C$38)))</f>
        <v>8.3545617693659674E-2</v>
      </c>
      <c r="G218" s="184">
        <f t="shared" ref="G218:G219" si="33">IF($C$39=0,"",IF(C218="[for completion]","",IF(C218="","",C218/$C$39)))</f>
        <v>0.10222913050623714</v>
      </c>
      <c r="H218" s="63"/>
      <c r="L218" s="63"/>
      <c r="M218" s="63"/>
      <c r="N218" s="94"/>
    </row>
    <row r="219" spans="1:14" x14ac:dyDescent="0.25">
      <c r="A219" s="65" t="s">
        <v>350</v>
      </c>
      <c r="B219" s="61" t="s">
        <v>144</v>
      </c>
      <c r="C219" s="172"/>
      <c r="E219" s="102"/>
      <c r="F219" s="184" t="str">
        <f t="shared" si="32"/>
        <v/>
      </c>
      <c r="G219" s="184" t="str">
        <f t="shared" si="33"/>
        <v/>
      </c>
      <c r="H219" s="63"/>
      <c r="L219" s="63"/>
      <c r="M219" s="63"/>
      <c r="N219" s="94"/>
    </row>
    <row r="220" spans="1:14" x14ac:dyDescent="0.25">
      <c r="A220" s="65" t="s">
        <v>351</v>
      </c>
      <c r="B220" s="98" t="s">
        <v>146</v>
      </c>
      <c r="C220" s="172">
        <f>SUM(C217:C219)</f>
        <v>1050.2118611800001</v>
      </c>
      <c r="E220" s="102"/>
      <c r="F220" s="169">
        <f>SUM(F217:F219)</f>
        <v>0.10394500911771051</v>
      </c>
      <c r="G220" s="169">
        <f>SUM(G217:G219)</f>
        <v>0.12719048821363693</v>
      </c>
      <c r="H220" s="63"/>
      <c r="L220" s="63"/>
      <c r="M220" s="63"/>
      <c r="N220" s="94"/>
    </row>
    <row r="221" spans="1:14" outlineLevel="1" x14ac:dyDescent="0.25">
      <c r="A221" s="65" t="s">
        <v>352</v>
      </c>
      <c r="B221" s="93" t="s">
        <v>148</v>
      </c>
      <c r="C221" s="172"/>
      <c r="E221" s="102"/>
      <c r="F221" s="184" t="str">
        <f t="shared" ref="F221:F227" si="34">IF($C$38=0,"",IF(C221="[for completion]","",IF(C221="","",C221/$C$38)))</f>
        <v/>
      </c>
      <c r="G221" s="184" t="str">
        <f t="shared" ref="G221:G227" si="35">IF($C$39=0,"",IF(C221="[for completion]","",IF(C221="","",C221/$C$39)))</f>
        <v/>
      </c>
      <c r="H221" s="63"/>
      <c r="L221" s="63"/>
      <c r="M221" s="63"/>
      <c r="N221" s="94"/>
    </row>
    <row r="222" spans="1:14" outlineLevel="1" x14ac:dyDescent="0.25">
      <c r="A222" s="65" t="s">
        <v>353</v>
      </c>
      <c r="B222" s="93" t="s">
        <v>148</v>
      </c>
      <c r="C222" s="172"/>
      <c r="E222" s="102"/>
      <c r="F222" s="184" t="str">
        <f t="shared" si="34"/>
        <v/>
      </c>
      <c r="G222" s="184" t="str">
        <f t="shared" si="35"/>
        <v/>
      </c>
      <c r="H222" s="63"/>
      <c r="L222" s="63"/>
      <c r="M222" s="63"/>
      <c r="N222" s="94"/>
    </row>
    <row r="223" spans="1:14" outlineLevel="1" x14ac:dyDescent="0.25">
      <c r="A223" s="65" t="s">
        <v>354</v>
      </c>
      <c r="B223" s="93" t="s">
        <v>148</v>
      </c>
      <c r="C223" s="172"/>
      <c r="E223" s="102"/>
      <c r="F223" s="184" t="str">
        <f t="shared" si="34"/>
        <v/>
      </c>
      <c r="G223" s="184" t="str">
        <f t="shared" si="35"/>
        <v/>
      </c>
      <c r="H223" s="63"/>
      <c r="L223" s="63"/>
      <c r="M223" s="63"/>
      <c r="N223" s="94"/>
    </row>
    <row r="224" spans="1:14" outlineLevel="1" x14ac:dyDescent="0.25">
      <c r="A224" s="65" t="s">
        <v>355</v>
      </c>
      <c r="B224" s="93" t="s">
        <v>148</v>
      </c>
      <c r="C224" s="172"/>
      <c r="E224" s="102"/>
      <c r="F224" s="184" t="str">
        <f t="shared" si="34"/>
        <v/>
      </c>
      <c r="G224" s="184" t="str">
        <f t="shared" si="35"/>
        <v/>
      </c>
      <c r="H224" s="63"/>
      <c r="L224" s="63"/>
      <c r="M224" s="63"/>
      <c r="N224" s="94"/>
    </row>
    <row r="225" spans="1:14" outlineLevel="1" x14ac:dyDescent="0.25">
      <c r="A225" s="65" t="s">
        <v>356</v>
      </c>
      <c r="B225" s="93" t="s">
        <v>148</v>
      </c>
      <c r="C225" s="172"/>
      <c r="E225" s="102"/>
      <c r="F225" s="184" t="str">
        <f t="shared" si="34"/>
        <v/>
      </c>
      <c r="G225" s="184" t="str">
        <f t="shared" si="35"/>
        <v/>
      </c>
      <c r="H225" s="63"/>
      <c r="L225" s="63"/>
      <c r="M225" s="63"/>
    </row>
    <row r="226" spans="1:14" outlineLevel="1" x14ac:dyDescent="0.25">
      <c r="A226" s="65" t="s">
        <v>357</v>
      </c>
      <c r="B226" s="93" t="s">
        <v>148</v>
      </c>
      <c r="C226" s="172"/>
      <c r="E226" s="82"/>
      <c r="F226" s="184" t="str">
        <f t="shared" si="34"/>
        <v/>
      </c>
      <c r="G226" s="184" t="str">
        <f t="shared" si="35"/>
        <v/>
      </c>
      <c r="H226" s="63"/>
      <c r="L226" s="63"/>
      <c r="M226" s="63"/>
    </row>
    <row r="227" spans="1:14" outlineLevel="1" x14ac:dyDescent="0.25">
      <c r="A227" s="65" t="s">
        <v>358</v>
      </c>
      <c r="B227" s="93" t="s">
        <v>148</v>
      </c>
      <c r="C227" s="172"/>
      <c r="E227" s="102"/>
      <c r="F227" s="184" t="str">
        <f t="shared" si="34"/>
        <v/>
      </c>
      <c r="G227" s="184" t="str">
        <f t="shared" si="35"/>
        <v/>
      </c>
      <c r="H227" s="63"/>
      <c r="L227" s="63"/>
      <c r="M227" s="63"/>
    </row>
    <row r="228" spans="1:14" ht="15" customHeight="1" x14ac:dyDescent="0.25">
      <c r="A228" s="84"/>
      <c r="B228" s="85" t="s">
        <v>359</v>
      </c>
      <c r="C228" s="84"/>
      <c r="D228" s="84"/>
      <c r="E228" s="86"/>
      <c r="F228" s="87"/>
      <c r="G228" s="87"/>
      <c r="H228" s="63"/>
      <c r="L228" s="63"/>
      <c r="M228" s="63"/>
    </row>
    <row r="229" spans="1:14" x14ac:dyDescent="0.25">
      <c r="A229" s="65" t="s">
        <v>360</v>
      </c>
      <c r="B229" s="82" t="s">
        <v>361</v>
      </c>
      <c r="C229" s="524" t="s">
        <v>2095</v>
      </c>
      <c r="H229" s="63"/>
      <c r="L229" s="63"/>
      <c r="M229" s="63"/>
    </row>
    <row r="230" spans="1:14" ht="15" customHeight="1" x14ac:dyDescent="0.25">
      <c r="A230" s="84"/>
      <c r="B230" s="85" t="s">
        <v>362</v>
      </c>
      <c r="C230" s="84"/>
      <c r="D230" s="84"/>
      <c r="E230" s="86"/>
      <c r="F230" s="87"/>
      <c r="G230" s="87"/>
      <c r="H230" s="63"/>
      <c r="L230" s="63"/>
      <c r="M230" s="63"/>
    </row>
    <row r="231" spans="1:14" x14ac:dyDescent="0.25">
      <c r="A231" s="65" t="s">
        <v>11</v>
      </c>
      <c r="B231" s="65" t="s">
        <v>1028</v>
      </c>
      <c r="C231" s="244" t="s">
        <v>854</v>
      </c>
      <c r="E231" s="82"/>
      <c r="H231" s="63"/>
      <c r="L231" s="63"/>
      <c r="M231" s="63"/>
    </row>
    <row r="232" spans="1:14" x14ac:dyDescent="0.25">
      <c r="A232" s="65" t="s">
        <v>363</v>
      </c>
      <c r="B232" s="105" t="s">
        <v>364</v>
      </c>
      <c r="C232" s="244" t="s">
        <v>2128</v>
      </c>
      <c r="E232" s="82"/>
      <c r="H232" s="63"/>
      <c r="L232" s="63"/>
      <c r="M232" s="63"/>
    </row>
    <row r="233" spans="1:14" x14ac:dyDescent="0.25">
      <c r="A233" s="65" t="s">
        <v>365</v>
      </c>
      <c r="B233" s="105" t="s">
        <v>366</v>
      </c>
      <c r="C233" s="244" t="s">
        <v>854</v>
      </c>
      <c r="E233" s="82"/>
      <c r="H233" s="63"/>
      <c r="L233" s="63"/>
      <c r="M233" s="63"/>
    </row>
    <row r="234" spans="1:14" outlineLevel="1" x14ac:dyDescent="0.25">
      <c r="A234" s="65" t="s">
        <v>367</v>
      </c>
      <c r="B234" s="80" t="s">
        <v>368</v>
      </c>
      <c r="C234" s="244" t="s">
        <v>854</v>
      </c>
      <c r="D234" s="82"/>
      <c r="E234" s="82"/>
      <c r="H234" s="63"/>
      <c r="L234" s="63"/>
      <c r="M234" s="63"/>
    </row>
    <row r="235" spans="1:14" outlineLevel="1" x14ac:dyDescent="0.25">
      <c r="A235" s="65" t="s">
        <v>369</v>
      </c>
      <c r="B235" s="80" t="s">
        <v>370</v>
      </c>
      <c r="C235" s="244" t="s">
        <v>854</v>
      </c>
      <c r="D235" s="82"/>
      <c r="E235" s="82"/>
      <c r="H235" s="63"/>
      <c r="L235" s="63"/>
      <c r="M235" s="63"/>
    </row>
    <row r="236" spans="1:14" outlineLevel="1" x14ac:dyDescent="0.25">
      <c r="A236" s="65" t="s">
        <v>371</v>
      </c>
      <c r="B236" s="80" t="s">
        <v>372</v>
      </c>
      <c r="C236" s="244" t="s">
        <v>854</v>
      </c>
      <c r="D236" s="82"/>
      <c r="E236" s="82"/>
      <c r="H236" s="63"/>
      <c r="L236" s="63"/>
      <c r="M236" s="63"/>
    </row>
    <row r="237" spans="1:14" outlineLevel="1" x14ac:dyDescent="0.25">
      <c r="A237" s="65" t="s">
        <v>373</v>
      </c>
      <c r="C237" s="82"/>
      <c r="D237" s="82"/>
      <c r="E237" s="82"/>
      <c r="H237" s="63"/>
      <c r="L237" s="63"/>
      <c r="M237" s="63"/>
    </row>
    <row r="238" spans="1:14" outlineLevel="1" x14ac:dyDescent="0.25">
      <c r="A238" s="65" t="s">
        <v>374</v>
      </c>
      <c r="C238" s="82"/>
      <c r="D238" s="82"/>
      <c r="E238" s="82"/>
      <c r="H238" s="63"/>
      <c r="L238" s="63"/>
      <c r="M238" s="63"/>
    </row>
    <row r="239" spans="1:14" outlineLevel="1" x14ac:dyDescent="0.25">
      <c r="A239" s="84"/>
      <c r="B239" s="85" t="s">
        <v>2071</v>
      </c>
      <c r="C239" s="84"/>
      <c r="D239" s="84"/>
      <c r="E239" s="86"/>
      <c r="F239" s="87"/>
      <c r="G239" s="87"/>
      <c r="H239" s="63"/>
      <c r="K239" s="106"/>
      <c r="L239" s="106"/>
      <c r="M239" s="106"/>
      <c r="N239" s="106"/>
    </row>
    <row r="240" spans="1:14" ht="30" outlineLevel="1" x14ac:dyDescent="0.25">
      <c r="A240" s="65" t="s">
        <v>1117</v>
      </c>
      <c r="B240" s="65" t="s">
        <v>1985</v>
      </c>
      <c r="C240" s="65" t="s">
        <v>2100</v>
      </c>
      <c r="D240" s="217"/>
      <c r="E240"/>
      <c r="F240"/>
      <c r="G240"/>
      <c r="H240" s="63"/>
      <c r="K240" s="106"/>
      <c r="L240" s="106"/>
      <c r="M240" s="106"/>
      <c r="N240" s="106"/>
    </row>
    <row r="241" spans="1:14" ht="30" outlineLevel="1" x14ac:dyDescent="0.25">
      <c r="A241" s="65" t="s">
        <v>1119</v>
      </c>
      <c r="B241" s="65" t="s">
        <v>2038</v>
      </c>
      <c r="C241" s="228">
        <v>2</v>
      </c>
      <c r="D241" s="217"/>
      <c r="E241"/>
      <c r="F241"/>
      <c r="G241"/>
      <c r="H241" s="63"/>
      <c r="K241" s="106"/>
      <c r="L241" s="106"/>
      <c r="M241" s="106"/>
      <c r="N241" s="106"/>
    </row>
    <row r="242" spans="1:14" outlineLevel="1" x14ac:dyDescent="0.25">
      <c r="A242" s="65" t="s">
        <v>1983</v>
      </c>
      <c r="B242" s="65" t="s">
        <v>1121</v>
      </c>
      <c r="C242" s="65" t="s">
        <v>1122</v>
      </c>
      <c r="D242" s="217"/>
      <c r="E242"/>
      <c r="F242"/>
      <c r="G242"/>
      <c r="H242" s="63"/>
      <c r="K242" s="106"/>
      <c r="L242" s="106"/>
      <c r="M242" s="106"/>
      <c r="N242" s="106"/>
    </row>
    <row r="243" spans="1:14" outlineLevel="1" x14ac:dyDescent="0.25">
      <c r="A243" s="228" t="s">
        <v>1984</v>
      </c>
      <c r="B243" s="65" t="s">
        <v>1118</v>
      </c>
      <c r="C243" s="110" t="s">
        <v>2394</v>
      </c>
      <c r="D243" s="217"/>
      <c r="E243"/>
      <c r="F243"/>
      <c r="G243"/>
      <c r="H243" s="63"/>
      <c r="K243" s="106"/>
      <c r="L243" s="106"/>
      <c r="M243" s="106"/>
      <c r="N243" s="106"/>
    </row>
    <row r="244" spans="1:14" outlineLevel="1" x14ac:dyDescent="0.25">
      <c r="A244" s="65" t="s">
        <v>1123</v>
      </c>
      <c r="D244" s="217"/>
      <c r="E244"/>
      <c r="F244"/>
      <c r="G244"/>
      <c r="H244" s="63"/>
      <c r="K244" s="106"/>
      <c r="L244" s="106"/>
      <c r="M244" s="106"/>
      <c r="N244" s="106"/>
    </row>
    <row r="245" spans="1:14" outlineLevel="1" x14ac:dyDescent="0.25">
      <c r="A245" s="228" t="s">
        <v>1124</v>
      </c>
      <c r="D245" s="217"/>
      <c r="E245"/>
      <c r="F245"/>
      <c r="G245"/>
      <c r="H245" s="63"/>
      <c r="K245" s="106"/>
      <c r="L245" s="106"/>
      <c r="M245" s="106"/>
      <c r="N245" s="106"/>
    </row>
    <row r="246" spans="1:14" outlineLevel="1" x14ac:dyDescent="0.25">
      <c r="A246" s="228" t="s">
        <v>1120</v>
      </c>
      <c r="D246" s="217"/>
      <c r="E246"/>
      <c r="F246"/>
      <c r="G246"/>
      <c r="H246" s="63"/>
      <c r="K246" s="106"/>
      <c r="L246" s="106"/>
      <c r="M246" s="106"/>
      <c r="N246" s="106"/>
    </row>
    <row r="247" spans="1:14" outlineLevel="1" x14ac:dyDescent="0.25">
      <c r="A247" s="228" t="s">
        <v>1125</v>
      </c>
      <c r="D247" s="217"/>
      <c r="E247"/>
      <c r="F247"/>
      <c r="G247"/>
      <c r="H247" s="63"/>
      <c r="K247" s="106"/>
      <c r="L247" s="106"/>
      <c r="M247" s="106"/>
      <c r="N247" s="106"/>
    </row>
    <row r="248" spans="1:14" outlineLevel="1" x14ac:dyDescent="0.25">
      <c r="A248" s="228" t="s">
        <v>1126</v>
      </c>
      <c r="D248" s="217"/>
      <c r="E248"/>
      <c r="F248"/>
      <c r="G248"/>
      <c r="H248" s="63"/>
      <c r="K248" s="106"/>
      <c r="L248" s="106"/>
      <c r="M248" s="106"/>
      <c r="N248" s="106"/>
    </row>
    <row r="249" spans="1:14" outlineLevel="1" x14ac:dyDescent="0.25">
      <c r="A249" s="228" t="s">
        <v>1127</v>
      </c>
      <c r="D249" s="217"/>
      <c r="E249"/>
      <c r="F249"/>
      <c r="G249"/>
      <c r="H249" s="63"/>
      <c r="K249" s="106"/>
      <c r="L249" s="106"/>
      <c r="M249" s="106"/>
      <c r="N249" s="106"/>
    </row>
    <row r="250" spans="1:14" outlineLevel="1" x14ac:dyDescent="0.25">
      <c r="A250" s="228" t="s">
        <v>1128</v>
      </c>
      <c r="D250" s="217"/>
      <c r="E250"/>
      <c r="F250"/>
      <c r="G250"/>
      <c r="H250" s="63"/>
      <c r="K250" s="106"/>
      <c r="L250" s="106"/>
      <c r="M250" s="106"/>
      <c r="N250" s="106"/>
    </row>
    <row r="251" spans="1:14" outlineLevel="1" x14ac:dyDescent="0.25">
      <c r="A251" s="228" t="s">
        <v>1129</v>
      </c>
      <c r="D251" s="217"/>
      <c r="E251"/>
      <c r="F251"/>
      <c r="G251"/>
      <c r="H251" s="63"/>
      <c r="K251" s="106"/>
      <c r="L251" s="106"/>
      <c r="M251" s="106"/>
      <c r="N251" s="106"/>
    </row>
    <row r="252" spans="1:14" outlineLevel="1" x14ac:dyDescent="0.25">
      <c r="A252" s="228" t="s">
        <v>1130</v>
      </c>
      <c r="D252" s="217"/>
      <c r="E252"/>
      <c r="F252"/>
      <c r="G252"/>
      <c r="H252" s="63"/>
      <c r="K252" s="106"/>
      <c r="L252" s="106"/>
      <c r="M252" s="106"/>
      <c r="N252" s="106"/>
    </row>
    <row r="253" spans="1:14" outlineLevel="1" x14ac:dyDescent="0.25">
      <c r="A253" s="228" t="s">
        <v>1131</v>
      </c>
      <c r="D253" s="217"/>
      <c r="E253"/>
      <c r="F253"/>
      <c r="G253"/>
      <c r="H253" s="63"/>
      <c r="K253" s="106"/>
      <c r="L253" s="106"/>
      <c r="M253" s="106"/>
      <c r="N253" s="106"/>
    </row>
    <row r="254" spans="1:14" outlineLevel="1" x14ac:dyDescent="0.25">
      <c r="A254" s="228" t="s">
        <v>1132</v>
      </c>
      <c r="D254" s="217"/>
      <c r="E254"/>
      <c r="F254"/>
      <c r="G254"/>
      <c r="H254" s="63"/>
      <c r="K254" s="106"/>
      <c r="L254" s="106"/>
      <c r="M254" s="106"/>
      <c r="N254" s="106"/>
    </row>
    <row r="255" spans="1:14" outlineLevel="1" x14ac:dyDescent="0.25">
      <c r="A255" s="228" t="s">
        <v>1133</v>
      </c>
      <c r="D255" s="217"/>
      <c r="E255"/>
      <c r="F255"/>
      <c r="G255"/>
      <c r="H255" s="63"/>
      <c r="K255" s="106"/>
      <c r="L255" s="106"/>
      <c r="M255" s="106"/>
      <c r="N255" s="106"/>
    </row>
    <row r="256" spans="1:14" outlineLevel="1" x14ac:dyDescent="0.25">
      <c r="A256" s="228" t="s">
        <v>1134</v>
      </c>
      <c r="D256" s="217"/>
      <c r="E256"/>
      <c r="F256"/>
      <c r="G256"/>
      <c r="H256" s="63"/>
      <c r="K256" s="106"/>
      <c r="L256" s="106"/>
      <c r="M256" s="106"/>
      <c r="N256" s="106"/>
    </row>
    <row r="257" spans="1:14" outlineLevel="1" x14ac:dyDescent="0.25">
      <c r="A257" s="228" t="s">
        <v>1135</v>
      </c>
      <c r="D257" s="217"/>
      <c r="E257"/>
      <c r="F257"/>
      <c r="G257"/>
      <c r="H257" s="63"/>
      <c r="K257" s="106"/>
      <c r="L257" s="106"/>
      <c r="M257" s="106"/>
      <c r="N257" s="106"/>
    </row>
    <row r="258" spans="1:14" outlineLevel="1" x14ac:dyDescent="0.25">
      <c r="A258" s="228" t="s">
        <v>1136</v>
      </c>
      <c r="D258" s="217"/>
      <c r="E258"/>
      <c r="F258"/>
      <c r="G258"/>
      <c r="H258" s="63"/>
      <c r="K258" s="106"/>
      <c r="L258" s="106"/>
      <c r="M258" s="106"/>
      <c r="N258" s="106"/>
    </row>
    <row r="259" spans="1:14" outlineLevel="1" x14ac:dyDescent="0.25">
      <c r="A259" s="228" t="s">
        <v>1137</v>
      </c>
      <c r="D259" s="217"/>
      <c r="E259"/>
      <c r="F259"/>
      <c r="G259"/>
      <c r="H259" s="63"/>
      <c r="K259" s="106"/>
      <c r="L259" s="106"/>
      <c r="M259" s="106"/>
      <c r="N259" s="106"/>
    </row>
    <row r="260" spans="1:14" outlineLevel="1" x14ac:dyDescent="0.25">
      <c r="A260" s="228" t="s">
        <v>1138</v>
      </c>
      <c r="D260" s="217"/>
      <c r="E260"/>
      <c r="F260"/>
      <c r="G260"/>
      <c r="H260" s="63"/>
      <c r="K260" s="106"/>
      <c r="L260" s="106"/>
      <c r="M260" s="106"/>
      <c r="N260" s="106"/>
    </row>
    <row r="261" spans="1:14" outlineLevel="1" x14ac:dyDescent="0.25">
      <c r="A261" s="228" t="s">
        <v>1139</v>
      </c>
      <c r="D261" s="217"/>
      <c r="E261"/>
      <c r="F261"/>
      <c r="G261"/>
      <c r="H261" s="63"/>
      <c r="K261" s="106"/>
      <c r="L261" s="106"/>
      <c r="M261" s="106"/>
      <c r="N261" s="106"/>
    </row>
    <row r="262" spans="1:14" outlineLevel="1" x14ac:dyDescent="0.25">
      <c r="A262" s="228" t="s">
        <v>1140</v>
      </c>
      <c r="D262" s="217"/>
      <c r="E262"/>
      <c r="F262"/>
      <c r="G262"/>
      <c r="H262" s="63"/>
      <c r="K262" s="106"/>
      <c r="L262" s="106"/>
      <c r="M262" s="106"/>
      <c r="N262" s="106"/>
    </row>
    <row r="263" spans="1:14" outlineLevel="1" x14ac:dyDescent="0.25">
      <c r="A263" s="228" t="s">
        <v>1141</v>
      </c>
      <c r="D263" s="217"/>
      <c r="E263"/>
      <c r="F263"/>
      <c r="G263"/>
      <c r="H263" s="63"/>
      <c r="K263" s="106"/>
      <c r="L263" s="106"/>
      <c r="M263" s="106"/>
      <c r="N263" s="106"/>
    </row>
    <row r="264" spans="1:14" outlineLevel="1" x14ac:dyDescent="0.25">
      <c r="A264" s="228" t="s">
        <v>1142</v>
      </c>
      <c r="D264" s="217"/>
      <c r="E264"/>
      <c r="F264"/>
      <c r="G264"/>
      <c r="H264" s="63"/>
      <c r="K264" s="106"/>
      <c r="L264" s="106"/>
      <c r="M264" s="106"/>
      <c r="N264" s="106"/>
    </row>
    <row r="265" spans="1:14" outlineLevel="1" x14ac:dyDescent="0.25">
      <c r="A265" s="228" t="s">
        <v>1143</v>
      </c>
      <c r="D265" s="217"/>
      <c r="E265"/>
      <c r="F265"/>
      <c r="G265"/>
      <c r="H265" s="63"/>
      <c r="K265" s="106"/>
      <c r="L265" s="106"/>
      <c r="M265" s="106"/>
      <c r="N265" s="106"/>
    </row>
    <row r="266" spans="1:14" outlineLevel="1" x14ac:dyDescent="0.25">
      <c r="A266" s="228" t="s">
        <v>1144</v>
      </c>
      <c r="D266" s="217"/>
      <c r="E266"/>
      <c r="F266"/>
      <c r="G266"/>
      <c r="H266" s="63"/>
      <c r="K266" s="106"/>
      <c r="L266" s="106"/>
      <c r="M266" s="106"/>
      <c r="N266" s="106"/>
    </row>
    <row r="267" spans="1:14" outlineLevel="1" x14ac:dyDescent="0.25">
      <c r="A267" s="228" t="s">
        <v>1145</v>
      </c>
      <c r="D267" s="217"/>
      <c r="E267"/>
      <c r="F267"/>
      <c r="G267"/>
      <c r="H267" s="63"/>
      <c r="K267" s="106"/>
      <c r="L267" s="106"/>
      <c r="M267" s="106"/>
      <c r="N267" s="106"/>
    </row>
    <row r="268" spans="1:14" outlineLevel="1" x14ac:dyDescent="0.25">
      <c r="A268" s="228" t="s">
        <v>1146</v>
      </c>
      <c r="D268" s="217"/>
      <c r="E268"/>
      <c r="F268"/>
      <c r="G268"/>
      <c r="H268" s="63"/>
      <c r="K268" s="106"/>
      <c r="L268" s="106"/>
      <c r="M268" s="106"/>
      <c r="N268" s="106"/>
    </row>
    <row r="269" spans="1:14" outlineLevel="1" x14ac:dyDescent="0.25">
      <c r="A269" s="228" t="s">
        <v>1147</v>
      </c>
      <c r="D269" s="217"/>
      <c r="E269"/>
      <c r="F269"/>
      <c r="G269"/>
      <c r="H269" s="63"/>
      <c r="K269" s="106"/>
      <c r="L269" s="106"/>
      <c r="M269" s="106"/>
      <c r="N269" s="106"/>
    </row>
    <row r="270" spans="1:14" outlineLevel="1" x14ac:dyDescent="0.25">
      <c r="A270" s="228" t="s">
        <v>1148</v>
      </c>
      <c r="D270" s="217"/>
      <c r="E270"/>
      <c r="F270"/>
      <c r="G270"/>
      <c r="H270" s="63"/>
      <c r="K270" s="106"/>
      <c r="L270" s="106"/>
      <c r="M270" s="106"/>
      <c r="N270" s="106"/>
    </row>
    <row r="271" spans="1:14" outlineLevel="1" x14ac:dyDescent="0.25">
      <c r="A271" s="228" t="s">
        <v>1149</v>
      </c>
      <c r="D271" s="217"/>
      <c r="E271"/>
      <c r="F271"/>
      <c r="G271"/>
      <c r="H271" s="63"/>
      <c r="K271" s="106"/>
      <c r="L271" s="106"/>
      <c r="M271" s="106"/>
      <c r="N271" s="106"/>
    </row>
    <row r="272" spans="1:14" outlineLevel="1" x14ac:dyDescent="0.25">
      <c r="A272" s="228" t="s">
        <v>1150</v>
      </c>
      <c r="D272" s="217"/>
      <c r="E272"/>
      <c r="F272"/>
      <c r="G272"/>
      <c r="H272" s="63"/>
      <c r="K272" s="106"/>
      <c r="L272" s="106"/>
      <c r="M272" s="106"/>
      <c r="N272" s="106"/>
    </row>
    <row r="273" spans="1:14" outlineLevel="1" x14ac:dyDescent="0.25">
      <c r="A273" s="228" t="s">
        <v>1151</v>
      </c>
      <c r="D273" s="217"/>
      <c r="E273"/>
      <c r="F273"/>
      <c r="G273"/>
      <c r="H273" s="63"/>
      <c r="K273" s="106"/>
      <c r="L273" s="106"/>
      <c r="M273" s="106"/>
      <c r="N273" s="106"/>
    </row>
    <row r="274" spans="1:14" outlineLevel="1" x14ac:dyDescent="0.25">
      <c r="A274" s="228" t="s">
        <v>1152</v>
      </c>
      <c r="D274" s="217"/>
      <c r="E274"/>
      <c r="F274"/>
      <c r="G274"/>
      <c r="H274" s="63"/>
      <c r="K274" s="106"/>
      <c r="L274" s="106"/>
      <c r="M274" s="106"/>
      <c r="N274" s="106"/>
    </row>
    <row r="275" spans="1:14" outlineLevel="1" x14ac:dyDescent="0.25">
      <c r="A275" s="228" t="s">
        <v>1153</v>
      </c>
      <c r="D275" s="217"/>
      <c r="E275"/>
      <c r="F275"/>
      <c r="G275"/>
      <c r="H275" s="63"/>
      <c r="K275" s="106"/>
      <c r="L275" s="106"/>
      <c r="M275" s="106"/>
      <c r="N275" s="106"/>
    </row>
    <row r="276" spans="1:14" outlineLevel="1" x14ac:dyDescent="0.25">
      <c r="A276" s="228" t="s">
        <v>1154</v>
      </c>
      <c r="D276" s="217"/>
      <c r="E276"/>
      <c r="F276"/>
      <c r="G276"/>
      <c r="H276" s="63"/>
      <c r="K276" s="106"/>
      <c r="L276" s="106"/>
      <c r="M276" s="106"/>
      <c r="N276" s="106"/>
    </row>
    <row r="277" spans="1:14" outlineLevel="1" x14ac:dyDescent="0.25">
      <c r="A277" s="228" t="s">
        <v>1155</v>
      </c>
      <c r="D277" s="217"/>
      <c r="E277"/>
      <c r="F277"/>
      <c r="G277"/>
      <c r="H277" s="63"/>
      <c r="K277" s="106"/>
      <c r="L277" s="106"/>
      <c r="M277" s="106"/>
      <c r="N277" s="106"/>
    </row>
    <row r="278" spans="1:14" outlineLevel="1" x14ac:dyDescent="0.25">
      <c r="A278" s="228" t="s">
        <v>1156</v>
      </c>
      <c r="D278" s="217"/>
      <c r="E278"/>
      <c r="F278"/>
      <c r="G278"/>
      <c r="H278" s="63"/>
      <c r="K278" s="106"/>
      <c r="L278" s="106"/>
      <c r="M278" s="106"/>
      <c r="N278" s="106"/>
    </row>
    <row r="279" spans="1:14" outlineLevel="1" x14ac:dyDescent="0.25">
      <c r="A279" s="228" t="s">
        <v>1157</v>
      </c>
      <c r="D279" s="217"/>
      <c r="E279"/>
      <c r="F279"/>
      <c r="G279"/>
      <c r="H279" s="63"/>
      <c r="K279" s="106"/>
      <c r="L279" s="106"/>
      <c r="M279" s="106"/>
      <c r="N279" s="106"/>
    </row>
    <row r="280" spans="1:14" outlineLevel="1" x14ac:dyDescent="0.25">
      <c r="A280" s="228" t="s">
        <v>1158</v>
      </c>
      <c r="D280" s="217"/>
      <c r="E280"/>
      <c r="F280"/>
      <c r="G280"/>
      <c r="H280" s="63"/>
      <c r="K280" s="106"/>
      <c r="L280" s="106"/>
      <c r="M280" s="106"/>
      <c r="N280" s="106"/>
    </row>
    <row r="281" spans="1:14" outlineLevel="1" x14ac:dyDescent="0.25">
      <c r="A281" s="228" t="s">
        <v>1159</v>
      </c>
      <c r="D281" s="217"/>
      <c r="E281"/>
      <c r="F281"/>
      <c r="G281"/>
      <c r="H281" s="63"/>
      <c r="K281" s="106"/>
      <c r="L281" s="106"/>
      <c r="M281" s="106"/>
      <c r="N281" s="106"/>
    </row>
    <row r="282" spans="1:14" outlineLevel="1" x14ac:dyDescent="0.25">
      <c r="A282" s="228" t="s">
        <v>1160</v>
      </c>
      <c r="D282" s="217"/>
      <c r="E282"/>
      <c r="F282"/>
      <c r="G282"/>
      <c r="H282" s="63"/>
      <c r="K282" s="106"/>
      <c r="L282" s="106"/>
      <c r="M282" s="106"/>
      <c r="N282" s="106"/>
    </row>
    <row r="283" spans="1:14" outlineLevel="1" x14ac:dyDescent="0.25">
      <c r="A283" s="228" t="s">
        <v>1161</v>
      </c>
      <c r="D283" s="217"/>
      <c r="E283"/>
      <c r="F283"/>
      <c r="G283"/>
      <c r="H283" s="63"/>
      <c r="K283" s="106"/>
      <c r="L283" s="106"/>
      <c r="M283" s="106"/>
      <c r="N283" s="106"/>
    </row>
    <row r="284" spans="1:14" outlineLevel="1" x14ac:dyDescent="0.25">
      <c r="A284" s="228" t="s">
        <v>1162</v>
      </c>
      <c r="D284" s="217"/>
      <c r="E284"/>
      <c r="F284"/>
      <c r="G284"/>
      <c r="H284" s="63"/>
      <c r="K284" s="106"/>
      <c r="L284" s="106"/>
      <c r="M284" s="106"/>
      <c r="N284" s="106"/>
    </row>
    <row r="285" spans="1:14" ht="37.5" x14ac:dyDescent="0.25">
      <c r="A285" s="76"/>
      <c r="B285" s="76" t="s">
        <v>375</v>
      </c>
      <c r="C285" s="76" t="s">
        <v>1</v>
      </c>
      <c r="D285" s="76" t="s">
        <v>1</v>
      </c>
      <c r="E285" s="76"/>
      <c r="F285" s="77"/>
      <c r="G285" s="78"/>
      <c r="H285" s="63"/>
      <c r="I285" s="69"/>
      <c r="J285" s="69"/>
      <c r="K285" s="69"/>
      <c r="L285" s="69"/>
      <c r="M285" s="71"/>
    </row>
    <row r="286" spans="1:14" ht="18.75" x14ac:dyDescent="0.25">
      <c r="A286" s="107" t="s">
        <v>2081</v>
      </c>
      <c r="B286" s="108"/>
      <c r="C286" s="108"/>
      <c r="D286" s="108"/>
      <c r="E286" s="108"/>
      <c r="F286" s="109"/>
      <c r="G286" s="108"/>
      <c r="H286" s="63"/>
      <c r="I286" s="69"/>
      <c r="J286" s="69"/>
      <c r="K286" s="69"/>
      <c r="L286" s="69"/>
      <c r="M286" s="71"/>
    </row>
    <row r="287" spans="1:14" ht="18.75" x14ac:dyDescent="0.25">
      <c r="A287" s="107" t="s">
        <v>2082</v>
      </c>
      <c r="B287" s="108"/>
      <c r="C287" s="108"/>
      <c r="D287" s="108"/>
      <c r="E287" s="108"/>
      <c r="F287" s="109"/>
      <c r="G287" s="108"/>
      <c r="H287" s="63"/>
      <c r="I287" s="69"/>
      <c r="J287" s="69"/>
      <c r="K287" s="69"/>
      <c r="L287" s="69"/>
      <c r="M287" s="71"/>
    </row>
    <row r="288" spans="1:14" x14ac:dyDescent="0.25">
      <c r="A288" s="65" t="s">
        <v>376</v>
      </c>
      <c r="B288" s="80" t="s">
        <v>377</v>
      </c>
      <c r="C288" s="110">
        <f>ROW(B38)</f>
        <v>38</v>
      </c>
      <c r="D288" s="101"/>
      <c r="E288" s="101"/>
      <c r="F288" s="101"/>
      <c r="G288" s="101"/>
      <c r="H288" s="63"/>
      <c r="I288" s="80"/>
      <c r="J288" s="110"/>
      <c r="L288" s="101"/>
      <c r="M288" s="101"/>
      <c r="N288" s="101"/>
    </row>
    <row r="289" spans="1:14" x14ac:dyDescent="0.25">
      <c r="A289" s="65" t="s">
        <v>378</v>
      </c>
      <c r="B289" s="80" t="s">
        <v>379</v>
      </c>
      <c r="C289" s="110">
        <f>ROW(B39)</f>
        <v>39</v>
      </c>
      <c r="E289" s="101"/>
      <c r="F289" s="101"/>
      <c r="H289" s="63"/>
      <c r="I289" s="80"/>
      <c r="J289" s="110"/>
      <c r="L289" s="101"/>
      <c r="M289" s="101"/>
    </row>
    <row r="290" spans="1:14" x14ac:dyDescent="0.25">
      <c r="A290" s="65" t="s">
        <v>380</v>
      </c>
      <c r="B290" s="80" t="s">
        <v>381</v>
      </c>
      <c r="C290" s="110" t="str">
        <f ca="1">IF(ISREF(INDIRECT("'B1. HTT Mortgage Assets'!A1")),ROW('B1. HTT Mortgage Assets'!B43)&amp;" for Mortgage Assets","")</f>
        <v>43 for Mortgage Assets</v>
      </c>
      <c r="D290" s="110" t="str">
        <f ca="1">IF(ISREF(INDIRECT("'B2. HTT Public Sector Assets'!A1")),ROW(#REF!)&amp; " for Public Sector Assets","")</f>
        <v/>
      </c>
      <c r="E290" s="111"/>
      <c r="F290" s="101"/>
      <c r="G290" s="111"/>
      <c r="H290" s="63"/>
      <c r="I290" s="80"/>
      <c r="J290" s="110"/>
      <c r="K290" s="110"/>
      <c r="L290" s="111"/>
      <c r="M290" s="101"/>
      <c r="N290" s="111"/>
    </row>
    <row r="291" spans="1:14" x14ac:dyDescent="0.25">
      <c r="A291" s="65" t="s">
        <v>382</v>
      </c>
      <c r="B291" s="80" t="s">
        <v>383</v>
      </c>
      <c r="C291" s="110">
        <f>ROW(B52)</f>
        <v>52</v>
      </c>
      <c r="H291" s="63"/>
      <c r="I291" s="80"/>
      <c r="J291" s="110"/>
    </row>
    <row r="292" spans="1:14" x14ac:dyDescent="0.25">
      <c r="A292" s="65" t="s">
        <v>384</v>
      </c>
      <c r="B292" s="80" t="s">
        <v>385</v>
      </c>
      <c r="C292" s="112" t="str">
        <f ca="1">IF(ISREF(INDIRECT("'B1. HTT Mortgage Assets'!A1")),ROW('B1. HTT Mortgage Assets'!B186)&amp;" for Residential Mortgage Assets","")</f>
        <v>186 for Residential Mortgage Assets</v>
      </c>
      <c r="D292" s="110" t="str">
        <f ca="1">IF(ISREF(INDIRECT("'B1. HTT Mortgage Assets'!A1")),ROW('B1. HTT Mortgage Assets'!B412 )&amp; " for Commercial Mortgage Assets","")</f>
        <v>412 for Commercial Mortgage Assets</v>
      </c>
      <c r="E292" s="111"/>
      <c r="F292" s="110" t="str">
        <f ca="1">IF(ISREF(INDIRECT("'B2. HTT Public Sector Assets'!A1")),ROW(#REF!)&amp; " for Public Sector Assets","")</f>
        <v/>
      </c>
      <c r="G292" s="111"/>
      <c r="H292" s="63"/>
      <c r="I292" s="80"/>
      <c r="J292" s="106"/>
      <c r="K292" s="110"/>
      <c r="L292" s="111"/>
      <c r="N292" s="111"/>
    </row>
    <row r="293" spans="1:14" x14ac:dyDescent="0.25">
      <c r="A293" s="65" t="s">
        <v>386</v>
      </c>
      <c r="B293" s="80" t="s">
        <v>387</v>
      </c>
      <c r="C293" s="110" t="str">
        <f ca="1">IF(ISREF(INDIRECT("'B1. HTT Mortgage Assets'!A1")),ROW('B1. HTT Mortgage Assets'!B149)&amp;" for Mortgage Assets","")</f>
        <v>149 for Mortgage Assets</v>
      </c>
      <c r="D293" s="110" t="str">
        <f ca="1">IF(ISREF(INDIRECT("'B2. HTT Public Sector Assets'!A1")),ROW(#REF!)&amp;" for Public Sector Assets","")</f>
        <v/>
      </c>
      <c r="H293" s="63"/>
      <c r="I293" s="80"/>
      <c r="M293" s="111"/>
    </row>
    <row r="294" spans="1:14" x14ac:dyDescent="0.25">
      <c r="A294" s="65" t="s">
        <v>388</v>
      </c>
      <c r="B294" s="80" t="s">
        <v>389</v>
      </c>
      <c r="C294" s="110">
        <f>ROW(B111)</f>
        <v>111</v>
      </c>
      <c r="F294" s="111"/>
      <c r="H294" s="63"/>
      <c r="I294" s="80"/>
      <c r="J294" s="110"/>
      <c r="M294" s="111"/>
    </row>
    <row r="295" spans="1:14" x14ac:dyDescent="0.25">
      <c r="A295" s="65" t="s">
        <v>390</v>
      </c>
      <c r="B295" s="80" t="s">
        <v>391</v>
      </c>
      <c r="C295" s="110">
        <f>ROW(B163)</f>
        <v>163</v>
      </c>
      <c r="E295" s="111"/>
      <c r="F295" s="111"/>
      <c r="H295" s="63"/>
      <c r="I295" s="80"/>
      <c r="J295" s="110"/>
      <c r="L295" s="111"/>
      <c r="M295" s="111"/>
    </row>
    <row r="296" spans="1:14" x14ac:dyDescent="0.25">
      <c r="A296" s="65" t="s">
        <v>392</v>
      </c>
      <c r="B296" s="80" t="s">
        <v>393</v>
      </c>
      <c r="C296" s="110">
        <f>ROW(B137)</f>
        <v>137</v>
      </c>
      <c r="E296" s="111"/>
      <c r="F296" s="111"/>
      <c r="H296" s="63"/>
      <c r="I296" s="80"/>
      <c r="J296" s="110"/>
      <c r="L296" s="111"/>
      <c r="M296" s="111"/>
    </row>
    <row r="297" spans="1:14" ht="30" x14ac:dyDescent="0.25">
      <c r="A297" s="65" t="s">
        <v>394</v>
      </c>
      <c r="B297" s="65" t="s">
        <v>395</v>
      </c>
      <c r="C297" s="110" t="str">
        <f>ROW('C. HTT Harmonised Glossary'!B17)&amp;" for Harmonised Glossary"</f>
        <v>17 for Harmonised Glossary</v>
      </c>
      <c r="E297" s="111"/>
      <c r="H297" s="63"/>
      <c r="J297" s="110"/>
      <c r="L297" s="111"/>
    </row>
    <row r="298" spans="1:14" x14ac:dyDescent="0.25">
      <c r="A298" s="65" t="s">
        <v>396</v>
      </c>
      <c r="B298" s="80" t="s">
        <v>397</v>
      </c>
      <c r="C298" s="110">
        <f>ROW(B65)</f>
        <v>65</v>
      </c>
      <c r="E298" s="111"/>
      <c r="H298" s="63"/>
      <c r="I298" s="80"/>
      <c r="J298" s="110"/>
      <c r="L298" s="111"/>
    </row>
    <row r="299" spans="1:14" x14ac:dyDescent="0.25">
      <c r="A299" s="65" t="s">
        <v>398</v>
      </c>
      <c r="B299" s="80" t="s">
        <v>399</v>
      </c>
      <c r="C299" s="110">
        <f>ROW(B88)</f>
        <v>88</v>
      </c>
      <c r="E299" s="111"/>
      <c r="H299" s="63"/>
      <c r="I299" s="80"/>
      <c r="J299" s="110"/>
      <c r="L299" s="111"/>
    </row>
    <row r="300" spans="1:14" x14ac:dyDescent="0.25">
      <c r="A300" s="65" t="s">
        <v>400</v>
      </c>
      <c r="B300" s="80" t="s">
        <v>401</v>
      </c>
      <c r="C300" s="110" t="str">
        <f ca="1">IF(ISREF(INDIRECT("'B1. HTT Mortgage Assets'!A1")),ROW('B1. HTT Mortgage Assets'!B179)&amp; " for Mortgage Assets","")</f>
        <v>179 for Mortgage Assets</v>
      </c>
      <c r="D300" s="110" t="str">
        <f ca="1">IF(ISREF(INDIRECT("'B2. HTT Public Sector Assets'!A1")),ROW(#REF!)&amp; " for Public Sector Assets","")</f>
        <v/>
      </c>
      <c r="E300" s="111"/>
      <c r="H300" s="63"/>
      <c r="I300" s="80"/>
      <c r="J300" s="110"/>
      <c r="K300" s="110"/>
      <c r="L300" s="111"/>
    </row>
    <row r="301" spans="1:14" outlineLevel="1" x14ac:dyDescent="0.25">
      <c r="A301" s="65" t="s">
        <v>402</v>
      </c>
      <c r="B301" s="80"/>
      <c r="C301" s="110"/>
      <c r="D301" s="110"/>
      <c r="E301" s="111"/>
      <c r="H301" s="63"/>
      <c r="I301" s="80"/>
      <c r="J301" s="110"/>
      <c r="K301" s="110"/>
      <c r="L301" s="111"/>
    </row>
    <row r="302" spans="1:14" outlineLevel="1" x14ac:dyDescent="0.25">
      <c r="A302" s="65" t="s">
        <v>403</v>
      </c>
      <c r="B302" s="80"/>
      <c r="C302" s="110"/>
      <c r="D302" s="110"/>
      <c r="E302" s="111"/>
      <c r="H302" s="63"/>
      <c r="I302" s="80"/>
      <c r="J302" s="110"/>
      <c r="K302" s="110"/>
      <c r="L302" s="111"/>
    </row>
    <row r="303" spans="1:14" outlineLevel="1" x14ac:dyDescent="0.25">
      <c r="A303" s="65" t="s">
        <v>404</v>
      </c>
      <c r="B303" s="80"/>
      <c r="C303" s="110"/>
      <c r="D303" s="110"/>
      <c r="E303" s="111"/>
      <c r="H303" s="63"/>
      <c r="I303" s="80"/>
      <c r="J303" s="110"/>
      <c r="K303" s="110"/>
      <c r="L303" s="111"/>
    </row>
    <row r="304" spans="1:14" outlineLevel="1" x14ac:dyDescent="0.25">
      <c r="A304" s="65" t="s">
        <v>405</v>
      </c>
      <c r="B304" s="80"/>
      <c r="C304" s="110"/>
      <c r="D304" s="110"/>
      <c r="E304" s="111"/>
      <c r="H304" s="63"/>
      <c r="I304" s="80"/>
      <c r="J304" s="110"/>
      <c r="K304" s="110"/>
      <c r="L304" s="111"/>
    </row>
    <row r="305" spans="1:14" outlineLevel="1" x14ac:dyDescent="0.25">
      <c r="A305" s="65" t="s">
        <v>406</v>
      </c>
      <c r="B305" s="80"/>
      <c r="C305" s="110"/>
      <c r="D305" s="110"/>
      <c r="E305" s="111"/>
      <c r="H305" s="63"/>
      <c r="I305" s="80"/>
      <c r="J305" s="110"/>
      <c r="K305" s="110"/>
      <c r="L305" s="111"/>
      <c r="N305" s="94"/>
    </row>
    <row r="306" spans="1:14" outlineLevel="1" x14ac:dyDescent="0.25">
      <c r="A306" s="65" t="s">
        <v>407</v>
      </c>
      <c r="B306" s="80"/>
      <c r="C306" s="110"/>
      <c r="D306" s="110"/>
      <c r="E306" s="111"/>
      <c r="H306" s="63"/>
      <c r="I306" s="80"/>
      <c r="J306" s="110"/>
      <c r="K306" s="110"/>
      <c r="L306" s="111"/>
      <c r="N306" s="94"/>
    </row>
    <row r="307" spans="1:14" outlineLevel="1" x14ac:dyDescent="0.25">
      <c r="A307" s="65" t="s">
        <v>408</v>
      </c>
      <c r="B307" s="80"/>
      <c r="C307" s="110"/>
      <c r="D307" s="110"/>
      <c r="E307" s="111"/>
      <c r="H307" s="63"/>
      <c r="I307" s="80"/>
      <c r="J307" s="110"/>
      <c r="K307" s="110"/>
      <c r="L307" s="111"/>
      <c r="N307" s="94"/>
    </row>
    <row r="308" spans="1:14" outlineLevel="1" x14ac:dyDescent="0.25">
      <c r="A308" s="65" t="s">
        <v>409</v>
      </c>
      <c r="B308" s="80"/>
      <c r="C308" s="110"/>
      <c r="D308" s="110"/>
      <c r="E308" s="111"/>
      <c r="H308" s="63"/>
      <c r="I308" s="80"/>
      <c r="J308" s="110"/>
      <c r="K308" s="110"/>
      <c r="L308" s="111"/>
      <c r="N308" s="94"/>
    </row>
    <row r="309" spans="1:14" outlineLevel="1" x14ac:dyDescent="0.25">
      <c r="A309" s="65" t="s">
        <v>410</v>
      </c>
      <c r="B309" s="80"/>
      <c r="C309" s="110"/>
      <c r="D309" s="110"/>
      <c r="E309" s="111"/>
      <c r="H309" s="63"/>
      <c r="I309" s="80"/>
      <c r="J309" s="110"/>
      <c r="K309" s="110"/>
      <c r="L309" s="111"/>
      <c r="N309" s="94"/>
    </row>
    <row r="310" spans="1:14" outlineLevel="1" x14ac:dyDescent="0.25">
      <c r="A310" s="65" t="s">
        <v>411</v>
      </c>
      <c r="H310" s="63"/>
      <c r="N310" s="94"/>
    </row>
    <row r="311" spans="1:14" ht="37.5" x14ac:dyDescent="0.25">
      <c r="A311" s="77"/>
      <c r="B311" s="76" t="s">
        <v>78</v>
      </c>
      <c r="C311" s="77"/>
      <c r="D311" s="77"/>
      <c r="E311" s="77"/>
      <c r="F311" s="77"/>
      <c r="G311" s="78"/>
      <c r="H311" s="63"/>
      <c r="I311" s="69"/>
      <c r="J311" s="71"/>
      <c r="K311" s="71"/>
      <c r="L311" s="71"/>
      <c r="M311" s="71"/>
      <c r="N311" s="94"/>
    </row>
    <row r="312" spans="1:14" x14ac:dyDescent="0.25">
      <c r="A312" s="65" t="s">
        <v>5</v>
      </c>
      <c r="B312" s="88" t="s">
        <v>412</v>
      </c>
      <c r="C312" s="65" t="s">
        <v>857</v>
      </c>
      <c r="H312" s="63"/>
      <c r="I312" s="88"/>
      <c r="J312" s="110"/>
      <c r="N312" s="94"/>
    </row>
    <row r="313" spans="1:14" outlineLevel="1" x14ac:dyDescent="0.25">
      <c r="A313" s="65" t="s">
        <v>413</v>
      </c>
      <c r="B313" s="88"/>
      <c r="C313" s="110"/>
      <c r="H313" s="63"/>
      <c r="I313" s="88"/>
      <c r="J313" s="110"/>
      <c r="N313" s="94"/>
    </row>
    <row r="314" spans="1:14" outlineLevel="1" x14ac:dyDescent="0.25">
      <c r="A314" s="65" t="s">
        <v>414</v>
      </c>
      <c r="B314" s="88"/>
      <c r="C314" s="110"/>
      <c r="H314" s="63"/>
      <c r="I314" s="88"/>
      <c r="J314" s="110"/>
      <c r="N314" s="94"/>
    </row>
    <row r="315" spans="1:14" outlineLevel="1" x14ac:dyDescent="0.25">
      <c r="A315" s="65" t="s">
        <v>415</v>
      </c>
      <c r="B315" s="88"/>
      <c r="C315" s="110"/>
      <c r="H315" s="63"/>
      <c r="I315" s="88"/>
      <c r="J315" s="110"/>
      <c r="N315" s="94"/>
    </row>
    <row r="316" spans="1:14" outlineLevel="1" x14ac:dyDescent="0.25">
      <c r="A316" s="65" t="s">
        <v>416</v>
      </c>
      <c r="B316" s="88"/>
      <c r="C316" s="110"/>
      <c r="H316" s="63"/>
      <c r="I316" s="88"/>
      <c r="J316" s="110"/>
      <c r="N316" s="94"/>
    </row>
    <row r="317" spans="1:14" outlineLevel="1" x14ac:dyDescent="0.25">
      <c r="A317" s="65" t="s">
        <v>417</v>
      </c>
      <c r="B317" s="88"/>
      <c r="C317" s="110"/>
      <c r="H317" s="63"/>
      <c r="I317" s="88"/>
      <c r="J317" s="110"/>
      <c r="N317" s="94"/>
    </row>
    <row r="318" spans="1:14" outlineLevel="1" x14ac:dyDescent="0.25">
      <c r="A318" s="65" t="s">
        <v>418</v>
      </c>
      <c r="B318" s="88"/>
      <c r="C318" s="110"/>
      <c r="H318" s="63"/>
      <c r="I318" s="88"/>
      <c r="J318" s="110"/>
      <c r="N318" s="94"/>
    </row>
    <row r="319" spans="1:14" ht="18.75" x14ac:dyDescent="0.25">
      <c r="A319" s="77"/>
      <c r="B319" s="76" t="s">
        <v>79</v>
      </c>
      <c r="C319" s="77"/>
      <c r="D319" s="77"/>
      <c r="E319" s="77"/>
      <c r="F319" s="77"/>
      <c r="G319" s="78"/>
      <c r="H319" s="63"/>
      <c r="I319" s="69"/>
      <c r="J319" s="71"/>
      <c r="K319" s="71"/>
      <c r="L319" s="71"/>
      <c r="M319" s="71"/>
      <c r="N319" s="94"/>
    </row>
    <row r="320" spans="1:14" ht="15" customHeight="1" outlineLevel="1" x14ac:dyDescent="0.25">
      <c r="A320" s="84"/>
      <c r="B320" s="85" t="s">
        <v>419</v>
      </c>
      <c r="C320" s="84"/>
      <c r="D320" s="84"/>
      <c r="E320" s="86"/>
      <c r="F320" s="87"/>
      <c r="G320" s="87"/>
      <c r="H320" s="63"/>
      <c r="L320" s="63"/>
      <c r="M320" s="63"/>
      <c r="N320" s="94"/>
    </row>
    <row r="321" spans="1:14" outlineLevel="1" x14ac:dyDescent="0.25">
      <c r="A321" s="65" t="s">
        <v>420</v>
      </c>
      <c r="B321" s="80" t="s">
        <v>421</v>
      </c>
      <c r="C321" s="80"/>
      <c r="H321" s="63"/>
      <c r="I321" s="94"/>
      <c r="J321" s="94"/>
      <c r="K321" s="94"/>
      <c r="L321" s="94"/>
      <c r="M321" s="94"/>
      <c r="N321" s="94"/>
    </row>
    <row r="322" spans="1:14" outlineLevel="1" x14ac:dyDescent="0.25">
      <c r="A322" s="65" t="s">
        <v>422</v>
      </c>
      <c r="B322" s="80" t="s">
        <v>423</v>
      </c>
      <c r="C322" s="80"/>
      <c r="H322" s="63"/>
      <c r="I322" s="94"/>
      <c r="J322" s="94"/>
      <c r="K322" s="94"/>
      <c r="L322" s="94"/>
      <c r="M322" s="94"/>
      <c r="N322" s="94"/>
    </row>
    <row r="323" spans="1:14" outlineLevel="1" x14ac:dyDescent="0.25">
      <c r="A323" s="65" t="s">
        <v>424</v>
      </c>
      <c r="B323" s="80" t="s">
        <v>425</v>
      </c>
      <c r="C323" s="80"/>
      <c r="H323" s="63"/>
      <c r="I323" s="94"/>
      <c r="J323" s="94"/>
      <c r="K323" s="94"/>
      <c r="L323" s="94"/>
      <c r="M323" s="94"/>
      <c r="N323" s="94"/>
    </row>
    <row r="324" spans="1:14" outlineLevel="1" x14ac:dyDescent="0.25">
      <c r="A324" s="65" t="s">
        <v>426</v>
      </c>
      <c r="B324" s="80" t="s">
        <v>427</v>
      </c>
      <c r="H324" s="63"/>
      <c r="I324" s="94"/>
      <c r="J324" s="94"/>
      <c r="K324" s="94"/>
      <c r="L324" s="94"/>
      <c r="M324" s="94"/>
      <c r="N324" s="94"/>
    </row>
    <row r="325" spans="1:14" outlineLevel="1" x14ac:dyDescent="0.25">
      <c r="A325" s="65" t="s">
        <v>428</v>
      </c>
      <c r="B325" s="80" t="s">
        <v>429</v>
      </c>
      <c r="H325" s="63"/>
      <c r="I325" s="94"/>
      <c r="J325" s="94"/>
      <c r="K325" s="94"/>
      <c r="L325" s="94"/>
      <c r="M325" s="94"/>
      <c r="N325" s="94"/>
    </row>
    <row r="326" spans="1:14" outlineLevel="1" x14ac:dyDescent="0.25">
      <c r="A326" s="65" t="s">
        <v>430</v>
      </c>
      <c r="B326" s="80" t="s">
        <v>431</v>
      </c>
      <c r="H326" s="63"/>
      <c r="I326" s="94"/>
      <c r="J326" s="94"/>
      <c r="K326" s="94"/>
      <c r="L326" s="94"/>
      <c r="M326" s="94"/>
      <c r="N326" s="94"/>
    </row>
    <row r="327" spans="1:14" outlineLevel="1" x14ac:dyDescent="0.25">
      <c r="A327" s="65" t="s">
        <v>432</v>
      </c>
      <c r="B327" s="80" t="s">
        <v>433</v>
      </c>
      <c r="H327" s="63"/>
      <c r="I327" s="94"/>
      <c r="J327" s="94"/>
      <c r="K327" s="94"/>
      <c r="L327" s="94"/>
      <c r="M327" s="94"/>
      <c r="N327" s="94"/>
    </row>
    <row r="328" spans="1:14" outlineLevel="1" x14ac:dyDescent="0.25">
      <c r="A328" s="65" t="s">
        <v>434</v>
      </c>
      <c r="B328" s="80" t="s">
        <v>435</v>
      </c>
      <c r="H328" s="63"/>
      <c r="I328" s="94"/>
      <c r="J328" s="94"/>
      <c r="K328" s="94"/>
      <c r="L328" s="94"/>
      <c r="M328" s="94"/>
      <c r="N328" s="94"/>
    </row>
    <row r="329" spans="1:14" outlineLevel="1" x14ac:dyDescent="0.25">
      <c r="A329" s="65" t="s">
        <v>436</v>
      </c>
      <c r="B329" s="80" t="s">
        <v>437</v>
      </c>
      <c r="H329" s="63"/>
      <c r="I329" s="94"/>
      <c r="J329" s="94"/>
      <c r="K329" s="94"/>
      <c r="L329" s="94"/>
      <c r="M329" s="94"/>
      <c r="N329" s="94"/>
    </row>
    <row r="330" spans="1:14" outlineLevel="1" x14ac:dyDescent="0.25">
      <c r="A330" s="65" t="s">
        <v>438</v>
      </c>
      <c r="B330" s="93" t="s">
        <v>439</v>
      </c>
      <c r="H330" s="63"/>
      <c r="I330" s="94"/>
      <c r="J330" s="94"/>
      <c r="K330" s="94"/>
      <c r="L330" s="94"/>
      <c r="M330" s="94"/>
      <c r="N330" s="94"/>
    </row>
    <row r="331" spans="1:14" outlineLevel="1" x14ac:dyDescent="0.25">
      <c r="A331" s="65" t="s">
        <v>440</v>
      </c>
      <c r="B331" s="93" t="s">
        <v>439</v>
      </c>
      <c r="H331" s="63"/>
      <c r="I331" s="94"/>
      <c r="J331" s="94"/>
      <c r="K331" s="94"/>
      <c r="L331" s="94"/>
      <c r="M331" s="94"/>
      <c r="N331" s="94"/>
    </row>
    <row r="332" spans="1:14" outlineLevel="1" x14ac:dyDescent="0.25">
      <c r="A332" s="65" t="s">
        <v>441</v>
      </c>
      <c r="B332" s="93" t="s">
        <v>439</v>
      </c>
      <c r="H332" s="63"/>
      <c r="I332" s="94"/>
      <c r="J332" s="94"/>
      <c r="K332" s="94"/>
      <c r="L332" s="94"/>
      <c r="M332" s="94"/>
      <c r="N332" s="94"/>
    </row>
    <row r="333" spans="1:14" outlineLevel="1" x14ac:dyDescent="0.25">
      <c r="A333" s="65" t="s">
        <v>442</v>
      </c>
      <c r="B333" s="93" t="s">
        <v>439</v>
      </c>
      <c r="H333" s="63"/>
      <c r="I333" s="94"/>
      <c r="J333" s="94"/>
      <c r="K333" s="94"/>
      <c r="L333" s="94"/>
      <c r="M333" s="94"/>
      <c r="N333" s="94"/>
    </row>
    <row r="334" spans="1:14" outlineLevel="1" x14ac:dyDescent="0.25">
      <c r="A334" s="65" t="s">
        <v>443</v>
      </c>
      <c r="B334" s="93" t="s">
        <v>439</v>
      </c>
      <c r="H334" s="63"/>
      <c r="I334" s="94"/>
      <c r="J334" s="94"/>
      <c r="K334" s="94"/>
      <c r="L334" s="94"/>
      <c r="M334" s="94"/>
      <c r="N334" s="94"/>
    </row>
    <row r="335" spans="1:14" outlineLevel="1" x14ac:dyDescent="0.25">
      <c r="A335" s="65" t="s">
        <v>444</v>
      </c>
      <c r="B335" s="93" t="s">
        <v>439</v>
      </c>
      <c r="H335" s="63"/>
      <c r="I335" s="94"/>
      <c r="J335" s="94"/>
      <c r="K335" s="94"/>
      <c r="L335" s="94"/>
      <c r="M335" s="94"/>
      <c r="N335" s="94"/>
    </row>
    <row r="336" spans="1:14" outlineLevel="1" x14ac:dyDescent="0.25">
      <c r="A336" s="65" t="s">
        <v>445</v>
      </c>
      <c r="B336" s="93" t="s">
        <v>439</v>
      </c>
      <c r="H336" s="63"/>
      <c r="I336" s="94"/>
      <c r="J336" s="94"/>
      <c r="K336" s="94"/>
      <c r="L336" s="94"/>
      <c r="M336" s="94"/>
      <c r="N336" s="94"/>
    </row>
    <row r="337" spans="1:14" outlineLevel="1" x14ac:dyDescent="0.25">
      <c r="A337" s="65" t="s">
        <v>446</v>
      </c>
      <c r="B337" s="93" t="s">
        <v>439</v>
      </c>
      <c r="H337" s="63"/>
      <c r="I337" s="94"/>
      <c r="J337" s="94"/>
      <c r="K337" s="94"/>
      <c r="L337" s="94"/>
      <c r="M337" s="94"/>
      <c r="N337" s="94"/>
    </row>
    <row r="338" spans="1:14" outlineLevel="1" x14ac:dyDescent="0.25">
      <c r="A338" s="65" t="s">
        <v>447</v>
      </c>
      <c r="B338" s="93" t="s">
        <v>439</v>
      </c>
      <c r="H338" s="63"/>
      <c r="I338" s="94"/>
      <c r="J338" s="94"/>
      <c r="K338" s="94"/>
      <c r="L338" s="94"/>
      <c r="M338" s="94"/>
      <c r="N338" s="94"/>
    </row>
    <row r="339" spans="1:14" outlineLevel="1" x14ac:dyDescent="0.25">
      <c r="A339" s="65" t="s">
        <v>448</v>
      </c>
      <c r="B339" s="93" t="s">
        <v>439</v>
      </c>
      <c r="H339" s="63"/>
      <c r="I339" s="94"/>
      <c r="J339" s="94"/>
      <c r="K339" s="94"/>
      <c r="L339" s="94"/>
      <c r="M339" s="94"/>
      <c r="N339" s="94"/>
    </row>
    <row r="340" spans="1:14" outlineLevel="1" x14ac:dyDescent="0.25">
      <c r="A340" s="65" t="s">
        <v>449</v>
      </c>
      <c r="B340" s="93" t="s">
        <v>439</v>
      </c>
      <c r="H340" s="63"/>
      <c r="I340" s="94"/>
      <c r="J340" s="94"/>
      <c r="K340" s="94"/>
      <c r="L340" s="94"/>
      <c r="M340" s="94"/>
      <c r="N340" s="94"/>
    </row>
    <row r="341" spans="1:14" outlineLevel="1" x14ac:dyDescent="0.25">
      <c r="A341" s="65" t="s">
        <v>450</v>
      </c>
      <c r="B341" s="93" t="s">
        <v>439</v>
      </c>
      <c r="H341" s="63"/>
      <c r="I341" s="94"/>
      <c r="J341" s="94"/>
      <c r="K341" s="94"/>
      <c r="L341" s="94"/>
      <c r="M341" s="94"/>
      <c r="N341" s="94"/>
    </row>
    <row r="342" spans="1:14" outlineLevel="1" x14ac:dyDescent="0.25">
      <c r="A342" s="65" t="s">
        <v>451</v>
      </c>
      <c r="B342" s="93" t="s">
        <v>439</v>
      </c>
      <c r="H342" s="63"/>
      <c r="I342" s="94"/>
      <c r="J342" s="94"/>
      <c r="K342" s="94"/>
      <c r="L342" s="94"/>
      <c r="M342" s="94"/>
      <c r="N342" s="94"/>
    </row>
    <row r="343" spans="1:14" outlineLevel="1" x14ac:dyDescent="0.25">
      <c r="A343" s="65" t="s">
        <v>452</v>
      </c>
      <c r="B343" s="93" t="s">
        <v>439</v>
      </c>
      <c r="H343" s="63"/>
      <c r="I343" s="94"/>
      <c r="J343" s="94"/>
      <c r="K343" s="94"/>
      <c r="L343" s="94"/>
      <c r="M343" s="94"/>
      <c r="N343" s="94"/>
    </row>
    <row r="344" spans="1:14" outlineLevel="1" x14ac:dyDescent="0.25">
      <c r="A344" s="65" t="s">
        <v>453</v>
      </c>
      <c r="B344" s="93" t="s">
        <v>439</v>
      </c>
      <c r="H344" s="63"/>
      <c r="I344" s="94"/>
      <c r="J344" s="94"/>
      <c r="K344" s="94"/>
      <c r="L344" s="94"/>
      <c r="M344" s="94"/>
      <c r="N344" s="94"/>
    </row>
    <row r="345" spans="1:14" outlineLevel="1" x14ac:dyDescent="0.25">
      <c r="A345" s="65" t="s">
        <v>454</v>
      </c>
      <c r="B345" s="93" t="s">
        <v>439</v>
      </c>
      <c r="H345" s="63"/>
      <c r="I345" s="94"/>
      <c r="J345" s="94"/>
      <c r="K345" s="94"/>
      <c r="L345" s="94"/>
      <c r="M345" s="94"/>
      <c r="N345" s="94"/>
    </row>
    <row r="346" spans="1:14" outlineLevel="1" x14ac:dyDescent="0.25">
      <c r="A346" s="65" t="s">
        <v>455</v>
      </c>
      <c r="B346" s="93" t="s">
        <v>439</v>
      </c>
      <c r="H346" s="63"/>
      <c r="I346" s="94"/>
      <c r="J346" s="94"/>
      <c r="K346" s="94"/>
      <c r="L346" s="94"/>
      <c r="M346" s="94"/>
      <c r="N346" s="94"/>
    </row>
    <row r="347" spans="1:14" outlineLevel="1" x14ac:dyDescent="0.25">
      <c r="A347" s="65" t="s">
        <v>456</v>
      </c>
      <c r="B347" s="93" t="s">
        <v>439</v>
      </c>
      <c r="H347" s="63"/>
      <c r="I347" s="94"/>
      <c r="J347" s="94"/>
      <c r="K347" s="94"/>
      <c r="L347" s="94"/>
      <c r="M347" s="94"/>
      <c r="N347" s="94"/>
    </row>
    <row r="348" spans="1:14" outlineLevel="1" x14ac:dyDescent="0.25">
      <c r="A348" s="65" t="s">
        <v>457</v>
      </c>
      <c r="B348" s="93" t="s">
        <v>439</v>
      </c>
      <c r="H348" s="63"/>
      <c r="I348" s="94"/>
      <c r="J348" s="94"/>
      <c r="K348" s="94"/>
      <c r="L348" s="94"/>
      <c r="M348" s="94"/>
      <c r="N348" s="94"/>
    </row>
    <row r="349" spans="1:14" outlineLevel="1" x14ac:dyDescent="0.25">
      <c r="A349" s="65" t="s">
        <v>458</v>
      </c>
      <c r="B349" s="93" t="s">
        <v>439</v>
      </c>
      <c r="H349" s="63"/>
      <c r="I349" s="94"/>
      <c r="J349" s="94"/>
      <c r="K349" s="94"/>
      <c r="L349" s="94"/>
      <c r="M349" s="94"/>
      <c r="N349" s="94"/>
    </row>
    <row r="350" spans="1:14" outlineLevel="1" x14ac:dyDescent="0.25">
      <c r="A350" s="65" t="s">
        <v>459</v>
      </c>
      <c r="B350" s="93" t="s">
        <v>439</v>
      </c>
      <c r="H350" s="63"/>
      <c r="I350" s="94"/>
      <c r="J350" s="94"/>
      <c r="K350" s="94"/>
      <c r="L350" s="94"/>
      <c r="M350" s="94"/>
      <c r="N350" s="94"/>
    </row>
    <row r="351" spans="1:14" outlineLevel="1" x14ac:dyDescent="0.25">
      <c r="A351" s="65" t="s">
        <v>460</v>
      </c>
      <c r="B351" s="93" t="s">
        <v>439</v>
      </c>
      <c r="H351" s="63"/>
      <c r="I351" s="94"/>
      <c r="J351" s="94"/>
      <c r="K351" s="94"/>
      <c r="L351" s="94"/>
      <c r="M351" s="94"/>
      <c r="N351" s="94"/>
    </row>
    <row r="352" spans="1:14" outlineLevel="1" x14ac:dyDescent="0.25">
      <c r="A352" s="65" t="s">
        <v>461</v>
      </c>
      <c r="B352" s="93" t="s">
        <v>439</v>
      </c>
      <c r="H352" s="63"/>
      <c r="I352" s="94"/>
      <c r="J352" s="94"/>
      <c r="K352" s="94"/>
      <c r="L352" s="94"/>
      <c r="M352" s="94"/>
      <c r="N352" s="94"/>
    </row>
    <row r="353" spans="1:14" outlineLevel="1" x14ac:dyDescent="0.25">
      <c r="A353" s="65" t="s">
        <v>462</v>
      </c>
      <c r="B353" s="93" t="s">
        <v>439</v>
      </c>
      <c r="H353" s="63"/>
      <c r="I353" s="94"/>
      <c r="J353" s="94"/>
      <c r="K353" s="94"/>
      <c r="L353" s="94"/>
      <c r="M353" s="94"/>
      <c r="N353" s="94"/>
    </row>
    <row r="354" spans="1:14" outlineLevel="1" x14ac:dyDescent="0.25">
      <c r="A354" s="65" t="s">
        <v>463</v>
      </c>
      <c r="B354" s="93" t="s">
        <v>439</v>
      </c>
      <c r="H354" s="63"/>
      <c r="I354" s="94"/>
      <c r="J354" s="94"/>
      <c r="K354" s="94"/>
      <c r="L354" s="94"/>
      <c r="M354" s="94"/>
      <c r="N354" s="94"/>
    </row>
    <row r="355" spans="1:14" outlineLevel="1" x14ac:dyDescent="0.25">
      <c r="A355" s="65" t="s">
        <v>464</v>
      </c>
      <c r="B355" s="93" t="s">
        <v>439</v>
      </c>
      <c r="H355" s="63"/>
      <c r="I355" s="94"/>
      <c r="J355" s="94"/>
      <c r="K355" s="94"/>
      <c r="L355" s="94"/>
      <c r="M355" s="94"/>
      <c r="N355" s="94"/>
    </row>
    <row r="356" spans="1:14" outlineLevel="1" x14ac:dyDescent="0.25">
      <c r="A356" s="65" t="s">
        <v>465</v>
      </c>
      <c r="B356" s="93" t="s">
        <v>439</v>
      </c>
      <c r="H356" s="63"/>
      <c r="I356" s="94"/>
      <c r="J356" s="94"/>
      <c r="K356" s="94"/>
      <c r="L356" s="94"/>
      <c r="M356" s="94"/>
      <c r="N356" s="94"/>
    </row>
    <row r="357" spans="1:14" outlineLevel="1" x14ac:dyDescent="0.25">
      <c r="A357" s="65" t="s">
        <v>466</v>
      </c>
      <c r="B357" s="93" t="s">
        <v>439</v>
      </c>
      <c r="H357" s="63"/>
      <c r="I357" s="94"/>
      <c r="J357" s="94"/>
      <c r="K357" s="94"/>
      <c r="L357" s="94"/>
      <c r="M357" s="94"/>
      <c r="N357" s="94"/>
    </row>
    <row r="358" spans="1:14" outlineLevel="1" x14ac:dyDescent="0.25">
      <c r="A358" s="65" t="s">
        <v>467</v>
      </c>
      <c r="B358" s="93" t="s">
        <v>439</v>
      </c>
      <c r="H358" s="63"/>
      <c r="I358" s="94"/>
      <c r="J358" s="94"/>
      <c r="K358" s="94"/>
      <c r="L358" s="94"/>
      <c r="M358" s="94"/>
      <c r="N358" s="94"/>
    </row>
    <row r="359" spans="1:14" outlineLevel="1" x14ac:dyDescent="0.25">
      <c r="A359" s="65" t="s">
        <v>468</v>
      </c>
      <c r="B359" s="93" t="s">
        <v>439</v>
      </c>
      <c r="H359" s="63"/>
      <c r="I359" s="94"/>
      <c r="J359" s="94"/>
      <c r="K359" s="94"/>
      <c r="L359" s="94"/>
      <c r="M359" s="94"/>
      <c r="N359" s="94"/>
    </row>
    <row r="360" spans="1:14" outlineLevel="1" x14ac:dyDescent="0.25">
      <c r="A360" s="65" t="s">
        <v>469</v>
      </c>
      <c r="B360" s="93" t="s">
        <v>439</v>
      </c>
      <c r="H360" s="63"/>
      <c r="I360" s="94"/>
      <c r="J360" s="94"/>
      <c r="K360" s="94"/>
      <c r="L360" s="94"/>
      <c r="M360" s="94"/>
      <c r="N360" s="94"/>
    </row>
    <row r="361" spans="1:14" outlineLevel="1" x14ac:dyDescent="0.25">
      <c r="A361" s="65" t="s">
        <v>470</v>
      </c>
      <c r="B361" s="93" t="s">
        <v>439</v>
      </c>
      <c r="H361" s="63"/>
      <c r="I361" s="94"/>
      <c r="J361" s="94"/>
      <c r="K361" s="94"/>
      <c r="L361" s="94"/>
      <c r="M361" s="94"/>
      <c r="N361" s="94"/>
    </row>
    <row r="362" spans="1:14" outlineLevel="1" x14ac:dyDescent="0.25">
      <c r="A362" s="65" t="s">
        <v>471</v>
      </c>
      <c r="B362" s="93" t="s">
        <v>439</v>
      </c>
      <c r="H362" s="63"/>
      <c r="I362" s="94"/>
      <c r="J362" s="94"/>
      <c r="K362" s="94"/>
      <c r="L362" s="94"/>
      <c r="M362" s="94"/>
      <c r="N362" s="94"/>
    </row>
    <row r="363" spans="1:14" outlineLevel="1" x14ac:dyDescent="0.25">
      <c r="A363" s="65" t="s">
        <v>472</v>
      </c>
      <c r="B363" s="93" t="s">
        <v>439</v>
      </c>
      <c r="H363" s="63"/>
      <c r="I363" s="94"/>
      <c r="J363" s="94"/>
      <c r="K363" s="94"/>
      <c r="L363" s="94"/>
      <c r="M363" s="94"/>
      <c r="N363" s="94"/>
    </row>
    <row r="364" spans="1:14" outlineLevel="1" x14ac:dyDescent="0.25">
      <c r="A364" s="65" t="s">
        <v>473</v>
      </c>
      <c r="B364" s="93" t="s">
        <v>439</v>
      </c>
      <c r="H364" s="63"/>
      <c r="I364" s="94"/>
      <c r="J364" s="94"/>
      <c r="K364" s="94"/>
      <c r="L364" s="94"/>
      <c r="M364" s="94"/>
      <c r="N364" s="94"/>
    </row>
    <row r="365" spans="1:14" outlineLevel="1" x14ac:dyDescent="0.25">
      <c r="A365" s="65" t="s">
        <v>474</v>
      </c>
      <c r="B365" s="93" t="s">
        <v>439</v>
      </c>
      <c r="H365" s="63"/>
      <c r="I365" s="94"/>
      <c r="J365" s="94"/>
      <c r="K365" s="94"/>
      <c r="L365" s="94"/>
      <c r="M365" s="94"/>
      <c r="N365" s="94"/>
    </row>
    <row r="366" spans="1:14" x14ac:dyDescent="0.25">
      <c r="H366" s="63"/>
      <c r="I366" s="94"/>
      <c r="J366" s="94"/>
      <c r="K366" s="94"/>
      <c r="L366" s="94"/>
      <c r="M366" s="94"/>
      <c r="N366" s="94"/>
    </row>
    <row r="367" spans="1:14" x14ac:dyDescent="0.25">
      <c r="H367" s="63"/>
      <c r="I367" s="94"/>
      <c r="J367" s="94"/>
      <c r="K367" s="94"/>
      <c r="L367" s="94"/>
      <c r="M367" s="94"/>
      <c r="N367" s="94"/>
    </row>
    <row r="368" spans="1:14" x14ac:dyDescent="0.25">
      <c r="H368" s="63"/>
      <c r="I368" s="94"/>
      <c r="J368" s="94"/>
      <c r="K368" s="94"/>
      <c r="L368" s="94"/>
      <c r="M368" s="94"/>
      <c r="N368" s="94"/>
    </row>
    <row r="369" spans="1:14" x14ac:dyDescent="0.25">
      <c r="A369" s="94"/>
      <c r="B369" s="94"/>
      <c r="C369" s="94"/>
      <c r="D369" s="94"/>
      <c r="E369" s="94"/>
      <c r="F369" s="94"/>
      <c r="G369" s="94"/>
      <c r="H369" s="63"/>
      <c r="I369" s="94"/>
      <c r="J369" s="94"/>
      <c r="K369" s="94"/>
      <c r="L369" s="94"/>
      <c r="M369" s="94"/>
      <c r="N369" s="94"/>
    </row>
    <row r="370" spans="1:14" x14ac:dyDescent="0.25">
      <c r="A370" s="94"/>
      <c r="B370" s="94"/>
      <c r="C370" s="94"/>
      <c r="D370" s="94"/>
      <c r="E370" s="94"/>
      <c r="F370" s="94"/>
      <c r="G370" s="94"/>
      <c r="H370" s="63"/>
      <c r="I370" s="94"/>
      <c r="J370" s="94"/>
      <c r="K370" s="94"/>
      <c r="L370" s="94"/>
      <c r="M370" s="94"/>
      <c r="N370" s="94"/>
    </row>
    <row r="371" spans="1:14" x14ac:dyDescent="0.25">
      <c r="A371" s="94"/>
      <c r="B371" s="94"/>
      <c r="C371" s="94"/>
      <c r="D371" s="94"/>
      <c r="E371" s="94"/>
      <c r="F371" s="94"/>
      <c r="G371" s="94"/>
      <c r="H371" s="63"/>
      <c r="I371" s="94"/>
      <c r="J371" s="94"/>
      <c r="K371" s="94"/>
      <c r="L371" s="94"/>
      <c r="M371" s="94"/>
      <c r="N371" s="94"/>
    </row>
    <row r="372" spans="1:14" x14ac:dyDescent="0.25">
      <c r="A372" s="94"/>
      <c r="B372" s="94"/>
      <c r="C372" s="94"/>
      <c r="D372" s="94"/>
      <c r="E372" s="94"/>
      <c r="F372" s="94"/>
      <c r="G372" s="94"/>
      <c r="H372" s="63"/>
      <c r="I372" s="94"/>
      <c r="J372" s="94"/>
      <c r="K372" s="94"/>
      <c r="L372" s="94"/>
      <c r="M372" s="94"/>
      <c r="N372" s="94"/>
    </row>
    <row r="373" spans="1:14" x14ac:dyDescent="0.25">
      <c r="A373" s="94"/>
      <c r="B373" s="94"/>
      <c r="C373" s="94"/>
      <c r="D373" s="94"/>
      <c r="E373" s="94"/>
      <c r="F373" s="94"/>
      <c r="G373" s="94"/>
      <c r="H373" s="63"/>
      <c r="I373" s="94"/>
      <c r="J373" s="94"/>
      <c r="K373" s="94"/>
      <c r="L373" s="94"/>
      <c r="M373" s="94"/>
      <c r="N373" s="94"/>
    </row>
    <row r="374" spans="1:14" x14ac:dyDescent="0.25">
      <c r="A374" s="94"/>
      <c r="B374" s="94"/>
      <c r="C374" s="94"/>
      <c r="D374" s="94"/>
      <c r="E374" s="94"/>
      <c r="F374" s="94"/>
      <c r="G374" s="94"/>
      <c r="H374" s="63"/>
      <c r="I374" s="94"/>
      <c r="J374" s="94"/>
      <c r="K374" s="94"/>
      <c r="L374" s="94"/>
      <c r="M374" s="94"/>
      <c r="N374" s="94"/>
    </row>
    <row r="375" spans="1:14" x14ac:dyDescent="0.25">
      <c r="A375" s="94"/>
      <c r="B375" s="94"/>
      <c r="C375" s="94"/>
      <c r="D375" s="94"/>
      <c r="E375" s="94"/>
      <c r="F375" s="94"/>
      <c r="G375" s="94"/>
      <c r="H375" s="63"/>
      <c r="I375" s="94"/>
      <c r="J375" s="94"/>
      <c r="K375" s="94"/>
      <c r="L375" s="94"/>
      <c r="M375" s="94"/>
      <c r="N375" s="94"/>
    </row>
    <row r="376" spans="1:14" x14ac:dyDescent="0.25">
      <c r="A376" s="94"/>
      <c r="B376" s="94"/>
      <c r="C376" s="94"/>
      <c r="D376" s="94"/>
      <c r="E376" s="94"/>
      <c r="F376" s="94"/>
      <c r="G376" s="94"/>
      <c r="H376" s="63"/>
      <c r="I376" s="94"/>
      <c r="J376" s="94"/>
      <c r="K376" s="94"/>
      <c r="L376" s="94"/>
      <c r="M376" s="94"/>
      <c r="N376" s="94"/>
    </row>
    <row r="377" spans="1:14" x14ac:dyDescent="0.25">
      <c r="A377" s="94"/>
      <c r="B377" s="94"/>
      <c r="C377" s="94"/>
      <c r="D377" s="94"/>
      <c r="E377" s="94"/>
      <c r="F377" s="94"/>
      <c r="G377" s="94"/>
      <c r="H377" s="63"/>
      <c r="I377" s="94"/>
      <c r="J377" s="94"/>
      <c r="K377" s="94"/>
      <c r="L377" s="94"/>
      <c r="M377" s="94"/>
      <c r="N377" s="94"/>
    </row>
    <row r="378" spans="1:14" x14ac:dyDescent="0.25">
      <c r="A378" s="94"/>
      <c r="B378" s="94"/>
      <c r="C378" s="94"/>
      <c r="D378" s="94"/>
      <c r="E378" s="94"/>
      <c r="F378" s="94"/>
      <c r="G378" s="94"/>
      <c r="H378" s="63"/>
      <c r="I378" s="94"/>
      <c r="J378" s="94"/>
      <c r="K378" s="94"/>
      <c r="L378" s="94"/>
      <c r="M378" s="94"/>
      <c r="N378" s="94"/>
    </row>
    <row r="379" spans="1:14" x14ac:dyDescent="0.25">
      <c r="A379" s="94"/>
      <c r="B379" s="94"/>
      <c r="C379" s="94"/>
      <c r="D379" s="94"/>
      <c r="E379" s="94"/>
      <c r="F379" s="94"/>
      <c r="G379" s="94"/>
      <c r="H379" s="63"/>
      <c r="I379" s="94"/>
      <c r="J379" s="94"/>
      <c r="K379" s="94"/>
      <c r="L379" s="94"/>
      <c r="M379" s="94"/>
      <c r="N379" s="94"/>
    </row>
    <row r="380" spans="1:14" x14ac:dyDescent="0.25">
      <c r="A380" s="94"/>
      <c r="B380" s="94"/>
      <c r="C380" s="94"/>
      <c r="D380" s="94"/>
      <c r="E380" s="94"/>
      <c r="F380" s="94"/>
      <c r="G380" s="94"/>
      <c r="H380" s="63"/>
      <c r="I380" s="94"/>
      <c r="J380" s="94"/>
      <c r="K380" s="94"/>
      <c r="L380" s="94"/>
      <c r="M380" s="94"/>
      <c r="N380" s="94"/>
    </row>
    <row r="381" spans="1:14" x14ac:dyDescent="0.25">
      <c r="A381" s="94"/>
      <c r="B381" s="94"/>
      <c r="C381" s="94"/>
      <c r="D381" s="94"/>
      <c r="E381" s="94"/>
      <c r="F381" s="94"/>
      <c r="G381" s="94"/>
      <c r="H381" s="63"/>
      <c r="I381" s="94"/>
      <c r="J381" s="94"/>
      <c r="K381" s="94"/>
      <c r="L381" s="94"/>
      <c r="M381" s="94"/>
      <c r="N381" s="94"/>
    </row>
    <row r="382" spans="1:14" x14ac:dyDescent="0.25">
      <c r="A382" s="94"/>
      <c r="B382" s="94"/>
      <c r="C382" s="94"/>
      <c r="D382" s="94"/>
      <c r="E382" s="94"/>
      <c r="F382" s="94"/>
      <c r="G382" s="94"/>
      <c r="H382" s="63"/>
      <c r="I382" s="94"/>
      <c r="J382" s="94"/>
      <c r="K382" s="94"/>
      <c r="L382" s="94"/>
      <c r="M382" s="94"/>
      <c r="N382" s="94"/>
    </row>
    <row r="383" spans="1:14" x14ac:dyDescent="0.25">
      <c r="A383" s="94"/>
      <c r="B383" s="94"/>
      <c r="C383" s="94"/>
      <c r="D383" s="94"/>
      <c r="E383" s="94"/>
      <c r="F383" s="94"/>
      <c r="G383" s="94"/>
      <c r="H383" s="63"/>
      <c r="I383" s="94"/>
      <c r="J383" s="94"/>
      <c r="K383" s="94"/>
      <c r="L383" s="94"/>
      <c r="M383" s="94"/>
      <c r="N383" s="94"/>
    </row>
    <row r="384" spans="1:14" x14ac:dyDescent="0.25">
      <c r="A384" s="94"/>
      <c r="B384" s="94"/>
      <c r="C384" s="94"/>
      <c r="D384" s="94"/>
      <c r="E384" s="94"/>
      <c r="F384" s="94"/>
      <c r="G384" s="94"/>
      <c r="H384" s="63"/>
      <c r="I384" s="94"/>
      <c r="J384" s="94"/>
      <c r="K384" s="94"/>
      <c r="L384" s="94"/>
      <c r="M384" s="94"/>
      <c r="N384" s="94"/>
    </row>
    <row r="385" spans="1:14" x14ac:dyDescent="0.25">
      <c r="A385" s="94"/>
      <c r="B385" s="94"/>
      <c r="C385" s="94"/>
      <c r="D385" s="94"/>
      <c r="E385" s="94"/>
      <c r="F385" s="94"/>
      <c r="G385" s="94"/>
      <c r="H385" s="63"/>
      <c r="I385" s="94"/>
      <c r="J385" s="94"/>
      <c r="K385" s="94"/>
      <c r="L385" s="94"/>
      <c r="M385" s="94"/>
      <c r="N385" s="94"/>
    </row>
    <row r="386" spans="1:14" x14ac:dyDescent="0.25">
      <c r="A386" s="94"/>
      <c r="B386" s="94"/>
      <c r="C386" s="94"/>
      <c r="D386" s="94"/>
      <c r="E386" s="94"/>
      <c r="F386" s="94"/>
      <c r="G386" s="94"/>
      <c r="H386" s="63"/>
      <c r="I386" s="94"/>
      <c r="J386" s="94"/>
      <c r="K386" s="94"/>
      <c r="L386" s="94"/>
      <c r="M386" s="94"/>
      <c r="N386" s="94"/>
    </row>
    <row r="387" spans="1:14" x14ac:dyDescent="0.25">
      <c r="A387" s="94"/>
      <c r="B387" s="94"/>
      <c r="C387" s="94"/>
      <c r="D387" s="94"/>
      <c r="E387" s="94"/>
      <c r="F387" s="94"/>
      <c r="G387" s="94"/>
      <c r="H387" s="63"/>
      <c r="I387" s="94"/>
      <c r="J387" s="94"/>
      <c r="K387" s="94"/>
      <c r="L387" s="94"/>
      <c r="M387" s="94"/>
      <c r="N387" s="94"/>
    </row>
    <row r="388" spans="1:14" x14ac:dyDescent="0.25">
      <c r="A388" s="94"/>
      <c r="B388" s="94"/>
      <c r="C388" s="94"/>
      <c r="D388" s="94"/>
      <c r="E388" s="94"/>
      <c r="F388" s="94"/>
      <c r="G388" s="94"/>
      <c r="H388" s="63"/>
      <c r="I388" s="94"/>
      <c r="J388" s="94"/>
      <c r="K388" s="94"/>
      <c r="L388" s="94"/>
      <c r="M388" s="94"/>
      <c r="N388" s="94"/>
    </row>
    <row r="389" spans="1:14" x14ac:dyDescent="0.25">
      <c r="A389" s="94"/>
      <c r="B389" s="94"/>
      <c r="C389" s="94"/>
      <c r="D389" s="94"/>
      <c r="E389" s="94"/>
      <c r="F389" s="94"/>
      <c r="G389" s="94"/>
      <c r="H389" s="63"/>
      <c r="I389" s="94"/>
      <c r="J389" s="94"/>
      <c r="K389" s="94"/>
      <c r="L389" s="94"/>
      <c r="M389" s="94"/>
      <c r="N389" s="94"/>
    </row>
    <row r="390" spans="1:14" x14ac:dyDescent="0.25">
      <c r="A390" s="94"/>
      <c r="B390" s="94"/>
      <c r="C390" s="94"/>
      <c r="D390" s="94"/>
      <c r="E390" s="94"/>
      <c r="F390" s="94"/>
      <c r="G390" s="94"/>
      <c r="H390" s="63"/>
      <c r="I390" s="94"/>
      <c r="J390" s="94"/>
      <c r="K390" s="94"/>
      <c r="L390" s="94"/>
      <c r="M390" s="94"/>
      <c r="N390" s="94"/>
    </row>
    <row r="391" spans="1:14" x14ac:dyDescent="0.25">
      <c r="A391" s="94"/>
      <c r="B391" s="94"/>
      <c r="C391" s="94"/>
      <c r="D391" s="94"/>
      <c r="E391" s="94"/>
      <c r="F391" s="94"/>
      <c r="G391" s="94"/>
      <c r="H391" s="63"/>
      <c r="I391" s="94"/>
      <c r="J391" s="94"/>
      <c r="K391" s="94"/>
      <c r="L391" s="94"/>
      <c r="M391" s="94"/>
      <c r="N391" s="94"/>
    </row>
    <row r="392" spans="1:14" x14ac:dyDescent="0.25">
      <c r="A392" s="94"/>
      <c r="B392" s="94"/>
      <c r="C392" s="94"/>
      <c r="D392" s="94"/>
      <c r="E392" s="94"/>
      <c r="F392" s="94"/>
      <c r="G392" s="94"/>
      <c r="H392" s="63"/>
      <c r="I392" s="94"/>
      <c r="J392" s="94"/>
      <c r="K392" s="94"/>
      <c r="L392" s="94"/>
      <c r="M392" s="94"/>
      <c r="N392" s="94"/>
    </row>
    <row r="393" spans="1:14" x14ac:dyDescent="0.25">
      <c r="A393" s="94"/>
      <c r="B393" s="94"/>
      <c r="C393" s="94"/>
      <c r="D393" s="94"/>
      <c r="E393" s="94"/>
      <c r="F393" s="94"/>
      <c r="G393" s="94"/>
      <c r="H393" s="63"/>
      <c r="I393" s="94"/>
      <c r="J393" s="94"/>
      <c r="K393" s="94"/>
      <c r="L393" s="94"/>
      <c r="M393" s="94"/>
      <c r="N393" s="94"/>
    </row>
    <row r="394" spans="1:14" x14ac:dyDescent="0.25">
      <c r="A394" s="94"/>
      <c r="B394" s="94"/>
      <c r="C394" s="94"/>
      <c r="D394" s="94"/>
      <c r="E394" s="94"/>
      <c r="F394" s="94"/>
      <c r="G394" s="94"/>
      <c r="H394" s="63"/>
      <c r="I394" s="94"/>
      <c r="J394" s="94"/>
      <c r="K394" s="94"/>
      <c r="L394" s="94"/>
      <c r="M394" s="94"/>
      <c r="N394" s="94"/>
    </row>
    <row r="395" spans="1:14" x14ac:dyDescent="0.25">
      <c r="A395" s="94"/>
      <c r="B395" s="94"/>
      <c r="C395" s="94"/>
      <c r="D395" s="94"/>
      <c r="E395" s="94"/>
      <c r="F395" s="94"/>
      <c r="G395" s="94"/>
      <c r="H395" s="63"/>
      <c r="I395" s="94"/>
      <c r="J395" s="94"/>
      <c r="K395" s="94"/>
      <c r="L395" s="94"/>
      <c r="M395" s="94"/>
      <c r="N395" s="94"/>
    </row>
    <row r="396" spans="1:14" x14ac:dyDescent="0.25">
      <c r="A396" s="94"/>
      <c r="B396" s="94"/>
      <c r="C396" s="94"/>
      <c r="D396" s="94"/>
      <c r="E396" s="94"/>
      <c r="F396" s="94"/>
      <c r="G396" s="94"/>
      <c r="H396" s="63"/>
      <c r="I396" s="94"/>
      <c r="J396" s="94"/>
      <c r="K396" s="94"/>
      <c r="L396" s="94"/>
      <c r="M396" s="94"/>
      <c r="N396" s="94"/>
    </row>
    <row r="397" spans="1:14" x14ac:dyDescent="0.25">
      <c r="A397" s="94"/>
      <c r="B397" s="94"/>
      <c r="C397" s="94"/>
      <c r="D397" s="94"/>
      <c r="E397" s="94"/>
      <c r="F397" s="94"/>
      <c r="G397" s="94"/>
      <c r="H397" s="63"/>
      <c r="I397" s="94"/>
      <c r="J397" s="94"/>
      <c r="K397" s="94"/>
      <c r="L397" s="94"/>
      <c r="M397" s="94"/>
      <c r="N397" s="94"/>
    </row>
    <row r="398" spans="1:14" x14ac:dyDescent="0.25">
      <c r="A398" s="94"/>
      <c r="B398" s="94"/>
      <c r="C398" s="94"/>
      <c r="D398" s="94"/>
      <c r="E398" s="94"/>
      <c r="F398" s="94"/>
      <c r="G398" s="94"/>
      <c r="H398" s="63"/>
      <c r="I398" s="94"/>
      <c r="J398" s="94"/>
      <c r="K398" s="94"/>
      <c r="L398" s="94"/>
      <c r="M398" s="94"/>
      <c r="N398" s="94"/>
    </row>
    <row r="399" spans="1:14" x14ac:dyDescent="0.25">
      <c r="A399" s="94"/>
      <c r="B399" s="94"/>
      <c r="C399" s="94"/>
      <c r="D399" s="94"/>
      <c r="E399" s="94"/>
      <c r="F399" s="94"/>
      <c r="G399" s="94"/>
      <c r="H399" s="63"/>
      <c r="I399" s="94"/>
      <c r="J399" s="94"/>
      <c r="K399" s="94"/>
      <c r="L399" s="94"/>
      <c r="M399" s="94"/>
      <c r="N399" s="94"/>
    </row>
    <row r="400" spans="1:14" x14ac:dyDescent="0.25">
      <c r="A400" s="94"/>
      <c r="B400" s="94"/>
      <c r="C400" s="94"/>
      <c r="D400" s="94"/>
      <c r="E400" s="94"/>
      <c r="F400" s="94"/>
      <c r="G400" s="94"/>
      <c r="H400" s="63"/>
      <c r="I400" s="94"/>
      <c r="J400" s="94"/>
      <c r="K400" s="94"/>
      <c r="L400" s="94"/>
      <c r="M400" s="94"/>
      <c r="N400" s="94"/>
    </row>
    <row r="401" spans="1:14" x14ac:dyDescent="0.25">
      <c r="A401" s="94"/>
      <c r="B401" s="94"/>
      <c r="C401" s="94"/>
      <c r="D401" s="94"/>
      <c r="E401" s="94"/>
      <c r="F401" s="94"/>
      <c r="G401" s="94"/>
      <c r="H401" s="63"/>
      <c r="I401" s="94"/>
      <c r="J401" s="94"/>
      <c r="K401" s="94"/>
      <c r="L401" s="94"/>
      <c r="M401" s="94"/>
      <c r="N401" s="94"/>
    </row>
    <row r="402" spans="1:14" x14ac:dyDescent="0.25">
      <c r="A402" s="94"/>
      <c r="B402" s="94"/>
      <c r="C402" s="94"/>
      <c r="D402" s="94"/>
      <c r="E402" s="94"/>
      <c r="F402" s="94"/>
      <c r="G402" s="94"/>
      <c r="H402" s="63"/>
      <c r="I402" s="94"/>
      <c r="J402" s="94"/>
      <c r="K402" s="94"/>
      <c r="L402" s="94"/>
      <c r="M402" s="94"/>
      <c r="N402" s="94"/>
    </row>
    <row r="403" spans="1:14" x14ac:dyDescent="0.25">
      <c r="A403" s="94"/>
      <c r="B403" s="94"/>
      <c r="C403" s="94"/>
      <c r="D403" s="94"/>
      <c r="E403" s="94"/>
      <c r="F403" s="94"/>
      <c r="G403" s="94"/>
      <c r="H403" s="63"/>
      <c r="I403" s="94"/>
      <c r="J403" s="94"/>
      <c r="K403" s="94"/>
      <c r="L403" s="94"/>
      <c r="M403" s="94"/>
      <c r="N403" s="94"/>
    </row>
    <row r="404" spans="1:14" x14ac:dyDescent="0.25">
      <c r="A404" s="94"/>
      <c r="B404" s="94"/>
      <c r="C404" s="94"/>
      <c r="D404" s="94"/>
      <c r="E404" s="94"/>
      <c r="F404" s="94"/>
      <c r="G404" s="94"/>
      <c r="H404" s="63"/>
      <c r="I404" s="94"/>
      <c r="J404" s="94"/>
      <c r="K404" s="94"/>
      <c r="L404" s="94"/>
      <c r="M404" s="94"/>
      <c r="N404" s="94"/>
    </row>
    <row r="405" spans="1:14" x14ac:dyDescent="0.25">
      <c r="A405" s="94"/>
      <c r="B405" s="94"/>
      <c r="C405" s="94"/>
      <c r="D405" s="94"/>
      <c r="E405" s="94"/>
      <c r="F405" s="94"/>
      <c r="G405" s="94"/>
      <c r="H405" s="63"/>
      <c r="I405" s="94"/>
      <c r="J405" s="94"/>
      <c r="K405" s="94"/>
      <c r="L405" s="94"/>
      <c r="M405" s="94"/>
      <c r="N405" s="94"/>
    </row>
    <row r="406" spans="1:14" x14ac:dyDescent="0.25">
      <c r="A406" s="94"/>
      <c r="B406" s="94"/>
      <c r="C406" s="94"/>
      <c r="D406" s="94"/>
      <c r="E406" s="94"/>
      <c r="F406" s="94"/>
      <c r="G406" s="94"/>
      <c r="H406" s="63"/>
      <c r="I406" s="94"/>
      <c r="J406" s="94"/>
      <c r="K406" s="94"/>
      <c r="L406" s="94"/>
      <c r="M406" s="94"/>
      <c r="N406" s="94"/>
    </row>
    <row r="407" spans="1:14" x14ac:dyDescent="0.25">
      <c r="A407" s="94"/>
      <c r="B407" s="94"/>
      <c r="C407" s="94"/>
      <c r="D407" s="94"/>
      <c r="E407" s="94"/>
      <c r="F407" s="94"/>
      <c r="G407" s="94"/>
      <c r="H407" s="63"/>
      <c r="I407" s="94"/>
      <c r="J407" s="94"/>
      <c r="K407" s="94"/>
      <c r="L407" s="94"/>
      <c r="M407" s="94"/>
      <c r="N407" s="94"/>
    </row>
    <row r="408" spans="1:14" x14ac:dyDescent="0.25">
      <c r="A408" s="94"/>
      <c r="B408" s="94"/>
      <c r="C408" s="94"/>
      <c r="D408" s="94"/>
      <c r="E408" s="94"/>
      <c r="F408" s="94"/>
      <c r="G408" s="94"/>
      <c r="H408" s="63"/>
      <c r="I408" s="94"/>
      <c r="J408" s="94"/>
      <c r="K408" s="94"/>
      <c r="L408" s="94"/>
      <c r="M408" s="94"/>
      <c r="N408" s="94"/>
    </row>
    <row r="409" spans="1:14" x14ac:dyDescent="0.25">
      <c r="A409" s="94"/>
      <c r="B409" s="94"/>
      <c r="C409" s="94"/>
      <c r="D409" s="94"/>
      <c r="E409" s="94"/>
      <c r="F409" s="94"/>
      <c r="G409" s="94"/>
      <c r="H409" s="63"/>
      <c r="I409" s="94"/>
      <c r="J409" s="94"/>
      <c r="K409" s="94"/>
      <c r="L409" s="94"/>
      <c r="M409" s="94"/>
      <c r="N409" s="94"/>
    </row>
    <row r="410" spans="1:14" x14ac:dyDescent="0.25">
      <c r="A410" s="94"/>
      <c r="B410" s="94"/>
      <c r="C410" s="94"/>
      <c r="D410" s="94"/>
      <c r="E410" s="94"/>
      <c r="F410" s="94"/>
      <c r="G410" s="94"/>
      <c r="H410" s="63"/>
      <c r="I410" s="94"/>
      <c r="J410" s="94"/>
      <c r="K410" s="94"/>
      <c r="L410" s="94"/>
      <c r="M410" s="94"/>
      <c r="N410" s="94"/>
    </row>
    <row r="411" spans="1:14" x14ac:dyDescent="0.25">
      <c r="A411" s="94"/>
      <c r="B411" s="94"/>
      <c r="C411" s="94"/>
      <c r="D411" s="94"/>
      <c r="E411" s="94"/>
      <c r="F411" s="94"/>
      <c r="G411" s="94"/>
      <c r="H411" s="63"/>
      <c r="I411" s="94"/>
      <c r="J411" s="94"/>
      <c r="K411" s="94"/>
      <c r="L411" s="94"/>
      <c r="M411" s="94"/>
      <c r="N411" s="94"/>
    </row>
    <row r="412" spans="1:14" x14ac:dyDescent="0.25">
      <c r="A412" s="94"/>
      <c r="B412" s="94"/>
      <c r="C412" s="94"/>
      <c r="D412" s="94"/>
      <c r="E412" s="94"/>
      <c r="F412" s="94"/>
      <c r="G412" s="94"/>
      <c r="H412" s="63"/>
      <c r="I412" s="94"/>
      <c r="J412" s="94"/>
      <c r="K412" s="94"/>
      <c r="L412" s="94"/>
      <c r="M412" s="94"/>
      <c r="N412" s="94"/>
    </row>
    <row r="413" spans="1:14" x14ac:dyDescent="0.25">
      <c r="A413" s="94"/>
      <c r="B413" s="94"/>
      <c r="C413" s="94"/>
      <c r="D413" s="94"/>
      <c r="E413" s="94"/>
      <c r="F413" s="94"/>
      <c r="G413" s="94"/>
      <c r="H413" s="63"/>
      <c r="I413" s="94"/>
      <c r="J413" s="94"/>
      <c r="K413" s="94"/>
      <c r="L413" s="94"/>
      <c r="M413" s="94"/>
      <c r="N413" s="94"/>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6"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B2775EEB-FADF-4972-8AB3-429616AD6C29}"/>
    <hyperlink ref="C243" r:id="rId5" xr:uid="{2B2E6535-BDCA-456C-96E1-1F765852322B}"/>
    <hyperlink ref="C229" r:id="rId6" display="ND1" xr:uid="{5F2CF198-BEBF-47EE-913A-9BE88EABB747}"/>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zoomScale="80" zoomScaleNormal="80" workbookViewId="0"/>
  </sheetViews>
  <sheetFormatPr baseColWidth="10" defaultColWidth="8.85546875" defaultRowHeight="15" outlineLevelRow="1" x14ac:dyDescent="0.25"/>
  <cols>
    <col min="1" max="1" width="13.85546875" style="133" customWidth="1"/>
    <col min="2" max="2" width="60.85546875" style="133" customWidth="1"/>
    <col min="3" max="3" width="41" style="133" customWidth="1"/>
    <col min="4" max="4" width="40.85546875" style="133" customWidth="1"/>
    <col min="5" max="5" width="6.7109375" style="133" customWidth="1"/>
    <col min="6" max="6" width="41.5703125" style="133" customWidth="1"/>
    <col min="7" max="7" width="41.5703125" style="128" customWidth="1"/>
    <col min="8" max="16384" width="8.85546875" style="129"/>
  </cols>
  <sheetData>
    <row r="1" spans="1:7" ht="31.5" x14ac:dyDescent="0.25">
      <c r="A1" s="171" t="s">
        <v>475</v>
      </c>
      <c r="B1" s="171"/>
      <c r="C1" s="128"/>
      <c r="D1" s="128"/>
      <c r="E1" s="128"/>
      <c r="F1" s="177" t="s">
        <v>1565</v>
      </c>
    </row>
    <row r="2" spans="1:7" ht="15.75" thickBot="1" x14ac:dyDescent="0.3">
      <c r="A2" s="128"/>
      <c r="B2" s="128"/>
      <c r="C2" s="128"/>
      <c r="D2" s="128"/>
      <c r="E2" s="128"/>
      <c r="F2" s="128"/>
    </row>
    <row r="3" spans="1:7" ht="19.5" thickBot="1" x14ac:dyDescent="0.3">
      <c r="A3" s="130"/>
      <c r="B3" s="131" t="s">
        <v>71</v>
      </c>
      <c r="C3" s="132" t="s">
        <v>215</v>
      </c>
      <c r="D3" s="130"/>
      <c r="E3" s="130"/>
      <c r="F3" s="128"/>
      <c r="G3" s="130"/>
    </row>
    <row r="4" spans="1:7" ht="15.75" thickBot="1" x14ac:dyDescent="0.3"/>
    <row r="5" spans="1:7" ht="18.75" x14ac:dyDescent="0.25">
      <c r="A5" s="134"/>
      <c r="B5" s="135" t="s">
        <v>476</v>
      </c>
      <c r="C5" s="134"/>
      <c r="E5" s="136"/>
      <c r="F5" s="136"/>
    </row>
    <row r="6" spans="1:7" x14ac:dyDescent="0.25">
      <c r="B6" s="137" t="s">
        <v>477</v>
      </c>
    </row>
    <row r="7" spans="1:7" x14ac:dyDescent="0.25">
      <c r="B7" s="138" t="s">
        <v>478</v>
      </c>
    </row>
    <row r="8" spans="1:7" ht="15.75" thickBot="1" x14ac:dyDescent="0.3">
      <c r="B8" s="139" t="s">
        <v>479</v>
      </c>
    </row>
    <row r="9" spans="1:7" x14ac:dyDescent="0.25">
      <c r="B9" s="140"/>
    </row>
    <row r="10" spans="1:7" ht="37.5" x14ac:dyDescent="0.25">
      <c r="A10" s="141" t="s">
        <v>80</v>
      </c>
      <c r="B10" s="141" t="s">
        <v>477</v>
      </c>
      <c r="C10" s="142"/>
      <c r="D10" s="142"/>
      <c r="E10" s="142"/>
      <c r="F10" s="142"/>
      <c r="G10" s="143"/>
    </row>
    <row r="11" spans="1:7" ht="15" customHeight="1" x14ac:dyDescent="0.25">
      <c r="A11" s="144"/>
      <c r="B11" s="145" t="s">
        <v>480</v>
      </c>
      <c r="C11" s="144" t="s">
        <v>112</v>
      </c>
      <c r="D11" s="144"/>
      <c r="E11" s="144"/>
      <c r="F11" s="146" t="s">
        <v>481</v>
      </c>
      <c r="G11" s="146"/>
    </row>
    <row r="12" spans="1:7" x14ac:dyDescent="0.25">
      <c r="A12" s="133" t="s">
        <v>482</v>
      </c>
      <c r="B12" s="133" t="s">
        <v>483</v>
      </c>
      <c r="C12" s="244">
        <f>'A. HTT General'!C53</f>
        <v>9259.427371241818</v>
      </c>
      <c r="F12" s="192">
        <f>IF($C$15=0,"",IF(C12="[for completion]","",C12/$C$15))</f>
        <v>1</v>
      </c>
    </row>
    <row r="13" spans="1:7" x14ac:dyDescent="0.25">
      <c r="A13" s="133" t="s">
        <v>484</v>
      </c>
      <c r="B13" s="133" t="s">
        <v>485</v>
      </c>
      <c r="C13" s="244">
        <v>0</v>
      </c>
      <c r="F13" s="192">
        <f>IF($C$15=0,"",IF(C13="[for completion]","",C13/$C$15))</f>
        <v>0</v>
      </c>
    </row>
    <row r="14" spans="1:7" x14ac:dyDescent="0.25">
      <c r="A14" s="133" t="s">
        <v>486</v>
      </c>
      <c r="B14" s="133" t="s">
        <v>144</v>
      </c>
      <c r="C14" s="244">
        <v>0</v>
      </c>
      <c r="F14" s="192">
        <f>IF($C$15=0,"",IF(C14="[for completion]","",C14/$C$15))</f>
        <v>0</v>
      </c>
    </row>
    <row r="15" spans="1:7" x14ac:dyDescent="0.25">
      <c r="A15" s="133" t="s">
        <v>487</v>
      </c>
      <c r="B15" s="148" t="s">
        <v>146</v>
      </c>
      <c r="C15" s="193">
        <f>SUM(C12:C14)</f>
        <v>9259.427371241818</v>
      </c>
      <c r="F15" s="167">
        <f>SUM(F12:F14)</f>
        <v>1</v>
      </c>
    </row>
    <row r="16" spans="1:7" outlineLevel="1" x14ac:dyDescent="0.25">
      <c r="A16" s="133" t="s">
        <v>488</v>
      </c>
      <c r="B16" s="150" t="s">
        <v>489</v>
      </c>
      <c r="C16" s="193"/>
      <c r="F16" s="192">
        <f t="shared" ref="F16:F26" si="0">IF($C$15=0,"",IF(C16="[for completion]","",C16/$C$15))</f>
        <v>0</v>
      </c>
    </row>
    <row r="17" spans="1:7" outlineLevel="1" x14ac:dyDescent="0.25">
      <c r="A17" s="133" t="s">
        <v>490</v>
      </c>
      <c r="B17" s="150" t="s">
        <v>1033</v>
      </c>
      <c r="C17" s="193"/>
      <c r="F17" s="192">
        <f t="shared" si="0"/>
        <v>0</v>
      </c>
    </row>
    <row r="18" spans="1:7" outlineLevel="1" x14ac:dyDescent="0.25">
      <c r="A18" s="133" t="s">
        <v>491</v>
      </c>
      <c r="B18" s="150" t="s">
        <v>148</v>
      </c>
      <c r="C18" s="193"/>
      <c r="F18" s="192">
        <f t="shared" si="0"/>
        <v>0</v>
      </c>
    </row>
    <row r="19" spans="1:7" outlineLevel="1" x14ac:dyDescent="0.25">
      <c r="A19" s="133" t="s">
        <v>492</v>
      </c>
      <c r="B19" s="150" t="s">
        <v>148</v>
      </c>
      <c r="C19" s="193"/>
      <c r="F19" s="192">
        <f t="shared" si="0"/>
        <v>0</v>
      </c>
    </row>
    <row r="20" spans="1:7" outlineLevel="1" x14ac:dyDescent="0.25">
      <c r="A20" s="133" t="s">
        <v>493</v>
      </c>
      <c r="B20" s="150" t="s">
        <v>148</v>
      </c>
      <c r="C20" s="193"/>
      <c r="F20" s="192">
        <f t="shared" si="0"/>
        <v>0</v>
      </c>
    </row>
    <row r="21" spans="1:7" outlineLevel="1" x14ac:dyDescent="0.25">
      <c r="A21" s="133" t="s">
        <v>494</v>
      </c>
      <c r="B21" s="150" t="s">
        <v>148</v>
      </c>
      <c r="C21" s="193"/>
      <c r="F21" s="192">
        <f t="shared" si="0"/>
        <v>0</v>
      </c>
    </row>
    <row r="22" spans="1:7" outlineLevel="1" x14ac:dyDescent="0.25">
      <c r="A22" s="133" t="s">
        <v>495</v>
      </c>
      <c r="B22" s="150" t="s">
        <v>148</v>
      </c>
      <c r="C22" s="193"/>
      <c r="F22" s="192">
        <f t="shared" si="0"/>
        <v>0</v>
      </c>
    </row>
    <row r="23" spans="1:7" outlineLevel="1" x14ac:dyDescent="0.25">
      <c r="A23" s="133" t="s">
        <v>496</v>
      </c>
      <c r="B23" s="150" t="s">
        <v>148</v>
      </c>
      <c r="C23" s="193"/>
      <c r="F23" s="192">
        <f t="shared" si="0"/>
        <v>0</v>
      </c>
    </row>
    <row r="24" spans="1:7" outlineLevel="1" x14ac:dyDescent="0.25">
      <c r="A24" s="133" t="s">
        <v>497</v>
      </c>
      <c r="B24" s="150" t="s">
        <v>148</v>
      </c>
      <c r="C24" s="193"/>
      <c r="F24" s="192">
        <f t="shared" si="0"/>
        <v>0</v>
      </c>
    </row>
    <row r="25" spans="1:7" outlineLevel="1" x14ac:dyDescent="0.25">
      <c r="A25" s="133" t="s">
        <v>498</v>
      </c>
      <c r="B25" s="150" t="s">
        <v>148</v>
      </c>
      <c r="C25" s="193"/>
      <c r="F25" s="192">
        <f t="shared" si="0"/>
        <v>0</v>
      </c>
    </row>
    <row r="26" spans="1:7" outlineLevel="1" x14ac:dyDescent="0.25">
      <c r="A26" s="133" t="s">
        <v>499</v>
      </c>
      <c r="B26" s="150" t="s">
        <v>148</v>
      </c>
      <c r="C26" s="194"/>
      <c r="D26" s="129"/>
      <c r="E26" s="129"/>
      <c r="F26" s="192">
        <f t="shared" si="0"/>
        <v>0</v>
      </c>
    </row>
    <row r="27" spans="1:7" ht="15" customHeight="1" x14ac:dyDescent="0.25">
      <c r="A27" s="144"/>
      <c r="B27" s="145" t="s">
        <v>500</v>
      </c>
      <c r="C27" s="144" t="s">
        <v>501</v>
      </c>
      <c r="D27" s="144" t="s">
        <v>502</v>
      </c>
      <c r="E27" s="151"/>
      <c r="F27" s="144" t="s">
        <v>503</v>
      </c>
      <c r="G27" s="146"/>
    </row>
    <row r="28" spans="1:7" x14ac:dyDescent="0.25">
      <c r="A28" s="133" t="s">
        <v>504</v>
      </c>
      <c r="B28" s="133" t="s">
        <v>505</v>
      </c>
      <c r="C28" s="241">
        <f>D_CoverPool!C5</f>
        <v>5830</v>
      </c>
      <c r="D28" s="241" t="s">
        <v>854</v>
      </c>
      <c r="F28" s="133">
        <f>IF(AND(C28="[For completion]",D28="[For completion]"),"[For completion]",SUM(C28:D28))</f>
        <v>5830</v>
      </c>
    </row>
    <row r="29" spans="1:7" outlineLevel="1" x14ac:dyDescent="0.25">
      <c r="A29" s="133" t="s">
        <v>506</v>
      </c>
      <c r="B29" s="152" t="s">
        <v>507</v>
      </c>
      <c r="C29" s="241">
        <f>D_CoverPool!C6</f>
        <v>5215</v>
      </c>
      <c r="D29" s="241" t="s">
        <v>854</v>
      </c>
      <c r="F29" s="241">
        <f>+C29</f>
        <v>5215</v>
      </c>
    </row>
    <row r="30" spans="1:7" outlineLevel="1" x14ac:dyDescent="0.25">
      <c r="A30" s="133" t="s">
        <v>508</v>
      </c>
      <c r="B30" s="152" t="s">
        <v>509</v>
      </c>
    </row>
    <row r="31" spans="1:7" outlineLevel="1" x14ac:dyDescent="0.25">
      <c r="A31" s="133" t="s">
        <v>510</v>
      </c>
      <c r="B31" s="152"/>
    </row>
    <row r="32" spans="1:7" outlineLevel="1" x14ac:dyDescent="0.25">
      <c r="A32" s="133" t="s">
        <v>511</v>
      </c>
      <c r="B32" s="152"/>
    </row>
    <row r="33" spans="1:7" outlineLevel="1" x14ac:dyDescent="0.25">
      <c r="A33" s="133" t="s">
        <v>1115</v>
      </c>
      <c r="B33" s="152"/>
    </row>
    <row r="34" spans="1:7" outlineLevel="1" x14ac:dyDescent="0.25">
      <c r="A34" s="133" t="s">
        <v>1116</v>
      </c>
      <c r="B34" s="152"/>
    </row>
    <row r="35" spans="1:7" ht="15" customHeight="1" x14ac:dyDescent="0.25">
      <c r="A35" s="144"/>
      <c r="B35" s="145" t="s">
        <v>512</v>
      </c>
      <c r="C35" s="144" t="s">
        <v>513</v>
      </c>
      <c r="D35" s="144" t="s">
        <v>514</v>
      </c>
      <c r="E35" s="151"/>
      <c r="F35" s="146" t="s">
        <v>481</v>
      </c>
      <c r="G35" s="146"/>
    </row>
    <row r="36" spans="1:7" x14ac:dyDescent="0.25">
      <c r="A36" s="133" t="s">
        <v>515</v>
      </c>
      <c r="B36" s="133" t="s">
        <v>516</v>
      </c>
      <c r="C36" s="221">
        <f>D_CoverPool!C11/1000000/'A. HTT General'!C53</f>
        <v>1.0287270464029255E-2</v>
      </c>
      <c r="D36" s="221" t="s">
        <v>854</v>
      </c>
      <c r="E36" s="195"/>
      <c r="F36" s="221">
        <f>C36</f>
        <v>1.0287270464029255E-2</v>
      </c>
    </row>
    <row r="37" spans="1:7" outlineLevel="1" x14ac:dyDescent="0.25">
      <c r="A37" s="133" t="s">
        <v>517</v>
      </c>
      <c r="C37" s="167"/>
      <c r="D37" s="167"/>
      <c r="E37" s="195"/>
      <c r="F37" s="167"/>
    </row>
    <row r="38" spans="1:7" outlineLevel="1" x14ac:dyDescent="0.25">
      <c r="A38" s="133" t="s">
        <v>518</v>
      </c>
      <c r="C38" s="167"/>
      <c r="D38" s="167"/>
      <c r="E38" s="195"/>
      <c r="F38" s="167"/>
    </row>
    <row r="39" spans="1:7" outlineLevel="1" x14ac:dyDescent="0.25">
      <c r="A39" s="133" t="s">
        <v>519</v>
      </c>
      <c r="C39" s="167"/>
      <c r="D39" s="167"/>
      <c r="E39" s="195"/>
      <c r="F39" s="167"/>
    </row>
    <row r="40" spans="1:7" outlineLevel="1" x14ac:dyDescent="0.25">
      <c r="A40" s="133" t="s">
        <v>520</v>
      </c>
      <c r="C40" s="167"/>
      <c r="D40" s="167"/>
      <c r="E40" s="195"/>
      <c r="F40" s="167"/>
    </row>
    <row r="41" spans="1:7" outlineLevel="1" x14ac:dyDescent="0.25">
      <c r="A41" s="133" t="s">
        <v>521</v>
      </c>
      <c r="C41" s="167"/>
      <c r="D41" s="167"/>
      <c r="E41" s="195"/>
      <c r="F41" s="167"/>
    </row>
    <row r="42" spans="1:7" outlineLevel="1" x14ac:dyDescent="0.25">
      <c r="A42" s="133" t="s">
        <v>522</v>
      </c>
      <c r="C42" s="167"/>
      <c r="D42" s="167"/>
      <c r="E42" s="195"/>
      <c r="F42" s="167"/>
    </row>
    <row r="43" spans="1:7" ht="15" customHeight="1" x14ac:dyDescent="0.25">
      <c r="A43" s="144"/>
      <c r="B43" s="145" t="s">
        <v>523</v>
      </c>
      <c r="C43" s="144" t="s">
        <v>513</v>
      </c>
      <c r="D43" s="144" t="s">
        <v>514</v>
      </c>
      <c r="E43" s="151"/>
      <c r="F43" s="146" t="s">
        <v>481</v>
      </c>
      <c r="G43" s="146"/>
    </row>
    <row r="44" spans="1:7" x14ac:dyDescent="0.25">
      <c r="A44" s="133" t="s">
        <v>524</v>
      </c>
      <c r="B44" s="153" t="s">
        <v>525</v>
      </c>
      <c r="C44" s="166">
        <f>SUM(C45:C71)</f>
        <v>0</v>
      </c>
      <c r="D44" s="166">
        <f>SUM(D45:D71)</f>
        <v>0</v>
      </c>
      <c r="E44" s="167"/>
      <c r="F44" s="166">
        <f>SUM(F45:F71)</f>
        <v>0</v>
      </c>
      <c r="G44" s="133"/>
    </row>
    <row r="45" spans="1:7" x14ac:dyDescent="0.25">
      <c r="A45" s="133" t="s">
        <v>526</v>
      </c>
      <c r="B45" s="133" t="s">
        <v>527</v>
      </c>
      <c r="C45" s="167"/>
      <c r="D45" s="167"/>
      <c r="E45" s="167"/>
      <c r="F45" s="167"/>
      <c r="G45" s="133"/>
    </row>
    <row r="46" spans="1:7" x14ac:dyDescent="0.25">
      <c r="A46" s="133" t="s">
        <v>528</v>
      </c>
      <c r="B46" s="133" t="s">
        <v>529</v>
      </c>
      <c r="C46" s="167"/>
      <c r="D46" s="167"/>
      <c r="E46" s="167"/>
      <c r="F46" s="167"/>
      <c r="G46" s="133"/>
    </row>
    <row r="47" spans="1:7" x14ac:dyDescent="0.25">
      <c r="A47" s="133" t="s">
        <v>530</v>
      </c>
      <c r="B47" s="133" t="s">
        <v>531</v>
      </c>
      <c r="C47" s="167"/>
      <c r="D47" s="167"/>
      <c r="E47" s="167"/>
      <c r="F47" s="167"/>
      <c r="G47" s="133"/>
    </row>
    <row r="48" spans="1:7" x14ac:dyDescent="0.25">
      <c r="A48" s="133" t="s">
        <v>532</v>
      </c>
      <c r="B48" s="133" t="s">
        <v>533</v>
      </c>
      <c r="C48" s="167"/>
      <c r="D48" s="167"/>
      <c r="E48" s="167"/>
      <c r="F48" s="167"/>
      <c r="G48" s="133"/>
    </row>
    <row r="49" spans="1:7" x14ac:dyDescent="0.25">
      <c r="A49" s="133" t="s">
        <v>534</v>
      </c>
      <c r="B49" s="133" t="s">
        <v>535</v>
      </c>
      <c r="C49" s="167"/>
      <c r="D49" s="167"/>
      <c r="E49" s="167"/>
      <c r="F49" s="167"/>
      <c r="G49" s="133"/>
    </row>
    <row r="50" spans="1:7" x14ac:dyDescent="0.25">
      <c r="A50" s="133" t="s">
        <v>536</v>
      </c>
      <c r="B50" s="133" t="s">
        <v>2070</v>
      </c>
      <c r="C50" s="167"/>
      <c r="D50" s="167"/>
      <c r="E50" s="167"/>
      <c r="F50" s="167"/>
      <c r="G50" s="133"/>
    </row>
    <row r="51" spans="1:7" x14ac:dyDescent="0.25">
      <c r="A51" s="133" t="s">
        <v>537</v>
      </c>
      <c r="B51" s="133" t="s">
        <v>538</v>
      </c>
      <c r="C51" s="167"/>
      <c r="D51" s="167"/>
      <c r="E51" s="167"/>
      <c r="F51" s="167"/>
      <c r="G51" s="133"/>
    </row>
    <row r="52" spans="1:7" x14ac:dyDescent="0.25">
      <c r="A52" s="133" t="s">
        <v>539</v>
      </c>
      <c r="B52" s="133" t="s">
        <v>540</v>
      </c>
      <c r="C52" s="167"/>
      <c r="D52" s="167"/>
      <c r="E52" s="167"/>
      <c r="F52" s="167"/>
      <c r="G52" s="133"/>
    </row>
    <row r="53" spans="1:7" x14ac:dyDescent="0.25">
      <c r="A53" s="133" t="s">
        <v>541</v>
      </c>
      <c r="B53" s="133" t="s">
        <v>542</v>
      </c>
      <c r="C53" s="167"/>
      <c r="D53" s="167"/>
      <c r="E53" s="167"/>
      <c r="F53" s="167"/>
      <c r="G53" s="133"/>
    </row>
    <row r="54" spans="1:7" x14ac:dyDescent="0.25">
      <c r="A54" s="133" t="s">
        <v>543</v>
      </c>
      <c r="B54" s="133" t="s">
        <v>544</v>
      </c>
      <c r="C54" s="167"/>
      <c r="D54" s="167"/>
      <c r="E54" s="167"/>
      <c r="F54" s="167"/>
      <c r="G54" s="133"/>
    </row>
    <row r="55" spans="1:7" x14ac:dyDescent="0.25">
      <c r="A55" s="133" t="s">
        <v>545</v>
      </c>
      <c r="B55" s="133" t="s">
        <v>546</v>
      </c>
      <c r="C55" s="167"/>
      <c r="D55" s="167"/>
      <c r="E55" s="167"/>
      <c r="F55" s="167"/>
      <c r="G55" s="133"/>
    </row>
    <row r="56" spans="1:7" x14ac:dyDescent="0.25">
      <c r="A56" s="133" t="s">
        <v>547</v>
      </c>
      <c r="B56" s="133" t="s">
        <v>548</v>
      </c>
      <c r="C56" s="167"/>
      <c r="D56" s="167"/>
      <c r="E56" s="167"/>
      <c r="F56" s="167"/>
      <c r="G56" s="133"/>
    </row>
    <row r="57" spans="1:7" x14ac:dyDescent="0.25">
      <c r="A57" s="133" t="s">
        <v>549</v>
      </c>
      <c r="B57" s="133" t="s">
        <v>550</v>
      </c>
      <c r="C57" s="167"/>
      <c r="D57" s="167"/>
      <c r="E57" s="167"/>
      <c r="F57" s="167"/>
      <c r="G57" s="133"/>
    </row>
    <row r="58" spans="1:7" x14ac:dyDescent="0.25">
      <c r="A58" s="133" t="s">
        <v>551</v>
      </c>
      <c r="B58" s="133" t="s">
        <v>552</v>
      </c>
      <c r="C58" s="167"/>
      <c r="D58" s="167"/>
      <c r="E58" s="167"/>
      <c r="F58" s="167"/>
      <c r="G58" s="133"/>
    </row>
    <row r="59" spans="1:7" x14ac:dyDescent="0.25">
      <c r="A59" s="133" t="s">
        <v>553</v>
      </c>
      <c r="B59" s="133" t="s">
        <v>554</v>
      </c>
      <c r="C59" s="167"/>
      <c r="D59" s="167"/>
      <c r="E59" s="167"/>
      <c r="F59" s="167"/>
      <c r="G59" s="133"/>
    </row>
    <row r="60" spans="1:7" x14ac:dyDescent="0.25">
      <c r="A60" s="133" t="s">
        <v>555</v>
      </c>
      <c r="B60" s="133" t="s">
        <v>3</v>
      </c>
      <c r="C60" s="167"/>
      <c r="D60" s="167"/>
      <c r="E60" s="167"/>
      <c r="F60" s="167"/>
      <c r="G60" s="133"/>
    </row>
    <row r="61" spans="1:7" x14ac:dyDescent="0.25">
      <c r="A61" s="133" t="s">
        <v>556</v>
      </c>
      <c r="B61" s="133" t="s">
        <v>557</v>
      </c>
      <c r="C61" s="167"/>
      <c r="D61" s="167"/>
      <c r="E61" s="167"/>
      <c r="F61" s="167"/>
      <c r="G61" s="133"/>
    </row>
    <row r="62" spans="1:7" x14ac:dyDescent="0.25">
      <c r="A62" s="133" t="s">
        <v>558</v>
      </c>
      <c r="B62" s="133" t="s">
        <v>559</v>
      </c>
      <c r="C62" s="167"/>
      <c r="D62" s="167"/>
      <c r="E62" s="167"/>
      <c r="F62" s="167"/>
      <c r="G62" s="133"/>
    </row>
    <row r="63" spans="1:7" x14ac:dyDescent="0.25">
      <c r="A63" s="133" t="s">
        <v>560</v>
      </c>
      <c r="B63" s="133" t="s">
        <v>561</v>
      </c>
      <c r="C63" s="167"/>
      <c r="D63" s="167"/>
      <c r="E63" s="167"/>
      <c r="F63" s="167"/>
      <c r="G63" s="133"/>
    </row>
    <row r="64" spans="1:7" x14ac:dyDescent="0.25">
      <c r="A64" s="133" t="s">
        <v>562</v>
      </c>
      <c r="B64" s="133" t="s">
        <v>563</v>
      </c>
      <c r="C64" s="167"/>
      <c r="D64" s="167"/>
      <c r="E64" s="167"/>
      <c r="F64" s="167"/>
      <c r="G64" s="133"/>
    </row>
    <row r="65" spans="1:7" x14ac:dyDescent="0.25">
      <c r="A65" s="133" t="s">
        <v>564</v>
      </c>
      <c r="B65" s="133" t="s">
        <v>565</v>
      </c>
      <c r="C65" s="167"/>
      <c r="D65" s="167"/>
      <c r="E65" s="167"/>
      <c r="F65" s="167"/>
      <c r="G65" s="133"/>
    </row>
    <row r="66" spans="1:7" x14ac:dyDescent="0.25">
      <c r="A66" s="133" t="s">
        <v>566</v>
      </c>
      <c r="B66" s="133" t="s">
        <v>567</v>
      </c>
      <c r="C66" s="167"/>
      <c r="D66" s="167"/>
      <c r="E66" s="167"/>
      <c r="F66" s="167"/>
      <c r="G66" s="133"/>
    </row>
    <row r="67" spans="1:7" x14ac:dyDescent="0.25">
      <c r="A67" s="133" t="s">
        <v>568</v>
      </c>
      <c r="B67" s="133" t="s">
        <v>569</v>
      </c>
      <c r="C67" s="167"/>
      <c r="D67" s="167"/>
      <c r="E67" s="167"/>
      <c r="F67" s="167"/>
      <c r="G67" s="133"/>
    </row>
    <row r="68" spans="1:7" x14ac:dyDescent="0.25">
      <c r="A68" s="133" t="s">
        <v>570</v>
      </c>
      <c r="B68" s="133" t="s">
        <v>571</v>
      </c>
      <c r="C68" s="167"/>
      <c r="D68" s="167"/>
      <c r="E68" s="167"/>
      <c r="F68" s="167"/>
      <c r="G68" s="133"/>
    </row>
    <row r="69" spans="1:7" x14ac:dyDescent="0.25">
      <c r="A69" s="220" t="s">
        <v>572</v>
      </c>
      <c r="B69" s="133" t="s">
        <v>573</v>
      </c>
      <c r="C69" s="167"/>
      <c r="D69" s="167"/>
      <c r="E69" s="167"/>
      <c r="F69" s="167"/>
      <c r="G69" s="133"/>
    </row>
    <row r="70" spans="1:7" x14ac:dyDescent="0.25">
      <c r="A70" s="220" t="s">
        <v>574</v>
      </c>
      <c r="B70" s="133" t="s">
        <v>575</v>
      </c>
      <c r="C70" s="167"/>
      <c r="D70" s="167"/>
      <c r="E70" s="167"/>
      <c r="F70" s="167"/>
      <c r="G70" s="133"/>
    </row>
    <row r="71" spans="1:7" x14ac:dyDescent="0.25">
      <c r="A71" s="220" t="s">
        <v>576</v>
      </c>
      <c r="B71" s="133" t="s">
        <v>6</v>
      </c>
      <c r="C71" s="167"/>
      <c r="D71" s="167"/>
      <c r="E71" s="167"/>
      <c r="F71" s="167"/>
      <c r="G71" s="133"/>
    </row>
    <row r="72" spans="1:7" x14ac:dyDescent="0.25">
      <c r="A72" s="220" t="s">
        <v>577</v>
      </c>
      <c r="B72" s="153" t="s">
        <v>316</v>
      </c>
      <c r="C72" s="166">
        <f>SUM(C73:C75)</f>
        <v>1</v>
      </c>
      <c r="D72" s="166">
        <f>SUM(D73:D75)</f>
        <v>0</v>
      </c>
      <c r="E72" s="167"/>
      <c r="F72" s="166">
        <f>SUM(F73:F75)</f>
        <v>1</v>
      </c>
      <c r="G72" s="133"/>
    </row>
    <row r="73" spans="1:7" x14ac:dyDescent="0.25">
      <c r="A73" s="220" t="s">
        <v>579</v>
      </c>
      <c r="B73" s="133" t="s">
        <v>581</v>
      </c>
      <c r="C73" s="167"/>
      <c r="D73" s="167"/>
      <c r="E73" s="167"/>
      <c r="F73" s="167"/>
      <c r="G73" s="133"/>
    </row>
    <row r="74" spans="1:7" x14ac:dyDescent="0.25">
      <c r="A74" s="220" t="s">
        <v>580</v>
      </c>
      <c r="B74" s="133" t="s">
        <v>583</v>
      </c>
      <c r="C74" s="167"/>
      <c r="D74" s="167"/>
      <c r="E74" s="167"/>
      <c r="F74" s="167"/>
      <c r="G74" s="133"/>
    </row>
    <row r="75" spans="1:7" x14ac:dyDescent="0.25">
      <c r="A75" s="220" t="s">
        <v>582</v>
      </c>
      <c r="B75" s="133" t="s">
        <v>2</v>
      </c>
      <c r="C75" s="167">
        <v>1</v>
      </c>
      <c r="D75" s="167"/>
      <c r="E75" s="167"/>
      <c r="F75" s="167">
        <f>+C75</f>
        <v>1</v>
      </c>
      <c r="G75" s="133"/>
    </row>
    <row r="76" spans="1:7" x14ac:dyDescent="0.25">
      <c r="A76" s="220" t="s">
        <v>1070</v>
      </c>
      <c r="B76" s="153" t="s">
        <v>144</v>
      </c>
      <c r="C76" s="166">
        <f>SUM(C77:C87)</f>
        <v>0</v>
      </c>
      <c r="D76" s="166">
        <f>SUM(D77:D87)</f>
        <v>0</v>
      </c>
      <c r="E76" s="167"/>
      <c r="F76" s="166">
        <f>SUM(F77:F87)</f>
        <v>0</v>
      </c>
      <c r="G76" s="133"/>
    </row>
    <row r="77" spans="1:7" x14ac:dyDescent="0.25">
      <c r="A77" s="220" t="s">
        <v>584</v>
      </c>
      <c r="B77" s="154" t="s">
        <v>318</v>
      </c>
      <c r="C77" s="167"/>
      <c r="D77" s="167"/>
      <c r="E77" s="167"/>
      <c r="F77" s="167"/>
      <c r="G77" s="133"/>
    </row>
    <row r="78" spans="1:7" s="219" customFormat="1" x14ac:dyDescent="0.25">
      <c r="A78" s="220" t="s">
        <v>585</v>
      </c>
      <c r="B78" s="220" t="s">
        <v>578</v>
      </c>
      <c r="C78" s="221"/>
      <c r="D78" s="221"/>
      <c r="E78" s="221"/>
      <c r="F78" s="221"/>
      <c r="G78" s="220"/>
    </row>
    <row r="79" spans="1:7" x14ac:dyDescent="0.25">
      <c r="A79" s="220" t="s">
        <v>586</v>
      </c>
      <c r="B79" s="154" t="s">
        <v>320</v>
      </c>
      <c r="C79" s="167"/>
      <c r="D79" s="167"/>
      <c r="E79" s="167"/>
      <c r="F79" s="167"/>
      <c r="G79" s="133"/>
    </row>
    <row r="80" spans="1:7" x14ac:dyDescent="0.25">
      <c r="A80" s="133" t="s">
        <v>587</v>
      </c>
      <c r="B80" s="154" t="s">
        <v>322</v>
      </c>
      <c r="C80" s="167"/>
      <c r="D80" s="167"/>
      <c r="E80" s="167"/>
      <c r="F80" s="167"/>
      <c r="G80" s="133"/>
    </row>
    <row r="81" spans="1:7" x14ac:dyDescent="0.25">
      <c r="A81" s="133" t="s">
        <v>588</v>
      </c>
      <c r="B81" s="154" t="s">
        <v>12</v>
      </c>
      <c r="C81" s="167"/>
      <c r="D81" s="167"/>
      <c r="E81" s="167"/>
      <c r="F81" s="167"/>
      <c r="G81" s="133"/>
    </row>
    <row r="82" spans="1:7" x14ac:dyDescent="0.25">
      <c r="A82" s="133" t="s">
        <v>589</v>
      </c>
      <c r="B82" s="154" t="s">
        <v>325</v>
      </c>
      <c r="C82" s="167"/>
      <c r="D82" s="167"/>
      <c r="E82" s="167"/>
      <c r="F82" s="167"/>
      <c r="G82" s="133"/>
    </row>
    <row r="83" spans="1:7" x14ac:dyDescent="0.25">
      <c r="A83" s="133" t="s">
        <v>590</v>
      </c>
      <c r="B83" s="154" t="s">
        <v>327</v>
      </c>
      <c r="C83" s="167"/>
      <c r="D83" s="167"/>
      <c r="E83" s="167"/>
      <c r="F83" s="167"/>
      <c r="G83" s="133"/>
    </row>
    <row r="84" spans="1:7" x14ac:dyDescent="0.25">
      <c r="A84" s="133" t="s">
        <v>591</v>
      </c>
      <c r="B84" s="154" t="s">
        <v>329</v>
      </c>
      <c r="C84" s="167"/>
      <c r="D84" s="167"/>
      <c r="E84" s="167"/>
      <c r="F84" s="167"/>
      <c r="G84" s="133"/>
    </row>
    <row r="85" spans="1:7" x14ac:dyDescent="0.25">
      <c r="A85" s="133" t="s">
        <v>592</v>
      </c>
      <c r="B85" s="154" t="s">
        <v>331</v>
      </c>
      <c r="C85" s="167"/>
      <c r="D85" s="167"/>
      <c r="E85" s="167"/>
      <c r="F85" s="167"/>
      <c r="G85" s="133"/>
    </row>
    <row r="86" spans="1:7" x14ac:dyDescent="0.25">
      <c r="A86" s="133" t="s">
        <v>593</v>
      </c>
      <c r="B86" s="154" t="s">
        <v>333</v>
      </c>
      <c r="C86" s="167"/>
      <c r="D86" s="167"/>
      <c r="E86" s="167"/>
      <c r="F86" s="167"/>
      <c r="G86" s="133"/>
    </row>
    <row r="87" spans="1:7" x14ac:dyDescent="0.25">
      <c r="A87" s="133" t="s">
        <v>594</v>
      </c>
      <c r="B87" s="154" t="s">
        <v>144</v>
      </c>
      <c r="C87" s="167"/>
      <c r="D87" s="167"/>
      <c r="E87" s="167"/>
      <c r="F87" s="167"/>
      <c r="G87" s="133"/>
    </row>
    <row r="88" spans="1:7" outlineLevel="1" x14ac:dyDescent="0.25">
      <c r="A88" s="133" t="s">
        <v>595</v>
      </c>
      <c r="B88" s="150" t="s">
        <v>148</v>
      </c>
      <c r="C88" s="167"/>
      <c r="D88" s="167"/>
      <c r="E88" s="167"/>
      <c r="F88" s="167"/>
      <c r="G88" s="133"/>
    </row>
    <row r="89" spans="1:7" outlineLevel="1" x14ac:dyDescent="0.25">
      <c r="A89" s="133" t="s">
        <v>596</v>
      </c>
      <c r="B89" s="150" t="s">
        <v>148</v>
      </c>
      <c r="C89" s="167"/>
      <c r="D89" s="167"/>
      <c r="E89" s="167"/>
      <c r="F89" s="167"/>
      <c r="G89" s="133"/>
    </row>
    <row r="90" spans="1:7" outlineLevel="1" x14ac:dyDescent="0.25">
      <c r="A90" s="133" t="s">
        <v>597</v>
      </c>
      <c r="B90" s="150" t="s">
        <v>148</v>
      </c>
      <c r="C90" s="167"/>
      <c r="D90" s="167"/>
      <c r="E90" s="167"/>
      <c r="F90" s="167"/>
      <c r="G90" s="133"/>
    </row>
    <row r="91" spans="1:7" outlineLevel="1" x14ac:dyDescent="0.25">
      <c r="A91" s="133" t="s">
        <v>598</v>
      </c>
      <c r="B91" s="150" t="s">
        <v>148</v>
      </c>
      <c r="C91" s="167"/>
      <c r="D91" s="167"/>
      <c r="E91" s="167"/>
      <c r="F91" s="167"/>
      <c r="G91" s="133"/>
    </row>
    <row r="92" spans="1:7" outlineLevel="1" x14ac:dyDescent="0.25">
      <c r="A92" s="133" t="s">
        <v>599</v>
      </c>
      <c r="B92" s="150" t="s">
        <v>148</v>
      </c>
      <c r="C92" s="167"/>
      <c r="D92" s="167"/>
      <c r="E92" s="167"/>
      <c r="F92" s="167"/>
      <c r="G92" s="133"/>
    </row>
    <row r="93" spans="1:7" outlineLevel="1" x14ac:dyDescent="0.25">
      <c r="A93" s="133" t="s">
        <v>600</v>
      </c>
      <c r="B93" s="150" t="s">
        <v>148</v>
      </c>
      <c r="C93" s="167"/>
      <c r="D93" s="167"/>
      <c r="E93" s="167"/>
      <c r="F93" s="167"/>
      <c r="G93" s="133"/>
    </row>
    <row r="94" spans="1:7" outlineLevel="1" x14ac:dyDescent="0.25">
      <c r="A94" s="133" t="s">
        <v>601</v>
      </c>
      <c r="B94" s="150" t="s">
        <v>148</v>
      </c>
      <c r="C94" s="167"/>
      <c r="D94" s="167"/>
      <c r="E94" s="167"/>
      <c r="F94" s="167"/>
      <c r="G94" s="133"/>
    </row>
    <row r="95" spans="1:7" outlineLevel="1" x14ac:dyDescent="0.25">
      <c r="A95" s="133" t="s">
        <v>602</v>
      </c>
      <c r="B95" s="150" t="s">
        <v>148</v>
      </c>
      <c r="C95" s="167"/>
      <c r="D95" s="167"/>
      <c r="E95" s="167"/>
      <c r="F95" s="167"/>
      <c r="G95" s="133"/>
    </row>
    <row r="96" spans="1:7" outlineLevel="1" x14ac:dyDescent="0.25">
      <c r="A96" s="133" t="s">
        <v>603</v>
      </c>
      <c r="B96" s="150" t="s">
        <v>148</v>
      </c>
      <c r="C96" s="167"/>
      <c r="D96" s="167"/>
      <c r="E96" s="167"/>
      <c r="F96" s="167"/>
      <c r="G96" s="133"/>
    </row>
    <row r="97" spans="1:7" outlineLevel="1" x14ac:dyDescent="0.25">
      <c r="A97" s="133" t="s">
        <v>604</v>
      </c>
      <c r="B97" s="150" t="s">
        <v>148</v>
      </c>
      <c r="C97" s="167"/>
      <c r="D97" s="167"/>
      <c r="E97" s="167"/>
      <c r="F97" s="167"/>
      <c r="G97" s="133"/>
    </row>
    <row r="98" spans="1:7" ht="15" customHeight="1" x14ac:dyDescent="0.25">
      <c r="A98" s="144"/>
      <c r="B98" s="178" t="s">
        <v>1081</v>
      </c>
      <c r="C98" s="144" t="s">
        <v>513</v>
      </c>
      <c r="D98" s="144" t="s">
        <v>514</v>
      </c>
      <c r="E98" s="151"/>
      <c r="F98" s="146" t="s">
        <v>481</v>
      </c>
      <c r="G98" s="146"/>
    </row>
    <row r="99" spans="1:7" x14ac:dyDescent="0.25">
      <c r="A99" s="133" t="s">
        <v>605</v>
      </c>
      <c r="B99" s="236" t="s">
        <v>2102</v>
      </c>
      <c r="C99" s="221">
        <f>VLOOKUP(B99,'Strat tables Cover Pool'!$A$118:$C$129,3,FALSE)</f>
        <v>5.2746844824618335E-3</v>
      </c>
      <c r="D99" s="221" t="s">
        <v>854</v>
      </c>
      <c r="E99" s="167"/>
      <c r="F99" s="221">
        <f>+C99</f>
        <v>5.2746844824618335E-3</v>
      </c>
      <c r="G99" s="133"/>
    </row>
    <row r="100" spans="1:7" x14ac:dyDescent="0.25">
      <c r="A100" s="133" t="s">
        <v>607</v>
      </c>
      <c r="B100" s="236" t="s">
        <v>2103</v>
      </c>
      <c r="C100" s="221">
        <f>VLOOKUP(B100,'Strat tables Cover Pool'!$A$118:$C$129,3,FALSE)</f>
        <v>1.7167479221631566E-3</v>
      </c>
      <c r="D100" s="221" t="s">
        <v>854</v>
      </c>
      <c r="E100" s="167"/>
      <c r="F100" s="221">
        <f>+C100</f>
        <v>1.7167479221631566E-3</v>
      </c>
      <c r="G100" s="133"/>
    </row>
    <row r="101" spans="1:7" x14ac:dyDescent="0.25">
      <c r="A101" s="133" t="s">
        <v>608</v>
      </c>
      <c r="B101" s="236" t="s">
        <v>2104</v>
      </c>
      <c r="C101" s="221">
        <f>VLOOKUP(B101,'Strat tables Cover Pool'!$A$118:$C$129,3,FALSE)</f>
        <v>7.608677694131709E-4</v>
      </c>
      <c r="D101" s="221" t="s">
        <v>854</v>
      </c>
      <c r="E101" s="167"/>
      <c r="F101" s="221">
        <f>+C101</f>
        <v>7.608677694131709E-4</v>
      </c>
      <c r="G101" s="133"/>
    </row>
    <row r="102" spans="1:7" x14ac:dyDescent="0.25">
      <c r="A102" s="133" t="s">
        <v>609</v>
      </c>
      <c r="B102" s="236" t="s">
        <v>2105</v>
      </c>
      <c r="C102" s="221">
        <f>VLOOKUP(B102,'Strat tables Cover Pool'!$A$118:$C$129,3,FALSE)</f>
        <v>3.593858611964812E-4</v>
      </c>
      <c r="D102" s="221" t="s">
        <v>854</v>
      </c>
      <c r="E102" s="167"/>
      <c r="F102" s="221">
        <f t="shared" ref="F102:F111" si="1">+C102</f>
        <v>3.593858611964812E-4</v>
      </c>
      <c r="G102" s="133"/>
    </row>
    <row r="103" spans="1:7" x14ac:dyDescent="0.25">
      <c r="A103" s="133" t="s">
        <v>610</v>
      </c>
      <c r="B103" s="236" t="s">
        <v>2106</v>
      </c>
      <c r="C103" s="221">
        <f>VLOOKUP(B103,'Strat tables Cover Pool'!$A$118:$C$129,3,FALSE)</f>
        <v>4.9973992077216672E-2</v>
      </c>
      <c r="D103" s="221" t="s">
        <v>854</v>
      </c>
      <c r="E103" s="167"/>
      <c r="F103" s="221">
        <f t="shared" si="1"/>
        <v>4.9973992077216672E-2</v>
      </c>
      <c r="G103" s="133"/>
    </row>
    <row r="104" spans="1:7" x14ac:dyDescent="0.25">
      <c r="A104" s="133" t="s">
        <v>611</v>
      </c>
      <c r="B104" s="236" t="s">
        <v>2107</v>
      </c>
      <c r="C104" s="221">
        <f>VLOOKUP(B104,'Strat tables Cover Pool'!$A$118:$C$129,3,FALSE)</f>
        <v>0.87856271925163898</v>
      </c>
      <c r="D104" s="221" t="s">
        <v>854</v>
      </c>
      <c r="E104" s="167"/>
      <c r="F104" s="221">
        <f t="shared" si="1"/>
        <v>0.87856271925163898</v>
      </c>
      <c r="G104" s="133"/>
    </row>
    <row r="105" spans="1:7" x14ac:dyDescent="0.25">
      <c r="A105" s="133" t="s">
        <v>612</v>
      </c>
      <c r="B105" s="236" t="s">
        <v>2108</v>
      </c>
      <c r="C105" s="221">
        <v>0</v>
      </c>
      <c r="D105" s="221" t="s">
        <v>854</v>
      </c>
      <c r="E105" s="167"/>
      <c r="F105" s="221">
        <f t="shared" si="1"/>
        <v>0</v>
      </c>
      <c r="G105" s="133"/>
    </row>
    <row r="106" spans="1:7" x14ac:dyDescent="0.25">
      <c r="A106" s="133" t="s">
        <v>613</v>
      </c>
      <c r="B106" s="236" t="s">
        <v>2109</v>
      </c>
      <c r="C106" s="221">
        <f>VLOOKUP("Troms og Finnmar",'Strat tables Cover Pool'!$A$118:$C$129,3,FALSE)</f>
        <v>1.4322845677465909E-3</v>
      </c>
      <c r="D106" s="221" t="s">
        <v>854</v>
      </c>
      <c r="E106" s="167"/>
      <c r="F106" s="221">
        <f t="shared" si="1"/>
        <v>1.4322845677465909E-3</v>
      </c>
      <c r="G106" s="133"/>
    </row>
    <row r="107" spans="1:7" x14ac:dyDescent="0.25">
      <c r="A107" s="133" t="s">
        <v>614</v>
      </c>
      <c r="B107" s="236" t="s">
        <v>2110</v>
      </c>
      <c r="C107" s="221">
        <f>VLOOKUP(B107,'Strat tables Cover Pool'!$A$118:$C$129,3,FALSE)</f>
        <v>2.3840422863038802E-3</v>
      </c>
      <c r="D107" s="221" t="s">
        <v>854</v>
      </c>
      <c r="E107" s="167"/>
      <c r="F107" s="221">
        <f t="shared" si="1"/>
        <v>2.3840422863038802E-3</v>
      </c>
      <c r="G107" s="133"/>
    </row>
    <row r="108" spans="1:7" x14ac:dyDescent="0.25">
      <c r="A108" s="133" t="s">
        <v>615</v>
      </c>
      <c r="B108" s="236" t="s">
        <v>2111</v>
      </c>
      <c r="C108" s="221">
        <f>VLOOKUP("Vestfold og Tele",'Strat tables Cover Pool'!$A$118:$C$129,3,FALSE)</f>
        <v>2.2670620199686056E-3</v>
      </c>
      <c r="D108" s="221" t="s">
        <v>854</v>
      </c>
      <c r="E108" s="167"/>
      <c r="F108" s="221">
        <f t="shared" si="1"/>
        <v>2.2670620199686056E-3</v>
      </c>
      <c r="G108" s="133"/>
    </row>
    <row r="109" spans="1:7" x14ac:dyDescent="0.25">
      <c r="A109" s="133" t="s">
        <v>616</v>
      </c>
      <c r="B109" s="236" t="s">
        <v>2112</v>
      </c>
      <c r="C109" s="221">
        <f>VLOOKUP(B109,'Strat tables Cover Pool'!$A$118:$C$129,3,FALSE)</f>
        <v>1.6898236833193078E-2</v>
      </c>
      <c r="D109" s="221" t="s">
        <v>854</v>
      </c>
      <c r="E109" s="167"/>
      <c r="F109" s="221">
        <f t="shared" si="1"/>
        <v>1.6898236833193078E-2</v>
      </c>
      <c r="G109" s="133"/>
    </row>
    <row r="110" spans="1:7" x14ac:dyDescent="0.25">
      <c r="A110" s="133" t="s">
        <v>617</v>
      </c>
      <c r="B110" s="236" t="s">
        <v>2113</v>
      </c>
      <c r="C110" s="221">
        <f>VLOOKUP(B110,'Strat tables Cover Pool'!$A$118:$C$129,3,FALSE)</f>
        <v>4.0369976928699536E-2</v>
      </c>
      <c r="D110" s="221" t="s">
        <v>854</v>
      </c>
      <c r="E110" s="167"/>
      <c r="F110" s="221">
        <f t="shared" si="1"/>
        <v>4.0369976928699536E-2</v>
      </c>
      <c r="G110" s="133"/>
    </row>
    <row r="111" spans="1:7" x14ac:dyDescent="0.25">
      <c r="A111" s="133" t="s">
        <v>618</v>
      </c>
      <c r="B111" s="236" t="s">
        <v>144</v>
      </c>
      <c r="C111" s="221">
        <f>_xlfn.IFNA(VLOOKUP(B111,'Strat tables Cover Pool'!$A$118:$C$129,3,FALSE),0%)</f>
        <v>0</v>
      </c>
      <c r="D111" s="221" t="s">
        <v>854</v>
      </c>
      <c r="E111" s="167"/>
      <c r="F111" s="221">
        <f t="shared" si="1"/>
        <v>0</v>
      </c>
      <c r="G111" s="133"/>
    </row>
    <row r="112" spans="1:7" x14ac:dyDescent="0.25">
      <c r="A112" s="133" t="s">
        <v>619</v>
      </c>
      <c r="B112" s="154"/>
      <c r="C112" s="167"/>
      <c r="D112" s="167"/>
      <c r="E112" s="167"/>
      <c r="F112" s="167"/>
      <c r="G112" s="133"/>
    </row>
    <row r="113" spans="1:7" x14ac:dyDescent="0.25">
      <c r="A113" s="133" t="s">
        <v>620</v>
      </c>
      <c r="B113" s="154"/>
      <c r="C113" s="167"/>
      <c r="D113" s="167"/>
      <c r="E113" s="167"/>
      <c r="F113" s="167"/>
      <c r="G113" s="133"/>
    </row>
    <row r="114" spans="1:7" x14ac:dyDescent="0.25">
      <c r="A114" s="133" t="s">
        <v>621</v>
      </c>
      <c r="B114" s="154"/>
      <c r="C114" s="167"/>
      <c r="D114" s="167"/>
      <c r="E114" s="167"/>
      <c r="F114" s="167"/>
      <c r="G114" s="133"/>
    </row>
    <row r="115" spans="1:7" x14ac:dyDescent="0.25">
      <c r="A115" s="133" t="s">
        <v>622</v>
      </c>
      <c r="B115" s="154"/>
      <c r="C115" s="167"/>
      <c r="D115" s="167"/>
      <c r="E115" s="167"/>
      <c r="F115" s="167"/>
      <c r="G115" s="133"/>
    </row>
    <row r="116" spans="1:7" x14ac:dyDescent="0.25">
      <c r="A116" s="133" t="s">
        <v>623</v>
      </c>
      <c r="B116" s="154"/>
      <c r="C116" s="167"/>
      <c r="D116" s="167"/>
      <c r="E116" s="167"/>
      <c r="F116" s="167"/>
      <c r="G116" s="133"/>
    </row>
    <row r="117" spans="1:7" x14ac:dyDescent="0.25">
      <c r="A117" s="133" t="s">
        <v>624</v>
      </c>
      <c r="B117" s="154"/>
      <c r="C117" s="167"/>
      <c r="D117" s="167"/>
      <c r="E117" s="167"/>
      <c r="F117" s="167"/>
      <c r="G117" s="133"/>
    </row>
    <row r="118" spans="1:7" x14ac:dyDescent="0.25">
      <c r="A118" s="133" t="s">
        <v>625</v>
      </c>
      <c r="B118" s="154"/>
      <c r="C118" s="167"/>
      <c r="D118" s="167"/>
      <c r="E118" s="167"/>
      <c r="F118" s="167"/>
      <c r="G118" s="133"/>
    </row>
    <row r="119" spans="1:7" x14ac:dyDescent="0.25">
      <c r="A119" s="133" t="s">
        <v>626</v>
      </c>
      <c r="B119" s="154"/>
      <c r="C119" s="167"/>
      <c r="D119" s="167"/>
      <c r="E119" s="167"/>
      <c r="F119" s="167"/>
      <c r="G119" s="133"/>
    </row>
    <row r="120" spans="1:7" x14ac:dyDescent="0.25">
      <c r="A120" s="133" t="s">
        <v>627</v>
      </c>
      <c r="B120" s="154"/>
      <c r="C120" s="167"/>
      <c r="D120" s="167"/>
      <c r="E120" s="167"/>
      <c r="F120" s="167"/>
      <c r="G120" s="133"/>
    </row>
    <row r="121" spans="1:7" x14ac:dyDescent="0.25">
      <c r="A121" s="133" t="s">
        <v>628</v>
      </c>
      <c r="B121" s="154"/>
      <c r="C121" s="167"/>
      <c r="D121" s="167"/>
      <c r="E121" s="167"/>
      <c r="F121" s="167"/>
      <c r="G121" s="133"/>
    </row>
    <row r="122" spans="1:7" x14ac:dyDescent="0.25">
      <c r="A122" s="133" t="s">
        <v>629</v>
      </c>
      <c r="B122" s="154"/>
      <c r="C122" s="167"/>
      <c r="D122" s="167"/>
      <c r="E122" s="167"/>
      <c r="F122" s="167"/>
      <c r="G122" s="133"/>
    </row>
    <row r="123" spans="1:7" x14ac:dyDescent="0.25">
      <c r="A123" s="133" t="s">
        <v>630</v>
      </c>
      <c r="B123" s="154"/>
      <c r="C123" s="167"/>
      <c r="D123" s="167"/>
      <c r="E123" s="167"/>
      <c r="F123" s="167"/>
      <c r="G123" s="133"/>
    </row>
    <row r="124" spans="1:7" x14ac:dyDescent="0.25">
      <c r="A124" s="133" t="s">
        <v>631</v>
      </c>
      <c r="B124" s="154"/>
      <c r="C124" s="167"/>
      <c r="D124" s="167"/>
      <c r="E124" s="167"/>
      <c r="F124" s="167"/>
      <c r="G124" s="133"/>
    </row>
    <row r="125" spans="1:7" x14ac:dyDescent="0.25">
      <c r="A125" s="133" t="s">
        <v>632</v>
      </c>
      <c r="B125" s="154"/>
      <c r="C125" s="167"/>
      <c r="D125" s="167"/>
      <c r="E125" s="167"/>
      <c r="F125" s="167"/>
      <c r="G125" s="133"/>
    </row>
    <row r="126" spans="1:7" x14ac:dyDescent="0.25">
      <c r="A126" s="133" t="s">
        <v>633</v>
      </c>
      <c r="B126" s="154"/>
      <c r="C126" s="167"/>
      <c r="D126" s="167"/>
      <c r="E126" s="167"/>
      <c r="F126" s="167"/>
      <c r="G126" s="133"/>
    </row>
    <row r="127" spans="1:7" x14ac:dyDescent="0.25">
      <c r="A127" s="133" t="s">
        <v>634</v>
      </c>
      <c r="B127" s="154"/>
      <c r="C127" s="167"/>
      <c r="D127" s="167"/>
      <c r="E127" s="167"/>
      <c r="F127" s="167"/>
      <c r="G127" s="133"/>
    </row>
    <row r="128" spans="1:7" x14ac:dyDescent="0.25">
      <c r="A128" s="133" t="s">
        <v>635</v>
      </c>
      <c r="B128" s="154"/>
      <c r="C128" s="167"/>
      <c r="D128" s="167"/>
      <c r="E128" s="167"/>
      <c r="F128" s="167"/>
      <c r="G128" s="133"/>
    </row>
    <row r="129" spans="1:7" x14ac:dyDescent="0.25">
      <c r="A129" s="133" t="s">
        <v>636</v>
      </c>
      <c r="B129" s="154"/>
      <c r="C129" s="167"/>
      <c r="D129" s="167"/>
      <c r="E129" s="167"/>
      <c r="F129" s="167"/>
      <c r="G129" s="133"/>
    </row>
    <row r="130" spans="1:7" x14ac:dyDescent="0.25">
      <c r="A130" s="133" t="s">
        <v>1044</v>
      </c>
      <c r="B130" s="154"/>
      <c r="C130" s="167"/>
      <c r="D130" s="167"/>
      <c r="E130" s="167"/>
      <c r="F130" s="167"/>
      <c r="G130" s="133"/>
    </row>
    <row r="131" spans="1:7" x14ac:dyDescent="0.25">
      <c r="A131" s="133" t="s">
        <v>1045</v>
      </c>
      <c r="B131" s="154"/>
      <c r="C131" s="167"/>
      <c r="D131" s="167"/>
      <c r="E131" s="167"/>
      <c r="F131" s="167"/>
      <c r="G131" s="133"/>
    </row>
    <row r="132" spans="1:7" x14ac:dyDescent="0.25">
      <c r="A132" s="133" t="s">
        <v>1046</v>
      </c>
      <c r="B132" s="154"/>
      <c r="C132" s="167"/>
      <c r="D132" s="167"/>
      <c r="E132" s="167"/>
      <c r="F132" s="167"/>
      <c r="G132" s="133"/>
    </row>
    <row r="133" spans="1:7" x14ac:dyDescent="0.25">
      <c r="A133" s="133" t="s">
        <v>1047</v>
      </c>
      <c r="B133" s="154"/>
      <c r="C133" s="167"/>
      <c r="D133" s="167"/>
      <c r="E133" s="167"/>
      <c r="F133" s="167"/>
      <c r="G133" s="133"/>
    </row>
    <row r="134" spans="1:7" x14ac:dyDescent="0.25">
      <c r="A134" s="133" t="s">
        <v>1048</v>
      </c>
      <c r="B134" s="154"/>
      <c r="C134" s="167"/>
      <c r="D134" s="167"/>
      <c r="E134" s="167"/>
      <c r="F134" s="167"/>
      <c r="G134" s="133"/>
    </row>
    <row r="135" spans="1:7" x14ac:dyDescent="0.25">
      <c r="A135" s="133" t="s">
        <v>1049</v>
      </c>
      <c r="B135" s="154"/>
      <c r="C135" s="167"/>
      <c r="D135" s="167"/>
      <c r="E135" s="167"/>
      <c r="F135" s="167"/>
      <c r="G135" s="133"/>
    </row>
    <row r="136" spans="1:7" x14ac:dyDescent="0.25">
      <c r="A136" s="133" t="s">
        <v>1050</v>
      </c>
      <c r="B136" s="154"/>
      <c r="C136" s="167"/>
      <c r="D136" s="167"/>
      <c r="E136" s="167"/>
      <c r="F136" s="167"/>
      <c r="G136" s="133"/>
    </row>
    <row r="137" spans="1:7" x14ac:dyDescent="0.25">
      <c r="A137" s="133" t="s">
        <v>1051</v>
      </c>
      <c r="B137" s="154"/>
      <c r="C137" s="167"/>
      <c r="D137" s="167"/>
      <c r="E137" s="167"/>
      <c r="F137" s="167"/>
      <c r="G137" s="133"/>
    </row>
    <row r="138" spans="1:7" x14ac:dyDescent="0.25">
      <c r="A138" s="133" t="s">
        <v>1052</v>
      </c>
      <c r="B138" s="154"/>
      <c r="C138" s="167"/>
      <c r="D138" s="167"/>
      <c r="E138" s="167"/>
      <c r="F138" s="167"/>
      <c r="G138" s="133"/>
    </row>
    <row r="139" spans="1:7" x14ac:dyDescent="0.25">
      <c r="A139" s="133" t="s">
        <v>1053</v>
      </c>
      <c r="B139" s="154"/>
      <c r="C139" s="167"/>
      <c r="D139" s="167"/>
      <c r="E139" s="167"/>
      <c r="F139" s="167"/>
      <c r="G139" s="133"/>
    </row>
    <row r="140" spans="1:7" x14ac:dyDescent="0.25">
      <c r="A140" s="133" t="s">
        <v>1054</v>
      </c>
      <c r="B140" s="154"/>
      <c r="C140" s="167"/>
      <c r="D140" s="167"/>
      <c r="E140" s="167"/>
      <c r="F140" s="167"/>
      <c r="G140" s="133"/>
    </row>
    <row r="141" spans="1:7" x14ac:dyDescent="0.25">
      <c r="A141" s="133" t="s">
        <v>1055</v>
      </c>
      <c r="B141" s="154"/>
      <c r="C141" s="167"/>
      <c r="D141" s="167"/>
      <c r="E141" s="167"/>
      <c r="F141" s="167"/>
      <c r="G141" s="133"/>
    </row>
    <row r="142" spans="1:7" x14ac:dyDescent="0.25">
      <c r="A142" s="133" t="s">
        <v>1056</v>
      </c>
      <c r="B142" s="154"/>
      <c r="C142" s="167"/>
      <c r="D142" s="167"/>
      <c r="E142" s="167"/>
      <c r="F142" s="167"/>
      <c r="G142" s="133"/>
    </row>
    <row r="143" spans="1:7" x14ac:dyDescent="0.25">
      <c r="A143" s="133" t="s">
        <v>1057</v>
      </c>
      <c r="B143" s="154"/>
      <c r="C143" s="167"/>
      <c r="D143" s="167"/>
      <c r="E143" s="167"/>
      <c r="F143" s="167"/>
      <c r="G143" s="133"/>
    </row>
    <row r="144" spans="1:7" x14ac:dyDescent="0.25">
      <c r="A144" s="133" t="s">
        <v>1058</v>
      </c>
      <c r="B144" s="154"/>
      <c r="C144" s="167"/>
      <c r="D144" s="167"/>
      <c r="E144" s="167"/>
      <c r="F144" s="167"/>
      <c r="G144" s="133"/>
    </row>
    <row r="145" spans="1:7" x14ac:dyDescent="0.25">
      <c r="A145" s="133" t="s">
        <v>1059</v>
      </c>
      <c r="B145" s="154"/>
      <c r="C145" s="167"/>
      <c r="D145" s="167"/>
      <c r="E145" s="167"/>
      <c r="F145" s="167"/>
      <c r="G145" s="133"/>
    </row>
    <row r="146" spans="1:7" x14ac:dyDescent="0.25">
      <c r="A146" s="133" t="s">
        <v>1060</v>
      </c>
      <c r="B146" s="154"/>
      <c r="C146" s="167"/>
      <c r="D146" s="167"/>
      <c r="E146" s="167"/>
      <c r="F146" s="167"/>
      <c r="G146" s="133"/>
    </row>
    <row r="147" spans="1:7" x14ac:dyDescent="0.25">
      <c r="A147" s="133" t="s">
        <v>1061</v>
      </c>
      <c r="B147" s="154"/>
      <c r="C147" s="167"/>
      <c r="D147" s="167"/>
      <c r="E147" s="167"/>
      <c r="F147" s="167"/>
      <c r="G147" s="133"/>
    </row>
    <row r="148" spans="1:7" x14ac:dyDescent="0.25">
      <c r="A148" s="133" t="s">
        <v>1062</v>
      </c>
      <c r="B148" s="154"/>
      <c r="C148" s="167"/>
      <c r="D148" s="167"/>
      <c r="E148" s="167"/>
      <c r="F148" s="167"/>
      <c r="G148" s="133"/>
    </row>
    <row r="149" spans="1:7" ht="15" customHeight="1" x14ac:dyDescent="0.25">
      <c r="A149" s="144"/>
      <c r="B149" s="145" t="s">
        <v>637</v>
      </c>
      <c r="C149" s="144" t="s">
        <v>513</v>
      </c>
      <c r="D149" s="144" t="s">
        <v>514</v>
      </c>
      <c r="E149" s="151"/>
      <c r="F149" s="146" t="s">
        <v>481</v>
      </c>
      <c r="G149" s="146"/>
    </row>
    <row r="150" spans="1:7" x14ac:dyDescent="0.25">
      <c r="A150" s="133" t="s">
        <v>638</v>
      </c>
      <c r="B150" s="133" t="s">
        <v>639</v>
      </c>
      <c r="C150" s="221">
        <v>0</v>
      </c>
      <c r="D150" s="221" t="s">
        <v>854</v>
      </c>
      <c r="E150" s="168"/>
      <c r="F150" s="221">
        <f>+C150</f>
        <v>0</v>
      </c>
    </row>
    <row r="151" spans="1:7" x14ac:dyDescent="0.25">
      <c r="A151" s="133" t="s">
        <v>640</v>
      </c>
      <c r="B151" s="133" t="s">
        <v>641</v>
      </c>
      <c r="C151" s="221">
        <v>1</v>
      </c>
      <c r="D151" s="221" t="s">
        <v>854</v>
      </c>
      <c r="E151" s="168"/>
      <c r="F151" s="221">
        <f>+C151</f>
        <v>1</v>
      </c>
    </row>
    <row r="152" spans="1:7" x14ac:dyDescent="0.25">
      <c r="A152" s="133" t="s">
        <v>642</v>
      </c>
      <c r="B152" s="133" t="s">
        <v>144</v>
      </c>
      <c r="C152" s="167"/>
      <c r="D152" s="167"/>
      <c r="E152" s="168"/>
      <c r="F152" s="167"/>
    </row>
    <row r="153" spans="1:7" outlineLevel="1" x14ac:dyDescent="0.25">
      <c r="A153" s="133" t="s">
        <v>643</v>
      </c>
      <c r="C153" s="167"/>
      <c r="D153" s="167"/>
      <c r="E153" s="168"/>
      <c r="F153" s="167"/>
    </row>
    <row r="154" spans="1:7" outlineLevel="1" x14ac:dyDescent="0.25">
      <c r="A154" s="133" t="s">
        <v>644</v>
      </c>
      <c r="C154" s="167"/>
      <c r="D154" s="167"/>
      <c r="E154" s="168"/>
      <c r="F154" s="167"/>
    </row>
    <row r="155" spans="1:7" outlineLevel="1" x14ac:dyDescent="0.25">
      <c r="A155" s="133" t="s">
        <v>645</v>
      </c>
      <c r="C155" s="167"/>
      <c r="D155" s="167"/>
      <c r="E155" s="168"/>
      <c r="F155" s="167"/>
    </row>
    <row r="156" spans="1:7" outlineLevel="1" x14ac:dyDescent="0.25">
      <c r="A156" s="133" t="s">
        <v>646</v>
      </c>
      <c r="C156" s="167"/>
      <c r="D156" s="167"/>
      <c r="E156" s="168"/>
      <c r="F156" s="167"/>
    </row>
    <row r="157" spans="1:7" outlineLevel="1" x14ac:dyDescent="0.25">
      <c r="A157" s="133" t="s">
        <v>647</v>
      </c>
      <c r="C157" s="167"/>
      <c r="D157" s="167"/>
      <c r="E157" s="168"/>
      <c r="F157" s="167"/>
    </row>
    <row r="158" spans="1:7" outlineLevel="1" x14ac:dyDescent="0.25">
      <c r="A158" s="133" t="s">
        <v>648</v>
      </c>
      <c r="C158" s="167"/>
      <c r="D158" s="167"/>
      <c r="E158" s="168"/>
      <c r="F158" s="167"/>
    </row>
    <row r="159" spans="1:7" ht="15" customHeight="1" x14ac:dyDescent="0.25">
      <c r="A159" s="144"/>
      <c r="B159" s="145" t="s">
        <v>649</v>
      </c>
      <c r="C159" s="144" t="s">
        <v>513</v>
      </c>
      <c r="D159" s="144" t="s">
        <v>514</v>
      </c>
      <c r="E159" s="151"/>
      <c r="F159" s="146" t="s">
        <v>481</v>
      </c>
      <c r="G159" s="146"/>
    </row>
    <row r="160" spans="1:7" x14ac:dyDescent="0.25">
      <c r="A160" s="133" t="s">
        <v>650</v>
      </c>
      <c r="B160" s="133" t="s">
        <v>651</v>
      </c>
      <c r="C160" s="221">
        <f>'Strat tables Cover Pool'!C90</f>
        <v>0.22326246949610412</v>
      </c>
      <c r="D160" s="221" t="s">
        <v>854</v>
      </c>
      <c r="E160" s="168"/>
      <c r="F160" s="221">
        <f>+C160</f>
        <v>0.22326246949610412</v>
      </c>
    </row>
    <row r="161" spans="1:7" x14ac:dyDescent="0.25">
      <c r="A161" s="133" t="s">
        <v>652</v>
      </c>
      <c r="B161" s="133" t="s">
        <v>653</v>
      </c>
      <c r="C161" s="221">
        <f>1-C160</f>
        <v>0.77673753050389593</v>
      </c>
      <c r="D161" s="221" t="s">
        <v>854</v>
      </c>
      <c r="E161" s="168"/>
      <c r="F161" s="221">
        <f>+C161</f>
        <v>0.77673753050389593</v>
      </c>
    </row>
    <row r="162" spans="1:7" x14ac:dyDescent="0.25">
      <c r="A162" s="133" t="s">
        <v>654</v>
      </c>
      <c r="B162" s="133" t="s">
        <v>144</v>
      </c>
      <c r="C162" s="221">
        <v>0</v>
      </c>
      <c r="D162" s="221" t="s">
        <v>854</v>
      </c>
      <c r="E162" s="168"/>
      <c r="F162" s="221">
        <f>+C162</f>
        <v>0</v>
      </c>
    </row>
    <row r="163" spans="1:7" outlineLevel="1" x14ac:dyDescent="0.25">
      <c r="A163" s="133" t="s">
        <v>655</v>
      </c>
      <c r="E163" s="128"/>
    </row>
    <row r="164" spans="1:7" outlineLevel="1" x14ac:dyDescent="0.25">
      <c r="A164" s="133" t="s">
        <v>656</v>
      </c>
      <c r="E164" s="128"/>
    </row>
    <row r="165" spans="1:7" outlineLevel="1" x14ac:dyDescent="0.25">
      <c r="A165" s="133" t="s">
        <v>657</v>
      </c>
      <c r="E165" s="128"/>
    </row>
    <row r="166" spans="1:7" outlineLevel="1" x14ac:dyDescent="0.25">
      <c r="A166" s="133" t="s">
        <v>658</v>
      </c>
      <c r="E166" s="128"/>
    </row>
    <row r="167" spans="1:7" outlineLevel="1" x14ac:dyDescent="0.25">
      <c r="A167" s="133" t="s">
        <v>659</v>
      </c>
      <c r="E167" s="128"/>
    </row>
    <row r="168" spans="1:7" outlineLevel="1" x14ac:dyDescent="0.25">
      <c r="A168" s="133" t="s">
        <v>660</v>
      </c>
      <c r="E168" s="128"/>
    </row>
    <row r="169" spans="1:7" ht="15" customHeight="1" x14ac:dyDescent="0.25">
      <c r="A169" s="144"/>
      <c r="B169" s="145" t="s">
        <v>661</v>
      </c>
      <c r="C169" s="144" t="s">
        <v>513</v>
      </c>
      <c r="D169" s="144" t="s">
        <v>514</v>
      </c>
      <c r="E169" s="151"/>
      <c r="F169" s="146" t="s">
        <v>481</v>
      </c>
      <c r="G169" s="146"/>
    </row>
    <row r="170" spans="1:7" x14ac:dyDescent="0.25">
      <c r="A170" s="133" t="s">
        <v>662</v>
      </c>
      <c r="B170" s="155" t="s">
        <v>663</v>
      </c>
      <c r="C170" s="221">
        <f>'Strat tables Cover Pool'!C46</f>
        <v>0.1122132663483921</v>
      </c>
      <c r="D170" s="221" t="s">
        <v>854</v>
      </c>
      <c r="E170" s="168"/>
      <c r="F170" s="221">
        <f>C170</f>
        <v>0.1122132663483921</v>
      </c>
    </row>
    <row r="171" spans="1:7" x14ac:dyDescent="0.25">
      <c r="A171" s="133" t="s">
        <v>664</v>
      </c>
      <c r="B171" s="155" t="s">
        <v>665</v>
      </c>
      <c r="C171" s="221">
        <f>'Strat tables Cover Pool'!C47</f>
        <v>0.14648679881670537</v>
      </c>
      <c r="D171" s="221" t="s">
        <v>854</v>
      </c>
      <c r="E171" s="168"/>
      <c r="F171" s="221">
        <f>C171</f>
        <v>0.14648679881670537</v>
      </c>
    </row>
    <row r="172" spans="1:7" x14ac:dyDescent="0.25">
      <c r="A172" s="133" t="s">
        <v>666</v>
      </c>
      <c r="B172" s="155" t="s">
        <v>667</v>
      </c>
      <c r="C172" s="221">
        <f>'Strat tables Cover Pool'!C48</f>
        <v>0.14179871545564662</v>
      </c>
      <c r="D172" s="221" t="s">
        <v>854</v>
      </c>
      <c r="E172" s="167"/>
      <c r="F172" s="221">
        <f>C172</f>
        <v>0.14179871545564662</v>
      </c>
    </row>
    <row r="173" spans="1:7" x14ac:dyDescent="0.25">
      <c r="A173" s="133" t="s">
        <v>668</v>
      </c>
      <c r="B173" s="155" t="s">
        <v>669</v>
      </c>
      <c r="C173" s="221">
        <f>'Strat tables Cover Pool'!C49</f>
        <v>0.14704042378570165</v>
      </c>
      <c r="D173" s="221" t="s">
        <v>854</v>
      </c>
      <c r="E173" s="167"/>
      <c r="F173" s="221">
        <f>C173</f>
        <v>0.14704042378570165</v>
      </c>
    </row>
    <row r="174" spans="1:7" x14ac:dyDescent="0.25">
      <c r="A174" s="133" t="s">
        <v>670</v>
      </c>
      <c r="B174" s="155" t="s">
        <v>671</v>
      </c>
      <c r="C174" s="221">
        <f>'Strat tables Cover Pool'!C50</f>
        <v>0.45246079559355779</v>
      </c>
      <c r="D174" s="221" t="s">
        <v>854</v>
      </c>
      <c r="E174" s="167"/>
      <c r="F174" s="221">
        <f>C174</f>
        <v>0.45246079559355779</v>
      </c>
    </row>
    <row r="175" spans="1:7" outlineLevel="1" x14ac:dyDescent="0.25">
      <c r="A175" s="133" t="s">
        <v>672</v>
      </c>
      <c r="B175" s="152"/>
      <c r="C175" s="167"/>
      <c r="D175" s="167"/>
      <c r="E175" s="167"/>
      <c r="F175" s="167"/>
    </row>
    <row r="176" spans="1:7" outlineLevel="1" x14ac:dyDescent="0.25">
      <c r="A176" s="133" t="s">
        <v>673</v>
      </c>
      <c r="B176" s="152"/>
      <c r="C176" s="167"/>
      <c r="D176" s="167"/>
      <c r="E176" s="167"/>
      <c r="F176" s="167"/>
    </row>
    <row r="177" spans="1:7" outlineLevel="1" x14ac:dyDescent="0.25">
      <c r="A177" s="133" t="s">
        <v>674</v>
      </c>
      <c r="B177" s="155"/>
      <c r="C177" s="167"/>
      <c r="D177" s="167"/>
      <c r="E177" s="167"/>
      <c r="F177" s="167"/>
    </row>
    <row r="178" spans="1:7" outlineLevel="1" x14ac:dyDescent="0.25">
      <c r="A178" s="133" t="s">
        <v>675</v>
      </c>
      <c r="B178" s="155"/>
      <c r="C178" s="167"/>
      <c r="D178" s="167"/>
      <c r="E178" s="167"/>
      <c r="F178" s="167"/>
    </row>
    <row r="179" spans="1:7" ht="15" customHeight="1" x14ac:dyDescent="0.25">
      <c r="A179" s="144"/>
      <c r="B179" s="145" t="s">
        <v>676</v>
      </c>
      <c r="C179" s="144" t="s">
        <v>513</v>
      </c>
      <c r="D179" s="144" t="s">
        <v>514</v>
      </c>
      <c r="E179" s="151"/>
      <c r="F179" s="146" t="s">
        <v>481</v>
      </c>
      <c r="G179" s="146"/>
    </row>
    <row r="180" spans="1:7" x14ac:dyDescent="0.25">
      <c r="A180" s="133" t="s">
        <v>677</v>
      </c>
      <c r="B180" s="133" t="s">
        <v>678</v>
      </c>
      <c r="C180" s="221">
        <v>0</v>
      </c>
      <c r="D180" s="221" t="s">
        <v>854</v>
      </c>
      <c r="E180" s="168"/>
      <c r="F180" s="221">
        <f>C180</f>
        <v>0</v>
      </c>
    </row>
    <row r="181" spans="1:7" outlineLevel="1" x14ac:dyDescent="0.25">
      <c r="A181" s="133" t="s">
        <v>679</v>
      </c>
      <c r="B181" s="156"/>
      <c r="C181" s="167"/>
      <c r="D181" s="167"/>
      <c r="E181" s="168"/>
      <c r="F181" s="167"/>
    </row>
    <row r="182" spans="1:7" outlineLevel="1" x14ac:dyDescent="0.25">
      <c r="A182" s="133" t="s">
        <v>680</v>
      </c>
      <c r="B182" s="156"/>
      <c r="C182" s="167"/>
      <c r="D182" s="167"/>
      <c r="E182" s="168"/>
      <c r="F182" s="167"/>
    </row>
    <row r="183" spans="1:7" outlineLevel="1" x14ac:dyDescent="0.25">
      <c r="A183" s="133" t="s">
        <v>681</v>
      </c>
      <c r="B183" s="156"/>
      <c r="C183" s="167"/>
      <c r="D183" s="167"/>
      <c r="E183" s="168"/>
      <c r="F183" s="167"/>
    </row>
    <row r="184" spans="1:7" outlineLevel="1" x14ac:dyDescent="0.25">
      <c r="A184" s="133" t="s">
        <v>682</v>
      </c>
      <c r="B184" s="156"/>
      <c r="C184" s="167"/>
      <c r="D184" s="167"/>
      <c r="E184" s="168"/>
      <c r="F184" s="167"/>
    </row>
    <row r="185" spans="1:7" ht="18.75" x14ac:dyDescent="0.25">
      <c r="A185" s="157"/>
      <c r="B185" s="158" t="s">
        <v>478</v>
      </c>
      <c r="C185" s="157"/>
      <c r="D185" s="157"/>
      <c r="E185" s="157"/>
      <c r="F185" s="159"/>
      <c r="G185" s="159"/>
    </row>
    <row r="186" spans="1:7" ht="15" customHeight="1" x14ac:dyDescent="0.25">
      <c r="A186" s="144"/>
      <c r="B186" s="145" t="s">
        <v>683</v>
      </c>
      <c r="C186" s="144" t="s">
        <v>684</v>
      </c>
      <c r="D186" s="144" t="s">
        <v>685</v>
      </c>
      <c r="E186" s="151"/>
      <c r="F186" s="144" t="s">
        <v>513</v>
      </c>
      <c r="G186" s="144" t="s">
        <v>686</v>
      </c>
    </row>
    <row r="187" spans="1:7" x14ac:dyDescent="0.25">
      <c r="A187" s="133" t="s">
        <v>687</v>
      </c>
      <c r="B187" s="154" t="s">
        <v>688</v>
      </c>
      <c r="C187" s="244">
        <f>D_CoverPool!C4/1000</f>
        <v>1588.2379710534826</v>
      </c>
      <c r="D187" s="241">
        <f>'B1. HTT Mortgage Assets'!C28</f>
        <v>5830</v>
      </c>
      <c r="E187" s="160"/>
      <c r="F187" s="520">
        <f>+SUM(F191:F196)</f>
        <v>1.0000000000000002</v>
      </c>
      <c r="G187" s="520">
        <f>+SUM(G191:G196)</f>
        <v>1</v>
      </c>
    </row>
    <row r="188" spans="1:7" x14ac:dyDescent="0.25">
      <c r="A188" s="160"/>
      <c r="B188" s="162"/>
      <c r="C188" s="160"/>
      <c r="D188" s="160"/>
      <c r="E188" s="160"/>
      <c r="F188" s="161"/>
      <c r="G188" s="161"/>
    </row>
    <row r="189" spans="1:7" x14ac:dyDescent="0.25">
      <c r="B189" s="154" t="s">
        <v>689</v>
      </c>
      <c r="C189" s="160"/>
      <c r="D189" s="160"/>
      <c r="E189" s="160"/>
      <c r="F189" s="161"/>
      <c r="G189" s="161"/>
    </row>
    <row r="190" spans="1:7" x14ac:dyDescent="0.25">
      <c r="A190" s="133" t="s">
        <v>690</v>
      </c>
      <c r="B190" s="236" t="s">
        <v>2114</v>
      </c>
      <c r="C190" s="244"/>
      <c r="D190" s="245"/>
      <c r="E190" s="160"/>
      <c r="F190" s="192" t="str">
        <f>IF($C$214=0,"",IF(C190="[for completion]","",IF(C190="","",C190/$C$214)))</f>
        <v/>
      </c>
      <c r="G190" s="192" t="str">
        <f>IF($D$214=0,"",IF(D190="[for completion]","",IF(D190="","",D190/$D$214)))</f>
        <v/>
      </c>
    </row>
    <row r="191" spans="1:7" x14ac:dyDescent="0.25">
      <c r="A191" s="133" t="s">
        <v>691</v>
      </c>
      <c r="B191" s="236" t="s">
        <v>2115</v>
      </c>
      <c r="C191" s="244">
        <f>'Strat tables Cover Pool'!B33/1000000</f>
        <v>970.29531454391315</v>
      </c>
      <c r="D191" s="245">
        <f>'Strat tables Cover Pool'!D33</f>
        <v>2230</v>
      </c>
      <c r="E191" s="160"/>
      <c r="F191" s="192">
        <f t="shared" ref="F191:F213" si="2">IF($C$214=0,"",IF(C191="[for completion]","",IF(C191="","",C191/$C$214)))</f>
        <v>0.10478999139379647</v>
      </c>
      <c r="G191" s="192">
        <f t="shared" ref="G191:G213" si="3">IF($D$214=0,"",IF(D191="[for completion]","",IF(D191="","",D191/$D$214)))</f>
        <v>0.38250428816466553</v>
      </c>
    </row>
    <row r="192" spans="1:7" x14ac:dyDescent="0.25">
      <c r="A192" s="133" t="s">
        <v>692</v>
      </c>
      <c r="B192" s="236" t="s">
        <v>2116</v>
      </c>
      <c r="C192" s="244">
        <f>'Strat tables Cover Pool'!B34/1000000</f>
        <v>2653.1220075796828</v>
      </c>
      <c r="D192" s="245">
        <f>'Strat tables Cover Pool'!D34</f>
        <v>1756</v>
      </c>
      <c r="E192" s="160"/>
      <c r="F192" s="192">
        <f t="shared" si="2"/>
        <v>0.28653197451710916</v>
      </c>
      <c r="G192" s="192">
        <f t="shared" si="3"/>
        <v>0.30120068610634648</v>
      </c>
    </row>
    <row r="193" spans="1:7" x14ac:dyDescent="0.25">
      <c r="A193" s="133" t="s">
        <v>693</v>
      </c>
      <c r="B193" s="236" t="s">
        <v>2117</v>
      </c>
      <c r="C193" s="244">
        <f>'Strat tables Cover Pool'!B35/1000000</f>
        <v>2754.7834922927073</v>
      </c>
      <c r="D193" s="245">
        <f>'Strat tables Cover Pool'!D35</f>
        <v>1120</v>
      </c>
      <c r="E193" s="160"/>
      <c r="F193" s="192">
        <f t="shared" si="2"/>
        <v>0.29751121552598275</v>
      </c>
      <c r="G193" s="192">
        <f t="shared" si="3"/>
        <v>0.19210977701543738</v>
      </c>
    </row>
    <row r="194" spans="1:7" x14ac:dyDescent="0.25">
      <c r="A194" s="133" t="s">
        <v>694</v>
      </c>
      <c r="B194" s="236" t="s">
        <v>2118</v>
      </c>
      <c r="C194" s="244">
        <f>'Strat tables Cover Pool'!B36/1000000</f>
        <v>1611.1363569399571</v>
      </c>
      <c r="D194" s="245">
        <f>'Strat tables Cover Pool'!D36</f>
        <v>474</v>
      </c>
      <c r="E194" s="160"/>
      <c r="F194" s="192">
        <f t="shared" si="2"/>
        <v>0.17399956739699357</v>
      </c>
      <c r="G194" s="192">
        <f t="shared" si="3"/>
        <v>8.1303602058319033E-2</v>
      </c>
    </row>
    <row r="195" spans="1:7" x14ac:dyDescent="0.25">
      <c r="A195" s="133" t="s">
        <v>695</v>
      </c>
      <c r="B195" s="236" t="s">
        <v>2119</v>
      </c>
      <c r="C195" s="244">
        <f>'Strat tables Cover Pool'!B37/1000000</f>
        <v>686.08756908555449</v>
      </c>
      <c r="D195" s="245">
        <f>'Strat tables Cover Pool'!D37</f>
        <v>156</v>
      </c>
      <c r="E195" s="160"/>
      <c r="F195" s="192">
        <f t="shared" si="2"/>
        <v>7.4096112165253789E-2</v>
      </c>
      <c r="G195" s="192">
        <f t="shared" si="3"/>
        <v>2.6758147512864493E-2</v>
      </c>
    </row>
    <row r="196" spans="1:7" x14ac:dyDescent="0.25">
      <c r="A196" s="133" t="s">
        <v>696</v>
      </c>
      <c r="B196" s="236" t="s">
        <v>2120</v>
      </c>
      <c r="C196" s="244">
        <f>'Strat tables Cover Pool'!B38/1000000</f>
        <v>584.00263080000025</v>
      </c>
      <c r="D196" s="245">
        <f>'Strat tables Cover Pool'!D38</f>
        <v>94</v>
      </c>
      <c r="E196" s="160"/>
      <c r="F196" s="192">
        <f t="shared" si="2"/>
        <v>6.3071139000864321E-2</v>
      </c>
      <c r="G196" s="192">
        <f t="shared" si="3"/>
        <v>1.6123499142367066E-2</v>
      </c>
    </row>
    <row r="197" spans="1:7" x14ac:dyDescent="0.25">
      <c r="A197" s="133" t="s">
        <v>697</v>
      </c>
      <c r="B197" s="154"/>
      <c r="C197" s="193"/>
      <c r="D197" s="196"/>
      <c r="E197" s="160"/>
      <c r="F197" s="192" t="str">
        <f t="shared" si="2"/>
        <v/>
      </c>
      <c r="G197" s="192" t="str">
        <f t="shared" si="3"/>
        <v/>
      </c>
    </row>
    <row r="198" spans="1:7" x14ac:dyDescent="0.25">
      <c r="A198" s="133" t="s">
        <v>698</v>
      </c>
      <c r="B198" s="236" t="s">
        <v>2121</v>
      </c>
      <c r="C198" s="244">
        <v>0</v>
      </c>
      <c r="D198" s="245">
        <v>0</v>
      </c>
      <c r="E198" s="160"/>
      <c r="F198" s="192">
        <f t="shared" si="2"/>
        <v>0</v>
      </c>
      <c r="G198" s="192">
        <f t="shared" si="3"/>
        <v>0</v>
      </c>
    </row>
    <row r="199" spans="1:7" x14ac:dyDescent="0.25">
      <c r="A199" s="133" t="s">
        <v>699</v>
      </c>
      <c r="B199" s="236" t="s">
        <v>2122</v>
      </c>
      <c r="C199" s="244">
        <v>0</v>
      </c>
      <c r="D199" s="245">
        <v>0</v>
      </c>
      <c r="E199" s="154"/>
      <c r="F199" s="192">
        <f t="shared" si="2"/>
        <v>0</v>
      </c>
      <c r="G199" s="192">
        <f t="shared" si="3"/>
        <v>0</v>
      </c>
    </row>
    <row r="200" spans="1:7" x14ac:dyDescent="0.25">
      <c r="A200" s="133" t="s">
        <v>700</v>
      </c>
      <c r="B200" s="236" t="s">
        <v>2123</v>
      </c>
      <c r="C200" s="244">
        <v>0</v>
      </c>
      <c r="D200" s="245">
        <v>0</v>
      </c>
      <c r="E200" s="154"/>
      <c r="F200" s="192">
        <f t="shared" si="2"/>
        <v>0</v>
      </c>
      <c r="G200" s="192">
        <f t="shared" si="3"/>
        <v>0</v>
      </c>
    </row>
    <row r="201" spans="1:7" x14ac:dyDescent="0.25">
      <c r="A201" s="133" t="s">
        <v>701</v>
      </c>
      <c r="B201" s="236" t="s">
        <v>2124</v>
      </c>
      <c r="C201" s="244">
        <v>0</v>
      </c>
      <c r="D201" s="245">
        <v>0</v>
      </c>
      <c r="E201" s="154"/>
      <c r="F201" s="192">
        <f t="shared" si="2"/>
        <v>0</v>
      </c>
      <c r="G201" s="192">
        <f t="shared" si="3"/>
        <v>0</v>
      </c>
    </row>
    <row r="202" spans="1:7" x14ac:dyDescent="0.25">
      <c r="A202" s="133" t="s">
        <v>702</v>
      </c>
      <c r="B202" s="236" t="s">
        <v>2125</v>
      </c>
      <c r="C202" s="244">
        <v>0</v>
      </c>
      <c r="D202" s="245">
        <v>0</v>
      </c>
      <c r="E202" s="154"/>
      <c r="F202" s="192">
        <f t="shared" si="2"/>
        <v>0</v>
      </c>
      <c r="G202" s="192">
        <f t="shared" si="3"/>
        <v>0</v>
      </c>
    </row>
    <row r="203" spans="1:7" x14ac:dyDescent="0.25">
      <c r="A203" s="133" t="s">
        <v>703</v>
      </c>
      <c r="B203" s="236" t="s">
        <v>2126</v>
      </c>
      <c r="C203" s="244">
        <v>0</v>
      </c>
      <c r="D203" s="245">
        <v>0</v>
      </c>
      <c r="E203" s="154"/>
      <c r="F203" s="192">
        <f t="shared" si="2"/>
        <v>0</v>
      </c>
      <c r="G203" s="192">
        <f t="shared" si="3"/>
        <v>0</v>
      </c>
    </row>
    <row r="204" spans="1:7" x14ac:dyDescent="0.25">
      <c r="A204" s="133" t="s">
        <v>704</v>
      </c>
      <c r="B204" s="236" t="s">
        <v>2127</v>
      </c>
      <c r="C204" s="244">
        <v>0</v>
      </c>
      <c r="D204" s="245">
        <v>0</v>
      </c>
      <c r="E204" s="154"/>
      <c r="F204" s="192">
        <f t="shared" si="2"/>
        <v>0</v>
      </c>
      <c r="G204" s="192">
        <f t="shared" si="3"/>
        <v>0</v>
      </c>
    </row>
    <row r="205" spans="1:7" x14ac:dyDescent="0.25">
      <c r="A205" s="133" t="s">
        <v>705</v>
      </c>
      <c r="B205" s="154"/>
      <c r="C205" s="193"/>
      <c r="D205" s="196"/>
      <c r="F205" s="192" t="str">
        <f t="shared" si="2"/>
        <v/>
      </c>
      <c r="G205" s="192" t="str">
        <f t="shared" si="3"/>
        <v/>
      </c>
    </row>
    <row r="206" spans="1:7" x14ac:dyDescent="0.25">
      <c r="A206" s="133" t="s">
        <v>706</v>
      </c>
      <c r="B206" s="154"/>
      <c r="C206" s="193"/>
      <c r="D206" s="196"/>
      <c r="E206" s="149"/>
      <c r="F206" s="192" t="str">
        <f t="shared" si="2"/>
        <v/>
      </c>
      <c r="G206" s="192" t="str">
        <f t="shared" si="3"/>
        <v/>
      </c>
    </row>
    <row r="207" spans="1:7" x14ac:dyDescent="0.25">
      <c r="A207" s="133" t="s">
        <v>707</v>
      </c>
      <c r="B207" s="154"/>
      <c r="C207" s="193"/>
      <c r="D207" s="196"/>
      <c r="E207" s="149"/>
      <c r="F207" s="192" t="str">
        <f t="shared" si="2"/>
        <v/>
      </c>
      <c r="G207" s="192" t="str">
        <f t="shared" si="3"/>
        <v/>
      </c>
    </row>
    <row r="208" spans="1:7" x14ac:dyDescent="0.25">
      <c r="A208" s="133" t="s">
        <v>708</v>
      </c>
      <c r="B208" s="154"/>
      <c r="C208" s="193"/>
      <c r="D208" s="196"/>
      <c r="E208" s="149"/>
      <c r="F208" s="192" t="str">
        <f t="shared" si="2"/>
        <v/>
      </c>
      <c r="G208" s="192" t="str">
        <f t="shared" si="3"/>
        <v/>
      </c>
    </row>
    <row r="209" spans="1:7" x14ac:dyDescent="0.25">
      <c r="A209" s="133" t="s">
        <v>709</v>
      </c>
      <c r="B209" s="154"/>
      <c r="C209" s="193"/>
      <c r="D209" s="196"/>
      <c r="E209" s="149"/>
      <c r="F209" s="192" t="str">
        <f t="shared" si="2"/>
        <v/>
      </c>
      <c r="G209" s="192" t="str">
        <f t="shared" si="3"/>
        <v/>
      </c>
    </row>
    <row r="210" spans="1:7" x14ac:dyDescent="0.25">
      <c r="A210" s="133" t="s">
        <v>710</v>
      </c>
      <c r="B210" s="154"/>
      <c r="C210" s="193"/>
      <c r="D210" s="196"/>
      <c r="E210" s="149"/>
      <c r="F210" s="192" t="str">
        <f t="shared" si="2"/>
        <v/>
      </c>
      <c r="G210" s="192" t="str">
        <f t="shared" si="3"/>
        <v/>
      </c>
    </row>
    <row r="211" spans="1:7" x14ac:dyDescent="0.25">
      <c r="A211" s="133" t="s">
        <v>711</v>
      </c>
      <c r="B211" s="154"/>
      <c r="C211" s="193"/>
      <c r="D211" s="196"/>
      <c r="E211" s="149"/>
      <c r="F211" s="192" t="str">
        <f t="shared" si="2"/>
        <v/>
      </c>
      <c r="G211" s="192" t="str">
        <f t="shared" si="3"/>
        <v/>
      </c>
    </row>
    <row r="212" spans="1:7" x14ac:dyDescent="0.25">
      <c r="A212" s="133" t="s">
        <v>712</v>
      </c>
      <c r="B212" s="154"/>
      <c r="C212" s="193"/>
      <c r="D212" s="196"/>
      <c r="E212" s="149"/>
      <c r="F212" s="192" t="str">
        <f t="shared" si="2"/>
        <v/>
      </c>
      <c r="G212" s="192" t="str">
        <f t="shared" si="3"/>
        <v/>
      </c>
    </row>
    <row r="213" spans="1:7" x14ac:dyDescent="0.25">
      <c r="A213" s="133" t="s">
        <v>713</v>
      </c>
      <c r="B213" s="154"/>
      <c r="C213" s="193"/>
      <c r="D213" s="196"/>
      <c r="E213" s="149"/>
      <c r="F213" s="192" t="str">
        <f t="shared" si="2"/>
        <v/>
      </c>
      <c r="G213" s="192" t="str">
        <f t="shared" si="3"/>
        <v/>
      </c>
    </row>
    <row r="214" spans="1:7" x14ac:dyDescent="0.25">
      <c r="A214" s="133" t="s">
        <v>714</v>
      </c>
      <c r="B214" s="163" t="s">
        <v>146</v>
      </c>
      <c r="C214" s="199">
        <f>SUM(C190:C213)</f>
        <v>9259.4273712418144</v>
      </c>
      <c r="D214" s="197">
        <f>SUM(D190:D213)</f>
        <v>5830</v>
      </c>
      <c r="E214" s="149"/>
      <c r="F214" s="198">
        <f>SUM(F190:F213)</f>
        <v>1.0000000000000002</v>
      </c>
      <c r="G214" s="198">
        <f>SUM(G190:G213)</f>
        <v>1</v>
      </c>
    </row>
    <row r="215" spans="1:7" ht="15" customHeight="1" x14ac:dyDescent="0.25">
      <c r="A215" s="144"/>
      <c r="B215" s="232" t="s">
        <v>715</v>
      </c>
      <c r="C215" s="144" t="s">
        <v>684</v>
      </c>
      <c r="D215" s="144" t="s">
        <v>685</v>
      </c>
      <c r="E215" s="151"/>
      <c r="F215" s="144" t="s">
        <v>513</v>
      </c>
      <c r="G215" s="144" t="s">
        <v>686</v>
      </c>
    </row>
    <row r="216" spans="1:7" x14ac:dyDescent="0.25">
      <c r="A216" s="133" t="s">
        <v>716</v>
      </c>
      <c r="B216" s="133" t="s">
        <v>717</v>
      </c>
      <c r="C216" s="221">
        <f>D_CoverPool!C7</f>
        <v>0.6154521004800686</v>
      </c>
      <c r="D216" s="245">
        <f>D227</f>
        <v>5830</v>
      </c>
      <c r="F216" s="195"/>
      <c r="G216" s="195"/>
    </row>
    <row r="217" spans="1:7" x14ac:dyDescent="0.25">
      <c r="F217" s="195"/>
      <c r="G217" s="195"/>
    </row>
    <row r="218" spans="1:7" x14ac:dyDescent="0.25">
      <c r="B218" s="154" t="s">
        <v>718</v>
      </c>
      <c r="F218" s="195"/>
      <c r="G218" s="195"/>
    </row>
    <row r="219" spans="1:7" x14ac:dyDescent="0.25">
      <c r="A219" s="133" t="s">
        <v>719</v>
      </c>
      <c r="B219" s="133" t="s">
        <v>720</v>
      </c>
      <c r="C219" s="244">
        <f>'Strat tables Cover Pool'!B18/1000000</f>
        <v>1265.4780679699998</v>
      </c>
      <c r="D219" s="245">
        <f>'Strat tables Cover Pool'!D18</f>
        <v>1602</v>
      </c>
      <c r="F219" s="192">
        <f t="shared" ref="F219:F233" si="4">IF($C$227=0,"",IF(C219="[for completion]","",C219/$C$227))</f>
        <v>0.13666914996281049</v>
      </c>
      <c r="G219" s="192">
        <f t="shared" ref="G219:G233" si="5">IF($D$227=0,"",IF(D219="[for completion]","",D219/$D$227))</f>
        <v>0.27478559176672385</v>
      </c>
    </row>
    <row r="220" spans="1:7" x14ac:dyDescent="0.25">
      <c r="A220" s="133" t="s">
        <v>721</v>
      </c>
      <c r="B220" s="133" t="s">
        <v>722</v>
      </c>
      <c r="C220" s="244">
        <f>'Strat tables Cover Pool'!B19/1000000</f>
        <v>945.65060959000061</v>
      </c>
      <c r="D220" s="245">
        <f>'Strat tables Cover Pool'!D19</f>
        <v>647</v>
      </c>
      <c r="F220" s="192">
        <f t="shared" si="4"/>
        <v>0.10212841158266746</v>
      </c>
      <c r="G220" s="192">
        <f t="shared" si="5"/>
        <v>0.11097770154373927</v>
      </c>
    </row>
    <row r="221" spans="1:7" x14ac:dyDescent="0.25">
      <c r="A221" s="133" t="s">
        <v>723</v>
      </c>
      <c r="B221" s="133" t="s">
        <v>724</v>
      </c>
      <c r="C221" s="244">
        <f>'Strat tables Cover Pool'!B20/1000000</f>
        <v>1466.316240414003</v>
      </c>
      <c r="D221" s="245">
        <f>'Strat tables Cover Pool'!D20</f>
        <v>806</v>
      </c>
      <c r="F221" s="192">
        <f t="shared" si="4"/>
        <v>0.15835927877874267</v>
      </c>
      <c r="G221" s="192">
        <f t="shared" si="5"/>
        <v>0.13825042881646654</v>
      </c>
    </row>
    <row r="222" spans="1:7" x14ac:dyDescent="0.25">
      <c r="A222" s="133" t="s">
        <v>725</v>
      </c>
      <c r="B222" s="133" t="s">
        <v>726</v>
      </c>
      <c r="C222" s="244">
        <f>'Strat tables Cover Pool'!B21/1000000</f>
        <v>3082.5280526586698</v>
      </c>
      <c r="D222" s="245">
        <f>'Strat tables Cover Pool'!D21</f>
        <v>1380</v>
      </c>
      <c r="F222" s="192">
        <f t="shared" si="4"/>
        <v>0.33290698539657765</v>
      </c>
      <c r="G222" s="192">
        <f t="shared" si="5"/>
        <v>0.23670668953687821</v>
      </c>
    </row>
    <row r="223" spans="1:7" x14ac:dyDescent="0.25">
      <c r="A223" s="133" t="s">
        <v>727</v>
      </c>
      <c r="B223" s="133" t="s">
        <v>728</v>
      </c>
      <c r="C223" s="244">
        <f>'Strat tables Cover Pool'!B22/1000000</f>
        <v>1712.7402531280379</v>
      </c>
      <c r="D223" s="245">
        <f>'Strat tables Cover Pool'!D22</f>
        <v>871</v>
      </c>
      <c r="F223" s="192">
        <f t="shared" si="4"/>
        <v>0.1849725889580941</v>
      </c>
      <c r="G223" s="192">
        <f t="shared" si="5"/>
        <v>0.14939965694682675</v>
      </c>
    </row>
    <row r="224" spans="1:7" x14ac:dyDescent="0.25">
      <c r="A224" s="133" t="s">
        <v>729</v>
      </c>
      <c r="B224" s="133" t="s">
        <v>730</v>
      </c>
      <c r="C224" s="244">
        <f>'Strat tables Cover Pool'!B23/1000000</f>
        <v>447.83437976152624</v>
      </c>
      <c r="D224" s="245">
        <f>'Strat tables Cover Pool'!D23</f>
        <v>311</v>
      </c>
      <c r="F224" s="192">
        <f t="shared" si="4"/>
        <v>4.8365234890488225E-2</v>
      </c>
      <c r="G224" s="192">
        <f t="shared" si="5"/>
        <v>5.3344768439108063E-2</v>
      </c>
    </row>
    <row r="225" spans="1:7" x14ac:dyDescent="0.25">
      <c r="A225" s="133" t="s">
        <v>731</v>
      </c>
      <c r="B225" s="133" t="s">
        <v>732</v>
      </c>
      <c r="C225" s="244">
        <f>'Strat tables Cover Pool'!B24/1000000</f>
        <v>135.46353420000005</v>
      </c>
      <c r="D225" s="245">
        <f>'Strat tables Cover Pool'!D24</f>
        <v>86</v>
      </c>
      <c r="F225" s="192">
        <f t="shared" si="4"/>
        <v>1.4629796073645595E-2</v>
      </c>
      <c r="G225" s="192">
        <f t="shared" si="5"/>
        <v>1.4751286449399657E-2</v>
      </c>
    </row>
    <row r="226" spans="1:7" x14ac:dyDescent="0.25">
      <c r="A226" s="133" t="s">
        <v>733</v>
      </c>
      <c r="B226" s="133" t="s">
        <v>734</v>
      </c>
      <c r="C226" s="244">
        <f>'Strat tables Cover Pool'!B25/1000000</f>
        <v>203.41623351957668</v>
      </c>
      <c r="D226" s="245">
        <f>'Strat tables Cover Pool'!D25</f>
        <v>127</v>
      </c>
      <c r="F226" s="192">
        <f t="shared" si="4"/>
        <v>2.1968554356973785E-2</v>
      </c>
      <c r="G226" s="192">
        <f t="shared" si="5"/>
        <v>2.1783876500857634E-2</v>
      </c>
    </row>
    <row r="227" spans="1:7" x14ac:dyDescent="0.25">
      <c r="A227" s="133" t="s">
        <v>735</v>
      </c>
      <c r="B227" s="163" t="s">
        <v>146</v>
      </c>
      <c r="C227" s="193">
        <f>SUM(C219:C226)</f>
        <v>9259.4273712418144</v>
      </c>
      <c r="D227" s="196">
        <f>SUM(D219:D226)</f>
        <v>5830</v>
      </c>
      <c r="F227" s="167">
        <f>SUM(F219:F226)</f>
        <v>1</v>
      </c>
      <c r="G227" s="167">
        <f>SUM(G219:G226)</f>
        <v>1</v>
      </c>
    </row>
    <row r="228" spans="1:7" outlineLevel="1" x14ac:dyDescent="0.25">
      <c r="A228" s="133" t="s">
        <v>736</v>
      </c>
      <c r="B228" s="150" t="s">
        <v>737</v>
      </c>
      <c r="C228" s="193"/>
      <c r="D228" s="196"/>
      <c r="F228" s="192">
        <f t="shared" si="4"/>
        <v>0</v>
      </c>
      <c r="G228" s="192">
        <f t="shared" si="5"/>
        <v>0</v>
      </c>
    </row>
    <row r="229" spans="1:7" outlineLevel="1" x14ac:dyDescent="0.25">
      <c r="A229" s="133" t="s">
        <v>738</v>
      </c>
      <c r="B229" s="150" t="s">
        <v>739</v>
      </c>
      <c r="C229" s="193"/>
      <c r="D229" s="196"/>
      <c r="F229" s="192">
        <f t="shared" si="4"/>
        <v>0</v>
      </c>
      <c r="G229" s="192">
        <f t="shared" si="5"/>
        <v>0</v>
      </c>
    </row>
    <row r="230" spans="1:7" outlineLevel="1" x14ac:dyDescent="0.25">
      <c r="A230" s="133" t="s">
        <v>740</v>
      </c>
      <c r="B230" s="150" t="s">
        <v>741</v>
      </c>
      <c r="C230" s="193"/>
      <c r="D230" s="196"/>
      <c r="F230" s="192">
        <f t="shared" si="4"/>
        <v>0</v>
      </c>
      <c r="G230" s="192">
        <f t="shared" si="5"/>
        <v>0</v>
      </c>
    </row>
    <row r="231" spans="1:7" outlineLevel="1" x14ac:dyDescent="0.25">
      <c r="A231" s="133" t="s">
        <v>742</v>
      </c>
      <c r="B231" s="150" t="s">
        <v>743</v>
      </c>
      <c r="C231" s="193"/>
      <c r="D231" s="196"/>
      <c r="F231" s="192">
        <f t="shared" si="4"/>
        <v>0</v>
      </c>
      <c r="G231" s="192">
        <f t="shared" si="5"/>
        <v>0</v>
      </c>
    </row>
    <row r="232" spans="1:7" outlineLevel="1" x14ac:dyDescent="0.25">
      <c r="A232" s="133" t="s">
        <v>744</v>
      </c>
      <c r="B232" s="150" t="s">
        <v>745</v>
      </c>
      <c r="C232" s="193"/>
      <c r="D232" s="196"/>
      <c r="F232" s="192">
        <f t="shared" si="4"/>
        <v>0</v>
      </c>
      <c r="G232" s="192">
        <f t="shared" si="5"/>
        <v>0</v>
      </c>
    </row>
    <row r="233" spans="1:7" outlineLevel="1" x14ac:dyDescent="0.25">
      <c r="A233" s="133" t="s">
        <v>746</v>
      </c>
      <c r="B233" s="150" t="s">
        <v>747</v>
      </c>
      <c r="C233" s="193"/>
      <c r="D233" s="196"/>
      <c r="F233" s="192">
        <f t="shared" si="4"/>
        <v>0</v>
      </c>
      <c r="G233" s="192">
        <f t="shared" si="5"/>
        <v>0</v>
      </c>
    </row>
    <row r="234" spans="1:7" outlineLevel="1" x14ac:dyDescent="0.25">
      <c r="A234" s="133" t="s">
        <v>748</v>
      </c>
      <c r="B234" s="150"/>
      <c r="F234" s="192"/>
      <c r="G234" s="192"/>
    </row>
    <row r="235" spans="1:7" outlineLevel="1" x14ac:dyDescent="0.25">
      <c r="A235" s="133" t="s">
        <v>749</v>
      </c>
      <c r="B235" s="150"/>
      <c r="F235" s="192"/>
      <c r="G235" s="192"/>
    </row>
    <row r="236" spans="1:7" outlineLevel="1" x14ac:dyDescent="0.25">
      <c r="A236" s="133" t="s">
        <v>750</v>
      </c>
      <c r="B236" s="150"/>
      <c r="F236" s="192"/>
      <c r="G236" s="192"/>
    </row>
    <row r="237" spans="1:7" ht="15" customHeight="1" x14ac:dyDescent="0.25">
      <c r="A237" s="144"/>
      <c r="B237" s="232" t="s">
        <v>751</v>
      </c>
      <c r="C237" s="144" t="s">
        <v>684</v>
      </c>
      <c r="D237" s="144" t="s">
        <v>685</v>
      </c>
      <c r="E237" s="151"/>
      <c r="F237" s="144" t="s">
        <v>513</v>
      </c>
      <c r="G237" s="144" t="s">
        <v>686</v>
      </c>
    </row>
    <row r="238" spans="1:7" x14ac:dyDescent="0.25">
      <c r="A238" s="133" t="s">
        <v>752</v>
      </c>
      <c r="B238" s="133" t="s">
        <v>717</v>
      </c>
      <c r="C238" s="221">
        <f>D_CoverPool!C8</f>
        <v>0.52726939452017063</v>
      </c>
      <c r="D238" s="245">
        <f>D249</f>
        <v>5830</v>
      </c>
      <c r="F238" s="195"/>
      <c r="G238" s="195"/>
    </row>
    <row r="239" spans="1:7" x14ac:dyDescent="0.25">
      <c r="F239" s="195"/>
      <c r="G239" s="195"/>
    </row>
    <row r="240" spans="1:7" x14ac:dyDescent="0.25">
      <c r="B240" s="154" t="s">
        <v>718</v>
      </c>
      <c r="F240" s="195"/>
      <c r="G240" s="195"/>
    </row>
    <row r="241" spans="1:7" x14ac:dyDescent="0.25">
      <c r="A241" s="133" t="s">
        <v>753</v>
      </c>
      <c r="B241" s="133" t="s">
        <v>720</v>
      </c>
      <c r="C241" s="244">
        <f>'Strat tables Cover Pool'!B5/1000000</f>
        <v>1831.3353028099998</v>
      </c>
      <c r="D241" s="245">
        <f>'Strat tables Cover Pool'!D5</f>
        <v>2096</v>
      </c>
      <c r="F241" s="192">
        <f>IF($C$249=0,"",IF(C241="[Mark as ND1 if not relevant]","",C241/$C$249))</f>
        <v>0.19778062177989672</v>
      </c>
      <c r="G241" s="192">
        <f>IF($D$249=0,"",IF(D241="[Mark as ND1 if not relevant]","",D241/$D$249))</f>
        <v>0.35951972555746142</v>
      </c>
    </row>
    <row r="242" spans="1:7" x14ac:dyDescent="0.25">
      <c r="A242" s="133" t="s">
        <v>754</v>
      </c>
      <c r="B242" s="133" t="s">
        <v>722</v>
      </c>
      <c r="C242" s="244">
        <f>'Strat tables Cover Pool'!B6/1000000</f>
        <v>1200.2031829199982</v>
      </c>
      <c r="D242" s="245">
        <f>'Strat tables Cover Pool'!D6</f>
        <v>732</v>
      </c>
      <c r="F242" s="192">
        <f t="shared" ref="F242:F248" si="6">IF($C$249=0,"",IF(C242="[Mark as ND1 if not relevant]","",C242/$C$249))</f>
        <v>0.12961959036987783</v>
      </c>
      <c r="G242" s="192">
        <f t="shared" ref="G242:G248" si="7">IF($D$249=0,"",IF(D242="[Mark as ND1 if not relevant]","",D242/$D$249))</f>
        <v>0.12555746140651802</v>
      </c>
    </row>
    <row r="243" spans="1:7" x14ac:dyDescent="0.25">
      <c r="A243" s="133" t="s">
        <v>755</v>
      </c>
      <c r="B243" s="133" t="s">
        <v>724</v>
      </c>
      <c r="C243" s="244">
        <f>'Strat tables Cover Pool'!B7/1000000</f>
        <v>1689.1965143300006</v>
      </c>
      <c r="D243" s="245">
        <f>'Strat tables Cover Pool'!D7</f>
        <v>833</v>
      </c>
      <c r="F243" s="192">
        <f t="shared" si="6"/>
        <v>0.18242991133300041</v>
      </c>
      <c r="G243" s="192">
        <f t="shared" si="7"/>
        <v>0.14288164665523156</v>
      </c>
    </row>
    <row r="244" spans="1:7" x14ac:dyDescent="0.25">
      <c r="A244" s="133" t="s">
        <v>756</v>
      </c>
      <c r="B244" s="133" t="s">
        <v>726</v>
      </c>
      <c r="C244" s="244">
        <f>'Strat tables Cover Pool'!B8/1000000</f>
        <v>3030.7753566199945</v>
      </c>
      <c r="D244" s="245">
        <f>'Strat tables Cover Pool'!D8</f>
        <v>1390</v>
      </c>
      <c r="F244" s="192">
        <f t="shared" si="6"/>
        <v>0.32731779570225494</v>
      </c>
      <c r="G244" s="192">
        <f t="shared" si="7"/>
        <v>0.23842195540308747</v>
      </c>
    </row>
    <row r="245" spans="1:7" x14ac:dyDescent="0.25">
      <c r="A245" s="133" t="s">
        <v>757</v>
      </c>
      <c r="B245" s="133" t="s">
        <v>728</v>
      </c>
      <c r="C245" s="244">
        <f>'Strat tables Cover Pool'!B9/1000000</f>
        <v>1311.2621296255729</v>
      </c>
      <c r="D245" s="245">
        <f>'Strat tables Cover Pool'!D9</f>
        <v>680</v>
      </c>
      <c r="F245" s="192">
        <f t="shared" si="6"/>
        <v>0.14161373884719131</v>
      </c>
      <c r="G245" s="192">
        <f t="shared" si="7"/>
        <v>0.11663807890222985</v>
      </c>
    </row>
    <row r="246" spans="1:7" x14ac:dyDescent="0.25">
      <c r="A246" s="133" t="s">
        <v>758</v>
      </c>
      <c r="B246" s="133" t="s">
        <v>730</v>
      </c>
      <c r="C246" s="244">
        <f>'Strat tables Cover Pool'!B10/1000000</f>
        <v>157.6273622439447</v>
      </c>
      <c r="D246" s="245">
        <f>'Strat tables Cover Pool'!D10</f>
        <v>71</v>
      </c>
      <c r="F246" s="192">
        <f t="shared" si="6"/>
        <v>1.70234460430575E-2</v>
      </c>
      <c r="G246" s="192">
        <f t="shared" si="7"/>
        <v>1.2178387650085764E-2</v>
      </c>
    </row>
    <row r="247" spans="1:7" x14ac:dyDescent="0.25">
      <c r="A247" s="133" t="s">
        <v>759</v>
      </c>
      <c r="B247" s="133" t="s">
        <v>732</v>
      </c>
      <c r="C247" s="244">
        <f>'Strat tables Cover Pool'!B11/1000000</f>
        <v>39.02752269229957</v>
      </c>
      <c r="D247" s="245">
        <f>'Strat tables Cover Pool'!D11</f>
        <v>28</v>
      </c>
      <c r="F247" s="192">
        <f t="shared" si="6"/>
        <v>4.2148959247212568E-3</v>
      </c>
      <c r="G247" s="192">
        <f t="shared" si="7"/>
        <v>4.8027444253859351E-3</v>
      </c>
    </row>
    <row r="248" spans="1:7" x14ac:dyDescent="0.25">
      <c r="A248" s="133" t="s">
        <v>760</v>
      </c>
      <c r="B248" s="133" t="s">
        <v>734</v>
      </c>
      <c r="C248" s="244">
        <f>'Strat tables Cover Pool'!B12/1000000</f>
        <v>0</v>
      </c>
      <c r="D248" s="245">
        <f>'Strat tables Cover Pool'!D12</f>
        <v>0</v>
      </c>
      <c r="F248" s="192">
        <f t="shared" si="6"/>
        <v>0</v>
      </c>
      <c r="G248" s="192">
        <f t="shared" si="7"/>
        <v>0</v>
      </c>
    </row>
    <row r="249" spans="1:7" x14ac:dyDescent="0.25">
      <c r="A249" s="133" t="s">
        <v>761</v>
      </c>
      <c r="B249" s="163" t="s">
        <v>146</v>
      </c>
      <c r="C249" s="193">
        <f>SUM(C241:C248)</f>
        <v>9259.4273712418108</v>
      </c>
      <c r="D249" s="196">
        <f>SUM(D241:D248)</f>
        <v>5830</v>
      </c>
      <c r="F249" s="167">
        <f>SUM(F241:F248)</f>
        <v>0.99999999999999989</v>
      </c>
      <c r="G249" s="167">
        <f>SUM(G241:G248)</f>
        <v>1</v>
      </c>
    </row>
    <row r="250" spans="1:7" outlineLevel="1" x14ac:dyDescent="0.25">
      <c r="A250" s="133" t="s">
        <v>762</v>
      </c>
      <c r="B250" s="150" t="s">
        <v>737</v>
      </c>
      <c r="C250" s="193"/>
      <c r="D250" s="196"/>
      <c r="F250" s="192">
        <f t="shared" ref="F250:F255" si="8">IF($C$249=0,"",IF(C250="[for completion]","",C250/$C$249))</f>
        <v>0</v>
      </c>
      <c r="G250" s="192">
        <f t="shared" ref="G250:G255" si="9">IF($D$249=0,"",IF(D250="[for completion]","",D250/$D$249))</f>
        <v>0</v>
      </c>
    </row>
    <row r="251" spans="1:7" outlineLevel="1" x14ac:dyDescent="0.25">
      <c r="A251" s="133" t="s">
        <v>763</v>
      </c>
      <c r="B251" s="150" t="s">
        <v>739</v>
      </c>
      <c r="C251" s="193"/>
      <c r="D251" s="196"/>
      <c r="F251" s="192">
        <f t="shared" si="8"/>
        <v>0</v>
      </c>
      <c r="G251" s="192">
        <f t="shared" si="9"/>
        <v>0</v>
      </c>
    </row>
    <row r="252" spans="1:7" outlineLevel="1" x14ac:dyDescent="0.25">
      <c r="A252" s="133" t="s">
        <v>764</v>
      </c>
      <c r="B252" s="150" t="s">
        <v>741</v>
      </c>
      <c r="C252" s="193"/>
      <c r="D252" s="196"/>
      <c r="F252" s="192">
        <f t="shared" si="8"/>
        <v>0</v>
      </c>
      <c r="G252" s="192">
        <f t="shared" si="9"/>
        <v>0</v>
      </c>
    </row>
    <row r="253" spans="1:7" outlineLevel="1" x14ac:dyDescent="0.25">
      <c r="A253" s="133" t="s">
        <v>765</v>
      </c>
      <c r="B253" s="150" t="s">
        <v>743</v>
      </c>
      <c r="C253" s="193"/>
      <c r="D253" s="196"/>
      <c r="F253" s="192">
        <f t="shared" si="8"/>
        <v>0</v>
      </c>
      <c r="G253" s="192">
        <f t="shared" si="9"/>
        <v>0</v>
      </c>
    </row>
    <row r="254" spans="1:7" outlineLevel="1" x14ac:dyDescent="0.25">
      <c r="A254" s="133" t="s">
        <v>766</v>
      </c>
      <c r="B254" s="150" t="s">
        <v>745</v>
      </c>
      <c r="C254" s="193"/>
      <c r="D254" s="196"/>
      <c r="F254" s="192">
        <f t="shared" si="8"/>
        <v>0</v>
      </c>
      <c r="G254" s="192">
        <f t="shared" si="9"/>
        <v>0</v>
      </c>
    </row>
    <row r="255" spans="1:7" outlineLevel="1" x14ac:dyDescent="0.25">
      <c r="A255" s="133" t="s">
        <v>767</v>
      </c>
      <c r="B255" s="150" t="s">
        <v>747</v>
      </c>
      <c r="C255" s="193"/>
      <c r="D255" s="196"/>
      <c r="F255" s="192">
        <f t="shared" si="8"/>
        <v>0</v>
      </c>
      <c r="G255" s="192">
        <f t="shared" si="9"/>
        <v>0</v>
      </c>
    </row>
    <row r="256" spans="1:7" outlineLevel="1" x14ac:dyDescent="0.25">
      <c r="A256" s="133" t="s">
        <v>768</v>
      </c>
      <c r="B256" s="150"/>
      <c r="F256" s="147"/>
      <c r="G256" s="147"/>
    </row>
    <row r="257" spans="1:14" outlineLevel="1" x14ac:dyDescent="0.25">
      <c r="A257" s="133" t="s">
        <v>769</v>
      </c>
      <c r="B257" s="150"/>
      <c r="F257" s="147"/>
      <c r="G257" s="147"/>
    </row>
    <row r="258" spans="1:14" outlineLevel="1" x14ac:dyDescent="0.25">
      <c r="A258" s="133" t="s">
        <v>770</v>
      </c>
      <c r="B258" s="150"/>
      <c r="F258" s="147"/>
      <c r="G258" s="147"/>
    </row>
    <row r="259" spans="1:14" ht="15" customHeight="1" x14ac:dyDescent="0.25">
      <c r="A259" s="144"/>
      <c r="B259" s="232" t="s">
        <v>771</v>
      </c>
      <c r="C259" s="144" t="s">
        <v>513</v>
      </c>
      <c r="D259" s="144"/>
      <c r="E259" s="151"/>
      <c r="F259" s="144"/>
      <c r="G259" s="144"/>
    </row>
    <row r="260" spans="1:14" x14ac:dyDescent="0.25">
      <c r="A260" s="133" t="s">
        <v>772</v>
      </c>
      <c r="B260" s="133" t="s">
        <v>773</v>
      </c>
      <c r="C260" s="221">
        <f>100%-C263-C264-C265</f>
        <v>0.9992175777248925</v>
      </c>
      <c r="E260" s="149"/>
      <c r="F260" s="149"/>
      <c r="G260" s="149"/>
    </row>
    <row r="261" spans="1:14" x14ac:dyDescent="0.25">
      <c r="A261" s="133" t="s">
        <v>774</v>
      </c>
      <c r="B261" s="133" t="s">
        <v>775</v>
      </c>
      <c r="C261" s="221">
        <f>IFERROR(VLOOKUP("Holiday house",'Strat tables Cover Pool'!$A$99:$C$103,3,FALSE),0)</f>
        <v>3.2177925486556584E-4</v>
      </c>
      <c r="E261" s="149"/>
      <c r="F261" s="149"/>
    </row>
    <row r="262" spans="1:14" x14ac:dyDescent="0.25">
      <c r="A262" s="133" t="s">
        <v>776</v>
      </c>
      <c r="B262" s="133" t="s">
        <v>777</v>
      </c>
      <c r="C262" s="221">
        <v>0</v>
      </c>
      <c r="E262" s="149"/>
      <c r="F262" s="149"/>
    </row>
    <row r="263" spans="1:14" s="219" customFormat="1" x14ac:dyDescent="0.25">
      <c r="A263" s="220" t="s">
        <v>778</v>
      </c>
      <c r="B263" s="220" t="s">
        <v>1962</v>
      </c>
      <c r="C263" s="221">
        <v>0</v>
      </c>
      <c r="D263" s="220"/>
      <c r="E263" s="202"/>
      <c r="F263" s="202"/>
      <c r="G263" s="218"/>
    </row>
    <row r="264" spans="1:14" x14ac:dyDescent="0.25">
      <c r="A264" s="220" t="s">
        <v>1034</v>
      </c>
      <c r="B264" s="154" t="s">
        <v>1026</v>
      </c>
      <c r="C264" s="221">
        <f>IFERROR(VLOOKUP("Farm",'Strat tables Cover Pool'!$A$99:$C$103,3,FALSE),0)</f>
        <v>0</v>
      </c>
      <c r="D264" s="160"/>
      <c r="E264" s="160"/>
      <c r="F264" s="161"/>
      <c r="G264" s="161"/>
      <c r="H264" s="128"/>
      <c r="I264" s="133"/>
      <c r="J264" s="133"/>
      <c r="K264" s="133"/>
      <c r="L264" s="128"/>
      <c r="M264" s="128"/>
      <c r="N264" s="128"/>
    </row>
    <row r="265" spans="1:14" x14ac:dyDescent="0.25">
      <c r="A265" s="220" t="s">
        <v>1963</v>
      </c>
      <c r="B265" s="133" t="s">
        <v>144</v>
      </c>
      <c r="C265" s="221">
        <f>VLOOKUP("Other",'Strat tables Cover Pool'!$A$99:$C$103,3,FALSE)</f>
        <v>7.8242227510753903E-4</v>
      </c>
      <c r="E265" s="149"/>
      <c r="F265" s="149"/>
    </row>
    <row r="266" spans="1:14" outlineLevel="1" x14ac:dyDescent="0.25">
      <c r="A266" s="133" t="s">
        <v>779</v>
      </c>
      <c r="B266" s="150" t="s">
        <v>781</v>
      </c>
      <c r="C266" s="200"/>
      <c r="E266" s="149"/>
      <c r="F266" s="149"/>
    </row>
    <row r="267" spans="1:14" outlineLevel="1" x14ac:dyDescent="0.25">
      <c r="A267" s="220" t="s">
        <v>780</v>
      </c>
      <c r="B267" s="150" t="s">
        <v>783</v>
      </c>
      <c r="C267" s="167"/>
      <c r="E267" s="149"/>
      <c r="F267" s="149"/>
    </row>
    <row r="268" spans="1:14" outlineLevel="1" x14ac:dyDescent="0.25">
      <c r="A268" s="220" t="s">
        <v>782</v>
      </c>
      <c r="B268" s="150" t="s">
        <v>785</v>
      </c>
      <c r="C268" s="167"/>
      <c r="E268" s="149"/>
      <c r="F268" s="149"/>
    </row>
    <row r="269" spans="1:14" outlineLevel="1" x14ac:dyDescent="0.25">
      <c r="A269" s="220" t="s">
        <v>784</v>
      </c>
      <c r="B269" s="150" t="s">
        <v>787</v>
      </c>
      <c r="C269" s="167"/>
      <c r="E269" s="149"/>
      <c r="F269" s="149"/>
    </row>
    <row r="270" spans="1:14" outlineLevel="1" x14ac:dyDescent="0.25">
      <c r="A270" s="220" t="s">
        <v>786</v>
      </c>
      <c r="B270" s="150" t="s">
        <v>148</v>
      </c>
      <c r="C270" s="167"/>
      <c r="E270" s="149"/>
      <c r="F270" s="149"/>
    </row>
    <row r="271" spans="1:14" outlineLevel="1" x14ac:dyDescent="0.25">
      <c r="A271" s="220" t="s">
        <v>788</v>
      </c>
      <c r="B271" s="150" t="s">
        <v>148</v>
      </c>
      <c r="C271" s="167"/>
      <c r="E271" s="149"/>
      <c r="F271" s="149"/>
    </row>
    <row r="272" spans="1:14" outlineLevel="1" x14ac:dyDescent="0.25">
      <c r="A272" s="220" t="s">
        <v>789</v>
      </c>
      <c r="B272" s="150" t="s">
        <v>148</v>
      </c>
      <c r="C272" s="167"/>
      <c r="E272" s="149"/>
      <c r="F272" s="149"/>
    </row>
    <row r="273" spans="1:7" outlineLevel="1" x14ac:dyDescent="0.25">
      <c r="A273" s="220" t="s">
        <v>790</v>
      </c>
      <c r="B273" s="150" t="s">
        <v>148</v>
      </c>
      <c r="C273" s="167"/>
      <c r="E273" s="149"/>
      <c r="F273" s="149"/>
    </row>
    <row r="274" spans="1:7" outlineLevel="1" x14ac:dyDescent="0.25">
      <c r="A274" s="220" t="s">
        <v>791</v>
      </c>
      <c r="B274" s="150" t="s">
        <v>148</v>
      </c>
      <c r="C274" s="167"/>
      <c r="E274" s="149"/>
      <c r="F274" s="149"/>
    </row>
    <row r="275" spans="1:7" outlineLevel="1" x14ac:dyDescent="0.25">
      <c r="A275" s="220" t="s">
        <v>792</v>
      </c>
      <c r="B275" s="150" t="s">
        <v>148</v>
      </c>
      <c r="C275" s="167"/>
      <c r="E275" s="149"/>
      <c r="F275" s="149"/>
    </row>
    <row r="276" spans="1:7" ht="15" customHeight="1" x14ac:dyDescent="0.25">
      <c r="A276" s="144"/>
      <c r="B276" s="232" t="s">
        <v>793</v>
      </c>
      <c r="C276" s="144" t="s">
        <v>513</v>
      </c>
      <c r="D276" s="144"/>
      <c r="E276" s="151"/>
      <c r="F276" s="144"/>
      <c r="G276" s="146"/>
    </row>
    <row r="277" spans="1:7" x14ac:dyDescent="0.25">
      <c r="A277" s="133" t="s">
        <v>7</v>
      </c>
      <c r="B277" s="133" t="s">
        <v>1027</v>
      </c>
      <c r="C277" s="221">
        <v>1</v>
      </c>
      <c r="E277" s="128"/>
      <c r="F277" s="128"/>
    </row>
    <row r="278" spans="1:7" x14ac:dyDescent="0.25">
      <c r="A278" s="133" t="s">
        <v>794</v>
      </c>
      <c r="B278" s="133" t="s">
        <v>795</v>
      </c>
      <c r="C278" s="221">
        <v>0</v>
      </c>
      <c r="E278" s="128"/>
      <c r="F278" s="128"/>
    </row>
    <row r="279" spans="1:7" x14ac:dyDescent="0.25">
      <c r="A279" s="133" t="s">
        <v>796</v>
      </c>
      <c r="B279" s="133" t="s">
        <v>144</v>
      </c>
      <c r="C279" s="221">
        <v>0</v>
      </c>
      <c r="E279" s="128"/>
      <c r="F279" s="128"/>
    </row>
    <row r="280" spans="1:7" outlineLevel="1" x14ac:dyDescent="0.25">
      <c r="A280" s="133" t="s">
        <v>797</v>
      </c>
      <c r="C280" s="167"/>
      <c r="E280" s="128"/>
      <c r="F280" s="128"/>
    </row>
    <row r="281" spans="1:7" outlineLevel="1" x14ac:dyDescent="0.25">
      <c r="A281" s="133" t="s">
        <v>798</v>
      </c>
      <c r="C281" s="167"/>
      <c r="E281" s="128"/>
      <c r="F281" s="128"/>
    </row>
    <row r="282" spans="1:7" outlineLevel="1" x14ac:dyDescent="0.25">
      <c r="A282" s="133" t="s">
        <v>799</v>
      </c>
      <c r="C282" s="167"/>
      <c r="E282" s="128"/>
      <c r="F282" s="128"/>
    </row>
    <row r="283" spans="1:7" outlineLevel="1" x14ac:dyDescent="0.25">
      <c r="A283" s="133" t="s">
        <v>800</v>
      </c>
      <c r="C283" s="167"/>
      <c r="E283" s="128"/>
      <c r="F283" s="128"/>
    </row>
    <row r="284" spans="1:7" outlineLevel="1" x14ac:dyDescent="0.25">
      <c r="A284" s="133" t="s">
        <v>801</v>
      </c>
      <c r="C284" s="167"/>
      <c r="E284" s="128"/>
      <c r="F284" s="128"/>
    </row>
    <row r="285" spans="1:7" outlineLevel="1" x14ac:dyDescent="0.25">
      <c r="A285" s="133" t="s">
        <v>802</v>
      </c>
      <c r="C285" s="167"/>
      <c r="E285" s="128"/>
      <c r="F285" s="128"/>
    </row>
    <row r="286" spans="1:7" s="201" customFormat="1" x14ac:dyDescent="0.25">
      <c r="A286" s="145"/>
      <c r="B286" s="145" t="s">
        <v>2072</v>
      </c>
      <c r="C286" s="145" t="s">
        <v>112</v>
      </c>
      <c r="D286" s="145" t="s">
        <v>1173</v>
      </c>
      <c r="E286" s="145"/>
      <c r="F286" s="145" t="s">
        <v>513</v>
      </c>
      <c r="G286" s="145" t="s">
        <v>1432</v>
      </c>
    </row>
    <row r="287" spans="1:7" s="201" customFormat="1" x14ac:dyDescent="0.25">
      <c r="A287" s="235" t="s">
        <v>1532</v>
      </c>
      <c r="B287" s="213" t="s">
        <v>2175</v>
      </c>
      <c r="C287" s="209">
        <f>+'Strat tables Cover Pool'!$B152/1000000</f>
        <v>34.274265440000001</v>
      </c>
      <c r="D287" s="212" t="s">
        <v>857</v>
      </c>
      <c r="E287" s="214"/>
      <c r="F287" s="208">
        <f>IF($C$305=0,"",IF(C287="[For completion]","",C287/$C$305))</f>
        <v>3.7015534617669738E-3</v>
      </c>
      <c r="G287" s="208" t="str">
        <f>IF($D$305=0,"",IF(D287="[For completion]","",D287/$D$305))</f>
        <v/>
      </c>
    </row>
    <row r="288" spans="1:7" s="201" customFormat="1" x14ac:dyDescent="0.25">
      <c r="A288" s="235" t="s">
        <v>1533</v>
      </c>
      <c r="B288" s="236" t="s">
        <v>2176</v>
      </c>
      <c r="C288" s="209">
        <f>+'Strat tables Cover Pool'!$B153/1000000</f>
        <v>338.63442803890302</v>
      </c>
      <c r="D288" s="241" t="s">
        <v>857</v>
      </c>
      <c r="E288" s="214"/>
      <c r="F288" s="208">
        <f t="shared" ref="F288:F304" si="10">IF($C$305=0,"",IF(C288="[For completion]","",C288/$C$305))</f>
        <v>3.6571854226174205E-2</v>
      </c>
      <c r="G288" s="208" t="str">
        <f t="shared" ref="G288:G304" si="11">IF($D$305=0,"",IF(D288="[For completion]","",D288/$D$305))</f>
        <v/>
      </c>
    </row>
    <row r="289" spans="1:7" s="201" customFormat="1" x14ac:dyDescent="0.25">
      <c r="A289" s="235" t="s">
        <v>1534</v>
      </c>
      <c r="B289" s="236" t="s">
        <v>2177</v>
      </c>
      <c r="C289" s="209">
        <f>+'Strat tables Cover Pool'!$B154/1000000</f>
        <v>1600.1890608103126</v>
      </c>
      <c r="D289" s="241" t="s">
        <v>857</v>
      </c>
      <c r="E289" s="214"/>
      <c r="F289" s="208">
        <f t="shared" si="10"/>
        <v>0.17281728088069725</v>
      </c>
      <c r="G289" s="208" t="str">
        <f t="shared" si="11"/>
        <v/>
      </c>
    </row>
    <row r="290" spans="1:7" s="201" customFormat="1" x14ac:dyDescent="0.25">
      <c r="A290" s="235" t="s">
        <v>1535</v>
      </c>
      <c r="B290" s="236" t="s">
        <v>2196</v>
      </c>
      <c r="C290" s="209">
        <f>+'Strat tables Cover Pool'!$B155/1000000</f>
        <v>714.61469716060276</v>
      </c>
      <c r="D290" s="241" t="s">
        <v>857</v>
      </c>
      <c r="E290" s="214"/>
      <c r="F290" s="208">
        <f t="shared" si="10"/>
        <v>7.717698606072261E-2</v>
      </c>
      <c r="G290" s="208" t="str">
        <f t="shared" si="11"/>
        <v/>
      </c>
    </row>
    <row r="291" spans="1:7" s="201" customFormat="1" x14ac:dyDescent="0.25">
      <c r="A291" s="235" t="s">
        <v>1536</v>
      </c>
      <c r="B291" s="236" t="s">
        <v>2197</v>
      </c>
      <c r="C291" s="209">
        <f>+'Strat tables Cover Pool'!$B156/1000000</f>
        <v>686.7963958793224</v>
      </c>
      <c r="D291" s="241" t="s">
        <v>857</v>
      </c>
      <c r="E291" s="214"/>
      <c r="F291" s="208">
        <f t="shared" si="10"/>
        <v>7.4172664069097158E-2</v>
      </c>
      <c r="G291" s="208" t="str">
        <f t="shared" si="11"/>
        <v/>
      </c>
    </row>
    <row r="292" spans="1:7" s="201" customFormat="1" x14ac:dyDescent="0.25">
      <c r="A292" s="235" t="s">
        <v>1537</v>
      </c>
      <c r="B292" s="236" t="s">
        <v>2198</v>
      </c>
      <c r="C292" s="209">
        <f>+'Strat tables Cover Pool'!$B157/1000000</f>
        <v>653.24228757926346</v>
      </c>
      <c r="D292" s="241" t="s">
        <v>857</v>
      </c>
      <c r="E292" s="214"/>
      <c r="F292" s="208">
        <f t="shared" si="10"/>
        <v>7.0548886166343458E-2</v>
      </c>
      <c r="G292" s="208" t="str">
        <f t="shared" si="11"/>
        <v/>
      </c>
    </row>
    <row r="293" spans="1:7" s="201" customFormat="1" x14ac:dyDescent="0.25">
      <c r="A293" s="235" t="s">
        <v>1538</v>
      </c>
      <c r="B293" s="236" t="s">
        <v>2199</v>
      </c>
      <c r="C293" s="209">
        <f>+'Strat tables Cover Pool'!$B158/1000000</f>
        <v>753.61657843730586</v>
      </c>
      <c r="D293" s="241" t="s">
        <v>857</v>
      </c>
      <c r="E293" s="214"/>
      <c r="F293" s="208">
        <f t="shared" si="10"/>
        <v>8.1389112762837709E-2</v>
      </c>
      <c r="G293" s="208" t="str">
        <f t="shared" si="11"/>
        <v/>
      </c>
    </row>
    <row r="294" spans="1:7" s="201" customFormat="1" x14ac:dyDescent="0.25">
      <c r="A294" s="235" t="s">
        <v>1539</v>
      </c>
      <c r="B294" s="236" t="s">
        <v>2395</v>
      </c>
      <c r="C294" s="212">
        <v>0</v>
      </c>
      <c r="D294" s="241" t="s">
        <v>857</v>
      </c>
      <c r="E294" s="214"/>
      <c r="F294" s="208">
        <f t="shared" si="10"/>
        <v>0</v>
      </c>
      <c r="G294" s="208" t="str">
        <f t="shared" si="11"/>
        <v/>
      </c>
    </row>
    <row r="295" spans="1:7" s="201" customFormat="1" x14ac:dyDescent="0.25">
      <c r="A295" s="235" t="s">
        <v>1540</v>
      </c>
      <c r="B295" s="236"/>
      <c r="C295" s="212"/>
      <c r="D295" s="241"/>
      <c r="E295" s="214"/>
      <c r="F295" s="208">
        <f t="shared" si="10"/>
        <v>0</v>
      </c>
      <c r="G295" s="208" t="str">
        <f t="shared" si="11"/>
        <v/>
      </c>
    </row>
    <row r="296" spans="1:7" s="201" customFormat="1" x14ac:dyDescent="0.25">
      <c r="A296" s="235" t="s">
        <v>1541</v>
      </c>
      <c r="B296" s="213"/>
      <c r="C296" s="212"/>
      <c r="D296" s="241"/>
      <c r="E296" s="214"/>
      <c r="F296" s="208">
        <f t="shared" si="10"/>
        <v>0</v>
      </c>
      <c r="G296" s="208" t="str">
        <f t="shared" si="11"/>
        <v/>
      </c>
    </row>
    <row r="297" spans="1:7" s="201" customFormat="1" x14ac:dyDescent="0.25">
      <c r="A297" s="235" t="s">
        <v>1542</v>
      </c>
      <c r="B297" s="213"/>
      <c r="C297" s="212"/>
      <c r="D297" s="241"/>
      <c r="E297" s="214"/>
      <c r="F297" s="208">
        <f t="shared" si="10"/>
        <v>0</v>
      </c>
      <c r="G297" s="208" t="str">
        <f t="shared" si="11"/>
        <v/>
      </c>
    </row>
    <row r="298" spans="1:7" s="201" customFormat="1" x14ac:dyDescent="0.25">
      <c r="A298" s="235" t="s">
        <v>1543</v>
      </c>
      <c r="B298" s="213"/>
      <c r="C298" s="212"/>
      <c r="D298" s="241"/>
      <c r="E298" s="214"/>
      <c r="F298" s="208">
        <f t="shared" si="10"/>
        <v>0</v>
      </c>
      <c r="G298" s="208" t="str">
        <f t="shared" si="11"/>
        <v/>
      </c>
    </row>
    <row r="299" spans="1:7" s="201" customFormat="1" x14ac:dyDescent="0.25">
      <c r="A299" s="235" t="s">
        <v>1544</v>
      </c>
      <c r="B299" s="213"/>
      <c r="C299" s="212"/>
      <c r="D299" s="241"/>
      <c r="E299" s="214"/>
      <c r="F299" s="208">
        <f t="shared" si="10"/>
        <v>0</v>
      </c>
      <c r="G299" s="208" t="str">
        <f t="shared" si="11"/>
        <v/>
      </c>
    </row>
    <row r="300" spans="1:7" s="201" customFormat="1" x14ac:dyDescent="0.25">
      <c r="A300" s="235" t="s">
        <v>1545</v>
      </c>
      <c r="B300" s="213"/>
      <c r="C300" s="212"/>
      <c r="D300" s="241"/>
      <c r="E300" s="214"/>
      <c r="F300" s="208">
        <f t="shared" si="10"/>
        <v>0</v>
      </c>
      <c r="G300" s="208" t="str">
        <f t="shared" si="11"/>
        <v/>
      </c>
    </row>
    <row r="301" spans="1:7" s="201" customFormat="1" x14ac:dyDescent="0.25">
      <c r="A301" s="235" t="s">
        <v>1546</v>
      </c>
      <c r="B301" s="213"/>
      <c r="C301" s="212"/>
      <c r="D301" s="241"/>
      <c r="E301" s="214"/>
      <c r="F301" s="208">
        <f t="shared" si="10"/>
        <v>0</v>
      </c>
      <c r="G301" s="208" t="str">
        <f t="shared" si="11"/>
        <v/>
      </c>
    </row>
    <row r="302" spans="1:7" s="201" customFormat="1" x14ac:dyDescent="0.25">
      <c r="A302" s="235" t="s">
        <v>1547</v>
      </c>
      <c r="B302" s="213"/>
      <c r="C302" s="212"/>
      <c r="D302" s="241"/>
      <c r="E302" s="214"/>
      <c r="F302" s="208">
        <f t="shared" si="10"/>
        <v>0</v>
      </c>
      <c r="G302" s="208" t="str">
        <f t="shared" si="11"/>
        <v/>
      </c>
    </row>
    <row r="303" spans="1:7" s="201" customFormat="1" x14ac:dyDescent="0.25">
      <c r="A303" s="235" t="s">
        <v>1548</v>
      </c>
      <c r="B303" s="213"/>
      <c r="C303" s="212"/>
      <c r="D303" s="241"/>
      <c r="E303" s="214"/>
      <c r="F303" s="208">
        <f t="shared" si="10"/>
        <v>0</v>
      </c>
      <c r="G303" s="208" t="str">
        <f t="shared" si="11"/>
        <v/>
      </c>
    </row>
    <row r="304" spans="1:7" s="201" customFormat="1" x14ac:dyDescent="0.25">
      <c r="A304" s="235" t="s">
        <v>1549</v>
      </c>
      <c r="B304" s="213" t="s">
        <v>1589</v>
      </c>
      <c r="C304" s="209">
        <f>+'Strat tables Cover Pool'!$B$159/1000000</f>
        <v>4478.0596578961022</v>
      </c>
      <c r="D304" s="241" t="s">
        <v>857</v>
      </c>
      <c r="E304" s="214"/>
      <c r="F304" s="208">
        <f t="shared" si="10"/>
        <v>0.48362166237236059</v>
      </c>
      <c r="G304" s="208" t="str">
        <f t="shared" si="11"/>
        <v/>
      </c>
    </row>
    <row r="305" spans="1:7" s="201" customFormat="1" x14ac:dyDescent="0.25">
      <c r="A305" s="235" t="s">
        <v>1550</v>
      </c>
      <c r="B305" s="213" t="s">
        <v>146</v>
      </c>
      <c r="C305" s="209">
        <f>SUM(C287:C304)</f>
        <v>9259.4273712418126</v>
      </c>
      <c r="D305" s="212"/>
      <c r="E305" s="214"/>
      <c r="F305" s="229">
        <f>SUM(F287:F304)</f>
        <v>1</v>
      </c>
      <c r="G305" s="229">
        <f>SUM(G287:G304)</f>
        <v>0</v>
      </c>
    </row>
    <row r="306" spans="1:7" s="201" customFormat="1" x14ac:dyDescent="0.25">
      <c r="A306" s="235" t="s">
        <v>1551</v>
      </c>
      <c r="B306" s="213"/>
      <c r="C306" s="212"/>
      <c r="D306" s="212"/>
      <c r="E306" s="214"/>
      <c r="F306" s="214"/>
      <c r="G306" s="214"/>
    </row>
    <row r="307" spans="1:7" s="201" customFormat="1" x14ac:dyDescent="0.25">
      <c r="A307" s="235" t="s">
        <v>1552</v>
      </c>
      <c r="B307" s="213"/>
      <c r="C307" s="212"/>
      <c r="D307" s="212"/>
      <c r="E307" s="214"/>
      <c r="F307" s="214"/>
      <c r="G307" s="214"/>
    </row>
    <row r="308" spans="1:7" s="201" customFormat="1" x14ac:dyDescent="0.25">
      <c r="A308" s="235" t="s">
        <v>1553</v>
      </c>
      <c r="B308" s="213"/>
      <c r="C308" s="212"/>
      <c r="D308" s="212"/>
      <c r="E308" s="214"/>
      <c r="F308" s="214"/>
      <c r="G308" s="214"/>
    </row>
    <row r="309" spans="1:7" s="217" customFormat="1" x14ac:dyDescent="0.25">
      <c r="A309" s="145"/>
      <c r="B309" s="145" t="s">
        <v>2073</v>
      </c>
      <c r="C309" s="145" t="s">
        <v>112</v>
      </c>
      <c r="D309" s="145" t="s">
        <v>1173</v>
      </c>
      <c r="E309" s="145"/>
      <c r="F309" s="145" t="s">
        <v>513</v>
      </c>
      <c r="G309" s="145" t="s">
        <v>1432</v>
      </c>
    </row>
    <row r="310" spans="1:7" s="217" customFormat="1" x14ac:dyDescent="0.25">
      <c r="A310" s="235" t="s">
        <v>1554</v>
      </c>
      <c r="B310" s="236">
        <v>92</v>
      </c>
      <c r="C310" s="236" t="s">
        <v>857</v>
      </c>
      <c r="D310" s="241" t="s">
        <v>857</v>
      </c>
      <c r="E310" s="227"/>
      <c r="F310" s="208" t="str">
        <f>IF($C$328=0,"",IF(C310="[For completion]","",C310/$C$328))</f>
        <v/>
      </c>
      <c r="G310" s="208" t="str">
        <f>IF($D$328=0,"",IF(D310="[For completion]","",D310/$D$328))</f>
        <v/>
      </c>
    </row>
    <row r="311" spans="1:7" s="217" customFormat="1" x14ac:dyDescent="0.25">
      <c r="A311" s="235" t="s">
        <v>1555</v>
      </c>
      <c r="B311" s="236">
        <v>107</v>
      </c>
      <c r="C311" s="236" t="s">
        <v>857</v>
      </c>
      <c r="D311" s="241" t="s">
        <v>857</v>
      </c>
      <c r="E311" s="227"/>
      <c r="F311" s="227"/>
      <c r="G311" s="227"/>
    </row>
    <row r="312" spans="1:7" s="217" customFormat="1" x14ac:dyDescent="0.25">
      <c r="A312" s="235" t="s">
        <v>1556</v>
      </c>
      <c r="B312" s="236">
        <v>110</v>
      </c>
      <c r="C312" s="236" t="s">
        <v>857</v>
      </c>
      <c r="D312" s="241" t="s">
        <v>857</v>
      </c>
      <c r="E312" s="227"/>
      <c r="F312" s="227"/>
      <c r="G312" s="227"/>
    </row>
    <row r="313" spans="1:7" s="217" customFormat="1" x14ac:dyDescent="0.25">
      <c r="A313" s="235" t="s">
        <v>1557</v>
      </c>
      <c r="B313" s="236">
        <v>126</v>
      </c>
      <c r="C313" s="236" t="s">
        <v>857</v>
      </c>
      <c r="D313" s="241" t="s">
        <v>857</v>
      </c>
      <c r="E313" s="227"/>
      <c r="F313" s="227"/>
      <c r="G313" s="227"/>
    </row>
    <row r="314" spans="1:7" s="217" customFormat="1" x14ac:dyDescent="0.25">
      <c r="A314" s="235" t="s">
        <v>1558</v>
      </c>
      <c r="B314" s="236"/>
      <c r="C314" s="236" t="s">
        <v>857</v>
      </c>
      <c r="D314" s="241" t="s">
        <v>857</v>
      </c>
      <c r="E314" s="227"/>
      <c r="F314" s="227"/>
      <c r="G314" s="227"/>
    </row>
    <row r="315" spans="1:7" s="217" customFormat="1" x14ac:dyDescent="0.25">
      <c r="A315" s="235" t="s">
        <v>1559</v>
      </c>
      <c r="B315" s="236"/>
      <c r="C315" s="236" t="s">
        <v>857</v>
      </c>
      <c r="D315" s="241" t="s">
        <v>857</v>
      </c>
      <c r="E315" s="227"/>
      <c r="F315" s="227"/>
      <c r="G315" s="227"/>
    </row>
    <row r="316" spans="1:7" s="217" customFormat="1" x14ac:dyDescent="0.25">
      <c r="A316" s="235" t="s">
        <v>1560</v>
      </c>
      <c r="B316" s="236"/>
      <c r="C316" s="236" t="s">
        <v>857</v>
      </c>
      <c r="D316" s="241" t="s">
        <v>857</v>
      </c>
      <c r="E316" s="227"/>
      <c r="F316" s="227"/>
      <c r="G316" s="227"/>
    </row>
    <row r="317" spans="1:7" s="217" customFormat="1" x14ac:dyDescent="0.25">
      <c r="A317" s="235" t="s">
        <v>1561</v>
      </c>
      <c r="B317" s="236"/>
      <c r="C317" s="236" t="s">
        <v>857</v>
      </c>
      <c r="D317" s="241" t="s">
        <v>857</v>
      </c>
      <c r="E317" s="227"/>
      <c r="F317" s="227"/>
      <c r="G317" s="227"/>
    </row>
    <row r="318" spans="1:7" s="217" customFormat="1" x14ac:dyDescent="0.25">
      <c r="A318" s="235" t="s">
        <v>1562</v>
      </c>
      <c r="B318" s="236"/>
      <c r="C318" s="236" t="s">
        <v>857</v>
      </c>
      <c r="D318" s="241" t="s">
        <v>857</v>
      </c>
      <c r="E318" s="227"/>
      <c r="F318" s="227"/>
      <c r="G318" s="227"/>
    </row>
    <row r="319" spans="1:7" s="217" customFormat="1" x14ac:dyDescent="0.25">
      <c r="A319" s="235" t="s">
        <v>1563</v>
      </c>
      <c r="B319" s="236"/>
      <c r="C319" s="236" t="s">
        <v>857</v>
      </c>
      <c r="D319" s="241" t="s">
        <v>857</v>
      </c>
      <c r="E319" s="227"/>
      <c r="F319" s="227"/>
      <c r="G319" s="227"/>
    </row>
    <row r="320" spans="1:7" s="217" customFormat="1" x14ac:dyDescent="0.25">
      <c r="A320" s="235" t="s">
        <v>1683</v>
      </c>
      <c r="B320" s="236"/>
      <c r="C320" s="236" t="s">
        <v>857</v>
      </c>
      <c r="D320" s="241" t="s">
        <v>857</v>
      </c>
      <c r="E320" s="227"/>
      <c r="F320" s="227"/>
      <c r="G320" s="227"/>
    </row>
    <row r="321" spans="1:7" s="217" customFormat="1" x14ac:dyDescent="0.25">
      <c r="A321" s="235" t="s">
        <v>1719</v>
      </c>
      <c r="B321" s="236"/>
      <c r="C321" s="236" t="s">
        <v>857</v>
      </c>
      <c r="D321" s="241" t="s">
        <v>857</v>
      </c>
      <c r="E321" s="227"/>
      <c r="F321" s="227"/>
      <c r="G321" s="227"/>
    </row>
    <row r="322" spans="1:7" s="217" customFormat="1" x14ac:dyDescent="0.25">
      <c r="A322" s="235" t="s">
        <v>1720</v>
      </c>
      <c r="B322" s="236"/>
      <c r="C322" s="236" t="s">
        <v>857</v>
      </c>
      <c r="D322" s="241" t="s">
        <v>857</v>
      </c>
      <c r="E322" s="227"/>
      <c r="F322" s="227"/>
      <c r="G322" s="227"/>
    </row>
    <row r="323" spans="1:7" s="217" customFormat="1" x14ac:dyDescent="0.25">
      <c r="A323" s="235" t="s">
        <v>1721</v>
      </c>
      <c r="B323" s="236"/>
      <c r="C323" s="236" t="s">
        <v>857</v>
      </c>
      <c r="D323" s="241" t="s">
        <v>857</v>
      </c>
      <c r="E323" s="227"/>
      <c r="F323" s="227"/>
      <c r="G323" s="227"/>
    </row>
    <row r="324" spans="1:7" s="217" customFormat="1" x14ac:dyDescent="0.25">
      <c r="A324" s="235" t="s">
        <v>1722</v>
      </c>
      <c r="B324" s="236"/>
      <c r="C324" s="236" t="s">
        <v>857</v>
      </c>
      <c r="D324" s="241" t="s">
        <v>857</v>
      </c>
      <c r="E324" s="227"/>
      <c r="F324" s="227"/>
      <c r="G324" s="227"/>
    </row>
    <row r="325" spans="1:7" s="217" customFormat="1" x14ac:dyDescent="0.25">
      <c r="A325" s="235" t="s">
        <v>1723</v>
      </c>
      <c r="B325" s="236"/>
      <c r="C325" s="236" t="s">
        <v>857</v>
      </c>
      <c r="D325" s="241" t="s">
        <v>857</v>
      </c>
      <c r="E325" s="227"/>
      <c r="F325" s="227"/>
      <c r="G325" s="227"/>
    </row>
    <row r="326" spans="1:7" s="217" customFormat="1" x14ac:dyDescent="0.25">
      <c r="A326" s="235" t="s">
        <v>1724</v>
      </c>
      <c r="B326" s="236"/>
      <c r="C326" s="236" t="s">
        <v>857</v>
      </c>
      <c r="D326" s="241" t="s">
        <v>857</v>
      </c>
      <c r="E326" s="227"/>
      <c r="F326" s="227"/>
      <c r="G326" s="227"/>
    </row>
    <row r="327" spans="1:7" s="217" customFormat="1" x14ac:dyDescent="0.25">
      <c r="A327" s="235" t="s">
        <v>1725</v>
      </c>
      <c r="B327" s="226" t="s">
        <v>1589</v>
      </c>
      <c r="C327" s="236" t="s">
        <v>857</v>
      </c>
      <c r="D327" s="241" t="s">
        <v>857</v>
      </c>
      <c r="E327" s="227"/>
      <c r="F327" s="227"/>
      <c r="G327" s="227"/>
    </row>
    <row r="328" spans="1:7" s="217" customFormat="1" x14ac:dyDescent="0.25">
      <c r="A328" s="235" t="s">
        <v>1726</v>
      </c>
      <c r="B328" s="226" t="s">
        <v>146</v>
      </c>
      <c r="C328" s="224">
        <f>SUM(C310:C327)</f>
        <v>0</v>
      </c>
      <c r="D328" s="224">
        <f>SUM(D310:D327)</f>
        <v>0</v>
      </c>
      <c r="E328" s="227"/>
      <c r="F328" s="229">
        <f>SUM(F310:F327)</f>
        <v>0</v>
      </c>
      <c r="G328" s="229">
        <f>SUM(G310:G327)</f>
        <v>0</v>
      </c>
    </row>
    <row r="329" spans="1:7" s="217" customFormat="1" x14ac:dyDescent="0.25">
      <c r="A329" s="235" t="s">
        <v>1564</v>
      </c>
      <c r="B329" s="226"/>
      <c r="C329" s="224"/>
      <c r="D329" s="224"/>
      <c r="E329" s="227"/>
      <c r="F329" s="227"/>
      <c r="G329" s="227"/>
    </row>
    <row r="330" spans="1:7" s="217" customFormat="1" x14ac:dyDescent="0.25">
      <c r="A330" s="235" t="s">
        <v>1727</v>
      </c>
      <c r="B330" s="226"/>
      <c r="C330" s="224"/>
      <c r="D330" s="224"/>
      <c r="E330" s="227"/>
      <c r="F330" s="227"/>
      <c r="G330" s="227"/>
    </row>
    <row r="331" spans="1:7" s="217" customFormat="1" x14ac:dyDescent="0.25">
      <c r="A331" s="235" t="s">
        <v>1728</v>
      </c>
      <c r="B331" s="226"/>
      <c r="C331" s="224"/>
      <c r="D331" s="224"/>
      <c r="E331" s="227"/>
      <c r="F331" s="227"/>
      <c r="G331" s="227"/>
    </row>
    <row r="332" spans="1:7" s="201" customFormat="1" x14ac:dyDescent="0.25">
      <c r="A332" s="145"/>
      <c r="B332" s="145" t="s">
        <v>2074</v>
      </c>
      <c r="C332" s="145" t="s">
        <v>112</v>
      </c>
      <c r="D332" s="145" t="s">
        <v>1173</v>
      </c>
      <c r="E332" s="145"/>
      <c r="F332" s="145" t="s">
        <v>513</v>
      </c>
      <c r="G332" s="145" t="s">
        <v>1432</v>
      </c>
    </row>
    <row r="333" spans="1:7" s="201" customFormat="1" x14ac:dyDescent="0.25">
      <c r="A333" s="235" t="s">
        <v>1729</v>
      </c>
      <c r="B333" s="213" t="s">
        <v>1164</v>
      </c>
      <c r="C333" s="241" t="s">
        <v>857</v>
      </c>
      <c r="D333" s="241" t="s">
        <v>857</v>
      </c>
      <c r="E333" s="214"/>
      <c r="F333" s="208" t="str">
        <f>IF($C$343=0,"",IF(C333="[For completion]","",C333/$C$343))</f>
        <v/>
      </c>
      <c r="G333" s="208" t="str">
        <f>IF($D$343=0,"",IF(D333="[For completion]","",D333/$D$343))</f>
        <v/>
      </c>
    </row>
    <row r="334" spans="1:7" s="201" customFormat="1" x14ac:dyDescent="0.25">
      <c r="A334" s="235" t="s">
        <v>1730</v>
      </c>
      <c r="B334" s="213" t="s">
        <v>1165</v>
      </c>
      <c r="C334" s="241" t="s">
        <v>857</v>
      </c>
      <c r="D334" s="241" t="s">
        <v>857</v>
      </c>
      <c r="E334" s="214"/>
      <c r="F334" s="208" t="str">
        <f t="shared" ref="F334:F342" si="12">IF($C$343=0,"",IF(C334="[For completion]","",C334/$C$343))</f>
        <v/>
      </c>
      <c r="G334" s="208" t="str">
        <f t="shared" ref="G334:G342" si="13">IF($D$343=0,"",IF(D334="[For completion]","",D334/$D$343))</f>
        <v/>
      </c>
    </row>
    <row r="335" spans="1:7" s="201" customFormat="1" x14ac:dyDescent="0.25">
      <c r="A335" s="235" t="s">
        <v>1731</v>
      </c>
      <c r="B335" s="213" t="s">
        <v>1166</v>
      </c>
      <c r="C335" s="241" t="s">
        <v>857</v>
      </c>
      <c r="D335" s="241" t="s">
        <v>857</v>
      </c>
      <c r="E335" s="214"/>
      <c r="F335" s="208" t="str">
        <f t="shared" si="12"/>
        <v/>
      </c>
      <c r="G335" s="208" t="str">
        <f t="shared" si="13"/>
        <v/>
      </c>
    </row>
    <row r="336" spans="1:7" s="201" customFormat="1" x14ac:dyDescent="0.25">
      <c r="A336" s="235" t="s">
        <v>1732</v>
      </c>
      <c r="B336" s="213" t="s">
        <v>1167</v>
      </c>
      <c r="C336" s="241" t="s">
        <v>857</v>
      </c>
      <c r="D336" s="241" t="s">
        <v>857</v>
      </c>
      <c r="E336" s="214"/>
      <c r="F336" s="208" t="str">
        <f t="shared" si="12"/>
        <v/>
      </c>
      <c r="G336" s="208" t="str">
        <f t="shared" si="13"/>
        <v/>
      </c>
    </row>
    <row r="337" spans="1:7" s="201" customFormat="1" x14ac:dyDescent="0.25">
      <c r="A337" s="235" t="s">
        <v>1733</v>
      </c>
      <c r="B337" s="213" t="s">
        <v>1168</v>
      </c>
      <c r="C337" s="241" t="s">
        <v>857</v>
      </c>
      <c r="D337" s="241" t="s">
        <v>857</v>
      </c>
      <c r="E337" s="214"/>
      <c r="F337" s="208" t="str">
        <f t="shared" si="12"/>
        <v/>
      </c>
      <c r="G337" s="208" t="str">
        <f t="shared" si="13"/>
        <v/>
      </c>
    </row>
    <row r="338" spans="1:7" s="201" customFormat="1" x14ac:dyDescent="0.25">
      <c r="A338" s="235" t="s">
        <v>1734</v>
      </c>
      <c r="B338" s="213" t="s">
        <v>1169</v>
      </c>
      <c r="C338" s="241" t="s">
        <v>857</v>
      </c>
      <c r="D338" s="241" t="s">
        <v>857</v>
      </c>
      <c r="E338" s="214"/>
      <c r="F338" s="208" t="str">
        <f t="shared" si="12"/>
        <v/>
      </c>
      <c r="G338" s="208" t="str">
        <f t="shared" si="13"/>
        <v/>
      </c>
    </row>
    <row r="339" spans="1:7" s="201" customFormat="1" x14ac:dyDescent="0.25">
      <c r="A339" s="235" t="s">
        <v>1735</v>
      </c>
      <c r="B339" s="213" t="s">
        <v>1170</v>
      </c>
      <c r="C339" s="241" t="s">
        <v>857</v>
      </c>
      <c r="D339" s="241" t="s">
        <v>857</v>
      </c>
      <c r="E339" s="214"/>
      <c r="F339" s="208" t="str">
        <f t="shared" si="12"/>
        <v/>
      </c>
      <c r="G339" s="208" t="str">
        <f t="shared" si="13"/>
        <v/>
      </c>
    </row>
    <row r="340" spans="1:7" s="201" customFormat="1" x14ac:dyDescent="0.25">
      <c r="A340" s="235" t="s">
        <v>1736</v>
      </c>
      <c r="B340" s="213" t="s">
        <v>1171</v>
      </c>
      <c r="C340" s="241" t="s">
        <v>857</v>
      </c>
      <c r="D340" s="241" t="s">
        <v>857</v>
      </c>
      <c r="E340" s="214"/>
      <c r="F340" s="208" t="str">
        <f t="shared" si="12"/>
        <v/>
      </c>
      <c r="G340" s="208" t="str">
        <f t="shared" si="13"/>
        <v/>
      </c>
    </row>
    <row r="341" spans="1:7" s="201" customFormat="1" x14ac:dyDescent="0.25">
      <c r="A341" s="235" t="s">
        <v>1737</v>
      </c>
      <c r="B341" s="213" t="s">
        <v>1172</v>
      </c>
      <c r="C341" s="241" t="s">
        <v>857</v>
      </c>
      <c r="D341" s="241" t="s">
        <v>857</v>
      </c>
      <c r="E341" s="214"/>
      <c r="F341" s="208" t="str">
        <f t="shared" si="12"/>
        <v/>
      </c>
      <c r="G341" s="208" t="str">
        <f t="shared" si="13"/>
        <v/>
      </c>
    </row>
    <row r="342" spans="1:7" s="201" customFormat="1" x14ac:dyDescent="0.25">
      <c r="A342" s="235" t="s">
        <v>1738</v>
      </c>
      <c r="B342" s="224" t="s">
        <v>1589</v>
      </c>
      <c r="C342" s="241" t="s">
        <v>857</v>
      </c>
      <c r="D342" s="241" t="s">
        <v>857</v>
      </c>
      <c r="F342" s="208" t="str">
        <f t="shared" si="12"/>
        <v/>
      </c>
      <c r="G342" s="208" t="str">
        <f t="shared" si="13"/>
        <v/>
      </c>
    </row>
    <row r="343" spans="1:7" s="201" customFormat="1" x14ac:dyDescent="0.25">
      <c r="A343" s="235" t="s">
        <v>1739</v>
      </c>
      <c r="B343" s="213" t="s">
        <v>146</v>
      </c>
      <c r="C343" s="212">
        <f>SUM(C333:C341)</f>
        <v>0</v>
      </c>
      <c r="D343" s="212">
        <f>SUM(D333:D341)</f>
        <v>0</v>
      </c>
      <c r="E343" s="214"/>
      <c r="F343" s="229">
        <f>SUM(F333:F342)</f>
        <v>0</v>
      </c>
      <c r="G343" s="229">
        <f>SUM(G333:G342)</f>
        <v>0</v>
      </c>
    </row>
    <row r="344" spans="1:7" s="201" customFormat="1" x14ac:dyDescent="0.25">
      <c r="A344" s="235" t="s">
        <v>1740</v>
      </c>
      <c r="B344" s="213"/>
      <c r="C344" s="212"/>
      <c r="D344" s="212"/>
      <c r="E344" s="214"/>
      <c r="F344" s="214"/>
      <c r="G344" s="214"/>
    </row>
    <row r="345" spans="1:7" s="201" customFormat="1" x14ac:dyDescent="0.25">
      <c r="A345" s="145"/>
      <c r="B345" s="145" t="s">
        <v>2075</v>
      </c>
      <c r="C345" s="145" t="s">
        <v>112</v>
      </c>
      <c r="D345" s="145" t="s">
        <v>1173</v>
      </c>
      <c r="E345" s="145"/>
      <c r="F345" s="145" t="s">
        <v>513</v>
      </c>
      <c r="G345" s="145" t="s">
        <v>1432</v>
      </c>
    </row>
    <row r="346" spans="1:7" s="201" customFormat="1" x14ac:dyDescent="0.25">
      <c r="A346" s="235" t="s">
        <v>1614</v>
      </c>
      <c r="B346" s="226" t="s">
        <v>1577</v>
      </c>
      <c r="C346" s="209">
        <f>'Strat tables Cover Pool'!$B99/1000000</f>
        <v>6441.7562188009688</v>
      </c>
      <c r="D346" s="241" t="s">
        <v>857</v>
      </c>
      <c r="E346" s="227"/>
      <c r="F346" s="208">
        <f>IF($C$353=0,"",IF(C346="[For completion]","",C346/$C$353))</f>
        <v>0.69569704048956338</v>
      </c>
      <c r="G346" s="208" t="str">
        <f>IF($D$353=0,"",IF(D346="[For completion]","",D346/$D$353))</f>
        <v/>
      </c>
    </row>
    <row r="347" spans="1:7" s="201" customFormat="1" x14ac:dyDescent="0.25">
      <c r="A347" s="235" t="s">
        <v>1615</v>
      </c>
      <c r="B347" s="222" t="s">
        <v>1578</v>
      </c>
      <c r="C347" s="209">
        <f>'Strat tables Cover Pool'!$B100/1000000</f>
        <v>1837.8673845650865</v>
      </c>
      <c r="D347" s="241" t="s">
        <v>857</v>
      </c>
      <c r="E347" s="227"/>
      <c r="F347" s="208">
        <f t="shared" ref="F347:F352" si="14">IF($C$353=0,"",IF(C347="[For completion]","",C347/$C$353))</f>
        <v>0.19848607380119329</v>
      </c>
      <c r="G347" s="208" t="str">
        <f t="shared" ref="G347:G352" si="15">IF($D$353=0,"",IF(D347="[For completion]","",D347/$D$353))</f>
        <v/>
      </c>
    </row>
    <row r="348" spans="1:7" s="201" customFormat="1" x14ac:dyDescent="0.25">
      <c r="A348" s="235" t="s">
        <v>1616</v>
      </c>
      <c r="B348" s="226" t="s">
        <v>1579</v>
      </c>
      <c r="C348" s="209">
        <v>0</v>
      </c>
      <c r="D348" s="241" t="s">
        <v>857</v>
      </c>
      <c r="E348" s="227"/>
      <c r="F348" s="208">
        <f t="shared" si="14"/>
        <v>0</v>
      </c>
      <c r="G348" s="208" t="str">
        <f t="shared" si="15"/>
        <v/>
      </c>
    </row>
    <row r="349" spans="1:7" s="201" customFormat="1" x14ac:dyDescent="0.25">
      <c r="A349" s="235" t="s">
        <v>1617</v>
      </c>
      <c r="B349" s="226" t="s">
        <v>1580</v>
      </c>
      <c r="C349" s="209">
        <f>'Strat tables Cover Pool'!$B$101/1000000</f>
        <v>969.57949400573068</v>
      </c>
      <c r="D349" s="241" t="s">
        <v>857</v>
      </c>
      <c r="E349" s="227"/>
      <c r="F349" s="208">
        <f t="shared" si="14"/>
        <v>0.10471268417927013</v>
      </c>
      <c r="G349" s="208" t="str">
        <f t="shared" si="15"/>
        <v/>
      </c>
    </row>
    <row r="350" spans="1:7" s="201" customFormat="1" x14ac:dyDescent="0.25">
      <c r="A350" s="235" t="s">
        <v>1618</v>
      </c>
      <c r="B350" s="226" t="s">
        <v>1581</v>
      </c>
      <c r="C350" s="209">
        <v>0</v>
      </c>
      <c r="D350" s="241" t="s">
        <v>857</v>
      </c>
      <c r="E350" s="227"/>
      <c r="F350" s="208">
        <f t="shared" si="14"/>
        <v>0</v>
      </c>
      <c r="G350" s="208" t="str">
        <f t="shared" si="15"/>
        <v/>
      </c>
    </row>
    <row r="351" spans="1:7" s="201" customFormat="1" x14ac:dyDescent="0.25">
      <c r="A351" s="235" t="s">
        <v>1741</v>
      </c>
      <c r="B351" s="226" t="s">
        <v>1582</v>
      </c>
      <c r="C351" s="209">
        <v>0</v>
      </c>
      <c r="D351" s="241" t="s">
        <v>857</v>
      </c>
      <c r="E351" s="227"/>
      <c r="F351" s="208">
        <f t="shared" si="14"/>
        <v>0</v>
      </c>
      <c r="G351" s="208" t="str">
        <f t="shared" si="15"/>
        <v/>
      </c>
    </row>
    <row r="352" spans="1:7" s="201" customFormat="1" x14ac:dyDescent="0.25">
      <c r="A352" s="235" t="s">
        <v>1742</v>
      </c>
      <c r="B352" s="226" t="s">
        <v>1174</v>
      </c>
      <c r="C352" s="209">
        <f>SUM('Strat tables Cover Pool'!$B$102:$B$103)/1000000</f>
        <v>10.224273870000001</v>
      </c>
      <c r="D352" s="241" t="s">
        <v>857</v>
      </c>
      <c r="E352" s="227"/>
      <c r="F352" s="208">
        <f t="shared" si="14"/>
        <v>1.1042015299731023E-3</v>
      </c>
      <c r="G352" s="208" t="str">
        <f t="shared" si="15"/>
        <v/>
      </c>
    </row>
    <row r="353" spans="1:7" s="201" customFormat="1" x14ac:dyDescent="0.25">
      <c r="A353" s="235" t="s">
        <v>1743</v>
      </c>
      <c r="B353" s="226" t="s">
        <v>146</v>
      </c>
      <c r="C353" s="209">
        <f>SUM(C346:C352)</f>
        <v>9259.4273712417871</v>
      </c>
      <c r="D353" s="224">
        <f>SUM(D346:D352)</f>
        <v>0</v>
      </c>
      <c r="E353" s="227"/>
      <c r="F353" s="229">
        <f>SUM(F346:F352)</f>
        <v>1</v>
      </c>
      <c r="G353" s="229">
        <f>SUM(G346:G352)</f>
        <v>0</v>
      </c>
    </row>
    <row r="354" spans="1:7" s="201" customFormat="1" x14ac:dyDescent="0.25">
      <c r="A354" s="235" t="s">
        <v>1744</v>
      </c>
      <c r="B354" s="226"/>
      <c r="C354" s="224"/>
      <c r="D354" s="224"/>
      <c r="E354" s="227"/>
      <c r="F354" s="227"/>
      <c r="G354" s="227"/>
    </row>
    <row r="355" spans="1:7" s="201" customFormat="1" x14ac:dyDescent="0.25">
      <c r="A355" s="145"/>
      <c r="B355" s="145" t="s">
        <v>2076</v>
      </c>
      <c r="C355" s="145" t="s">
        <v>112</v>
      </c>
      <c r="D355" s="145" t="s">
        <v>1173</v>
      </c>
      <c r="E355" s="145"/>
      <c r="F355" s="145" t="s">
        <v>513</v>
      </c>
      <c r="G355" s="145" t="s">
        <v>1432</v>
      </c>
    </row>
    <row r="356" spans="1:7" s="201" customFormat="1" x14ac:dyDescent="0.25">
      <c r="A356" s="235" t="s">
        <v>1745</v>
      </c>
      <c r="B356" s="226" t="s">
        <v>1976</v>
      </c>
      <c r="C356" s="224" t="s">
        <v>857</v>
      </c>
      <c r="D356" s="241" t="s">
        <v>857</v>
      </c>
      <c r="E356" s="227"/>
      <c r="F356" s="208" t="str">
        <f>IF($C$360=0,"",IF(C356="[For completion]","",C356/$C$360))</f>
        <v/>
      </c>
      <c r="G356" s="208" t="str">
        <f>IF($D$360=0,"",IF(D356="[For completion]","",D356/$D$360))</f>
        <v/>
      </c>
    </row>
    <row r="357" spans="1:7" s="201" customFormat="1" x14ac:dyDescent="0.25">
      <c r="A357" s="235" t="s">
        <v>1746</v>
      </c>
      <c r="B357" s="222" t="s">
        <v>2039</v>
      </c>
      <c r="C357" s="241" t="s">
        <v>857</v>
      </c>
      <c r="D357" s="241" t="s">
        <v>857</v>
      </c>
      <c r="E357" s="227"/>
      <c r="F357" s="208" t="str">
        <f t="shared" ref="F357:F359" si="16">IF($C$360=0,"",IF(C357="[For completion]","",C357/$C$360))</f>
        <v/>
      </c>
      <c r="G357" s="208" t="str">
        <f t="shared" ref="G357:G359" si="17">IF($D$360=0,"",IF(D357="[For completion]","",D357/$D$360))</f>
        <v/>
      </c>
    </row>
    <row r="358" spans="1:7" s="201" customFormat="1" x14ac:dyDescent="0.25">
      <c r="A358" s="235" t="s">
        <v>1747</v>
      </c>
      <c r="B358" s="226" t="s">
        <v>1174</v>
      </c>
      <c r="C358" s="241" t="s">
        <v>857</v>
      </c>
      <c r="D358" s="241" t="s">
        <v>857</v>
      </c>
      <c r="E358" s="227"/>
      <c r="F358" s="208" t="str">
        <f t="shared" si="16"/>
        <v/>
      </c>
      <c r="G358" s="208" t="str">
        <f t="shared" si="17"/>
        <v/>
      </c>
    </row>
    <row r="359" spans="1:7" s="201" customFormat="1" x14ac:dyDescent="0.25">
      <c r="A359" s="235" t="s">
        <v>1748</v>
      </c>
      <c r="B359" s="224" t="s">
        <v>1589</v>
      </c>
      <c r="C359" s="241" t="s">
        <v>857</v>
      </c>
      <c r="D359" s="241" t="s">
        <v>857</v>
      </c>
      <c r="E359" s="227"/>
      <c r="F359" s="208" t="str">
        <f t="shared" si="16"/>
        <v/>
      </c>
      <c r="G359" s="208" t="str">
        <f t="shared" si="17"/>
        <v/>
      </c>
    </row>
    <row r="360" spans="1:7" s="201" customFormat="1" x14ac:dyDescent="0.25">
      <c r="A360" s="235" t="s">
        <v>1749</v>
      </c>
      <c r="B360" s="226" t="s">
        <v>146</v>
      </c>
      <c r="C360" s="224">
        <f>SUM(C356:C359)</f>
        <v>0</v>
      </c>
      <c r="D360" s="224">
        <f>SUM(D356:D359)</f>
        <v>0</v>
      </c>
      <c r="E360" s="227"/>
      <c r="F360" s="229">
        <f>SUM(F356:F359)</f>
        <v>0</v>
      </c>
      <c r="G360" s="229">
        <f>SUM(G356:G359)</f>
        <v>0</v>
      </c>
    </row>
    <row r="361" spans="1:7" s="201" customFormat="1" x14ac:dyDescent="0.25">
      <c r="A361" s="235" t="s">
        <v>1745</v>
      </c>
      <c r="B361" s="226"/>
      <c r="C361" s="224"/>
      <c r="D361" s="224"/>
      <c r="E361" s="227"/>
      <c r="F361" s="227"/>
      <c r="G361" s="227"/>
    </row>
    <row r="362" spans="1:7" s="201" customFormat="1" x14ac:dyDescent="0.25">
      <c r="A362" s="235" t="s">
        <v>1746</v>
      </c>
      <c r="B362" s="212"/>
      <c r="C362" s="215"/>
      <c r="D362" s="212"/>
      <c r="E362" s="211"/>
      <c r="F362" s="211"/>
      <c r="G362" s="211"/>
    </row>
    <row r="363" spans="1:7" s="201" customFormat="1" x14ac:dyDescent="0.25">
      <c r="A363" s="235" t="s">
        <v>1747</v>
      </c>
      <c r="B363" s="212"/>
      <c r="C363" s="215"/>
      <c r="D363" s="212"/>
      <c r="E363" s="211"/>
      <c r="F363" s="211"/>
      <c r="G363" s="211"/>
    </row>
    <row r="364" spans="1:7" s="201" customFormat="1" x14ac:dyDescent="0.25">
      <c r="A364" s="235" t="s">
        <v>1748</v>
      </c>
      <c r="B364" s="212"/>
      <c r="C364" s="215"/>
      <c r="D364" s="212"/>
      <c r="E364" s="211"/>
      <c r="F364" s="211"/>
      <c r="G364" s="211"/>
    </row>
    <row r="365" spans="1:7" s="201" customFormat="1" x14ac:dyDescent="0.25">
      <c r="A365" s="235" t="s">
        <v>1749</v>
      </c>
      <c r="B365" s="212"/>
      <c r="C365" s="215"/>
      <c r="D365" s="212"/>
      <c r="E365" s="211"/>
      <c r="F365" s="211"/>
      <c r="G365" s="211"/>
    </row>
    <row r="366" spans="1:7" s="201" customFormat="1" x14ac:dyDescent="0.25">
      <c r="A366" s="235" t="s">
        <v>1750</v>
      </c>
      <c r="B366" s="212"/>
      <c r="C366" s="215"/>
      <c r="D366" s="212"/>
      <c r="E366" s="211"/>
      <c r="F366" s="211"/>
      <c r="G366" s="211"/>
    </row>
    <row r="367" spans="1:7" s="201" customFormat="1" x14ac:dyDescent="0.25">
      <c r="A367" s="235" t="s">
        <v>1751</v>
      </c>
      <c r="B367" s="212"/>
      <c r="C367" s="215"/>
      <c r="D367" s="212"/>
      <c r="E367" s="211"/>
      <c r="F367" s="211"/>
      <c r="G367" s="211"/>
    </row>
    <row r="368" spans="1:7" s="201" customFormat="1" x14ac:dyDescent="0.25">
      <c r="A368" s="235" t="s">
        <v>1752</v>
      </c>
      <c r="B368" s="212"/>
      <c r="C368" s="215"/>
      <c r="D368" s="212"/>
      <c r="E368" s="211"/>
      <c r="F368" s="211"/>
      <c r="G368" s="211"/>
    </row>
    <row r="369" spans="1:7" s="201" customFormat="1" x14ac:dyDescent="0.25">
      <c r="A369" s="235" t="s">
        <v>1753</v>
      </c>
      <c r="B369" s="212"/>
      <c r="C369" s="215"/>
      <c r="D369" s="212"/>
      <c r="E369" s="211"/>
      <c r="F369" s="211"/>
      <c r="G369" s="211"/>
    </row>
    <row r="370" spans="1:7" s="201" customFormat="1" x14ac:dyDescent="0.25">
      <c r="A370" s="235" t="s">
        <v>1754</v>
      </c>
      <c r="B370" s="212"/>
      <c r="C370" s="215"/>
      <c r="D370" s="212"/>
      <c r="E370" s="211"/>
      <c r="F370" s="211"/>
      <c r="G370" s="211"/>
    </row>
    <row r="371" spans="1:7" s="201" customFormat="1" x14ac:dyDescent="0.25">
      <c r="A371" s="235" t="s">
        <v>1755</v>
      </c>
      <c r="B371" s="212"/>
      <c r="C371" s="215"/>
      <c r="D371" s="212"/>
      <c r="E371" s="211"/>
      <c r="F371" s="211"/>
      <c r="G371" s="211"/>
    </row>
    <row r="372" spans="1:7" s="201" customFormat="1" x14ac:dyDescent="0.25">
      <c r="A372" s="235" t="s">
        <v>1756</v>
      </c>
      <c r="B372" s="212"/>
      <c r="C372" s="215"/>
      <c r="D372" s="212"/>
      <c r="E372" s="211"/>
      <c r="F372" s="211"/>
      <c r="G372" s="211"/>
    </row>
    <row r="373" spans="1:7" s="201" customFormat="1" x14ac:dyDescent="0.25">
      <c r="A373" s="235" t="s">
        <v>1757</v>
      </c>
      <c r="B373" s="212"/>
      <c r="C373" s="215"/>
      <c r="D373" s="212"/>
      <c r="E373" s="211"/>
      <c r="F373" s="211"/>
      <c r="G373" s="211"/>
    </row>
    <row r="374" spans="1:7" s="201" customFormat="1" x14ac:dyDescent="0.25">
      <c r="A374" s="235" t="s">
        <v>1758</v>
      </c>
      <c r="B374" s="212"/>
      <c r="C374" s="215"/>
      <c r="D374" s="212"/>
      <c r="E374" s="211"/>
      <c r="F374" s="211"/>
      <c r="G374" s="211"/>
    </row>
    <row r="375" spans="1:7" s="201" customFormat="1" x14ac:dyDescent="0.25">
      <c r="A375" s="235" t="s">
        <v>1759</v>
      </c>
      <c r="B375" s="212"/>
      <c r="C375" s="215"/>
      <c r="D375" s="212"/>
      <c r="E375" s="211"/>
      <c r="F375" s="211"/>
      <c r="G375" s="211"/>
    </row>
    <row r="376" spans="1:7" s="201" customFormat="1" x14ac:dyDescent="0.25">
      <c r="A376" s="235" t="s">
        <v>1760</v>
      </c>
      <c r="B376" s="212"/>
      <c r="C376" s="215"/>
      <c r="D376" s="212"/>
      <c r="E376" s="211"/>
      <c r="F376" s="211"/>
      <c r="G376" s="211"/>
    </row>
    <row r="377" spans="1:7" s="201" customFormat="1" x14ac:dyDescent="0.25">
      <c r="A377" s="235" t="s">
        <v>1761</v>
      </c>
      <c r="B377" s="212"/>
      <c r="C377" s="215"/>
      <c r="D377" s="212"/>
      <c r="E377" s="211"/>
      <c r="F377" s="211"/>
      <c r="G377" s="211"/>
    </row>
    <row r="378" spans="1:7" s="201" customFormat="1" x14ac:dyDescent="0.25">
      <c r="A378" s="235" t="s">
        <v>1762</v>
      </c>
      <c r="B378" s="212"/>
      <c r="C378" s="215"/>
      <c r="D378" s="212"/>
      <c r="E378" s="211"/>
      <c r="F378" s="211"/>
      <c r="G378" s="211"/>
    </row>
    <row r="379" spans="1:7" s="201" customFormat="1" x14ac:dyDescent="0.25">
      <c r="A379" s="235" t="s">
        <v>1763</v>
      </c>
      <c r="B379" s="212"/>
      <c r="C379" s="215"/>
      <c r="D379" s="212"/>
      <c r="E379" s="211"/>
      <c r="F379" s="211"/>
      <c r="G379" s="211"/>
    </row>
    <row r="380" spans="1:7" s="201" customFormat="1" x14ac:dyDescent="0.25">
      <c r="A380" s="235" t="s">
        <v>1764</v>
      </c>
      <c r="B380" s="212"/>
      <c r="C380" s="215"/>
      <c r="D380" s="212"/>
      <c r="E380" s="211"/>
      <c r="F380" s="211"/>
      <c r="G380" s="211"/>
    </row>
    <row r="381" spans="1:7" s="201" customFormat="1" x14ac:dyDescent="0.25">
      <c r="A381" s="235" t="s">
        <v>1765</v>
      </c>
      <c r="B381" s="212"/>
      <c r="C381" s="215"/>
      <c r="D381" s="212"/>
      <c r="E381" s="211"/>
      <c r="F381" s="211"/>
      <c r="G381" s="211"/>
    </row>
    <row r="382" spans="1:7" s="201" customFormat="1" x14ac:dyDescent="0.25">
      <c r="A382" s="235" t="s">
        <v>1766</v>
      </c>
      <c r="B382" s="212"/>
      <c r="C382" s="215"/>
      <c r="D382" s="212"/>
      <c r="E382" s="211"/>
      <c r="F382" s="211"/>
      <c r="G382" s="211"/>
    </row>
    <row r="383" spans="1:7" s="201" customFormat="1" x14ac:dyDescent="0.25">
      <c r="A383" s="235" t="s">
        <v>1767</v>
      </c>
      <c r="B383" s="212"/>
      <c r="C383" s="215"/>
      <c r="D383" s="212"/>
      <c r="E383" s="211"/>
      <c r="F383" s="211"/>
      <c r="G383" s="211"/>
    </row>
    <row r="384" spans="1:7" s="201" customFormat="1" x14ac:dyDescent="0.25">
      <c r="A384" s="235" t="s">
        <v>1768</v>
      </c>
      <c r="B384" s="212"/>
      <c r="C384" s="215"/>
      <c r="D384" s="212"/>
      <c r="E384" s="211"/>
      <c r="F384" s="211"/>
      <c r="G384" s="211"/>
    </row>
    <row r="385" spans="1:7" s="201" customFormat="1" x14ac:dyDescent="0.25">
      <c r="A385" s="235" t="s">
        <v>1769</v>
      </c>
      <c r="B385" s="212"/>
      <c r="C385" s="215"/>
      <c r="D385" s="212"/>
      <c r="E385" s="211"/>
      <c r="F385" s="211"/>
      <c r="G385" s="211"/>
    </row>
    <row r="386" spans="1:7" s="201" customFormat="1" x14ac:dyDescent="0.25">
      <c r="A386" s="235" t="s">
        <v>1770</v>
      </c>
      <c r="B386" s="212"/>
      <c r="C386" s="215"/>
      <c r="D386" s="212"/>
      <c r="E386" s="211"/>
      <c r="F386" s="211"/>
      <c r="G386" s="211"/>
    </row>
    <row r="387" spans="1:7" s="201" customFormat="1" x14ac:dyDescent="0.25">
      <c r="A387" s="235" t="s">
        <v>1771</v>
      </c>
      <c r="B387" s="212"/>
      <c r="C387" s="215"/>
      <c r="D387" s="212"/>
      <c r="E387" s="211"/>
      <c r="F387" s="211"/>
      <c r="G387" s="211"/>
    </row>
    <row r="388" spans="1:7" s="201" customFormat="1" x14ac:dyDescent="0.25">
      <c r="A388" s="235" t="s">
        <v>1772</v>
      </c>
      <c r="B388" s="212"/>
      <c r="C388" s="215"/>
      <c r="D388" s="212"/>
      <c r="E388" s="211"/>
      <c r="F388" s="211"/>
      <c r="G388" s="211"/>
    </row>
    <row r="389" spans="1:7" s="201" customFormat="1" x14ac:dyDescent="0.25">
      <c r="A389" s="235" t="s">
        <v>1773</v>
      </c>
      <c r="B389" s="212"/>
      <c r="C389" s="215"/>
      <c r="D389" s="212"/>
      <c r="E389" s="211"/>
      <c r="F389" s="211"/>
      <c r="G389" s="211"/>
    </row>
    <row r="390" spans="1:7" s="201" customFormat="1" x14ac:dyDescent="0.25">
      <c r="A390" s="235" t="s">
        <v>1774</v>
      </c>
      <c r="B390" s="212"/>
      <c r="C390" s="215"/>
      <c r="D390" s="212"/>
      <c r="E390" s="211"/>
      <c r="F390" s="211"/>
      <c r="G390" s="211"/>
    </row>
    <row r="391" spans="1:7" s="201" customFormat="1" x14ac:dyDescent="0.25">
      <c r="A391" s="235" t="s">
        <v>1775</v>
      </c>
      <c r="B391" s="212"/>
      <c r="C391" s="215"/>
      <c r="D391" s="212"/>
      <c r="E391" s="211"/>
      <c r="F391" s="211"/>
      <c r="G391" s="211"/>
    </row>
    <row r="392" spans="1:7" s="201" customFormat="1" x14ac:dyDescent="0.25">
      <c r="A392" s="235" t="s">
        <v>1776</v>
      </c>
      <c r="B392" s="212"/>
      <c r="C392" s="215"/>
      <c r="D392" s="212"/>
      <c r="E392" s="211"/>
      <c r="F392" s="211"/>
      <c r="G392" s="211"/>
    </row>
    <row r="393" spans="1:7" s="201" customFormat="1" x14ac:dyDescent="0.25">
      <c r="A393" s="235" t="s">
        <v>1777</v>
      </c>
      <c r="B393" s="212"/>
      <c r="C393" s="215"/>
      <c r="D393" s="212"/>
      <c r="E393" s="211"/>
      <c r="F393" s="211"/>
      <c r="G393" s="211"/>
    </row>
    <row r="394" spans="1:7" s="201" customFormat="1" x14ac:dyDescent="0.25">
      <c r="A394" s="235" t="s">
        <v>1778</v>
      </c>
      <c r="B394" s="212"/>
      <c r="C394" s="215"/>
      <c r="D394" s="212"/>
      <c r="E394" s="211"/>
      <c r="F394" s="211"/>
      <c r="G394" s="211"/>
    </row>
    <row r="395" spans="1:7" s="201" customFormat="1" x14ac:dyDescent="0.25">
      <c r="A395" s="235" t="s">
        <v>1779</v>
      </c>
      <c r="B395" s="212"/>
      <c r="C395" s="215"/>
      <c r="D395" s="212"/>
      <c r="E395" s="211"/>
      <c r="F395" s="211"/>
      <c r="G395" s="211"/>
    </row>
    <row r="396" spans="1:7" s="201" customFormat="1" x14ac:dyDescent="0.25">
      <c r="A396" s="235" t="s">
        <v>1780</v>
      </c>
      <c r="B396" s="212"/>
      <c r="C396" s="215"/>
      <c r="D396" s="212"/>
      <c r="E396" s="211"/>
      <c r="F396" s="211"/>
      <c r="G396" s="211"/>
    </row>
    <row r="397" spans="1:7" s="201" customFormat="1" x14ac:dyDescent="0.25">
      <c r="A397" s="235" t="s">
        <v>1781</v>
      </c>
      <c r="B397" s="212"/>
      <c r="C397" s="215"/>
      <c r="D397" s="212"/>
      <c r="E397" s="211"/>
      <c r="F397" s="211"/>
      <c r="G397" s="211"/>
    </row>
    <row r="398" spans="1:7" s="201" customFormat="1" x14ac:dyDescent="0.25">
      <c r="A398" s="235" t="s">
        <v>1782</v>
      </c>
      <c r="B398" s="212"/>
      <c r="C398" s="215"/>
      <c r="D398" s="212"/>
      <c r="E398" s="211"/>
      <c r="F398" s="211"/>
      <c r="G398" s="211"/>
    </row>
    <row r="399" spans="1:7" s="201" customFormat="1" x14ac:dyDescent="0.25">
      <c r="A399" s="235" t="s">
        <v>1783</v>
      </c>
      <c r="B399" s="212"/>
      <c r="C399" s="215"/>
      <c r="D399" s="212"/>
      <c r="E399" s="211"/>
      <c r="F399" s="211"/>
      <c r="G399" s="211"/>
    </row>
    <row r="400" spans="1:7" s="201" customFormat="1" x14ac:dyDescent="0.25">
      <c r="A400" s="235" t="s">
        <v>1784</v>
      </c>
      <c r="B400" s="212"/>
      <c r="C400" s="215"/>
      <c r="D400" s="212"/>
      <c r="E400" s="211"/>
      <c r="F400" s="211"/>
      <c r="G400" s="211"/>
    </row>
    <row r="401" spans="1:7" s="217" customFormat="1" x14ac:dyDescent="0.25">
      <c r="A401" s="235" t="s">
        <v>1785</v>
      </c>
      <c r="B401" s="224"/>
      <c r="C401" s="215"/>
      <c r="D401" s="224"/>
      <c r="E401" s="223"/>
      <c r="F401" s="223"/>
      <c r="G401" s="223"/>
    </row>
    <row r="402" spans="1:7" s="217" customFormat="1" x14ac:dyDescent="0.25">
      <c r="A402" s="235" t="s">
        <v>1786</v>
      </c>
      <c r="B402" s="224"/>
      <c r="C402" s="215"/>
      <c r="D402" s="224"/>
      <c r="E402" s="223"/>
      <c r="F402" s="223"/>
      <c r="G402" s="223"/>
    </row>
    <row r="403" spans="1:7" s="217" customFormat="1" x14ac:dyDescent="0.25">
      <c r="A403" s="235" t="s">
        <v>1787</v>
      </c>
      <c r="B403" s="224"/>
      <c r="C403" s="215"/>
      <c r="D403" s="224"/>
      <c r="E403" s="223"/>
      <c r="F403" s="223"/>
      <c r="G403" s="223"/>
    </row>
    <row r="404" spans="1:7" s="217" customFormat="1" x14ac:dyDescent="0.25">
      <c r="A404" s="235" t="s">
        <v>1788</v>
      </c>
      <c r="B404" s="224"/>
      <c r="C404" s="215"/>
      <c r="D404" s="224"/>
      <c r="E404" s="223"/>
      <c r="F404" s="223"/>
      <c r="G404" s="223"/>
    </row>
    <row r="405" spans="1:7" s="217" customFormat="1" x14ac:dyDescent="0.25">
      <c r="A405" s="235" t="s">
        <v>1789</v>
      </c>
      <c r="B405" s="224"/>
      <c r="C405" s="215"/>
      <c r="D405" s="224"/>
      <c r="E405" s="223"/>
      <c r="F405" s="223"/>
      <c r="G405" s="223"/>
    </row>
    <row r="406" spans="1:7" s="217" customFormat="1" x14ac:dyDescent="0.25">
      <c r="A406" s="235" t="s">
        <v>1790</v>
      </c>
      <c r="B406" s="224"/>
      <c r="C406" s="215"/>
      <c r="D406" s="224"/>
      <c r="E406" s="223"/>
      <c r="F406" s="223"/>
      <c r="G406" s="223"/>
    </row>
    <row r="407" spans="1:7" s="217" customFormat="1" x14ac:dyDescent="0.25">
      <c r="A407" s="235" t="s">
        <v>1791</v>
      </c>
      <c r="B407" s="224"/>
      <c r="C407" s="215"/>
      <c r="D407" s="224"/>
      <c r="E407" s="223"/>
      <c r="F407" s="223"/>
      <c r="G407" s="223"/>
    </row>
    <row r="408" spans="1:7" s="217" customFormat="1" x14ac:dyDescent="0.25">
      <c r="A408" s="235" t="s">
        <v>1792</v>
      </c>
      <c r="B408" s="224"/>
      <c r="C408" s="215"/>
      <c r="D408" s="224"/>
      <c r="E408" s="223"/>
      <c r="F408" s="223"/>
      <c r="G408" s="223"/>
    </row>
    <row r="409" spans="1:7" s="217" customFormat="1" x14ac:dyDescent="0.25">
      <c r="A409" s="235" t="s">
        <v>1793</v>
      </c>
      <c r="B409" s="224"/>
      <c r="C409" s="215"/>
      <c r="D409" s="224"/>
      <c r="E409" s="223"/>
      <c r="F409" s="223"/>
      <c r="G409" s="223"/>
    </row>
    <row r="410" spans="1:7" s="201" customFormat="1" x14ac:dyDescent="0.25">
      <c r="A410" s="235" t="s">
        <v>1794</v>
      </c>
      <c r="B410" s="212"/>
      <c r="C410" s="215"/>
      <c r="D410" s="212"/>
      <c r="E410" s="211"/>
      <c r="F410" s="211"/>
      <c r="G410" s="211"/>
    </row>
    <row r="411" spans="1:7" ht="18.75" x14ac:dyDescent="0.25">
      <c r="A411" s="157"/>
      <c r="B411" s="158" t="s">
        <v>803</v>
      </c>
      <c r="C411" s="157"/>
      <c r="D411" s="157"/>
      <c r="E411" s="157"/>
      <c r="F411" s="159"/>
      <c r="G411" s="159"/>
    </row>
    <row r="412" spans="1:7" ht="15" customHeight="1" x14ac:dyDescent="0.25">
      <c r="A412" s="144"/>
      <c r="B412" s="232" t="s">
        <v>1795</v>
      </c>
      <c r="C412" s="144" t="s">
        <v>684</v>
      </c>
      <c r="D412" s="144" t="s">
        <v>685</v>
      </c>
      <c r="E412" s="144"/>
      <c r="F412" s="144" t="s">
        <v>514</v>
      </c>
      <c r="G412" s="144" t="s">
        <v>686</v>
      </c>
    </row>
    <row r="413" spans="1:7" x14ac:dyDescent="0.25">
      <c r="A413" s="224" t="s">
        <v>1619</v>
      </c>
      <c r="B413" s="133" t="s">
        <v>688</v>
      </c>
      <c r="C413" s="193" t="s">
        <v>854</v>
      </c>
      <c r="D413" s="160"/>
      <c r="E413" s="160"/>
      <c r="F413" s="161"/>
      <c r="G413" s="161"/>
    </row>
    <row r="414" spans="1:7" x14ac:dyDescent="0.25">
      <c r="A414" s="225"/>
      <c r="D414" s="160"/>
      <c r="E414" s="160"/>
      <c r="F414" s="161"/>
      <c r="G414" s="161"/>
    </row>
    <row r="415" spans="1:7" x14ac:dyDescent="0.25">
      <c r="A415" s="224"/>
      <c r="B415" s="133" t="s">
        <v>689</v>
      </c>
      <c r="D415" s="160"/>
      <c r="E415" s="160"/>
      <c r="F415" s="161"/>
      <c r="G415" s="161"/>
    </row>
    <row r="416" spans="1:7" x14ac:dyDescent="0.25">
      <c r="A416" s="224" t="s">
        <v>1620</v>
      </c>
      <c r="B416" s="236" t="s">
        <v>2385</v>
      </c>
      <c r="C416" s="193" t="s">
        <v>854</v>
      </c>
      <c r="D416" s="196" t="s">
        <v>854</v>
      </c>
      <c r="E416" s="160"/>
      <c r="F416" s="192" t="str">
        <f t="shared" ref="F416:F439" si="18">IF($C$440=0,"",IF(C416="[for completion]","",C416/$C$440))</f>
        <v/>
      </c>
      <c r="G416" s="192" t="str">
        <f t="shared" ref="G416:G439" si="19">IF($D$440=0,"",IF(D416="[for completion]","",D416/$D$440))</f>
        <v/>
      </c>
    </row>
    <row r="417" spans="1:7" x14ac:dyDescent="0.25">
      <c r="A417" s="224" t="s">
        <v>1621</v>
      </c>
      <c r="B417" s="236" t="s">
        <v>2386</v>
      </c>
      <c r="C417" s="193" t="s">
        <v>854</v>
      </c>
      <c r="D417" s="196" t="s">
        <v>854</v>
      </c>
      <c r="E417" s="160"/>
      <c r="F417" s="192" t="str">
        <f t="shared" si="18"/>
        <v/>
      </c>
      <c r="G417" s="192" t="str">
        <f t="shared" si="19"/>
        <v/>
      </c>
    </row>
    <row r="418" spans="1:7" x14ac:dyDescent="0.25">
      <c r="A418" s="224" t="s">
        <v>1622</v>
      </c>
      <c r="B418" s="236" t="s">
        <v>2387</v>
      </c>
      <c r="C418" s="193" t="s">
        <v>854</v>
      </c>
      <c r="D418" s="196" t="s">
        <v>854</v>
      </c>
      <c r="E418" s="160"/>
      <c r="F418" s="192" t="str">
        <f t="shared" si="18"/>
        <v/>
      </c>
      <c r="G418" s="192" t="str">
        <f t="shared" si="19"/>
        <v/>
      </c>
    </row>
    <row r="419" spans="1:7" x14ac:dyDescent="0.25">
      <c r="A419" s="224" t="s">
        <v>1623</v>
      </c>
      <c r="B419" s="236" t="s">
        <v>2388</v>
      </c>
      <c r="C419" s="193" t="s">
        <v>854</v>
      </c>
      <c r="D419" s="196" t="s">
        <v>854</v>
      </c>
      <c r="E419" s="160"/>
      <c r="F419" s="192" t="str">
        <f t="shared" si="18"/>
        <v/>
      </c>
      <c r="G419" s="192" t="str">
        <f t="shared" si="19"/>
        <v/>
      </c>
    </row>
    <row r="420" spans="1:7" x14ac:dyDescent="0.25">
      <c r="A420" s="224" t="s">
        <v>1624</v>
      </c>
      <c r="B420" s="236" t="s">
        <v>2389</v>
      </c>
      <c r="C420" s="193" t="s">
        <v>854</v>
      </c>
      <c r="D420" s="196" t="s">
        <v>854</v>
      </c>
      <c r="E420" s="160"/>
      <c r="F420" s="192" t="str">
        <f t="shared" si="18"/>
        <v/>
      </c>
      <c r="G420" s="192" t="str">
        <f t="shared" si="19"/>
        <v/>
      </c>
    </row>
    <row r="421" spans="1:7" x14ac:dyDescent="0.25">
      <c r="A421" s="224" t="s">
        <v>1625</v>
      </c>
      <c r="B421" s="236" t="s">
        <v>2390</v>
      </c>
      <c r="C421" s="193" t="s">
        <v>854</v>
      </c>
      <c r="D421" s="196" t="s">
        <v>854</v>
      </c>
      <c r="E421" s="160"/>
      <c r="F421" s="192" t="str">
        <f t="shared" si="18"/>
        <v/>
      </c>
      <c r="G421" s="192" t="str">
        <f t="shared" si="19"/>
        <v/>
      </c>
    </row>
    <row r="422" spans="1:7" x14ac:dyDescent="0.25">
      <c r="A422" s="224" t="s">
        <v>1626</v>
      </c>
      <c r="B422" s="236" t="s">
        <v>2391</v>
      </c>
      <c r="C422" s="193" t="s">
        <v>854</v>
      </c>
      <c r="D422" s="196" t="s">
        <v>854</v>
      </c>
      <c r="E422" s="160"/>
      <c r="F422" s="192" t="str">
        <f t="shared" si="18"/>
        <v/>
      </c>
      <c r="G422" s="192" t="str">
        <f t="shared" si="19"/>
        <v/>
      </c>
    </row>
    <row r="423" spans="1:7" x14ac:dyDescent="0.25">
      <c r="A423" s="224" t="s">
        <v>1627</v>
      </c>
      <c r="B423" s="236" t="s">
        <v>2392</v>
      </c>
      <c r="C423" s="193" t="s">
        <v>854</v>
      </c>
      <c r="D423" s="196" t="s">
        <v>854</v>
      </c>
      <c r="E423" s="160"/>
      <c r="F423" s="192" t="str">
        <f t="shared" si="18"/>
        <v/>
      </c>
      <c r="G423" s="192" t="str">
        <f t="shared" si="19"/>
        <v/>
      </c>
    </row>
    <row r="424" spans="1:7" x14ac:dyDescent="0.25">
      <c r="A424" s="224" t="s">
        <v>1628</v>
      </c>
      <c r="B424" s="236" t="s">
        <v>2393</v>
      </c>
      <c r="C424" s="193" t="s">
        <v>854</v>
      </c>
      <c r="D424" s="196" t="s">
        <v>854</v>
      </c>
      <c r="E424" s="160"/>
      <c r="F424" s="192" t="str">
        <f t="shared" si="18"/>
        <v/>
      </c>
      <c r="G424" s="192" t="str">
        <f t="shared" si="19"/>
        <v/>
      </c>
    </row>
    <row r="425" spans="1:7" x14ac:dyDescent="0.25">
      <c r="A425" s="224" t="s">
        <v>1796</v>
      </c>
      <c r="B425" s="154"/>
      <c r="C425" s="193"/>
      <c r="D425" s="196"/>
      <c r="E425" s="154"/>
      <c r="F425" s="192" t="str">
        <f t="shared" si="18"/>
        <v/>
      </c>
      <c r="G425" s="192" t="str">
        <f t="shared" si="19"/>
        <v/>
      </c>
    </row>
    <row r="426" spans="1:7" x14ac:dyDescent="0.25">
      <c r="A426" s="224" t="s">
        <v>1797</v>
      </c>
      <c r="B426" s="154"/>
      <c r="C426" s="193"/>
      <c r="D426" s="196"/>
      <c r="E426" s="154"/>
      <c r="F426" s="192" t="str">
        <f t="shared" si="18"/>
        <v/>
      </c>
      <c r="G426" s="192" t="str">
        <f t="shared" si="19"/>
        <v/>
      </c>
    </row>
    <row r="427" spans="1:7" x14ac:dyDescent="0.25">
      <c r="A427" s="224" t="s">
        <v>1798</v>
      </c>
      <c r="B427" s="154"/>
      <c r="C427" s="193"/>
      <c r="D427" s="196"/>
      <c r="E427" s="154"/>
      <c r="F427" s="192" t="str">
        <f t="shared" si="18"/>
        <v/>
      </c>
      <c r="G427" s="192" t="str">
        <f t="shared" si="19"/>
        <v/>
      </c>
    </row>
    <row r="428" spans="1:7" x14ac:dyDescent="0.25">
      <c r="A428" s="224" t="s">
        <v>1799</v>
      </c>
      <c r="B428" s="154"/>
      <c r="C428" s="193"/>
      <c r="D428" s="196"/>
      <c r="E428" s="154"/>
      <c r="F428" s="192" t="str">
        <f t="shared" si="18"/>
        <v/>
      </c>
      <c r="G428" s="192" t="str">
        <f t="shared" si="19"/>
        <v/>
      </c>
    </row>
    <row r="429" spans="1:7" x14ac:dyDescent="0.25">
      <c r="A429" s="224" t="s">
        <v>1800</v>
      </c>
      <c r="B429" s="154"/>
      <c r="C429" s="193"/>
      <c r="D429" s="196"/>
      <c r="E429" s="154"/>
      <c r="F429" s="192" t="str">
        <f t="shared" si="18"/>
        <v/>
      </c>
      <c r="G429" s="192" t="str">
        <f t="shared" si="19"/>
        <v/>
      </c>
    </row>
    <row r="430" spans="1:7" x14ac:dyDescent="0.25">
      <c r="A430" s="224" t="s">
        <v>1801</v>
      </c>
      <c r="B430" s="154"/>
      <c r="C430" s="193"/>
      <c r="D430" s="196"/>
      <c r="E430" s="154"/>
      <c r="F430" s="192" t="str">
        <f t="shared" si="18"/>
        <v/>
      </c>
      <c r="G430" s="192" t="str">
        <f t="shared" si="19"/>
        <v/>
      </c>
    </row>
    <row r="431" spans="1:7" x14ac:dyDescent="0.25">
      <c r="A431" s="224" t="s">
        <v>1802</v>
      </c>
      <c r="B431" s="154"/>
      <c r="C431" s="193"/>
      <c r="D431" s="196"/>
      <c r="F431" s="192" t="str">
        <f t="shared" si="18"/>
        <v/>
      </c>
      <c r="G431" s="192" t="str">
        <f t="shared" si="19"/>
        <v/>
      </c>
    </row>
    <row r="432" spans="1:7" x14ac:dyDescent="0.25">
      <c r="A432" s="224" t="s">
        <v>1803</v>
      </c>
      <c r="B432" s="154"/>
      <c r="C432" s="193"/>
      <c r="D432" s="196"/>
      <c r="E432" s="149"/>
      <c r="F432" s="192" t="str">
        <f t="shared" si="18"/>
        <v/>
      </c>
      <c r="G432" s="192" t="str">
        <f t="shared" si="19"/>
        <v/>
      </c>
    </row>
    <row r="433" spans="1:7" x14ac:dyDescent="0.25">
      <c r="A433" s="224" t="s">
        <v>1804</v>
      </c>
      <c r="B433" s="154"/>
      <c r="C433" s="193"/>
      <c r="D433" s="196"/>
      <c r="E433" s="149"/>
      <c r="F433" s="192" t="str">
        <f t="shared" si="18"/>
        <v/>
      </c>
      <c r="G433" s="192" t="str">
        <f t="shared" si="19"/>
        <v/>
      </c>
    </row>
    <row r="434" spans="1:7" x14ac:dyDescent="0.25">
      <c r="A434" s="224" t="s">
        <v>1805</v>
      </c>
      <c r="B434" s="154"/>
      <c r="C434" s="193"/>
      <c r="D434" s="196"/>
      <c r="E434" s="149"/>
      <c r="F434" s="192" t="str">
        <f t="shared" si="18"/>
        <v/>
      </c>
      <c r="G434" s="192" t="str">
        <f t="shared" si="19"/>
        <v/>
      </c>
    </row>
    <row r="435" spans="1:7" x14ac:dyDescent="0.25">
      <c r="A435" s="224" t="s">
        <v>1806</v>
      </c>
      <c r="B435" s="154"/>
      <c r="C435" s="193"/>
      <c r="D435" s="196"/>
      <c r="E435" s="149"/>
      <c r="F435" s="192" t="str">
        <f t="shared" si="18"/>
        <v/>
      </c>
      <c r="G435" s="192" t="str">
        <f t="shared" si="19"/>
        <v/>
      </c>
    </row>
    <row r="436" spans="1:7" x14ac:dyDescent="0.25">
      <c r="A436" s="224" t="s">
        <v>1807</v>
      </c>
      <c r="B436" s="154"/>
      <c r="C436" s="193"/>
      <c r="D436" s="196"/>
      <c r="E436" s="149"/>
      <c r="F436" s="192" t="str">
        <f t="shared" si="18"/>
        <v/>
      </c>
      <c r="G436" s="192" t="str">
        <f t="shared" si="19"/>
        <v/>
      </c>
    </row>
    <row r="437" spans="1:7" x14ac:dyDescent="0.25">
      <c r="A437" s="224" t="s">
        <v>1808</v>
      </c>
      <c r="B437" s="154"/>
      <c r="C437" s="193"/>
      <c r="D437" s="196"/>
      <c r="E437" s="149"/>
      <c r="F437" s="192" t="str">
        <f t="shared" si="18"/>
        <v/>
      </c>
      <c r="G437" s="192" t="str">
        <f t="shared" si="19"/>
        <v/>
      </c>
    </row>
    <row r="438" spans="1:7" x14ac:dyDescent="0.25">
      <c r="A438" s="224" t="s">
        <v>1809</v>
      </c>
      <c r="B438" s="154"/>
      <c r="C438" s="193"/>
      <c r="D438" s="196"/>
      <c r="E438" s="149"/>
      <c r="F438" s="192" t="str">
        <f t="shared" si="18"/>
        <v/>
      </c>
      <c r="G438" s="192" t="str">
        <f t="shared" si="19"/>
        <v/>
      </c>
    </row>
    <row r="439" spans="1:7" x14ac:dyDescent="0.25">
      <c r="A439" s="224" t="s">
        <v>1810</v>
      </c>
      <c r="B439" s="154"/>
      <c r="C439" s="193"/>
      <c r="D439" s="196"/>
      <c r="E439" s="149"/>
      <c r="F439" s="192" t="str">
        <f t="shared" si="18"/>
        <v/>
      </c>
      <c r="G439" s="192" t="str">
        <f t="shared" si="19"/>
        <v/>
      </c>
    </row>
    <row r="440" spans="1:7" x14ac:dyDescent="0.25">
      <c r="A440" s="224" t="s">
        <v>1811</v>
      </c>
      <c r="B440" s="204" t="s">
        <v>146</v>
      </c>
      <c r="C440" s="199">
        <f>SUM(C416:C439)</f>
        <v>0</v>
      </c>
      <c r="D440" s="197">
        <f>SUM(D416:D439)</f>
        <v>0</v>
      </c>
      <c r="E440" s="149"/>
      <c r="F440" s="198">
        <f>SUM(F416:F439)</f>
        <v>0</v>
      </c>
      <c r="G440" s="198">
        <f>SUM(G416:G439)</f>
        <v>0</v>
      </c>
    </row>
    <row r="441" spans="1:7" ht="15" customHeight="1" x14ac:dyDescent="0.25">
      <c r="A441" s="144"/>
      <c r="B441" s="144" t="s">
        <v>1812</v>
      </c>
      <c r="C441" s="144" t="s">
        <v>684</v>
      </c>
      <c r="D441" s="144" t="s">
        <v>685</v>
      </c>
      <c r="E441" s="144"/>
      <c r="F441" s="144" t="s">
        <v>514</v>
      </c>
      <c r="G441" s="144" t="s">
        <v>686</v>
      </c>
    </row>
    <row r="442" spans="1:7" x14ac:dyDescent="0.25">
      <c r="A442" s="224" t="s">
        <v>1629</v>
      </c>
      <c r="B442" s="133" t="s">
        <v>717</v>
      </c>
      <c r="C442" s="167" t="s">
        <v>854</v>
      </c>
      <c r="G442" s="133"/>
    </row>
    <row r="443" spans="1:7" x14ac:dyDescent="0.25">
      <c r="A443" s="224"/>
      <c r="G443" s="133"/>
    </row>
    <row r="444" spans="1:7" x14ac:dyDescent="0.25">
      <c r="A444" s="224"/>
      <c r="B444" s="154" t="s">
        <v>718</v>
      </c>
      <c r="G444" s="133"/>
    </row>
    <row r="445" spans="1:7" x14ac:dyDescent="0.25">
      <c r="A445" s="224" t="s">
        <v>1630</v>
      </c>
      <c r="B445" s="133" t="s">
        <v>720</v>
      </c>
      <c r="C445" s="193" t="s">
        <v>854</v>
      </c>
      <c r="D445" s="196" t="s">
        <v>854</v>
      </c>
      <c r="F445" s="192" t="str">
        <f>IF($C$453=0,"",IF(C445="[for completion]","",C445/$C$453))</f>
        <v/>
      </c>
      <c r="G445" s="192" t="str">
        <f>IF($D$453=0,"",IF(D445="[for completion]","",D445/$D$453))</f>
        <v/>
      </c>
    </row>
    <row r="446" spans="1:7" x14ac:dyDescent="0.25">
      <c r="A446" s="224" t="s">
        <v>1631</v>
      </c>
      <c r="B446" s="133" t="s">
        <v>722</v>
      </c>
      <c r="C446" s="193" t="s">
        <v>854</v>
      </c>
      <c r="D446" s="196" t="s">
        <v>854</v>
      </c>
      <c r="F446" s="192" t="str">
        <f t="shared" ref="F446:F459" si="20">IF($C$453=0,"",IF(C446="[for completion]","",C446/$C$453))</f>
        <v/>
      </c>
      <c r="G446" s="192" t="str">
        <f t="shared" ref="G446:G459" si="21">IF($D$453=0,"",IF(D446="[for completion]","",D446/$D$453))</f>
        <v/>
      </c>
    </row>
    <row r="447" spans="1:7" x14ac:dyDescent="0.25">
      <c r="A447" s="224" t="s">
        <v>1632</v>
      </c>
      <c r="B447" s="133" t="s">
        <v>724</v>
      </c>
      <c r="C447" s="193" t="s">
        <v>854</v>
      </c>
      <c r="D447" s="196" t="s">
        <v>854</v>
      </c>
      <c r="F447" s="192" t="str">
        <f t="shared" si="20"/>
        <v/>
      </c>
      <c r="G447" s="192" t="str">
        <f t="shared" si="21"/>
        <v/>
      </c>
    </row>
    <row r="448" spans="1:7" x14ac:dyDescent="0.25">
      <c r="A448" s="224" t="s">
        <v>1633</v>
      </c>
      <c r="B448" s="133" t="s">
        <v>726</v>
      </c>
      <c r="C448" s="193" t="s">
        <v>854</v>
      </c>
      <c r="D448" s="196" t="s">
        <v>854</v>
      </c>
      <c r="F448" s="192" t="str">
        <f t="shared" si="20"/>
        <v/>
      </c>
      <c r="G448" s="192" t="str">
        <f t="shared" si="21"/>
        <v/>
      </c>
    </row>
    <row r="449" spans="1:7" x14ac:dyDescent="0.25">
      <c r="A449" s="224" t="s">
        <v>1634</v>
      </c>
      <c r="B449" s="133" t="s">
        <v>728</v>
      </c>
      <c r="C449" s="193" t="s">
        <v>854</v>
      </c>
      <c r="D449" s="196" t="s">
        <v>854</v>
      </c>
      <c r="F449" s="192" t="str">
        <f t="shared" si="20"/>
        <v/>
      </c>
      <c r="G449" s="192" t="str">
        <f t="shared" si="21"/>
        <v/>
      </c>
    </row>
    <row r="450" spans="1:7" x14ac:dyDescent="0.25">
      <c r="A450" s="224" t="s">
        <v>1635</v>
      </c>
      <c r="B450" s="133" t="s">
        <v>730</v>
      </c>
      <c r="C450" s="193" t="s">
        <v>854</v>
      </c>
      <c r="D450" s="196" t="s">
        <v>854</v>
      </c>
      <c r="F450" s="192" t="str">
        <f t="shared" si="20"/>
        <v/>
      </c>
      <c r="G450" s="192" t="str">
        <f t="shared" si="21"/>
        <v/>
      </c>
    </row>
    <row r="451" spans="1:7" x14ac:dyDescent="0.25">
      <c r="A451" s="224" t="s">
        <v>1636</v>
      </c>
      <c r="B451" s="133" t="s">
        <v>732</v>
      </c>
      <c r="C451" s="193" t="s">
        <v>854</v>
      </c>
      <c r="D451" s="196" t="s">
        <v>854</v>
      </c>
      <c r="F451" s="192" t="str">
        <f t="shared" si="20"/>
        <v/>
      </c>
      <c r="G451" s="192" t="str">
        <f t="shared" si="21"/>
        <v/>
      </c>
    </row>
    <row r="452" spans="1:7" x14ac:dyDescent="0.25">
      <c r="A452" s="224" t="s">
        <v>1637</v>
      </c>
      <c r="B452" s="133" t="s">
        <v>734</v>
      </c>
      <c r="C452" s="193" t="s">
        <v>854</v>
      </c>
      <c r="D452" s="196" t="s">
        <v>854</v>
      </c>
      <c r="F452" s="192" t="str">
        <f t="shared" si="20"/>
        <v/>
      </c>
      <c r="G452" s="192" t="str">
        <f t="shared" si="21"/>
        <v/>
      </c>
    </row>
    <row r="453" spans="1:7" x14ac:dyDescent="0.25">
      <c r="A453" s="224" t="s">
        <v>1638</v>
      </c>
      <c r="B453" s="163" t="s">
        <v>146</v>
      </c>
      <c r="C453" s="193">
        <f>SUM(C445:C452)</f>
        <v>0</v>
      </c>
      <c r="D453" s="196">
        <f>SUM(D445:D452)</f>
        <v>0</v>
      </c>
      <c r="F453" s="167">
        <f>SUM(F445:F452)</f>
        <v>0</v>
      </c>
      <c r="G453" s="167">
        <f>SUM(G445:G452)</f>
        <v>0</v>
      </c>
    </row>
    <row r="454" spans="1:7" outlineLevel="1" x14ac:dyDescent="0.25">
      <c r="A454" s="224" t="s">
        <v>1639</v>
      </c>
      <c r="B454" s="150" t="s">
        <v>737</v>
      </c>
      <c r="C454" s="193"/>
      <c r="D454" s="196"/>
      <c r="F454" s="192" t="str">
        <f t="shared" si="20"/>
        <v/>
      </c>
      <c r="G454" s="192" t="str">
        <f t="shared" si="21"/>
        <v/>
      </c>
    </row>
    <row r="455" spans="1:7" outlineLevel="1" x14ac:dyDescent="0.25">
      <c r="A455" s="224" t="s">
        <v>1640</v>
      </c>
      <c r="B455" s="150" t="s">
        <v>739</v>
      </c>
      <c r="C455" s="193"/>
      <c r="D455" s="196"/>
      <c r="F455" s="192" t="str">
        <f t="shared" si="20"/>
        <v/>
      </c>
      <c r="G455" s="192" t="str">
        <f t="shared" si="21"/>
        <v/>
      </c>
    </row>
    <row r="456" spans="1:7" outlineLevel="1" x14ac:dyDescent="0.25">
      <c r="A456" s="224" t="s">
        <v>1641</v>
      </c>
      <c r="B456" s="150" t="s">
        <v>741</v>
      </c>
      <c r="C456" s="193"/>
      <c r="D456" s="196"/>
      <c r="F456" s="192" t="str">
        <f t="shared" si="20"/>
        <v/>
      </c>
      <c r="G456" s="192" t="str">
        <f t="shared" si="21"/>
        <v/>
      </c>
    </row>
    <row r="457" spans="1:7" outlineLevel="1" x14ac:dyDescent="0.25">
      <c r="A457" s="224" t="s">
        <v>1642</v>
      </c>
      <c r="B457" s="150" t="s">
        <v>743</v>
      </c>
      <c r="C457" s="193"/>
      <c r="D457" s="196"/>
      <c r="F457" s="192" t="str">
        <f t="shared" si="20"/>
        <v/>
      </c>
      <c r="G457" s="192" t="str">
        <f t="shared" si="21"/>
        <v/>
      </c>
    </row>
    <row r="458" spans="1:7" outlineLevel="1" x14ac:dyDescent="0.25">
      <c r="A458" s="224" t="s">
        <v>1643</v>
      </c>
      <c r="B458" s="150" t="s">
        <v>745</v>
      </c>
      <c r="C458" s="193"/>
      <c r="D458" s="196"/>
      <c r="F458" s="192" t="str">
        <f t="shared" si="20"/>
        <v/>
      </c>
      <c r="G458" s="192" t="str">
        <f t="shared" si="21"/>
        <v/>
      </c>
    </row>
    <row r="459" spans="1:7" outlineLevel="1" x14ac:dyDescent="0.25">
      <c r="A459" s="224" t="s">
        <v>1644</v>
      </c>
      <c r="B459" s="150" t="s">
        <v>747</v>
      </c>
      <c r="C459" s="193"/>
      <c r="D459" s="196"/>
      <c r="F459" s="192" t="str">
        <f t="shared" si="20"/>
        <v/>
      </c>
      <c r="G459" s="192" t="str">
        <f t="shared" si="21"/>
        <v/>
      </c>
    </row>
    <row r="460" spans="1:7" outlineLevel="1" x14ac:dyDescent="0.25">
      <c r="A460" s="224" t="s">
        <v>1645</v>
      </c>
      <c r="B460" s="150"/>
      <c r="F460" s="147"/>
      <c r="G460" s="147"/>
    </row>
    <row r="461" spans="1:7" outlineLevel="1" x14ac:dyDescent="0.25">
      <c r="A461" s="224" t="s">
        <v>1646</v>
      </c>
      <c r="B461" s="150"/>
      <c r="F461" s="147"/>
      <c r="G461" s="147"/>
    </row>
    <row r="462" spans="1:7" outlineLevel="1" x14ac:dyDescent="0.25">
      <c r="A462" s="224" t="s">
        <v>1647</v>
      </c>
      <c r="B462" s="150"/>
      <c r="F462" s="149"/>
      <c r="G462" s="149"/>
    </row>
    <row r="463" spans="1:7" ht="15" customHeight="1" x14ac:dyDescent="0.25">
      <c r="A463" s="144"/>
      <c r="B463" s="144" t="s">
        <v>1950</v>
      </c>
      <c r="C463" s="144" t="s">
        <v>684</v>
      </c>
      <c r="D463" s="144" t="s">
        <v>685</v>
      </c>
      <c r="E463" s="144"/>
      <c r="F463" s="144" t="s">
        <v>514</v>
      </c>
      <c r="G463" s="144" t="s">
        <v>686</v>
      </c>
    </row>
    <row r="464" spans="1:7" x14ac:dyDescent="0.25">
      <c r="A464" s="224" t="s">
        <v>1648</v>
      </c>
      <c r="B464" s="133" t="s">
        <v>717</v>
      </c>
      <c r="C464" s="167" t="s">
        <v>851</v>
      </c>
      <c r="G464" s="133"/>
    </row>
    <row r="465" spans="1:7" x14ac:dyDescent="0.25">
      <c r="A465" s="224"/>
      <c r="G465" s="133"/>
    </row>
    <row r="466" spans="1:7" x14ac:dyDescent="0.25">
      <c r="A466" s="224"/>
      <c r="B466" s="154" t="s">
        <v>718</v>
      </c>
      <c r="G466" s="133"/>
    </row>
    <row r="467" spans="1:7" x14ac:dyDescent="0.25">
      <c r="A467" s="224" t="s">
        <v>1649</v>
      </c>
      <c r="B467" s="133" t="s">
        <v>720</v>
      </c>
      <c r="C467" s="193" t="s">
        <v>851</v>
      </c>
      <c r="D467" s="196" t="s">
        <v>851</v>
      </c>
      <c r="F467" s="192" t="str">
        <f>IF($C$475=0,"",IF(C467="[Mark as ND1 if not relevant]","",C467/$C$475))</f>
        <v/>
      </c>
      <c r="G467" s="192" t="str">
        <f>IF($D$475=0,"",IF(D467="[Mark as ND1 if not relevant]","",D467/$D$475))</f>
        <v/>
      </c>
    </row>
    <row r="468" spans="1:7" x14ac:dyDescent="0.25">
      <c r="A468" s="224" t="s">
        <v>1650</v>
      </c>
      <c r="B468" s="133" t="s">
        <v>722</v>
      </c>
      <c r="C468" s="193" t="s">
        <v>851</v>
      </c>
      <c r="D468" s="196" t="s">
        <v>851</v>
      </c>
      <c r="F468" s="192" t="str">
        <f t="shared" ref="F468:F474" si="22">IF($C$475=0,"",IF(C468="[Mark as ND1 if not relevant]","",C468/$C$475))</f>
        <v/>
      </c>
      <c r="G468" s="192" t="str">
        <f t="shared" ref="G468:G474" si="23">IF($D$475=0,"",IF(D468="[Mark as ND1 if not relevant]","",D468/$D$475))</f>
        <v/>
      </c>
    </row>
    <row r="469" spans="1:7" x14ac:dyDescent="0.25">
      <c r="A469" s="224" t="s">
        <v>1651</v>
      </c>
      <c r="B469" s="133" t="s">
        <v>724</v>
      </c>
      <c r="C469" s="193" t="s">
        <v>851</v>
      </c>
      <c r="D469" s="196" t="s">
        <v>851</v>
      </c>
      <c r="F469" s="192" t="str">
        <f t="shared" si="22"/>
        <v/>
      </c>
      <c r="G469" s="192" t="str">
        <f t="shared" si="23"/>
        <v/>
      </c>
    </row>
    <row r="470" spans="1:7" x14ac:dyDescent="0.25">
      <c r="A470" s="224" t="s">
        <v>1652</v>
      </c>
      <c r="B470" s="133" t="s">
        <v>726</v>
      </c>
      <c r="C470" s="193" t="s">
        <v>851</v>
      </c>
      <c r="D470" s="196" t="s">
        <v>851</v>
      </c>
      <c r="F470" s="192" t="str">
        <f t="shared" si="22"/>
        <v/>
      </c>
      <c r="G470" s="192" t="str">
        <f t="shared" si="23"/>
        <v/>
      </c>
    </row>
    <row r="471" spans="1:7" x14ac:dyDescent="0.25">
      <c r="A471" s="224" t="s">
        <v>1653</v>
      </c>
      <c r="B471" s="133" t="s">
        <v>728</v>
      </c>
      <c r="C471" s="193" t="s">
        <v>851</v>
      </c>
      <c r="D471" s="196" t="s">
        <v>851</v>
      </c>
      <c r="F471" s="192" t="str">
        <f t="shared" si="22"/>
        <v/>
      </c>
      <c r="G471" s="192" t="str">
        <f t="shared" si="23"/>
        <v/>
      </c>
    </row>
    <row r="472" spans="1:7" x14ac:dyDescent="0.25">
      <c r="A472" s="224" t="s">
        <v>1654</v>
      </c>
      <c r="B472" s="133" t="s">
        <v>730</v>
      </c>
      <c r="C472" s="193" t="s">
        <v>851</v>
      </c>
      <c r="D472" s="196" t="s">
        <v>851</v>
      </c>
      <c r="F472" s="192" t="str">
        <f t="shared" si="22"/>
        <v/>
      </c>
      <c r="G472" s="192" t="str">
        <f t="shared" si="23"/>
        <v/>
      </c>
    </row>
    <row r="473" spans="1:7" x14ac:dyDescent="0.25">
      <c r="A473" s="224" t="s">
        <v>1655</v>
      </c>
      <c r="B473" s="133" t="s">
        <v>732</v>
      </c>
      <c r="C473" s="193" t="s">
        <v>851</v>
      </c>
      <c r="D473" s="196" t="s">
        <v>851</v>
      </c>
      <c r="F473" s="192" t="str">
        <f t="shared" si="22"/>
        <v/>
      </c>
      <c r="G473" s="192" t="str">
        <f t="shared" si="23"/>
        <v/>
      </c>
    </row>
    <row r="474" spans="1:7" x14ac:dyDescent="0.25">
      <c r="A474" s="224" t="s">
        <v>1656</v>
      </c>
      <c r="B474" s="133" t="s">
        <v>734</v>
      </c>
      <c r="C474" s="193" t="s">
        <v>851</v>
      </c>
      <c r="D474" s="196" t="s">
        <v>851</v>
      </c>
      <c r="F474" s="192" t="str">
        <f t="shared" si="22"/>
        <v/>
      </c>
      <c r="G474" s="192" t="str">
        <f t="shared" si="23"/>
        <v/>
      </c>
    </row>
    <row r="475" spans="1:7" x14ac:dyDescent="0.25">
      <c r="A475" s="224" t="s">
        <v>1657</v>
      </c>
      <c r="B475" s="163" t="s">
        <v>146</v>
      </c>
      <c r="C475" s="193">
        <f>SUM(C467:C474)</f>
        <v>0</v>
      </c>
      <c r="D475" s="196">
        <f>SUM(D467:D474)</f>
        <v>0</v>
      </c>
      <c r="F475" s="167">
        <f>SUM(F467:F474)</f>
        <v>0</v>
      </c>
      <c r="G475" s="167">
        <f>SUM(G467:G474)</f>
        <v>0</v>
      </c>
    </row>
    <row r="476" spans="1:7" outlineLevel="1" x14ac:dyDescent="0.25">
      <c r="A476" s="224" t="s">
        <v>1658</v>
      </c>
      <c r="B476" s="150" t="s">
        <v>737</v>
      </c>
      <c r="C476" s="193"/>
      <c r="D476" s="196"/>
      <c r="F476" s="192" t="str">
        <f t="shared" ref="F476:F481" si="24">IF($C$475=0,"",IF(C476="[for completion]","",C476/$C$475))</f>
        <v/>
      </c>
      <c r="G476" s="192" t="str">
        <f t="shared" ref="G476:G481" si="25">IF($D$475=0,"",IF(D476="[for completion]","",D476/$D$475))</f>
        <v/>
      </c>
    </row>
    <row r="477" spans="1:7" outlineLevel="1" x14ac:dyDescent="0.25">
      <c r="A477" s="224" t="s">
        <v>1659</v>
      </c>
      <c r="B477" s="150" t="s">
        <v>739</v>
      </c>
      <c r="C477" s="193"/>
      <c r="D477" s="196"/>
      <c r="F477" s="192" t="str">
        <f t="shared" si="24"/>
        <v/>
      </c>
      <c r="G477" s="192" t="str">
        <f t="shared" si="25"/>
        <v/>
      </c>
    </row>
    <row r="478" spans="1:7" outlineLevel="1" x14ac:dyDescent="0.25">
      <c r="A478" s="224" t="s">
        <v>1660</v>
      </c>
      <c r="B478" s="150" t="s">
        <v>741</v>
      </c>
      <c r="C478" s="193"/>
      <c r="D478" s="196"/>
      <c r="F478" s="192" t="str">
        <f t="shared" si="24"/>
        <v/>
      </c>
      <c r="G478" s="192" t="str">
        <f t="shared" si="25"/>
        <v/>
      </c>
    </row>
    <row r="479" spans="1:7" outlineLevel="1" x14ac:dyDescent="0.25">
      <c r="A479" s="224" t="s">
        <v>1661</v>
      </c>
      <c r="B479" s="150" t="s">
        <v>743</v>
      </c>
      <c r="C479" s="193"/>
      <c r="D479" s="196"/>
      <c r="F479" s="192" t="str">
        <f t="shared" si="24"/>
        <v/>
      </c>
      <c r="G479" s="192" t="str">
        <f t="shared" si="25"/>
        <v/>
      </c>
    </row>
    <row r="480" spans="1:7" outlineLevel="1" x14ac:dyDescent="0.25">
      <c r="A480" s="224" t="s">
        <v>1662</v>
      </c>
      <c r="B480" s="150" t="s">
        <v>745</v>
      </c>
      <c r="C480" s="193"/>
      <c r="D480" s="196"/>
      <c r="F480" s="192" t="str">
        <f t="shared" si="24"/>
        <v/>
      </c>
      <c r="G480" s="192" t="str">
        <f t="shared" si="25"/>
        <v/>
      </c>
    </row>
    <row r="481" spans="1:7" outlineLevel="1" x14ac:dyDescent="0.25">
      <c r="A481" s="224" t="s">
        <v>1663</v>
      </c>
      <c r="B481" s="150" t="s">
        <v>747</v>
      </c>
      <c r="C481" s="193"/>
      <c r="D481" s="196"/>
      <c r="F481" s="192" t="str">
        <f t="shared" si="24"/>
        <v/>
      </c>
      <c r="G481" s="192" t="str">
        <f t="shared" si="25"/>
        <v/>
      </c>
    </row>
    <row r="482" spans="1:7" outlineLevel="1" x14ac:dyDescent="0.25">
      <c r="A482" s="224" t="s">
        <v>1664</v>
      </c>
      <c r="B482" s="150"/>
      <c r="F482" s="192"/>
      <c r="G482" s="192"/>
    </row>
    <row r="483" spans="1:7" outlineLevel="1" x14ac:dyDescent="0.25">
      <c r="A483" s="224" t="s">
        <v>1665</v>
      </c>
      <c r="B483" s="150"/>
      <c r="F483" s="192"/>
      <c r="G483" s="192"/>
    </row>
    <row r="484" spans="1:7" outlineLevel="1" x14ac:dyDescent="0.25">
      <c r="A484" s="224" t="s">
        <v>1666</v>
      </c>
      <c r="B484" s="150"/>
      <c r="F484" s="192"/>
      <c r="G484" s="167"/>
    </row>
    <row r="485" spans="1:7" ht="15" customHeight="1" x14ac:dyDescent="0.25">
      <c r="A485" s="144"/>
      <c r="B485" s="145" t="s">
        <v>1813</v>
      </c>
      <c r="C485" s="144" t="s">
        <v>804</v>
      </c>
      <c r="D485" s="144"/>
      <c r="E485" s="144"/>
      <c r="F485" s="144"/>
      <c r="G485" s="146"/>
    </row>
    <row r="486" spans="1:7" x14ac:dyDescent="0.25">
      <c r="A486" s="224" t="s">
        <v>1814</v>
      </c>
      <c r="B486" s="154" t="s">
        <v>805</v>
      </c>
      <c r="C486" s="167" t="s">
        <v>854</v>
      </c>
      <c r="G486" s="133"/>
    </row>
    <row r="487" spans="1:7" x14ac:dyDescent="0.25">
      <c r="A487" s="224" t="s">
        <v>1815</v>
      </c>
      <c r="B487" s="154" t="s">
        <v>806</v>
      </c>
      <c r="C487" s="167" t="s">
        <v>854</v>
      </c>
      <c r="G487" s="133"/>
    </row>
    <row r="488" spans="1:7" x14ac:dyDescent="0.25">
      <c r="A488" s="224" t="s">
        <v>1816</v>
      </c>
      <c r="B488" s="154" t="s">
        <v>807</v>
      </c>
      <c r="C488" s="167" t="s">
        <v>854</v>
      </c>
      <c r="G488" s="133"/>
    </row>
    <row r="489" spans="1:7" x14ac:dyDescent="0.25">
      <c r="A489" s="224" t="s">
        <v>1817</v>
      </c>
      <c r="B489" s="154" t="s">
        <v>808</v>
      </c>
      <c r="C489" s="167" t="s">
        <v>854</v>
      </c>
      <c r="G489" s="133"/>
    </row>
    <row r="490" spans="1:7" x14ac:dyDescent="0.25">
      <c r="A490" s="224" t="s">
        <v>1818</v>
      </c>
      <c r="B490" s="154" t="s">
        <v>809</v>
      </c>
      <c r="C490" s="167" t="s">
        <v>854</v>
      </c>
      <c r="G490" s="133"/>
    </row>
    <row r="491" spans="1:7" x14ac:dyDescent="0.25">
      <c r="A491" s="224" t="s">
        <v>1819</v>
      </c>
      <c r="B491" s="154" t="s">
        <v>810</v>
      </c>
      <c r="C491" s="167" t="s">
        <v>854</v>
      </c>
      <c r="G491" s="133"/>
    </row>
    <row r="492" spans="1:7" x14ac:dyDescent="0.25">
      <c r="A492" s="224" t="s">
        <v>1820</v>
      </c>
      <c r="B492" s="154" t="s">
        <v>811</v>
      </c>
      <c r="C492" s="167" t="s">
        <v>854</v>
      </c>
      <c r="G492" s="133"/>
    </row>
    <row r="493" spans="1:7" s="219" customFormat="1" x14ac:dyDescent="0.25">
      <c r="A493" s="235" t="s">
        <v>1821</v>
      </c>
      <c r="B493" s="204" t="s">
        <v>1964</v>
      </c>
      <c r="C493" s="221" t="s">
        <v>854</v>
      </c>
      <c r="D493" s="220"/>
      <c r="E493" s="220"/>
      <c r="F493" s="220"/>
      <c r="G493" s="220"/>
    </row>
    <row r="494" spans="1:7" s="219" customFormat="1" x14ac:dyDescent="0.25">
      <c r="A494" s="235" t="s">
        <v>1822</v>
      </c>
      <c r="B494" s="204" t="s">
        <v>1965</v>
      </c>
      <c r="C494" s="221" t="s">
        <v>854</v>
      </c>
      <c r="D494" s="220"/>
      <c r="E494" s="220"/>
      <c r="F494" s="220"/>
      <c r="G494" s="220"/>
    </row>
    <row r="495" spans="1:7" s="219" customFormat="1" x14ac:dyDescent="0.25">
      <c r="A495" s="235" t="s">
        <v>1823</v>
      </c>
      <c r="B495" s="204" t="s">
        <v>1966</v>
      </c>
      <c r="C495" s="221" t="s">
        <v>854</v>
      </c>
      <c r="D495" s="220"/>
      <c r="E495" s="220"/>
      <c r="F495" s="220"/>
      <c r="G495" s="220"/>
    </row>
    <row r="496" spans="1:7" x14ac:dyDescent="0.25">
      <c r="A496" s="235" t="s">
        <v>1967</v>
      </c>
      <c r="B496" s="204" t="s">
        <v>812</v>
      </c>
      <c r="C496" s="167" t="s">
        <v>854</v>
      </c>
      <c r="G496" s="133"/>
    </row>
    <row r="497" spans="1:7" x14ac:dyDescent="0.25">
      <c r="A497" s="235" t="s">
        <v>1968</v>
      </c>
      <c r="B497" s="204" t="s">
        <v>813</v>
      </c>
      <c r="C497" s="167" t="s">
        <v>854</v>
      </c>
      <c r="G497" s="133"/>
    </row>
    <row r="498" spans="1:7" x14ac:dyDescent="0.25">
      <c r="A498" s="235" t="s">
        <v>1969</v>
      </c>
      <c r="B498" s="204" t="s">
        <v>144</v>
      </c>
      <c r="C498" s="167" t="s">
        <v>854</v>
      </c>
      <c r="G498" s="133"/>
    </row>
    <row r="499" spans="1:7" outlineLevel="1" x14ac:dyDescent="0.25">
      <c r="A499" s="235" t="s">
        <v>1824</v>
      </c>
      <c r="B499" s="203" t="s">
        <v>1970</v>
      </c>
      <c r="C499" s="167"/>
      <c r="G499" s="133"/>
    </row>
    <row r="500" spans="1:7" outlineLevel="1" x14ac:dyDescent="0.25">
      <c r="A500" s="235" t="s">
        <v>1825</v>
      </c>
      <c r="B500" s="203" t="s">
        <v>148</v>
      </c>
      <c r="C500" s="167"/>
      <c r="G500" s="133"/>
    </row>
    <row r="501" spans="1:7" outlineLevel="1" x14ac:dyDescent="0.25">
      <c r="A501" s="224" t="s">
        <v>1826</v>
      </c>
      <c r="B501" s="150" t="s">
        <v>148</v>
      </c>
      <c r="C501" s="167"/>
      <c r="G501" s="133"/>
    </row>
    <row r="502" spans="1:7" outlineLevel="1" x14ac:dyDescent="0.25">
      <c r="A502" s="224" t="s">
        <v>1827</v>
      </c>
      <c r="B502" s="150" t="s">
        <v>148</v>
      </c>
      <c r="C502" s="167"/>
      <c r="G502" s="133"/>
    </row>
    <row r="503" spans="1:7" outlineLevel="1" x14ac:dyDescent="0.25">
      <c r="A503" s="224" t="s">
        <v>1828</v>
      </c>
      <c r="B503" s="150" t="s">
        <v>148</v>
      </c>
      <c r="C503" s="167"/>
      <c r="G503" s="133"/>
    </row>
    <row r="504" spans="1:7" outlineLevel="1" x14ac:dyDescent="0.25">
      <c r="A504" s="224" t="s">
        <v>1829</v>
      </c>
      <c r="B504" s="150" t="s">
        <v>148</v>
      </c>
      <c r="C504" s="167"/>
      <c r="G504" s="133"/>
    </row>
    <row r="505" spans="1:7" outlineLevel="1" x14ac:dyDescent="0.25">
      <c r="A505" s="224" t="s">
        <v>1830</v>
      </c>
      <c r="B505" s="150" t="s">
        <v>148</v>
      </c>
      <c r="C505" s="167"/>
      <c r="G505" s="133"/>
    </row>
    <row r="506" spans="1:7" outlineLevel="1" x14ac:dyDescent="0.25">
      <c r="A506" s="224" t="s">
        <v>1831</v>
      </c>
      <c r="B506" s="150" t="s">
        <v>148</v>
      </c>
      <c r="C506" s="167"/>
      <c r="G506" s="133"/>
    </row>
    <row r="507" spans="1:7" outlineLevel="1" x14ac:dyDescent="0.25">
      <c r="A507" s="224" t="s">
        <v>1832</v>
      </c>
      <c r="B507" s="150" t="s">
        <v>148</v>
      </c>
      <c r="C507" s="167"/>
      <c r="G507" s="133"/>
    </row>
    <row r="508" spans="1:7" outlineLevel="1" x14ac:dyDescent="0.25">
      <c r="A508" s="224" t="s">
        <v>1833</v>
      </c>
      <c r="B508" s="150" t="s">
        <v>148</v>
      </c>
      <c r="C508" s="167"/>
      <c r="G508" s="133"/>
    </row>
    <row r="509" spans="1:7" outlineLevel="1" x14ac:dyDescent="0.25">
      <c r="A509" s="224" t="s">
        <v>1834</v>
      </c>
      <c r="B509" s="150" t="s">
        <v>148</v>
      </c>
      <c r="C509" s="167"/>
      <c r="G509" s="133"/>
    </row>
    <row r="510" spans="1:7" outlineLevel="1" x14ac:dyDescent="0.25">
      <c r="A510" s="224" t="s">
        <v>1835</v>
      </c>
      <c r="B510" s="150" t="s">
        <v>148</v>
      </c>
      <c r="C510" s="167"/>
    </row>
    <row r="511" spans="1:7" outlineLevel="1" x14ac:dyDescent="0.25">
      <c r="A511" s="224" t="s">
        <v>1836</v>
      </c>
      <c r="B511" s="150" t="s">
        <v>148</v>
      </c>
      <c r="C511" s="167"/>
    </row>
    <row r="512" spans="1:7" outlineLevel="1" x14ac:dyDescent="0.25">
      <c r="A512" s="224" t="s">
        <v>1837</v>
      </c>
      <c r="B512" s="150" t="s">
        <v>148</v>
      </c>
      <c r="C512" s="167"/>
    </row>
    <row r="513" spans="1:7" s="201" customFormat="1" x14ac:dyDescent="0.25">
      <c r="A513" s="178"/>
      <c r="B513" s="178" t="s">
        <v>2077</v>
      </c>
      <c r="C513" s="144" t="s">
        <v>112</v>
      </c>
      <c r="D513" s="144" t="s">
        <v>1175</v>
      </c>
      <c r="E513" s="144"/>
      <c r="F513" s="144" t="s">
        <v>514</v>
      </c>
      <c r="G513" s="144" t="s">
        <v>1504</v>
      </c>
    </row>
    <row r="514" spans="1:7" s="201" customFormat="1" x14ac:dyDescent="0.25">
      <c r="A514" s="235" t="s">
        <v>1667</v>
      </c>
      <c r="B514" s="213" t="s">
        <v>606</v>
      </c>
      <c r="C514" s="230" t="s">
        <v>854</v>
      </c>
      <c r="D514" s="231" t="s">
        <v>854</v>
      </c>
      <c r="E514" s="214"/>
      <c r="F514" s="216" t="str">
        <f>IF($C$532=0,"",IF(C514="[for completion]","",IF(C514="","",C514/$C$532)))</f>
        <v/>
      </c>
      <c r="G514" s="216" t="str">
        <f>IF($D$532=0,"",IF(D514="[for completion]","",IF(D514="","",D514/$D$532)))</f>
        <v/>
      </c>
    </row>
    <row r="515" spans="1:7" s="201" customFormat="1" x14ac:dyDescent="0.25">
      <c r="A515" s="235" t="s">
        <v>1668</v>
      </c>
      <c r="B515" s="213" t="s">
        <v>606</v>
      </c>
      <c r="C515" s="230" t="s">
        <v>854</v>
      </c>
      <c r="D515" s="231" t="s">
        <v>854</v>
      </c>
      <c r="E515" s="214"/>
      <c r="F515" s="216" t="str">
        <f t="shared" ref="F515:F531" si="26">IF($C$532=0,"",IF(C515="[for completion]","",IF(C515="","",C515/$C$532)))</f>
        <v/>
      </c>
      <c r="G515" s="216" t="str">
        <f t="shared" ref="G515:G531" si="27">IF($D$532=0,"",IF(D515="[for completion]","",IF(D515="","",D515/$D$532)))</f>
        <v/>
      </c>
    </row>
    <row r="516" spans="1:7" s="201" customFormat="1" x14ac:dyDescent="0.25">
      <c r="A516" s="235" t="s">
        <v>1669</v>
      </c>
      <c r="B516" s="213" t="s">
        <v>606</v>
      </c>
      <c r="C516" s="230" t="s">
        <v>854</v>
      </c>
      <c r="D516" s="231" t="s">
        <v>854</v>
      </c>
      <c r="E516" s="214"/>
      <c r="F516" s="216" t="str">
        <f t="shared" si="26"/>
        <v/>
      </c>
      <c r="G516" s="216" t="str">
        <f t="shared" si="27"/>
        <v/>
      </c>
    </row>
    <row r="517" spans="1:7" s="201" customFormat="1" x14ac:dyDescent="0.25">
      <c r="A517" s="235" t="s">
        <v>1670</v>
      </c>
      <c r="B517" s="213" t="s">
        <v>606</v>
      </c>
      <c r="C517" s="230" t="s">
        <v>854</v>
      </c>
      <c r="D517" s="231" t="s">
        <v>854</v>
      </c>
      <c r="E517" s="214"/>
      <c r="F517" s="216" t="str">
        <f t="shared" si="26"/>
        <v/>
      </c>
      <c r="G517" s="216" t="str">
        <f t="shared" si="27"/>
        <v/>
      </c>
    </row>
    <row r="518" spans="1:7" s="201" customFormat="1" x14ac:dyDescent="0.25">
      <c r="A518" s="235" t="s">
        <v>1671</v>
      </c>
      <c r="B518" s="213" t="s">
        <v>606</v>
      </c>
      <c r="C518" s="230" t="s">
        <v>854</v>
      </c>
      <c r="D518" s="231" t="s">
        <v>854</v>
      </c>
      <c r="E518" s="214"/>
      <c r="F518" s="216" t="str">
        <f t="shared" si="26"/>
        <v/>
      </c>
      <c r="G518" s="216" t="str">
        <f t="shared" si="27"/>
        <v/>
      </c>
    </row>
    <row r="519" spans="1:7" s="201" customFormat="1" x14ac:dyDescent="0.25">
      <c r="A519" s="235" t="s">
        <v>1672</v>
      </c>
      <c r="B519" s="213" t="s">
        <v>606</v>
      </c>
      <c r="C519" s="230" t="s">
        <v>854</v>
      </c>
      <c r="D519" s="231" t="s">
        <v>854</v>
      </c>
      <c r="E519" s="214"/>
      <c r="F519" s="216" t="str">
        <f t="shared" si="26"/>
        <v/>
      </c>
      <c r="G519" s="216" t="str">
        <f t="shared" si="27"/>
        <v/>
      </c>
    </row>
    <row r="520" spans="1:7" s="201" customFormat="1" x14ac:dyDescent="0.25">
      <c r="A520" s="235" t="s">
        <v>1673</v>
      </c>
      <c r="B520" s="213" t="s">
        <v>606</v>
      </c>
      <c r="C520" s="230" t="s">
        <v>854</v>
      </c>
      <c r="D520" s="231" t="s">
        <v>854</v>
      </c>
      <c r="E520" s="214"/>
      <c r="F520" s="216" t="str">
        <f t="shared" si="26"/>
        <v/>
      </c>
      <c r="G520" s="216" t="str">
        <f t="shared" si="27"/>
        <v/>
      </c>
    </row>
    <row r="521" spans="1:7" s="201" customFormat="1" x14ac:dyDescent="0.25">
      <c r="A521" s="235" t="s">
        <v>1674</v>
      </c>
      <c r="B521" s="213" t="s">
        <v>606</v>
      </c>
      <c r="C521" s="230" t="s">
        <v>854</v>
      </c>
      <c r="D521" s="231" t="s">
        <v>854</v>
      </c>
      <c r="E521" s="214"/>
      <c r="F521" s="216" t="str">
        <f t="shared" si="26"/>
        <v/>
      </c>
      <c r="G521" s="216" t="str">
        <f t="shared" si="27"/>
        <v/>
      </c>
    </row>
    <row r="522" spans="1:7" s="201" customFormat="1" x14ac:dyDescent="0.25">
      <c r="A522" s="235" t="s">
        <v>1675</v>
      </c>
      <c r="B522" s="213" t="s">
        <v>606</v>
      </c>
      <c r="C522" s="230" t="s">
        <v>854</v>
      </c>
      <c r="D522" s="231" t="s">
        <v>854</v>
      </c>
      <c r="E522" s="214"/>
      <c r="F522" s="216" t="str">
        <f t="shared" si="26"/>
        <v/>
      </c>
      <c r="G522" s="216" t="str">
        <f t="shared" si="27"/>
        <v/>
      </c>
    </row>
    <row r="523" spans="1:7" s="201" customFormat="1" x14ac:dyDescent="0.25">
      <c r="A523" s="235" t="s">
        <v>1676</v>
      </c>
      <c r="B523" s="226" t="s">
        <v>606</v>
      </c>
      <c r="C523" s="230" t="s">
        <v>854</v>
      </c>
      <c r="D523" s="231" t="s">
        <v>854</v>
      </c>
      <c r="E523" s="214"/>
      <c r="F523" s="216" t="str">
        <f t="shared" si="26"/>
        <v/>
      </c>
      <c r="G523" s="216" t="str">
        <f t="shared" si="27"/>
        <v/>
      </c>
    </row>
    <row r="524" spans="1:7" s="201" customFormat="1" x14ac:dyDescent="0.25">
      <c r="A524" s="235" t="s">
        <v>1684</v>
      </c>
      <c r="B524" s="213" t="s">
        <v>606</v>
      </c>
      <c r="C524" s="230" t="s">
        <v>854</v>
      </c>
      <c r="D524" s="231" t="s">
        <v>854</v>
      </c>
      <c r="E524" s="214"/>
      <c r="F524" s="216" t="str">
        <f t="shared" si="26"/>
        <v/>
      </c>
      <c r="G524" s="216" t="str">
        <f t="shared" si="27"/>
        <v/>
      </c>
    </row>
    <row r="525" spans="1:7" s="201" customFormat="1" x14ac:dyDescent="0.25">
      <c r="A525" s="235" t="s">
        <v>1839</v>
      </c>
      <c r="B525" s="213" t="s">
        <v>606</v>
      </c>
      <c r="C525" s="230" t="s">
        <v>854</v>
      </c>
      <c r="D525" s="231" t="s">
        <v>854</v>
      </c>
      <c r="E525" s="214"/>
      <c r="F525" s="216" t="str">
        <f t="shared" si="26"/>
        <v/>
      </c>
      <c r="G525" s="216" t="str">
        <f t="shared" si="27"/>
        <v/>
      </c>
    </row>
    <row r="526" spans="1:7" s="201" customFormat="1" x14ac:dyDescent="0.25">
      <c r="A526" s="235" t="s">
        <v>1840</v>
      </c>
      <c r="B526" s="213" t="s">
        <v>606</v>
      </c>
      <c r="C526" s="230" t="s">
        <v>854</v>
      </c>
      <c r="D526" s="231" t="s">
        <v>854</v>
      </c>
      <c r="E526" s="214"/>
      <c r="F526" s="216" t="str">
        <f t="shared" si="26"/>
        <v/>
      </c>
      <c r="G526" s="216" t="str">
        <f t="shared" si="27"/>
        <v/>
      </c>
    </row>
    <row r="527" spans="1:7" s="201" customFormat="1" x14ac:dyDescent="0.25">
      <c r="A527" s="235" t="s">
        <v>1841</v>
      </c>
      <c r="B527" s="213" t="s">
        <v>606</v>
      </c>
      <c r="C527" s="230" t="s">
        <v>854</v>
      </c>
      <c r="D527" s="231" t="s">
        <v>854</v>
      </c>
      <c r="E527" s="214"/>
      <c r="F527" s="216" t="str">
        <f t="shared" si="26"/>
        <v/>
      </c>
      <c r="G527" s="216" t="str">
        <f t="shared" si="27"/>
        <v/>
      </c>
    </row>
    <row r="528" spans="1:7" s="201" customFormat="1" x14ac:dyDescent="0.25">
      <c r="A528" s="235" t="s">
        <v>1842</v>
      </c>
      <c r="B528" s="213" t="s">
        <v>606</v>
      </c>
      <c r="C528" s="230" t="s">
        <v>854</v>
      </c>
      <c r="D528" s="231" t="s">
        <v>854</v>
      </c>
      <c r="E528" s="214"/>
      <c r="F528" s="216" t="str">
        <f t="shared" si="26"/>
        <v/>
      </c>
      <c r="G528" s="216" t="str">
        <f t="shared" si="27"/>
        <v/>
      </c>
    </row>
    <row r="529" spans="1:7" s="201" customFormat="1" x14ac:dyDescent="0.25">
      <c r="A529" s="235" t="s">
        <v>1843</v>
      </c>
      <c r="B529" s="213" t="s">
        <v>606</v>
      </c>
      <c r="C529" s="230" t="s">
        <v>854</v>
      </c>
      <c r="D529" s="231" t="s">
        <v>854</v>
      </c>
      <c r="E529" s="214"/>
      <c r="F529" s="216" t="str">
        <f t="shared" si="26"/>
        <v/>
      </c>
      <c r="G529" s="216" t="str">
        <f t="shared" si="27"/>
        <v/>
      </c>
    </row>
    <row r="530" spans="1:7" s="201" customFormat="1" x14ac:dyDescent="0.25">
      <c r="A530" s="235" t="s">
        <v>1844</v>
      </c>
      <c r="B530" s="213" t="s">
        <v>606</v>
      </c>
      <c r="C530" s="230" t="s">
        <v>854</v>
      </c>
      <c r="D530" s="231" t="s">
        <v>854</v>
      </c>
      <c r="E530" s="214"/>
      <c r="F530" s="216" t="str">
        <f t="shared" si="26"/>
        <v/>
      </c>
      <c r="G530" s="216" t="str">
        <f t="shared" si="27"/>
        <v/>
      </c>
    </row>
    <row r="531" spans="1:7" s="201" customFormat="1" x14ac:dyDescent="0.25">
      <c r="A531" s="235" t="s">
        <v>1845</v>
      </c>
      <c r="B531" s="213" t="s">
        <v>1589</v>
      </c>
      <c r="C531" s="230" t="s">
        <v>854</v>
      </c>
      <c r="D531" s="231" t="s">
        <v>854</v>
      </c>
      <c r="E531" s="214"/>
      <c r="F531" s="216" t="str">
        <f t="shared" si="26"/>
        <v/>
      </c>
      <c r="G531" s="216" t="str">
        <f t="shared" si="27"/>
        <v/>
      </c>
    </row>
    <row r="532" spans="1:7" s="201" customFormat="1" x14ac:dyDescent="0.25">
      <c r="A532" s="235" t="s">
        <v>1846</v>
      </c>
      <c r="B532" s="213" t="s">
        <v>146</v>
      </c>
      <c r="C532" s="230">
        <f>SUM(C514:C531)</f>
        <v>0</v>
      </c>
      <c r="D532" s="231">
        <f>SUM(D514:D531)</f>
        <v>0</v>
      </c>
      <c r="E532" s="214"/>
      <c r="F532" s="221">
        <f>SUM(F514:F531)</f>
        <v>0</v>
      </c>
      <c r="G532" s="221">
        <f>SUM(G514:G531)</f>
        <v>0</v>
      </c>
    </row>
    <row r="533" spans="1:7" s="201" customFormat="1" x14ac:dyDescent="0.25">
      <c r="A533" s="235" t="s">
        <v>1677</v>
      </c>
      <c r="B533" s="213"/>
      <c r="C533" s="212"/>
      <c r="D533" s="212"/>
      <c r="E533" s="214"/>
      <c r="F533" s="214"/>
      <c r="G533" s="214"/>
    </row>
    <row r="534" spans="1:7" s="201" customFormat="1" x14ac:dyDescent="0.25">
      <c r="A534" s="235" t="s">
        <v>1847</v>
      </c>
      <c r="B534" s="213"/>
      <c r="C534" s="212"/>
      <c r="D534" s="212"/>
      <c r="E534" s="214"/>
      <c r="F534" s="214"/>
      <c r="G534" s="214"/>
    </row>
    <row r="535" spans="1:7" s="201" customFormat="1" x14ac:dyDescent="0.25">
      <c r="A535" s="235" t="s">
        <v>1848</v>
      </c>
      <c r="B535" s="213"/>
      <c r="C535" s="212"/>
      <c r="D535" s="212"/>
      <c r="E535" s="214"/>
      <c r="F535" s="214"/>
      <c r="G535" s="214"/>
    </row>
    <row r="536" spans="1:7" s="217" customFormat="1" x14ac:dyDescent="0.25">
      <c r="A536" s="178"/>
      <c r="B536" s="145" t="s">
        <v>2078</v>
      </c>
      <c r="C536" s="144" t="s">
        <v>112</v>
      </c>
      <c r="D536" s="144" t="s">
        <v>1175</v>
      </c>
      <c r="E536" s="144"/>
      <c r="F536" s="144" t="s">
        <v>514</v>
      </c>
      <c r="G536" s="144" t="s">
        <v>1504</v>
      </c>
    </row>
    <row r="537" spans="1:7" s="217" customFormat="1" x14ac:dyDescent="0.25">
      <c r="A537" s="235" t="s">
        <v>1678</v>
      </c>
      <c r="B537" s="226" t="s">
        <v>606</v>
      </c>
      <c r="C537" s="230" t="s">
        <v>854</v>
      </c>
      <c r="D537" s="231" t="s">
        <v>854</v>
      </c>
      <c r="E537" s="227"/>
      <c r="F537" s="216" t="str">
        <f>IF($C$555=0,"",IF(C537="[for completion]","",IF(C537="","",C537/$C$555)))</f>
        <v/>
      </c>
      <c r="G537" s="216" t="str">
        <f>IF($D$555=0,"",IF(D537="[for completion]","",IF(D537="","",D537/$D$555)))</f>
        <v/>
      </c>
    </row>
    <row r="538" spans="1:7" s="217" customFormat="1" x14ac:dyDescent="0.25">
      <c r="A538" s="235" t="s">
        <v>1679</v>
      </c>
      <c r="B538" s="226" t="s">
        <v>606</v>
      </c>
      <c r="C538" s="230" t="s">
        <v>854</v>
      </c>
      <c r="D538" s="231" t="s">
        <v>854</v>
      </c>
      <c r="E538" s="227"/>
      <c r="F538" s="216" t="str">
        <f t="shared" ref="F538:F554" si="28">IF($C$555=0,"",IF(C538="[for completion]","",IF(C538="","",C538/$C$555)))</f>
        <v/>
      </c>
      <c r="G538" s="216" t="str">
        <f t="shared" ref="G538:G554" si="29">IF($D$555=0,"",IF(D538="[for completion]","",IF(D538="","",D538/$D$555)))</f>
        <v/>
      </c>
    </row>
    <row r="539" spans="1:7" s="217" customFormat="1" x14ac:dyDescent="0.25">
      <c r="A539" s="235" t="s">
        <v>1680</v>
      </c>
      <c r="B539" s="226" t="s">
        <v>606</v>
      </c>
      <c r="C539" s="230" t="s">
        <v>854</v>
      </c>
      <c r="D539" s="231" t="s">
        <v>854</v>
      </c>
      <c r="E539" s="227"/>
      <c r="F539" s="216" t="str">
        <f t="shared" si="28"/>
        <v/>
      </c>
      <c r="G539" s="216" t="str">
        <f t="shared" si="29"/>
        <v/>
      </c>
    </row>
    <row r="540" spans="1:7" s="217" customFormat="1" x14ac:dyDescent="0.25">
      <c r="A540" s="235" t="s">
        <v>1681</v>
      </c>
      <c r="B540" s="226" t="s">
        <v>606</v>
      </c>
      <c r="C540" s="230" t="s">
        <v>854</v>
      </c>
      <c r="D540" s="231" t="s">
        <v>854</v>
      </c>
      <c r="E540" s="227"/>
      <c r="F540" s="216" t="str">
        <f t="shared" si="28"/>
        <v/>
      </c>
      <c r="G540" s="216" t="str">
        <f t="shared" si="29"/>
        <v/>
      </c>
    </row>
    <row r="541" spans="1:7" s="217" customFormat="1" x14ac:dyDescent="0.25">
      <c r="A541" s="235" t="s">
        <v>1682</v>
      </c>
      <c r="B541" s="226" t="s">
        <v>606</v>
      </c>
      <c r="C541" s="230" t="s">
        <v>854</v>
      </c>
      <c r="D541" s="231" t="s">
        <v>854</v>
      </c>
      <c r="E541" s="227"/>
      <c r="F541" s="216" t="str">
        <f t="shared" si="28"/>
        <v/>
      </c>
      <c r="G541" s="216" t="str">
        <f t="shared" si="29"/>
        <v/>
      </c>
    </row>
    <row r="542" spans="1:7" s="217" customFormat="1" x14ac:dyDescent="0.25">
      <c r="A542" s="235" t="s">
        <v>1850</v>
      </c>
      <c r="B542" s="226" t="s">
        <v>606</v>
      </c>
      <c r="C542" s="230" t="s">
        <v>854</v>
      </c>
      <c r="D542" s="231" t="s">
        <v>854</v>
      </c>
      <c r="E542" s="227"/>
      <c r="F542" s="216" t="str">
        <f t="shared" si="28"/>
        <v/>
      </c>
      <c r="G542" s="216" t="str">
        <f t="shared" si="29"/>
        <v/>
      </c>
    </row>
    <row r="543" spans="1:7" s="217" customFormat="1" x14ac:dyDescent="0.25">
      <c r="A543" s="235" t="s">
        <v>1851</v>
      </c>
      <c r="B543" s="236" t="s">
        <v>606</v>
      </c>
      <c r="C543" s="230" t="s">
        <v>854</v>
      </c>
      <c r="D543" s="231" t="s">
        <v>854</v>
      </c>
      <c r="E543" s="227"/>
      <c r="F543" s="216" t="str">
        <f t="shared" si="28"/>
        <v/>
      </c>
      <c r="G543" s="216" t="str">
        <f t="shared" si="29"/>
        <v/>
      </c>
    </row>
    <row r="544" spans="1:7" s="217" customFormat="1" x14ac:dyDescent="0.25">
      <c r="A544" s="235" t="s">
        <v>1852</v>
      </c>
      <c r="B544" s="226" t="s">
        <v>606</v>
      </c>
      <c r="C544" s="230" t="s">
        <v>854</v>
      </c>
      <c r="D544" s="231" t="s">
        <v>854</v>
      </c>
      <c r="E544" s="227"/>
      <c r="F544" s="216" t="str">
        <f t="shared" si="28"/>
        <v/>
      </c>
      <c r="G544" s="216" t="str">
        <f t="shared" si="29"/>
        <v/>
      </c>
    </row>
    <row r="545" spans="1:7" s="217" customFormat="1" x14ac:dyDescent="0.25">
      <c r="A545" s="235" t="s">
        <v>1853</v>
      </c>
      <c r="B545" s="226" t="s">
        <v>606</v>
      </c>
      <c r="C545" s="230" t="s">
        <v>854</v>
      </c>
      <c r="D545" s="231" t="s">
        <v>854</v>
      </c>
      <c r="E545" s="227"/>
      <c r="F545" s="216" t="str">
        <f t="shared" si="28"/>
        <v/>
      </c>
      <c r="G545" s="216" t="str">
        <f t="shared" si="29"/>
        <v/>
      </c>
    </row>
    <row r="546" spans="1:7" s="217" customFormat="1" x14ac:dyDescent="0.25">
      <c r="A546" s="235" t="s">
        <v>1854</v>
      </c>
      <c r="B546" s="226" t="s">
        <v>606</v>
      </c>
      <c r="C546" s="230" t="s">
        <v>854</v>
      </c>
      <c r="D546" s="231" t="s">
        <v>854</v>
      </c>
      <c r="E546" s="227"/>
      <c r="F546" s="216" t="str">
        <f t="shared" si="28"/>
        <v/>
      </c>
      <c r="G546" s="216" t="str">
        <f t="shared" si="29"/>
        <v/>
      </c>
    </row>
    <row r="547" spans="1:7" s="217" customFormat="1" x14ac:dyDescent="0.25">
      <c r="A547" s="235" t="s">
        <v>1855</v>
      </c>
      <c r="B547" s="226" t="s">
        <v>606</v>
      </c>
      <c r="C547" s="230" t="s">
        <v>854</v>
      </c>
      <c r="D547" s="231" t="s">
        <v>854</v>
      </c>
      <c r="E547" s="227"/>
      <c r="F547" s="216" t="str">
        <f t="shared" si="28"/>
        <v/>
      </c>
      <c r="G547" s="216" t="str">
        <f t="shared" si="29"/>
        <v/>
      </c>
    </row>
    <row r="548" spans="1:7" s="217" customFormat="1" x14ac:dyDescent="0.25">
      <c r="A548" s="235" t="s">
        <v>1856</v>
      </c>
      <c r="B548" s="226" t="s">
        <v>606</v>
      </c>
      <c r="C548" s="230" t="s">
        <v>854</v>
      </c>
      <c r="D548" s="231" t="s">
        <v>854</v>
      </c>
      <c r="E548" s="227"/>
      <c r="F548" s="216" t="str">
        <f t="shared" si="28"/>
        <v/>
      </c>
      <c r="G548" s="216" t="str">
        <f t="shared" si="29"/>
        <v/>
      </c>
    </row>
    <row r="549" spans="1:7" s="217" customFormat="1" x14ac:dyDescent="0.25">
      <c r="A549" s="235" t="s">
        <v>1857</v>
      </c>
      <c r="B549" s="226" t="s">
        <v>606</v>
      </c>
      <c r="C549" s="230" t="s">
        <v>854</v>
      </c>
      <c r="D549" s="231" t="s">
        <v>854</v>
      </c>
      <c r="E549" s="227"/>
      <c r="F549" s="216" t="str">
        <f t="shared" si="28"/>
        <v/>
      </c>
      <c r="G549" s="216" t="str">
        <f t="shared" si="29"/>
        <v/>
      </c>
    </row>
    <row r="550" spans="1:7" s="217" customFormat="1" x14ac:dyDescent="0.25">
      <c r="A550" s="235" t="s">
        <v>1858</v>
      </c>
      <c r="B550" s="226" t="s">
        <v>606</v>
      </c>
      <c r="C550" s="230" t="s">
        <v>854</v>
      </c>
      <c r="D550" s="231" t="s">
        <v>854</v>
      </c>
      <c r="E550" s="227"/>
      <c r="F550" s="216" t="str">
        <f t="shared" si="28"/>
        <v/>
      </c>
      <c r="G550" s="216" t="str">
        <f t="shared" si="29"/>
        <v/>
      </c>
    </row>
    <row r="551" spans="1:7" s="217" customFormat="1" x14ac:dyDescent="0.25">
      <c r="A551" s="235" t="s">
        <v>1859</v>
      </c>
      <c r="B551" s="226" t="s">
        <v>606</v>
      </c>
      <c r="C551" s="230" t="s">
        <v>854</v>
      </c>
      <c r="D551" s="231" t="s">
        <v>854</v>
      </c>
      <c r="E551" s="227"/>
      <c r="F551" s="216" t="str">
        <f t="shared" si="28"/>
        <v/>
      </c>
      <c r="G551" s="216" t="str">
        <f t="shared" si="29"/>
        <v/>
      </c>
    </row>
    <row r="552" spans="1:7" s="217" customFormat="1" x14ac:dyDescent="0.25">
      <c r="A552" s="235" t="s">
        <v>1860</v>
      </c>
      <c r="B552" s="226" t="s">
        <v>606</v>
      </c>
      <c r="C552" s="230" t="s">
        <v>854</v>
      </c>
      <c r="D552" s="231" t="s">
        <v>854</v>
      </c>
      <c r="E552" s="227"/>
      <c r="F552" s="216" t="str">
        <f t="shared" si="28"/>
        <v/>
      </c>
      <c r="G552" s="216" t="str">
        <f t="shared" si="29"/>
        <v/>
      </c>
    </row>
    <row r="553" spans="1:7" s="217" customFormat="1" x14ac:dyDescent="0.25">
      <c r="A553" s="235" t="s">
        <v>1861</v>
      </c>
      <c r="B553" s="226" t="s">
        <v>606</v>
      </c>
      <c r="C553" s="230" t="s">
        <v>854</v>
      </c>
      <c r="D553" s="231" t="s">
        <v>854</v>
      </c>
      <c r="E553" s="227"/>
      <c r="F553" s="216" t="str">
        <f t="shared" si="28"/>
        <v/>
      </c>
      <c r="G553" s="216" t="str">
        <f t="shared" si="29"/>
        <v/>
      </c>
    </row>
    <row r="554" spans="1:7" s="217" customFormat="1" x14ac:dyDescent="0.25">
      <c r="A554" s="235" t="s">
        <v>1862</v>
      </c>
      <c r="B554" s="226" t="s">
        <v>1589</v>
      </c>
      <c r="C554" s="230" t="s">
        <v>854</v>
      </c>
      <c r="D554" s="231" t="s">
        <v>854</v>
      </c>
      <c r="E554" s="227"/>
      <c r="F554" s="216" t="str">
        <f t="shared" si="28"/>
        <v/>
      </c>
      <c r="G554" s="216" t="str">
        <f t="shared" si="29"/>
        <v/>
      </c>
    </row>
    <row r="555" spans="1:7" s="217" customFormat="1" x14ac:dyDescent="0.25">
      <c r="A555" s="235" t="s">
        <v>1863</v>
      </c>
      <c r="B555" s="226" t="s">
        <v>146</v>
      </c>
      <c r="C555" s="230">
        <f>SUM(C537:C554)</f>
        <v>0</v>
      </c>
      <c r="D555" s="231">
        <f>SUM(D537:D554)</f>
        <v>0</v>
      </c>
      <c r="E555" s="227"/>
      <c r="F555" s="221">
        <f>SUM(F537:F554)</f>
        <v>0</v>
      </c>
      <c r="G555" s="221">
        <f>SUM(G537:G554)</f>
        <v>0</v>
      </c>
    </row>
    <row r="556" spans="1:7" s="217" customFormat="1" x14ac:dyDescent="0.25">
      <c r="A556" s="235" t="s">
        <v>1864</v>
      </c>
      <c r="B556" s="226"/>
      <c r="C556" s="224"/>
      <c r="D556" s="224"/>
      <c r="E556" s="227"/>
      <c r="F556" s="227"/>
      <c r="G556" s="227"/>
    </row>
    <row r="557" spans="1:7" s="217" customFormat="1" x14ac:dyDescent="0.25">
      <c r="A557" s="235" t="s">
        <v>1865</v>
      </c>
      <c r="B557" s="226"/>
      <c r="C557" s="224"/>
      <c r="D557" s="224"/>
      <c r="E557" s="227"/>
      <c r="F557" s="227"/>
      <c r="G557" s="227"/>
    </row>
    <row r="558" spans="1:7" s="217" customFormat="1" x14ac:dyDescent="0.25">
      <c r="A558" s="235" t="s">
        <v>1866</v>
      </c>
      <c r="B558" s="226"/>
      <c r="C558" s="224"/>
      <c r="D558" s="224"/>
      <c r="E558" s="227"/>
      <c r="F558" s="227"/>
      <c r="G558" s="227"/>
    </row>
    <row r="559" spans="1:7" s="201" customFormat="1" x14ac:dyDescent="0.25">
      <c r="A559" s="178"/>
      <c r="B559" s="178" t="s">
        <v>2079</v>
      </c>
      <c r="C559" s="144" t="s">
        <v>112</v>
      </c>
      <c r="D559" s="144" t="s">
        <v>1175</v>
      </c>
      <c r="E559" s="144"/>
      <c r="F559" s="144" t="s">
        <v>514</v>
      </c>
      <c r="G559" s="144" t="s">
        <v>1504</v>
      </c>
    </row>
    <row r="560" spans="1:7" s="201" customFormat="1" x14ac:dyDescent="0.25">
      <c r="A560" s="235" t="s">
        <v>1868</v>
      </c>
      <c r="B560" s="213" t="s">
        <v>1164</v>
      </c>
      <c r="C560" s="230" t="s">
        <v>854</v>
      </c>
      <c r="D560" s="231" t="s">
        <v>854</v>
      </c>
      <c r="E560" s="214"/>
      <c r="F560" s="216" t="str">
        <f>IF($C$570=0,"",IF(C560="[for completion]","",IF(C560="","",C560/$C$570)))</f>
        <v/>
      </c>
      <c r="G560" s="216" t="str">
        <f>IF($D$570=0,"",IF(D560="[for completion]","",IF(D560="","",D560/$D$570)))</f>
        <v/>
      </c>
    </row>
    <row r="561" spans="1:7" s="201" customFormat="1" x14ac:dyDescent="0.25">
      <c r="A561" s="235" t="s">
        <v>1869</v>
      </c>
      <c r="B561" s="213" t="s">
        <v>1165</v>
      </c>
      <c r="C561" s="230" t="s">
        <v>854</v>
      </c>
      <c r="D561" s="231" t="s">
        <v>854</v>
      </c>
      <c r="E561" s="214"/>
      <c r="F561" s="216" t="str">
        <f t="shared" ref="F561:F569" si="30">IF($C$570=0,"",IF(C561="[for completion]","",IF(C561="","",C561/$C$570)))</f>
        <v/>
      </c>
      <c r="G561" s="216" t="str">
        <f t="shared" ref="G561:G569" si="31">IF($D$570=0,"",IF(D561="[for completion]","",IF(D561="","",D561/$D$570)))</f>
        <v/>
      </c>
    </row>
    <row r="562" spans="1:7" s="201" customFormat="1" x14ac:dyDescent="0.25">
      <c r="A562" s="235" t="s">
        <v>1870</v>
      </c>
      <c r="B562" s="213" t="s">
        <v>1166</v>
      </c>
      <c r="C562" s="230" t="s">
        <v>854</v>
      </c>
      <c r="D562" s="231" t="s">
        <v>854</v>
      </c>
      <c r="E562" s="214"/>
      <c r="F562" s="216" t="str">
        <f t="shared" si="30"/>
        <v/>
      </c>
      <c r="G562" s="216" t="str">
        <f t="shared" si="31"/>
        <v/>
      </c>
    </row>
    <row r="563" spans="1:7" s="201" customFormat="1" x14ac:dyDescent="0.25">
      <c r="A563" s="235" t="s">
        <v>1871</v>
      </c>
      <c r="B563" s="213" t="s">
        <v>1167</v>
      </c>
      <c r="C563" s="230" t="s">
        <v>854</v>
      </c>
      <c r="D563" s="231" t="s">
        <v>854</v>
      </c>
      <c r="E563" s="214"/>
      <c r="F563" s="216" t="str">
        <f t="shared" si="30"/>
        <v/>
      </c>
      <c r="G563" s="216" t="str">
        <f t="shared" si="31"/>
        <v/>
      </c>
    </row>
    <row r="564" spans="1:7" s="201" customFormat="1" x14ac:dyDescent="0.25">
      <c r="A564" s="235" t="s">
        <v>1872</v>
      </c>
      <c r="B564" s="213" t="s">
        <v>1168</v>
      </c>
      <c r="C564" s="230" t="s">
        <v>854</v>
      </c>
      <c r="D564" s="231" t="s">
        <v>854</v>
      </c>
      <c r="E564" s="214"/>
      <c r="F564" s="216" t="str">
        <f t="shared" si="30"/>
        <v/>
      </c>
      <c r="G564" s="216" t="str">
        <f t="shared" si="31"/>
        <v/>
      </c>
    </row>
    <row r="565" spans="1:7" s="201" customFormat="1" x14ac:dyDescent="0.25">
      <c r="A565" s="235" t="s">
        <v>1873</v>
      </c>
      <c r="B565" s="213" t="s">
        <v>1169</v>
      </c>
      <c r="C565" s="230" t="s">
        <v>854</v>
      </c>
      <c r="D565" s="231" t="s">
        <v>854</v>
      </c>
      <c r="E565" s="214"/>
      <c r="F565" s="216" t="str">
        <f t="shared" si="30"/>
        <v/>
      </c>
      <c r="G565" s="216" t="str">
        <f t="shared" si="31"/>
        <v/>
      </c>
    </row>
    <row r="566" spans="1:7" s="201" customFormat="1" x14ac:dyDescent="0.25">
      <c r="A566" s="235" t="s">
        <v>1874</v>
      </c>
      <c r="B566" s="213" t="s">
        <v>1170</v>
      </c>
      <c r="C566" s="230" t="s">
        <v>854</v>
      </c>
      <c r="D566" s="231" t="s">
        <v>854</v>
      </c>
      <c r="E566" s="214"/>
      <c r="F566" s="216" t="str">
        <f t="shared" si="30"/>
        <v/>
      </c>
      <c r="G566" s="216" t="str">
        <f t="shared" si="31"/>
        <v/>
      </c>
    </row>
    <row r="567" spans="1:7" s="201" customFormat="1" x14ac:dyDescent="0.25">
      <c r="A567" s="235" t="s">
        <v>1875</v>
      </c>
      <c r="B567" s="213" t="s">
        <v>1171</v>
      </c>
      <c r="C567" s="230" t="s">
        <v>854</v>
      </c>
      <c r="D567" s="231" t="s">
        <v>854</v>
      </c>
      <c r="E567" s="214"/>
      <c r="F567" s="216" t="str">
        <f t="shared" si="30"/>
        <v/>
      </c>
      <c r="G567" s="216" t="str">
        <f t="shared" si="31"/>
        <v/>
      </c>
    </row>
    <row r="568" spans="1:7" s="201" customFormat="1" x14ac:dyDescent="0.25">
      <c r="A568" s="235" t="s">
        <v>1876</v>
      </c>
      <c r="B568" s="213" t="s">
        <v>1172</v>
      </c>
      <c r="C568" s="230" t="s">
        <v>854</v>
      </c>
      <c r="D568" s="231" t="s">
        <v>854</v>
      </c>
      <c r="E568" s="214"/>
      <c r="F568" s="216" t="str">
        <f t="shared" si="30"/>
        <v/>
      </c>
      <c r="G568" s="216" t="str">
        <f t="shared" si="31"/>
        <v/>
      </c>
    </row>
    <row r="569" spans="1:7" s="201" customFormat="1" x14ac:dyDescent="0.25">
      <c r="A569" s="235" t="s">
        <v>1877</v>
      </c>
      <c r="B569" s="224" t="s">
        <v>1589</v>
      </c>
      <c r="C569" s="230" t="s">
        <v>854</v>
      </c>
      <c r="D569" s="231" t="s">
        <v>854</v>
      </c>
      <c r="E569" s="214"/>
      <c r="F569" s="216" t="str">
        <f t="shared" si="30"/>
        <v/>
      </c>
      <c r="G569" s="216" t="str">
        <f t="shared" si="31"/>
        <v/>
      </c>
    </row>
    <row r="570" spans="1:7" s="217" customFormat="1" x14ac:dyDescent="0.25">
      <c r="A570" s="235" t="s">
        <v>1878</v>
      </c>
      <c r="B570" s="213" t="s">
        <v>146</v>
      </c>
      <c r="C570" s="230">
        <f>SUM(C560:C568)</f>
        <v>0</v>
      </c>
      <c r="D570" s="231">
        <f>SUM(D560:D568)</f>
        <v>0</v>
      </c>
      <c r="E570" s="227"/>
      <c r="F570" s="221">
        <f>SUM(F560:F569)</f>
        <v>0</v>
      </c>
      <c r="G570" s="221">
        <f>SUM(G560:G569)</f>
        <v>0</v>
      </c>
    </row>
    <row r="571" spans="1:7" x14ac:dyDescent="0.25">
      <c r="A571" s="235" t="s">
        <v>1879</v>
      </c>
    </row>
    <row r="572" spans="1:7" x14ac:dyDescent="0.25">
      <c r="A572" s="178"/>
      <c r="B572" s="178" t="s">
        <v>2080</v>
      </c>
      <c r="C572" s="144" t="s">
        <v>112</v>
      </c>
      <c r="D572" s="144" t="s">
        <v>1173</v>
      </c>
      <c r="E572" s="144"/>
      <c r="F572" s="144" t="s">
        <v>513</v>
      </c>
      <c r="G572" s="144" t="s">
        <v>1504</v>
      </c>
    </row>
    <row r="573" spans="1:7" x14ac:dyDescent="0.25">
      <c r="A573" s="235" t="s">
        <v>1880</v>
      </c>
      <c r="B573" s="226" t="s">
        <v>1976</v>
      </c>
      <c r="C573" s="230" t="s">
        <v>854</v>
      </c>
      <c r="D573" s="231" t="s">
        <v>854</v>
      </c>
      <c r="E573" s="227"/>
      <c r="F573" s="216" t="str">
        <f>IF($C$577=0,"",IF(C573="[for completion]","",IF(C573="","",C573/$C$577)))</f>
        <v/>
      </c>
      <c r="G573" s="216" t="str">
        <f>IF($D$577=0,"",IF(D573="[for completion]","",IF(D573="","",D573/$D$577)))</f>
        <v/>
      </c>
    </row>
    <row r="574" spans="1:7" x14ac:dyDescent="0.25">
      <c r="A574" s="235" t="s">
        <v>1881</v>
      </c>
      <c r="B574" s="222" t="s">
        <v>1978</v>
      </c>
      <c r="C574" s="230" t="s">
        <v>854</v>
      </c>
      <c r="D574" s="231" t="s">
        <v>854</v>
      </c>
      <c r="E574" s="227"/>
      <c r="F574" s="216" t="str">
        <f t="shared" ref="F574:F576" si="32">IF($C$577=0,"",IF(C574="[for completion]","",IF(C574="","",C574/$C$577)))</f>
        <v/>
      </c>
      <c r="G574" s="216" t="str">
        <f t="shared" ref="G574:G576" si="33">IF($D$577=0,"",IF(D574="[for completion]","",IF(D574="","",D574/$D$577)))</f>
        <v/>
      </c>
    </row>
    <row r="575" spans="1:7" x14ac:dyDescent="0.25">
      <c r="A575" s="235" t="s">
        <v>1882</v>
      </c>
      <c r="B575" s="226" t="s">
        <v>1174</v>
      </c>
      <c r="C575" s="230" t="s">
        <v>854</v>
      </c>
      <c r="D575" s="231" t="s">
        <v>854</v>
      </c>
      <c r="E575" s="227"/>
      <c r="F575" s="216" t="str">
        <f t="shared" si="32"/>
        <v/>
      </c>
      <c r="G575" s="216" t="str">
        <f t="shared" si="33"/>
        <v/>
      </c>
    </row>
    <row r="576" spans="1:7" x14ac:dyDescent="0.25">
      <c r="A576" s="235" t="s">
        <v>1883</v>
      </c>
      <c r="B576" s="224" t="s">
        <v>1589</v>
      </c>
      <c r="C576" s="230" t="s">
        <v>854</v>
      </c>
      <c r="D576" s="231" t="s">
        <v>854</v>
      </c>
      <c r="E576" s="227"/>
      <c r="F576" s="216" t="str">
        <f t="shared" si="32"/>
        <v/>
      </c>
      <c r="G576" s="216" t="str">
        <f t="shared" si="33"/>
        <v/>
      </c>
    </row>
    <row r="577" spans="1:7" x14ac:dyDescent="0.25">
      <c r="A577" s="235" t="s">
        <v>1884</v>
      </c>
      <c r="B577" s="226" t="s">
        <v>146</v>
      </c>
      <c r="C577" s="230">
        <f>SUM(C573:C576)</f>
        <v>0</v>
      </c>
      <c r="D577" s="231">
        <f>SUM(D573:D576)</f>
        <v>0</v>
      </c>
      <c r="E577" s="227"/>
      <c r="F577" s="221">
        <f>SUM(F573:F576)</f>
        <v>0</v>
      </c>
      <c r="G577" s="221">
        <f>SUM(G573:G576)</f>
        <v>0</v>
      </c>
    </row>
    <row r="578" spans="1:7" x14ac:dyDescent="0.25">
      <c r="A578" s="224"/>
      <c r="B578" s="224"/>
      <c r="C578" s="224"/>
      <c r="D578" s="224"/>
      <c r="E578" s="224"/>
      <c r="F578" s="224"/>
      <c r="G578" s="223"/>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5C601-E663-4DFE-BAAE-1F5734D2A6B4}">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style="217" customWidth="1"/>
    <col min="2" max="2" width="89.85546875" style="224" bestFit="1" customWidth="1"/>
    <col min="3" max="3" width="134.7109375" style="217" customWidth="1"/>
    <col min="4" max="16384" width="11.42578125" style="217"/>
  </cols>
  <sheetData>
    <row r="1" spans="1:3" ht="31.5" x14ac:dyDescent="0.25">
      <c r="A1" s="511" t="s">
        <v>814</v>
      </c>
      <c r="B1" s="511"/>
      <c r="C1" s="510" t="s">
        <v>1565</v>
      </c>
    </row>
    <row r="2" spans="1:3" x14ac:dyDescent="0.25">
      <c r="B2" s="223"/>
      <c r="C2" s="223"/>
    </row>
    <row r="3" spans="1:3" x14ac:dyDescent="0.25">
      <c r="A3" s="518" t="s">
        <v>815</v>
      </c>
      <c r="B3" s="517"/>
      <c r="C3" s="223"/>
    </row>
    <row r="4" spans="1:3" x14ac:dyDescent="0.25">
      <c r="C4" s="223"/>
    </row>
    <row r="5" spans="1:3" ht="37.5" x14ac:dyDescent="0.25">
      <c r="A5" s="499" t="s">
        <v>80</v>
      </c>
      <c r="B5" s="499" t="s">
        <v>816</v>
      </c>
      <c r="C5" s="515" t="s">
        <v>1085</v>
      </c>
    </row>
    <row r="6" spans="1:3" ht="30" x14ac:dyDescent="0.25">
      <c r="A6" s="473" t="s">
        <v>817</v>
      </c>
      <c r="B6" s="225" t="s">
        <v>818</v>
      </c>
      <c r="C6" s="224" t="s">
        <v>2351</v>
      </c>
    </row>
    <row r="7" spans="1:3" ht="60" x14ac:dyDescent="0.25">
      <c r="A7" s="473" t="s">
        <v>819</v>
      </c>
      <c r="B7" s="225" t="s">
        <v>820</v>
      </c>
      <c r="C7" s="224" t="s">
        <v>2352</v>
      </c>
    </row>
    <row r="8" spans="1:3" x14ac:dyDescent="0.25">
      <c r="A8" s="473" t="s">
        <v>821</v>
      </c>
      <c r="B8" s="225" t="s">
        <v>822</v>
      </c>
      <c r="C8" s="224" t="s">
        <v>2353</v>
      </c>
    </row>
    <row r="9" spans="1:3" ht="30" x14ac:dyDescent="0.25">
      <c r="A9" s="473" t="s">
        <v>823</v>
      </c>
      <c r="B9" s="225" t="s">
        <v>824</v>
      </c>
      <c r="C9" s="224" t="s">
        <v>2354</v>
      </c>
    </row>
    <row r="10" spans="1:3" ht="44.25" customHeight="1" x14ac:dyDescent="0.25">
      <c r="A10" s="473" t="s">
        <v>825</v>
      </c>
      <c r="B10" s="225" t="s">
        <v>1039</v>
      </c>
      <c r="C10" s="224" t="s">
        <v>2355</v>
      </c>
    </row>
    <row r="11" spans="1:3" ht="54.75" customHeight="1" x14ac:dyDescent="0.25">
      <c r="A11" s="473" t="s">
        <v>826</v>
      </c>
      <c r="B11" s="225" t="s">
        <v>827</v>
      </c>
      <c r="C11" s="224" t="s">
        <v>2356</v>
      </c>
    </row>
    <row r="12" spans="1:3" ht="180" x14ac:dyDescent="0.25">
      <c r="A12" s="473" t="s">
        <v>828</v>
      </c>
      <c r="B12" s="225" t="s">
        <v>829</v>
      </c>
      <c r="C12" s="516" t="s">
        <v>2357</v>
      </c>
    </row>
    <row r="13" spans="1:3" ht="66" x14ac:dyDescent="0.25">
      <c r="A13" s="473" t="s">
        <v>830</v>
      </c>
      <c r="B13" s="225" t="s">
        <v>831</v>
      </c>
      <c r="C13" s="224" t="s">
        <v>2358</v>
      </c>
    </row>
    <row r="14" spans="1:3" ht="77.25" customHeight="1" x14ac:dyDescent="0.25">
      <c r="A14" s="473" t="s">
        <v>832</v>
      </c>
      <c r="B14" s="225" t="s">
        <v>833</v>
      </c>
      <c r="C14" s="521" t="s">
        <v>2359</v>
      </c>
    </row>
    <row r="15" spans="1:3" x14ac:dyDescent="0.25">
      <c r="A15" s="473" t="s">
        <v>834</v>
      </c>
      <c r="B15" s="225" t="s">
        <v>835</v>
      </c>
      <c r="C15" s="235" t="s">
        <v>2360</v>
      </c>
    </row>
    <row r="16" spans="1:3" ht="30" x14ac:dyDescent="0.25">
      <c r="A16" s="473" t="s">
        <v>836</v>
      </c>
      <c r="B16" s="513" t="s">
        <v>837</v>
      </c>
      <c r="C16" s="235" t="s">
        <v>2361</v>
      </c>
    </row>
    <row r="17" spans="1:3" ht="30" customHeight="1" x14ac:dyDescent="0.25">
      <c r="A17" s="473" t="s">
        <v>838</v>
      </c>
      <c r="B17" s="513" t="s">
        <v>839</v>
      </c>
      <c r="C17" s="235" t="s">
        <v>2362</v>
      </c>
    </row>
    <row r="18" spans="1:3" x14ac:dyDescent="0.25">
      <c r="A18" s="473" t="s">
        <v>840</v>
      </c>
      <c r="B18" s="513" t="s">
        <v>841</v>
      </c>
      <c r="C18" s="235" t="s">
        <v>2363</v>
      </c>
    </row>
    <row r="19" spans="1:3" x14ac:dyDescent="0.25">
      <c r="A19" s="473" t="s">
        <v>1979</v>
      </c>
      <c r="B19" s="225" t="s">
        <v>2042</v>
      </c>
      <c r="C19" s="522" t="s">
        <v>2396</v>
      </c>
    </row>
    <row r="20" spans="1:3" x14ac:dyDescent="0.25">
      <c r="A20" s="473" t="s">
        <v>1980</v>
      </c>
      <c r="B20" s="225" t="s">
        <v>2043</v>
      </c>
      <c r="C20" s="235"/>
    </row>
    <row r="21" spans="1:3" x14ac:dyDescent="0.25">
      <c r="A21" s="473" t="s">
        <v>1981</v>
      </c>
      <c r="B21" s="225" t="s">
        <v>2041</v>
      </c>
      <c r="C21" s="235" t="s">
        <v>82</v>
      </c>
    </row>
    <row r="22" spans="1:3" x14ac:dyDescent="0.25">
      <c r="A22" s="473" t="s">
        <v>1982</v>
      </c>
      <c r="B22" s="217"/>
      <c r="C22" s="106"/>
    </row>
    <row r="23" spans="1:3" outlineLevel="1" x14ac:dyDescent="0.25">
      <c r="A23" s="473" t="s">
        <v>842</v>
      </c>
      <c r="B23" s="490" t="s">
        <v>843</v>
      </c>
      <c r="C23" s="235"/>
    </row>
    <row r="24" spans="1:3" outlineLevel="1" x14ac:dyDescent="0.25">
      <c r="A24" s="473" t="s">
        <v>844</v>
      </c>
      <c r="B24" s="488"/>
      <c r="C24" s="235"/>
    </row>
    <row r="25" spans="1:3" outlineLevel="1" x14ac:dyDescent="0.25">
      <c r="A25" s="473" t="s">
        <v>845</v>
      </c>
      <c r="B25" s="488"/>
      <c r="C25" s="224"/>
    </row>
    <row r="26" spans="1:3" outlineLevel="1" x14ac:dyDescent="0.25">
      <c r="A26" s="473" t="s">
        <v>846</v>
      </c>
      <c r="B26" s="488"/>
      <c r="C26" s="224"/>
    </row>
    <row r="27" spans="1:3" outlineLevel="1" x14ac:dyDescent="0.25">
      <c r="A27" s="473" t="s">
        <v>847</v>
      </c>
      <c r="B27" s="488"/>
      <c r="C27" s="224"/>
    </row>
    <row r="28" spans="1:3" ht="18.75" outlineLevel="1" x14ac:dyDescent="0.25">
      <c r="A28" s="499"/>
      <c r="B28" s="499" t="s">
        <v>2044</v>
      </c>
      <c r="C28" s="515" t="s">
        <v>1085</v>
      </c>
    </row>
    <row r="29" spans="1:3" outlineLevel="1" x14ac:dyDescent="0.25">
      <c r="A29" s="473" t="s">
        <v>849</v>
      </c>
      <c r="B29" s="225" t="s">
        <v>2042</v>
      </c>
      <c r="C29" s="522" t="s">
        <v>2396</v>
      </c>
    </row>
    <row r="30" spans="1:3" outlineLevel="1" x14ac:dyDescent="0.25">
      <c r="A30" s="473" t="s">
        <v>852</v>
      </c>
      <c r="B30" s="225" t="s">
        <v>2043</v>
      </c>
      <c r="C30" s="235" t="s">
        <v>854</v>
      </c>
    </row>
    <row r="31" spans="1:3" outlineLevel="1" x14ac:dyDescent="0.25">
      <c r="A31" s="473" t="s">
        <v>855</v>
      </c>
      <c r="B31" s="225" t="s">
        <v>2041</v>
      </c>
      <c r="C31" s="235" t="s">
        <v>2128</v>
      </c>
    </row>
    <row r="32" spans="1:3" outlineLevel="1" x14ac:dyDescent="0.25">
      <c r="A32" s="473" t="s">
        <v>858</v>
      </c>
      <c r="B32" s="488"/>
      <c r="C32" s="235"/>
    </row>
    <row r="33" spans="1:3" outlineLevel="1" x14ac:dyDescent="0.25">
      <c r="A33" s="473" t="s">
        <v>859</v>
      </c>
      <c r="B33" s="488"/>
      <c r="C33" s="235"/>
    </row>
    <row r="34" spans="1:3" outlineLevel="1" x14ac:dyDescent="0.25">
      <c r="A34" s="473" t="s">
        <v>1071</v>
      </c>
      <c r="B34" s="488"/>
      <c r="C34" s="224"/>
    </row>
    <row r="35" spans="1:3" outlineLevel="1" x14ac:dyDescent="0.25">
      <c r="A35" s="473" t="s">
        <v>2055</v>
      </c>
      <c r="B35" s="488"/>
      <c r="C35" s="224"/>
    </row>
    <row r="36" spans="1:3" outlineLevel="1" x14ac:dyDescent="0.25">
      <c r="A36" s="473" t="s">
        <v>2056</v>
      </c>
      <c r="B36" s="488"/>
      <c r="C36" s="224"/>
    </row>
    <row r="37" spans="1:3" outlineLevel="1" x14ac:dyDescent="0.25">
      <c r="A37" s="473" t="s">
        <v>2057</v>
      </c>
      <c r="B37" s="488"/>
      <c r="C37" s="224"/>
    </row>
    <row r="38" spans="1:3" outlineLevel="1" x14ac:dyDescent="0.25">
      <c r="A38" s="473" t="s">
        <v>2058</v>
      </c>
      <c r="B38" s="488"/>
      <c r="C38" s="224"/>
    </row>
    <row r="39" spans="1:3" outlineLevel="1" x14ac:dyDescent="0.25">
      <c r="A39" s="473" t="s">
        <v>2059</v>
      </c>
      <c r="B39" s="488"/>
      <c r="C39" s="224"/>
    </row>
    <row r="40" spans="1:3" outlineLevel="1" x14ac:dyDescent="0.25">
      <c r="A40" s="473" t="s">
        <v>2060</v>
      </c>
      <c r="B40" s="488"/>
      <c r="C40" s="224"/>
    </row>
    <row r="41" spans="1:3" outlineLevel="1" x14ac:dyDescent="0.25">
      <c r="A41" s="473" t="s">
        <v>2061</v>
      </c>
      <c r="B41" s="488"/>
      <c r="C41" s="224"/>
    </row>
    <row r="42" spans="1:3" outlineLevel="1" x14ac:dyDescent="0.25">
      <c r="A42" s="473" t="s">
        <v>2062</v>
      </c>
      <c r="B42" s="488"/>
      <c r="C42" s="224"/>
    </row>
    <row r="43" spans="1:3" outlineLevel="1" x14ac:dyDescent="0.25">
      <c r="A43" s="473" t="s">
        <v>2063</v>
      </c>
      <c r="B43" s="488"/>
      <c r="C43" s="224"/>
    </row>
    <row r="44" spans="1:3" ht="18.75" x14ac:dyDescent="0.25">
      <c r="A44" s="499"/>
      <c r="B44" s="499" t="s">
        <v>2045</v>
      </c>
      <c r="C44" s="515" t="s">
        <v>848</v>
      </c>
    </row>
    <row r="45" spans="1:3" x14ac:dyDescent="0.25">
      <c r="A45" s="473" t="s">
        <v>860</v>
      </c>
      <c r="B45" s="513" t="s">
        <v>850</v>
      </c>
      <c r="C45" s="224" t="s">
        <v>851</v>
      </c>
    </row>
    <row r="46" spans="1:3" x14ac:dyDescent="0.25">
      <c r="A46" s="473" t="s">
        <v>2047</v>
      </c>
      <c r="B46" s="513" t="s">
        <v>853</v>
      </c>
      <c r="C46" s="224" t="s">
        <v>854</v>
      </c>
    </row>
    <row r="47" spans="1:3" x14ac:dyDescent="0.25">
      <c r="A47" s="473" t="s">
        <v>2048</v>
      </c>
      <c r="B47" s="513" t="s">
        <v>856</v>
      </c>
      <c r="C47" s="224" t="s">
        <v>857</v>
      </c>
    </row>
    <row r="48" spans="1:3" outlineLevel="1" x14ac:dyDescent="0.25">
      <c r="A48" s="473" t="s">
        <v>861</v>
      </c>
      <c r="B48" s="226"/>
      <c r="C48" s="224"/>
    </row>
    <row r="49" spans="1:3" outlineLevel="1" x14ac:dyDescent="0.25">
      <c r="A49" s="473" t="s">
        <v>862</v>
      </c>
      <c r="B49" s="226"/>
      <c r="C49" s="224"/>
    </row>
    <row r="50" spans="1:3" outlineLevel="1" x14ac:dyDescent="0.25">
      <c r="A50" s="473" t="s">
        <v>863</v>
      </c>
      <c r="B50" s="513"/>
      <c r="C50" s="224"/>
    </row>
    <row r="51" spans="1:3" ht="18.75" x14ac:dyDescent="0.25">
      <c r="A51" s="499"/>
      <c r="B51" s="499" t="s">
        <v>2046</v>
      </c>
      <c r="C51" s="515" t="s">
        <v>1085</v>
      </c>
    </row>
    <row r="52" spans="1:3" ht="75" x14ac:dyDescent="0.25">
      <c r="A52" s="473" t="s">
        <v>2049</v>
      </c>
      <c r="B52" s="225" t="s">
        <v>2364</v>
      </c>
      <c r="C52" s="224" t="s">
        <v>2365</v>
      </c>
    </row>
    <row r="53" spans="1:3" ht="30" x14ac:dyDescent="0.25">
      <c r="A53" s="473" t="s">
        <v>2050</v>
      </c>
      <c r="B53" s="225" t="s">
        <v>2366</v>
      </c>
      <c r="C53" s="224" t="s">
        <v>2367</v>
      </c>
    </row>
    <row r="54" spans="1:3" x14ac:dyDescent="0.25">
      <c r="A54" s="473" t="s">
        <v>2051</v>
      </c>
      <c r="B54" s="225" t="s">
        <v>2368</v>
      </c>
      <c r="C54" s="224" t="s">
        <v>2369</v>
      </c>
    </row>
    <row r="55" spans="1:3" ht="30" x14ac:dyDescent="0.25">
      <c r="A55" s="473" t="s">
        <v>2052</v>
      </c>
      <c r="B55" s="225" t="s">
        <v>2370</v>
      </c>
      <c r="C55" s="224" t="s">
        <v>2371</v>
      </c>
    </row>
    <row r="56" spans="1:3" x14ac:dyDescent="0.25">
      <c r="A56" s="473" t="s">
        <v>2053</v>
      </c>
      <c r="B56" s="225" t="s">
        <v>2149</v>
      </c>
      <c r="C56" s="224" t="s">
        <v>2372</v>
      </c>
    </row>
    <row r="57" spans="1:3" x14ac:dyDescent="0.25">
      <c r="A57" s="473" t="s">
        <v>2054</v>
      </c>
      <c r="B57" s="226"/>
    </row>
    <row r="58" spans="1:3" x14ac:dyDescent="0.25">
      <c r="B58" s="226"/>
    </row>
    <row r="59" spans="1:3" ht="45" x14ac:dyDescent="0.25">
      <c r="A59" s="224" t="s">
        <v>113</v>
      </c>
      <c r="B59" s="513" t="s">
        <v>2373</v>
      </c>
      <c r="C59" s="224" t="s">
        <v>2374</v>
      </c>
    </row>
    <row r="60" spans="1:3" ht="45" x14ac:dyDescent="0.25">
      <c r="A60" s="224" t="s">
        <v>141</v>
      </c>
      <c r="B60" s="513" t="s">
        <v>2375</v>
      </c>
      <c r="C60" s="224" t="s">
        <v>2376</v>
      </c>
    </row>
    <row r="61" spans="1:3" x14ac:dyDescent="0.25">
      <c r="B61" s="226"/>
    </row>
    <row r="62" spans="1:3" x14ac:dyDescent="0.25">
      <c r="B62" s="226"/>
    </row>
    <row r="63" spans="1:3" x14ac:dyDescent="0.25">
      <c r="B63" s="226"/>
    </row>
    <row r="64" spans="1:3" x14ac:dyDescent="0.25">
      <c r="B64" s="226"/>
    </row>
    <row r="65" spans="2:2" x14ac:dyDescent="0.25">
      <c r="B65" s="226"/>
    </row>
    <row r="66" spans="2:2" x14ac:dyDescent="0.25">
      <c r="B66" s="226"/>
    </row>
    <row r="67" spans="2:2" x14ac:dyDescent="0.25">
      <c r="B67" s="226"/>
    </row>
    <row r="68" spans="2:2" x14ac:dyDescent="0.25">
      <c r="B68" s="226"/>
    </row>
    <row r="69" spans="2:2" x14ac:dyDescent="0.25">
      <c r="B69" s="226"/>
    </row>
    <row r="70" spans="2:2" x14ac:dyDescent="0.25">
      <c r="B70" s="226"/>
    </row>
    <row r="71" spans="2:2" x14ac:dyDescent="0.25">
      <c r="B71" s="226"/>
    </row>
    <row r="72" spans="2:2" x14ac:dyDescent="0.25">
      <c r="B72" s="226"/>
    </row>
    <row r="73" spans="2:2" x14ac:dyDescent="0.25">
      <c r="B73" s="226"/>
    </row>
    <row r="74" spans="2:2" x14ac:dyDescent="0.25">
      <c r="B74" s="226"/>
    </row>
    <row r="75" spans="2:2" x14ac:dyDescent="0.25">
      <c r="B75" s="226"/>
    </row>
    <row r="76" spans="2:2" x14ac:dyDescent="0.25">
      <c r="B76" s="226"/>
    </row>
    <row r="77" spans="2:2" x14ac:dyDescent="0.25">
      <c r="B77" s="226"/>
    </row>
    <row r="78" spans="2:2" x14ac:dyDescent="0.25">
      <c r="B78" s="226"/>
    </row>
    <row r="79" spans="2:2" x14ac:dyDescent="0.25">
      <c r="B79" s="226"/>
    </row>
    <row r="80" spans="2:2" x14ac:dyDescent="0.25">
      <c r="B80" s="226"/>
    </row>
    <row r="81" spans="2:2" x14ac:dyDescent="0.25">
      <c r="B81" s="226"/>
    </row>
    <row r="82" spans="2:2" x14ac:dyDescent="0.25">
      <c r="B82" s="226"/>
    </row>
    <row r="83" spans="2:2" x14ac:dyDescent="0.25">
      <c r="B83" s="226"/>
    </row>
    <row r="84" spans="2:2" x14ac:dyDescent="0.25">
      <c r="B84" s="226"/>
    </row>
    <row r="85" spans="2:2" x14ac:dyDescent="0.25">
      <c r="B85" s="226"/>
    </row>
    <row r="86" spans="2:2" x14ac:dyDescent="0.25">
      <c r="B86" s="226"/>
    </row>
    <row r="87" spans="2:2" x14ac:dyDescent="0.25">
      <c r="B87" s="226"/>
    </row>
    <row r="88" spans="2:2" x14ac:dyDescent="0.25">
      <c r="B88" s="226"/>
    </row>
    <row r="89" spans="2:2" x14ac:dyDescent="0.25">
      <c r="B89" s="226"/>
    </row>
    <row r="90" spans="2:2" x14ac:dyDescent="0.25">
      <c r="B90" s="226"/>
    </row>
    <row r="91" spans="2:2" x14ac:dyDescent="0.25">
      <c r="B91" s="226"/>
    </row>
    <row r="92" spans="2:2" x14ac:dyDescent="0.25">
      <c r="B92" s="226"/>
    </row>
    <row r="93" spans="2:2" x14ac:dyDescent="0.25">
      <c r="B93" s="226"/>
    </row>
    <row r="94" spans="2:2" x14ac:dyDescent="0.25">
      <c r="B94" s="226"/>
    </row>
    <row r="95" spans="2:2" x14ac:dyDescent="0.25">
      <c r="B95" s="226"/>
    </row>
    <row r="96" spans="2:2" x14ac:dyDescent="0.25">
      <c r="B96" s="226"/>
    </row>
    <row r="97" spans="2:2" x14ac:dyDescent="0.25">
      <c r="B97" s="226"/>
    </row>
    <row r="98" spans="2:2" x14ac:dyDescent="0.25">
      <c r="B98" s="226"/>
    </row>
    <row r="99" spans="2:2" x14ac:dyDescent="0.25">
      <c r="B99" s="226"/>
    </row>
    <row r="100" spans="2:2" x14ac:dyDescent="0.25">
      <c r="B100" s="226"/>
    </row>
    <row r="101" spans="2:2" x14ac:dyDescent="0.25">
      <c r="B101" s="226"/>
    </row>
    <row r="102" spans="2:2" x14ac:dyDescent="0.25">
      <c r="B102" s="226"/>
    </row>
    <row r="103" spans="2:2" x14ac:dyDescent="0.25">
      <c r="B103" s="223"/>
    </row>
    <row r="104" spans="2:2" x14ac:dyDescent="0.25">
      <c r="B104" s="223"/>
    </row>
    <row r="105" spans="2:2" x14ac:dyDescent="0.25">
      <c r="B105" s="223"/>
    </row>
    <row r="106" spans="2:2" x14ac:dyDescent="0.25">
      <c r="B106" s="223"/>
    </row>
    <row r="107" spans="2:2" x14ac:dyDescent="0.25">
      <c r="B107" s="223"/>
    </row>
    <row r="108" spans="2:2" x14ac:dyDescent="0.25">
      <c r="B108" s="223"/>
    </row>
    <row r="109" spans="2:2" x14ac:dyDescent="0.25">
      <c r="B109" s="223"/>
    </row>
    <row r="110" spans="2:2" x14ac:dyDescent="0.25">
      <c r="B110" s="223"/>
    </row>
    <row r="111" spans="2:2" x14ac:dyDescent="0.25">
      <c r="B111" s="223"/>
    </row>
    <row r="112" spans="2:2" x14ac:dyDescent="0.25">
      <c r="B112" s="223"/>
    </row>
    <row r="113" spans="2:2" x14ac:dyDescent="0.25">
      <c r="B113" s="226"/>
    </row>
    <row r="114" spans="2:2" x14ac:dyDescent="0.25">
      <c r="B114" s="226"/>
    </row>
    <row r="115" spans="2:2" x14ac:dyDescent="0.25">
      <c r="B115" s="226"/>
    </row>
    <row r="116" spans="2:2" x14ac:dyDescent="0.25">
      <c r="B116" s="226"/>
    </row>
    <row r="117" spans="2:2" x14ac:dyDescent="0.25">
      <c r="B117" s="226"/>
    </row>
    <row r="118" spans="2:2" x14ac:dyDescent="0.25">
      <c r="B118" s="226"/>
    </row>
    <row r="119" spans="2:2" x14ac:dyDescent="0.25">
      <c r="B119" s="226"/>
    </row>
    <row r="120" spans="2:2" x14ac:dyDescent="0.25">
      <c r="B120" s="226"/>
    </row>
    <row r="121" spans="2:2" x14ac:dyDescent="0.25">
      <c r="B121" s="293"/>
    </row>
    <row r="122" spans="2:2" x14ac:dyDescent="0.25">
      <c r="B122" s="226"/>
    </row>
    <row r="123" spans="2:2" x14ac:dyDescent="0.25">
      <c r="B123" s="226"/>
    </row>
    <row r="124" spans="2:2" x14ac:dyDescent="0.25">
      <c r="B124" s="226"/>
    </row>
    <row r="125" spans="2:2" x14ac:dyDescent="0.25">
      <c r="B125" s="226"/>
    </row>
    <row r="126" spans="2:2" x14ac:dyDescent="0.25">
      <c r="B126" s="226"/>
    </row>
    <row r="127" spans="2:2" x14ac:dyDescent="0.25">
      <c r="B127" s="226"/>
    </row>
    <row r="128" spans="2:2" x14ac:dyDescent="0.25">
      <c r="B128" s="226"/>
    </row>
    <row r="129" spans="2:2" x14ac:dyDescent="0.25">
      <c r="B129" s="226"/>
    </row>
    <row r="130" spans="2:2" x14ac:dyDescent="0.25">
      <c r="B130" s="226"/>
    </row>
    <row r="131" spans="2:2" x14ac:dyDescent="0.25">
      <c r="B131" s="226"/>
    </row>
    <row r="132" spans="2:2" x14ac:dyDescent="0.25">
      <c r="B132" s="226"/>
    </row>
    <row r="133" spans="2:2" x14ac:dyDescent="0.25">
      <c r="B133" s="226"/>
    </row>
    <row r="134" spans="2:2" x14ac:dyDescent="0.25">
      <c r="B134" s="226"/>
    </row>
    <row r="135" spans="2:2" x14ac:dyDescent="0.25">
      <c r="B135" s="226"/>
    </row>
    <row r="136" spans="2:2" x14ac:dyDescent="0.25">
      <c r="B136" s="226"/>
    </row>
    <row r="137" spans="2:2" x14ac:dyDescent="0.25">
      <c r="B137" s="226"/>
    </row>
    <row r="138" spans="2:2" x14ac:dyDescent="0.25">
      <c r="B138" s="226"/>
    </row>
    <row r="140" spans="2:2" x14ac:dyDescent="0.25">
      <c r="B140" s="226"/>
    </row>
    <row r="141" spans="2:2" x14ac:dyDescent="0.25">
      <c r="B141" s="226"/>
    </row>
    <row r="142" spans="2:2" x14ac:dyDescent="0.25">
      <c r="B142" s="226"/>
    </row>
    <row r="147" spans="2:2" x14ac:dyDescent="0.25">
      <c r="B147" s="227"/>
    </row>
    <row r="148" spans="2:2" x14ac:dyDescent="0.25">
      <c r="B148" s="514"/>
    </row>
    <row r="154" spans="2:2" x14ac:dyDescent="0.25">
      <c r="B154" s="513"/>
    </row>
    <row r="155" spans="2:2" x14ac:dyDescent="0.25">
      <c r="B155" s="226"/>
    </row>
    <row r="157" spans="2:2" x14ac:dyDescent="0.25">
      <c r="B157" s="226"/>
    </row>
    <row r="158" spans="2:2" x14ac:dyDescent="0.25">
      <c r="B158" s="226"/>
    </row>
    <row r="159" spans="2:2" x14ac:dyDescent="0.25">
      <c r="B159" s="226"/>
    </row>
    <row r="160" spans="2:2" x14ac:dyDescent="0.25">
      <c r="B160" s="226"/>
    </row>
    <row r="161" spans="2:2" x14ac:dyDescent="0.25">
      <c r="B161" s="226"/>
    </row>
    <row r="162" spans="2:2" x14ac:dyDescent="0.25">
      <c r="B162" s="226"/>
    </row>
    <row r="163" spans="2:2" x14ac:dyDescent="0.25">
      <c r="B163" s="226"/>
    </row>
    <row r="164" spans="2:2" x14ac:dyDescent="0.25">
      <c r="B164" s="226"/>
    </row>
    <row r="165" spans="2:2" x14ac:dyDescent="0.25">
      <c r="B165" s="226"/>
    </row>
    <row r="166" spans="2:2" x14ac:dyDescent="0.25">
      <c r="B166" s="226"/>
    </row>
    <row r="167" spans="2:2" x14ac:dyDescent="0.25">
      <c r="B167" s="226"/>
    </row>
    <row r="168" spans="2:2" x14ac:dyDescent="0.25">
      <c r="B168" s="226"/>
    </row>
    <row r="265" spans="2:2" x14ac:dyDescent="0.25">
      <c r="B265" s="225"/>
    </row>
    <row r="266" spans="2:2" x14ac:dyDescent="0.25">
      <c r="B266" s="226"/>
    </row>
    <row r="267" spans="2:2" x14ac:dyDescent="0.25">
      <c r="B267" s="226"/>
    </row>
    <row r="270" spans="2:2" x14ac:dyDescent="0.25">
      <c r="B270" s="226"/>
    </row>
    <row r="286" spans="2:2" x14ac:dyDescent="0.25">
      <c r="B286" s="225"/>
    </row>
    <row r="316" spans="2:2" x14ac:dyDescent="0.25">
      <c r="B316" s="227"/>
    </row>
    <row r="317" spans="2:2" x14ac:dyDescent="0.25">
      <c r="B317" s="226"/>
    </row>
    <row r="319" spans="2:2" x14ac:dyDescent="0.25">
      <c r="B319" s="226"/>
    </row>
    <row r="320" spans="2:2" x14ac:dyDescent="0.25">
      <c r="B320" s="226"/>
    </row>
    <row r="321" spans="2:2" x14ac:dyDescent="0.25">
      <c r="B321" s="226"/>
    </row>
    <row r="322" spans="2:2" x14ac:dyDescent="0.25">
      <c r="B322" s="226"/>
    </row>
    <row r="323" spans="2:2" x14ac:dyDescent="0.25">
      <c r="B323" s="226"/>
    </row>
    <row r="324" spans="2:2" x14ac:dyDescent="0.25">
      <c r="B324" s="226"/>
    </row>
    <row r="325" spans="2:2" x14ac:dyDescent="0.25">
      <c r="B325" s="226"/>
    </row>
    <row r="326" spans="2:2" x14ac:dyDescent="0.25">
      <c r="B326" s="226"/>
    </row>
    <row r="327" spans="2:2" x14ac:dyDescent="0.25">
      <c r="B327" s="226"/>
    </row>
    <row r="328" spans="2:2" x14ac:dyDescent="0.25">
      <c r="B328" s="226"/>
    </row>
    <row r="329" spans="2:2" x14ac:dyDescent="0.25">
      <c r="B329" s="226"/>
    </row>
    <row r="330" spans="2:2" x14ac:dyDescent="0.25">
      <c r="B330" s="226"/>
    </row>
    <row r="342" spans="2:2" x14ac:dyDescent="0.25">
      <c r="B342" s="226"/>
    </row>
    <row r="343" spans="2:2" x14ac:dyDescent="0.25">
      <c r="B343" s="226"/>
    </row>
    <row r="344" spans="2:2" x14ac:dyDescent="0.25">
      <c r="B344" s="226"/>
    </row>
    <row r="345" spans="2:2" x14ac:dyDescent="0.25">
      <c r="B345" s="226"/>
    </row>
    <row r="346" spans="2:2" x14ac:dyDescent="0.25">
      <c r="B346" s="226"/>
    </row>
    <row r="347" spans="2:2" x14ac:dyDescent="0.25">
      <c r="B347" s="226"/>
    </row>
    <row r="348" spans="2:2" x14ac:dyDescent="0.25">
      <c r="B348" s="226"/>
    </row>
    <row r="349" spans="2:2" x14ac:dyDescent="0.25">
      <c r="B349" s="226"/>
    </row>
    <row r="350" spans="2:2" x14ac:dyDescent="0.25">
      <c r="B350" s="226"/>
    </row>
    <row r="352" spans="2:2" x14ac:dyDescent="0.25">
      <c r="B352" s="226"/>
    </row>
    <row r="353" spans="2:2" x14ac:dyDescent="0.25">
      <c r="B353" s="226"/>
    </row>
    <row r="354" spans="2:2" x14ac:dyDescent="0.25">
      <c r="B354" s="226"/>
    </row>
    <row r="355" spans="2:2" x14ac:dyDescent="0.25">
      <c r="B355" s="226"/>
    </row>
    <row r="356" spans="2:2" x14ac:dyDescent="0.25">
      <c r="B356" s="226"/>
    </row>
    <row r="358" spans="2:2" x14ac:dyDescent="0.25">
      <c r="B358" s="226"/>
    </row>
    <row r="361" spans="2:2" x14ac:dyDescent="0.25">
      <c r="B361" s="226"/>
    </row>
    <row r="364" spans="2:2" x14ac:dyDescent="0.25">
      <c r="B364" s="226"/>
    </row>
    <row r="365" spans="2:2" x14ac:dyDescent="0.25">
      <c r="B365" s="226"/>
    </row>
    <row r="366" spans="2:2" x14ac:dyDescent="0.25">
      <c r="B366" s="226"/>
    </row>
    <row r="367" spans="2:2" x14ac:dyDescent="0.25">
      <c r="B367" s="226"/>
    </row>
    <row r="368" spans="2:2" x14ac:dyDescent="0.25">
      <c r="B368" s="226"/>
    </row>
    <row r="369" spans="2:2" x14ac:dyDescent="0.25">
      <c r="B369" s="226"/>
    </row>
    <row r="370" spans="2:2" x14ac:dyDescent="0.25">
      <c r="B370" s="226"/>
    </row>
    <row r="371" spans="2:2" x14ac:dyDescent="0.25">
      <c r="B371" s="226"/>
    </row>
    <row r="372" spans="2:2" x14ac:dyDescent="0.25">
      <c r="B372" s="226"/>
    </row>
    <row r="373" spans="2:2" x14ac:dyDescent="0.25">
      <c r="B373" s="226"/>
    </row>
    <row r="374" spans="2:2" x14ac:dyDescent="0.25">
      <c r="B374" s="226"/>
    </row>
    <row r="375" spans="2:2" x14ac:dyDescent="0.25">
      <c r="B375" s="226"/>
    </row>
    <row r="376" spans="2:2" x14ac:dyDescent="0.25">
      <c r="B376" s="226"/>
    </row>
    <row r="377" spans="2:2" x14ac:dyDescent="0.25">
      <c r="B377" s="226"/>
    </row>
    <row r="378" spans="2:2" x14ac:dyDescent="0.25">
      <c r="B378" s="226"/>
    </row>
    <row r="379" spans="2:2" x14ac:dyDescent="0.25">
      <c r="B379" s="226"/>
    </row>
    <row r="380" spans="2:2" x14ac:dyDescent="0.25">
      <c r="B380" s="226"/>
    </row>
    <row r="381" spans="2:2" x14ac:dyDescent="0.25">
      <c r="B381" s="226"/>
    </row>
    <row r="382" spans="2:2" x14ac:dyDescent="0.25">
      <c r="B382" s="226"/>
    </row>
    <row r="386" spans="2:2" x14ac:dyDescent="0.25">
      <c r="B386" s="227"/>
    </row>
    <row r="403" spans="2:2" x14ac:dyDescent="0.25">
      <c r="B403" s="512"/>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1" customWidth="1"/>
    <col min="2" max="16384" width="9.140625" style="1"/>
  </cols>
  <sheetData>
    <row r="1" spans="1:1" ht="31.5" x14ac:dyDescent="0.25">
      <c r="A1" s="62" t="s">
        <v>864</v>
      </c>
    </row>
    <row r="3" spans="1:1" x14ac:dyDescent="0.25">
      <c r="A3" s="113"/>
    </row>
    <row r="4" spans="1:1" ht="34.5" x14ac:dyDescent="0.25">
      <c r="A4" s="114" t="s">
        <v>865</v>
      </c>
    </row>
    <row r="5" spans="1:1" ht="34.5" x14ac:dyDescent="0.25">
      <c r="A5" s="114" t="s">
        <v>866</v>
      </c>
    </row>
    <row r="6" spans="1:1" ht="34.5" x14ac:dyDescent="0.25">
      <c r="A6" s="114" t="s">
        <v>867</v>
      </c>
    </row>
    <row r="7" spans="1:1" ht="17.25" x14ac:dyDescent="0.25">
      <c r="A7" s="114"/>
    </row>
    <row r="8" spans="1:1" ht="18.75" x14ac:dyDescent="0.25">
      <c r="A8" s="115" t="s">
        <v>868</v>
      </c>
    </row>
    <row r="9" spans="1:1" ht="34.5" x14ac:dyDescent="0.3">
      <c r="A9" s="124" t="s">
        <v>1031</v>
      </c>
    </row>
    <row r="10" spans="1:1" ht="69" x14ac:dyDescent="0.25">
      <c r="A10" s="117" t="s">
        <v>869</v>
      </c>
    </row>
    <row r="11" spans="1:1" ht="34.5" x14ac:dyDescent="0.25">
      <c r="A11" s="117" t="s">
        <v>870</v>
      </c>
    </row>
    <row r="12" spans="1:1" ht="17.25" x14ac:dyDescent="0.25">
      <c r="A12" s="117" t="s">
        <v>871</v>
      </c>
    </row>
    <row r="13" spans="1:1" ht="17.25" x14ac:dyDescent="0.25">
      <c r="A13" s="117" t="s">
        <v>872</v>
      </c>
    </row>
    <row r="14" spans="1:1" ht="34.5" x14ac:dyDescent="0.25">
      <c r="A14" s="117" t="s">
        <v>873</v>
      </c>
    </row>
    <row r="15" spans="1:1" ht="17.25" x14ac:dyDescent="0.25">
      <c r="A15" s="117"/>
    </row>
    <row r="16" spans="1:1" ht="18.75" x14ac:dyDescent="0.25">
      <c r="A16" s="115" t="s">
        <v>874</v>
      </c>
    </row>
    <row r="17" spans="1:1" ht="17.25" x14ac:dyDescent="0.25">
      <c r="A17" s="118" t="s">
        <v>875</v>
      </c>
    </row>
    <row r="18" spans="1:1" ht="34.5" x14ac:dyDescent="0.25">
      <c r="A18" s="119" t="s">
        <v>876</v>
      </c>
    </row>
    <row r="19" spans="1:1" ht="34.5" x14ac:dyDescent="0.25">
      <c r="A19" s="119" t="s">
        <v>877</v>
      </c>
    </row>
    <row r="20" spans="1:1" ht="51.75" x14ac:dyDescent="0.25">
      <c r="A20" s="119" t="s">
        <v>878</v>
      </c>
    </row>
    <row r="21" spans="1:1" ht="86.25" x14ac:dyDescent="0.25">
      <c r="A21" s="119" t="s">
        <v>879</v>
      </c>
    </row>
    <row r="22" spans="1:1" ht="51.75" x14ac:dyDescent="0.25">
      <c r="A22" s="119" t="s">
        <v>880</v>
      </c>
    </row>
    <row r="23" spans="1:1" ht="34.5" x14ac:dyDescent="0.25">
      <c r="A23" s="119" t="s">
        <v>881</v>
      </c>
    </row>
    <row r="24" spans="1:1" ht="17.25" x14ac:dyDescent="0.25">
      <c r="A24" s="119" t="s">
        <v>882</v>
      </c>
    </row>
    <row r="25" spans="1:1" ht="17.25" x14ac:dyDescent="0.25">
      <c r="A25" s="118" t="s">
        <v>883</v>
      </c>
    </row>
    <row r="26" spans="1:1" ht="51.75" x14ac:dyDescent="0.3">
      <c r="A26" s="120" t="s">
        <v>884</v>
      </c>
    </row>
    <row r="27" spans="1:1" ht="17.25" x14ac:dyDescent="0.3">
      <c r="A27" s="120" t="s">
        <v>885</v>
      </c>
    </row>
    <row r="28" spans="1:1" ht="17.25" x14ac:dyDescent="0.25">
      <c r="A28" s="118" t="s">
        <v>886</v>
      </c>
    </row>
    <row r="29" spans="1:1" ht="34.5" x14ac:dyDescent="0.25">
      <c r="A29" s="119" t="s">
        <v>887</v>
      </c>
    </row>
    <row r="30" spans="1:1" ht="34.5" x14ac:dyDescent="0.25">
      <c r="A30" s="119" t="s">
        <v>888</v>
      </c>
    </row>
    <row r="31" spans="1:1" ht="34.5" x14ac:dyDescent="0.25">
      <c r="A31" s="119" t="s">
        <v>889</v>
      </c>
    </row>
    <row r="32" spans="1:1" ht="34.5" x14ac:dyDescent="0.25">
      <c r="A32" s="119" t="s">
        <v>890</v>
      </c>
    </row>
    <row r="33" spans="1:1" ht="17.25" x14ac:dyDescent="0.25">
      <c r="A33" s="119"/>
    </row>
    <row r="34" spans="1:1" ht="18.75" x14ac:dyDescent="0.25">
      <c r="A34" s="115" t="s">
        <v>891</v>
      </c>
    </row>
    <row r="35" spans="1:1" ht="17.25" x14ac:dyDescent="0.25">
      <c r="A35" s="118" t="s">
        <v>892</v>
      </c>
    </row>
    <row r="36" spans="1:1" ht="34.5" x14ac:dyDescent="0.25">
      <c r="A36" s="119" t="s">
        <v>893</v>
      </c>
    </row>
    <row r="37" spans="1:1" ht="34.5" x14ac:dyDescent="0.25">
      <c r="A37" s="119" t="s">
        <v>894</v>
      </c>
    </row>
    <row r="38" spans="1:1" ht="34.5" x14ac:dyDescent="0.25">
      <c r="A38" s="119" t="s">
        <v>895</v>
      </c>
    </row>
    <row r="39" spans="1:1" ht="17.25" x14ac:dyDescent="0.25">
      <c r="A39" s="119" t="s">
        <v>896</v>
      </c>
    </row>
    <row r="40" spans="1:1" ht="34.5" x14ac:dyDescent="0.25">
      <c r="A40" s="119" t="s">
        <v>897</v>
      </c>
    </row>
    <row r="41" spans="1:1" ht="17.25" x14ac:dyDescent="0.25">
      <c r="A41" s="118" t="s">
        <v>898</v>
      </c>
    </row>
    <row r="42" spans="1:1" ht="17.25" x14ac:dyDescent="0.25">
      <c r="A42" s="119" t="s">
        <v>899</v>
      </c>
    </row>
    <row r="43" spans="1:1" ht="17.25" x14ac:dyDescent="0.3">
      <c r="A43" s="120" t="s">
        <v>900</v>
      </c>
    </row>
    <row r="44" spans="1:1" ht="17.25" x14ac:dyDescent="0.25">
      <c r="A44" s="118" t="s">
        <v>901</v>
      </c>
    </row>
    <row r="45" spans="1:1" ht="34.5" x14ac:dyDescent="0.3">
      <c r="A45" s="120" t="s">
        <v>902</v>
      </c>
    </row>
    <row r="46" spans="1:1" ht="34.5" x14ac:dyDescent="0.25">
      <c r="A46" s="119" t="s">
        <v>903</v>
      </c>
    </row>
    <row r="47" spans="1:1" ht="51.75" x14ac:dyDescent="0.25">
      <c r="A47" s="119" t="s">
        <v>904</v>
      </c>
    </row>
    <row r="48" spans="1:1" ht="17.25" x14ac:dyDescent="0.25">
      <c r="A48" s="119" t="s">
        <v>905</v>
      </c>
    </row>
    <row r="49" spans="1:1" ht="17.25" x14ac:dyDescent="0.3">
      <c r="A49" s="120" t="s">
        <v>906</v>
      </c>
    </row>
    <row r="50" spans="1:1" ht="17.25" x14ac:dyDescent="0.25">
      <c r="A50" s="118" t="s">
        <v>907</v>
      </c>
    </row>
    <row r="51" spans="1:1" ht="34.5" x14ac:dyDescent="0.3">
      <c r="A51" s="120" t="s">
        <v>908</v>
      </c>
    </row>
    <row r="52" spans="1:1" ht="17.25" x14ac:dyDescent="0.25">
      <c r="A52" s="119" t="s">
        <v>909</v>
      </c>
    </row>
    <row r="53" spans="1:1" ht="34.5" x14ac:dyDescent="0.3">
      <c r="A53" s="120" t="s">
        <v>910</v>
      </c>
    </row>
    <row r="54" spans="1:1" ht="17.25" x14ac:dyDescent="0.25">
      <c r="A54" s="118" t="s">
        <v>911</v>
      </c>
    </row>
    <row r="55" spans="1:1" ht="17.25" x14ac:dyDescent="0.3">
      <c r="A55" s="120" t="s">
        <v>912</v>
      </c>
    </row>
    <row r="56" spans="1:1" ht="34.5" x14ac:dyDescent="0.25">
      <c r="A56" s="119" t="s">
        <v>913</v>
      </c>
    </row>
    <row r="57" spans="1:1" ht="17.25" x14ac:dyDescent="0.25">
      <c r="A57" s="119" t="s">
        <v>914</v>
      </c>
    </row>
    <row r="58" spans="1:1" ht="17.25" x14ac:dyDescent="0.25">
      <c r="A58" s="119" t="s">
        <v>915</v>
      </c>
    </row>
    <row r="59" spans="1:1" ht="17.25" x14ac:dyDescent="0.25">
      <c r="A59" s="118" t="s">
        <v>916</v>
      </c>
    </row>
    <row r="60" spans="1:1" ht="34.5" x14ac:dyDescent="0.25">
      <c r="A60" s="119" t="s">
        <v>917</v>
      </c>
    </row>
    <row r="61" spans="1:1" ht="17.25" x14ac:dyDescent="0.25">
      <c r="A61" s="121"/>
    </row>
    <row r="62" spans="1:1" ht="18.75" x14ac:dyDescent="0.25">
      <c r="A62" s="115" t="s">
        <v>918</v>
      </c>
    </row>
    <row r="63" spans="1:1" ht="17.25" x14ac:dyDescent="0.25">
      <c r="A63" s="118" t="s">
        <v>919</v>
      </c>
    </row>
    <row r="64" spans="1:1" ht="34.5" x14ac:dyDescent="0.25">
      <c r="A64" s="119" t="s">
        <v>920</v>
      </c>
    </row>
    <row r="65" spans="1:1" ht="17.25" x14ac:dyDescent="0.25">
      <c r="A65" s="119" t="s">
        <v>921</v>
      </c>
    </row>
    <row r="66" spans="1:1" ht="34.5" x14ac:dyDescent="0.25">
      <c r="A66" s="117" t="s">
        <v>922</v>
      </c>
    </row>
    <row r="67" spans="1:1" ht="34.5" x14ac:dyDescent="0.25">
      <c r="A67" s="117" t="s">
        <v>923</v>
      </c>
    </row>
    <row r="68" spans="1:1" ht="34.5" x14ac:dyDescent="0.25">
      <c r="A68" s="117" t="s">
        <v>924</v>
      </c>
    </row>
    <row r="69" spans="1:1" ht="17.25" x14ac:dyDescent="0.25">
      <c r="A69" s="122" t="s">
        <v>925</v>
      </c>
    </row>
    <row r="70" spans="1:1" ht="51.75" x14ac:dyDescent="0.25">
      <c r="A70" s="117" t="s">
        <v>926</v>
      </c>
    </row>
    <row r="71" spans="1:1" ht="17.25" x14ac:dyDescent="0.25">
      <c r="A71" s="117" t="s">
        <v>927</v>
      </c>
    </row>
    <row r="72" spans="1:1" ht="17.25" x14ac:dyDescent="0.25">
      <c r="A72" s="122" t="s">
        <v>928</v>
      </c>
    </row>
    <row r="73" spans="1:1" ht="17.25" x14ac:dyDescent="0.25">
      <c r="A73" s="117" t="s">
        <v>929</v>
      </c>
    </row>
    <row r="74" spans="1:1" ht="17.25" x14ac:dyDescent="0.25">
      <c r="A74" s="122" t="s">
        <v>930</v>
      </c>
    </row>
    <row r="75" spans="1:1" ht="34.5" x14ac:dyDescent="0.25">
      <c r="A75" s="117" t="s">
        <v>931</v>
      </c>
    </row>
    <row r="76" spans="1:1" ht="17.25" x14ac:dyDescent="0.25">
      <c r="A76" s="117" t="s">
        <v>932</v>
      </c>
    </row>
    <row r="77" spans="1:1" ht="51.75" x14ac:dyDescent="0.25">
      <c r="A77" s="117" t="s">
        <v>933</v>
      </c>
    </row>
    <row r="78" spans="1:1" ht="17.25" x14ac:dyDescent="0.25">
      <c r="A78" s="122" t="s">
        <v>934</v>
      </c>
    </row>
    <row r="79" spans="1:1" ht="17.25" x14ac:dyDescent="0.3">
      <c r="A79" s="116" t="s">
        <v>935</v>
      </c>
    </row>
    <row r="80" spans="1:1" ht="17.25" x14ac:dyDescent="0.25">
      <c r="A80" s="122" t="s">
        <v>936</v>
      </c>
    </row>
    <row r="81" spans="1:1" ht="34.5" x14ac:dyDescent="0.25">
      <c r="A81" s="117" t="s">
        <v>937</v>
      </c>
    </row>
    <row r="82" spans="1:1" ht="34.5" x14ac:dyDescent="0.25">
      <c r="A82" s="117" t="s">
        <v>938</v>
      </c>
    </row>
    <row r="83" spans="1:1" ht="34.5" x14ac:dyDescent="0.25">
      <c r="A83" s="117" t="s">
        <v>939</v>
      </c>
    </row>
    <row r="84" spans="1:1" ht="34.5" x14ac:dyDescent="0.25">
      <c r="A84" s="117" t="s">
        <v>940</v>
      </c>
    </row>
    <row r="85" spans="1:1" ht="34.5" x14ac:dyDescent="0.25">
      <c r="A85" s="117" t="s">
        <v>941</v>
      </c>
    </row>
    <row r="86" spans="1:1" ht="17.25" x14ac:dyDescent="0.25">
      <c r="A86" s="122" t="s">
        <v>942</v>
      </c>
    </row>
    <row r="87" spans="1:1" ht="17.25" x14ac:dyDescent="0.25">
      <c r="A87" s="117" t="s">
        <v>943</v>
      </c>
    </row>
    <row r="88" spans="1:1" ht="34.5" x14ac:dyDescent="0.25">
      <c r="A88" s="117" t="s">
        <v>944</v>
      </c>
    </row>
    <row r="89" spans="1:1" ht="17.25" x14ac:dyDescent="0.25">
      <c r="A89" s="122" t="s">
        <v>945</v>
      </c>
    </row>
    <row r="90" spans="1:1" ht="34.5" x14ac:dyDescent="0.25">
      <c r="A90" s="117" t="s">
        <v>946</v>
      </c>
    </row>
    <row r="91" spans="1:1" ht="17.25" x14ac:dyDescent="0.25">
      <c r="A91" s="122" t="s">
        <v>947</v>
      </c>
    </row>
    <row r="92" spans="1:1" ht="17.25" x14ac:dyDescent="0.3">
      <c r="A92" s="116" t="s">
        <v>948</v>
      </c>
    </row>
    <row r="93" spans="1:1" ht="17.25" x14ac:dyDescent="0.25">
      <c r="A93" s="117" t="s">
        <v>949</v>
      </c>
    </row>
    <row r="94" spans="1:1" ht="17.25" x14ac:dyDescent="0.25">
      <c r="A94" s="117"/>
    </row>
    <row r="95" spans="1:1" ht="18.75" x14ac:dyDescent="0.25">
      <c r="A95" s="115" t="s">
        <v>950</v>
      </c>
    </row>
    <row r="96" spans="1:1" ht="34.5" x14ac:dyDescent="0.3">
      <c r="A96" s="116" t="s">
        <v>951</v>
      </c>
    </row>
    <row r="97" spans="1:1" ht="17.25" x14ac:dyDescent="0.3">
      <c r="A97" s="116" t="s">
        <v>952</v>
      </c>
    </row>
    <row r="98" spans="1:1" ht="17.25" x14ac:dyDescent="0.25">
      <c r="A98" s="122" t="s">
        <v>953</v>
      </c>
    </row>
    <row r="99" spans="1:1" ht="17.25" x14ac:dyDescent="0.25">
      <c r="A99" s="114" t="s">
        <v>954</v>
      </c>
    </row>
    <row r="100" spans="1:1" ht="17.25" x14ac:dyDescent="0.25">
      <c r="A100" s="117" t="s">
        <v>955</v>
      </c>
    </row>
    <row r="101" spans="1:1" ht="17.25" x14ac:dyDescent="0.25">
      <c r="A101" s="117" t="s">
        <v>956</v>
      </c>
    </row>
    <row r="102" spans="1:1" ht="17.25" x14ac:dyDescent="0.25">
      <c r="A102" s="117" t="s">
        <v>957</v>
      </c>
    </row>
    <row r="103" spans="1:1" ht="17.25" x14ac:dyDescent="0.25">
      <c r="A103" s="117" t="s">
        <v>958</v>
      </c>
    </row>
    <row r="104" spans="1:1" ht="34.5" x14ac:dyDescent="0.25">
      <c r="A104" s="117" t="s">
        <v>959</v>
      </c>
    </row>
    <row r="105" spans="1:1" ht="17.25" x14ac:dyDescent="0.25">
      <c r="A105" s="114" t="s">
        <v>960</v>
      </c>
    </row>
    <row r="106" spans="1:1" ht="17.25" x14ac:dyDescent="0.25">
      <c r="A106" s="117" t="s">
        <v>961</v>
      </c>
    </row>
    <row r="107" spans="1:1" ht="17.25" x14ac:dyDescent="0.25">
      <c r="A107" s="117" t="s">
        <v>962</v>
      </c>
    </row>
    <row r="108" spans="1:1" ht="17.25" x14ac:dyDescent="0.25">
      <c r="A108" s="117" t="s">
        <v>963</v>
      </c>
    </row>
    <row r="109" spans="1:1" ht="17.25" x14ac:dyDescent="0.25">
      <c r="A109" s="117" t="s">
        <v>964</v>
      </c>
    </row>
    <row r="110" spans="1:1" ht="17.25" x14ac:dyDescent="0.25">
      <c r="A110" s="117" t="s">
        <v>965</v>
      </c>
    </row>
    <row r="111" spans="1:1" ht="17.25" x14ac:dyDescent="0.25">
      <c r="A111" s="117" t="s">
        <v>966</v>
      </c>
    </row>
    <row r="112" spans="1:1" ht="17.25" x14ac:dyDescent="0.25">
      <c r="A112" s="122" t="s">
        <v>967</v>
      </c>
    </row>
    <row r="113" spans="1:1" ht="17.25" x14ac:dyDescent="0.25">
      <c r="A113" s="117" t="s">
        <v>968</v>
      </c>
    </row>
    <row r="114" spans="1:1" ht="17.25" x14ac:dyDescent="0.25">
      <c r="A114" s="114" t="s">
        <v>969</v>
      </c>
    </row>
    <row r="115" spans="1:1" ht="17.25" x14ac:dyDescent="0.25">
      <c r="A115" s="117" t="s">
        <v>970</v>
      </c>
    </row>
    <row r="116" spans="1:1" ht="17.25" x14ac:dyDescent="0.25">
      <c r="A116" s="117" t="s">
        <v>971</v>
      </c>
    </row>
    <row r="117" spans="1:1" ht="17.25" x14ac:dyDescent="0.25">
      <c r="A117" s="114" t="s">
        <v>972</v>
      </c>
    </row>
    <row r="118" spans="1:1" ht="17.25" x14ac:dyDescent="0.25">
      <c r="A118" s="117" t="s">
        <v>973</v>
      </c>
    </row>
    <row r="119" spans="1:1" ht="17.25" x14ac:dyDescent="0.25">
      <c r="A119" s="117" t="s">
        <v>974</v>
      </c>
    </row>
    <row r="120" spans="1:1" ht="17.25" x14ac:dyDescent="0.25">
      <c r="A120" s="117" t="s">
        <v>975</v>
      </c>
    </row>
    <row r="121" spans="1:1" ht="17.25" x14ac:dyDescent="0.25">
      <c r="A121" s="122" t="s">
        <v>976</v>
      </c>
    </row>
    <row r="122" spans="1:1" ht="17.25" x14ac:dyDescent="0.25">
      <c r="A122" s="114" t="s">
        <v>977</v>
      </c>
    </row>
    <row r="123" spans="1:1" ht="17.25" x14ac:dyDescent="0.25">
      <c r="A123" s="114" t="s">
        <v>978</v>
      </c>
    </row>
    <row r="124" spans="1:1" ht="17.25" x14ac:dyDescent="0.25">
      <c r="A124" s="117" t="s">
        <v>979</v>
      </c>
    </row>
    <row r="125" spans="1:1" ht="17.25" x14ac:dyDescent="0.25">
      <c r="A125" s="117" t="s">
        <v>980</v>
      </c>
    </row>
    <row r="126" spans="1:1" ht="17.25" x14ac:dyDescent="0.25">
      <c r="A126" s="117" t="s">
        <v>981</v>
      </c>
    </row>
    <row r="127" spans="1:1" ht="17.25" x14ac:dyDescent="0.25">
      <c r="A127" s="117" t="s">
        <v>982</v>
      </c>
    </row>
    <row r="128" spans="1:1" ht="17.25" x14ac:dyDescent="0.25">
      <c r="A128" s="117" t="s">
        <v>983</v>
      </c>
    </row>
    <row r="129" spans="1:1" ht="17.25" x14ac:dyDescent="0.25">
      <c r="A129" s="122" t="s">
        <v>984</v>
      </c>
    </row>
    <row r="130" spans="1:1" ht="34.5" x14ac:dyDescent="0.25">
      <c r="A130" s="117" t="s">
        <v>985</v>
      </c>
    </row>
    <row r="131" spans="1:1" ht="69" x14ac:dyDescent="0.25">
      <c r="A131" s="117" t="s">
        <v>986</v>
      </c>
    </row>
    <row r="132" spans="1:1" ht="34.5" x14ac:dyDescent="0.25">
      <c r="A132" s="117" t="s">
        <v>987</v>
      </c>
    </row>
    <row r="133" spans="1:1" ht="17.25" x14ac:dyDescent="0.25">
      <c r="A133" s="122" t="s">
        <v>988</v>
      </c>
    </row>
    <row r="134" spans="1:1" ht="34.5" x14ac:dyDescent="0.25">
      <c r="A134" s="114" t="s">
        <v>989</v>
      </c>
    </row>
    <row r="135" spans="1:1" ht="17.25" x14ac:dyDescent="0.25">
      <c r="A135" s="114"/>
    </row>
    <row r="136" spans="1:1" ht="18.75" x14ac:dyDescent="0.25">
      <c r="A136" s="115" t="s">
        <v>990</v>
      </c>
    </row>
    <row r="137" spans="1:1" ht="17.25" x14ac:dyDescent="0.25">
      <c r="A137" s="117" t="s">
        <v>991</v>
      </c>
    </row>
    <row r="138" spans="1:1" ht="34.5" x14ac:dyDescent="0.25">
      <c r="A138" s="119" t="s">
        <v>992</v>
      </c>
    </row>
    <row r="139" spans="1:1" ht="34.5" x14ac:dyDescent="0.25">
      <c r="A139" s="119" t="s">
        <v>993</v>
      </c>
    </row>
    <row r="140" spans="1:1" ht="17.25" x14ac:dyDescent="0.25">
      <c r="A140" s="118" t="s">
        <v>994</v>
      </c>
    </row>
    <row r="141" spans="1:1" ht="17.25" x14ac:dyDescent="0.25">
      <c r="A141" s="123" t="s">
        <v>995</v>
      </c>
    </row>
    <row r="142" spans="1:1" ht="34.5" x14ac:dyDescent="0.3">
      <c r="A142" s="120" t="s">
        <v>996</v>
      </c>
    </row>
    <row r="143" spans="1:1" ht="17.25" x14ac:dyDescent="0.25">
      <c r="A143" s="119" t="s">
        <v>997</v>
      </c>
    </row>
    <row r="144" spans="1:1" ht="17.25" x14ac:dyDescent="0.25">
      <c r="A144" s="119" t="s">
        <v>998</v>
      </c>
    </row>
    <row r="145" spans="1:1" ht="17.25" x14ac:dyDescent="0.25">
      <c r="A145" s="123" t="s">
        <v>999</v>
      </c>
    </row>
    <row r="146" spans="1:1" ht="17.25" x14ac:dyDescent="0.25">
      <c r="A146" s="118" t="s">
        <v>1000</v>
      </c>
    </row>
    <row r="147" spans="1:1" ht="17.25" x14ac:dyDescent="0.25">
      <c r="A147" s="123" t="s">
        <v>1001</v>
      </c>
    </row>
    <row r="148" spans="1:1" ht="17.25" x14ac:dyDescent="0.25">
      <c r="A148" s="119" t="s">
        <v>1002</v>
      </c>
    </row>
    <row r="149" spans="1:1" ht="17.25" x14ac:dyDescent="0.25">
      <c r="A149" s="119" t="s">
        <v>1003</v>
      </c>
    </row>
    <row r="150" spans="1:1" ht="17.25" x14ac:dyDescent="0.25">
      <c r="A150" s="119" t="s">
        <v>1004</v>
      </c>
    </row>
    <row r="151" spans="1:1" ht="34.5" x14ac:dyDescent="0.25">
      <c r="A151" s="123" t="s">
        <v>1005</v>
      </c>
    </row>
    <row r="152" spans="1:1" ht="17.25" x14ac:dyDescent="0.25">
      <c r="A152" s="118" t="s">
        <v>1006</v>
      </c>
    </row>
    <row r="153" spans="1:1" ht="17.25" x14ac:dyDescent="0.25">
      <c r="A153" s="119" t="s">
        <v>1007</v>
      </c>
    </row>
    <row r="154" spans="1:1" ht="17.25" x14ac:dyDescent="0.25">
      <c r="A154" s="119" t="s">
        <v>1008</v>
      </c>
    </row>
    <row r="155" spans="1:1" ht="17.25" x14ac:dyDescent="0.25">
      <c r="A155" s="119" t="s">
        <v>1009</v>
      </c>
    </row>
    <row r="156" spans="1:1" ht="17.25" x14ac:dyDescent="0.25">
      <c r="A156" s="119" t="s">
        <v>1010</v>
      </c>
    </row>
    <row r="157" spans="1:1" ht="34.5" x14ac:dyDescent="0.25">
      <c r="A157" s="119" t="s">
        <v>1011</v>
      </c>
    </row>
    <row r="158" spans="1:1" ht="34.5" x14ac:dyDescent="0.25">
      <c r="A158" s="119" t="s">
        <v>1012</v>
      </c>
    </row>
    <row r="159" spans="1:1" ht="17.25" x14ac:dyDescent="0.25">
      <c r="A159" s="118" t="s">
        <v>1013</v>
      </c>
    </row>
    <row r="160" spans="1:1" ht="34.5" x14ac:dyDescent="0.25">
      <c r="A160" s="119" t="s">
        <v>1014</v>
      </c>
    </row>
    <row r="161" spans="1:1" ht="34.5" x14ac:dyDescent="0.25">
      <c r="A161" s="119" t="s">
        <v>1015</v>
      </c>
    </row>
    <row r="162" spans="1:1" ht="17.25" x14ac:dyDescent="0.25">
      <c r="A162" s="119" t="s">
        <v>1016</v>
      </c>
    </row>
    <row r="163" spans="1:1" ht="17.25" x14ac:dyDescent="0.25">
      <c r="A163" s="118" t="s">
        <v>1017</v>
      </c>
    </row>
    <row r="164" spans="1:1" ht="34.5" x14ac:dyDescent="0.3">
      <c r="A164" s="125" t="s">
        <v>1032</v>
      </c>
    </row>
    <row r="165" spans="1:1" ht="34.5" x14ac:dyDescent="0.25">
      <c r="A165" s="119" t="s">
        <v>1018</v>
      </c>
    </row>
    <row r="166" spans="1:1" ht="17.25" x14ac:dyDescent="0.25">
      <c r="A166" s="118" t="s">
        <v>1019</v>
      </c>
    </row>
    <row r="167" spans="1:1" ht="17.25" x14ac:dyDescent="0.25">
      <c r="A167" s="119" t="s">
        <v>1020</v>
      </c>
    </row>
    <row r="168" spans="1:1" ht="17.25" x14ac:dyDescent="0.25">
      <c r="A168" s="118" t="s">
        <v>1021</v>
      </c>
    </row>
    <row r="169" spans="1:1" ht="17.25" x14ac:dyDescent="0.3">
      <c r="A169" s="120" t="s">
        <v>1022</v>
      </c>
    </row>
    <row r="170" spans="1:1" ht="17.25" x14ac:dyDescent="0.3">
      <c r="A170" s="120"/>
    </row>
    <row r="171" spans="1:1" ht="17.25" x14ac:dyDescent="0.3">
      <c r="A171" s="120"/>
    </row>
    <row r="172" spans="1:1" ht="17.25" x14ac:dyDescent="0.3">
      <c r="A172" s="120"/>
    </row>
    <row r="173" spans="1:1" ht="17.25" x14ac:dyDescent="0.3">
      <c r="A173" s="120"/>
    </row>
    <row r="174" spans="1:1" ht="17.25" x14ac:dyDescent="0.3">
      <c r="A174" s="120"/>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D7F3-1505-4A49-8C6B-5888B4219277}">
  <sheetPr>
    <tabColor rgb="FF243386"/>
  </sheetPr>
  <dimension ref="C1:O37"/>
  <sheetViews>
    <sheetView showGridLines="0" zoomScale="80" zoomScaleNormal="80" workbookViewId="0"/>
  </sheetViews>
  <sheetFormatPr baseColWidth="10" defaultColWidth="9.140625" defaultRowHeight="15" x14ac:dyDescent="0.25"/>
  <cols>
    <col min="1" max="2" width="9.140625" style="217"/>
    <col min="3" max="3" width="9.7109375" style="217" customWidth="1"/>
    <col min="4" max="4" width="9.42578125" style="217" customWidth="1"/>
    <col min="5" max="5" width="10.42578125" style="217" customWidth="1"/>
    <col min="6" max="6" width="10.85546875" style="217" customWidth="1"/>
    <col min="7" max="9" width="9.140625" style="217"/>
    <col min="10" max="10" width="11.85546875" style="217" customWidth="1"/>
    <col min="11" max="11" width="12" style="217" customWidth="1"/>
    <col min="12" max="12" width="11.7109375" style="217" customWidth="1"/>
    <col min="13" max="13" width="11.85546875" style="217" customWidth="1"/>
    <col min="14" max="16384" width="9.140625" style="217"/>
  </cols>
  <sheetData>
    <row r="1" spans="3:15" ht="15.75" thickBot="1" x14ac:dyDescent="0.3"/>
    <row r="2" spans="3:15" ht="36.75" thickTop="1" x14ac:dyDescent="0.55000000000000004">
      <c r="C2" s="451"/>
      <c r="D2" s="551" t="s">
        <v>2340</v>
      </c>
      <c r="E2" s="551"/>
      <c r="F2" s="551"/>
      <c r="G2" s="551"/>
      <c r="H2" s="551"/>
      <c r="I2" s="551"/>
      <c r="J2" s="551"/>
      <c r="K2" s="551"/>
      <c r="L2" s="551"/>
      <c r="M2" s="551"/>
      <c r="N2" s="452"/>
    </row>
    <row r="3" spans="3:15" x14ac:dyDescent="0.25">
      <c r="C3" s="453"/>
      <c r="D3" s="454"/>
      <c r="E3" s="454"/>
      <c r="F3" s="454"/>
      <c r="G3" s="454"/>
      <c r="H3" s="454"/>
      <c r="I3" s="454"/>
      <c r="J3" s="454"/>
      <c r="K3" s="454"/>
      <c r="L3" s="454"/>
      <c r="M3" s="454"/>
      <c r="N3" s="455"/>
    </row>
    <row r="4" spans="3:15" ht="26.25" x14ac:dyDescent="0.25">
      <c r="C4" s="453"/>
      <c r="D4" s="552" t="s">
        <v>2341</v>
      </c>
      <c r="E4" s="552"/>
      <c r="F4" s="552"/>
      <c r="G4" s="552"/>
      <c r="H4" s="552"/>
      <c r="I4" s="552"/>
      <c r="J4" s="552"/>
      <c r="K4" s="552"/>
      <c r="L4" s="552"/>
      <c r="M4" s="552"/>
      <c r="N4" s="455"/>
    </row>
    <row r="5" spans="3:15" ht="15.75" thickBot="1" x14ac:dyDescent="0.3">
      <c r="C5" s="453"/>
      <c r="D5" s="456"/>
      <c r="E5" s="456"/>
      <c r="F5" s="456"/>
      <c r="G5" s="456"/>
      <c r="H5" s="456"/>
      <c r="I5" s="456"/>
      <c r="J5" s="456"/>
      <c r="K5" s="456"/>
      <c r="L5" s="456"/>
      <c r="M5" s="457"/>
      <c r="N5" s="455"/>
    </row>
    <row r="6" spans="3:15" ht="15.75" thickTop="1" x14ac:dyDescent="0.25">
      <c r="C6" s="453"/>
      <c r="M6" s="249"/>
      <c r="N6" s="455"/>
    </row>
    <row r="7" spans="3:15" x14ac:dyDescent="0.25">
      <c r="C7" s="453"/>
      <c r="N7" s="455"/>
    </row>
    <row r="8" spans="3:15" ht="16.5" thickBot="1" x14ac:dyDescent="0.3">
      <c r="C8" s="453"/>
      <c r="D8" s="458" t="s">
        <v>2342</v>
      </c>
      <c r="E8" s="459"/>
      <c r="F8" s="459"/>
      <c r="M8" s="249"/>
      <c r="N8" s="455"/>
    </row>
    <row r="9" spans="3:15" ht="15.75" thickTop="1" x14ac:dyDescent="0.25">
      <c r="C9" s="453"/>
      <c r="M9" s="249"/>
      <c r="N9" s="455"/>
    </row>
    <row r="10" spans="3:15" x14ac:dyDescent="0.25">
      <c r="C10" s="453"/>
      <c r="D10" s="460" t="s">
        <v>2343</v>
      </c>
      <c r="E10" s="460"/>
      <c r="F10" s="460"/>
      <c r="G10" s="460"/>
      <c r="H10" s="460"/>
      <c r="I10" s="460"/>
      <c r="J10" s="460" t="s">
        <v>2344</v>
      </c>
      <c r="K10" s="461">
        <v>0.1</v>
      </c>
      <c r="L10" s="461">
        <v>0.2</v>
      </c>
      <c r="M10" s="461">
        <v>0.3</v>
      </c>
      <c r="N10" s="455"/>
    </row>
    <row r="11" spans="3:15" x14ac:dyDescent="0.25">
      <c r="C11" s="453"/>
      <c r="D11" s="553" t="s">
        <v>2345</v>
      </c>
      <c r="E11" s="554"/>
      <c r="F11" s="554"/>
      <c r="G11" s="554"/>
      <c r="H11" s="554"/>
      <c r="I11" s="555"/>
      <c r="J11" s="462">
        <f>'A. HTT General'!C38/1000</f>
        <v>10.103533301831819</v>
      </c>
      <c r="K11" s="462">
        <f>$J11-($J13-K13)</f>
        <v>9.9856055737009033</v>
      </c>
      <c r="L11" s="462">
        <f>$J11-($J13-L13)</f>
        <v>9.6163995713098718</v>
      </c>
      <c r="M11" s="462">
        <f>$J11-($J13-M13)</f>
        <v>9.0698966095695077</v>
      </c>
      <c r="N11" s="455"/>
      <c r="O11" s="463"/>
    </row>
    <row r="12" spans="3:15" x14ac:dyDescent="0.25">
      <c r="C12" s="453"/>
      <c r="D12" s="548" t="s">
        <v>2346</v>
      </c>
      <c r="E12" s="549"/>
      <c r="F12" s="549"/>
      <c r="G12" s="549"/>
      <c r="H12" s="549"/>
      <c r="I12" s="550"/>
      <c r="J12" s="464">
        <f>'B1. HTT Mortgage Assets'!$C$238</f>
        <v>0.52726939452017063</v>
      </c>
      <c r="K12" s="464">
        <v>0.58585488280018949</v>
      </c>
      <c r="L12" s="464">
        <v>0.65908674315021032</v>
      </c>
      <c r="M12" s="464">
        <v>0.75324199217166687</v>
      </c>
      <c r="N12" s="455"/>
    </row>
    <row r="13" spans="3:15" x14ac:dyDescent="0.25">
      <c r="C13" s="453"/>
      <c r="D13" s="548" t="s">
        <v>2347</v>
      </c>
      <c r="E13" s="549"/>
      <c r="F13" s="549"/>
      <c r="G13" s="549"/>
      <c r="H13" s="549"/>
      <c r="I13" s="550"/>
      <c r="J13" s="465">
        <f>'A. HTT General'!C53/1000</f>
        <v>9.2594273712418182</v>
      </c>
      <c r="K13" s="465">
        <v>9.1414996431109028</v>
      </c>
      <c r="L13" s="465">
        <v>8.7722936407198713</v>
      </c>
      <c r="M13" s="465">
        <v>8.2257906789795072</v>
      </c>
      <c r="N13" s="455"/>
    </row>
    <row r="14" spans="3:15" x14ac:dyDescent="0.25">
      <c r="C14" s="453"/>
      <c r="D14" s="548" t="s">
        <v>2348</v>
      </c>
      <c r="E14" s="549"/>
      <c r="F14" s="549"/>
      <c r="G14" s="549"/>
      <c r="H14" s="549"/>
      <c r="I14" s="550"/>
      <c r="J14" s="465">
        <f>'A. HTT General'!C100/1000</f>
        <v>8.2569999999999997</v>
      </c>
      <c r="K14" s="465">
        <f>$J$14</f>
        <v>8.2569999999999997</v>
      </c>
      <c r="L14" s="465">
        <f>$J$14</f>
        <v>8.2569999999999997</v>
      </c>
      <c r="M14" s="465">
        <f>$J$14</f>
        <v>8.2569999999999997</v>
      </c>
      <c r="N14" s="455"/>
    </row>
    <row r="15" spans="3:15" x14ac:dyDescent="0.25">
      <c r="C15" s="453"/>
      <c r="D15" s="548" t="s">
        <v>2349</v>
      </c>
      <c r="E15" s="549"/>
      <c r="F15" s="549"/>
      <c r="G15" s="549"/>
      <c r="H15" s="549"/>
      <c r="I15" s="550"/>
      <c r="J15" s="464">
        <f>+J11/J14-1</f>
        <v>0.22363246964173666</v>
      </c>
      <c r="K15" s="464">
        <f>+K11/K14-1</f>
        <v>0.20935031775474178</v>
      </c>
      <c r="L15" s="464">
        <f>+L11/L14-1</f>
        <v>0.16463601444954246</v>
      </c>
      <c r="M15" s="464">
        <f>+M11/M14-1</f>
        <v>9.8449389556680256E-2</v>
      </c>
      <c r="N15" s="455"/>
    </row>
    <row r="16" spans="3:15" x14ac:dyDescent="0.25">
      <c r="C16" s="453"/>
      <c r="N16" s="455"/>
    </row>
    <row r="17" spans="3:14" x14ac:dyDescent="0.25">
      <c r="C17" s="453"/>
      <c r="N17" s="455"/>
    </row>
    <row r="18" spans="3:14" ht="16.5" thickBot="1" x14ac:dyDescent="0.3">
      <c r="C18" s="453"/>
      <c r="D18" s="458" t="s">
        <v>2350</v>
      </c>
      <c r="E18" s="459"/>
      <c r="F18" s="459"/>
      <c r="N18" s="455"/>
    </row>
    <row r="19" spans="3:14" ht="15.75" thickTop="1" x14ac:dyDescent="0.25">
      <c r="C19" s="453"/>
      <c r="N19" s="455"/>
    </row>
    <row r="20" spans="3:14" x14ac:dyDescent="0.25">
      <c r="C20" s="453"/>
      <c r="D20" s="535"/>
      <c r="E20" s="536"/>
      <c r="F20" s="536"/>
      <c r="G20" s="536"/>
      <c r="H20" s="536"/>
      <c r="I20" s="536"/>
      <c r="J20" s="536"/>
      <c r="K20" s="536"/>
      <c r="L20" s="536"/>
      <c r="M20" s="537"/>
      <c r="N20" s="455"/>
    </row>
    <row r="21" spans="3:14" x14ac:dyDescent="0.25">
      <c r="C21" s="453"/>
      <c r="D21" s="538"/>
      <c r="E21" s="536"/>
      <c r="F21" s="536"/>
      <c r="G21" s="536"/>
      <c r="H21" s="536"/>
      <c r="I21" s="536"/>
      <c r="J21" s="536"/>
      <c r="K21" s="536"/>
      <c r="L21" s="536"/>
      <c r="M21" s="537"/>
      <c r="N21" s="455"/>
    </row>
    <row r="22" spans="3:14" x14ac:dyDescent="0.25">
      <c r="C22" s="453"/>
      <c r="D22" s="538"/>
      <c r="E22" s="536"/>
      <c r="F22" s="536"/>
      <c r="G22" s="536"/>
      <c r="H22" s="536"/>
      <c r="I22" s="536"/>
      <c r="J22" s="536"/>
      <c r="K22" s="536"/>
      <c r="L22" s="536"/>
      <c r="M22" s="537"/>
      <c r="N22" s="455"/>
    </row>
    <row r="23" spans="3:14" x14ac:dyDescent="0.25">
      <c r="C23" s="453"/>
      <c r="D23" s="538"/>
      <c r="E23" s="536"/>
      <c r="F23" s="536"/>
      <c r="G23" s="536"/>
      <c r="H23" s="536"/>
      <c r="I23" s="536"/>
      <c r="J23" s="536"/>
      <c r="K23" s="536"/>
      <c r="L23" s="536"/>
      <c r="M23" s="537"/>
      <c r="N23" s="455"/>
    </row>
    <row r="24" spans="3:14" x14ac:dyDescent="0.25">
      <c r="C24" s="453"/>
      <c r="D24" s="545"/>
      <c r="E24" s="546"/>
      <c r="F24" s="546"/>
      <c r="G24" s="546"/>
      <c r="H24" s="546"/>
      <c r="I24" s="546"/>
      <c r="J24" s="546"/>
      <c r="K24" s="546"/>
      <c r="L24" s="546"/>
      <c r="M24" s="547"/>
      <c r="N24" s="455"/>
    </row>
    <row r="25" spans="3:14" x14ac:dyDescent="0.25">
      <c r="C25" s="453"/>
      <c r="D25" s="545"/>
      <c r="E25" s="546"/>
      <c r="F25" s="546"/>
      <c r="G25" s="546"/>
      <c r="H25" s="546"/>
      <c r="I25" s="546"/>
      <c r="J25" s="546"/>
      <c r="K25" s="546"/>
      <c r="L25" s="546"/>
      <c r="M25" s="547"/>
      <c r="N25" s="455"/>
    </row>
    <row r="26" spans="3:14" x14ac:dyDescent="0.25">
      <c r="C26" s="453"/>
      <c r="D26" s="538"/>
      <c r="E26" s="536"/>
      <c r="F26" s="536"/>
      <c r="G26" s="536"/>
      <c r="H26" s="536"/>
      <c r="I26" s="536"/>
      <c r="J26" s="536"/>
      <c r="K26" s="536"/>
      <c r="L26" s="536"/>
      <c r="M26" s="537"/>
      <c r="N26" s="455"/>
    </row>
    <row r="27" spans="3:14" x14ac:dyDescent="0.25">
      <c r="C27" s="453"/>
      <c r="D27" s="538"/>
      <c r="E27" s="536"/>
      <c r="F27" s="536"/>
      <c r="G27" s="536"/>
      <c r="H27" s="536"/>
      <c r="I27" s="536"/>
      <c r="J27" s="536"/>
      <c r="K27" s="536"/>
      <c r="L27" s="536"/>
      <c r="M27" s="537"/>
      <c r="N27" s="455"/>
    </row>
    <row r="28" spans="3:14" x14ac:dyDescent="0.25">
      <c r="C28" s="453"/>
      <c r="D28" s="545"/>
      <c r="E28" s="546"/>
      <c r="F28" s="546"/>
      <c r="G28" s="546"/>
      <c r="H28" s="546"/>
      <c r="I28" s="546"/>
      <c r="J28" s="546"/>
      <c r="K28" s="546"/>
      <c r="L28" s="546"/>
      <c r="M28" s="547"/>
      <c r="N28" s="455"/>
    </row>
    <row r="29" spans="3:14" x14ac:dyDescent="0.25">
      <c r="C29" s="453"/>
      <c r="D29" s="545"/>
      <c r="E29" s="546"/>
      <c r="F29" s="546"/>
      <c r="G29" s="546"/>
      <c r="H29" s="546"/>
      <c r="I29" s="546"/>
      <c r="J29" s="546"/>
      <c r="K29" s="546"/>
      <c r="L29" s="546"/>
      <c r="M29" s="547"/>
      <c r="N29" s="455"/>
    </row>
    <row r="30" spans="3:14" x14ac:dyDescent="0.25">
      <c r="C30" s="453"/>
      <c r="D30" s="545"/>
      <c r="E30" s="546"/>
      <c r="F30" s="546"/>
      <c r="G30" s="546"/>
      <c r="H30" s="546"/>
      <c r="I30" s="546"/>
      <c r="J30" s="546"/>
      <c r="K30" s="546"/>
      <c r="L30" s="546"/>
      <c r="M30" s="547"/>
      <c r="N30" s="455"/>
    </row>
    <row r="31" spans="3:14" x14ac:dyDescent="0.25">
      <c r="C31" s="453"/>
      <c r="N31" s="455"/>
    </row>
    <row r="32" spans="3:14" x14ac:dyDescent="0.25">
      <c r="C32" s="453"/>
      <c r="N32" s="455"/>
    </row>
    <row r="33" spans="3:14" x14ac:dyDescent="0.25">
      <c r="C33" s="539"/>
      <c r="D33" s="540"/>
      <c r="E33" s="540"/>
      <c r="F33" s="540"/>
      <c r="G33" s="540"/>
      <c r="H33" s="540"/>
      <c r="I33" s="540"/>
      <c r="J33" s="540"/>
      <c r="K33" s="540"/>
      <c r="L33" s="540"/>
      <c r="M33" s="540"/>
      <c r="N33" s="541"/>
    </row>
    <row r="34" spans="3:14" x14ac:dyDescent="0.25">
      <c r="C34" s="539"/>
      <c r="D34" s="540"/>
      <c r="E34" s="540"/>
      <c r="F34" s="540"/>
      <c r="G34" s="540"/>
      <c r="H34" s="540"/>
      <c r="I34" s="540"/>
      <c r="J34" s="540"/>
      <c r="K34" s="540"/>
      <c r="L34" s="540"/>
      <c r="M34" s="540"/>
      <c r="N34" s="541"/>
    </row>
    <row r="35" spans="3:14" x14ac:dyDescent="0.25">
      <c r="C35" s="539"/>
      <c r="D35" s="540"/>
      <c r="E35" s="540"/>
      <c r="F35" s="540"/>
      <c r="G35" s="540"/>
      <c r="H35" s="540"/>
      <c r="I35" s="540"/>
      <c r="J35" s="540"/>
      <c r="K35" s="540"/>
      <c r="L35" s="540"/>
      <c r="M35" s="540"/>
      <c r="N35" s="541"/>
    </row>
    <row r="36" spans="3:14" ht="15.75" thickBot="1" x14ac:dyDescent="0.3">
      <c r="C36" s="542"/>
      <c r="D36" s="543"/>
      <c r="E36" s="543"/>
      <c r="F36" s="543"/>
      <c r="G36" s="543"/>
      <c r="H36" s="543"/>
      <c r="I36" s="543"/>
      <c r="J36" s="543"/>
      <c r="K36" s="543"/>
      <c r="L36" s="543"/>
      <c r="M36" s="543"/>
      <c r="N36" s="544"/>
    </row>
    <row r="37" spans="3:14" ht="15.75" thickTop="1" x14ac:dyDescent="0.25"/>
  </sheetData>
  <mergeCells count="20">
    <mergeCell ref="D14:I14"/>
    <mergeCell ref="D15:I15"/>
    <mergeCell ref="D2:M2"/>
    <mergeCell ref="D4:M4"/>
    <mergeCell ref="D11:I11"/>
    <mergeCell ref="D12:I12"/>
    <mergeCell ref="D13:I13"/>
    <mergeCell ref="D20:M20"/>
    <mergeCell ref="D21:M21"/>
    <mergeCell ref="C33:N33"/>
    <mergeCell ref="C34:N36"/>
    <mergeCell ref="D25:M25"/>
    <mergeCell ref="D26:M26"/>
    <mergeCell ref="D27:M27"/>
    <mergeCell ref="D28:M28"/>
    <mergeCell ref="D29:M29"/>
    <mergeCell ref="D30:M30"/>
    <mergeCell ref="D22:M22"/>
    <mergeCell ref="D23:M23"/>
    <mergeCell ref="D24:M2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3585-6915-4E70-BEF1-2F965F321FE6}">
  <sheetPr>
    <tabColor rgb="FF243386"/>
  </sheetPr>
  <dimension ref="A1:G596"/>
  <sheetViews>
    <sheetView zoomScale="80" zoomScaleNormal="80" workbookViewId="0">
      <selection sqref="A1:B1"/>
    </sheetView>
  </sheetViews>
  <sheetFormatPr baseColWidth="10" defaultColWidth="9.140625" defaultRowHeight="15" x14ac:dyDescent="0.25"/>
  <cols>
    <col min="1" max="1" width="13.28515625" style="217" customWidth="1"/>
    <col min="2" max="2" width="60.5703125" style="217" bestFit="1" customWidth="1"/>
    <col min="3" max="7" width="41" style="217" customWidth="1"/>
    <col min="8" max="16384" width="9.140625" style="217"/>
  </cols>
  <sheetData>
    <row r="1" spans="1:7" ht="45" customHeight="1" x14ac:dyDescent="0.25">
      <c r="A1" s="556" t="s">
        <v>1041</v>
      </c>
      <c r="B1" s="556"/>
    </row>
    <row r="2" spans="1:7" ht="31.5" x14ac:dyDescent="0.25">
      <c r="A2" s="511" t="s">
        <v>1973</v>
      </c>
      <c r="B2" s="511"/>
      <c r="C2" s="223"/>
      <c r="D2" s="223"/>
      <c r="E2" s="223"/>
      <c r="F2" s="510" t="s">
        <v>1565</v>
      </c>
      <c r="G2" s="484"/>
    </row>
    <row r="3" spans="1:7" ht="15.75" thickBot="1" x14ac:dyDescent="0.3">
      <c r="A3" s="223"/>
      <c r="B3" s="509"/>
      <c r="C3" s="509"/>
      <c r="D3" s="223"/>
      <c r="E3" s="223"/>
      <c r="F3" s="223"/>
      <c r="G3" s="223"/>
    </row>
    <row r="4" spans="1:7" ht="19.5" thickBot="1" x14ac:dyDescent="0.3">
      <c r="A4" s="506"/>
      <c r="B4" s="508" t="s">
        <v>71</v>
      </c>
      <c r="C4" s="507" t="s">
        <v>215</v>
      </c>
      <c r="D4" s="506"/>
      <c r="E4" s="506"/>
      <c r="F4" s="223"/>
      <c r="G4" s="223"/>
    </row>
    <row r="5" spans="1:7" x14ac:dyDescent="0.25">
      <c r="A5" s="224"/>
      <c r="B5" s="224"/>
      <c r="C5" s="224"/>
      <c r="D5" s="224"/>
      <c r="E5" s="224"/>
      <c r="F5" s="224"/>
      <c r="G5" s="224"/>
    </row>
    <row r="6" spans="1:7" ht="18.75" x14ac:dyDescent="0.25">
      <c r="A6" s="505"/>
      <c r="B6" s="558" t="s">
        <v>1974</v>
      </c>
      <c r="C6" s="559"/>
      <c r="D6" s="224"/>
      <c r="E6" s="227"/>
      <c r="F6" s="227"/>
      <c r="G6" s="227"/>
    </row>
    <row r="7" spans="1:7" x14ac:dyDescent="0.25">
      <c r="A7" s="504"/>
      <c r="B7" s="560" t="s">
        <v>1176</v>
      </c>
      <c r="C7" s="560"/>
      <c r="D7" s="503"/>
      <c r="E7" s="224"/>
      <c r="F7" s="224"/>
      <c r="G7" s="224"/>
    </row>
    <row r="8" spans="1:7" x14ac:dyDescent="0.25">
      <c r="A8" s="224"/>
      <c r="B8" s="561" t="s">
        <v>1177</v>
      </c>
      <c r="C8" s="562"/>
      <c r="D8" s="503"/>
      <c r="E8" s="224"/>
      <c r="F8" s="224"/>
      <c r="G8" s="224"/>
    </row>
    <row r="9" spans="1:7" x14ac:dyDescent="0.25">
      <c r="A9" s="224"/>
      <c r="B9" s="563" t="s">
        <v>1178</v>
      </c>
      <c r="C9" s="564"/>
      <c r="D9" s="503"/>
      <c r="E9" s="224"/>
      <c r="F9" s="224"/>
      <c r="G9" s="224"/>
    </row>
    <row r="10" spans="1:7" ht="15.75" thickBot="1" x14ac:dyDescent="0.3">
      <c r="A10" s="224"/>
      <c r="B10" s="565" t="s">
        <v>1179</v>
      </c>
      <c r="C10" s="566"/>
      <c r="D10" s="224"/>
      <c r="E10" s="224"/>
      <c r="F10" s="224"/>
      <c r="G10" s="224"/>
    </row>
    <row r="11" spans="1:7" x14ac:dyDescent="0.25">
      <c r="A11" s="224"/>
      <c r="B11" s="233"/>
      <c r="C11" s="502"/>
      <c r="D11" s="224"/>
      <c r="E11" s="224"/>
      <c r="F11" s="224"/>
      <c r="G11" s="224"/>
    </row>
    <row r="12" spans="1:7" x14ac:dyDescent="0.25">
      <c r="A12" s="224"/>
      <c r="B12" s="472"/>
      <c r="C12" s="224"/>
      <c r="D12" s="224"/>
      <c r="E12" s="224"/>
      <c r="F12" s="224"/>
      <c r="G12" s="224"/>
    </row>
    <row r="13" spans="1:7" x14ac:dyDescent="0.25">
      <c r="A13" s="224"/>
      <c r="B13" s="472"/>
      <c r="C13" s="224"/>
      <c r="D13" s="224"/>
      <c r="E13" s="224"/>
      <c r="F13" s="224"/>
      <c r="G13" s="224"/>
    </row>
    <row r="14" spans="1:7" ht="18.75" customHeight="1" x14ac:dyDescent="0.25">
      <c r="A14" s="499"/>
      <c r="B14" s="557" t="s">
        <v>1176</v>
      </c>
      <c r="C14" s="557"/>
      <c r="D14" s="499"/>
      <c r="E14" s="499"/>
      <c r="F14" s="499"/>
      <c r="G14" s="499"/>
    </row>
    <row r="15" spans="1:7" x14ac:dyDescent="0.25">
      <c r="A15" s="476"/>
      <c r="B15" s="476" t="s">
        <v>1180</v>
      </c>
      <c r="C15" s="476" t="s">
        <v>112</v>
      </c>
      <c r="D15" s="476" t="s">
        <v>1181</v>
      </c>
      <c r="E15" s="476"/>
      <c r="F15" s="476" t="s">
        <v>1182</v>
      </c>
      <c r="G15" s="476" t="s">
        <v>1183</v>
      </c>
    </row>
    <row r="16" spans="1:7" x14ac:dyDescent="0.25">
      <c r="A16" s="224" t="s">
        <v>1184</v>
      </c>
      <c r="B16" s="473" t="s">
        <v>1185</v>
      </c>
      <c r="C16" s="500">
        <f>+'Strat tables Cover Pool_Green'!$B$13/1000000</f>
        <v>1973.0977542892158</v>
      </c>
      <c r="D16" s="501">
        <f>+'Strat tables Cover Pool_Green'!$D$13</f>
        <v>1024</v>
      </c>
      <c r="F16" s="216">
        <f>IF(OR('B1. HTT Mortgage Assets'!$C$15=0,C16="[For completion]"),"",C16/'B1. HTT Mortgage Assets'!$C$15)</f>
        <v>0.21309068856863833</v>
      </c>
      <c r="G16" s="216">
        <f>IF(OR('B1. HTT Mortgage Assets'!$F$28=0,D16="[For completion]"),"",D16/'B1. HTT Mortgage Assets'!$F$28)</f>
        <v>0.17564322469982846</v>
      </c>
    </row>
    <row r="17" spans="1:7" x14ac:dyDescent="0.25">
      <c r="A17" s="224" t="s">
        <v>1187</v>
      </c>
      <c r="B17" s="226" t="s">
        <v>1885</v>
      </c>
      <c r="C17" s="500" t="s">
        <v>854</v>
      </c>
      <c r="D17" s="500" t="s">
        <v>854</v>
      </c>
      <c r="F17" s="216"/>
      <c r="G17" s="216"/>
    </row>
    <row r="18" spans="1:7" x14ac:dyDescent="0.25">
      <c r="A18" s="224" t="s">
        <v>1188</v>
      </c>
      <c r="B18" s="226" t="s">
        <v>1190</v>
      </c>
      <c r="C18" s="500" t="s">
        <v>854</v>
      </c>
      <c r="D18" s="500" t="s">
        <v>854</v>
      </c>
      <c r="F18" s="216"/>
      <c r="G18" s="216"/>
    </row>
    <row r="19" spans="1:7" x14ac:dyDescent="0.25">
      <c r="A19" s="224" t="s">
        <v>1189</v>
      </c>
      <c r="B19" s="226" t="s">
        <v>1528</v>
      </c>
      <c r="C19" s="483">
        <f>SUM(C16:C18)</f>
        <v>1973.0977542892158</v>
      </c>
      <c r="D19" s="482">
        <f>+D16</f>
        <v>1024</v>
      </c>
      <c r="F19" s="216">
        <f>+F16</f>
        <v>0.21309068856863833</v>
      </c>
      <c r="G19" s="216">
        <f>+G16</f>
        <v>0.17564322469982846</v>
      </c>
    </row>
    <row r="20" spans="1:7" x14ac:dyDescent="0.25">
      <c r="A20" s="226" t="s">
        <v>1951</v>
      </c>
      <c r="B20" s="479" t="s">
        <v>148</v>
      </c>
      <c r="C20" s="491"/>
      <c r="D20" s="491"/>
      <c r="F20" s="226"/>
      <c r="G20" s="226"/>
    </row>
    <row r="21" spans="1:7" x14ac:dyDescent="0.25">
      <c r="A21" s="226" t="s">
        <v>1952</v>
      </c>
      <c r="B21" s="479" t="s">
        <v>148</v>
      </c>
      <c r="C21" s="491"/>
      <c r="D21" s="491"/>
      <c r="F21" s="226"/>
      <c r="G21" s="226"/>
    </row>
    <row r="22" spans="1:7" x14ac:dyDescent="0.25">
      <c r="A22" s="226" t="s">
        <v>1953</v>
      </c>
      <c r="B22" s="479" t="s">
        <v>148</v>
      </c>
      <c r="C22" s="491"/>
      <c r="D22" s="491"/>
      <c r="F22" s="226"/>
      <c r="G22" s="226"/>
    </row>
    <row r="23" spans="1:7" x14ac:dyDescent="0.25">
      <c r="A23" s="226" t="s">
        <v>1954</v>
      </c>
      <c r="B23" s="479" t="s">
        <v>148</v>
      </c>
      <c r="C23" s="491"/>
      <c r="D23" s="491"/>
      <c r="F23" s="226"/>
      <c r="G23" s="226"/>
    </row>
    <row r="24" spans="1:7" x14ac:dyDescent="0.25">
      <c r="A24" s="226" t="s">
        <v>1955</v>
      </c>
      <c r="B24" s="479" t="s">
        <v>148</v>
      </c>
      <c r="C24" s="491"/>
      <c r="D24" s="491"/>
      <c r="F24" s="226"/>
      <c r="G24" s="226"/>
    </row>
    <row r="25" spans="1:7" ht="18.75" x14ac:dyDescent="0.25">
      <c r="A25" s="499"/>
      <c r="B25" s="557" t="s">
        <v>1177</v>
      </c>
      <c r="C25" s="557"/>
      <c r="D25" s="499"/>
      <c r="E25" s="499"/>
      <c r="F25" s="499"/>
      <c r="G25" s="499"/>
    </row>
    <row r="26" spans="1:7" x14ac:dyDescent="0.25">
      <c r="A26" s="476"/>
      <c r="B26" s="476" t="s">
        <v>1191</v>
      </c>
      <c r="C26" s="476" t="s">
        <v>112</v>
      </c>
      <c r="D26" s="476"/>
      <c r="E26" s="476"/>
      <c r="F26" s="476" t="s">
        <v>1192</v>
      </c>
      <c r="G26" s="476"/>
    </row>
    <row r="27" spans="1:7" x14ac:dyDescent="0.25">
      <c r="A27" s="224" t="s">
        <v>1193</v>
      </c>
      <c r="B27" s="224" t="s">
        <v>483</v>
      </c>
      <c r="C27" s="478">
        <f>+'Strat tables Cover Pool_Green'!$B$13/1000000</f>
        <v>1973.0977542892158</v>
      </c>
      <c r="D27" s="230"/>
      <c r="E27" s="224"/>
      <c r="F27" s="216">
        <f>IF($C$30=0,"",IF(C27="[For completion]","",C27/$C$30))</f>
        <v>1</v>
      </c>
    </row>
    <row r="28" spans="1:7" x14ac:dyDescent="0.25">
      <c r="A28" s="224" t="s">
        <v>1194</v>
      </c>
      <c r="B28" s="224" t="s">
        <v>485</v>
      </c>
      <c r="C28" s="478" t="s">
        <v>854</v>
      </c>
      <c r="D28" s="230"/>
      <c r="E28" s="224"/>
      <c r="F28" s="216"/>
    </row>
    <row r="29" spans="1:7" x14ac:dyDescent="0.25">
      <c r="A29" s="224" t="s">
        <v>1195</v>
      </c>
      <c r="B29" s="224" t="s">
        <v>144</v>
      </c>
      <c r="C29" s="478" t="s">
        <v>854</v>
      </c>
      <c r="D29" s="230"/>
      <c r="E29" s="224"/>
      <c r="F29" s="216"/>
    </row>
    <row r="30" spans="1:7" x14ac:dyDescent="0.25">
      <c r="A30" s="224" t="s">
        <v>1196</v>
      </c>
      <c r="B30" s="498" t="s">
        <v>146</v>
      </c>
      <c r="C30" s="230">
        <f>SUM(C27:C29)</f>
        <v>1973.0977542892158</v>
      </c>
      <c r="D30" s="224"/>
      <c r="E30" s="224"/>
      <c r="F30" s="221">
        <v>0</v>
      </c>
    </row>
    <row r="31" spans="1:7" x14ac:dyDescent="0.25">
      <c r="A31" s="224" t="s">
        <v>1197</v>
      </c>
      <c r="B31" s="479" t="s">
        <v>1033</v>
      </c>
      <c r="C31" s="478"/>
      <c r="D31" s="224"/>
      <c r="E31" s="224"/>
      <c r="F31" s="216">
        <f t="shared" ref="F31:F39" si="0">IF($C$30=0,"",IF(C31="[For completion]","",C31/$C$30))</f>
        <v>0</v>
      </c>
    </row>
    <row r="32" spans="1:7" x14ac:dyDescent="0.25">
      <c r="A32" s="224" t="s">
        <v>1198</v>
      </c>
      <c r="B32" s="479" t="s">
        <v>1956</v>
      </c>
      <c r="C32" s="230">
        <f>+C30</f>
        <v>1973.0977542892158</v>
      </c>
      <c r="D32" s="224"/>
      <c r="E32" s="224"/>
      <c r="F32" s="216">
        <f t="shared" si="0"/>
        <v>1</v>
      </c>
      <c r="G32" s="227"/>
    </row>
    <row r="33" spans="1:7" x14ac:dyDescent="0.25">
      <c r="A33" s="224" t="s">
        <v>1199</v>
      </c>
      <c r="B33" s="479" t="s">
        <v>1957</v>
      </c>
      <c r="C33" s="478"/>
      <c r="D33" s="224"/>
      <c r="E33" s="224"/>
      <c r="F33" s="216">
        <f t="shared" si="0"/>
        <v>0</v>
      </c>
      <c r="G33" s="227"/>
    </row>
    <row r="34" spans="1:7" x14ac:dyDescent="0.25">
      <c r="A34" s="224" t="s">
        <v>1200</v>
      </c>
      <c r="B34" s="479" t="s">
        <v>1958</v>
      </c>
      <c r="C34" s="478"/>
      <c r="D34" s="224"/>
      <c r="E34" s="224"/>
      <c r="F34" s="216">
        <f t="shared" si="0"/>
        <v>0</v>
      </c>
      <c r="G34" s="227"/>
    </row>
    <row r="35" spans="1:7" x14ac:dyDescent="0.25">
      <c r="A35" s="224" t="s">
        <v>1201</v>
      </c>
      <c r="B35" s="479" t="s">
        <v>1529</v>
      </c>
      <c r="C35" s="478"/>
      <c r="D35" s="224"/>
      <c r="E35" s="224"/>
      <c r="F35" s="216">
        <f t="shared" si="0"/>
        <v>0</v>
      </c>
      <c r="G35" s="227"/>
    </row>
    <row r="36" spans="1:7" x14ac:dyDescent="0.25">
      <c r="A36" s="224" t="s">
        <v>1202</v>
      </c>
      <c r="B36" s="479" t="s">
        <v>1959</v>
      </c>
      <c r="C36" s="478"/>
      <c r="D36" s="224"/>
      <c r="E36" s="224"/>
      <c r="F36" s="216">
        <f t="shared" si="0"/>
        <v>0</v>
      </c>
      <c r="G36" s="227"/>
    </row>
    <row r="37" spans="1:7" x14ac:dyDescent="0.25">
      <c r="A37" s="224" t="s">
        <v>1203</v>
      </c>
      <c r="B37" s="479" t="s">
        <v>1960</v>
      </c>
      <c r="C37" s="478"/>
      <c r="D37" s="224"/>
      <c r="E37" s="224"/>
      <c r="F37" s="216">
        <f t="shared" si="0"/>
        <v>0</v>
      </c>
      <c r="G37" s="227"/>
    </row>
    <row r="38" spans="1:7" x14ac:dyDescent="0.25">
      <c r="A38" s="224" t="s">
        <v>1204</v>
      </c>
      <c r="B38" s="479" t="s">
        <v>1961</v>
      </c>
      <c r="C38" s="478"/>
      <c r="D38" s="224"/>
      <c r="E38" s="224"/>
      <c r="F38" s="216">
        <f t="shared" si="0"/>
        <v>0</v>
      </c>
      <c r="G38" s="227"/>
    </row>
    <row r="39" spans="1:7" x14ac:dyDescent="0.25">
      <c r="A39" s="224" t="s">
        <v>1205</v>
      </c>
      <c r="B39" s="479" t="s">
        <v>1530</v>
      </c>
      <c r="C39" s="478"/>
      <c r="D39" s="224"/>
      <c r="F39" s="216">
        <f t="shared" si="0"/>
        <v>0</v>
      </c>
      <c r="G39" s="227"/>
    </row>
    <row r="40" spans="1:7" x14ac:dyDescent="0.25">
      <c r="A40" s="224" t="s">
        <v>1206</v>
      </c>
      <c r="B40" s="492" t="s">
        <v>148</v>
      </c>
      <c r="C40" s="478"/>
      <c r="D40" s="224"/>
      <c r="F40" s="226"/>
      <c r="G40" s="226"/>
    </row>
    <row r="41" spans="1:7" x14ac:dyDescent="0.25">
      <c r="A41" s="224" t="s">
        <v>1207</v>
      </c>
      <c r="B41" s="492" t="s">
        <v>148</v>
      </c>
      <c r="C41" s="497"/>
      <c r="D41" s="496"/>
      <c r="F41" s="226"/>
      <c r="G41" s="226"/>
    </row>
    <row r="42" spans="1:7" x14ac:dyDescent="0.25">
      <c r="A42" s="224" t="s">
        <v>1208</v>
      </c>
      <c r="B42" s="492" t="s">
        <v>148</v>
      </c>
      <c r="C42" s="497"/>
      <c r="D42" s="496"/>
      <c r="E42" s="496"/>
      <c r="F42" s="226"/>
      <c r="G42" s="226"/>
    </row>
    <row r="43" spans="1:7" x14ac:dyDescent="0.25">
      <c r="A43" s="224" t="s">
        <v>1209</v>
      </c>
      <c r="B43" s="492" t="s">
        <v>148</v>
      </c>
      <c r="C43" s="497"/>
      <c r="D43" s="496"/>
      <c r="E43" s="496"/>
      <c r="F43" s="226"/>
      <c r="G43" s="226"/>
    </row>
    <row r="44" spans="1:7" x14ac:dyDescent="0.25">
      <c r="A44" s="224" t="s">
        <v>1210</v>
      </c>
      <c r="B44" s="492" t="s">
        <v>148</v>
      </c>
      <c r="C44" s="497"/>
      <c r="D44" s="496"/>
      <c r="E44" s="496"/>
      <c r="F44" s="226"/>
      <c r="G44" s="226"/>
    </row>
    <row r="45" spans="1:7" x14ac:dyDescent="0.25">
      <c r="A45" s="224" t="s">
        <v>1211</v>
      </c>
      <c r="B45" s="492" t="s">
        <v>148</v>
      </c>
      <c r="C45" s="497"/>
      <c r="D45" s="496"/>
      <c r="E45" s="496"/>
      <c r="F45" s="226"/>
      <c r="G45" s="226"/>
    </row>
    <row r="46" spans="1:7" x14ac:dyDescent="0.25">
      <c r="A46" s="224" t="s">
        <v>1212</v>
      </c>
      <c r="B46" s="492" t="s">
        <v>148</v>
      </c>
      <c r="C46" s="497"/>
      <c r="D46" s="496"/>
      <c r="E46" s="496"/>
      <c r="F46" s="226"/>
      <c r="G46" s="226"/>
    </row>
    <row r="47" spans="1:7" x14ac:dyDescent="0.25">
      <c r="A47" s="224" t="s">
        <v>1213</v>
      </c>
      <c r="B47" s="492" t="s">
        <v>148</v>
      </c>
      <c r="C47" s="497"/>
      <c r="D47" s="496"/>
      <c r="E47" s="496"/>
      <c r="F47" s="226"/>
    </row>
    <row r="48" spans="1:7" x14ac:dyDescent="0.25">
      <c r="A48" s="224" t="s">
        <v>1214</v>
      </c>
      <c r="B48" s="492" t="s">
        <v>148</v>
      </c>
      <c r="C48" s="497"/>
      <c r="D48" s="496"/>
      <c r="E48" s="496"/>
      <c r="F48" s="226"/>
    </row>
    <row r="49" spans="1:7" x14ac:dyDescent="0.25">
      <c r="A49" s="476"/>
      <c r="B49" s="476" t="s">
        <v>500</v>
      </c>
      <c r="C49" s="476" t="s">
        <v>501</v>
      </c>
      <c r="D49" s="476" t="s">
        <v>502</v>
      </c>
      <c r="E49" s="476"/>
      <c r="F49" s="476" t="s">
        <v>1192</v>
      </c>
      <c r="G49" s="476"/>
    </row>
    <row r="50" spans="1:7" x14ac:dyDescent="0.25">
      <c r="A50" s="224" t="s">
        <v>1215</v>
      </c>
      <c r="B50" s="224" t="s">
        <v>1531</v>
      </c>
      <c r="C50" s="495">
        <f>+D16</f>
        <v>1024</v>
      </c>
      <c r="D50" s="495" t="s">
        <v>854</v>
      </c>
      <c r="E50" s="224"/>
      <c r="F50" s="525">
        <f>+C50/D16</f>
        <v>1</v>
      </c>
      <c r="G50" s="226"/>
    </row>
    <row r="51" spans="1:7" x14ac:dyDescent="0.25">
      <c r="A51" s="224" t="s">
        <v>1216</v>
      </c>
      <c r="B51" s="494" t="s">
        <v>507</v>
      </c>
      <c r="C51" s="475"/>
      <c r="D51" s="475"/>
      <c r="E51" s="224"/>
      <c r="F51" s="224"/>
      <c r="G51" s="226"/>
    </row>
    <row r="52" spans="1:7" x14ac:dyDescent="0.25">
      <c r="A52" s="224" t="s">
        <v>1217</v>
      </c>
      <c r="B52" s="494" t="s">
        <v>509</v>
      </c>
      <c r="C52" s="475"/>
      <c r="D52" s="475"/>
      <c r="E52" s="224"/>
      <c r="F52" s="224"/>
      <c r="G52" s="226"/>
    </row>
    <row r="53" spans="1:7" x14ac:dyDescent="0.25">
      <c r="A53" s="224" t="s">
        <v>1218</v>
      </c>
      <c r="B53" s="490"/>
      <c r="C53" s="224"/>
      <c r="D53" s="224"/>
      <c r="E53" s="224"/>
      <c r="F53" s="224"/>
      <c r="G53" s="226"/>
    </row>
    <row r="54" spans="1:7" x14ac:dyDescent="0.25">
      <c r="A54" s="224" t="s">
        <v>1219</v>
      </c>
      <c r="B54" s="490"/>
      <c r="C54" s="224"/>
      <c r="D54" s="224"/>
      <c r="E54" s="224"/>
      <c r="F54" s="224"/>
      <c r="G54" s="226"/>
    </row>
    <row r="55" spans="1:7" x14ac:dyDescent="0.25">
      <c r="A55" s="224" t="s">
        <v>1220</v>
      </c>
      <c r="B55" s="490"/>
      <c r="C55" s="224"/>
      <c r="D55" s="224"/>
      <c r="E55" s="224"/>
      <c r="F55" s="224"/>
      <c r="G55" s="226"/>
    </row>
    <row r="56" spans="1:7" x14ac:dyDescent="0.25">
      <c r="A56" s="224" t="s">
        <v>1221</v>
      </c>
      <c r="B56" s="490"/>
      <c r="C56" s="224"/>
      <c r="D56" s="224"/>
      <c r="E56" s="224"/>
      <c r="F56" s="224"/>
      <c r="G56" s="226"/>
    </row>
    <row r="57" spans="1:7" x14ac:dyDescent="0.25">
      <c r="A57" s="476"/>
      <c r="B57" s="476" t="s">
        <v>512</v>
      </c>
      <c r="C57" s="476" t="s">
        <v>513</v>
      </c>
      <c r="D57" s="476" t="s">
        <v>514</v>
      </c>
      <c r="E57" s="476"/>
      <c r="F57" s="476" t="s">
        <v>2069</v>
      </c>
      <c r="G57" s="476"/>
    </row>
    <row r="58" spans="1:7" x14ac:dyDescent="0.25">
      <c r="A58" s="224" t="s">
        <v>1222</v>
      </c>
      <c r="B58" s="224" t="s">
        <v>516</v>
      </c>
      <c r="C58" s="237">
        <f>'Strat tables Cover Pool_Green'!$L$2</f>
        <v>4.2230345880666542E-2</v>
      </c>
      <c r="D58" s="237" t="s">
        <v>854</v>
      </c>
      <c r="E58" s="229"/>
      <c r="F58" s="221">
        <f>+C58</f>
        <v>4.2230345880666542E-2</v>
      </c>
      <c r="G58" s="226"/>
    </row>
    <row r="59" spans="1:7" x14ac:dyDescent="0.25">
      <c r="A59" s="224" t="s">
        <v>1223</v>
      </c>
      <c r="B59" s="224"/>
      <c r="C59" s="221"/>
      <c r="D59" s="221"/>
      <c r="E59" s="229"/>
      <c r="F59" s="221"/>
      <c r="G59" s="226"/>
    </row>
    <row r="60" spans="1:7" x14ac:dyDescent="0.25">
      <c r="A60" s="224" t="s">
        <v>1224</v>
      </c>
      <c r="B60" s="224"/>
      <c r="C60" s="221"/>
      <c r="D60" s="221"/>
      <c r="E60" s="229"/>
      <c r="F60" s="221"/>
      <c r="G60" s="226"/>
    </row>
    <row r="61" spans="1:7" x14ac:dyDescent="0.25">
      <c r="A61" s="224" t="s">
        <v>1225</v>
      </c>
      <c r="B61" s="224"/>
      <c r="C61" s="221"/>
      <c r="D61" s="221"/>
      <c r="E61" s="229"/>
      <c r="F61" s="221"/>
      <c r="G61" s="226"/>
    </row>
    <row r="62" spans="1:7" x14ac:dyDescent="0.25">
      <c r="A62" s="224" t="s">
        <v>1226</v>
      </c>
      <c r="B62" s="224"/>
      <c r="C62" s="221"/>
      <c r="D62" s="221"/>
      <c r="E62" s="229"/>
      <c r="F62" s="221"/>
      <c r="G62" s="226"/>
    </row>
    <row r="63" spans="1:7" x14ac:dyDescent="0.25">
      <c r="A63" s="224" t="s">
        <v>1227</v>
      </c>
      <c r="B63" s="224"/>
      <c r="C63" s="221"/>
      <c r="D63" s="221"/>
      <c r="E63" s="229"/>
      <c r="F63" s="221"/>
      <c r="G63" s="226"/>
    </row>
    <row r="64" spans="1:7" x14ac:dyDescent="0.25">
      <c r="A64" s="224" t="s">
        <v>1228</v>
      </c>
      <c r="B64" s="224"/>
      <c r="C64" s="221"/>
      <c r="D64" s="221"/>
      <c r="E64" s="229"/>
      <c r="F64" s="221"/>
      <c r="G64" s="226"/>
    </row>
    <row r="65" spans="1:7" x14ac:dyDescent="0.25">
      <c r="A65" s="476"/>
      <c r="B65" s="476" t="s">
        <v>523</v>
      </c>
      <c r="C65" s="476" t="s">
        <v>513</v>
      </c>
      <c r="D65" s="476" t="s">
        <v>514</v>
      </c>
      <c r="E65" s="476"/>
      <c r="F65" s="476" t="s">
        <v>2069</v>
      </c>
      <c r="G65" s="476"/>
    </row>
    <row r="66" spans="1:7" x14ac:dyDescent="0.25">
      <c r="A66" s="224" t="s">
        <v>1229</v>
      </c>
      <c r="B66" s="493" t="s">
        <v>525</v>
      </c>
      <c r="C66" s="206">
        <f>SUM(C67:C93)</f>
        <v>0</v>
      </c>
      <c r="D66" s="206">
        <f>SUM(D67:D93)</f>
        <v>0</v>
      </c>
      <c r="E66" s="221"/>
      <c r="F66" s="206">
        <f>SUM(F67:F93)</f>
        <v>0</v>
      </c>
      <c r="G66" s="226"/>
    </row>
    <row r="67" spans="1:7" x14ac:dyDescent="0.25">
      <c r="A67" s="224" t="s">
        <v>1230</v>
      </c>
      <c r="B67" s="224" t="s">
        <v>527</v>
      </c>
      <c r="C67" s="237"/>
      <c r="D67" s="237" t="s">
        <v>854</v>
      </c>
      <c r="E67" s="221"/>
      <c r="F67" s="237"/>
      <c r="G67" s="226"/>
    </row>
    <row r="68" spans="1:7" x14ac:dyDescent="0.25">
      <c r="A68" s="224" t="s">
        <v>1231</v>
      </c>
      <c r="B68" s="224" t="s">
        <v>529</v>
      </c>
      <c r="C68" s="237"/>
      <c r="D68" s="237" t="s">
        <v>854</v>
      </c>
      <c r="E68" s="221"/>
      <c r="F68" s="237"/>
      <c r="G68" s="226"/>
    </row>
    <row r="69" spans="1:7" x14ac:dyDescent="0.25">
      <c r="A69" s="224" t="s">
        <v>1232</v>
      </c>
      <c r="B69" s="224" t="s">
        <v>531</v>
      </c>
      <c r="C69" s="237"/>
      <c r="D69" s="237" t="s">
        <v>854</v>
      </c>
      <c r="E69" s="221"/>
      <c r="F69" s="237"/>
      <c r="G69" s="226"/>
    </row>
    <row r="70" spans="1:7" x14ac:dyDescent="0.25">
      <c r="A70" s="224" t="s">
        <v>1233</v>
      </c>
      <c r="B70" s="224" t="s">
        <v>533</v>
      </c>
      <c r="C70" s="237"/>
      <c r="D70" s="237" t="s">
        <v>854</v>
      </c>
      <c r="E70" s="221"/>
      <c r="F70" s="237"/>
      <c r="G70" s="226"/>
    </row>
    <row r="71" spans="1:7" x14ac:dyDescent="0.25">
      <c r="A71" s="224" t="s">
        <v>1234</v>
      </c>
      <c r="B71" s="224" t="s">
        <v>535</v>
      </c>
      <c r="C71" s="237"/>
      <c r="D71" s="237" t="s">
        <v>854</v>
      </c>
      <c r="E71" s="221"/>
      <c r="F71" s="237"/>
      <c r="G71" s="226"/>
    </row>
    <row r="72" spans="1:7" x14ac:dyDescent="0.25">
      <c r="A72" s="224" t="s">
        <v>1235</v>
      </c>
      <c r="B72" s="224" t="s">
        <v>2070</v>
      </c>
      <c r="C72" s="237"/>
      <c r="D72" s="237" t="s">
        <v>854</v>
      </c>
      <c r="E72" s="221"/>
      <c r="F72" s="237"/>
      <c r="G72" s="226"/>
    </row>
    <row r="73" spans="1:7" x14ac:dyDescent="0.25">
      <c r="A73" s="224" t="s">
        <v>1236</v>
      </c>
      <c r="B73" s="224" t="s">
        <v>538</v>
      </c>
      <c r="C73" s="237"/>
      <c r="D73" s="237" t="s">
        <v>854</v>
      </c>
      <c r="E73" s="221"/>
      <c r="F73" s="237"/>
      <c r="G73" s="226"/>
    </row>
    <row r="74" spans="1:7" x14ac:dyDescent="0.25">
      <c r="A74" s="224" t="s">
        <v>1237</v>
      </c>
      <c r="B74" s="224" t="s">
        <v>540</v>
      </c>
      <c r="C74" s="237"/>
      <c r="D74" s="237" t="s">
        <v>854</v>
      </c>
      <c r="E74" s="221"/>
      <c r="F74" s="237"/>
      <c r="G74" s="226"/>
    </row>
    <row r="75" spans="1:7" x14ac:dyDescent="0.25">
      <c r="A75" s="224" t="s">
        <v>1238</v>
      </c>
      <c r="B75" s="224" t="s">
        <v>542</v>
      </c>
      <c r="C75" s="237"/>
      <c r="D75" s="237" t="s">
        <v>854</v>
      </c>
      <c r="E75" s="221"/>
      <c r="F75" s="237"/>
      <c r="G75" s="226"/>
    </row>
    <row r="76" spans="1:7" x14ac:dyDescent="0.25">
      <c r="A76" s="224" t="s">
        <v>1239</v>
      </c>
      <c r="B76" s="224" t="s">
        <v>544</v>
      </c>
      <c r="C76" s="237"/>
      <c r="D76" s="237" t="s">
        <v>854</v>
      </c>
      <c r="E76" s="221"/>
      <c r="F76" s="237"/>
      <c r="G76" s="226"/>
    </row>
    <row r="77" spans="1:7" x14ac:dyDescent="0.25">
      <c r="A77" s="224" t="s">
        <v>1240</v>
      </c>
      <c r="B77" s="224" t="s">
        <v>546</v>
      </c>
      <c r="C77" s="237"/>
      <c r="D77" s="237" t="s">
        <v>854</v>
      </c>
      <c r="E77" s="221"/>
      <c r="F77" s="237"/>
      <c r="G77" s="226"/>
    </row>
    <row r="78" spans="1:7" x14ac:dyDescent="0.25">
      <c r="A78" s="224" t="s">
        <v>1241</v>
      </c>
      <c r="B78" s="224" t="s">
        <v>548</v>
      </c>
      <c r="C78" s="237"/>
      <c r="D78" s="237" t="s">
        <v>854</v>
      </c>
      <c r="E78" s="221"/>
      <c r="F78" s="237"/>
      <c r="G78" s="226"/>
    </row>
    <row r="79" spans="1:7" x14ac:dyDescent="0.25">
      <c r="A79" s="224" t="s">
        <v>1242</v>
      </c>
      <c r="B79" s="224" t="s">
        <v>550</v>
      </c>
      <c r="C79" s="237"/>
      <c r="D79" s="237" t="s">
        <v>854</v>
      </c>
      <c r="E79" s="221"/>
      <c r="F79" s="237"/>
      <c r="G79" s="226"/>
    </row>
    <row r="80" spans="1:7" x14ac:dyDescent="0.25">
      <c r="A80" s="224" t="s">
        <v>1243</v>
      </c>
      <c r="B80" s="224" t="s">
        <v>552</v>
      </c>
      <c r="C80" s="237"/>
      <c r="D80" s="237" t="s">
        <v>854</v>
      </c>
      <c r="E80" s="221"/>
      <c r="F80" s="237"/>
      <c r="G80" s="226"/>
    </row>
    <row r="81" spans="1:7" x14ac:dyDescent="0.25">
      <c r="A81" s="224" t="s">
        <v>1244</v>
      </c>
      <c r="B81" s="224" t="s">
        <v>554</v>
      </c>
      <c r="C81" s="237"/>
      <c r="D81" s="237" t="s">
        <v>854</v>
      </c>
      <c r="E81" s="221"/>
      <c r="F81" s="237"/>
      <c r="G81" s="226"/>
    </row>
    <row r="82" spans="1:7" x14ac:dyDescent="0.25">
      <c r="A82" s="224" t="s">
        <v>1245</v>
      </c>
      <c r="B82" s="224" t="s">
        <v>3</v>
      </c>
      <c r="C82" s="237"/>
      <c r="D82" s="237" t="s">
        <v>854</v>
      </c>
      <c r="E82" s="221"/>
      <c r="F82" s="237"/>
      <c r="G82" s="226"/>
    </row>
    <row r="83" spans="1:7" x14ac:dyDescent="0.25">
      <c r="A83" s="224" t="s">
        <v>1246</v>
      </c>
      <c r="B83" s="224" t="s">
        <v>557</v>
      </c>
      <c r="C83" s="237"/>
      <c r="D83" s="237" t="s">
        <v>854</v>
      </c>
      <c r="E83" s="221"/>
      <c r="F83" s="237"/>
      <c r="G83" s="226"/>
    </row>
    <row r="84" spans="1:7" x14ac:dyDescent="0.25">
      <c r="A84" s="224" t="s">
        <v>1247</v>
      </c>
      <c r="B84" s="224" t="s">
        <v>559</v>
      </c>
      <c r="C84" s="237"/>
      <c r="D84" s="237" t="s">
        <v>854</v>
      </c>
      <c r="E84" s="221"/>
      <c r="F84" s="237"/>
      <c r="G84" s="226"/>
    </row>
    <row r="85" spans="1:7" x14ac:dyDescent="0.25">
      <c r="A85" s="224" t="s">
        <v>1248</v>
      </c>
      <c r="B85" s="224" t="s">
        <v>561</v>
      </c>
      <c r="C85" s="237"/>
      <c r="D85" s="237" t="s">
        <v>854</v>
      </c>
      <c r="E85" s="221"/>
      <c r="F85" s="237"/>
      <c r="G85" s="226"/>
    </row>
    <row r="86" spans="1:7" x14ac:dyDescent="0.25">
      <c r="A86" s="224" t="s">
        <v>1249</v>
      </c>
      <c r="B86" s="224" t="s">
        <v>563</v>
      </c>
      <c r="C86" s="237"/>
      <c r="D86" s="237" t="s">
        <v>854</v>
      </c>
      <c r="E86" s="221"/>
      <c r="F86" s="237"/>
      <c r="G86" s="226"/>
    </row>
    <row r="87" spans="1:7" x14ac:dyDescent="0.25">
      <c r="A87" s="224" t="s">
        <v>1250</v>
      </c>
      <c r="B87" s="224" t="s">
        <v>565</v>
      </c>
      <c r="C87" s="237"/>
      <c r="D87" s="237" t="s">
        <v>854</v>
      </c>
      <c r="E87" s="221"/>
      <c r="F87" s="237"/>
      <c r="G87" s="226"/>
    </row>
    <row r="88" spans="1:7" x14ac:dyDescent="0.25">
      <c r="A88" s="224" t="s">
        <v>1251</v>
      </c>
      <c r="B88" s="224" t="s">
        <v>567</v>
      </c>
      <c r="C88" s="237"/>
      <c r="D88" s="237" t="s">
        <v>854</v>
      </c>
      <c r="E88" s="221"/>
      <c r="F88" s="237"/>
      <c r="G88" s="226"/>
    </row>
    <row r="89" spans="1:7" x14ac:dyDescent="0.25">
      <c r="A89" s="224" t="s">
        <v>1252</v>
      </c>
      <c r="B89" s="224" t="s">
        <v>569</v>
      </c>
      <c r="C89" s="237"/>
      <c r="D89" s="237" t="s">
        <v>854</v>
      </c>
      <c r="E89" s="221"/>
      <c r="F89" s="237"/>
      <c r="G89" s="226"/>
    </row>
    <row r="90" spans="1:7" x14ac:dyDescent="0.25">
      <c r="A90" s="224" t="s">
        <v>1253</v>
      </c>
      <c r="B90" s="224" t="s">
        <v>571</v>
      </c>
      <c r="C90" s="237"/>
      <c r="D90" s="237" t="s">
        <v>854</v>
      </c>
      <c r="E90" s="221"/>
      <c r="F90" s="237"/>
      <c r="G90" s="226"/>
    </row>
    <row r="91" spans="1:7" x14ac:dyDescent="0.25">
      <c r="A91" s="224" t="s">
        <v>1254</v>
      </c>
      <c r="B91" s="224" t="s">
        <v>573</v>
      </c>
      <c r="C91" s="237"/>
      <c r="D91" s="237" t="s">
        <v>854</v>
      </c>
      <c r="E91" s="221"/>
      <c r="F91" s="237"/>
      <c r="G91" s="226"/>
    </row>
    <row r="92" spans="1:7" x14ac:dyDescent="0.25">
      <c r="A92" s="224" t="s">
        <v>1255</v>
      </c>
      <c r="B92" s="224" t="s">
        <v>575</v>
      </c>
      <c r="C92" s="237"/>
      <c r="D92" s="237" t="s">
        <v>854</v>
      </c>
      <c r="E92" s="221"/>
      <c r="F92" s="237"/>
      <c r="G92" s="226"/>
    </row>
    <row r="93" spans="1:7" x14ac:dyDescent="0.25">
      <c r="A93" s="224" t="s">
        <v>1256</v>
      </c>
      <c r="B93" s="224" t="s">
        <v>6</v>
      </c>
      <c r="C93" s="237"/>
      <c r="D93" s="237" t="s">
        <v>854</v>
      </c>
      <c r="E93" s="221"/>
      <c r="F93" s="237"/>
      <c r="G93" s="226"/>
    </row>
    <row r="94" spans="1:7" x14ac:dyDescent="0.25">
      <c r="A94" s="224" t="s">
        <v>1257</v>
      </c>
      <c r="B94" s="493" t="s">
        <v>316</v>
      </c>
      <c r="C94" s="206">
        <f>SUM(C95:C97)</f>
        <v>1</v>
      </c>
      <c r="D94" s="206">
        <f>SUM(D95:D97)</f>
        <v>0</v>
      </c>
      <c r="E94" s="206"/>
      <c r="F94" s="206">
        <f>SUM(F95:F97)</f>
        <v>1</v>
      </c>
      <c r="G94" s="226"/>
    </row>
    <row r="95" spans="1:7" x14ac:dyDescent="0.25">
      <c r="A95" s="224" t="s">
        <v>1258</v>
      </c>
      <c r="B95" s="224" t="s">
        <v>581</v>
      </c>
      <c r="C95" s="237"/>
      <c r="D95" s="237" t="s">
        <v>854</v>
      </c>
      <c r="E95" s="221"/>
      <c r="F95" s="237" t="s">
        <v>854</v>
      </c>
      <c r="G95" s="226"/>
    </row>
    <row r="96" spans="1:7" x14ac:dyDescent="0.25">
      <c r="A96" s="224" t="s">
        <v>1259</v>
      </c>
      <c r="B96" s="224" t="s">
        <v>583</v>
      </c>
      <c r="C96" s="237"/>
      <c r="D96" s="237" t="s">
        <v>854</v>
      </c>
      <c r="E96" s="221"/>
      <c r="F96" s="237" t="s">
        <v>854</v>
      </c>
      <c r="G96" s="226"/>
    </row>
    <row r="97" spans="1:7" x14ac:dyDescent="0.25">
      <c r="A97" s="224" t="s">
        <v>1260</v>
      </c>
      <c r="B97" s="224" t="s">
        <v>2</v>
      </c>
      <c r="C97" s="237">
        <v>1</v>
      </c>
      <c r="D97" s="237" t="s">
        <v>854</v>
      </c>
      <c r="E97" s="221"/>
      <c r="F97" s="237">
        <v>1</v>
      </c>
      <c r="G97" s="226"/>
    </row>
    <row r="98" spans="1:7" x14ac:dyDescent="0.25">
      <c r="A98" s="224" t="s">
        <v>1261</v>
      </c>
      <c r="B98" s="493" t="s">
        <v>144</v>
      </c>
      <c r="C98" s="206">
        <f>SUM(C99:C109)</f>
        <v>0</v>
      </c>
      <c r="D98" s="206">
        <f>SUM(D99:D109)</f>
        <v>0</v>
      </c>
      <c r="E98" s="206"/>
      <c r="F98" s="206">
        <f>SUM(F99:F109)</f>
        <v>0</v>
      </c>
      <c r="G98" s="226"/>
    </row>
    <row r="99" spans="1:7" x14ac:dyDescent="0.25">
      <c r="A99" s="224" t="s">
        <v>1262</v>
      </c>
      <c r="B99" s="226" t="s">
        <v>318</v>
      </c>
      <c r="C99" s="237"/>
      <c r="D99" s="237" t="s">
        <v>854</v>
      </c>
      <c r="E99" s="221"/>
      <c r="F99" s="237" t="s">
        <v>854</v>
      </c>
      <c r="G99" s="226"/>
    </row>
    <row r="100" spans="1:7" x14ac:dyDescent="0.25">
      <c r="A100" s="224" t="s">
        <v>1263</v>
      </c>
      <c r="B100" s="224" t="s">
        <v>578</v>
      </c>
      <c r="C100" s="237"/>
      <c r="D100" s="237" t="s">
        <v>854</v>
      </c>
      <c r="E100" s="221"/>
      <c r="F100" s="237" t="s">
        <v>854</v>
      </c>
      <c r="G100" s="226"/>
    </row>
    <row r="101" spans="1:7" x14ac:dyDescent="0.25">
      <c r="A101" s="224" t="s">
        <v>1264</v>
      </c>
      <c r="B101" s="226" t="s">
        <v>320</v>
      </c>
      <c r="C101" s="237"/>
      <c r="D101" s="237" t="s">
        <v>854</v>
      </c>
      <c r="E101" s="221"/>
      <c r="F101" s="237" t="s">
        <v>854</v>
      </c>
      <c r="G101" s="226"/>
    </row>
    <row r="102" spans="1:7" x14ac:dyDescent="0.25">
      <c r="A102" s="224" t="s">
        <v>1265</v>
      </c>
      <c r="B102" s="226" t="s">
        <v>322</v>
      </c>
      <c r="C102" s="237"/>
      <c r="D102" s="237" t="s">
        <v>854</v>
      </c>
      <c r="E102" s="221"/>
      <c r="F102" s="237" t="s">
        <v>854</v>
      </c>
      <c r="G102" s="226"/>
    </row>
    <row r="103" spans="1:7" x14ac:dyDescent="0.25">
      <c r="A103" s="224" t="s">
        <v>1266</v>
      </c>
      <c r="B103" s="226" t="s">
        <v>12</v>
      </c>
      <c r="C103" s="237"/>
      <c r="D103" s="237" t="s">
        <v>854</v>
      </c>
      <c r="E103" s="221"/>
      <c r="F103" s="237" t="s">
        <v>854</v>
      </c>
      <c r="G103" s="226"/>
    </row>
    <row r="104" spans="1:7" x14ac:dyDescent="0.25">
      <c r="A104" s="224" t="s">
        <v>1267</v>
      </c>
      <c r="B104" s="226" t="s">
        <v>325</v>
      </c>
      <c r="C104" s="237"/>
      <c r="D104" s="237" t="s">
        <v>854</v>
      </c>
      <c r="E104" s="221"/>
      <c r="F104" s="237" t="s">
        <v>854</v>
      </c>
      <c r="G104" s="226"/>
    </row>
    <row r="105" spans="1:7" x14ac:dyDescent="0.25">
      <c r="A105" s="224" t="s">
        <v>1268</v>
      </c>
      <c r="B105" s="226" t="s">
        <v>327</v>
      </c>
      <c r="C105" s="237"/>
      <c r="D105" s="237" t="s">
        <v>854</v>
      </c>
      <c r="E105" s="221"/>
      <c r="F105" s="237" t="s">
        <v>854</v>
      </c>
      <c r="G105" s="226"/>
    </row>
    <row r="106" spans="1:7" x14ac:dyDescent="0.25">
      <c r="A106" s="224" t="s">
        <v>1269</v>
      </c>
      <c r="B106" s="226" t="s">
        <v>329</v>
      </c>
      <c r="C106" s="237"/>
      <c r="D106" s="237" t="s">
        <v>854</v>
      </c>
      <c r="E106" s="221"/>
      <c r="F106" s="237" t="s">
        <v>854</v>
      </c>
      <c r="G106" s="226"/>
    </row>
    <row r="107" spans="1:7" x14ac:dyDescent="0.25">
      <c r="A107" s="224" t="s">
        <v>1270</v>
      </c>
      <c r="B107" s="226" t="s">
        <v>331</v>
      </c>
      <c r="C107" s="237"/>
      <c r="D107" s="237" t="s">
        <v>854</v>
      </c>
      <c r="E107" s="221"/>
      <c r="F107" s="237" t="s">
        <v>854</v>
      </c>
      <c r="G107" s="226"/>
    </row>
    <row r="108" spans="1:7" x14ac:dyDescent="0.25">
      <c r="A108" s="224" t="s">
        <v>1271</v>
      </c>
      <c r="B108" s="226" t="s">
        <v>333</v>
      </c>
      <c r="C108" s="237"/>
      <c r="D108" s="237" t="s">
        <v>854</v>
      </c>
      <c r="E108" s="221"/>
      <c r="F108" s="237" t="s">
        <v>854</v>
      </c>
      <c r="G108" s="226"/>
    </row>
    <row r="109" spans="1:7" x14ac:dyDescent="0.25">
      <c r="A109" s="224" t="s">
        <v>1272</v>
      </c>
      <c r="B109" s="226" t="s">
        <v>144</v>
      </c>
      <c r="C109" s="237"/>
      <c r="D109" s="237" t="s">
        <v>854</v>
      </c>
      <c r="E109" s="221"/>
      <c r="F109" s="237" t="s">
        <v>854</v>
      </c>
      <c r="G109" s="226"/>
    </row>
    <row r="110" spans="1:7" x14ac:dyDescent="0.25">
      <c r="A110" s="224" t="s">
        <v>1567</v>
      </c>
      <c r="B110" s="492" t="s">
        <v>148</v>
      </c>
      <c r="C110" s="237"/>
      <c r="D110" s="237"/>
      <c r="E110" s="221"/>
      <c r="F110" s="237"/>
      <c r="G110" s="226"/>
    </row>
    <row r="111" spans="1:7" x14ac:dyDescent="0.25">
      <c r="A111" s="224" t="s">
        <v>1568</v>
      </c>
      <c r="B111" s="492" t="s">
        <v>148</v>
      </c>
      <c r="C111" s="237"/>
      <c r="D111" s="237"/>
      <c r="E111" s="221"/>
      <c r="F111" s="237"/>
      <c r="G111" s="226"/>
    </row>
    <row r="112" spans="1:7" x14ac:dyDescent="0.25">
      <c r="A112" s="224" t="s">
        <v>1569</v>
      </c>
      <c r="B112" s="492" t="s">
        <v>148</v>
      </c>
      <c r="C112" s="237"/>
      <c r="D112" s="237"/>
      <c r="E112" s="221"/>
      <c r="F112" s="237"/>
      <c r="G112" s="226"/>
    </row>
    <row r="113" spans="1:7" x14ac:dyDescent="0.25">
      <c r="A113" s="224" t="s">
        <v>1570</v>
      </c>
      <c r="B113" s="492" t="s">
        <v>148</v>
      </c>
      <c r="C113" s="237"/>
      <c r="D113" s="237"/>
      <c r="E113" s="221"/>
      <c r="F113" s="237"/>
      <c r="G113" s="226"/>
    </row>
    <row r="114" spans="1:7" x14ac:dyDescent="0.25">
      <c r="A114" s="224" t="s">
        <v>1571</v>
      </c>
      <c r="B114" s="492" t="s">
        <v>148</v>
      </c>
      <c r="C114" s="237"/>
      <c r="D114" s="237"/>
      <c r="E114" s="221"/>
      <c r="F114" s="237"/>
      <c r="G114" s="226"/>
    </row>
    <row r="115" spans="1:7" x14ac:dyDescent="0.25">
      <c r="A115" s="224" t="s">
        <v>1572</v>
      </c>
      <c r="B115" s="492" t="s">
        <v>148</v>
      </c>
      <c r="C115" s="237"/>
      <c r="D115" s="237"/>
      <c r="E115" s="221"/>
      <c r="F115" s="237"/>
      <c r="G115" s="226"/>
    </row>
    <row r="116" spans="1:7" x14ac:dyDescent="0.25">
      <c r="A116" s="224" t="s">
        <v>1573</v>
      </c>
      <c r="B116" s="492" t="s">
        <v>148</v>
      </c>
      <c r="C116" s="237"/>
      <c r="D116" s="237"/>
      <c r="E116" s="221"/>
      <c r="F116" s="237"/>
      <c r="G116" s="226"/>
    </row>
    <row r="117" spans="1:7" x14ac:dyDescent="0.25">
      <c r="A117" s="224" t="s">
        <v>1574</v>
      </c>
      <c r="B117" s="492" t="s">
        <v>148</v>
      </c>
      <c r="C117" s="237"/>
      <c r="D117" s="237"/>
      <c r="E117" s="221"/>
      <c r="F117" s="237"/>
      <c r="G117" s="226"/>
    </row>
    <row r="118" spans="1:7" x14ac:dyDescent="0.25">
      <c r="A118" s="224" t="s">
        <v>1575</v>
      </c>
      <c r="B118" s="492" t="s">
        <v>148</v>
      </c>
      <c r="C118" s="237"/>
      <c r="D118" s="237"/>
      <c r="E118" s="221"/>
      <c r="F118" s="237"/>
      <c r="G118" s="226"/>
    </row>
    <row r="119" spans="1:7" x14ac:dyDescent="0.25">
      <c r="A119" s="224" t="s">
        <v>1576</v>
      </c>
      <c r="B119" s="492" t="s">
        <v>148</v>
      </c>
      <c r="C119" s="237"/>
      <c r="D119" s="237"/>
      <c r="E119" s="221"/>
      <c r="F119" s="237"/>
      <c r="G119" s="226"/>
    </row>
    <row r="120" spans="1:7" x14ac:dyDescent="0.25">
      <c r="A120" s="476"/>
      <c r="B120" s="476" t="s">
        <v>1081</v>
      </c>
      <c r="C120" s="476" t="s">
        <v>513</v>
      </c>
      <c r="D120" s="476" t="s">
        <v>514</v>
      </c>
      <c r="E120" s="476"/>
      <c r="F120" s="476" t="s">
        <v>481</v>
      </c>
      <c r="G120" s="476"/>
    </row>
    <row r="121" spans="1:7" x14ac:dyDescent="0.25">
      <c r="A121" s="224" t="s">
        <v>1273</v>
      </c>
      <c r="B121" s="236" t="s">
        <v>2102</v>
      </c>
      <c r="C121" s="237">
        <f>_xlfn.IFNA(VLOOKUP(B121,'Strat tables Cover Pool_Green'!$A$101:$C$111,3,FALSE),0)</f>
        <v>3.4591663262313692E-3</v>
      </c>
      <c r="D121" s="237" t="s">
        <v>854</v>
      </c>
      <c r="E121" s="221"/>
      <c r="F121" s="237">
        <f t="shared" ref="F121:F132" si="1">+C121</f>
        <v>3.4591663262313692E-3</v>
      </c>
      <c r="G121" s="226"/>
    </row>
    <row r="122" spans="1:7" x14ac:dyDescent="0.25">
      <c r="A122" s="224" t="s">
        <v>1274</v>
      </c>
      <c r="B122" s="236" t="s">
        <v>2103</v>
      </c>
      <c r="C122" s="237">
        <f>_xlfn.IFNA(VLOOKUP(B122,'Strat tables Cover Pool_Green'!$A$101:$C$111,3,FALSE),0)</f>
        <v>6.2934308110209442E-4</v>
      </c>
      <c r="D122" s="237" t="s">
        <v>854</v>
      </c>
      <c r="E122" s="221"/>
      <c r="F122" s="237">
        <f t="shared" si="1"/>
        <v>6.2934308110209442E-4</v>
      </c>
      <c r="G122" s="226"/>
    </row>
    <row r="123" spans="1:7" x14ac:dyDescent="0.25">
      <c r="A123" s="224" t="s">
        <v>1275</v>
      </c>
      <c r="B123" s="236" t="s">
        <v>2104</v>
      </c>
      <c r="C123" s="237">
        <f>_xlfn.IFNA(VLOOKUP(B123,'Strat tables Cover Pool_Green'!$A$101:$C$111,3,FALSE),0)</f>
        <v>1.5763757032506778E-3</v>
      </c>
      <c r="D123" s="237" t="s">
        <v>854</v>
      </c>
      <c r="E123" s="221"/>
      <c r="F123" s="237">
        <f t="shared" si="1"/>
        <v>1.5763757032506778E-3</v>
      </c>
      <c r="G123" s="226"/>
    </row>
    <row r="124" spans="1:7" x14ac:dyDescent="0.25">
      <c r="A124" s="224" t="s">
        <v>1276</v>
      </c>
      <c r="B124" s="236" t="s">
        <v>2105</v>
      </c>
      <c r="C124" s="237">
        <f>_xlfn.IFNA(VLOOKUP(B124,'Strat tables Cover Pool_Green'!$A$101:$C$111,3,FALSE),0)</f>
        <v>0</v>
      </c>
      <c r="D124" s="237" t="s">
        <v>854</v>
      </c>
      <c r="E124" s="221"/>
      <c r="F124" s="237">
        <f t="shared" si="1"/>
        <v>0</v>
      </c>
      <c r="G124" s="226"/>
    </row>
    <row r="125" spans="1:7" x14ac:dyDescent="0.25">
      <c r="A125" s="224" t="s">
        <v>1277</v>
      </c>
      <c r="B125" s="236" t="s">
        <v>2106</v>
      </c>
      <c r="C125" s="237">
        <f>_xlfn.IFNA(VLOOKUP(B125,'Strat tables Cover Pool_Green'!$A$101:$C$111,3,FALSE),0)</f>
        <v>4.7247027830905584E-2</v>
      </c>
      <c r="D125" s="237" t="s">
        <v>854</v>
      </c>
      <c r="E125" s="221"/>
      <c r="F125" s="237">
        <f t="shared" si="1"/>
        <v>4.7247027830905584E-2</v>
      </c>
      <c r="G125" s="226"/>
    </row>
    <row r="126" spans="1:7" x14ac:dyDescent="0.25">
      <c r="A126" s="224" t="s">
        <v>1278</v>
      </c>
      <c r="B126" s="236" t="s">
        <v>2107</v>
      </c>
      <c r="C126" s="237">
        <f>_xlfn.IFNA(VLOOKUP(B126,'Strat tables Cover Pool_Green'!$A$101:$C$111,3,FALSE),0)</f>
        <v>0.89100008700406408</v>
      </c>
      <c r="D126" s="237" t="s">
        <v>854</v>
      </c>
      <c r="E126" s="221"/>
      <c r="F126" s="237">
        <f t="shared" si="1"/>
        <v>0.89100008700406408</v>
      </c>
      <c r="G126" s="226"/>
    </row>
    <row r="127" spans="1:7" x14ac:dyDescent="0.25">
      <c r="A127" s="224" t="s">
        <v>1279</v>
      </c>
      <c r="B127" s="236" t="s">
        <v>2108</v>
      </c>
      <c r="C127" s="237">
        <f>_xlfn.IFNA(VLOOKUP(B127,'Strat tables Cover Pool_Green'!$A$101:$C$111,3,FALSE),0)</f>
        <v>0</v>
      </c>
      <c r="D127" s="237" t="s">
        <v>854</v>
      </c>
      <c r="E127" s="221"/>
      <c r="F127" s="237">
        <f t="shared" si="1"/>
        <v>0</v>
      </c>
      <c r="G127" s="226"/>
    </row>
    <row r="128" spans="1:7" x14ac:dyDescent="0.25">
      <c r="A128" s="224" t="s">
        <v>1280</v>
      </c>
      <c r="B128" s="236" t="s">
        <v>2170</v>
      </c>
      <c r="C128" s="237">
        <f>_xlfn.IFNA(VLOOKUP(B128,'Strat tables Cover Pool_Green'!$A$101:$C$111,3,FALSE),0)</f>
        <v>2.0544666482884303E-3</v>
      </c>
      <c r="D128" s="237" t="s">
        <v>854</v>
      </c>
      <c r="E128" s="221"/>
      <c r="F128" s="237">
        <f t="shared" si="1"/>
        <v>2.0544666482884303E-3</v>
      </c>
      <c r="G128" s="226"/>
    </row>
    <row r="129" spans="1:7" x14ac:dyDescent="0.25">
      <c r="A129" s="224" t="s">
        <v>1281</v>
      </c>
      <c r="B129" s="236" t="s">
        <v>2110</v>
      </c>
      <c r="C129" s="237">
        <f>_xlfn.IFNA(VLOOKUP(B129,'Strat tables Cover Pool_Green'!$A$101:$C$111,3,FALSE),0)</f>
        <v>1.3040627330331658E-3</v>
      </c>
      <c r="D129" s="237" t="s">
        <v>854</v>
      </c>
      <c r="E129" s="221"/>
      <c r="F129" s="237">
        <f t="shared" si="1"/>
        <v>1.3040627330331658E-3</v>
      </c>
      <c r="G129" s="226"/>
    </row>
    <row r="130" spans="1:7" x14ac:dyDescent="0.25">
      <c r="A130" s="224" t="s">
        <v>1282</v>
      </c>
      <c r="B130" s="236" t="s">
        <v>2171</v>
      </c>
      <c r="C130" s="237">
        <f>_xlfn.IFNA(VLOOKUP(B130,'Strat tables Cover Pool_Green'!$A$101:$C$111,3,FALSE),0)</f>
        <v>1.1885001008704527E-3</v>
      </c>
      <c r="D130" s="237" t="s">
        <v>854</v>
      </c>
      <c r="E130" s="221"/>
      <c r="F130" s="237">
        <f t="shared" si="1"/>
        <v>1.1885001008704527E-3</v>
      </c>
      <c r="G130" s="226"/>
    </row>
    <row r="131" spans="1:7" x14ac:dyDescent="0.25">
      <c r="A131" s="224" t="s">
        <v>1283</v>
      </c>
      <c r="B131" s="236" t="s">
        <v>2112</v>
      </c>
      <c r="C131" s="237">
        <f>_xlfn.IFNA(VLOOKUP(B131,'Strat tables Cover Pool_Green'!$A$101:$C$111,3,FALSE),0)</f>
        <v>1.3723939764836803E-2</v>
      </c>
      <c r="D131" s="237" t="s">
        <v>854</v>
      </c>
      <c r="E131" s="221"/>
      <c r="F131" s="237">
        <f t="shared" si="1"/>
        <v>1.3723939764836803E-2</v>
      </c>
      <c r="G131" s="226"/>
    </row>
    <row r="132" spans="1:7" x14ac:dyDescent="0.25">
      <c r="A132" s="224" t="s">
        <v>1284</v>
      </c>
      <c r="B132" s="236" t="s">
        <v>2113</v>
      </c>
      <c r="C132" s="237">
        <f>_xlfn.IFNA(VLOOKUP(B132,'Strat tables Cover Pool_Green'!$A$101:$C$111,3,FALSE),0)</f>
        <v>3.7817030807416656E-2</v>
      </c>
      <c r="D132" s="237" t="s">
        <v>854</v>
      </c>
      <c r="E132" s="221"/>
      <c r="F132" s="237">
        <f t="shared" si="1"/>
        <v>3.7817030807416656E-2</v>
      </c>
      <c r="G132" s="226"/>
    </row>
    <row r="133" spans="1:7" x14ac:dyDescent="0.25">
      <c r="A133" s="224" t="s">
        <v>1285</v>
      </c>
      <c r="B133" s="236"/>
      <c r="C133" s="237"/>
      <c r="D133" s="237"/>
      <c r="E133" s="221"/>
      <c r="F133" s="237"/>
      <c r="G133" s="226"/>
    </row>
    <row r="134" spans="1:7" x14ac:dyDescent="0.25">
      <c r="A134" s="224" t="s">
        <v>1286</v>
      </c>
      <c r="B134" s="491"/>
      <c r="C134" s="237"/>
      <c r="D134" s="237"/>
      <c r="E134" s="221"/>
      <c r="F134" s="237"/>
      <c r="G134" s="226"/>
    </row>
    <row r="135" spans="1:7" x14ac:dyDescent="0.25">
      <c r="A135" s="224" t="s">
        <v>1287</v>
      </c>
      <c r="B135" s="491"/>
      <c r="C135" s="237"/>
      <c r="D135" s="237"/>
      <c r="E135" s="221"/>
      <c r="F135" s="237"/>
      <c r="G135" s="226"/>
    </row>
    <row r="136" spans="1:7" x14ac:dyDescent="0.25">
      <c r="A136" s="224" t="s">
        <v>1288</v>
      </c>
      <c r="B136" s="491"/>
      <c r="C136" s="237"/>
      <c r="D136" s="237"/>
      <c r="E136" s="221"/>
      <c r="F136" s="237"/>
      <c r="G136" s="226"/>
    </row>
    <row r="137" spans="1:7" x14ac:dyDescent="0.25">
      <c r="A137" s="224" t="s">
        <v>1289</v>
      </c>
      <c r="B137" s="491"/>
      <c r="C137" s="237"/>
      <c r="D137" s="237"/>
      <c r="E137" s="221"/>
      <c r="F137" s="237"/>
      <c r="G137" s="226"/>
    </row>
    <row r="138" spans="1:7" x14ac:dyDescent="0.25">
      <c r="A138" s="224" t="s">
        <v>1290</v>
      </c>
      <c r="B138" s="491"/>
      <c r="C138" s="237"/>
      <c r="D138" s="237"/>
      <c r="E138" s="221"/>
      <c r="F138" s="237"/>
      <c r="G138" s="226"/>
    </row>
    <row r="139" spans="1:7" x14ac:dyDescent="0.25">
      <c r="A139" s="224" t="s">
        <v>1291</v>
      </c>
      <c r="B139" s="491"/>
      <c r="C139" s="237"/>
      <c r="D139" s="237"/>
      <c r="E139" s="221"/>
      <c r="F139" s="237"/>
      <c r="G139" s="226"/>
    </row>
    <row r="140" spans="1:7" x14ac:dyDescent="0.25">
      <c r="A140" s="224" t="s">
        <v>1292</v>
      </c>
      <c r="B140" s="491"/>
      <c r="C140" s="237"/>
      <c r="D140" s="237"/>
      <c r="E140" s="221"/>
      <c r="F140" s="237"/>
      <c r="G140" s="226"/>
    </row>
    <row r="141" spans="1:7" x14ac:dyDescent="0.25">
      <c r="A141" s="224" t="s">
        <v>1293</v>
      </c>
      <c r="B141" s="491"/>
      <c r="C141" s="237"/>
      <c r="D141" s="237"/>
      <c r="E141" s="221"/>
      <c r="F141" s="237"/>
      <c r="G141" s="226"/>
    </row>
    <row r="142" spans="1:7" x14ac:dyDescent="0.25">
      <c r="A142" s="224" t="s">
        <v>1294</v>
      </c>
      <c r="B142" s="491"/>
      <c r="C142" s="237"/>
      <c r="D142" s="237"/>
      <c r="E142" s="221"/>
      <c r="F142" s="237"/>
      <c r="G142" s="226"/>
    </row>
    <row r="143" spans="1:7" x14ac:dyDescent="0.25">
      <c r="A143" s="224" t="s">
        <v>1295</v>
      </c>
      <c r="B143" s="491"/>
      <c r="C143" s="237"/>
      <c r="D143" s="237"/>
      <c r="E143" s="221"/>
      <c r="F143" s="237"/>
      <c r="G143" s="226"/>
    </row>
    <row r="144" spans="1:7" x14ac:dyDescent="0.25">
      <c r="A144" s="224" t="s">
        <v>1296</v>
      </c>
      <c r="B144" s="491"/>
      <c r="C144" s="237"/>
      <c r="D144" s="237"/>
      <c r="E144" s="221"/>
      <c r="F144" s="237"/>
      <c r="G144" s="226"/>
    </row>
    <row r="145" spans="1:7" x14ac:dyDescent="0.25">
      <c r="A145" s="224" t="s">
        <v>1297</v>
      </c>
      <c r="B145" s="491"/>
      <c r="C145" s="237"/>
      <c r="D145" s="237"/>
      <c r="E145" s="221"/>
      <c r="F145" s="237"/>
      <c r="G145" s="226"/>
    </row>
    <row r="146" spans="1:7" x14ac:dyDescent="0.25">
      <c r="A146" s="224" t="s">
        <v>1298</v>
      </c>
      <c r="B146" s="491"/>
      <c r="C146" s="237"/>
      <c r="D146" s="237"/>
      <c r="E146" s="221"/>
      <c r="F146" s="237"/>
      <c r="G146" s="226"/>
    </row>
    <row r="147" spans="1:7" x14ac:dyDescent="0.25">
      <c r="A147" s="224" t="s">
        <v>1299</v>
      </c>
      <c r="B147" s="491"/>
      <c r="C147" s="237"/>
      <c r="D147" s="237"/>
      <c r="E147" s="221"/>
      <c r="F147" s="237"/>
      <c r="G147" s="226"/>
    </row>
    <row r="148" spans="1:7" x14ac:dyDescent="0.25">
      <c r="A148" s="224" t="s">
        <v>1300</v>
      </c>
      <c r="B148" s="491"/>
      <c r="C148" s="237"/>
      <c r="D148" s="237"/>
      <c r="E148" s="221"/>
      <c r="F148" s="237"/>
      <c r="G148" s="226"/>
    </row>
    <row r="149" spans="1:7" x14ac:dyDescent="0.25">
      <c r="A149" s="224" t="s">
        <v>1301</v>
      </c>
      <c r="B149" s="491"/>
      <c r="C149" s="237"/>
      <c r="D149" s="237"/>
      <c r="E149" s="221"/>
      <c r="F149" s="237"/>
      <c r="G149" s="226"/>
    </row>
    <row r="150" spans="1:7" x14ac:dyDescent="0.25">
      <c r="A150" s="224" t="s">
        <v>1302</v>
      </c>
      <c r="B150" s="491"/>
      <c r="C150" s="237"/>
      <c r="D150" s="237"/>
      <c r="E150" s="221"/>
      <c r="F150" s="237"/>
      <c r="G150" s="226"/>
    </row>
    <row r="151" spans="1:7" x14ac:dyDescent="0.25">
      <c r="A151" s="224" t="s">
        <v>1303</v>
      </c>
      <c r="B151" s="491"/>
      <c r="C151" s="237"/>
      <c r="D151" s="237"/>
      <c r="E151" s="221"/>
      <c r="F151" s="237"/>
      <c r="G151" s="226"/>
    </row>
    <row r="152" spans="1:7" x14ac:dyDescent="0.25">
      <c r="A152" s="224" t="s">
        <v>1304</v>
      </c>
      <c r="B152" s="491"/>
      <c r="C152" s="237"/>
      <c r="D152" s="237"/>
      <c r="E152" s="221"/>
      <c r="F152" s="237"/>
      <c r="G152" s="226"/>
    </row>
    <row r="153" spans="1:7" x14ac:dyDescent="0.25">
      <c r="A153" s="224" t="s">
        <v>1305</v>
      </c>
      <c r="B153" s="491"/>
      <c r="C153" s="237"/>
      <c r="D153" s="237"/>
      <c r="E153" s="221"/>
      <c r="F153" s="237"/>
      <c r="G153" s="226"/>
    </row>
    <row r="154" spans="1:7" x14ac:dyDescent="0.25">
      <c r="A154" s="224" t="s">
        <v>1306</v>
      </c>
      <c r="B154" s="491"/>
      <c r="C154" s="237"/>
      <c r="D154" s="237"/>
      <c r="E154" s="221"/>
      <c r="F154" s="237"/>
      <c r="G154" s="226"/>
    </row>
    <row r="155" spans="1:7" x14ac:dyDescent="0.25">
      <c r="A155" s="224" t="s">
        <v>1307</v>
      </c>
      <c r="B155" s="491"/>
      <c r="C155" s="237"/>
      <c r="D155" s="237"/>
      <c r="E155" s="221"/>
      <c r="F155" s="237"/>
      <c r="G155" s="226"/>
    </row>
    <row r="156" spans="1:7" x14ac:dyDescent="0.25">
      <c r="A156" s="224" t="s">
        <v>1308</v>
      </c>
      <c r="B156" s="491"/>
      <c r="C156" s="237"/>
      <c r="D156" s="237"/>
      <c r="E156" s="221"/>
      <c r="F156" s="237"/>
      <c r="G156" s="226"/>
    </row>
    <row r="157" spans="1:7" x14ac:dyDescent="0.25">
      <c r="A157" s="224" t="s">
        <v>1309</v>
      </c>
      <c r="B157" s="491"/>
      <c r="C157" s="237"/>
      <c r="D157" s="237"/>
      <c r="E157" s="221"/>
      <c r="F157" s="237"/>
      <c r="G157" s="226"/>
    </row>
    <row r="158" spans="1:7" x14ac:dyDescent="0.25">
      <c r="A158" s="224" t="s">
        <v>1310</v>
      </c>
      <c r="B158" s="491"/>
      <c r="C158" s="237"/>
      <c r="D158" s="237"/>
      <c r="E158" s="221"/>
      <c r="F158" s="237"/>
      <c r="G158" s="226"/>
    </row>
    <row r="159" spans="1:7" x14ac:dyDescent="0.25">
      <c r="A159" s="224" t="s">
        <v>1311</v>
      </c>
      <c r="B159" s="491"/>
      <c r="C159" s="237"/>
      <c r="D159" s="237"/>
      <c r="E159" s="221"/>
      <c r="F159" s="237"/>
      <c r="G159" s="226"/>
    </row>
    <row r="160" spans="1:7" x14ac:dyDescent="0.25">
      <c r="A160" s="224" t="s">
        <v>1312</v>
      </c>
      <c r="B160" s="491"/>
      <c r="C160" s="237"/>
      <c r="D160" s="237"/>
      <c r="E160" s="221"/>
      <c r="F160" s="237"/>
      <c r="G160" s="226"/>
    </row>
    <row r="161" spans="1:7" x14ac:dyDescent="0.25">
      <c r="A161" s="224" t="s">
        <v>1313</v>
      </c>
      <c r="B161" s="491"/>
      <c r="C161" s="237"/>
      <c r="D161" s="237"/>
      <c r="E161" s="221"/>
      <c r="F161" s="237"/>
      <c r="G161" s="226"/>
    </row>
    <row r="162" spans="1:7" x14ac:dyDescent="0.25">
      <c r="A162" s="224" t="s">
        <v>1314</v>
      </c>
      <c r="B162" s="491"/>
      <c r="C162" s="237"/>
      <c r="D162" s="237"/>
      <c r="E162" s="221"/>
      <c r="F162" s="237"/>
      <c r="G162" s="226"/>
    </row>
    <row r="163" spans="1:7" x14ac:dyDescent="0.25">
      <c r="A163" s="224" t="s">
        <v>1315</v>
      </c>
      <c r="B163" s="491"/>
      <c r="C163" s="237"/>
      <c r="D163" s="237"/>
      <c r="E163" s="221"/>
      <c r="F163" s="237"/>
      <c r="G163" s="226"/>
    </row>
    <row r="164" spans="1:7" x14ac:dyDescent="0.25">
      <c r="A164" s="224" t="s">
        <v>1316</v>
      </c>
      <c r="B164" s="491"/>
      <c r="C164" s="237"/>
      <c r="D164" s="237"/>
      <c r="E164" s="221"/>
      <c r="F164" s="237"/>
      <c r="G164" s="226"/>
    </row>
    <row r="165" spans="1:7" x14ac:dyDescent="0.25">
      <c r="A165" s="224" t="s">
        <v>1317</v>
      </c>
      <c r="B165" s="491"/>
      <c r="C165" s="237"/>
      <c r="D165" s="237"/>
      <c r="E165" s="221"/>
      <c r="F165" s="237"/>
      <c r="G165" s="226"/>
    </row>
    <row r="166" spans="1:7" x14ac:dyDescent="0.25">
      <c r="A166" s="224" t="s">
        <v>1318</v>
      </c>
      <c r="B166" s="491"/>
      <c r="C166" s="237"/>
      <c r="D166" s="237"/>
      <c r="E166" s="221"/>
      <c r="F166" s="237"/>
      <c r="G166" s="226"/>
    </row>
    <row r="167" spans="1:7" x14ac:dyDescent="0.25">
      <c r="A167" s="224" t="s">
        <v>1319</v>
      </c>
      <c r="B167" s="491"/>
      <c r="C167" s="237"/>
      <c r="D167" s="237"/>
      <c r="E167" s="221"/>
      <c r="F167" s="237"/>
      <c r="G167" s="226"/>
    </row>
    <row r="168" spans="1:7" x14ac:dyDescent="0.25">
      <c r="A168" s="224" t="s">
        <v>1320</v>
      </c>
      <c r="B168" s="491"/>
      <c r="C168" s="237"/>
      <c r="D168" s="237"/>
      <c r="E168" s="221"/>
      <c r="F168" s="237"/>
      <c r="G168" s="226"/>
    </row>
    <row r="169" spans="1:7" x14ac:dyDescent="0.25">
      <c r="A169" s="224" t="s">
        <v>1321</v>
      </c>
      <c r="B169" s="491"/>
      <c r="C169" s="237"/>
      <c r="D169" s="237"/>
      <c r="E169" s="221"/>
      <c r="F169" s="237"/>
      <c r="G169" s="226"/>
    </row>
    <row r="170" spans="1:7" x14ac:dyDescent="0.25">
      <c r="A170" s="224" t="s">
        <v>1322</v>
      </c>
      <c r="B170" s="491"/>
      <c r="C170" s="237"/>
      <c r="D170" s="237"/>
      <c r="E170" s="221"/>
      <c r="F170" s="237"/>
      <c r="G170" s="226"/>
    </row>
    <row r="171" spans="1:7" x14ac:dyDescent="0.25">
      <c r="A171" s="476"/>
      <c r="B171" s="476" t="s">
        <v>637</v>
      </c>
      <c r="C171" s="476" t="s">
        <v>513</v>
      </c>
      <c r="D171" s="476" t="s">
        <v>514</v>
      </c>
      <c r="E171" s="476"/>
      <c r="F171" s="476" t="s">
        <v>481</v>
      </c>
      <c r="G171" s="476"/>
    </row>
    <row r="172" spans="1:7" x14ac:dyDescent="0.25">
      <c r="A172" s="224" t="s">
        <v>1323</v>
      </c>
      <c r="B172" s="224" t="s">
        <v>639</v>
      </c>
      <c r="C172" s="237">
        <v>0</v>
      </c>
      <c r="D172" s="237" t="s">
        <v>854</v>
      </c>
      <c r="E172" s="207"/>
      <c r="F172" s="237">
        <f>+C172</f>
        <v>0</v>
      </c>
      <c r="G172" s="226"/>
    </row>
    <row r="173" spans="1:7" x14ac:dyDescent="0.25">
      <c r="A173" s="224" t="s">
        <v>1324</v>
      </c>
      <c r="B173" s="224" t="s">
        <v>641</v>
      </c>
      <c r="C173" s="237">
        <v>1</v>
      </c>
      <c r="D173" s="237" t="s">
        <v>854</v>
      </c>
      <c r="E173" s="207"/>
      <c r="F173" s="237">
        <f>+C173</f>
        <v>1</v>
      </c>
      <c r="G173" s="226"/>
    </row>
    <row r="174" spans="1:7" x14ac:dyDescent="0.25">
      <c r="A174" s="224" t="s">
        <v>1325</v>
      </c>
      <c r="B174" s="224" t="s">
        <v>144</v>
      </c>
      <c r="C174" s="237" t="s">
        <v>854</v>
      </c>
      <c r="D174" s="237" t="s">
        <v>854</v>
      </c>
      <c r="E174" s="207"/>
      <c r="F174" s="237" t="str">
        <f>+C174</f>
        <v>ND2</v>
      </c>
      <c r="G174" s="226"/>
    </row>
    <row r="175" spans="1:7" x14ac:dyDescent="0.25">
      <c r="A175" s="224" t="s">
        <v>1326</v>
      </c>
      <c r="B175" s="224"/>
      <c r="C175" s="221"/>
      <c r="D175" s="221"/>
      <c r="E175" s="207"/>
      <c r="F175" s="221"/>
      <c r="G175" s="226"/>
    </row>
    <row r="176" spans="1:7" x14ac:dyDescent="0.25">
      <c r="A176" s="224" t="s">
        <v>1327</v>
      </c>
      <c r="B176" s="224"/>
      <c r="C176" s="221"/>
      <c r="D176" s="221"/>
      <c r="E176" s="207"/>
      <c r="F176" s="221"/>
      <c r="G176" s="226"/>
    </row>
    <row r="177" spans="1:7" x14ac:dyDescent="0.25">
      <c r="A177" s="224" t="s">
        <v>1328</v>
      </c>
      <c r="B177" s="224"/>
      <c r="C177" s="221"/>
      <c r="D177" s="221"/>
      <c r="E177" s="207"/>
      <c r="F177" s="221"/>
      <c r="G177" s="226"/>
    </row>
    <row r="178" spans="1:7" x14ac:dyDescent="0.25">
      <c r="A178" s="224" t="s">
        <v>1329</v>
      </c>
      <c r="B178" s="224"/>
      <c r="C178" s="221"/>
      <c r="D178" s="221"/>
      <c r="E178" s="207"/>
      <c r="F178" s="221"/>
      <c r="G178" s="226"/>
    </row>
    <row r="179" spans="1:7" x14ac:dyDescent="0.25">
      <c r="A179" s="224" t="s">
        <v>1330</v>
      </c>
      <c r="B179" s="224"/>
      <c r="C179" s="221"/>
      <c r="D179" s="221"/>
      <c r="E179" s="207"/>
      <c r="F179" s="221"/>
      <c r="G179" s="226"/>
    </row>
    <row r="180" spans="1:7" x14ac:dyDescent="0.25">
      <c r="A180" s="224" t="s">
        <v>1331</v>
      </c>
      <c r="B180" s="224"/>
      <c r="C180" s="221"/>
      <c r="D180" s="221"/>
      <c r="E180" s="207"/>
      <c r="F180" s="221"/>
      <c r="G180" s="226"/>
    </row>
    <row r="181" spans="1:7" x14ac:dyDescent="0.25">
      <c r="A181" s="476"/>
      <c r="B181" s="476" t="s">
        <v>649</v>
      </c>
      <c r="C181" s="476" t="s">
        <v>513</v>
      </c>
      <c r="D181" s="476" t="s">
        <v>514</v>
      </c>
      <c r="E181" s="476"/>
      <c r="F181" s="476" t="s">
        <v>481</v>
      </c>
      <c r="G181" s="476"/>
    </row>
    <row r="182" spans="1:7" x14ac:dyDescent="0.25">
      <c r="A182" s="224" t="s">
        <v>1332</v>
      </c>
      <c r="B182" s="224" t="s">
        <v>651</v>
      </c>
      <c r="C182" s="237">
        <f>+'Strat tables Cover Pool_Green'!$C$75</f>
        <v>0.1423302022009946</v>
      </c>
      <c r="D182" s="237" t="s">
        <v>854</v>
      </c>
      <c r="E182" s="207"/>
      <c r="F182" s="237">
        <f>+C182</f>
        <v>0.1423302022009946</v>
      </c>
      <c r="G182" s="226"/>
    </row>
    <row r="183" spans="1:7" x14ac:dyDescent="0.25">
      <c r="A183" s="224" t="s">
        <v>1333</v>
      </c>
      <c r="B183" s="224" t="s">
        <v>653</v>
      </c>
      <c r="C183" s="237">
        <f>1-C182</f>
        <v>0.85766979779900543</v>
      </c>
      <c r="D183" s="237" t="s">
        <v>854</v>
      </c>
      <c r="E183" s="207"/>
      <c r="F183" s="237">
        <f>+C183</f>
        <v>0.85766979779900543</v>
      </c>
      <c r="G183" s="226"/>
    </row>
    <row r="184" spans="1:7" x14ac:dyDescent="0.25">
      <c r="A184" s="224" t="s">
        <v>1334</v>
      </c>
      <c r="B184" s="224" t="s">
        <v>144</v>
      </c>
      <c r="C184" s="237" t="s">
        <v>854</v>
      </c>
      <c r="D184" s="237" t="s">
        <v>854</v>
      </c>
      <c r="E184" s="207"/>
      <c r="F184" s="237" t="str">
        <f>+C184</f>
        <v>ND2</v>
      </c>
      <c r="G184" s="226"/>
    </row>
    <row r="185" spans="1:7" x14ac:dyDescent="0.25">
      <c r="A185" s="224" t="s">
        <v>1335</v>
      </c>
      <c r="B185" s="224"/>
      <c r="C185" s="224"/>
      <c r="D185" s="224"/>
      <c r="E185" s="223"/>
      <c r="F185" s="224"/>
      <c r="G185" s="226"/>
    </row>
    <row r="186" spans="1:7" x14ac:dyDescent="0.25">
      <c r="A186" s="224" t="s">
        <v>1336</v>
      </c>
      <c r="B186" s="224"/>
      <c r="C186" s="224"/>
      <c r="D186" s="224"/>
      <c r="E186" s="223"/>
      <c r="F186" s="224"/>
      <c r="G186" s="226"/>
    </row>
    <row r="187" spans="1:7" x14ac:dyDescent="0.25">
      <c r="A187" s="224" t="s">
        <v>1337</v>
      </c>
      <c r="B187" s="224"/>
      <c r="C187" s="224"/>
      <c r="D187" s="224"/>
      <c r="E187" s="223"/>
      <c r="F187" s="224"/>
      <c r="G187" s="226"/>
    </row>
    <row r="188" spans="1:7" x14ac:dyDescent="0.25">
      <c r="A188" s="224" t="s">
        <v>1338</v>
      </c>
      <c r="B188" s="224"/>
      <c r="C188" s="224"/>
      <c r="D188" s="224"/>
      <c r="E188" s="223"/>
      <c r="F188" s="224"/>
      <c r="G188" s="226"/>
    </row>
    <row r="189" spans="1:7" x14ac:dyDescent="0.25">
      <c r="A189" s="224" t="s">
        <v>1339</v>
      </c>
      <c r="B189" s="224"/>
      <c r="C189" s="224"/>
      <c r="D189" s="224"/>
      <c r="E189" s="223"/>
      <c r="F189" s="224"/>
      <c r="G189" s="226"/>
    </row>
    <row r="190" spans="1:7" x14ac:dyDescent="0.25">
      <c r="A190" s="224" t="s">
        <v>1340</v>
      </c>
      <c r="B190" s="224"/>
      <c r="C190" s="224"/>
      <c r="D190" s="224"/>
      <c r="E190" s="223"/>
      <c r="F190" s="224"/>
      <c r="G190" s="226"/>
    </row>
    <row r="191" spans="1:7" x14ac:dyDescent="0.25">
      <c r="A191" s="476"/>
      <c r="B191" s="476" t="s">
        <v>661</v>
      </c>
      <c r="C191" s="476" t="s">
        <v>513</v>
      </c>
      <c r="D191" s="476" t="s">
        <v>514</v>
      </c>
      <c r="E191" s="476"/>
      <c r="F191" s="476" t="s">
        <v>481</v>
      </c>
      <c r="G191" s="476"/>
    </row>
    <row r="192" spans="1:7" x14ac:dyDescent="0.25">
      <c r="A192" s="224" t="s">
        <v>1341</v>
      </c>
      <c r="B192" s="293" t="s">
        <v>663</v>
      </c>
      <c r="C192" s="237">
        <f>+'Strat tables Cover Pool_Green'!$C40</f>
        <v>0.12674551900247255</v>
      </c>
      <c r="D192" s="237" t="s">
        <v>854</v>
      </c>
      <c r="E192" s="207"/>
      <c r="F192" s="237">
        <f>+C192</f>
        <v>0.12674551900247255</v>
      </c>
      <c r="G192" s="226"/>
    </row>
    <row r="193" spans="1:7" x14ac:dyDescent="0.25">
      <c r="A193" s="224" t="s">
        <v>1342</v>
      </c>
      <c r="B193" s="293" t="s">
        <v>665</v>
      </c>
      <c r="C193" s="237">
        <f>+'Strat tables Cover Pool_Green'!$C41</f>
        <v>0.20161685766735782</v>
      </c>
      <c r="D193" s="237" t="s">
        <v>854</v>
      </c>
      <c r="E193" s="207"/>
      <c r="F193" s="237">
        <f>+C193</f>
        <v>0.20161685766735782</v>
      </c>
      <c r="G193" s="226"/>
    </row>
    <row r="194" spans="1:7" x14ac:dyDescent="0.25">
      <c r="A194" s="224" t="s">
        <v>1343</v>
      </c>
      <c r="B194" s="293" t="s">
        <v>667</v>
      </c>
      <c r="C194" s="237">
        <f>+'Strat tables Cover Pool_Green'!$C42</f>
        <v>0.18719627263630209</v>
      </c>
      <c r="D194" s="237" t="s">
        <v>854</v>
      </c>
      <c r="E194" s="221"/>
      <c r="F194" s="237">
        <f>+C194</f>
        <v>0.18719627263630209</v>
      </c>
      <c r="G194" s="226"/>
    </row>
    <row r="195" spans="1:7" x14ac:dyDescent="0.25">
      <c r="A195" s="224" t="s">
        <v>1344</v>
      </c>
      <c r="B195" s="293" t="s">
        <v>669</v>
      </c>
      <c r="C195" s="237">
        <f>+'Strat tables Cover Pool_Green'!$C43</f>
        <v>0.18432635597921448</v>
      </c>
      <c r="D195" s="237" t="s">
        <v>854</v>
      </c>
      <c r="E195" s="221"/>
      <c r="F195" s="237">
        <f>+C195</f>
        <v>0.18432635597921448</v>
      </c>
      <c r="G195" s="226"/>
    </row>
    <row r="196" spans="1:7" x14ac:dyDescent="0.25">
      <c r="A196" s="224" t="s">
        <v>1345</v>
      </c>
      <c r="B196" s="293" t="s">
        <v>671</v>
      </c>
      <c r="C196" s="237">
        <f>+'Strat tables Cover Pool_Green'!$C44</f>
        <v>0.30011499471465181</v>
      </c>
      <c r="D196" s="237" t="s">
        <v>854</v>
      </c>
      <c r="E196" s="221"/>
      <c r="F196" s="237">
        <f>+C196</f>
        <v>0.30011499471465181</v>
      </c>
      <c r="G196" s="226"/>
    </row>
    <row r="197" spans="1:7" x14ac:dyDescent="0.25">
      <c r="A197" s="224" t="s">
        <v>2084</v>
      </c>
      <c r="B197" s="490"/>
      <c r="C197" s="221"/>
      <c r="D197" s="221"/>
      <c r="E197" s="221"/>
      <c r="F197" s="221"/>
      <c r="G197" s="226"/>
    </row>
    <row r="198" spans="1:7" x14ac:dyDescent="0.25">
      <c r="A198" s="224" t="s">
        <v>2085</v>
      </c>
      <c r="B198" s="490"/>
      <c r="C198" s="221"/>
      <c r="D198" s="221"/>
      <c r="E198" s="221"/>
      <c r="F198" s="221"/>
      <c r="G198" s="226"/>
    </row>
    <row r="199" spans="1:7" x14ac:dyDescent="0.25">
      <c r="A199" s="224" t="s">
        <v>2086</v>
      </c>
      <c r="B199" s="293"/>
      <c r="C199" s="221"/>
      <c r="D199" s="221"/>
      <c r="E199" s="221"/>
      <c r="F199" s="221"/>
      <c r="G199" s="226"/>
    </row>
    <row r="200" spans="1:7" x14ac:dyDescent="0.25">
      <c r="A200" s="224" t="s">
        <v>2087</v>
      </c>
      <c r="B200" s="293"/>
      <c r="C200" s="221"/>
      <c r="D200" s="221"/>
      <c r="E200" s="221"/>
      <c r="F200" s="221"/>
      <c r="G200" s="226"/>
    </row>
    <row r="201" spans="1:7" x14ac:dyDescent="0.25">
      <c r="A201" s="476"/>
      <c r="B201" s="476" t="s">
        <v>676</v>
      </c>
      <c r="C201" s="476" t="s">
        <v>513</v>
      </c>
      <c r="D201" s="476" t="s">
        <v>514</v>
      </c>
      <c r="E201" s="476"/>
      <c r="F201" s="476" t="s">
        <v>481</v>
      </c>
      <c r="G201" s="476"/>
    </row>
    <row r="202" spans="1:7" x14ac:dyDescent="0.25">
      <c r="A202" s="224" t="s">
        <v>1346</v>
      </c>
      <c r="B202" s="224" t="s">
        <v>678</v>
      </c>
      <c r="C202" s="237">
        <v>0</v>
      </c>
      <c r="D202" s="237" t="s">
        <v>854</v>
      </c>
      <c r="E202" s="207"/>
      <c r="F202" s="237">
        <v>0</v>
      </c>
      <c r="G202" s="226"/>
    </row>
    <row r="203" spans="1:7" x14ac:dyDescent="0.25">
      <c r="A203" s="224" t="s">
        <v>2088</v>
      </c>
      <c r="B203" s="205"/>
      <c r="C203" s="221"/>
      <c r="D203" s="221"/>
      <c r="E203" s="207"/>
      <c r="F203" s="221"/>
      <c r="G203" s="226"/>
    </row>
    <row r="204" spans="1:7" x14ac:dyDescent="0.25">
      <c r="A204" s="224" t="s">
        <v>2089</v>
      </c>
      <c r="B204" s="205"/>
      <c r="C204" s="221"/>
      <c r="D204" s="221"/>
      <c r="E204" s="207"/>
      <c r="F204" s="221"/>
      <c r="G204" s="226"/>
    </row>
    <row r="205" spans="1:7" x14ac:dyDescent="0.25">
      <c r="A205" s="224" t="s">
        <v>2090</v>
      </c>
      <c r="B205" s="205"/>
      <c r="C205" s="221"/>
      <c r="D205" s="221"/>
      <c r="E205" s="207"/>
      <c r="F205" s="221"/>
      <c r="G205" s="226"/>
    </row>
    <row r="206" spans="1:7" x14ac:dyDescent="0.25">
      <c r="A206" s="224" t="s">
        <v>2091</v>
      </c>
      <c r="B206" s="205"/>
      <c r="C206" s="221"/>
      <c r="D206" s="221"/>
      <c r="E206" s="207"/>
      <c r="F206" s="221"/>
      <c r="G206" s="226"/>
    </row>
    <row r="207" spans="1:7" x14ac:dyDescent="0.25">
      <c r="A207" s="224" t="s">
        <v>2092</v>
      </c>
      <c r="B207" s="226"/>
      <c r="C207" s="226"/>
      <c r="D207" s="226"/>
      <c r="E207" s="226"/>
      <c r="F207" s="226"/>
      <c r="G207" s="226"/>
    </row>
    <row r="208" spans="1:7" x14ac:dyDescent="0.25">
      <c r="A208" s="224" t="s">
        <v>2093</v>
      </c>
      <c r="B208" s="226"/>
      <c r="C208" s="226"/>
      <c r="D208" s="226"/>
      <c r="E208" s="226"/>
      <c r="F208" s="226"/>
      <c r="G208" s="226"/>
    </row>
    <row r="209" spans="1:7" x14ac:dyDescent="0.25">
      <c r="A209" s="224" t="s">
        <v>2094</v>
      </c>
      <c r="B209" s="226"/>
      <c r="C209" s="226"/>
      <c r="D209" s="226"/>
      <c r="E209" s="226"/>
      <c r="F209" s="226"/>
      <c r="G209" s="226"/>
    </row>
    <row r="210" spans="1:7" ht="18.75" x14ac:dyDescent="0.25">
      <c r="A210" s="485"/>
      <c r="B210" s="486" t="s">
        <v>1163</v>
      </c>
      <c r="C210" s="489"/>
      <c r="D210" s="489"/>
      <c r="E210" s="489"/>
      <c r="F210" s="489"/>
      <c r="G210" s="489"/>
    </row>
    <row r="211" spans="1:7" x14ac:dyDescent="0.25">
      <c r="A211" s="476"/>
      <c r="B211" s="476" t="s">
        <v>683</v>
      </c>
      <c r="C211" s="476" t="s">
        <v>684</v>
      </c>
      <c r="D211" s="476" t="s">
        <v>685</v>
      </c>
      <c r="E211" s="476"/>
      <c r="F211" s="476" t="s">
        <v>513</v>
      </c>
      <c r="G211" s="476" t="s">
        <v>686</v>
      </c>
    </row>
    <row r="212" spans="1:7" x14ac:dyDescent="0.25">
      <c r="A212" s="224" t="s">
        <v>1347</v>
      </c>
      <c r="B212" s="226" t="s">
        <v>688</v>
      </c>
      <c r="C212" s="478">
        <f>+'Strat tables Cover Pool_Green'!$M$2/1000</f>
        <v>1935.0532105180866</v>
      </c>
      <c r="D212" s="230">
        <f>+D215</f>
        <v>1024</v>
      </c>
      <c r="E212" s="225"/>
      <c r="F212" s="523">
        <f>+SUM(F216:F221)</f>
        <v>1</v>
      </c>
      <c r="G212" s="523">
        <f>+SUM(G216:G221)</f>
        <v>1</v>
      </c>
    </row>
    <row r="213" spans="1:7" x14ac:dyDescent="0.25">
      <c r="A213" s="225"/>
      <c r="B213" s="488"/>
      <c r="C213" s="225"/>
      <c r="D213" s="225"/>
      <c r="E213" s="225"/>
      <c r="F213" s="484"/>
      <c r="G213" s="484"/>
    </row>
    <row r="214" spans="1:7" x14ac:dyDescent="0.25">
      <c r="A214" s="224"/>
      <c r="B214" s="226" t="s">
        <v>689</v>
      </c>
      <c r="C214" s="225"/>
      <c r="D214" s="225"/>
      <c r="E214" s="225"/>
      <c r="F214" s="484"/>
      <c r="G214" s="484"/>
    </row>
    <row r="215" spans="1:7" x14ac:dyDescent="0.25">
      <c r="A215" s="224" t="s">
        <v>1348</v>
      </c>
      <c r="B215" s="226" t="s">
        <v>2114</v>
      </c>
      <c r="C215" s="478">
        <f>SUM(C216:C221)</f>
        <v>1973.0977542892163</v>
      </c>
      <c r="D215" s="478">
        <f>SUM(D216:D221)</f>
        <v>1024</v>
      </c>
      <c r="E215" s="225"/>
      <c r="F215" s="216"/>
      <c r="G215" s="216"/>
    </row>
    <row r="216" spans="1:7" x14ac:dyDescent="0.25">
      <c r="A216" s="224" t="s">
        <v>1349</v>
      </c>
      <c r="B216" s="226" t="s">
        <v>2115</v>
      </c>
      <c r="C216" s="478">
        <f>+'Strat tables Cover Pool_Green'!$B29/1000000</f>
        <v>130.96258307995626</v>
      </c>
      <c r="D216" s="478">
        <f>+'Strat tables Cover Pool_Green'!$D29</f>
        <v>291</v>
      </c>
      <c r="E216" s="225"/>
      <c r="F216" s="216">
        <f t="shared" ref="F216:G221" si="2">+C216/C$215</f>
        <v>6.6374097682318778E-2</v>
      </c>
      <c r="G216" s="216">
        <f t="shared" si="2"/>
        <v>0.2841796875</v>
      </c>
    </row>
    <row r="217" spans="1:7" x14ac:dyDescent="0.25">
      <c r="A217" s="224" t="s">
        <v>1350</v>
      </c>
      <c r="B217" s="226" t="s">
        <v>2116</v>
      </c>
      <c r="C217" s="478">
        <f>+'Strat tables Cover Pool_Green'!$B30/1000000</f>
        <v>473.57696071581091</v>
      </c>
      <c r="D217" s="478">
        <f>+'Strat tables Cover Pool_Green'!$D30</f>
        <v>305</v>
      </c>
      <c r="E217" s="225"/>
      <c r="F217" s="216">
        <f t="shared" si="2"/>
        <v>0.24001697821931336</v>
      </c>
      <c r="G217" s="216">
        <f t="shared" si="2"/>
        <v>0.2978515625</v>
      </c>
    </row>
    <row r="218" spans="1:7" x14ac:dyDescent="0.25">
      <c r="A218" s="224" t="s">
        <v>1351</v>
      </c>
      <c r="B218" s="226" t="s">
        <v>2117</v>
      </c>
      <c r="C218" s="478">
        <f>+'Strat tables Cover Pool_Green'!$B31/1000000</f>
        <v>592.11444388362304</v>
      </c>
      <c r="D218" s="478">
        <f>+'Strat tables Cover Pool_Green'!$D31</f>
        <v>242</v>
      </c>
      <c r="E218" s="225"/>
      <c r="F218" s="216">
        <f t="shared" si="2"/>
        <v>0.30009382079344815</v>
      </c>
      <c r="G218" s="216">
        <f t="shared" si="2"/>
        <v>0.236328125</v>
      </c>
    </row>
    <row r="219" spans="1:7" x14ac:dyDescent="0.25">
      <c r="A219" s="224" t="s">
        <v>1352</v>
      </c>
      <c r="B219" s="226" t="s">
        <v>2118</v>
      </c>
      <c r="C219" s="478">
        <f>+'Strat tables Cover Pool_Green'!$B32/1000000</f>
        <v>368.8484262298258</v>
      </c>
      <c r="D219" s="478">
        <f>+'Strat tables Cover Pool_Green'!$D32</f>
        <v>109</v>
      </c>
      <c r="E219" s="225"/>
      <c r="F219" s="216">
        <f t="shared" si="2"/>
        <v>0.18693874919679224</v>
      </c>
      <c r="G219" s="216">
        <f t="shared" si="2"/>
        <v>0.1064453125</v>
      </c>
    </row>
    <row r="220" spans="1:7" x14ac:dyDescent="0.25">
      <c r="A220" s="224" t="s">
        <v>1353</v>
      </c>
      <c r="B220" s="226" t="s">
        <v>2119</v>
      </c>
      <c r="C220" s="478">
        <f>+'Strat tables Cover Pool_Green'!$B33/1000000</f>
        <v>195.72660577000002</v>
      </c>
      <c r="D220" s="478">
        <f>+'Strat tables Cover Pool_Green'!$D33</f>
        <v>44</v>
      </c>
      <c r="E220" s="225"/>
      <c r="F220" s="216">
        <f t="shared" si="2"/>
        <v>9.9197622289377188E-2</v>
      </c>
      <c r="G220" s="216">
        <f t="shared" si="2"/>
        <v>4.296875E-2</v>
      </c>
    </row>
    <row r="221" spans="1:7" x14ac:dyDescent="0.25">
      <c r="A221" s="224" t="s">
        <v>1354</v>
      </c>
      <c r="B221" s="226" t="s">
        <v>2120</v>
      </c>
      <c r="C221" s="478">
        <f>+'Strat tables Cover Pool_Green'!$B34/1000000</f>
        <v>211.86873461000005</v>
      </c>
      <c r="D221" s="478">
        <f>+'Strat tables Cover Pool_Green'!$D34</f>
        <v>33</v>
      </c>
      <c r="E221" s="225"/>
      <c r="F221" s="216">
        <f t="shared" si="2"/>
        <v>0.10737873181875021</v>
      </c>
      <c r="G221" s="216">
        <f t="shared" si="2"/>
        <v>3.22265625E-2</v>
      </c>
    </row>
    <row r="222" spans="1:7" x14ac:dyDescent="0.25">
      <c r="A222" s="224" t="s">
        <v>1355</v>
      </c>
      <c r="B222" s="226"/>
      <c r="C222" s="478"/>
      <c r="D222" s="477"/>
      <c r="E222" s="225"/>
      <c r="F222" s="216" t="str">
        <f t="shared" ref="F222:F238" si="3">IF($C$239=0,"",IF(C222="[for completion]","",IF(C222="","",C222/$C$239)))</f>
        <v/>
      </c>
      <c r="G222" s="216" t="str">
        <f t="shared" ref="G222:G238" si="4">IF($D$239=0,"",IF(D222="[for completion]","",IF(D222="","",D222/$D$239)))</f>
        <v/>
      </c>
    </row>
    <row r="223" spans="1:7" x14ac:dyDescent="0.25">
      <c r="A223" s="224" t="s">
        <v>1356</v>
      </c>
      <c r="B223" s="226" t="s">
        <v>2121</v>
      </c>
      <c r="C223" s="478">
        <v>0</v>
      </c>
      <c r="D223" s="478">
        <v>0</v>
      </c>
      <c r="E223" s="225"/>
      <c r="F223" s="216">
        <f t="shared" si="3"/>
        <v>0</v>
      </c>
      <c r="G223" s="216">
        <f t="shared" si="4"/>
        <v>0</v>
      </c>
    </row>
    <row r="224" spans="1:7" x14ac:dyDescent="0.25">
      <c r="A224" s="224" t="s">
        <v>1357</v>
      </c>
      <c r="B224" s="226" t="s">
        <v>2122</v>
      </c>
      <c r="C224" s="478">
        <v>0</v>
      </c>
      <c r="D224" s="478">
        <v>0</v>
      </c>
      <c r="E224" s="226"/>
      <c r="F224" s="216">
        <f t="shared" si="3"/>
        <v>0</v>
      </c>
      <c r="G224" s="216">
        <f t="shared" si="4"/>
        <v>0</v>
      </c>
    </row>
    <row r="225" spans="1:7" x14ac:dyDescent="0.25">
      <c r="A225" s="224" t="s">
        <v>1358</v>
      </c>
      <c r="B225" s="226" t="s">
        <v>2123</v>
      </c>
      <c r="C225" s="478">
        <v>0</v>
      </c>
      <c r="D225" s="478">
        <v>0</v>
      </c>
      <c r="E225" s="226"/>
      <c r="F225" s="216">
        <f t="shared" si="3"/>
        <v>0</v>
      </c>
      <c r="G225" s="216">
        <f t="shared" si="4"/>
        <v>0</v>
      </c>
    </row>
    <row r="226" spans="1:7" x14ac:dyDescent="0.25">
      <c r="A226" s="224" t="s">
        <v>1359</v>
      </c>
      <c r="B226" s="226" t="s">
        <v>2124</v>
      </c>
      <c r="C226" s="478">
        <v>0</v>
      </c>
      <c r="D226" s="478">
        <v>0</v>
      </c>
      <c r="E226" s="226"/>
      <c r="F226" s="216">
        <f t="shared" si="3"/>
        <v>0</v>
      </c>
      <c r="G226" s="216">
        <f t="shared" si="4"/>
        <v>0</v>
      </c>
    </row>
    <row r="227" spans="1:7" x14ac:dyDescent="0.25">
      <c r="A227" s="224" t="s">
        <v>1360</v>
      </c>
      <c r="B227" s="226" t="s">
        <v>2125</v>
      </c>
      <c r="C227" s="478">
        <v>0</v>
      </c>
      <c r="D227" s="478">
        <v>0</v>
      </c>
      <c r="E227" s="226"/>
      <c r="F227" s="216">
        <f t="shared" si="3"/>
        <v>0</v>
      </c>
      <c r="G227" s="216">
        <f t="shared" si="4"/>
        <v>0</v>
      </c>
    </row>
    <row r="228" spans="1:7" x14ac:dyDescent="0.25">
      <c r="A228" s="224" t="s">
        <v>1361</v>
      </c>
      <c r="B228" s="226" t="s">
        <v>2126</v>
      </c>
      <c r="C228" s="478">
        <v>0</v>
      </c>
      <c r="D228" s="478">
        <v>0</v>
      </c>
      <c r="E228" s="226"/>
      <c r="F228" s="216">
        <f t="shared" si="3"/>
        <v>0</v>
      </c>
      <c r="G228" s="216">
        <f t="shared" si="4"/>
        <v>0</v>
      </c>
    </row>
    <row r="229" spans="1:7" x14ac:dyDescent="0.25">
      <c r="A229" s="224" t="s">
        <v>1362</v>
      </c>
      <c r="B229" s="226" t="s">
        <v>2127</v>
      </c>
      <c r="C229" s="478">
        <v>0</v>
      </c>
      <c r="D229" s="478">
        <v>0</v>
      </c>
      <c r="E229" s="226"/>
      <c r="F229" s="216">
        <f t="shared" si="3"/>
        <v>0</v>
      </c>
      <c r="G229" s="216">
        <f t="shared" si="4"/>
        <v>0</v>
      </c>
    </row>
    <row r="230" spans="1:7" x14ac:dyDescent="0.25">
      <c r="A230" s="224" t="s">
        <v>1363</v>
      </c>
      <c r="B230" s="226"/>
      <c r="C230" s="478"/>
      <c r="D230" s="477"/>
      <c r="E230" s="224"/>
      <c r="F230" s="216" t="str">
        <f t="shared" si="3"/>
        <v/>
      </c>
      <c r="G230" s="216" t="str">
        <f t="shared" si="4"/>
        <v/>
      </c>
    </row>
    <row r="231" spans="1:7" x14ac:dyDescent="0.25">
      <c r="A231" s="224" t="s">
        <v>1364</v>
      </c>
      <c r="B231" s="226"/>
      <c r="C231" s="478"/>
      <c r="D231" s="477"/>
      <c r="E231" s="202"/>
      <c r="F231" s="216" t="str">
        <f t="shared" si="3"/>
        <v/>
      </c>
      <c r="G231" s="216" t="str">
        <f t="shared" si="4"/>
        <v/>
      </c>
    </row>
    <row r="232" spans="1:7" x14ac:dyDescent="0.25">
      <c r="A232" s="224" t="s">
        <v>1365</v>
      </c>
      <c r="B232" s="226"/>
      <c r="C232" s="478"/>
      <c r="D232" s="477"/>
      <c r="E232" s="202"/>
      <c r="F232" s="216" t="str">
        <f t="shared" si="3"/>
        <v/>
      </c>
      <c r="G232" s="216" t="str">
        <f t="shared" si="4"/>
        <v/>
      </c>
    </row>
    <row r="233" spans="1:7" x14ac:dyDescent="0.25">
      <c r="A233" s="224" t="s">
        <v>1366</v>
      </c>
      <c r="B233" s="226"/>
      <c r="C233" s="478"/>
      <c r="D233" s="477"/>
      <c r="E233" s="202"/>
      <c r="F233" s="216" t="str">
        <f t="shared" si="3"/>
        <v/>
      </c>
      <c r="G233" s="216" t="str">
        <f t="shared" si="4"/>
        <v/>
      </c>
    </row>
    <row r="234" spans="1:7" x14ac:dyDescent="0.25">
      <c r="A234" s="224" t="s">
        <v>1367</v>
      </c>
      <c r="B234" s="226"/>
      <c r="C234" s="478"/>
      <c r="D234" s="477"/>
      <c r="E234" s="202"/>
      <c r="F234" s="216" t="str">
        <f t="shared" si="3"/>
        <v/>
      </c>
      <c r="G234" s="216" t="str">
        <f t="shared" si="4"/>
        <v/>
      </c>
    </row>
    <row r="235" spans="1:7" x14ac:dyDescent="0.25">
      <c r="A235" s="224" t="s">
        <v>1368</v>
      </c>
      <c r="B235" s="226"/>
      <c r="C235" s="478"/>
      <c r="D235" s="477"/>
      <c r="E235" s="202"/>
      <c r="F235" s="216" t="str">
        <f t="shared" si="3"/>
        <v/>
      </c>
      <c r="G235" s="216" t="str">
        <f t="shared" si="4"/>
        <v/>
      </c>
    </row>
    <row r="236" spans="1:7" x14ac:dyDescent="0.25">
      <c r="A236" s="224" t="s">
        <v>1369</v>
      </c>
      <c r="B236" s="226"/>
      <c r="C236" s="478"/>
      <c r="D236" s="477"/>
      <c r="E236" s="202"/>
      <c r="F236" s="216" t="str">
        <f t="shared" si="3"/>
        <v/>
      </c>
      <c r="G236" s="216" t="str">
        <f t="shared" si="4"/>
        <v/>
      </c>
    </row>
    <row r="237" spans="1:7" x14ac:dyDescent="0.25">
      <c r="A237" s="224" t="s">
        <v>1370</v>
      </c>
      <c r="B237" s="226"/>
      <c r="C237" s="478"/>
      <c r="D237" s="477"/>
      <c r="E237" s="202"/>
      <c r="F237" s="216" t="str">
        <f t="shared" si="3"/>
        <v/>
      </c>
      <c r="G237" s="216" t="str">
        <f t="shared" si="4"/>
        <v/>
      </c>
    </row>
    <row r="238" spans="1:7" x14ac:dyDescent="0.25">
      <c r="A238" s="224" t="s">
        <v>1371</v>
      </c>
      <c r="B238" s="226"/>
      <c r="C238" s="478"/>
      <c r="D238" s="477"/>
      <c r="E238" s="202"/>
      <c r="F238" s="216" t="str">
        <f t="shared" si="3"/>
        <v/>
      </c>
      <c r="G238" s="216" t="str">
        <f t="shared" si="4"/>
        <v/>
      </c>
    </row>
    <row r="239" spans="1:7" x14ac:dyDescent="0.25">
      <c r="A239" s="224" t="s">
        <v>1372</v>
      </c>
      <c r="B239" s="480" t="s">
        <v>146</v>
      </c>
      <c r="C239" s="483">
        <f>+C215</f>
        <v>1973.0977542892163</v>
      </c>
      <c r="D239" s="483">
        <f>+D215</f>
        <v>1024</v>
      </c>
      <c r="E239" s="202"/>
      <c r="F239" s="210">
        <f>SUM(F216:F238)</f>
        <v>1</v>
      </c>
      <c r="G239" s="210">
        <f>SUM(G216:G238)</f>
        <v>1</v>
      </c>
    </row>
    <row r="240" spans="1:7" x14ac:dyDescent="0.25">
      <c r="A240" s="476"/>
      <c r="B240" s="476" t="s">
        <v>715</v>
      </c>
      <c r="C240" s="476" t="s">
        <v>684</v>
      </c>
      <c r="D240" s="476" t="s">
        <v>685</v>
      </c>
      <c r="E240" s="476"/>
      <c r="F240" s="476" t="s">
        <v>513</v>
      </c>
      <c r="G240" s="476" t="s">
        <v>686</v>
      </c>
    </row>
    <row r="241" spans="1:7" x14ac:dyDescent="0.25">
      <c r="A241" s="224" t="s">
        <v>1373</v>
      </c>
      <c r="B241" s="224" t="s">
        <v>717</v>
      </c>
      <c r="C241" s="237">
        <f>+'Strat tables Cover Pool_Green'!$O$2</f>
        <v>0.62571227505307792</v>
      </c>
      <c r="D241" s="230">
        <f>+D252</f>
        <v>1024</v>
      </c>
      <c r="E241" s="224"/>
      <c r="F241" s="229">
        <f>+SUM(F244:F251)</f>
        <v>1.0000000000000002</v>
      </c>
      <c r="G241" s="229">
        <f>+SUM(G244:G251)</f>
        <v>1</v>
      </c>
    </row>
    <row r="242" spans="1:7" x14ac:dyDescent="0.25">
      <c r="A242" s="224"/>
      <c r="B242" s="224"/>
      <c r="C242" s="224"/>
      <c r="D242" s="224"/>
      <c r="E242" s="224"/>
      <c r="F242" s="229"/>
      <c r="G242" s="229"/>
    </row>
    <row r="243" spans="1:7" x14ac:dyDescent="0.25">
      <c r="A243" s="224"/>
      <c r="B243" s="226" t="s">
        <v>718</v>
      </c>
      <c r="C243" s="224"/>
      <c r="D243" s="224"/>
      <c r="E243" s="224"/>
      <c r="F243" s="229"/>
      <c r="G243" s="229"/>
    </row>
    <row r="244" spans="1:7" x14ac:dyDescent="0.25">
      <c r="A244" s="224" t="s">
        <v>1374</v>
      </c>
      <c r="B244" s="224" t="s">
        <v>720</v>
      </c>
      <c r="C244" s="478">
        <f>+'Strat tables Cover Pool_Green'!$B17/1000000</f>
        <v>227.24346943000003</v>
      </c>
      <c r="D244" s="478">
        <f>+'Strat tables Cover Pool_Green'!$D17</f>
        <v>233</v>
      </c>
      <c r="E244" s="224"/>
      <c r="F244" s="216">
        <f t="shared" ref="F244:F251" si="5">IF($C$252=0,"",IF(C244="[for completion]","",IF(C244="","",C244/$C$252)))</f>
        <v>0.11517091281261012</v>
      </c>
      <c r="G244" s="216">
        <f t="shared" ref="G244:G251" si="6">IF($D$252=0,"",IF(D244="[for completion]","",IF(D244="","",D244/$D$252)))</f>
        <v>0.2275390625</v>
      </c>
    </row>
    <row r="245" spans="1:7" x14ac:dyDescent="0.25">
      <c r="A245" s="224" t="s">
        <v>1375</v>
      </c>
      <c r="B245" s="224" t="s">
        <v>722</v>
      </c>
      <c r="C245" s="478">
        <f>+'Strat tables Cover Pool_Green'!$B18/1000000</f>
        <v>192.05063558999998</v>
      </c>
      <c r="D245" s="478">
        <f>+'Strat tables Cover Pool_Green'!$D18</f>
        <v>92</v>
      </c>
      <c r="E245" s="224"/>
      <c r="F245" s="216">
        <f t="shared" si="5"/>
        <v>9.7334577150326701E-2</v>
      </c>
      <c r="G245" s="216">
        <f t="shared" si="6"/>
        <v>8.984375E-2</v>
      </c>
    </row>
    <row r="246" spans="1:7" x14ac:dyDescent="0.25">
      <c r="A246" s="224" t="s">
        <v>1376</v>
      </c>
      <c r="B246" s="224" t="s">
        <v>724</v>
      </c>
      <c r="C246" s="478">
        <f>+'Strat tables Cover Pool_Green'!$B19/1000000</f>
        <v>307.68048674999983</v>
      </c>
      <c r="D246" s="478">
        <f>+'Strat tables Cover Pool_Green'!$D19</f>
        <v>130</v>
      </c>
      <c r="E246" s="224"/>
      <c r="F246" s="216">
        <f t="shared" si="5"/>
        <v>0.15593778163355013</v>
      </c>
      <c r="G246" s="216">
        <f t="shared" si="6"/>
        <v>0.126953125</v>
      </c>
    </row>
    <row r="247" spans="1:7" x14ac:dyDescent="0.25">
      <c r="A247" s="224" t="s">
        <v>1377</v>
      </c>
      <c r="B247" s="224" t="s">
        <v>726</v>
      </c>
      <c r="C247" s="478">
        <f>+'Strat tables Cover Pool_Green'!$B20/1000000</f>
        <v>709.96436537000011</v>
      </c>
      <c r="D247" s="478">
        <f>+'Strat tables Cover Pool_Green'!$D20</f>
        <v>288</v>
      </c>
      <c r="E247" s="224"/>
      <c r="F247" s="216">
        <f t="shared" si="5"/>
        <v>0.35982219523926029</v>
      </c>
      <c r="G247" s="216">
        <f t="shared" si="6"/>
        <v>0.28125</v>
      </c>
    </row>
    <row r="248" spans="1:7" x14ac:dyDescent="0.25">
      <c r="A248" s="224" t="s">
        <v>1378</v>
      </c>
      <c r="B248" s="224" t="s">
        <v>728</v>
      </c>
      <c r="C248" s="478">
        <f>+'Strat tables Cover Pool_Green'!$B21/1000000</f>
        <v>384.86134119999974</v>
      </c>
      <c r="D248" s="478">
        <f>+'Strat tables Cover Pool_Green'!$D21</f>
        <v>183</v>
      </c>
      <c r="E248" s="224"/>
      <c r="F248" s="216">
        <f t="shared" si="5"/>
        <v>0.19505437090654507</v>
      </c>
      <c r="G248" s="216">
        <f t="shared" si="6"/>
        <v>0.1787109375</v>
      </c>
    </row>
    <row r="249" spans="1:7" x14ac:dyDescent="0.25">
      <c r="A249" s="224" t="s">
        <v>1379</v>
      </c>
      <c r="B249" s="224" t="s">
        <v>730</v>
      </c>
      <c r="C249" s="478">
        <f>+'Strat tables Cover Pool_Green'!$B22/1000000</f>
        <v>88.072142608903093</v>
      </c>
      <c r="D249" s="478">
        <f>+'Strat tables Cover Pool_Green'!$D22</f>
        <v>60</v>
      </c>
      <c r="E249" s="224"/>
      <c r="F249" s="216">
        <f t="shared" si="5"/>
        <v>4.4636482109134033E-2</v>
      </c>
      <c r="G249" s="216">
        <f t="shared" si="6"/>
        <v>5.859375E-2</v>
      </c>
    </row>
    <row r="250" spans="1:7" x14ac:dyDescent="0.25">
      <c r="A250" s="224" t="s">
        <v>1380</v>
      </c>
      <c r="B250" s="224" t="s">
        <v>732</v>
      </c>
      <c r="C250" s="478">
        <f>+'Strat tables Cover Pool_Green'!$B23/1000000</f>
        <v>32.951263949999998</v>
      </c>
      <c r="D250" s="478">
        <f>+'Strat tables Cover Pool_Green'!$D23</f>
        <v>21</v>
      </c>
      <c r="E250" s="224"/>
      <c r="F250" s="216">
        <f t="shared" si="5"/>
        <v>1.6700269349741514E-2</v>
      </c>
      <c r="G250" s="216">
        <f t="shared" si="6"/>
        <v>2.05078125E-2</v>
      </c>
    </row>
    <row r="251" spans="1:7" x14ac:dyDescent="0.25">
      <c r="A251" s="224" t="s">
        <v>1381</v>
      </c>
      <c r="B251" s="224" t="s">
        <v>734</v>
      </c>
      <c r="C251" s="478">
        <f>+'Strat tables Cover Pool_Green'!$B24/1000000</f>
        <v>30.274049390312783</v>
      </c>
      <c r="D251" s="478">
        <f>+'Strat tables Cover Pool_Green'!$D24</f>
        <v>17</v>
      </c>
      <c r="E251" s="224"/>
      <c r="F251" s="216">
        <f t="shared" si="5"/>
        <v>1.5343410798832237E-2</v>
      </c>
      <c r="G251" s="216">
        <f t="shared" si="6"/>
        <v>1.66015625E-2</v>
      </c>
    </row>
    <row r="252" spans="1:7" x14ac:dyDescent="0.25">
      <c r="A252" s="224" t="s">
        <v>1382</v>
      </c>
      <c r="B252" s="480" t="s">
        <v>146</v>
      </c>
      <c r="C252" s="230">
        <f>+SUM(C244:C251)</f>
        <v>1973.0977542892153</v>
      </c>
      <c r="D252" s="478">
        <f>SUM(D244:D251)</f>
        <v>1024</v>
      </c>
      <c r="E252" s="224"/>
      <c r="F252" s="210">
        <f>SUM(F241:F251)</f>
        <v>2.0000000000000004</v>
      </c>
      <c r="G252" s="210">
        <f>SUM(G241:G251)</f>
        <v>2</v>
      </c>
    </row>
    <row r="253" spans="1:7" x14ac:dyDescent="0.25">
      <c r="A253" s="224" t="s">
        <v>1383</v>
      </c>
      <c r="B253" s="479" t="s">
        <v>737</v>
      </c>
      <c r="C253" s="478"/>
      <c r="D253" s="477"/>
      <c r="E253" s="224"/>
      <c r="F253" s="216" t="s">
        <v>1186</v>
      </c>
      <c r="G253" s="216" t="s">
        <v>1186</v>
      </c>
    </row>
    <row r="254" spans="1:7" x14ac:dyDescent="0.25">
      <c r="A254" s="224" t="s">
        <v>1384</v>
      </c>
      <c r="B254" s="479" t="s">
        <v>739</v>
      </c>
      <c r="C254" s="478"/>
      <c r="D254" s="477"/>
      <c r="E254" s="224"/>
      <c r="F254" s="216" t="s">
        <v>1186</v>
      </c>
      <c r="G254" s="216" t="s">
        <v>1186</v>
      </c>
    </row>
    <row r="255" spans="1:7" x14ac:dyDescent="0.25">
      <c r="A255" s="224" t="s">
        <v>1385</v>
      </c>
      <c r="B255" s="479" t="s">
        <v>741</v>
      </c>
      <c r="C255" s="478"/>
      <c r="D255" s="477"/>
      <c r="E255" s="224"/>
      <c r="F255" s="216" t="s">
        <v>1186</v>
      </c>
      <c r="G255" s="216" t="s">
        <v>1186</v>
      </c>
    </row>
    <row r="256" spans="1:7" x14ac:dyDescent="0.25">
      <c r="A256" s="224" t="s">
        <v>1386</v>
      </c>
      <c r="B256" s="479" t="s">
        <v>743</v>
      </c>
      <c r="C256" s="478"/>
      <c r="D256" s="477"/>
      <c r="E256" s="224"/>
      <c r="F256" s="216" t="s">
        <v>1186</v>
      </c>
      <c r="G256" s="216" t="s">
        <v>1186</v>
      </c>
    </row>
    <row r="257" spans="1:7" x14ac:dyDescent="0.25">
      <c r="A257" s="224" t="s">
        <v>1387</v>
      </c>
      <c r="B257" s="479" t="s">
        <v>745</v>
      </c>
      <c r="C257" s="478"/>
      <c r="D257" s="477"/>
      <c r="E257" s="224"/>
      <c r="F257" s="216" t="s">
        <v>1186</v>
      </c>
      <c r="G257" s="216" t="s">
        <v>1186</v>
      </c>
    </row>
    <row r="258" spans="1:7" x14ac:dyDescent="0.25">
      <c r="A258" s="224" t="s">
        <v>1388</v>
      </c>
      <c r="B258" s="479" t="s">
        <v>747</v>
      </c>
      <c r="C258" s="478"/>
      <c r="D258" s="477"/>
      <c r="E258" s="224"/>
      <c r="F258" s="216" t="s">
        <v>1186</v>
      </c>
      <c r="G258" s="216" t="s">
        <v>1186</v>
      </c>
    </row>
    <row r="259" spans="1:7" x14ac:dyDescent="0.25">
      <c r="A259" s="224" t="s">
        <v>1389</v>
      </c>
      <c r="B259" s="479"/>
      <c r="C259" s="224"/>
      <c r="D259" s="224"/>
      <c r="E259" s="224"/>
      <c r="F259" s="216"/>
      <c r="G259" s="216"/>
    </row>
    <row r="260" spans="1:7" x14ac:dyDescent="0.25">
      <c r="A260" s="224" t="s">
        <v>1390</v>
      </c>
      <c r="B260" s="479"/>
      <c r="C260" s="224"/>
      <c r="D260" s="224"/>
      <c r="E260" s="224"/>
      <c r="F260" s="216"/>
      <c r="G260" s="216"/>
    </row>
    <row r="261" spans="1:7" x14ac:dyDescent="0.25">
      <c r="A261" s="224" t="s">
        <v>1391</v>
      </c>
      <c r="B261" s="479"/>
      <c r="C261" s="224"/>
      <c r="D261" s="224"/>
      <c r="E261" s="224"/>
      <c r="F261" s="216"/>
      <c r="G261" s="216"/>
    </row>
    <row r="262" spans="1:7" x14ac:dyDescent="0.25">
      <c r="A262" s="476"/>
      <c r="B262" s="476" t="s">
        <v>751</v>
      </c>
      <c r="C262" s="476" t="s">
        <v>684</v>
      </c>
      <c r="D262" s="476" t="s">
        <v>685</v>
      </c>
      <c r="E262" s="476"/>
      <c r="F262" s="476" t="s">
        <v>513</v>
      </c>
      <c r="G262" s="476" t="s">
        <v>686</v>
      </c>
    </row>
    <row r="263" spans="1:7" x14ac:dyDescent="0.25">
      <c r="A263" s="224" t="s">
        <v>1392</v>
      </c>
      <c r="B263" s="224" t="s">
        <v>717</v>
      </c>
      <c r="C263" s="237">
        <f>+'Strat tables Cover Pool_Green'!$N$2</f>
        <v>0.5653612101378287</v>
      </c>
      <c r="D263" s="230">
        <f>+D274</f>
        <v>1024</v>
      </c>
      <c r="E263" s="224"/>
      <c r="F263" s="229">
        <f>+SUM(F266:F273)</f>
        <v>0.99999999999999989</v>
      </c>
      <c r="G263" s="229">
        <f>+SUM(G266:G273)</f>
        <v>1</v>
      </c>
    </row>
    <row r="264" spans="1:7" x14ac:dyDescent="0.25">
      <c r="A264" s="224"/>
      <c r="B264" s="224"/>
      <c r="C264" s="224"/>
      <c r="D264" s="224"/>
      <c r="E264" s="224"/>
      <c r="F264" s="229"/>
      <c r="G264" s="229"/>
    </row>
    <row r="265" spans="1:7" x14ac:dyDescent="0.25">
      <c r="A265" s="224"/>
      <c r="B265" s="226" t="s">
        <v>718</v>
      </c>
      <c r="C265" s="224"/>
      <c r="D265" s="224"/>
      <c r="E265" s="224"/>
      <c r="F265" s="229"/>
      <c r="G265" s="229"/>
    </row>
    <row r="266" spans="1:7" x14ac:dyDescent="0.25">
      <c r="A266" s="224" t="s">
        <v>1393</v>
      </c>
      <c r="B266" s="224" t="s">
        <v>720</v>
      </c>
      <c r="C266" s="478">
        <f>+'Strat tables Cover Pool_Green'!$B5/1000000</f>
        <v>297.98295877000004</v>
      </c>
      <c r="D266" s="478">
        <f>+'Strat tables Cover Pool_Green'!$D5</f>
        <v>281</v>
      </c>
      <c r="E266" s="224"/>
      <c r="F266" s="216">
        <f t="shared" ref="F266:F273" si="7">IF($C$274=0,"",IF(C266="[for completion]","",IF(C266="","",C266/$C$274)))</f>
        <v>0.15102290706186766</v>
      </c>
      <c r="G266" s="216">
        <f t="shared" ref="G266:G273" si="8">IF($D$274=0,"",IF(D266="[for completion]","",IF(D266="","",D266/$D$274)))</f>
        <v>0.2744140625</v>
      </c>
    </row>
    <row r="267" spans="1:7" x14ac:dyDescent="0.25">
      <c r="A267" s="224" t="s">
        <v>1394</v>
      </c>
      <c r="B267" s="224" t="s">
        <v>722</v>
      </c>
      <c r="C267" s="478">
        <f>+'Strat tables Cover Pool_Green'!$B6/1000000</f>
        <v>219.97310662999985</v>
      </c>
      <c r="D267" s="478">
        <f>+'Strat tables Cover Pool_Green'!$D6</f>
        <v>104</v>
      </c>
      <c r="E267" s="224"/>
      <c r="F267" s="216">
        <f t="shared" si="7"/>
        <v>0.11148616745004733</v>
      </c>
      <c r="G267" s="216">
        <f t="shared" si="8"/>
        <v>0.1015625</v>
      </c>
    </row>
    <row r="268" spans="1:7" x14ac:dyDescent="0.25">
      <c r="A268" s="224" t="s">
        <v>1395</v>
      </c>
      <c r="B268" s="224" t="s">
        <v>724</v>
      </c>
      <c r="C268" s="478">
        <f>+'Strat tables Cover Pool_Green'!$B7/1000000</f>
        <v>293.97198729999985</v>
      </c>
      <c r="D268" s="478">
        <f>+'Strat tables Cover Pool_Green'!$D7</f>
        <v>126</v>
      </c>
      <c r="E268" s="224"/>
      <c r="F268" s="216">
        <f t="shared" si="7"/>
        <v>0.14899007748650531</v>
      </c>
      <c r="G268" s="216">
        <f t="shared" si="8"/>
        <v>0.123046875</v>
      </c>
    </row>
    <row r="269" spans="1:7" x14ac:dyDescent="0.25">
      <c r="A269" s="224" t="s">
        <v>1396</v>
      </c>
      <c r="B269" s="224" t="s">
        <v>726</v>
      </c>
      <c r="C269" s="478">
        <f>+'Strat tables Cover Pool_Green'!$B8/1000000</f>
        <v>790.42287230000034</v>
      </c>
      <c r="D269" s="478">
        <f>+'Strat tables Cover Pool_Green'!$D8</f>
        <v>334</v>
      </c>
      <c r="E269" s="224"/>
      <c r="F269" s="216">
        <f t="shared" si="7"/>
        <v>0.40059995536548593</v>
      </c>
      <c r="G269" s="216">
        <f t="shared" si="8"/>
        <v>0.326171875</v>
      </c>
    </row>
    <row r="270" spans="1:7" x14ac:dyDescent="0.25">
      <c r="A270" s="224" t="s">
        <v>1397</v>
      </c>
      <c r="B270" s="224" t="s">
        <v>728</v>
      </c>
      <c r="C270" s="478">
        <f>+'Strat tables Cover Pool_Green'!$B9/1000000</f>
        <v>318.91180636999991</v>
      </c>
      <c r="D270" s="478">
        <f>+'Strat tables Cover Pool_Green'!$D9</f>
        <v>157</v>
      </c>
      <c r="E270" s="224"/>
      <c r="F270" s="216">
        <f t="shared" si="7"/>
        <v>0.16163000828353991</v>
      </c>
      <c r="G270" s="216">
        <f t="shared" si="8"/>
        <v>0.1533203125</v>
      </c>
    </row>
    <row r="271" spans="1:7" x14ac:dyDescent="0.25">
      <c r="A271" s="224" t="s">
        <v>1398</v>
      </c>
      <c r="B271" s="224" t="s">
        <v>730</v>
      </c>
      <c r="C271" s="478">
        <f>+'Strat tables Cover Pool_Green'!$B10/1000000</f>
        <v>51.240577608903095</v>
      </c>
      <c r="D271" s="478">
        <f>+'Strat tables Cover Pool_Green'!$D10</f>
        <v>21</v>
      </c>
      <c r="E271" s="224"/>
      <c r="F271" s="216">
        <f t="shared" si="7"/>
        <v>2.5969609208420535E-2</v>
      </c>
      <c r="G271" s="216">
        <f t="shared" si="8"/>
        <v>2.05078125E-2</v>
      </c>
    </row>
    <row r="272" spans="1:7" x14ac:dyDescent="0.25">
      <c r="A272" s="224" t="s">
        <v>1399</v>
      </c>
      <c r="B272" s="224" t="s">
        <v>732</v>
      </c>
      <c r="C272" s="478">
        <f>+'Strat tables Cover Pool_Green'!$B11/1000000</f>
        <v>0</v>
      </c>
      <c r="D272" s="478">
        <f>+'Strat tables Cover Pool_Green'!$D11</f>
        <v>0</v>
      </c>
      <c r="E272" s="224"/>
      <c r="F272" s="216">
        <f t="shared" si="7"/>
        <v>0</v>
      </c>
      <c r="G272" s="216">
        <f t="shared" si="8"/>
        <v>0</v>
      </c>
    </row>
    <row r="273" spans="1:7" x14ac:dyDescent="0.25">
      <c r="A273" s="224" t="s">
        <v>1400</v>
      </c>
      <c r="B273" s="224" t="s">
        <v>734</v>
      </c>
      <c r="C273" s="478">
        <f>+'Strat tables Cover Pool_Green'!$B12/1000000</f>
        <v>0.59444531031278192</v>
      </c>
      <c r="D273" s="478">
        <f>+'Strat tables Cover Pool_Green'!$D12</f>
        <v>1</v>
      </c>
      <c r="E273" s="224"/>
      <c r="F273" s="216">
        <f t="shared" si="7"/>
        <v>3.0127514413340534E-4</v>
      </c>
      <c r="G273" s="216">
        <f t="shared" si="8"/>
        <v>9.765625E-4</v>
      </c>
    </row>
    <row r="274" spans="1:7" x14ac:dyDescent="0.25">
      <c r="A274" s="224" t="s">
        <v>1401</v>
      </c>
      <c r="B274" s="480" t="s">
        <v>146</v>
      </c>
      <c r="C274" s="478">
        <f>SUM(C266:C273)</f>
        <v>1973.0977542892158</v>
      </c>
      <c r="D274" s="478">
        <f>SUM(D266:D273)</f>
        <v>1024</v>
      </c>
      <c r="E274" s="224"/>
      <c r="F274" s="210">
        <f>SUM(F266:F273)</f>
        <v>0.99999999999999989</v>
      </c>
      <c r="G274" s="210">
        <f>SUM(G266:G273)</f>
        <v>1</v>
      </c>
    </row>
    <row r="275" spans="1:7" x14ac:dyDescent="0.25">
      <c r="A275" s="224" t="s">
        <v>1402</v>
      </c>
      <c r="B275" s="479" t="s">
        <v>737</v>
      </c>
      <c r="C275" s="478"/>
      <c r="D275" s="477"/>
      <c r="E275" s="224"/>
      <c r="F275" s="216" t="s">
        <v>1186</v>
      </c>
      <c r="G275" s="216" t="s">
        <v>1186</v>
      </c>
    </row>
    <row r="276" spans="1:7" x14ac:dyDescent="0.25">
      <c r="A276" s="224" t="s">
        <v>1403</v>
      </c>
      <c r="B276" s="479" t="s">
        <v>739</v>
      </c>
      <c r="C276" s="478"/>
      <c r="D276" s="477"/>
      <c r="E276" s="224"/>
      <c r="F276" s="216" t="s">
        <v>1186</v>
      </c>
      <c r="G276" s="216" t="s">
        <v>1186</v>
      </c>
    </row>
    <row r="277" spans="1:7" x14ac:dyDescent="0.25">
      <c r="A277" s="224" t="s">
        <v>1404</v>
      </c>
      <c r="B277" s="479" t="s">
        <v>741</v>
      </c>
      <c r="C277" s="478"/>
      <c r="D277" s="477"/>
      <c r="E277" s="224"/>
      <c r="F277" s="216" t="s">
        <v>1186</v>
      </c>
      <c r="G277" s="216" t="s">
        <v>1186</v>
      </c>
    </row>
    <row r="278" spans="1:7" x14ac:dyDescent="0.25">
      <c r="A278" s="224" t="s">
        <v>1405</v>
      </c>
      <c r="B278" s="479" t="s">
        <v>743</v>
      </c>
      <c r="C278" s="478"/>
      <c r="D278" s="477"/>
      <c r="E278" s="224"/>
      <c r="F278" s="216" t="s">
        <v>1186</v>
      </c>
      <c r="G278" s="216" t="s">
        <v>1186</v>
      </c>
    </row>
    <row r="279" spans="1:7" x14ac:dyDescent="0.25">
      <c r="A279" s="224" t="s">
        <v>1406</v>
      </c>
      <c r="B279" s="479" t="s">
        <v>745</v>
      </c>
      <c r="C279" s="478"/>
      <c r="D279" s="477"/>
      <c r="E279" s="224"/>
      <c r="F279" s="216" t="s">
        <v>1186</v>
      </c>
      <c r="G279" s="216" t="s">
        <v>1186</v>
      </c>
    </row>
    <row r="280" spans="1:7" x14ac:dyDescent="0.25">
      <c r="A280" s="224" t="s">
        <v>1407</v>
      </c>
      <c r="B280" s="479" t="s">
        <v>747</v>
      </c>
      <c r="C280" s="478"/>
      <c r="D280" s="477"/>
      <c r="E280" s="224"/>
      <c r="F280" s="216" t="s">
        <v>1186</v>
      </c>
      <c r="G280" s="216" t="s">
        <v>1186</v>
      </c>
    </row>
    <row r="281" spans="1:7" x14ac:dyDescent="0.25">
      <c r="A281" s="224" t="s">
        <v>1408</v>
      </c>
      <c r="B281" s="479"/>
      <c r="C281" s="224"/>
      <c r="D281" s="224"/>
      <c r="E281" s="224"/>
      <c r="F281" s="481"/>
      <c r="G281" s="481"/>
    </row>
    <row r="282" spans="1:7" x14ac:dyDescent="0.25">
      <c r="A282" s="224" t="s">
        <v>1409</v>
      </c>
      <c r="B282" s="479"/>
      <c r="C282" s="224"/>
      <c r="D282" s="224"/>
      <c r="E282" s="224"/>
      <c r="F282" s="481"/>
      <c r="G282" s="481"/>
    </row>
    <row r="283" spans="1:7" x14ac:dyDescent="0.25">
      <c r="A283" s="224" t="s">
        <v>1410</v>
      </c>
      <c r="B283" s="479"/>
      <c r="C283" s="224"/>
      <c r="D283" s="224"/>
      <c r="E283" s="224"/>
      <c r="F283" s="481"/>
      <c r="G283" s="481"/>
    </row>
    <row r="284" spans="1:7" x14ac:dyDescent="0.25">
      <c r="A284" s="476"/>
      <c r="B284" s="476" t="s">
        <v>771</v>
      </c>
      <c r="C284" s="476" t="s">
        <v>513</v>
      </c>
      <c r="D284" s="476"/>
      <c r="E284" s="476"/>
      <c r="F284" s="476"/>
      <c r="G284" s="476"/>
    </row>
    <row r="285" spans="1:7" x14ac:dyDescent="0.25">
      <c r="A285" s="224" t="s">
        <v>1411</v>
      </c>
      <c r="B285" s="224" t="s">
        <v>773</v>
      </c>
      <c r="C285" s="237">
        <v>1</v>
      </c>
      <c r="D285" s="224"/>
      <c r="E285" s="202"/>
      <c r="F285" s="202"/>
      <c r="G285" s="202"/>
    </row>
    <row r="286" spans="1:7" x14ac:dyDescent="0.25">
      <c r="A286" s="224" t="s">
        <v>1412</v>
      </c>
      <c r="B286" s="224" t="s">
        <v>775</v>
      </c>
      <c r="C286" s="237">
        <v>0</v>
      </c>
      <c r="D286" s="224"/>
      <c r="E286" s="202"/>
      <c r="F286" s="202"/>
      <c r="G286" s="223"/>
    </row>
    <row r="287" spans="1:7" x14ac:dyDescent="0.25">
      <c r="A287" s="224" t="s">
        <v>1413</v>
      </c>
      <c r="B287" s="224" t="s">
        <v>777</v>
      </c>
      <c r="C287" s="237">
        <v>0</v>
      </c>
      <c r="D287" s="224"/>
      <c r="E287" s="202"/>
      <c r="F287" s="202"/>
      <c r="G287" s="223"/>
    </row>
    <row r="288" spans="1:7" x14ac:dyDescent="0.25">
      <c r="A288" s="224" t="s">
        <v>1414</v>
      </c>
      <c r="B288" s="224" t="s">
        <v>1971</v>
      </c>
      <c r="C288" s="237">
        <v>0</v>
      </c>
      <c r="D288" s="224"/>
      <c r="E288" s="202"/>
      <c r="F288" s="202"/>
      <c r="G288" s="223"/>
    </row>
    <row r="289" spans="1:7" x14ac:dyDescent="0.25">
      <c r="A289" s="224" t="s">
        <v>1415</v>
      </c>
      <c r="B289" s="226" t="s">
        <v>1026</v>
      </c>
      <c r="C289" s="237">
        <v>0</v>
      </c>
      <c r="D289" s="225"/>
      <c r="E289" s="225"/>
      <c r="F289" s="484"/>
      <c r="G289" s="484"/>
    </row>
    <row r="290" spans="1:7" x14ac:dyDescent="0.25">
      <c r="A290" s="224" t="s">
        <v>1972</v>
      </c>
      <c r="B290" s="224" t="s">
        <v>144</v>
      </c>
      <c r="C290" s="237">
        <v>0</v>
      </c>
      <c r="D290" s="224"/>
      <c r="E290" s="202"/>
      <c r="F290" s="202"/>
      <c r="G290" s="223"/>
    </row>
    <row r="291" spans="1:7" x14ac:dyDescent="0.25">
      <c r="A291" s="224" t="s">
        <v>1416</v>
      </c>
      <c r="B291" s="479" t="s">
        <v>781</v>
      </c>
      <c r="C291" s="238"/>
      <c r="D291" s="224"/>
      <c r="E291" s="202"/>
      <c r="F291" s="202"/>
      <c r="G291" s="223"/>
    </row>
    <row r="292" spans="1:7" x14ac:dyDescent="0.25">
      <c r="A292" s="224" t="s">
        <v>1417</v>
      </c>
      <c r="B292" s="479" t="s">
        <v>783</v>
      </c>
      <c r="C292" s="237"/>
      <c r="D292" s="224"/>
      <c r="E292" s="202"/>
      <c r="F292" s="202"/>
      <c r="G292" s="223"/>
    </row>
    <row r="293" spans="1:7" x14ac:dyDescent="0.25">
      <c r="A293" s="224" t="s">
        <v>1418</v>
      </c>
      <c r="B293" s="479" t="s">
        <v>785</v>
      </c>
      <c r="C293" s="237"/>
      <c r="D293" s="224"/>
      <c r="E293" s="202"/>
      <c r="F293" s="202"/>
      <c r="G293" s="223"/>
    </row>
    <row r="294" spans="1:7" x14ac:dyDescent="0.25">
      <c r="A294" s="224" t="s">
        <v>1419</v>
      </c>
      <c r="B294" s="479" t="s">
        <v>787</v>
      </c>
      <c r="C294" s="237"/>
      <c r="D294" s="224"/>
      <c r="E294" s="202"/>
      <c r="F294" s="202"/>
      <c r="G294" s="223"/>
    </row>
    <row r="295" spans="1:7" x14ac:dyDescent="0.25">
      <c r="A295" s="224" t="s">
        <v>1420</v>
      </c>
      <c r="B295" s="479" t="s">
        <v>148</v>
      </c>
      <c r="C295" s="237"/>
      <c r="D295" s="224"/>
      <c r="E295" s="202"/>
      <c r="F295" s="202"/>
      <c r="G295" s="223"/>
    </row>
    <row r="296" spans="1:7" x14ac:dyDescent="0.25">
      <c r="A296" s="224" t="s">
        <v>1421</v>
      </c>
      <c r="B296" s="479" t="s">
        <v>148</v>
      </c>
      <c r="C296" s="237"/>
      <c r="D296" s="224"/>
      <c r="E296" s="202"/>
      <c r="F296" s="202"/>
      <c r="G296" s="223"/>
    </row>
    <row r="297" spans="1:7" x14ac:dyDescent="0.25">
      <c r="A297" s="224" t="s">
        <v>1422</v>
      </c>
      <c r="B297" s="479" t="s">
        <v>148</v>
      </c>
      <c r="C297" s="237"/>
      <c r="D297" s="224"/>
      <c r="E297" s="202"/>
      <c r="F297" s="202"/>
      <c r="G297" s="223"/>
    </row>
    <row r="298" spans="1:7" x14ac:dyDescent="0.25">
      <c r="A298" s="224" t="s">
        <v>1423</v>
      </c>
      <c r="B298" s="479" t="s">
        <v>148</v>
      </c>
      <c r="C298" s="237"/>
      <c r="D298" s="224"/>
      <c r="E298" s="202"/>
      <c r="F298" s="202"/>
      <c r="G298" s="223"/>
    </row>
    <row r="299" spans="1:7" x14ac:dyDescent="0.25">
      <c r="A299" s="224" t="s">
        <v>1424</v>
      </c>
      <c r="B299" s="479" t="s">
        <v>148</v>
      </c>
      <c r="C299" s="237"/>
      <c r="D299" s="224"/>
      <c r="E299" s="202"/>
      <c r="F299" s="202"/>
      <c r="G299" s="223"/>
    </row>
    <row r="300" spans="1:7" x14ac:dyDescent="0.25">
      <c r="A300" s="224" t="s">
        <v>1425</v>
      </c>
      <c r="B300" s="479" t="s">
        <v>148</v>
      </c>
      <c r="C300" s="237"/>
      <c r="D300" s="224"/>
      <c r="E300" s="202"/>
      <c r="F300" s="202"/>
      <c r="G300" s="223"/>
    </row>
    <row r="301" spans="1:7" x14ac:dyDescent="0.25">
      <c r="A301" s="476"/>
      <c r="B301" s="476" t="s">
        <v>793</v>
      </c>
      <c r="C301" s="476" t="s">
        <v>513</v>
      </c>
      <c r="D301" s="476"/>
      <c r="E301" s="476"/>
      <c r="F301" s="476"/>
      <c r="G301" s="476"/>
    </row>
    <row r="302" spans="1:7" x14ac:dyDescent="0.25">
      <c r="A302" s="224" t="s">
        <v>1426</v>
      </c>
      <c r="B302" s="224" t="s">
        <v>1027</v>
      </c>
      <c r="C302" s="237">
        <v>1</v>
      </c>
      <c r="D302" s="224"/>
      <c r="E302" s="223"/>
      <c r="F302" s="223"/>
      <c r="G302" s="223"/>
    </row>
    <row r="303" spans="1:7" x14ac:dyDescent="0.25">
      <c r="A303" s="224" t="s">
        <v>1427</v>
      </c>
      <c r="B303" s="224" t="s">
        <v>795</v>
      </c>
      <c r="C303" s="237">
        <v>0</v>
      </c>
      <c r="D303" s="224"/>
      <c r="E303" s="223"/>
      <c r="F303" s="223"/>
      <c r="G303" s="223"/>
    </row>
    <row r="304" spans="1:7" x14ac:dyDescent="0.25">
      <c r="A304" s="224" t="s">
        <v>1428</v>
      </c>
      <c r="B304" s="224" t="s">
        <v>144</v>
      </c>
      <c r="C304" s="237">
        <v>0</v>
      </c>
      <c r="D304" s="224"/>
      <c r="E304" s="223"/>
      <c r="F304" s="223"/>
      <c r="G304" s="223"/>
    </row>
    <row r="305" spans="1:7" x14ac:dyDescent="0.25">
      <c r="A305" s="224" t="s">
        <v>1429</v>
      </c>
      <c r="B305" s="224"/>
      <c r="C305" s="221"/>
      <c r="D305" s="224"/>
      <c r="E305" s="223"/>
      <c r="F305" s="223"/>
      <c r="G305" s="223"/>
    </row>
    <row r="306" spans="1:7" x14ac:dyDescent="0.25">
      <c r="A306" s="224" t="s">
        <v>1430</v>
      </c>
      <c r="B306" s="224"/>
      <c r="C306" s="221"/>
      <c r="D306" s="224"/>
      <c r="E306" s="223"/>
      <c r="F306" s="223"/>
      <c r="G306" s="223"/>
    </row>
    <row r="307" spans="1:7" x14ac:dyDescent="0.25">
      <c r="A307" s="224" t="s">
        <v>1431</v>
      </c>
      <c r="B307" s="224"/>
      <c r="C307" s="221"/>
      <c r="D307" s="224"/>
      <c r="E307" s="223"/>
      <c r="F307" s="223"/>
      <c r="G307" s="223"/>
    </row>
    <row r="308" spans="1:7" x14ac:dyDescent="0.25">
      <c r="A308" s="476"/>
      <c r="B308" s="476" t="s">
        <v>1701</v>
      </c>
      <c r="C308" s="476" t="s">
        <v>112</v>
      </c>
      <c r="D308" s="476" t="s">
        <v>1173</v>
      </c>
      <c r="E308" s="476"/>
      <c r="F308" s="476" t="s">
        <v>513</v>
      </c>
      <c r="G308" s="476" t="s">
        <v>1432</v>
      </c>
    </row>
    <row r="309" spans="1:7" x14ac:dyDescent="0.25">
      <c r="A309" s="224" t="s">
        <v>1433</v>
      </c>
      <c r="B309" s="226" t="str">
        <f>+'Strat tables Cover Pool_Green'!A125</f>
        <v>A</v>
      </c>
      <c r="C309" s="487">
        <f>+'Strat tables Cover Pool_Green'!$B125/1000000</f>
        <v>34.274265440000008</v>
      </c>
      <c r="D309" s="226">
        <f>+'Strat tables Cover Pool_Green'!$D125</f>
        <v>19</v>
      </c>
      <c r="E309" s="227"/>
      <c r="F309" s="216">
        <f t="shared" ref="F309:F326" si="9">IF($C$327=0,"",IF(C309="[for completion]","",IF(C309="","",C309/$C$327)))</f>
        <v>1.737078934152804E-2</v>
      </c>
      <c r="G309" s="216">
        <f t="shared" ref="G309:G326" si="10">IF($D$327=0,"",IF(D309="[for completion]","",IF(D309="","",D309/$D$327)))</f>
        <v>1.85546875E-2</v>
      </c>
    </row>
    <row r="310" spans="1:7" x14ac:dyDescent="0.25">
      <c r="A310" s="224" t="s">
        <v>1434</v>
      </c>
      <c r="B310" s="226" t="str">
        <f>+'Strat tables Cover Pool_Green'!A126</f>
        <v>B</v>
      </c>
      <c r="C310" s="487">
        <f>+'Strat tables Cover Pool_Green'!$B126/1000000</f>
        <v>338.63442803890314</v>
      </c>
      <c r="D310" s="226">
        <f>+'Strat tables Cover Pool_Green'!$D126</f>
        <v>176</v>
      </c>
      <c r="E310" s="227"/>
      <c r="F310" s="216">
        <f t="shared" si="9"/>
        <v>0.17162577338236956</v>
      </c>
      <c r="G310" s="216">
        <f t="shared" si="10"/>
        <v>0.171875</v>
      </c>
    </row>
    <row r="311" spans="1:7" x14ac:dyDescent="0.25">
      <c r="A311" s="224" t="s">
        <v>1435</v>
      </c>
      <c r="B311" s="226" t="str">
        <f>+'Strat tables Cover Pool_Green'!A127</f>
        <v>C</v>
      </c>
      <c r="C311" s="487">
        <f>+'Strat tables Cover Pool_Green'!$B127/1000000</f>
        <v>1600.189060810312</v>
      </c>
      <c r="D311" s="226">
        <f>+'Strat tables Cover Pool_Green'!$D127</f>
        <v>829</v>
      </c>
      <c r="E311" s="227"/>
      <c r="F311" s="216">
        <f t="shared" si="9"/>
        <v>0.81100343727610236</v>
      </c>
      <c r="G311" s="216">
        <f t="shared" si="10"/>
        <v>0.8095703125</v>
      </c>
    </row>
    <row r="312" spans="1:7" x14ac:dyDescent="0.25">
      <c r="A312" s="224" t="s">
        <v>1436</v>
      </c>
      <c r="B312" s="226"/>
      <c r="C312" s="478"/>
      <c r="D312" s="477"/>
      <c r="E312" s="227"/>
      <c r="F312" s="216" t="str">
        <f t="shared" si="9"/>
        <v/>
      </c>
      <c r="G312" s="216" t="str">
        <f t="shared" si="10"/>
        <v/>
      </c>
    </row>
    <row r="313" spans="1:7" x14ac:dyDescent="0.25">
      <c r="A313" s="224" t="s">
        <v>1437</v>
      </c>
      <c r="B313" s="226"/>
      <c r="C313" s="478"/>
      <c r="D313" s="477"/>
      <c r="E313" s="227"/>
      <c r="F313" s="216" t="str">
        <f t="shared" si="9"/>
        <v/>
      </c>
      <c r="G313" s="216" t="str">
        <f t="shared" si="10"/>
        <v/>
      </c>
    </row>
    <row r="314" spans="1:7" x14ac:dyDescent="0.25">
      <c r="A314" s="224" t="s">
        <v>1438</v>
      </c>
      <c r="B314" s="226"/>
      <c r="C314" s="478"/>
      <c r="D314" s="477"/>
      <c r="E314" s="227"/>
      <c r="F314" s="216" t="str">
        <f t="shared" si="9"/>
        <v/>
      </c>
      <c r="G314" s="216" t="str">
        <f t="shared" si="10"/>
        <v/>
      </c>
    </row>
    <row r="315" spans="1:7" x14ac:dyDescent="0.25">
      <c r="A315" s="224" t="s">
        <v>1439</v>
      </c>
      <c r="B315" s="226"/>
      <c r="C315" s="478"/>
      <c r="D315" s="477"/>
      <c r="E315" s="227"/>
      <c r="F315" s="216" t="str">
        <f t="shared" si="9"/>
        <v/>
      </c>
      <c r="G315" s="216" t="str">
        <f t="shared" si="10"/>
        <v/>
      </c>
    </row>
    <row r="316" spans="1:7" x14ac:dyDescent="0.25">
      <c r="A316" s="224" t="s">
        <v>1440</v>
      </c>
      <c r="B316" s="226"/>
      <c r="C316" s="478"/>
      <c r="D316" s="477"/>
      <c r="E316" s="227"/>
      <c r="F316" s="216" t="str">
        <f t="shared" si="9"/>
        <v/>
      </c>
      <c r="G316" s="216" t="str">
        <f t="shared" si="10"/>
        <v/>
      </c>
    </row>
    <row r="317" spans="1:7" x14ac:dyDescent="0.25">
      <c r="A317" s="224" t="s">
        <v>1441</v>
      </c>
      <c r="B317" s="226"/>
      <c r="C317" s="478"/>
      <c r="D317" s="477"/>
      <c r="E317" s="227"/>
      <c r="F317" s="216" t="str">
        <f t="shared" si="9"/>
        <v/>
      </c>
      <c r="G317" s="216" t="str">
        <f t="shared" si="10"/>
        <v/>
      </c>
    </row>
    <row r="318" spans="1:7" x14ac:dyDescent="0.25">
      <c r="A318" s="224" t="s">
        <v>1442</v>
      </c>
      <c r="B318" s="226"/>
      <c r="C318" s="478"/>
      <c r="D318" s="477"/>
      <c r="E318" s="227"/>
      <c r="F318" s="216" t="str">
        <f t="shared" si="9"/>
        <v/>
      </c>
      <c r="G318" s="216" t="str">
        <f t="shared" si="10"/>
        <v/>
      </c>
    </row>
    <row r="319" spans="1:7" x14ac:dyDescent="0.25">
      <c r="A319" s="224" t="s">
        <v>1443</v>
      </c>
      <c r="B319" s="226"/>
      <c r="C319" s="478"/>
      <c r="D319" s="477"/>
      <c r="E319" s="227"/>
      <c r="F319" s="216" t="str">
        <f t="shared" si="9"/>
        <v/>
      </c>
      <c r="G319" s="216" t="str">
        <f t="shared" si="10"/>
        <v/>
      </c>
    </row>
    <row r="320" spans="1:7" x14ac:dyDescent="0.25">
      <c r="A320" s="224" t="s">
        <v>1444</v>
      </c>
      <c r="B320" s="226"/>
      <c r="C320" s="478"/>
      <c r="D320" s="477"/>
      <c r="E320" s="227"/>
      <c r="F320" s="216" t="str">
        <f t="shared" si="9"/>
        <v/>
      </c>
      <c r="G320" s="216" t="str">
        <f t="shared" si="10"/>
        <v/>
      </c>
    </row>
    <row r="321" spans="1:7" x14ac:dyDescent="0.25">
      <c r="A321" s="224" t="s">
        <v>1445</v>
      </c>
      <c r="B321" s="226"/>
      <c r="C321" s="478"/>
      <c r="D321" s="477"/>
      <c r="E321" s="227"/>
      <c r="F321" s="216" t="str">
        <f t="shared" si="9"/>
        <v/>
      </c>
      <c r="G321" s="216" t="str">
        <f t="shared" si="10"/>
        <v/>
      </c>
    </row>
    <row r="322" spans="1:7" x14ac:dyDescent="0.25">
      <c r="A322" s="224" t="s">
        <v>1446</v>
      </c>
      <c r="B322" s="226"/>
      <c r="C322" s="478"/>
      <c r="D322" s="477"/>
      <c r="E322" s="227"/>
      <c r="F322" s="216" t="str">
        <f t="shared" si="9"/>
        <v/>
      </c>
      <c r="G322" s="216" t="str">
        <f t="shared" si="10"/>
        <v/>
      </c>
    </row>
    <row r="323" spans="1:7" x14ac:dyDescent="0.25">
      <c r="A323" s="224" t="s">
        <v>1447</v>
      </c>
      <c r="B323" s="226"/>
      <c r="C323" s="478"/>
      <c r="D323" s="477"/>
      <c r="E323" s="227"/>
      <c r="F323" s="216" t="str">
        <f t="shared" si="9"/>
        <v/>
      </c>
      <c r="G323" s="216" t="str">
        <f t="shared" si="10"/>
        <v/>
      </c>
    </row>
    <row r="324" spans="1:7" x14ac:dyDescent="0.25">
      <c r="A324" s="224" t="s">
        <v>1448</v>
      </c>
      <c r="B324" s="226"/>
      <c r="C324" s="478"/>
      <c r="D324" s="477"/>
      <c r="E324" s="227"/>
      <c r="F324" s="216" t="str">
        <f t="shared" si="9"/>
        <v/>
      </c>
      <c r="G324" s="216" t="str">
        <f t="shared" si="10"/>
        <v/>
      </c>
    </row>
    <row r="325" spans="1:7" x14ac:dyDescent="0.25">
      <c r="A325" s="224" t="s">
        <v>1449</v>
      </c>
      <c r="B325" s="226"/>
      <c r="C325" s="478"/>
      <c r="D325" s="477"/>
      <c r="E325" s="227"/>
      <c r="F325" s="216" t="str">
        <f t="shared" si="9"/>
        <v/>
      </c>
      <c r="G325" s="216" t="str">
        <f t="shared" si="10"/>
        <v/>
      </c>
    </row>
    <row r="326" spans="1:7" x14ac:dyDescent="0.25">
      <c r="A326" s="224" t="s">
        <v>1450</v>
      </c>
      <c r="B326" s="226"/>
      <c r="C326" s="478"/>
      <c r="D326" s="477"/>
      <c r="E326" s="227"/>
      <c r="F326" s="216" t="str">
        <f t="shared" si="9"/>
        <v/>
      </c>
      <c r="G326" s="216" t="str">
        <f t="shared" si="10"/>
        <v/>
      </c>
    </row>
    <row r="327" spans="1:7" x14ac:dyDescent="0.25">
      <c r="A327" s="224" t="s">
        <v>1451</v>
      </c>
      <c r="B327" s="226" t="s">
        <v>146</v>
      </c>
      <c r="C327" s="230">
        <f>SUM(C309:C326)</f>
        <v>1973.0977542892151</v>
      </c>
      <c r="D327" s="230">
        <f>SUM(D309:D326)</f>
        <v>1024</v>
      </c>
      <c r="E327" s="227"/>
      <c r="F327" s="210">
        <f>SUM(F309:F326)</f>
        <v>1</v>
      </c>
      <c r="G327" s="210">
        <f>SUM(G309:G326)</f>
        <v>1</v>
      </c>
    </row>
    <row r="328" spans="1:7" x14ac:dyDescent="0.25">
      <c r="A328" s="224" t="s">
        <v>1452</v>
      </c>
      <c r="B328" s="226"/>
      <c r="C328" s="224"/>
      <c r="D328" s="224"/>
      <c r="E328" s="227"/>
      <c r="F328" s="227"/>
      <c r="G328" s="227"/>
    </row>
    <row r="329" spans="1:7" x14ac:dyDescent="0.25">
      <c r="A329" s="224" t="s">
        <v>1453</v>
      </c>
      <c r="B329" s="226"/>
      <c r="C329" s="224"/>
      <c r="D329" s="224"/>
      <c r="E329" s="227"/>
      <c r="F329" s="227"/>
      <c r="G329" s="227"/>
    </row>
    <row r="330" spans="1:7" x14ac:dyDescent="0.25">
      <c r="A330" s="224" t="s">
        <v>1454</v>
      </c>
      <c r="B330" s="226"/>
      <c r="C330" s="224"/>
      <c r="D330" s="224"/>
      <c r="E330" s="227"/>
      <c r="F330" s="227"/>
      <c r="G330" s="227"/>
    </row>
    <row r="331" spans="1:7" x14ac:dyDescent="0.25">
      <c r="A331" s="476"/>
      <c r="B331" s="476" t="s">
        <v>1718</v>
      </c>
      <c r="C331" s="476" t="s">
        <v>112</v>
      </c>
      <c r="D331" s="476" t="s">
        <v>1173</v>
      </c>
      <c r="E331" s="476"/>
      <c r="F331" s="476" t="s">
        <v>513</v>
      </c>
      <c r="G331" s="476" t="s">
        <v>1432</v>
      </c>
    </row>
    <row r="332" spans="1:7" x14ac:dyDescent="0.25">
      <c r="A332" s="224" t="s">
        <v>1455</v>
      </c>
      <c r="B332" s="478" t="s">
        <v>857</v>
      </c>
      <c r="C332" s="478" t="s">
        <v>857</v>
      </c>
      <c r="D332" s="478" t="s">
        <v>857</v>
      </c>
      <c r="E332" s="227"/>
      <c r="F332" s="478" t="s">
        <v>857</v>
      </c>
      <c r="G332" s="478" t="s">
        <v>857</v>
      </c>
    </row>
    <row r="333" spans="1:7" x14ac:dyDescent="0.25">
      <c r="A333" s="224" t="s">
        <v>1456</v>
      </c>
      <c r="B333" s="478" t="s">
        <v>857</v>
      </c>
      <c r="C333" s="478" t="s">
        <v>857</v>
      </c>
      <c r="D333" s="478" t="s">
        <v>857</v>
      </c>
      <c r="E333" s="227"/>
      <c r="F333" s="478" t="s">
        <v>857</v>
      </c>
      <c r="G333" s="478" t="s">
        <v>857</v>
      </c>
    </row>
    <row r="334" spans="1:7" x14ac:dyDescent="0.25">
      <c r="A334" s="224" t="s">
        <v>1457</v>
      </c>
      <c r="B334" s="478" t="s">
        <v>857</v>
      </c>
      <c r="C334" s="478" t="s">
        <v>857</v>
      </c>
      <c r="D334" s="478" t="s">
        <v>857</v>
      </c>
      <c r="E334" s="227"/>
      <c r="F334" s="478" t="s">
        <v>857</v>
      </c>
      <c r="G334" s="478" t="s">
        <v>857</v>
      </c>
    </row>
    <row r="335" spans="1:7" x14ac:dyDescent="0.25">
      <c r="A335" s="224" t="s">
        <v>1458</v>
      </c>
      <c r="B335" s="478" t="s">
        <v>857</v>
      </c>
      <c r="C335" s="478" t="s">
        <v>857</v>
      </c>
      <c r="D335" s="478" t="s">
        <v>857</v>
      </c>
      <c r="E335" s="227"/>
      <c r="F335" s="478" t="s">
        <v>857</v>
      </c>
      <c r="G335" s="478" t="s">
        <v>857</v>
      </c>
    </row>
    <row r="336" spans="1:7" x14ac:dyDescent="0.25">
      <c r="A336" s="224" t="s">
        <v>1459</v>
      </c>
      <c r="B336" s="478" t="s">
        <v>857</v>
      </c>
      <c r="C336" s="478" t="s">
        <v>857</v>
      </c>
      <c r="D336" s="478" t="s">
        <v>857</v>
      </c>
      <c r="E336" s="227"/>
      <c r="F336" s="478" t="s">
        <v>857</v>
      </c>
      <c r="G336" s="478" t="s">
        <v>857</v>
      </c>
    </row>
    <row r="337" spans="1:7" x14ac:dyDescent="0.25">
      <c r="A337" s="224" t="s">
        <v>1460</v>
      </c>
      <c r="B337" s="478" t="s">
        <v>857</v>
      </c>
      <c r="C337" s="478" t="s">
        <v>857</v>
      </c>
      <c r="D337" s="478" t="s">
        <v>857</v>
      </c>
      <c r="E337" s="227"/>
      <c r="F337" s="478" t="s">
        <v>857</v>
      </c>
      <c r="G337" s="478" t="s">
        <v>857</v>
      </c>
    </row>
    <row r="338" spans="1:7" x14ac:dyDescent="0.25">
      <c r="A338" s="224" t="s">
        <v>1461</v>
      </c>
      <c r="B338" s="478" t="s">
        <v>857</v>
      </c>
      <c r="C338" s="478" t="s">
        <v>857</v>
      </c>
      <c r="D338" s="478" t="s">
        <v>857</v>
      </c>
      <c r="E338" s="227"/>
      <c r="F338" s="478" t="s">
        <v>857</v>
      </c>
      <c r="G338" s="478" t="s">
        <v>857</v>
      </c>
    </row>
    <row r="339" spans="1:7" x14ac:dyDescent="0.25">
      <c r="A339" s="224" t="s">
        <v>1462</v>
      </c>
      <c r="B339" s="478" t="s">
        <v>857</v>
      </c>
      <c r="C339" s="478" t="s">
        <v>857</v>
      </c>
      <c r="D339" s="478" t="s">
        <v>857</v>
      </c>
      <c r="E339" s="227"/>
      <c r="F339" s="478" t="s">
        <v>857</v>
      </c>
      <c r="G339" s="478" t="s">
        <v>857</v>
      </c>
    </row>
    <row r="340" spans="1:7" x14ac:dyDescent="0.25">
      <c r="A340" s="224" t="s">
        <v>1463</v>
      </c>
      <c r="B340" s="478" t="s">
        <v>857</v>
      </c>
      <c r="C340" s="478" t="s">
        <v>857</v>
      </c>
      <c r="D340" s="478" t="s">
        <v>857</v>
      </c>
      <c r="E340" s="227"/>
      <c r="F340" s="478" t="s">
        <v>857</v>
      </c>
      <c r="G340" s="478" t="s">
        <v>857</v>
      </c>
    </row>
    <row r="341" spans="1:7" x14ac:dyDescent="0.25">
      <c r="A341" s="224" t="s">
        <v>1464</v>
      </c>
      <c r="B341" s="478" t="s">
        <v>857</v>
      </c>
      <c r="C341" s="478" t="s">
        <v>857</v>
      </c>
      <c r="D341" s="478" t="s">
        <v>857</v>
      </c>
      <c r="E341" s="227"/>
      <c r="F341" s="478" t="s">
        <v>857</v>
      </c>
      <c r="G341" s="478" t="s">
        <v>857</v>
      </c>
    </row>
    <row r="342" spans="1:7" x14ac:dyDescent="0.25">
      <c r="A342" s="224" t="s">
        <v>1685</v>
      </c>
      <c r="B342" s="478" t="s">
        <v>857</v>
      </c>
      <c r="C342" s="478" t="s">
        <v>857</v>
      </c>
      <c r="D342" s="478" t="s">
        <v>857</v>
      </c>
      <c r="E342" s="227"/>
      <c r="F342" s="478" t="s">
        <v>857</v>
      </c>
      <c r="G342" s="478" t="s">
        <v>857</v>
      </c>
    </row>
    <row r="343" spans="1:7" x14ac:dyDescent="0.25">
      <c r="A343" s="224" t="s">
        <v>1702</v>
      </c>
      <c r="B343" s="478" t="s">
        <v>857</v>
      </c>
      <c r="C343" s="478" t="s">
        <v>857</v>
      </c>
      <c r="D343" s="478" t="s">
        <v>857</v>
      </c>
      <c r="E343" s="227"/>
      <c r="F343" s="478" t="s">
        <v>857</v>
      </c>
      <c r="G343" s="478" t="s">
        <v>857</v>
      </c>
    </row>
    <row r="344" spans="1:7" x14ac:dyDescent="0.25">
      <c r="A344" s="224" t="s">
        <v>1703</v>
      </c>
      <c r="B344" s="478" t="s">
        <v>857</v>
      </c>
      <c r="C344" s="478" t="s">
        <v>857</v>
      </c>
      <c r="D344" s="478" t="s">
        <v>857</v>
      </c>
      <c r="E344" s="227"/>
      <c r="F344" s="478" t="s">
        <v>857</v>
      </c>
      <c r="G344" s="478" t="s">
        <v>857</v>
      </c>
    </row>
    <row r="345" spans="1:7" x14ac:dyDescent="0.25">
      <c r="A345" s="224" t="s">
        <v>1704</v>
      </c>
      <c r="B345" s="478" t="s">
        <v>857</v>
      </c>
      <c r="C345" s="478" t="s">
        <v>857</v>
      </c>
      <c r="D345" s="478" t="s">
        <v>857</v>
      </c>
      <c r="E345" s="227"/>
      <c r="F345" s="478" t="s">
        <v>857</v>
      </c>
      <c r="G345" s="478" t="s">
        <v>857</v>
      </c>
    </row>
    <row r="346" spans="1:7" x14ac:dyDescent="0.25">
      <c r="A346" s="224" t="s">
        <v>1705</v>
      </c>
      <c r="B346" s="478" t="s">
        <v>857</v>
      </c>
      <c r="C346" s="478" t="s">
        <v>857</v>
      </c>
      <c r="D346" s="478" t="s">
        <v>857</v>
      </c>
      <c r="E346" s="227"/>
      <c r="F346" s="478" t="s">
        <v>857</v>
      </c>
      <c r="G346" s="478" t="s">
        <v>857</v>
      </c>
    </row>
    <row r="347" spans="1:7" x14ac:dyDescent="0.25">
      <c r="A347" s="224" t="s">
        <v>1706</v>
      </c>
      <c r="B347" s="478" t="s">
        <v>857</v>
      </c>
      <c r="C347" s="478" t="s">
        <v>857</v>
      </c>
      <c r="D347" s="478" t="s">
        <v>857</v>
      </c>
      <c r="E347" s="227"/>
      <c r="F347" s="478" t="s">
        <v>857</v>
      </c>
      <c r="G347" s="478" t="s">
        <v>857</v>
      </c>
    </row>
    <row r="348" spans="1:7" x14ac:dyDescent="0.25">
      <c r="A348" s="224" t="s">
        <v>1707</v>
      </c>
      <c r="B348" s="478" t="s">
        <v>857</v>
      </c>
      <c r="C348" s="478" t="s">
        <v>857</v>
      </c>
      <c r="D348" s="478" t="s">
        <v>857</v>
      </c>
      <c r="E348" s="227"/>
      <c r="F348" s="478" t="s">
        <v>857</v>
      </c>
      <c r="G348" s="478" t="s">
        <v>857</v>
      </c>
    </row>
    <row r="349" spans="1:7" x14ac:dyDescent="0.25">
      <c r="A349" s="224" t="s">
        <v>1708</v>
      </c>
      <c r="B349" s="478" t="s">
        <v>857</v>
      </c>
      <c r="C349" s="478" t="s">
        <v>857</v>
      </c>
      <c r="D349" s="478" t="s">
        <v>857</v>
      </c>
      <c r="E349" s="227"/>
      <c r="F349" s="478" t="s">
        <v>857</v>
      </c>
      <c r="G349" s="478" t="s">
        <v>857</v>
      </c>
    </row>
    <row r="350" spans="1:7" x14ac:dyDescent="0.25">
      <c r="A350" s="224" t="s">
        <v>1709</v>
      </c>
      <c r="B350" s="226" t="s">
        <v>146</v>
      </c>
      <c r="C350" s="230">
        <f>+C274</f>
        <v>1973.0977542892158</v>
      </c>
      <c r="D350" s="230">
        <f>+D274</f>
        <v>1024</v>
      </c>
      <c r="E350" s="227"/>
      <c r="F350" s="210">
        <v>1</v>
      </c>
      <c r="G350" s="210">
        <v>1</v>
      </c>
    </row>
    <row r="351" spans="1:7" x14ac:dyDescent="0.25">
      <c r="A351" s="224" t="s">
        <v>1465</v>
      </c>
      <c r="B351" s="226"/>
      <c r="C351" s="224"/>
      <c r="D351" s="224"/>
      <c r="E351" s="227"/>
      <c r="F351" s="227"/>
      <c r="G351" s="227"/>
    </row>
    <row r="352" spans="1:7" x14ac:dyDescent="0.25">
      <c r="A352" s="224" t="s">
        <v>1710</v>
      </c>
      <c r="B352" s="226"/>
      <c r="C352" s="224"/>
      <c r="D352" s="224"/>
      <c r="E352" s="227"/>
      <c r="F352" s="227"/>
      <c r="G352" s="227"/>
    </row>
    <row r="353" spans="1:7" x14ac:dyDescent="0.25">
      <c r="A353" s="476"/>
      <c r="B353" s="476" t="s">
        <v>2064</v>
      </c>
      <c r="C353" s="476" t="s">
        <v>112</v>
      </c>
      <c r="D353" s="476" t="s">
        <v>1173</v>
      </c>
      <c r="E353" s="476"/>
      <c r="F353" s="476" t="s">
        <v>513</v>
      </c>
      <c r="G353" s="476" t="s">
        <v>2067</v>
      </c>
    </row>
    <row r="354" spans="1:7" x14ac:dyDescent="0.25">
      <c r="A354" s="224" t="s">
        <v>1466</v>
      </c>
      <c r="B354" s="226" t="s">
        <v>1164</v>
      </c>
      <c r="C354" s="478" t="s">
        <v>857</v>
      </c>
      <c r="D354" s="478" t="s">
        <v>857</v>
      </c>
      <c r="E354" s="227"/>
      <c r="F354" s="216" t="str">
        <f t="shared" ref="F354:F363" si="11">IF($C$364=0,"",IF(C354="[for completion]","",IF(C354="","",C354/$C$364)))</f>
        <v/>
      </c>
      <c r="G354" s="216" t="str">
        <f t="shared" ref="G354:G363" si="12">IF($D$364=0,"",IF(D354="[for completion]","",IF(D354="","",D354/$D$364)))</f>
        <v/>
      </c>
    </row>
    <row r="355" spans="1:7" x14ac:dyDescent="0.25">
      <c r="A355" s="224" t="s">
        <v>1467</v>
      </c>
      <c r="B355" s="226" t="s">
        <v>1165</v>
      </c>
      <c r="C355" s="478" t="s">
        <v>857</v>
      </c>
      <c r="D355" s="478" t="s">
        <v>857</v>
      </c>
      <c r="E355" s="227"/>
      <c r="F355" s="216" t="str">
        <f t="shared" si="11"/>
        <v/>
      </c>
      <c r="G355" s="216" t="str">
        <f t="shared" si="12"/>
        <v/>
      </c>
    </row>
    <row r="356" spans="1:7" x14ac:dyDescent="0.25">
      <c r="A356" s="224" t="s">
        <v>1468</v>
      </c>
      <c r="B356" s="226" t="s">
        <v>1166</v>
      </c>
      <c r="C356" s="478" t="s">
        <v>857</v>
      </c>
      <c r="D356" s="478" t="s">
        <v>857</v>
      </c>
      <c r="E356" s="227"/>
      <c r="F356" s="216" t="str">
        <f t="shared" si="11"/>
        <v/>
      </c>
      <c r="G356" s="216" t="str">
        <f t="shared" si="12"/>
        <v/>
      </c>
    </row>
    <row r="357" spans="1:7" x14ac:dyDescent="0.25">
      <c r="A357" s="224" t="s">
        <v>1469</v>
      </c>
      <c r="B357" s="226" t="s">
        <v>1167</v>
      </c>
      <c r="C357" s="478" t="s">
        <v>857</v>
      </c>
      <c r="D357" s="478" t="s">
        <v>857</v>
      </c>
      <c r="E357" s="227"/>
      <c r="F357" s="216" t="str">
        <f t="shared" si="11"/>
        <v/>
      </c>
      <c r="G357" s="216" t="str">
        <f t="shared" si="12"/>
        <v/>
      </c>
    </row>
    <row r="358" spans="1:7" x14ac:dyDescent="0.25">
      <c r="A358" s="224" t="s">
        <v>1470</v>
      </c>
      <c r="B358" s="226" t="s">
        <v>1168</v>
      </c>
      <c r="C358" s="478" t="s">
        <v>857</v>
      </c>
      <c r="D358" s="478" t="s">
        <v>857</v>
      </c>
      <c r="E358" s="227"/>
      <c r="F358" s="216" t="str">
        <f t="shared" si="11"/>
        <v/>
      </c>
      <c r="G358" s="216" t="str">
        <f t="shared" si="12"/>
        <v/>
      </c>
    </row>
    <row r="359" spans="1:7" x14ac:dyDescent="0.25">
      <c r="A359" s="224" t="s">
        <v>1471</v>
      </c>
      <c r="B359" s="226" t="s">
        <v>1169</v>
      </c>
      <c r="C359" s="478" t="s">
        <v>857</v>
      </c>
      <c r="D359" s="478" t="s">
        <v>857</v>
      </c>
      <c r="E359" s="227"/>
      <c r="F359" s="216" t="str">
        <f t="shared" si="11"/>
        <v/>
      </c>
      <c r="G359" s="216" t="str">
        <f t="shared" si="12"/>
        <v/>
      </c>
    </row>
    <row r="360" spans="1:7" x14ac:dyDescent="0.25">
      <c r="A360" s="224" t="s">
        <v>1583</v>
      </c>
      <c r="B360" s="226" t="s">
        <v>1170</v>
      </c>
      <c r="C360" s="478" t="s">
        <v>857</v>
      </c>
      <c r="D360" s="478" t="s">
        <v>857</v>
      </c>
      <c r="E360" s="227"/>
      <c r="F360" s="216" t="str">
        <f t="shared" si="11"/>
        <v/>
      </c>
      <c r="G360" s="216" t="str">
        <f t="shared" si="12"/>
        <v/>
      </c>
    </row>
    <row r="361" spans="1:7" x14ac:dyDescent="0.25">
      <c r="A361" s="224" t="s">
        <v>1584</v>
      </c>
      <c r="B361" s="226" t="s">
        <v>1171</v>
      </c>
      <c r="C361" s="478" t="s">
        <v>857</v>
      </c>
      <c r="D361" s="478" t="s">
        <v>857</v>
      </c>
      <c r="E361" s="227"/>
      <c r="F361" s="216" t="str">
        <f t="shared" si="11"/>
        <v/>
      </c>
      <c r="G361" s="216" t="str">
        <f t="shared" si="12"/>
        <v/>
      </c>
    </row>
    <row r="362" spans="1:7" x14ac:dyDescent="0.25">
      <c r="A362" s="224" t="s">
        <v>1715</v>
      </c>
      <c r="B362" s="226" t="s">
        <v>1172</v>
      </c>
      <c r="C362" s="478" t="s">
        <v>857</v>
      </c>
      <c r="D362" s="478" t="s">
        <v>857</v>
      </c>
      <c r="E362" s="227"/>
      <c r="F362" s="216" t="str">
        <f t="shared" si="11"/>
        <v/>
      </c>
      <c r="G362" s="216" t="str">
        <f t="shared" si="12"/>
        <v/>
      </c>
    </row>
    <row r="363" spans="1:7" x14ac:dyDescent="0.25">
      <c r="A363" s="224" t="s">
        <v>1716</v>
      </c>
      <c r="B363" s="226" t="s">
        <v>1589</v>
      </c>
      <c r="C363" s="478" t="s">
        <v>857</v>
      </c>
      <c r="D363" s="478" t="s">
        <v>857</v>
      </c>
      <c r="E363" s="227"/>
      <c r="F363" s="216" t="str">
        <f t="shared" si="11"/>
        <v/>
      </c>
      <c r="G363" s="216" t="str">
        <f t="shared" si="12"/>
        <v/>
      </c>
    </row>
    <row r="364" spans="1:7" x14ac:dyDescent="0.25">
      <c r="A364" s="224" t="s">
        <v>1717</v>
      </c>
      <c r="B364" s="226" t="s">
        <v>146</v>
      </c>
      <c r="C364" s="230">
        <v>0</v>
      </c>
      <c r="D364" s="231">
        <v>0</v>
      </c>
      <c r="E364" s="227"/>
      <c r="F364" s="210">
        <f>SUM(F354:F363)</f>
        <v>0</v>
      </c>
      <c r="G364" s="210">
        <f>SUM(G354:G363)</f>
        <v>0</v>
      </c>
    </row>
    <row r="365" spans="1:7" x14ac:dyDescent="0.25">
      <c r="A365" s="224" t="s">
        <v>1472</v>
      </c>
      <c r="B365" s="226"/>
      <c r="C365" s="224"/>
      <c r="D365" s="224"/>
      <c r="E365" s="227"/>
      <c r="F365" s="227"/>
      <c r="G365" s="227"/>
    </row>
    <row r="366" spans="1:7" x14ac:dyDescent="0.25">
      <c r="A366" s="476"/>
      <c r="B366" s="476" t="s">
        <v>1711</v>
      </c>
      <c r="C366" s="476" t="s">
        <v>112</v>
      </c>
      <c r="D366" s="476" t="s">
        <v>1173</v>
      </c>
      <c r="E366" s="476"/>
      <c r="F366" s="476" t="s">
        <v>513</v>
      </c>
      <c r="G366" s="476" t="s">
        <v>2067</v>
      </c>
    </row>
    <row r="367" spans="1:7" x14ac:dyDescent="0.25">
      <c r="A367" s="224" t="s">
        <v>1585</v>
      </c>
      <c r="B367" s="226" t="s">
        <v>1577</v>
      </c>
      <c r="C367" s="478">
        <f>+'Strat tables Cover Pool_Green'!$B82/1000000</f>
        <v>1070.5095034103124</v>
      </c>
      <c r="D367" s="477">
        <f>+'Strat tables Cover Pool_Green'!$D82</f>
        <v>439</v>
      </c>
      <c r="E367" s="227"/>
      <c r="F367" s="216">
        <f t="shared" ref="F367:F373" si="13">IF($C$374=0,"",IF(C367="[for completion]","",IF(C367="","",C367/$C$374)))</f>
        <v>0.54255269465650491</v>
      </c>
      <c r="G367" s="216">
        <f t="shared" ref="G367:G373" si="14">IF($D$374=0,"",IF(D367="[for completion]","",IF(D367="","",D367/$D$374)))</f>
        <v>0.4287109375</v>
      </c>
    </row>
    <row r="368" spans="1:7" x14ac:dyDescent="0.25">
      <c r="A368" s="224" t="s">
        <v>1586</v>
      </c>
      <c r="B368" s="222" t="s">
        <v>1578</v>
      </c>
      <c r="C368" s="478">
        <f>+'Strat tables Cover Pool_Green'!$B83/1000000</f>
        <v>541.57738726000025</v>
      </c>
      <c r="D368" s="477">
        <f>+'Strat tables Cover Pool_Green'!$D83</f>
        <v>390</v>
      </c>
      <c r="E368" s="227"/>
      <c r="F368" s="216">
        <f t="shared" si="13"/>
        <v>0.27448076816401673</v>
      </c>
      <c r="G368" s="216">
        <f t="shared" si="14"/>
        <v>0.380859375</v>
      </c>
    </row>
    <row r="369" spans="1:7" x14ac:dyDescent="0.25">
      <c r="A369" s="224" t="s">
        <v>1587</v>
      </c>
      <c r="B369" s="226" t="s">
        <v>1579</v>
      </c>
      <c r="C369" s="478">
        <v>0</v>
      </c>
      <c r="D369" s="477">
        <v>0</v>
      </c>
      <c r="E369" s="227"/>
      <c r="F369" s="216">
        <f t="shared" si="13"/>
        <v>0</v>
      </c>
      <c r="G369" s="216">
        <f t="shared" si="14"/>
        <v>0</v>
      </c>
    </row>
    <row r="370" spans="1:7" x14ac:dyDescent="0.25">
      <c r="A370" s="224" t="s">
        <v>1588</v>
      </c>
      <c r="B370" s="226" t="s">
        <v>1580</v>
      </c>
      <c r="C370" s="478">
        <f>+'Strat tables Cover Pool_Green'!$B84/1000000</f>
        <v>361.01086361890282</v>
      </c>
      <c r="D370" s="477">
        <f>+'Strat tables Cover Pool_Green'!$D84</f>
        <v>195</v>
      </c>
      <c r="E370" s="227"/>
      <c r="F370" s="216">
        <f t="shared" si="13"/>
        <v>0.18296653717947825</v>
      </c>
      <c r="G370" s="216">
        <f t="shared" si="14"/>
        <v>0.1904296875</v>
      </c>
    </row>
    <row r="371" spans="1:7" x14ac:dyDescent="0.25">
      <c r="A371" s="224" t="s">
        <v>1590</v>
      </c>
      <c r="B371" s="226" t="s">
        <v>1581</v>
      </c>
      <c r="C371" s="478">
        <v>0</v>
      </c>
      <c r="D371" s="477">
        <v>0</v>
      </c>
      <c r="E371" s="227"/>
      <c r="F371" s="216">
        <f t="shared" si="13"/>
        <v>0</v>
      </c>
      <c r="G371" s="216">
        <f t="shared" si="14"/>
        <v>0</v>
      </c>
    </row>
    <row r="372" spans="1:7" x14ac:dyDescent="0.25">
      <c r="A372" s="224" t="s">
        <v>1712</v>
      </c>
      <c r="B372" s="226" t="s">
        <v>1582</v>
      </c>
      <c r="C372" s="478">
        <v>0</v>
      </c>
      <c r="D372" s="477">
        <v>0</v>
      </c>
      <c r="E372" s="227"/>
      <c r="F372" s="216">
        <f t="shared" si="13"/>
        <v>0</v>
      </c>
      <c r="G372" s="216">
        <f t="shared" si="14"/>
        <v>0</v>
      </c>
    </row>
    <row r="373" spans="1:7" x14ac:dyDescent="0.25">
      <c r="A373" s="224" t="s">
        <v>1713</v>
      </c>
      <c r="B373" s="226" t="s">
        <v>1174</v>
      </c>
      <c r="C373" s="478">
        <v>0</v>
      </c>
      <c r="D373" s="477">
        <v>0</v>
      </c>
      <c r="E373" s="227"/>
      <c r="F373" s="216">
        <f t="shared" si="13"/>
        <v>0</v>
      </c>
      <c r="G373" s="216">
        <f t="shared" si="14"/>
        <v>0</v>
      </c>
    </row>
    <row r="374" spans="1:7" x14ac:dyDescent="0.25">
      <c r="A374" s="224" t="s">
        <v>1714</v>
      </c>
      <c r="B374" s="226" t="s">
        <v>146</v>
      </c>
      <c r="C374" s="230">
        <f>SUM(C367:C373)</f>
        <v>1973.0977542892156</v>
      </c>
      <c r="D374" s="231">
        <f>SUM(D367:D373)</f>
        <v>1024</v>
      </c>
      <c r="E374" s="227"/>
      <c r="F374" s="210">
        <f>SUM(F367:F373)</f>
        <v>0.99999999999999978</v>
      </c>
      <c r="G374" s="210">
        <f>SUM(G367:G373)</f>
        <v>1</v>
      </c>
    </row>
    <row r="375" spans="1:7" x14ac:dyDescent="0.25">
      <c r="A375" s="224" t="s">
        <v>1591</v>
      </c>
      <c r="B375" s="226"/>
      <c r="C375" s="224"/>
      <c r="D375" s="224"/>
      <c r="E375" s="227"/>
      <c r="F375" s="227"/>
      <c r="G375" s="227"/>
    </row>
    <row r="376" spans="1:7" x14ac:dyDescent="0.25">
      <c r="A376" s="476"/>
      <c r="B376" s="476" t="s">
        <v>2065</v>
      </c>
      <c r="C376" s="476" t="s">
        <v>112</v>
      </c>
      <c r="D376" s="476" t="s">
        <v>1173</v>
      </c>
      <c r="E376" s="476"/>
      <c r="F376" s="476" t="s">
        <v>513</v>
      </c>
      <c r="G376" s="476" t="s">
        <v>2067</v>
      </c>
    </row>
    <row r="377" spans="1:7" x14ac:dyDescent="0.25">
      <c r="A377" s="224" t="s">
        <v>1694</v>
      </c>
      <c r="B377" s="226" t="s">
        <v>2066</v>
      </c>
      <c r="C377" s="478" t="s">
        <v>857</v>
      </c>
      <c r="D377" s="478" t="s">
        <v>857</v>
      </c>
      <c r="E377" s="227"/>
      <c r="F377" s="478" t="s">
        <v>857</v>
      </c>
      <c r="G377" s="478" t="s">
        <v>857</v>
      </c>
    </row>
    <row r="378" spans="1:7" x14ac:dyDescent="0.25">
      <c r="A378" s="224" t="s">
        <v>1695</v>
      </c>
      <c r="B378" s="222" t="s">
        <v>1978</v>
      </c>
      <c r="C378" s="478" t="s">
        <v>857</v>
      </c>
      <c r="D378" s="478" t="s">
        <v>857</v>
      </c>
      <c r="E378" s="227"/>
      <c r="F378" s="478" t="s">
        <v>857</v>
      </c>
      <c r="G378" s="478" t="s">
        <v>857</v>
      </c>
    </row>
    <row r="379" spans="1:7" x14ac:dyDescent="0.25">
      <c r="A379" s="224" t="s">
        <v>1696</v>
      </c>
      <c r="B379" s="226" t="s">
        <v>1174</v>
      </c>
      <c r="C379" s="478" t="s">
        <v>857</v>
      </c>
      <c r="D379" s="478" t="s">
        <v>857</v>
      </c>
      <c r="E379" s="227"/>
      <c r="F379" s="478" t="s">
        <v>857</v>
      </c>
      <c r="G379" s="478" t="s">
        <v>857</v>
      </c>
    </row>
    <row r="380" spans="1:7" x14ac:dyDescent="0.25">
      <c r="A380" s="224" t="s">
        <v>1697</v>
      </c>
      <c r="B380" s="224" t="s">
        <v>1589</v>
      </c>
      <c r="C380" s="478" t="s">
        <v>857</v>
      </c>
      <c r="D380" s="478" t="s">
        <v>857</v>
      </c>
      <c r="E380" s="227"/>
      <c r="F380" s="478" t="s">
        <v>857</v>
      </c>
      <c r="G380" s="478" t="s">
        <v>857</v>
      </c>
    </row>
    <row r="381" spans="1:7" x14ac:dyDescent="0.25">
      <c r="A381" s="224" t="s">
        <v>1698</v>
      </c>
      <c r="B381" s="226" t="s">
        <v>146</v>
      </c>
      <c r="C381" s="230">
        <f>+C374</f>
        <v>1973.0977542892156</v>
      </c>
      <c r="D381" s="230">
        <f>+D374</f>
        <v>1024</v>
      </c>
      <c r="E381" s="227"/>
      <c r="F381" s="210">
        <v>1</v>
      </c>
      <c r="G381" s="210">
        <v>1</v>
      </c>
    </row>
    <row r="382" spans="1:7" x14ac:dyDescent="0.25">
      <c r="A382" s="224" t="s">
        <v>1699</v>
      </c>
      <c r="B382" s="224"/>
      <c r="C382" s="221"/>
      <c r="D382" s="224"/>
      <c r="E382" s="223"/>
      <c r="F382" s="223"/>
      <c r="G382" s="223"/>
    </row>
    <row r="383" spans="1:7" x14ac:dyDescent="0.25">
      <c r="A383" s="224" t="s">
        <v>1700</v>
      </c>
      <c r="B383" s="224"/>
      <c r="C383" s="221"/>
      <c r="D383" s="224"/>
      <c r="E383" s="223"/>
      <c r="F383" s="223"/>
      <c r="G383" s="223"/>
    </row>
    <row r="384" spans="1:7" x14ac:dyDescent="0.25">
      <c r="A384" s="224" t="s">
        <v>1886</v>
      </c>
    </row>
    <row r="385" spans="1:7" x14ac:dyDescent="0.25">
      <c r="A385" s="224" t="s">
        <v>1887</v>
      </c>
    </row>
    <row r="386" spans="1:7" x14ac:dyDescent="0.25">
      <c r="A386" s="224" t="s">
        <v>1888</v>
      </c>
    </row>
    <row r="387" spans="1:7" x14ac:dyDescent="0.25">
      <c r="A387" s="224" t="s">
        <v>1889</v>
      </c>
    </row>
    <row r="388" spans="1:7" x14ac:dyDescent="0.25">
      <c r="A388" s="224" t="s">
        <v>1890</v>
      </c>
    </row>
    <row r="389" spans="1:7" x14ac:dyDescent="0.25">
      <c r="A389" s="224" t="s">
        <v>1891</v>
      </c>
    </row>
    <row r="390" spans="1:7" x14ac:dyDescent="0.25">
      <c r="A390" s="224" t="s">
        <v>1892</v>
      </c>
    </row>
    <row r="391" spans="1:7" x14ac:dyDescent="0.25">
      <c r="A391" s="224" t="s">
        <v>1893</v>
      </c>
      <c r="B391" s="224"/>
      <c r="C391" s="221"/>
      <c r="D391" s="224"/>
      <c r="E391" s="223"/>
      <c r="F391" s="223"/>
      <c r="G391" s="223"/>
    </row>
    <row r="392" spans="1:7" x14ac:dyDescent="0.25">
      <c r="A392" s="224" t="s">
        <v>1894</v>
      </c>
      <c r="B392" s="224"/>
      <c r="C392" s="221"/>
      <c r="D392" s="224"/>
      <c r="E392" s="223"/>
      <c r="F392" s="223"/>
      <c r="G392" s="223"/>
    </row>
    <row r="393" spans="1:7" x14ac:dyDescent="0.25">
      <c r="A393" s="224" t="s">
        <v>1895</v>
      </c>
      <c r="B393" s="224"/>
      <c r="C393" s="221"/>
      <c r="D393" s="224"/>
      <c r="E393" s="223"/>
      <c r="F393" s="223"/>
      <c r="G393" s="223"/>
    </row>
    <row r="394" spans="1:7" x14ac:dyDescent="0.25">
      <c r="A394" s="224" t="s">
        <v>1896</v>
      </c>
      <c r="B394" s="224"/>
      <c r="C394" s="221"/>
      <c r="D394" s="224"/>
      <c r="E394" s="223"/>
      <c r="F394" s="223"/>
      <c r="G394" s="223"/>
    </row>
    <row r="395" spans="1:7" x14ac:dyDescent="0.25">
      <c r="A395" s="224" t="s">
        <v>1897</v>
      </c>
      <c r="B395" s="224"/>
      <c r="C395" s="221"/>
      <c r="D395" s="224"/>
      <c r="E395" s="223"/>
      <c r="F395" s="223"/>
      <c r="G395" s="223"/>
    </row>
    <row r="396" spans="1:7" x14ac:dyDescent="0.25">
      <c r="A396" s="224" t="s">
        <v>1898</v>
      </c>
      <c r="B396" s="224"/>
      <c r="C396" s="221"/>
      <c r="D396" s="224"/>
      <c r="E396" s="223"/>
      <c r="F396" s="223"/>
      <c r="G396" s="223"/>
    </row>
    <row r="397" spans="1:7" x14ac:dyDescent="0.25">
      <c r="A397" s="224" t="s">
        <v>1899</v>
      </c>
      <c r="B397" s="224"/>
      <c r="C397" s="221"/>
      <c r="D397" s="224"/>
      <c r="E397" s="223"/>
      <c r="F397" s="223"/>
      <c r="G397" s="223"/>
    </row>
    <row r="398" spans="1:7" x14ac:dyDescent="0.25">
      <c r="A398" s="224" t="s">
        <v>1900</v>
      </c>
      <c r="B398" s="224"/>
      <c r="C398" s="221"/>
      <c r="D398" s="224"/>
      <c r="E398" s="223"/>
      <c r="F398" s="223"/>
      <c r="G398" s="223"/>
    </row>
    <row r="399" spans="1:7" x14ac:dyDescent="0.25">
      <c r="A399" s="224" t="s">
        <v>1901</v>
      </c>
      <c r="B399" s="224"/>
      <c r="C399" s="221"/>
      <c r="D399" s="224"/>
      <c r="E399" s="223"/>
      <c r="F399" s="223"/>
      <c r="G399" s="223"/>
    </row>
    <row r="400" spans="1:7" x14ac:dyDescent="0.25">
      <c r="A400" s="224" t="s">
        <v>1902</v>
      </c>
      <c r="B400" s="224"/>
      <c r="C400" s="221"/>
      <c r="D400" s="224"/>
      <c r="E400" s="223"/>
      <c r="F400" s="223"/>
      <c r="G400" s="223"/>
    </row>
    <row r="401" spans="1:7" x14ac:dyDescent="0.25">
      <c r="A401" s="224" t="s">
        <v>1903</v>
      </c>
      <c r="B401" s="224"/>
      <c r="C401" s="221"/>
      <c r="D401" s="224"/>
      <c r="E401" s="223"/>
      <c r="F401" s="223"/>
      <c r="G401" s="223"/>
    </row>
    <row r="402" spans="1:7" x14ac:dyDescent="0.25">
      <c r="A402" s="224" t="s">
        <v>1904</v>
      </c>
      <c r="B402" s="224"/>
      <c r="C402" s="221"/>
      <c r="D402" s="224"/>
      <c r="E402" s="223"/>
      <c r="F402" s="223"/>
      <c r="G402" s="223"/>
    </row>
    <row r="403" spans="1:7" x14ac:dyDescent="0.25">
      <c r="A403" s="224" t="s">
        <v>1905</v>
      </c>
      <c r="B403" s="224"/>
      <c r="C403" s="221"/>
      <c r="D403" s="224"/>
      <c r="E403" s="223"/>
      <c r="F403" s="223"/>
      <c r="G403" s="223"/>
    </row>
    <row r="404" spans="1:7" x14ac:dyDescent="0.25">
      <c r="A404" s="224" t="s">
        <v>1906</v>
      </c>
      <c r="B404" s="224"/>
      <c r="C404" s="221"/>
      <c r="D404" s="224"/>
      <c r="E404" s="223"/>
      <c r="F404" s="223"/>
      <c r="G404" s="223"/>
    </row>
    <row r="405" spans="1:7" x14ac:dyDescent="0.25">
      <c r="A405" s="224" t="s">
        <v>1907</v>
      </c>
      <c r="B405" s="224"/>
      <c r="C405" s="221"/>
      <c r="D405" s="224"/>
      <c r="E405" s="223"/>
      <c r="F405" s="223"/>
      <c r="G405" s="223"/>
    </row>
    <row r="406" spans="1:7" x14ac:dyDescent="0.25">
      <c r="A406" s="224" t="s">
        <v>1908</v>
      </c>
      <c r="B406" s="224"/>
      <c r="C406" s="221"/>
      <c r="D406" s="224"/>
      <c r="E406" s="223"/>
      <c r="F406" s="223"/>
      <c r="G406" s="223"/>
    </row>
    <row r="407" spans="1:7" x14ac:dyDescent="0.25">
      <c r="A407" s="224" t="s">
        <v>1909</v>
      </c>
      <c r="B407" s="224"/>
      <c r="C407" s="221"/>
      <c r="D407" s="224"/>
      <c r="E407" s="223"/>
      <c r="F407" s="223"/>
      <c r="G407" s="223"/>
    </row>
    <row r="408" spans="1:7" x14ac:dyDescent="0.25">
      <c r="A408" s="224" t="s">
        <v>1910</v>
      </c>
      <c r="B408" s="224"/>
      <c r="C408" s="221"/>
      <c r="D408" s="224"/>
      <c r="E408" s="223"/>
      <c r="F408" s="223"/>
      <c r="G408" s="223"/>
    </row>
    <row r="409" spans="1:7" x14ac:dyDescent="0.25">
      <c r="A409" s="224" t="s">
        <v>1911</v>
      </c>
      <c r="B409" s="224"/>
      <c r="C409" s="221"/>
      <c r="D409" s="224"/>
      <c r="E409" s="223"/>
      <c r="F409" s="223"/>
      <c r="G409" s="223"/>
    </row>
    <row r="410" spans="1:7" x14ac:dyDescent="0.25">
      <c r="A410" s="224" t="s">
        <v>1912</v>
      </c>
      <c r="B410" s="224"/>
      <c r="C410" s="221"/>
      <c r="D410" s="224"/>
      <c r="E410" s="223"/>
      <c r="F410" s="223"/>
      <c r="G410" s="223"/>
    </row>
    <row r="411" spans="1:7" x14ac:dyDescent="0.25">
      <c r="A411" s="224" t="s">
        <v>1913</v>
      </c>
      <c r="B411" s="224"/>
      <c r="C411" s="221"/>
      <c r="D411" s="224"/>
      <c r="E411" s="223"/>
      <c r="F411" s="223"/>
      <c r="G411" s="223"/>
    </row>
    <row r="412" spans="1:7" x14ac:dyDescent="0.25">
      <c r="A412" s="224" t="s">
        <v>1914</v>
      </c>
      <c r="B412" s="224"/>
      <c r="C412" s="221"/>
      <c r="D412" s="224"/>
      <c r="E412" s="223"/>
      <c r="F412" s="223"/>
      <c r="G412" s="223"/>
    </row>
    <row r="413" spans="1:7" x14ac:dyDescent="0.25">
      <c r="A413" s="224" t="s">
        <v>1915</v>
      </c>
      <c r="B413" s="224"/>
      <c r="C413" s="221"/>
      <c r="D413" s="224"/>
      <c r="E413" s="223"/>
      <c r="F413" s="223"/>
      <c r="G413" s="223"/>
    </row>
    <row r="414" spans="1:7" x14ac:dyDescent="0.25">
      <c r="A414" s="224" t="s">
        <v>1916</v>
      </c>
      <c r="B414" s="224"/>
      <c r="C414" s="221"/>
      <c r="D414" s="224"/>
      <c r="E414" s="223"/>
      <c r="F414" s="223"/>
      <c r="G414" s="223"/>
    </row>
    <row r="415" spans="1:7" x14ac:dyDescent="0.25">
      <c r="A415" s="224" t="s">
        <v>1917</v>
      </c>
      <c r="B415" s="224"/>
      <c r="C415" s="221"/>
      <c r="D415" s="224"/>
      <c r="E415" s="223"/>
      <c r="F415" s="223"/>
      <c r="G415" s="223"/>
    </row>
    <row r="416" spans="1:7" x14ac:dyDescent="0.25">
      <c r="A416" s="224" t="s">
        <v>1918</v>
      </c>
      <c r="B416" s="224"/>
      <c r="C416" s="221"/>
      <c r="D416" s="224"/>
      <c r="E416" s="223"/>
      <c r="F416" s="223"/>
      <c r="G416" s="223"/>
    </row>
    <row r="417" spans="1:7" x14ac:dyDescent="0.25">
      <c r="A417" s="224" t="s">
        <v>1919</v>
      </c>
      <c r="B417" s="224"/>
      <c r="C417" s="221"/>
      <c r="D417" s="224"/>
      <c r="E417" s="223"/>
      <c r="F417" s="223"/>
      <c r="G417" s="223"/>
    </row>
    <row r="418" spans="1:7" x14ac:dyDescent="0.25">
      <c r="A418" s="224" t="s">
        <v>1920</v>
      </c>
      <c r="B418" s="224"/>
      <c r="C418" s="221"/>
      <c r="D418" s="224"/>
      <c r="E418" s="223"/>
      <c r="F418" s="223"/>
      <c r="G418" s="223"/>
    </row>
    <row r="419" spans="1:7" x14ac:dyDescent="0.25">
      <c r="A419" s="224" t="s">
        <v>1921</v>
      </c>
      <c r="B419" s="224"/>
      <c r="C419" s="221"/>
      <c r="D419" s="224"/>
      <c r="E419" s="223"/>
      <c r="F419" s="223"/>
      <c r="G419" s="223"/>
    </row>
    <row r="420" spans="1:7" x14ac:dyDescent="0.25">
      <c r="A420" s="224" t="s">
        <v>1922</v>
      </c>
      <c r="B420" s="224"/>
      <c r="C420" s="221"/>
      <c r="D420" s="224"/>
      <c r="E420" s="223"/>
      <c r="F420" s="223"/>
      <c r="G420" s="223"/>
    </row>
    <row r="421" spans="1:7" x14ac:dyDescent="0.25">
      <c r="A421" s="224" t="s">
        <v>1923</v>
      </c>
      <c r="B421" s="224"/>
      <c r="C421" s="221"/>
      <c r="D421" s="224"/>
      <c r="E421" s="223"/>
      <c r="F421" s="223"/>
      <c r="G421" s="223"/>
    </row>
    <row r="422" spans="1:7" x14ac:dyDescent="0.25">
      <c r="A422" s="224" t="s">
        <v>1924</v>
      </c>
      <c r="B422" s="224"/>
      <c r="C422" s="221"/>
      <c r="D422" s="224"/>
      <c r="E422" s="223"/>
      <c r="F422" s="223"/>
      <c r="G422" s="223"/>
    </row>
    <row r="423" spans="1:7" x14ac:dyDescent="0.25">
      <c r="A423" s="224" t="s">
        <v>1925</v>
      </c>
      <c r="B423" s="224"/>
      <c r="C423" s="221"/>
      <c r="D423" s="224"/>
      <c r="E423" s="223"/>
      <c r="F423" s="223"/>
      <c r="G423" s="223"/>
    </row>
    <row r="424" spans="1:7" x14ac:dyDescent="0.25">
      <c r="A424" s="224" t="s">
        <v>1926</v>
      </c>
      <c r="B424" s="224"/>
      <c r="C424" s="221"/>
      <c r="D424" s="224"/>
      <c r="E424" s="223"/>
      <c r="F424" s="223"/>
      <c r="G424" s="223"/>
    </row>
    <row r="425" spans="1:7" x14ac:dyDescent="0.25">
      <c r="A425" s="224" t="s">
        <v>1927</v>
      </c>
      <c r="B425" s="224"/>
      <c r="C425" s="221"/>
      <c r="D425" s="224"/>
      <c r="E425" s="223"/>
      <c r="F425" s="223"/>
      <c r="G425" s="223"/>
    </row>
    <row r="426" spans="1:7" x14ac:dyDescent="0.25">
      <c r="A426" s="224" t="s">
        <v>1928</v>
      </c>
      <c r="B426" s="224"/>
      <c r="C426" s="221"/>
      <c r="D426" s="224"/>
      <c r="E426" s="223"/>
      <c r="F426" s="223"/>
      <c r="G426" s="223"/>
    </row>
    <row r="427" spans="1:7" x14ac:dyDescent="0.25">
      <c r="A427" s="224" t="s">
        <v>1929</v>
      </c>
      <c r="B427" s="224"/>
      <c r="C427" s="221"/>
      <c r="D427" s="224"/>
      <c r="E427" s="223"/>
      <c r="F427" s="223"/>
      <c r="G427" s="223"/>
    </row>
    <row r="428" spans="1:7" x14ac:dyDescent="0.25">
      <c r="A428" s="224" t="s">
        <v>1930</v>
      </c>
      <c r="B428" s="224"/>
      <c r="C428" s="221"/>
      <c r="D428" s="224"/>
      <c r="E428" s="223"/>
      <c r="F428" s="223"/>
      <c r="G428" s="223"/>
    </row>
    <row r="429" spans="1:7" x14ac:dyDescent="0.25">
      <c r="A429" s="224" t="s">
        <v>1931</v>
      </c>
      <c r="B429" s="224"/>
      <c r="C429" s="221"/>
      <c r="D429" s="224"/>
      <c r="E429" s="223"/>
      <c r="F429" s="223"/>
      <c r="G429" s="223"/>
    </row>
    <row r="430" spans="1:7" x14ac:dyDescent="0.25">
      <c r="A430" s="224" t="s">
        <v>1932</v>
      </c>
      <c r="B430" s="224"/>
      <c r="C430" s="221"/>
      <c r="D430" s="224"/>
      <c r="E430" s="223"/>
      <c r="F430" s="223"/>
      <c r="G430" s="223"/>
    </row>
    <row r="431" spans="1:7" x14ac:dyDescent="0.25">
      <c r="A431" s="224" t="s">
        <v>1933</v>
      </c>
      <c r="B431" s="224"/>
      <c r="C431" s="221"/>
      <c r="D431" s="224"/>
      <c r="E431" s="223"/>
      <c r="F431" s="223"/>
      <c r="G431" s="223"/>
    </row>
    <row r="432" spans="1:7" ht="18.75" x14ac:dyDescent="0.25">
      <c r="A432" s="485"/>
      <c r="B432" s="486" t="s">
        <v>1473</v>
      </c>
      <c r="C432" s="485"/>
      <c r="D432" s="485"/>
      <c r="E432" s="485"/>
      <c r="F432" s="485"/>
      <c r="G432" s="485"/>
    </row>
    <row r="433" spans="1:7" x14ac:dyDescent="0.25">
      <c r="A433" s="476"/>
      <c r="B433" s="476" t="s">
        <v>1795</v>
      </c>
      <c r="C433" s="476" t="s">
        <v>684</v>
      </c>
      <c r="D433" s="476" t="s">
        <v>685</v>
      </c>
      <c r="E433" s="476"/>
      <c r="F433" s="476" t="s">
        <v>514</v>
      </c>
      <c r="G433" s="476" t="s">
        <v>686</v>
      </c>
    </row>
    <row r="434" spans="1:7" x14ac:dyDescent="0.25">
      <c r="A434" s="224" t="s">
        <v>1474</v>
      </c>
      <c r="B434" s="224" t="s">
        <v>688</v>
      </c>
      <c r="C434" s="478" t="s">
        <v>854</v>
      </c>
      <c r="D434" s="225"/>
      <c r="E434" s="225"/>
      <c r="F434" s="484"/>
      <c r="G434" s="484"/>
    </row>
    <row r="435" spans="1:7" x14ac:dyDescent="0.25">
      <c r="A435" s="225"/>
      <c r="B435" s="224"/>
      <c r="C435" s="224"/>
      <c r="D435" s="225"/>
      <c r="E435" s="225"/>
      <c r="F435" s="484"/>
      <c r="G435" s="484"/>
    </row>
    <row r="436" spans="1:7" x14ac:dyDescent="0.25">
      <c r="A436" s="224"/>
      <c r="B436" s="224" t="s">
        <v>689</v>
      </c>
      <c r="C436" s="224"/>
      <c r="D436" s="225"/>
      <c r="E436" s="225"/>
      <c r="F436" s="484"/>
      <c r="G436" s="484"/>
    </row>
    <row r="437" spans="1:7" x14ac:dyDescent="0.25">
      <c r="A437" s="224" t="s">
        <v>1475</v>
      </c>
      <c r="B437" s="226" t="s">
        <v>606</v>
      </c>
      <c r="C437" s="478" t="s">
        <v>854</v>
      </c>
      <c r="D437" s="478" t="s">
        <v>854</v>
      </c>
      <c r="E437" s="225"/>
      <c r="F437" s="216" t="str">
        <f t="shared" ref="F437:F460" si="15">IF($C$461=0,"",IF(C437="[for completion]","",IF(C437="","",C437/$C$461)))</f>
        <v/>
      </c>
      <c r="G437" s="216" t="str">
        <f t="shared" ref="G437:G460" si="16">IF($D$461=0,"",IF(D437="[for completion]","",IF(D437="","",D437/$D$461)))</f>
        <v/>
      </c>
    </row>
    <row r="438" spans="1:7" x14ac:dyDescent="0.25">
      <c r="A438" s="224" t="s">
        <v>1476</v>
      </c>
      <c r="B438" s="226" t="s">
        <v>606</v>
      </c>
      <c r="C438" s="478" t="s">
        <v>854</v>
      </c>
      <c r="D438" s="478" t="s">
        <v>854</v>
      </c>
      <c r="E438" s="225"/>
      <c r="F438" s="216" t="str">
        <f t="shared" si="15"/>
        <v/>
      </c>
      <c r="G438" s="216" t="str">
        <f t="shared" si="16"/>
        <v/>
      </c>
    </row>
    <row r="439" spans="1:7" x14ac:dyDescent="0.25">
      <c r="A439" s="224" t="s">
        <v>1477</v>
      </c>
      <c r="B439" s="226" t="s">
        <v>606</v>
      </c>
      <c r="C439" s="478" t="s">
        <v>854</v>
      </c>
      <c r="D439" s="478" t="s">
        <v>854</v>
      </c>
      <c r="E439" s="225"/>
      <c r="F439" s="216" t="str">
        <f t="shared" si="15"/>
        <v/>
      </c>
      <c r="G439" s="216" t="str">
        <f t="shared" si="16"/>
        <v/>
      </c>
    </row>
    <row r="440" spans="1:7" x14ac:dyDescent="0.25">
      <c r="A440" s="224" t="s">
        <v>1478</v>
      </c>
      <c r="B440" s="226" t="s">
        <v>606</v>
      </c>
      <c r="C440" s="478" t="s">
        <v>854</v>
      </c>
      <c r="D440" s="478" t="s">
        <v>854</v>
      </c>
      <c r="E440" s="225"/>
      <c r="F440" s="216" t="str">
        <f t="shared" si="15"/>
        <v/>
      </c>
      <c r="G440" s="216" t="str">
        <f t="shared" si="16"/>
        <v/>
      </c>
    </row>
    <row r="441" spans="1:7" x14ac:dyDescent="0.25">
      <c r="A441" s="224" t="s">
        <v>1479</v>
      </c>
      <c r="B441" s="226" t="s">
        <v>606</v>
      </c>
      <c r="C441" s="478" t="s">
        <v>854</v>
      </c>
      <c r="D441" s="478" t="s">
        <v>854</v>
      </c>
      <c r="E441" s="225"/>
      <c r="F441" s="216" t="str">
        <f t="shared" si="15"/>
        <v/>
      </c>
      <c r="G441" s="216" t="str">
        <f t="shared" si="16"/>
        <v/>
      </c>
    </row>
    <row r="442" spans="1:7" x14ac:dyDescent="0.25">
      <c r="A442" s="224" t="s">
        <v>1480</v>
      </c>
      <c r="B442" s="226" t="s">
        <v>606</v>
      </c>
      <c r="C442" s="478" t="s">
        <v>854</v>
      </c>
      <c r="D442" s="478" t="s">
        <v>854</v>
      </c>
      <c r="E442" s="225"/>
      <c r="F442" s="216" t="str">
        <f t="shared" si="15"/>
        <v/>
      </c>
      <c r="G442" s="216" t="str">
        <f t="shared" si="16"/>
        <v/>
      </c>
    </row>
    <row r="443" spans="1:7" x14ac:dyDescent="0.25">
      <c r="A443" s="224" t="s">
        <v>1481</v>
      </c>
      <c r="B443" s="226" t="s">
        <v>606</v>
      </c>
      <c r="C443" s="478" t="s">
        <v>854</v>
      </c>
      <c r="D443" s="478" t="s">
        <v>854</v>
      </c>
      <c r="E443" s="225"/>
      <c r="F443" s="216" t="str">
        <f t="shared" si="15"/>
        <v/>
      </c>
      <c r="G443" s="216" t="str">
        <f t="shared" si="16"/>
        <v/>
      </c>
    </row>
    <row r="444" spans="1:7" x14ac:dyDescent="0.25">
      <c r="A444" s="224" t="s">
        <v>1482</v>
      </c>
      <c r="B444" s="226" t="s">
        <v>606</v>
      </c>
      <c r="C444" s="478" t="s">
        <v>854</v>
      </c>
      <c r="D444" s="477" t="s">
        <v>854</v>
      </c>
      <c r="E444" s="225"/>
      <c r="F444" s="216" t="str">
        <f t="shared" si="15"/>
        <v/>
      </c>
      <c r="G444" s="216" t="str">
        <f t="shared" si="16"/>
        <v/>
      </c>
    </row>
    <row r="445" spans="1:7" x14ac:dyDescent="0.25">
      <c r="A445" s="224" t="s">
        <v>1483</v>
      </c>
      <c r="B445" s="226"/>
      <c r="C445" s="478"/>
      <c r="D445" s="477"/>
      <c r="E445" s="225"/>
      <c r="F445" s="216" t="str">
        <f t="shared" si="15"/>
        <v/>
      </c>
      <c r="G445" s="216" t="str">
        <f t="shared" si="16"/>
        <v/>
      </c>
    </row>
    <row r="446" spans="1:7" x14ac:dyDescent="0.25">
      <c r="A446" s="224" t="s">
        <v>1934</v>
      </c>
      <c r="B446" s="226"/>
      <c r="C446" s="478"/>
      <c r="D446" s="477"/>
      <c r="E446" s="226"/>
      <c r="F446" s="216" t="str">
        <f t="shared" si="15"/>
        <v/>
      </c>
      <c r="G446" s="216" t="str">
        <f t="shared" si="16"/>
        <v/>
      </c>
    </row>
    <row r="447" spans="1:7" x14ac:dyDescent="0.25">
      <c r="A447" s="224" t="s">
        <v>1935</v>
      </c>
      <c r="B447" s="226"/>
      <c r="C447" s="478"/>
      <c r="D447" s="477"/>
      <c r="E447" s="226"/>
      <c r="F447" s="216" t="str">
        <f t="shared" si="15"/>
        <v/>
      </c>
      <c r="G447" s="216" t="str">
        <f t="shared" si="16"/>
        <v/>
      </c>
    </row>
    <row r="448" spans="1:7" x14ac:dyDescent="0.25">
      <c r="A448" s="224" t="s">
        <v>1936</v>
      </c>
      <c r="B448" s="226"/>
      <c r="C448" s="478"/>
      <c r="D448" s="477"/>
      <c r="E448" s="226"/>
      <c r="F448" s="216" t="str">
        <f t="shared" si="15"/>
        <v/>
      </c>
      <c r="G448" s="216" t="str">
        <f t="shared" si="16"/>
        <v/>
      </c>
    </row>
    <row r="449" spans="1:7" x14ac:dyDescent="0.25">
      <c r="A449" s="224" t="s">
        <v>1937</v>
      </c>
      <c r="B449" s="226"/>
      <c r="C449" s="478"/>
      <c r="D449" s="477"/>
      <c r="E449" s="226"/>
      <c r="F449" s="216" t="str">
        <f t="shared" si="15"/>
        <v/>
      </c>
      <c r="G449" s="216" t="str">
        <f t="shared" si="16"/>
        <v/>
      </c>
    </row>
    <row r="450" spans="1:7" x14ac:dyDescent="0.25">
      <c r="A450" s="224" t="s">
        <v>1938</v>
      </c>
      <c r="B450" s="226"/>
      <c r="C450" s="478"/>
      <c r="D450" s="477"/>
      <c r="E450" s="226"/>
      <c r="F450" s="216" t="str">
        <f t="shared" si="15"/>
        <v/>
      </c>
      <c r="G450" s="216" t="str">
        <f t="shared" si="16"/>
        <v/>
      </c>
    </row>
    <row r="451" spans="1:7" x14ac:dyDescent="0.25">
      <c r="A451" s="224" t="s">
        <v>1939</v>
      </c>
      <c r="B451" s="226"/>
      <c r="C451" s="478"/>
      <c r="D451" s="477"/>
      <c r="E451" s="226"/>
      <c r="F451" s="216" t="str">
        <f t="shared" si="15"/>
        <v/>
      </c>
      <c r="G451" s="216" t="str">
        <f t="shared" si="16"/>
        <v/>
      </c>
    </row>
    <row r="452" spans="1:7" x14ac:dyDescent="0.25">
      <c r="A452" s="224" t="s">
        <v>1940</v>
      </c>
      <c r="B452" s="226"/>
      <c r="C452" s="478"/>
      <c r="D452" s="477"/>
      <c r="E452" s="224"/>
      <c r="F452" s="216" t="str">
        <f t="shared" si="15"/>
        <v/>
      </c>
      <c r="G452" s="216" t="str">
        <f t="shared" si="16"/>
        <v/>
      </c>
    </row>
    <row r="453" spans="1:7" x14ac:dyDescent="0.25">
      <c r="A453" s="224" t="s">
        <v>1941</v>
      </c>
      <c r="B453" s="226"/>
      <c r="C453" s="478"/>
      <c r="D453" s="477"/>
      <c r="E453" s="202"/>
      <c r="F453" s="216" t="str">
        <f t="shared" si="15"/>
        <v/>
      </c>
      <c r="G453" s="216" t="str">
        <f t="shared" si="16"/>
        <v/>
      </c>
    </row>
    <row r="454" spans="1:7" x14ac:dyDescent="0.25">
      <c r="A454" s="224" t="s">
        <v>1942</v>
      </c>
      <c r="B454" s="226"/>
      <c r="C454" s="478"/>
      <c r="D454" s="477"/>
      <c r="E454" s="202"/>
      <c r="F454" s="216" t="str">
        <f t="shared" si="15"/>
        <v/>
      </c>
      <c r="G454" s="216" t="str">
        <f t="shared" si="16"/>
        <v/>
      </c>
    </row>
    <row r="455" spans="1:7" x14ac:dyDescent="0.25">
      <c r="A455" s="224" t="s">
        <v>1943</v>
      </c>
      <c r="B455" s="226"/>
      <c r="C455" s="478"/>
      <c r="D455" s="477"/>
      <c r="E455" s="202"/>
      <c r="F455" s="216" t="str">
        <f t="shared" si="15"/>
        <v/>
      </c>
      <c r="G455" s="216" t="str">
        <f t="shared" si="16"/>
        <v/>
      </c>
    </row>
    <row r="456" spans="1:7" x14ac:dyDescent="0.25">
      <c r="A456" s="224" t="s">
        <v>1944</v>
      </c>
      <c r="B456" s="226"/>
      <c r="C456" s="478"/>
      <c r="D456" s="477"/>
      <c r="E456" s="202"/>
      <c r="F456" s="216" t="str">
        <f t="shared" si="15"/>
        <v/>
      </c>
      <c r="G456" s="216" t="str">
        <f t="shared" si="16"/>
        <v/>
      </c>
    </row>
    <row r="457" spans="1:7" x14ac:dyDescent="0.25">
      <c r="A457" s="224" t="s">
        <v>1945</v>
      </c>
      <c r="B457" s="226"/>
      <c r="C457" s="478"/>
      <c r="D457" s="477"/>
      <c r="E457" s="202"/>
      <c r="F457" s="216" t="str">
        <f t="shared" si="15"/>
        <v/>
      </c>
      <c r="G457" s="216" t="str">
        <f t="shared" si="16"/>
        <v/>
      </c>
    </row>
    <row r="458" spans="1:7" x14ac:dyDescent="0.25">
      <c r="A458" s="224" t="s">
        <v>1946</v>
      </c>
      <c r="B458" s="226"/>
      <c r="C458" s="478"/>
      <c r="D458" s="477"/>
      <c r="E458" s="202"/>
      <c r="F458" s="216" t="str">
        <f t="shared" si="15"/>
        <v/>
      </c>
      <c r="G458" s="216" t="str">
        <f t="shared" si="16"/>
        <v/>
      </c>
    </row>
    <row r="459" spans="1:7" x14ac:dyDescent="0.25">
      <c r="A459" s="224" t="s">
        <v>1947</v>
      </c>
      <c r="B459" s="226"/>
      <c r="C459" s="478"/>
      <c r="D459" s="477"/>
      <c r="E459" s="202"/>
      <c r="F459" s="216" t="str">
        <f t="shared" si="15"/>
        <v/>
      </c>
      <c r="G459" s="216" t="str">
        <f t="shared" si="16"/>
        <v/>
      </c>
    </row>
    <row r="460" spans="1:7" x14ac:dyDescent="0.25">
      <c r="A460" s="224" t="s">
        <v>1948</v>
      </c>
      <c r="B460" s="226"/>
      <c r="C460" s="478"/>
      <c r="D460" s="477"/>
      <c r="E460" s="202"/>
      <c r="F460" s="216" t="str">
        <f t="shared" si="15"/>
        <v/>
      </c>
      <c r="G460" s="216" t="str">
        <f t="shared" si="16"/>
        <v/>
      </c>
    </row>
    <row r="461" spans="1:7" x14ac:dyDescent="0.25">
      <c r="A461" s="224" t="s">
        <v>1949</v>
      </c>
      <c r="B461" s="226" t="s">
        <v>146</v>
      </c>
      <c r="C461" s="483">
        <v>0</v>
      </c>
      <c r="D461" s="482">
        <v>0</v>
      </c>
      <c r="E461" s="202"/>
      <c r="F461" s="210">
        <f>SUM(F437:F460)</f>
        <v>0</v>
      </c>
      <c r="G461" s="210">
        <f>SUM(G437:G460)</f>
        <v>0</v>
      </c>
    </row>
    <row r="462" spans="1:7" x14ac:dyDescent="0.25">
      <c r="A462" s="476"/>
      <c r="B462" s="476" t="s">
        <v>1812</v>
      </c>
      <c r="C462" s="476" t="s">
        <v>684</v>
      </c>
      <c r="D462" s="476" t="s">
        <v>685</v>
      </c>
      <c r="E462" s="476"/>
      <c r="F462" s="476" t="s">
        <v>514</v>
      </c>
      <c r="G462" s="476" t="s">
        <v>686</v>
      </c>
    </row>
    <row r="463" spans="1:7" x14ac:dyDescent="0.25">
      <c r="A463" s="224" t="s">
        <v>1485</v>
      </c>
      <c r="B463" s="224" t="s">
        <v>717</v>
      </c>
      <c r="C463" s="237" t="s">
        <v>854</v>
      </c>
      <c r="D463" s="224"/>
      <c r="E463" s="224"/>
      <c r="F463" s="224"/>
      <c r="G463" s="224"/>
    </row>
    <row r="464" spans="1:7" x14ac:dyDescent="0.25">
      <c r="A464" s="224"/>
      <c r="B464" s="224"/>
      <c r="C464" s="224"/>
      <c r="D464" s="224"/>
      <c r="E464" s="224"/>
      <c r="F464" s="224"/>
      <c r="G464" s="224"/>
    </row>
    <row r="465" spans="1:7" x14ac:dyDescent="0.25">
      <c r="A465" s="224"/>
      <c r="B465" s="226" t="s">
        <v>718</v>
      </c>
      <c r="C465" s="224"/>
      <c r="D465" s="224"/>
      <c r="E465" s="224"/>
      <c r="F465" s="224"/>
      <c r="G465" s="224"/>
    </row>
    <row r="466" spans="1:7" x14ac:dyDescent="0.25">
      <c r="A466" s="224" t="s">
        <v>1486</v>
      </c>
      <c r="B466" s="224" t="s">
        <v>720</v>
      </c>
      <c r="C466" s="478" t="s">
        <v>854</v>
      </c>
      <c r="D466" s="477" t="s">
        <v>854</v>
      </c>
      <c r="E466" s="224"/>
      <c r="F466" s="216" t="str">
        <f t="shared" ref="F466:F473" si="17">IF($C$474=0,"",IF(C466="[for completion]","",IF(C466="","",C466/$C$474)))</f>
        <v/>
      </c>
      <c r="G466" s="216" t="str">
        <f t="shared" ref="G466:G473" si="18">IF($D$474=0,"",IF(D466="[for completion]","",IF(D466="","",D466/$D$474)))</f>
        <v/>
      </c>
    </row>
    <row r="467" spans="1:7" x14ac:dyDescent="0.25">
      <c r="A467" s="224" t="s">
        <v>1487</v>
      </c>
      <c r="B467" s="224" t="s">
        <v>722</v>
      </c>
      <c r="C467" s="478" t="s">
        <v>854</v>
      </c>
      <c r="D467" s="477" t="s">
        <v>854</v>
      </c>
      <c r="E467" s="224"/>
      <c r="F467" s="216" t="str">
        <f t="shared" si="17"/>
        <v/>
      </c>
      <c r="G467" s="216" t="str">
        <f t="shared" si="18"/>
        <v/>
      </c>
    </row>
    <row r="468" spans="1:7" x14ac:dyDescent="0.25">
      <c r="A468" s="224" t="s">
        <v>1488</v>
      </c>
      <c r="B468" s="224" t="s">
        <v>724</v>
      </c>
      <c r="C468" s="478" t="s">
        <v>854</v>
      </c>
      <c r="D468" s="477" t="s">
        <v>854</v>
      </c>
      <c r="E468" s="224"/>
      <c r="F468" s="216" t="str">
        <f t="shared" si="17"/>
        <v/>
      </c>
      <c r="G468" s="216" t="str">
        <f t="shared" si="18"/>
        <v/>
      </c>
    </row>
    <row r="469" spans="1:7" x14ac:dyDescent="0.25">
      <c r="A469" s="224" t="s">
        <v>1489</v>
      </c>
      <c r="B469" s="224" t="s">
        <v>726</v>
      </c>
      <c r="C469" s="478" t="s">
        <v>854</v>
      </c>
      <c r="D469" s="477" t="s">
        <v>854</v>
      </c>
      <c r="E469" s="224"/>
      <c r="F469" s="216" t="str">
        <f t="shared" si="17"/>
        <v/>
      </c>
      <c r="G469" s="216" t="str">
        <f t="shared" si="18"/>
        <v/>
      </c>
    </row>
    <row r="470" spans="1:7" x14ac:dyDescent="0.25">
      <c r="A470" s="224" t="s">
        <v>1490</v>
      </c>
      <c r="B470" s="224" t="s">
        <v>728</v>
      </c>
      <c r="C470" s="478" t="s">
        <v>854</v>
      </c>
      <c r="D470" s="477" t="s">
        <v>854</v>
      </c>
      <c r="E470" s="224"/>
      <c r="F470" s="216" t="str">
        <f t="shared" si="17"/>
        <v/>
      </c>
      <c r="G470" s="216" t="str">
        <f t="shared" si="18"/>
        <v/>
      </c>
    </row>
    <row r="471" spans="1:7" x14ac:dyDescent="0.25">
      <c r="A471" s="224" t="s">
        <v>1491</v>
      </c>
      <c r="B471" s="224" t="s">
        <v>730</v>
      </c>
      <c r="C471" s="478" t="s">
        <v>854</v>
      </c>
      <c r="D471" s="477" t="s">
        <v>854</v>
      </c>
      <c r="E471" s="224"/>
      <c r="F471" s="216" t="str">
        <f t="shared" si="17"/>
        <v/>
      </c>
      <c r="G471" s="216" t="str">
        <f t="shared" si="18"/>
        <v/>
      </c>
    </row>
    <row r="472" spans="1:7" x14ac:dyDescent="0.25">
      <c r="A472" s="224" t="s">
        <v>1492</v>
      </c>
      <c r="B472" s="224" t="s">
        <v>732</v>
      </c>
      <c r="C472" s="478" t="s">
        <v>854</v>
      </c>
      <c r="D472" s="477" t="s">
        <v>854</v>
      </c>
      <c r="E472" s="224"/>
      <c r="F472" s="216" t="str">
        <f t="shared" si="17"/>
        <v/>
      </c>
      <c r="G472" s="216" t="str">
        <f t="shared" si="18"/>
        <v/>
      </c>
    </row>
    <row r="473" spans="1:7" x14ac:dyDescent="0.25">
      <c r="A473" s="224" t="s">
        <v>1493</v>
      </c>
      <c r="B473" s="224" t="s">
        <v>734</v>
      </c>
      <c r="C473" s="478" t="s">
        <v>854</v>
      </c>
      <c r="D473" s="477" t="s">
        <v>854</v>
      </c>
      <c r="E473" s="224"/>
      <c r="F473" s="216" t="str">
        <f t="shared" si="17"/>
        <v/>
      </c>
      <c r="G473" s="216" t="str">
        <f t="shared" si="18"/>
        <v/>
      </c>
    </row>
    <row r="474" spans="1:7" x14ac:dyDescent="0.25">
      <c r="A474" s="224" t="s">
        <v>1494</v>
      </c>
      <c r="B474" s="480" t="s">
        <v>146</v>
      </c>
      <c r="C474" s="230">
        <v>0</v>
      </c>
      <c r="D474" s="482">
        <v>0</v>
      </c>
      <c r="E474" s="224"/>
      <c r="F474" s="221">
        <f>SUM(F466:F473)</f>
        <v>0</v>
      </c>
      <c r="G474" s="221">
        <f>SUM(G466:G473)</f>
        <v>0</v>
      </c>
    </row>
    <row r="475" spans="1:7" x14ac:dyDescent="0.25">
      <c r="A475" s="224" t="s">
        <v>1495</v>
      </c>
      <c r="B475" s="479" t="s">
        <v>737</v>
      </c>
      <c r="C475" s="478"/>
      <c r="D475" s="477"/>
      <c r="E475" s="224"/>
      <c r="F475" s="216" t="s">
        <v>1186</v>
      </c>
      <c r="G475" s="216" t="s">
        <v>1186</v>
      </c>
    </row>
    <row r="476" spans="1:7" x14ac:dyDescent="0.25">
      <c r="A476" s="224" t="s">
        <v>1496</v>
      </c>
      <c r="B476" s="479" t="s">
        <v>739</v>
      </c>
      <c r="C476" s="478"/>
      <c r="D476" s="477"/>
      <c r="E476" s="224"/>
      <c r="F476" s="216" t="s">
        <v>1186</v>
      </c>
      <c r="G476" s="216" t="s">
        <v>1186</v>
      </c>
    </row>
    <row r="477" spans="1:7" x14ac:dyDescent="0.25">
      <c r="A477" s="224" t="s">
        <v>1497</v>
      </c>
      <c r="B477" s="479" t="s">
        <v>741</v>
      </c>
      <c r="C477" s="478"/>
      <c r="D477" s="477"/>
      <c r="E477" s="224"/>
      <c r="F477" s="216" t="s">
        <v>1186</v>
      </c>
      <c r="G477" s="216" t="s">
        <v>1186</v>
      </c>
    </row>
    <row r="478" spans="1:7" x14ac:dyDescent="0.25">
      <c r="A478" s="224" t="s">
        <v>1498</v>
      </c>
      <c r="B478" s="479" t="s">
        <v>743</v>
      </c>
      <c r="C478" s="478"/>
      <c r="D478" s="477"/>
      <c r="E478" s="224"/>
      <c r="F478" s="216" t="s">
        <v>1186</v>
      </c>
      <c r="G478" s="216" t="s">
        <v>1186</v>
      </c>
    </row>
    <row r="479" spans="1:7" x14ac:dyDescent="0.25">
      <c r="A479" s="224" t="s">
        <v>1499</v>
      </c>
      <c r="B479" s="479" t="s">
        <v>745</v>
      </c>
      <c r="C479" s="478"/>
      <c r="D479" s="477"/>
      <c r="E479" s="224"/>
      <c r="F479" s="216" t="s">
        <v>1186</v>
      </c>
      <c r="G479" s="216" t="s">
        <v>1186</v>
      </c>
    </row>
    <row r="480" spans="1:7" x14ac:dyDescent="0.25">
      <c r="A480" s="224" t="s">
        <v>1500</v>
      </c>
      <c r="B480" s="479" t="s">
        <v>747</v>
      </c>
      <c r="C480" s="478"/>
      <c r="D480" s="477"/>
      <c r="E480" s="224"/>
      <c r="F480" s="216" t="s">
        <v>1186</v>
      </c>
      <c r="G480" s="216" t="s">
        <v>1186</v>
      </c>
    </row>
    <row r="481" spans="1:7" x14ac:dyDescent="0.25">
      <c r="A481" s="224" t="s">
        <v>1501</v>
      </c>
      <c r="B481" s="479"/>
      <c r="C481" s="224"/>
      <c r="D481" s="224"/>
      <c r="E481" s="224"/>
      <c r="F481" s="481"/>
      <c r="G481" s="481"/>
    </row>
    <row r="482" spans="1:7" x14ac:dyDescent="0.25">
      <c r="A482" s="224" t="s">
        <v>1502</v>
      </c>
      <c r="B482" s="479"/>
      <c r="C482" s="224"/>
      <c r="D482" s="224"/>
      <c r="E482" s="224"/>
      <c r="F482" s="481"/>
      <c r="G482" s="481"/>
    </row>
    <row r="483" spans="1:7" x14ac:dyDescent="0.25">
      <c r="A483" s="224" t="s">
        <v>1503</v>
      </c>
      <c r="B483" s="479"/>
      <c r="C483" s="224"/>
      <c r="D483" s="224"/>
      <c r="E483" s="224"/>
      <c r="F483" s="202"/>
      <c r="G483" s="202"/>
    </row>
    <row r="484" spans="1:7" x14ac:dyDescent="0.25">
      <c r="A484" s="476"/>
      <c r="B484" s="476" t="s">
        <v>1950</v>
      </c>
      <c r="C484" s="476" t="s">
        <v>684</v>
      </c>
      <c r="D484" s="476" t="s">
        <v>685</v>
      </c>
      <c r="E484" s="476"/>
      <c r="F484" s="476" t="s">
        <v>514</v>
      </c>
      <c r="G484" s="476" t="s">
        <v>686</v>
      </c>
    </row>
    <row r="485" spans="1:7" x14ac:dyDescent="0.25">
      <c r="A485" s="224" t="s">
        <v>1505</v>
      </c>
      <c r="B485" s="224" t="s">
        <v>717</v>
      </c>
      <c r="C485" s="237" t="s">
        <v>854</v>
      </c>
      <c r="D485" s="224"/>
      <c r="E485" s="224"/>
      <c r="F485" s="224"/>
      <c r="G485" s="224"/>
    </row>
    <row r="486" spans="1:7" x14ac:dyDescent="0.25">
      <c r="A486" s="224"/>
      <c r="B486" s="224"/>
      <c r="C486" s="224"/>
      <c r="D486" s="224"/>
      <c r="E486" s="224"/>
      <c r="F486" s="224"/>
      <c r="G486" s="224"/>
    </row>
    <row r="487" spans="1:7" x14ac:dyDescent="0.25">
      <c r="A487" s="224"/>
      <c r="B487" s="226" t="s">
        <v>718</v>
      </c>
      <c r="C487" s="224"/>
      <c r="D487" s="224"/>
      <c r="E487" s="224"/>
      <c r="F487" s="224"/>
      <c r="G487" s="224"/>
    </row>
    <row r="488" spans="1:7" x14ac:dyDescent="0.25">
      <c r="A488" s="224" t="s">
        <v>1506</v>
      </c>
      <c r="B488" s="224" t="s">
        <v>720</v>
      </c>
      <c r="C488" s="478" t="s">
        <v>854</v>
      </c>
      <c r="D488" s="477" t="s">
        <v>854</v>
      </c>
      <c r="E488" s="224"/>
      <c r="F488" s="216" t="str">
        <f t="shared" ref="F488:F495" si="19">IF($C$496=0,"",IF(C488="[for completion]","",IF(C488="","",C488/$C$496)))</f>
        <v/>
      </c>
      <c r="G488" s="216" t="str">
        <f t="shared" ref="G488:G495" si="20">IF($D$496=0,"",IF(D488="[for completion]","",IF(D488="","",D488/$D$496)))</f>
        <v/>
      </c>
    </row>
    <row r="489" spans="1:7" x14ac:dyDescent="0.25">
      <c r="A489" s="224" t="s">
        <v>1507</v>
      </c>
      <c r="B489" s="224" t="s">
        <v>722</v>
      </c>
      <c r="C489" s="478" t="s">
        <v>854</v>
      </c>
      <c r="D489" s="477" t="s">
        <v>854</v>
      </c>
      <c r="E489" s="224"/>
      <c r="F489" s="216" t="str">
        <f t="shared" si="19"/>
        <v/>
      </c>
      <c r="G489" s="216" t="str">
        <f t="shared" si="20"/>
        <v/>
      </c>
    </row>
    <row r="490" spans="1:7" x14ac:dyDescent="0.25">
      <c r="A490" s="224" t="s">
        <v>1508</v>
      </c>
      <c r="B490" s="224" t="s">
        <v>724</v>
      </c>
      <c r="C490" s="478" t="s">
        <v>854</v>
      </c>
      <c r="D490" s="477" t="s">
        <v>854</v>
      </c>
      <c r="E490" s="224"/>
      <c r="F490" s="216" t="str">
        <f t="shared" si="19"/>
        <v/>
      </c>
      <c r="G490" s="216" t="str">
        <f t="shared" si="20"/>
        <v/>
      </c>
    </row>
    <row r="491" spans="1:7" x14ac:dyDescent="0.25">
      <c r="A491" s="224" t="s">
        <v>1509</v>
      </c>
      <c r="B491" s="224" t="s">
        <v>726</v>
      </c>
      <c r="C491" s="478" t="s">
        <v>854</v>
      </c>
      <c r="D491" s="477" t="s">
        <v>854</v>
      </c>
      <c r="E491" s="224"/>
      <c r="F491" s="216" t="str">
        <f t="shared" si="19"/>
        <v/>
      </c>
      <c r="G491" s="216" t="str">
        <f t="shared" si="20"/>
        <v/>
      </c>
    </row>
    <row r="492" spans="1:7" x14ac:dyDescent="0.25">
      <c r="A492" s="224" t="s">
        <v>1510</v>
      </c>
      <c r="B492" s="224" t="s">
        <v>728</v>
      </c>
      <c r="C492" s="478" t="s">
        <v>854</v>
      </c>
      <c r="D492" s="477" t="s">
        <v>854</v>
      </c>
      <c r="E492" s="224"/>
      <c r="F492" s="216" t="str">
        <f t="shared" si="19"/>
        <v/>
      </c>
      <c r="G492" s="216" t="str">
        <f t="shared" si="20"/>
        <v/>
      </c>
    </row>
    <row r="493" spans="1:7" x14ac:dyDescent="0.25">
      <c r="A493" s="224" t="s">
        <v>1511</v>
      </c>
      <c r="B493" s="224" t="s">
        <v>730</v>
      </c>
      <c r="C493" s="478" t="s">
        <v>854</v>
      </c>
      <c r="D493" s="477" t="s">
        <v>854</v>
      </c>
      <c r="E493" s="224"/>
      <c r="F493" s="216" t="str">
        <f t="shared" si="19"/>
        <v/>
      </c>
      <c r="G493" s="216" t="str">
        <f t="shared" si="20"/>
        <v/>
      </c>
    </row>
    <row r="494" spans="1:7" x14ac:dyDescent="0.25">
      <c r="A494" s="224" t="s">
        <v>1512</v>
      </c>
      <c r="B494" s="224" t="s">
        <v>732</v>
      </c>
      <c r="C494" s="478" t="s">
        <v>854</v>
      </c>
      <c r="D494" s="477" t="s">
        <v>854</v>
      </c>
      <c r="E494" s="224"/>
      <c r="F494" s="216" t="str">
        <f t="shared" si="19"/>
        <v/>
      </c>
      <c r="G494" s="216" t="str">
        <f t="shared" si="20"/>
        <v/>
      </c>
    </row>
    <row r="495" spans="1:7" x14ac:dyDescent="0.25">
      <c r="A495" s="224" t="s">
        <v>1513</v>
      </c>
      <c r="B495" s="224" t="s">
        <v>734</v>
      </c>
      <c r="C495" s="478" t="s">
        <v>854</v>
      </c>
      <c r="D495" s="477" t="s">
        <v>854</v>
      </c>
      <c r="E495" s="224"/>
      <c r="F495" s="216" t="str">
        <f t="shared" si="19"/>
        <v/>
      </c>
      <c r="G495" s="216" t="str">
        <f t="shared" si="20"/>
        <v/>
      </c>
    </row>
    <row r="496" spans="1:7" x14ac:dyDescent="0.25">
      <c r="A496" s="224" t="s">
        <v>1514</v>
      </c>
      <c r="B496" s="480" t="s">
        <v>146</v>
      </c>
      <c r="C496" s="230">
        <v>0</v>
      </c>
      <c r="D496" s="231">
        <v>0</v>
      </c>
      <c r="E496" s="224"/>
      <c r="F496" s="221">
        <f>SUM(F488:F495)</f>
        <v>0</v>
      </c>
      <c r="G496" s="221">
        <f>SUM(G488:G495)</f>
        <v>0</v>
      </c>
    </row>
    <row r="497" spans="1:7" x14ac:dyDescent="0.25">
      <c r="A497" s="224" t="s">
        <v>1515</v>
      </c>
      <c r="B497" s="479" t="s">
        <v>737</v>
      </c>
      <c r="C497" s="230"/>
      <c r="D497" s="231"/>
      <c r="E497" s="224"/>
      <c r="F497" s="216" t="s">
        <v>1186</v>
      </c>
      <c r="G497" s="216" t="s">
        <v>1186</v>
      </c>
    </row>
    <row r="498" spans="1:7" x14ac:dyDescent="0.25">
      <c r="A498" s="224" t="s">
        <v>1516</v>
      </c>
      <c r="B498" s="479" t="s">
        <v>739</v>
      </c>
      <c r="C498" s="230"/>
      <c r="D498" s="231"/>
      <c r="E498" s="224"/>
      <c r="F498" s="216" t="s">
        <v>1186</v>
      </c>
      <c r="G498" s="216" t="s">
        <v>1186</v>
      </c>
    </row>
    <row r="499" spans="1:7" x14ac:dyDescent="0.25">
      <c r="A499" s="224" t="s">
        <v>1517</v>
      </c>
      <c r="B499" s="479" t="s">
        <v>741</v>
      </c>
      <c r="C499" s="230"/>
      <c r="D499" s="231"/>
      <c r="E499" s="224"/>
      <c r="F499" s="216" t="s">
        <v>1186</v>
      </c>
      <c r="G499" s="216" t="s">
        <v>1186</v>
      </c>
    </row>
    <row r="500" spans="1:7" x14ac:dyDescent="0.25">
      <c r="A500" s="224" t="s">
        <v>1592</v>
      </c>
      <c r="B500" s="479" t="s">
        <v>743</v>
      </c>
      <c r="C500" s="230"/>
      <c r="D500" s="231"/>
      <c r="E500" s="224"/>
      <c r="F500" s="216" t="s">
        <v>1186</v>
      </c>
      <c r="G500" s="216" t="s">
        <v>1186</v>
      </c>
    </row>
    <row r="501" spans="1:7" x14ac:dyDescent="0.25">
      <c r="A501" s="224" t="s">
        <v>1593</v>
      </c>
      <c r="B501" s="479" t="s">
        <v>745</v>
      </c>
      <c r="C501" s="230"/>
      <c r="D501" s="231"/>
      <c r="E501" s="224"/>
      <c r="F501" s="216" t="s">
        <v>1186</v>
      </c>
      <c r="G501" s="216" t="s">
        <v>1186</v>
      </c>
    </row>
    <row r="502" spans="1:7" x14ac:dyDescent="0.25">
      <c r="A502" s="224" t="s">
        <v>1594</v>
      </c>
      <c r="B502" s="479" t="s">
        <v>747</v>
      </c>
      <c r="C502" s="230"/>
      <c r="D502" s="231"/>
      <c r="E502" s="224"/>
      <c r="F502" s="216" t="s">
        <v>1186</v>
      </c>
      <c r="G502" s="216" t="s">
        <v>1186</v>
      </c>
    </row>
    <row r="503" spans="1:7" x14ac:dyDescent="0.25">
      <c r="A503" s="224" t="s">
        <v>1595</v>
      </c>
      <c r="B503" s="479"/>
      <c r="C503" s="224"/>
      <c r="D503" s="224"/>
      <c r="E503" s="224"/>
      <c r="F503" s="216"/>
      <c r="G503" s="216"/>
    </row>
    <row r="504" spans="1:7" x14ac:dyDescent="0.25">
      <c r="A504" s="224" t="s">
        <v>1596</v>
      </c>
      <c r="B504" s="479"/>
      <c r="C504" s="224"/>
      <c r="D504" s="224"/>
      <c r="E504" s="224"/>
      <c r="F504" s="216"/>
      <c r="G504" s="216"/>
    </row>
    <row r="505" spans="1:7" x14ac:dyDescent="0.25">
      <c r="A505" s="224" t="s">
        <v>1597</v>
      </c>
      <c r="B505" s="479"/>
      <c r="C505" s="224"/>
      <c r="D505" s="224"/>
      <c r="E505" s="224"/>
      <c r="F505" s="216"/>
      <c r="G505" s="221"/>
    </row>
    <row r="506" spans="1:7" x14ac:dyDescent="0.25">
      <c r="A506" s="476"/>
      <c r="B506" s="476" t="s">
        <v>1813</v>
      </c>
      <c r="C506" s="476" t="s">
        <v>804</v>
      </c>
      <c r="D506" s="476" t="s">
        <v>1484</v>
      </c>
      <c r="E506" s="476"/>
      <c r="F506" s="476"/>
      <c r="G506" s="476"/>
    </row>
    <row r="507" spans="1:7" x14ac:dyDescent="0.25">
      <c r="A507" s="224" t="s">
        <v>1518</v>
      </c>
      <c r="B507" s="226" t="s">
        <v>805</v>
      </c>
      <c r="C507" s="237" t="s">
        <v>854</v>
      </c>
      <c r="D507" s="237" t="s">
        <v>854</v>
      </c>
      <c r="E507" s="224"/>
      <c r="F507" s="224"/>
      <c r="G507" s="224"/>
    </row>
    <row r="508" spans="1:7" x14ac:dyDescent="0.25">
      <c r="A508" s="224" t="s">
        <v>1519</v>
      </c>
      <c r="B508" s="226" t="s">
        <v>806</v>
      </c>
      <c r="C508" s="237" t="s">
        <v>854</v>
      </c>
      <c r="D508" s="237" t="s">
        <v>854</v>
      </c>
      <c r="E508" s="224"/>
      <c r="F508" s="224"/>
      <c r="G508" s="224"/>
    </row>
    <row r="509" spans="1:7" x14ac:dyDescent="0.25">
      <c r="A509" s="224" t="s">
        <v>1520</v>
      </c>
      <c r="B509" s="226" t="s">
        <v>807</v>
      </c>
      <c r="C509" s="237" t="s">
        <v>854</v>
      </c>
      <c r="D509" s="237" t="s">
        <v>854</v>
      </c>
      <c r="E509" s="224"/>
      <c r="F509" s="224"/>
      <c r="G509" s="224"/>
    </row>
    <row r="510" spans="1:7" x14ac:dyDescent="0.25">
      <c r="A510" s="224" t="s">
        <v>1521</v>
      </c>
      <c r="B510" s="226" t="s">
        <v>808</v>
      </c>
      <c r="C510" s="237" t="s">
        <v>854</v>
      </c>
      <c r="D510" s="237" t="s">
        <v>854</v>
      </c>
      <c r="E510" s="224"/>
      <c r="F510" s="224"/>
      <c r="G510" s="224"/>
    </row>
    <row r="511" spans="1:7" x14ac:dyDescent="0.25">
      <c r="A511" s="224" t="s">
        <v>1522</v>
      </c>
      <c r="B511" s="226" t="s">
        <v>809</v>
      </c>
      <c r="C511" s="237" t="s">
        <v>854</v>
      </c>
      <c r="D511" s="237" t="s">
        <v>854</v>
      </c>
      <c r="E511" s="224"/>
      <c r="F511" s="224"/>
      <c r="G511" s="224"/>
    </row>
    <row r="512" spans="1:7" x14ac:dyDescent="0.25">
      <c r="A512" s="224" t="s">
        <v>1523</v>
      </c>
      <c r="B512" s="226" t="s">
        <v>810</v>
      </c>
      <c r="C512" s="237" t="s">
        <v>854</v>
      </c>
      <c r="D512" s="237" t="s">
        <v>854</v>
      </c>
      <c r="E512" s="224"/>
      <c r="F512" s="224"/>
      <c r="G512" s="224"/>
    </row>
    <row r="513" spans="1:7" x14ac:dyDescent="0.25">
      <c r="A513" s="224" t="s">
        <v>1524</v>
      </c>
      <c r="B513" s="226" t="s">
        <v>811</v>
      </c>
      <c r="C513" s="237" t="s">
        <v>854</v>
      </c>
      <c r="D513" s="237" t="s">
        <v>854</v>
      </c>
      <c r="E513" s="224"/>
      <c r="F513" s="224"/>
      <c r="G513" s="224"/>
    </row>
    <row r="514" spans="1:7" x14ac:dyDescent="0.25">
      <c r="A514" s="224" t="s">
        <v>1525</v>
      </c>
      <c r="B514" s="226" t="s">
        <v>1964</v>
      </c>
      <c r="C514" s="237" t="s">
        <v>854</v>
      </c>
      <c r="D514" s="237" t="s">
        <v>854</v>
      </c>
      <c r="E514" s="224"/>
      <c r="F514" s="224"/>
      <c r="G514" s="224"/>
    </row>
    <row r="515" spans="1:7" x14ac:dyDescent="0.25">
      <c r="A515" s="224" t="s">
        <v>1526</v>
      </c>
      <c r="B515" s="226" t="s">
        <v>1965</v>
      </c>
      <c r="C515" s="237" t="s">
        <v>854</v>
      </c>
      <c r="D515" s="237" t="s">
        <v>854</v>
      </c>
      <c r="E515" s="224"/>
      <c r="F515" s="224"/>
      <c r="G515" s="224"/>
    </row>
    <row r="516" spans="1:7" x14ac:dyDescent="0.25">
      <c r="A516" s="224" t="s">
        <v>1527</v>
      </c>
      <c r="B516" s="226" t="s">
        <v>1966</v>
      </c>
      <c r="C516" s="237" t="s">
        <v>854</v>
      </c>
      <c r="D516" s="237" t="s">
        <v>854</v>
      </c>
      <c r="E516" s="224"/>
      <c r="F516" s="224"/>
      <c r="G516" s="224"/>
    </row>
    <row r="517" spans="1:7" x14ac:dyDescent="0.25">
      <c r="A517" s="224" t="s">
        <v>1598</v>
      </c>
      <c r="B517" s="226" t="s">
        <v>812</v>
      </c>
      <c r="C517" s="237" t="s">
        <v>854</v>
      </c>
      <c r="D517" s="237" t="s">
        <v>854</v>
      </c>
      <c r="E517" s="224"/>
      <c r="F517" s="224"/>
      <c r="G517" s="224"/>
    </row>
    <row r="518" spans="1:7" x14ac:dyDescent="0.25">
      <c r="A518" s="224" t="s">
        <v>1599</v>
      </c>
      <c r="B518" s="226" t="s">
        <v>813</v>
      </c>
      <c r="C518" s="237" t="s">
        <v>854</v>
      </c>
      <c r="D518" s="237" t="s">
        <v>854</v>
      </c>
      <c r="E518" s="224"/>
      <c r="F518" s="224"/>
      <c r="G518" s="224"/>
    </row>
    <row r="519" spans="1:7" x14ac:dyDescent="0.25">
      <c r="A519" s="224" t="s">
        <v>1600</v>
      </c>
      <c r="B519" s="226" t="s">
        <v>144</v>
      </c>
      <c r="C519" s="237" t="s">
        <v>854</v>
      </c>
      <c r="D519" s="237" t="s">
        <v>854</v>
      </c>
      <c r="E519" s="224"/>
      <c r="F519" s="224"/>
      <c r="G519" s="224"/>
    </row>
    <row r="520" spans="1:7" x14ac:dyDescent="0.25">
      <c r="A520" s="224" t="s">
        <v>1601</v>
      </c>
      <c r="B520" s="479" t="s">
        <v>1970</v>
      </c>
      <c r="C520" s="237"/>
      <c r="D520" s="475"/>
      <c r="E520" s="224"/>
      <c r="F520" s="224"/>
      <c r="G520" s="224"/>
    </row>
    <row r="521" spans="1:7" x14ac:dyDescent="0.25">
      <c r="A521" s="224" t="s">
        <v>1602</v>
      </c>
      <c r="B521" s="479" t="s">
        <v>148</v>
      </c>
      <c r="C521" s="237"/>
      <c r="D521" s="475"/>
      <c r="E521" s="224"/>
      <c r="F521" s="224"/>
      <c r="G521" s="224"/>
    </row>
    <row r="522" spans="1:7" x14ac:dyDescent="0.25">
      <c r="A522" s="224" t="s">
        <v>1603</v>
      </c>
      <c r="B522" s="479" t="s">
        <v>148</v>
      </c>
      <c r="C522" s="237"/>
      <c r="D522" s="475"/>
      <c r="E522" s="224"/>
      <c r="F522" s="224"/>
      <c r="G522" s="224"/>
    </row>
    <row r="523" spans="1:7" x14ac:dyDescent="0.25">
      <c r="A523" s="224" t="s">
        <v>1986</v>
      </c>
      <c r="B523" s="479" t="s">
        <v>148</v>
      </c>
      <c r="C523" s="237"/>
      <c r="D523" s="475"/>
      <c r="E523" s="224"/>
      <c r="F523" s="224"/>
      <c r="G523" s="224"/>
    </row>
    <row r="524" spans="1:7" x14ac:dyDescent="0.25">
      <c r="A524" s="224" t="s">
        <v>1987</v>
      </c>
      <c r="B524" s="479" t="s">
        <v>148</v>
      </c>
      <c r="C524" s="237"/>
      <c r="D524" s="475"/>
      <c r="E524" s="224"/>
      <c r="F524" s="224"/>
      <c r="G524" s="224"/>
    </row>
    <row r="525" spans="1:7" x14ac:dyDescent="0.25">
      <c r="A525" s="224" t="s">
        <v>1988</v>
      </c>
      <c r="B525" s="479" t="s">
        <v>148</v>
      </c>
      <c r="C525" s="237"/>
      <c r="D525" s="475"/>
      <c r="E525" s="224"/>
      <c r="F525" s="224"/>
      <c r="G525" s="224"/>
    </row>
    <row r="526" spans="1:7" x14ac:dyDescent="0.25">
      <c r="A526" s="224" t="s">
        <v>1989</v>
      </c>
      <c r="B526" s="479" t="s">
        <v>148</v>
      </c>
      <c r="C526" s="237"/>
      <c r="D526" s="475"/>
      <c r="E526" s="224"/>
      <c r="F526" s="224"/>
      <c r="G526" s="224"/>
    </row>
    <row r="527" spans="1:7" x14ac:dyDescent="0.25">
      <c r="A527" s="224" t="s">
        <v>1990</v>
      </c>
      <c r="B527" s="479" t="s">
        <v>148</v>
      </c>
      <c r="C527" s="237"/>
      <c r="D527" s="475"/>
      <c r="E527" s="224"/>
      <c r="F527" s="224"/>
      <c r="G527" s="224"/>
    </row>
    <row r="528" spans="1:7" x14ac:dyDescent="0.25">
      <c r="A528" s="224" t="s">
        <v>1991</v>
      </c>
      <c r="B528" s="479" t="s">
        <v>148</v>
      </c>
      <c r="C528" s="237"/>
      <c r="D528" s="475"/>
      <c r="E528" s="224"/>
      <c r="F528" s="224"/>
      <c r="G528" s="224"/>
    </row>
    <row r="529" spans="1:7" x14ac:dyDescent="0.25">
      <c r="A529" s="224" t="s">
        <v>1992</v>
      </c>
      <c r="B529" s="479" t="s">
        <v>148</v>
      </c>
      <c r="C529" s="237"/>
      <c r="D529" s="475"/>
      <c r="E529" s="224"/>
      <c r="F529" s="224"/>
      <c r="G529" s="224"/>
    </row>
    <row r="530" spans="1:7" x14ac:dyDescent="0.25">
      <c r="A530" s="224" t="s">
        <v>1993</v>
      </c>
      <c r="B530" s="479" t="s">
        <v>148</v>
      </c>
      <c r="C530" s="237"/>
      <c r="D530" s="475"/>
      <c r="E530" s="224"/>
      <c r="F530" s="224"/>
      <c r="G530" s="224"/>
    </row>
    <row r="531" spans="1:7" x14ac:dyDescent="0.25">
      <c r="A531" s="224" t="s">
        <v>1994</v>
      </c>
      <c r="B531" s="479" t="s">
        <v>148</v>
      </c>
      <c r="C531" s="237"/>
      <c r="D531" s="475"/>
      <c r="E531" s="224"/>
      <c r="F531" s="224"/>
      <c r="G531" s="223"/>
    </row>
    <row r="532" spans="1:7" x14ac:dyDescent="0.25">
      <c r="A532" s="224" t="s">
        <v>1995</v>
      </c>
      <c r="B532" s="479" t="s">
        <v>148</v>
      </c>
      <c r="C532" s="237"/>
      <c r="D532" s="475"/>
      <c r="E532" s="224"/>
      <c r="F532" s="224"/>
      <c r="G532" s="223"/>
    </row>
    <row r="533" spans="1:7" x14ac:dyDescent="0.25">
      <c r="A533" s="224" t="s">
        <v>1996</v>
      </c>
      <c r="B533" s="479" t="s">
        <v>148</v>
      </c>
      <c r="C533" s="237"/>
      <c r="D533" s="475"/>
      <c r="E533" s="224"/>
      <c r="F533" s="224"/>
      <c r="G533" s="223"/>
    </row>
    <row r="534" spans="1:7" x14ac:dyDescent="0.25">
      <c r="A534" s="476"/>
      <c r="B534" s="476" t="s">
        <v>1838</v>
      </c>
      <c r="C534" s="476" t="s">
        <v>112</v>
      </c>
      <c r="D534" s="476" t="s">
        <v>1175</v>
      </c>
      <c r="E534" s="476"/>
      <c r="F534" s="476" t="s">
        <v>514</v>
      </c>
      <c r="G534" s="476" t="s">
        <v>1504</v>
      </c>
    </row>
    <row r="535" spans="1:7" x14ac:dyDescent="0.25">
      <c r="A535" s="224" t="s">
        <v>1604</v>
      </c>
      <c r="B535" s="226" t="s">
        <v>606</v>
      </c>
      <c r="C535" s="475" t="s">
        <v>854</v>
      </c>
      <c r="D535" s="475" t="s">
        <v>854</v>
      </c>
      <c r="E535" s="227"/>
      <c r="F535" s="216" t="str">
        <f t="shared" ref="F535:F552" si="21">IF($C$553=0,"",IF(C535="[for completion]","",IF(C535="","",C535/$C$553)))</f>
        <v/>
      </c>
      <c r="G535" s="216" t="str">
        <f t="shared" ref="G535:G552" si="22">IF($D$553=0,"",IF(D535="[for completion]","",IF(D535="","",D535/$D$553)))</f>
        <v/>
      </c>
    </row>
    <row r="536" spans="1:7" x14ac:dyDescent="0.25">
      <c r="A536" s="224" t="s">
        <v>1605</v>
      </c>
      <c r="B536" s="226" t="s">
        <v>606</v>
      </c>
      <c r="C536" s="475" t="s">
        <v>854</v>
      </c>
      <c r="D536" s="475" t="s">
        <v>854</v>
      </c>
      <c r="E536" s="227"/>
      <c r="F536" s="216" t="str">
        <f t="shared" si="21"/>
        <v/>
      </c>
      <c r="G536" s="216" t="str">
        <f t="shared" si="22"/>
        <v/>
      </c>
    </row>
    <row r="537" spans="1:7" x14ac:dyDescent="0.25">
      <c r="A537" s="224" t="s">
        <v>1606</v>
      </c>
      <c r="B537" s="226" t="s">
        <v>606</v>
      </c>
      <c r="C537" s="475" t="s">
        <v>854</v>
      </c>
      <c r="D537" s="475" t="s">
        <v>854</v>
      </c>
      <c r="E537" s="227"/>
      <c r="F537" s="216" t="str">
        <f t="shared" si="21"/>
        <v/>
      </c>
      <c r="G537" s="216" t="str">
        <f t="shared" si="22"/>
        <v/>
      </c>
    </row>
    <row r="538" spans="1:7" x14ac:dyDescent="0.25">
      <c r="A538" s="224" t="s">
        <v>1607</v>
      </c>
      <c r="B538" s="226" t="s">
        <v>606</v>
      </c>
      <c r="C538" s="475" t="s">
        <v>854</v>
      </c>
      <c r="D538" s="475" t="s">
        <v>854</v>
      </c>
      <c r="E538" s="227"/>
      <c r="F538" s="216" t="str">
        <f t="shared" si="21"/>
        <v/>
      </c>
      <c r="G538" s="216" t="str">
        <f t="shared" si="22"/>
        <v/>
      </c>
    </row>
    <row r="539" spans="1:7" x14ac:dyDescent="0.25">
      <c r="A539" s="224" t="s">
        <v>1608</v>
      </c>
      <c r="B539" s="226" t="s">
        <v>606</v>
      </c>
      <c r="C539" s="475" t="s">
        <v>854</v>
      </c>
      <c r="D539" s="475" t="s">
        <v>854</v>
      </c>
      <c r="E539" s="227"/>
      <c r="F539" s="216" t="str">
        <f t="shared" si="21"/>
        <v/>
      </c>
      <c r="G539" s="216" t="str">
        <f t="shared" si="22"/>
        <v/>
      </c>
    </row>
    <row r="540" spans="1:7" x14ac:dyDescent="0.25">
      <c r="A540" s="224" t="s">
        <v>1609</v>
      </c>
      <c r="B540" s="226" t="s">
        <v>606</v>
      </c>
      <c r="C540" s="475" t="s">
        <v>854</v>
      </c>
      <c r="D540" s="475" t="s">
        <v>854</v>
      </c>
      <c r="E540" s="227"/>
      <c r="F540" s="216" t="str">
        <f t="shared" si="21"/>
        <v/>
      </c>
      <c r="G540" s="216" t="str">
        <f t="shared" si="22"/>
        <v/>
      </c>
    </row>
    <row r="541" spans="1:7" x14ac:dyDescent="0.25">
      <c r="A541" s="224" t="s">
        <v>1610</v>
      </c>
      <c r="B541" s="226" t="s">
        <v>606</v>
      </c>
      <c r="C541" s="475" t="s">
        <v>854</v>
      </c>
      <c r="D541" s="475" t="s">
        <v>854</v>
      </c>
      <c r="E541" s="227"/>
      <c r="F541" s="216" t="str">
        <f t="shared" si="21"/>
        <v/>
      </c>
      <c r="G541" s="216" t="str">
        <f t="shared" si="22"/>
        <v/>
      </c>
    </row>
    <row r="542" spans="1:7" x14ac:dyDescent="0.25">
      <c r="A542" s="224" t="s">
        <v>1611</v>
      </c>
      <c r="B542" s="226" t="s">
        <v>606</v>
      </c>
      <c r="C542" s="475" t="s">
        <v>854</v>
      </c>
      <c r="D542" s="475" t="s">
        <v>854</v>
      </c>
      <c r="E542" s="227"/>
      <c r="F542" s="216" t="str">
        <f t="shared" si="21"/>
        <v/>
      </c>
      <c r="G542" s="216" t="str">
        <f t="shared" si="22"/>
        <v/>
      </c>
    </row>
    <row r="543" spans="1:7" x14ac:dyDescent="0.25">
      <c r="A543" s="224" t="s">
        <v>1612</v>
      </c>
      <c r="B543" s="226" t="s">
        <v>606</v>
      </c>
      <c r="C543" s="475" t="s">
        <v>854</v>
      </c>
      <c r="D543" s="475" t="s">
        <v>854</v>
      </c>
      <c r="E543" s="227"/>
      <c r="F543" s="216" t="str">
        <f t="shared" si="21"/>
        <v/>
      </c>
      <c r="G543" s="216" t="str">
        <f t="shared" si="22"/>
        <v/>
      </c>
    </row>
    <row r="544" spans="1:7" x14ac:dyDescent="0.25">
      <c r="A544" s="224" t="s">
        <v>1613</v>
      </c>
      <c r="B544" s="226" t="s">
        <v>606</v>
      </c>
      <c r="C544" s="475" t="s">
        <v>854</v>
      </c>
      <c r="D544" s="475" t="s">
        <v>854</v>
      </c>
      <c r="E544" s="227"/>
      <c r="F544" s="216" t="str">
        <f t="shared" si="21"/>
        <v/>
      </c>
      <c r="G544" s="216" t="str">
        <f t="shared" si="22"/>
        <v/>
      </c>
    </row>
    <row r="545" spans="1:7" x14ac:dyDescent="0.25">
      <c r="A545" s="224" t="s">
        <v>1686</v>
      </c>
      <c r="B545" s="226" t="s">
        <v>606</v>
      </c>
      <c r="C545" s="475" t="s">
        <v>854</v>
      </c>
      <c r="D545" s="475" t="s">
        <v>854</v>
      </c>
      <c r="E545" s="227"/>
      <c r="F545" s="216" t="str">
        <f t="shared" si="21"/>
        <v/>
      </c>
      <c r="G545" s="216" t="str">
        <f t="shared" si="22"/>
        <v/>
      </c>
    </row>
    <row r="546" spans="1:7" x14ac:dyDescent="0.25">
      <c r="A546" s="224" t="s">
        <v>1997</v>
      </c>
      <c r="B546" s="226" t="s">
        <v>606</v>
      </c>
      <c r="C546" s="475" t="s">
        <v>854</v>
      </c>
      <c r="D546" s="475" t="s">
        <v>854</v>
      </c>
      <c r="E546" s="227"/>
      <c r="F546" s="216" t="str">
        <f t="shared" si="21"/>
        <v/>
      </c>
      <c r="G546" s="216" t="str">
        <f t="shared" si="22"/>
        <v/>
      </c>
    </row>
    <row r="547" spans="1:7" x14ac:dyDescent="0.25">
      <c r="A547" s="224" t="s">
        <v>1998</v>
      </c>
      <c r="B547" s="226" t="s">
        <v>606</v>
      </c>
      <c r="C547" s="475" t="s">
        <v>854</v>
      </c>
      <c r="D547" s="475" t="s">
        <v>854</v>
      </c>
      <c r="E547" s="227"/>
      <c r="F547" s="216" t="str">
        <f t="shared" si="21"/>
        <v/>
      </c>
      <c r="G547" s="216" t="str">
        <f t="shared" si="22"/>
        <v/>
      </c>
    </row>
    <row r="548" spans="1:7" x14ac:dyDescent="0.25">
      <c r="A548" s="224" t="s">
        <v>1999</v>
      </c>
      <c r="B548" s="226" t="s">
        <v>606</v>
      </c>
      <c r="C548" s="475" t="s">
        <v>854</v>
      </c>
      <c r="D548" s="475" t="s">
        <v>854</v>
      </c>
      <c r="E548" s="227"/>
      <c r="F548" s="216" t="str">
        <f t="shared" si="21"/>
        <v/>
      </c>
      <c r="G548" s="216" t="str">
        <f t="shared" si="22"/>
        <v/>
      </c>
    </row>
    <row r="549" spans="1:7" x14ac:dyDescent="0.25">
      <c r="A549" s="224" t="s">
        <v>2000</v>
      </c>
      <c r="B549" s="226" t="s">
        <v>606</v>
      </c>
      <c r="C549" s="475" t="s">
        <v>854</v>
      </c>
      <c r="D549" s="475" t="s">
        <v>854</v>
      </c>
      <c r="E549" s="227"/>
      <c r="F549" s="216" t="str">
        <f t="shared" si="21"/>
        <v/>
      </c>
      <c r="G549" s="216" t="str">
        <f t="shared" si="22"/>
        <v/>
      </c>
    </row>
    <row r="550" spans="1:7" x14ac:dyDescent="0.25">
      <c r="A550" s="224" t="s">
        <v>2001</v>
      </c>
      <c r="B550" s="226" t="s">
        <v>606</v>
      </c>
      <c r="C550" s="475" t="s">
        <v>854</v>
      </c>
      <c r="D550" s="475" t="s">
        <v>854</v>
      </c>
      <c r="E550" s="227"/>
      <c r="F550" s="216" t="str">
        <f t="shared" si="21"/>
        <v/>
      </c>
      <c r="G550" s="216" t="str">
        <f t="shared" si="22"/>
        <v/>
      </c>
    </row>
    <row r="551" spans="1:7" x14ac:dyDescent="0.25">
      <c r="A551" s="224" t="s">
        <v>2002</v>
      </c>
      <c r="B551" s="226" t="s">
        <v>606</v>
      </c>
      <c r="C551" s="475" t="s">
        <v>854</v>
      </c>
      <c r="D551" s="475" t="s">
        <v>854</v>
      </c>
      <c r="E551" s="227"/>
      <c r="F551" s="216" t="str">
        <f t="shared" si="21"/>
        <v/>
      </c>
      <c r="G551" s="216" t="str">
        <f t="shared" si="22"/>
        <v/>
      </c>
    </row>
    <row r="552" spans="1:7" x14ac:dyDescent="0.25">
      <c r="A552" s="224" t="s">
        <v>2003</v>
      </c>
      <c r="B552" s="226" t="s">
        <v>1589</v>
      </c>
      <c r="C552" s="475" t="s">
        <v>854</v>
      </c>
      <c r="D552" s="475" t="s">
        <v>854</v>
      </c>
      <c r="E552" s="227"/>
      <c r="F552" s="216" t="str">
        <f t="shared" si="21"/>
        <v/>
      </c>
      <c r="G552" s="216" t="str">
        <f t="shared" si="22"/>
        <v/>
      </c>
    </row>
    <row r="553" spans="1:7" x14ac:dyDescent="0.25">
      <c r="A553" s="224" t="s">
        <v>2004</v>
      </c>
      <c r="B553" s="226" t="s">
        <v>146</v>
      </c>
      <c r="C553" s="230">
        <v>0</v>
      </c>
      <c r="D553" s="231">
        <v>0</v>
      </c>
      <c r="E553" s="227"/>
      <c r="F553" s="221">
        <f>SUM(F535:F552)</f>
        <v>0</v>
      </c>
      <c r="G553" s="221">
        <f>SUM(G535:G552)</f>
        <v>0</v>
      </c>
    </row>
    <row r="554" spans="1:7" x14ac:dyDescent="0.25">
      <c r="A554" s="224" t="s">
        <v>2005</v>
      </c>
      <c r="B554" s="226"/>
      <c r="C554" s="224"/>
      <c r="D554" s="224"/>
      <c r="E554" s="227"/>
      <c r="F554" s="227"/>
      <c r="G554" s="227"/>
    </row>
    <row r="555" spans="1:7" x14ac:dyDescent="0.25">
      <c r="A555" s="224" t="s">
        <v>2006</v>
      </c>
      <c r="B555" s="226"/>
      <c r="C555" s="224"/>
      <c r="D555" s="224"/>
      <c r="E555" s="227"/>
      <c r="F555" s="227"/>
      <c r="G555" s="227"/>
    </row>
    <row r="556" spans="1:7" x14ac:dyDescent="0.25">
      <c r="A556" s="224" t="s">
        <v>2007</v>
      </c>
      <c r="B556" s="226"/>
      <c r="C556" s="224"/>
      <c r="D556" s="224"/>
      <c r="E556" s="227"/>
      <c r="F556" s="227"/>
      <c r="G556" s="227"/>
    </row>
    <row r="557" spans="1:7" x14ac:dyDescent="0.25">
      <c r="A557" s="476"/>
      <c r="B557" s="476" t="s">
        <v>1849</v>
      </c>
      <c r="C557" s="476" t="s">
        <v>112</v>
      </c>
      <c r="D557" s="476" t="s">
        <v>1173</v>
      </c>
      <c r="E557" s="476"/>
      <c r="F557" s="476" t="s">
        <v>514</v>
      </c>
      <c r="G557" s="476" t="s">
        <v>2068</v>
      </c>
    </row>
    <row r="558" spans="1:7" x14ac:dyDescent="0.25">
      <c r="A558" s="224" t="s">
        <v>1687</v>
      </c>
      <c r="B558" s="226" t="s">
        <v>606</v>
      </c>
      <c r="C558" s="478" t="s">
        <v>854</v>
      </c>
      <c r="D558" s="477" t="s">
        <v>854</v>
      </c>
      <c r="E558" s="227"/>
      <c r="F558" s="216" t="str">
        <f t="shared" ref="F558:F575" si="23">IF($C$576=0,"",IF(C558="[for completion]","",IF(C558="","",C558/$C$576)))</f>
        <v/>
      </c>
      <c r="G558" s="216" t="str">
        <f t="shared" ref="G558:G575" si="24">IF($D$576=0,"",IF(D558="[for completion]","",IF(D558="","",D558/$D$576)))</f>
        <v/>
      </c>
    </row>
    <row r="559" spans="1:7" x14ac:dyDescent="0.25">
      <c r="A559" s="224" t="s">
        <v>1688</v>
      </c>
      <c r="B559" s="226" t="s">
        <v>606</v>
      </c>
      <c r="C559" s="478" t="s">
        <v>854</v>
      </c>
      <c r="D559" s="477" t="s">
        <v>854</v>
      </c>
      <c r="E559" s="227"/>
      <c r="F559" s="216" t="str">
        <f t="shared" si="23"/>
        <v/>
      </c>
      <c r="G559" s="216" t="str">
        <f t="shared" si="24"/>
        <v/>
      </c>
    </row>
    <row r="560" spans="1:7" x14ac:dyDescent="0.25">
      <c r="A560" s="224" t="s">
        <v>1689</v>
      </c>
      <c r="B560" s="226" t="s">
        <v>606</v>
      </c>
      <c r="C560" s="478" t="s">
        <v>854</v>
      </c>
      <c r="D560" s="477" t="s">
        <v>854</v>
      </c>
      <c r="E560" s="227"/>
      <c r="F560" s="216" t="str">
        <f t="shared" si="23"/>
        <v/>
      </c>
      <c r="G560" s="216" t="str">
        <f t="shared" si="24"/>
        <v/>
      </c>
    </row>
    <row r="561" spans="1:7" x14ac:dyDescent="0.25">
      <c r="A561" s="224" t="s">
        <v>1690</v>
      </c>
      <c r="B561" s="226" t="s">
        <v>606</v>
      </c>
      <c r="C561" s="478" t="s">
        <v>854</v>
      </c>
      <c r="D561" s="477" t="s">
        <v>854</v>
      </c>
      <c r="E561" s="227"/>
      <c r="F561" s="216" t="str">
        <f t="shared" si="23"/>
        <v/>
      </c>
      <c r="G561" s="216" t="str">
        <f t="shared" si="24"/>
        <v/>
      </c>
    </row>
    <row r="562" spans="1:7" x14ac:dyDescent="0.25">
      <c r="A562" s="224" t="s">
        <v>1691</v>
      </c>
      <c r="B562" s="226" t="s">
        <v>606</v>
      </c>
      <c r="C562" s="478" t="s">
        <v>854</v>
      </c>
      <c r="D562" s="477" t="s">
        <v>854</v>
      </c>
      <c r="E562" s="227"/>
      <c r="F562" s="216" t="str">
        <f t="shared" si="23"/>
        <v/>
      </c>
      <c r="G562" s="216" t="str">
        <f t="shared" si="24"/>
        <v/>
      </c>
    </row>
    <row r="563" spans="1:7" x14ac:dyDescent="0.25">
      <c r="A563" s="224" t="s">
        <v>2008</v>
      </c>
      <c r="B563" s="226" t="s">
        <v>606</v>
      </c>
      <c r="C563" s="478" t="s">
        <v>854</v>
      </c>
      <c r="D563" s="477" t="s">
        <v>854</v>
      </c>
      <c r="E563" s="227"/>
      <c r="F563" s="216" t="str">
        <f t="shared" si="23"/>
        <v/>
      </c>
      <c r="G563" s="216" t="str">
        <f t="shared" si="24"/>
        <v/>
      </c>
    </row>
    <row r="564" spans="1:7" x14ac:dyDescent="0.25">
      <c r="A564" s="224" t="s">
        <v>2009</v>
      </c>
      <c r="B564" s="226" t="s">
        <v>606</v>
      </c>
      <c r="C564" s="478" t="s">
        <v>854</v>
      </c>
      <c r="D564" s="477" t="s">
        <v>854</v>
      </c>
      <c r="E564" s="227"/>
      <c r="F564" s="216" t="str">
        <f t="shared" si="23"/>
        <v/>
      </c>
      <c r="G564" s="216" t="str">
        <f t="shared" si="24"/>
        <v/>
      </c>
    </row>
    <row r="565" spans="1:7" x14ac:dyDescent="0.25">
      <c r="A565" s="224" t="s">
        <v>2010</v>
      </c>
      <c r="B565" s="226" t="s">
        <v>606</v>
      </c>
      <c r="C565" s="478" t="s">
        <v>854</v>
      </c>
      <c r="D565" s="477" t="s">
        <v>854</v>
      </c>
      <c r="E565" s="227"/>
      <c r="F565" s="216" t="str">
        <f t="shared" si="23"/>
        <v/>
      </c>
      <c r="G565" s="216" t="str">
        <f t="shared" si="24"/>
        <v/>
      </c>
    </row>
    <row r="566" spans="1:7" x14ac:dyDescent="0.25">
      <c r="A566" s="224" t="s">
        <v>2011</v>
      </c>
      <c r="B566" s="226" t="s">
        <v>606</v>
      </c>
      <c r="C566" s="478" t="s">
        <v>854</v>
      </c>
      <c r="D566" s="477" t="s">
        <v>854</v>
      </c>
      <c r="E566" s="227"/>
      <c r="F566" s="216" t="str">
        <f t="shared" si="23"/>
        <v/>
      </c>
      <c r="G566" s="216" t="str">
        <f t="shared" si="24"/>
        <v/>
      </c>
    </row>
    <row r="567" spans="1:7" x14ac:dyDescent="0.25">
      <c r="A567" s="224" t="s">
        <v>2012</v>
      </c>
      <c r="B567" s="226" t="s">
        <v>606</v>
      </c>
      <c r="C567" s="478" t="s">
        <v>854</v>
      </c>
      <c r="D567" s="477" t="s">
        <v>854</v>
      </c>
      <c r="E567" s="227"/>
      <c r="F567" s="216" t="str">
        <f t="shared" si="23"/>
        <v/>
      </c>
      <c r="G567" s="216" t="str">
        <f t="shared" si="24"/>
        <v/>
      </c>
    </row>
    <row r="568" spans="1:7" x14ac:dyDescent="0.25">
      <c r="A568" s="224" t="s">
        <v>2013</v>
      </c>
      <c r="B568" s="226" t="s">
        <v>606</v>
      </c>
      <c r="C568" s="478" t="s">
        <v>854</v>
      </c>
      <c r="D568" s="477" t="s">
        <v>854</v>
      </c>
      <c r="E568" s="227"/>
      <c r="F568" s="216" t="str">
        <f t="shared" si="23"/>
        <v/>
      </c>
      <c r="G568" s="216" t="str">
        <f t="shared" si="24"/>
        <v/>
      </c>
    </row>
    <row r="569" spans="1:7" x14ac:dyDescent="0.25">
      <c r="A569" s="224" t="s">
        <v>2014</v>
      </c>
      <c r="B569" s="226" t="s">
        <v>606</v>
      </c>
      <c r="C569" s="478" t="s">
        <v>854</v>
      </c>
      <c r="D569" s="477" t="s">
        <v>854</v>
      </c>
      <c r="E569" s="227"/>
      <c r="F569" s="216" t="str">
        <f t="shared" si="23"/>
        <v/>
      </c>
      <c r="G569" s="216" t="str">
        <f t="shared" si="24"/>
        <v/>
      </c>
    </row>
    <row r="570" spans="1:7" x14ac:dyDescent="0.25">
      <c r="A570" s="224" t="s">
        <v>2015</v>
      </c>
      <c r="B570" s="226" t="s">
        <v>606</v>
      </c>
      <c r="C570" s="478" t="s">
        <v>854</v>
      </c>
      <c r="D570" s="477" t="s">
        <v>854</v>
      </c>
      <c r="E570" s="227"/>
      <c r="F570" s="216" t="str">
        <f t="shared" si="23"/>
        <v/>
      </c>
      <c r="G570" s="216" t="str">
        <f t="shared" si="24"/>
        <v/>
      </c>
    </row>
    <row r="571" spans="1:7" x14ac:dyDescent="0.25">
      <c r="A571" s="224" t="s">
        <v>2016</v>
      </c>
      <c r="B571" s="226" t="s">
        <v>606</v>
      </c>
      <c r="C571" s="478" t="s">
        <v>854</v>
      </c>
      <c r="D571" s="477" t="s">
        <v>854</v>
      </c>
      <c r="E571" s="227"/>
      <c r="F571" s="216" t="str">
        <f t="shared" si="23"/>
        <v/>
      </c>
      <c r="G571" s="216" t="str">
        <f t="shared" si="24"/>
        <v/>
      </c>
    </row>
    <row r="572" spans="1:7" x14ac:dyDescent="0.25">
      <c r="A572" s="224" t="s">
        <v>2017</v>
      </c>
      <c r="B572" s="226" t="s">
        <v>606</v>
      </c>
      <c r="C572" s="478" t="s">
        <v>854</v>
      </c>
      <c r="D572" s="477" t="s">
        <v>854</v>
      </c>
      <c r="E572" s="227"/>
      <c r="F572" s="216" t="str">
        <f t="shared" si="23"/>
        <v/>
      </c>
      <c r="G572" s="216" t="str">
        <f t="shared" si="24"/>
        <v/>
      </c>
    </row>
    <row r="573" spans="1:7" x14ac:dyDescent="0.25">
      <c r="A573" s="224" t="s">
        <v>2018</v>
      </c>
      <c r="B573" s="226" t="s">
        <v>606</v>
      </c>
      <c r="C573" s="478" t="s">
        <v>854</v>
      </c>
      <c r="D573" s="477" t="s">
        <v>854</v>
      </c>
      <c r="E573" s="227"/>
      <c r="F573" s="216" t="str">
        <f t="shared" si="23"/>
        <v/>
      </c>
      <c r="G573" s="216" t="str">
        <f t="shared" si="24"/>
        <v/>
      </c>
    </row>
    <row r="574" spans="1:7" x14ac:dyDescent="0.25">
      <c r="A574" s="224" t="s">
        <v>2019</v>
      </c>
      <c r="B574" s="226" t="s">
        <v>606</v>
      </c>
      <c r="C574" s="478" t="s">
        <v>854</v>
      </c>
      <c r="D574" s="477" t="s">
        <v>854</v>
      </c>
      <c r="E574" s="227"/>
      <c r="F574" s="216" t="str">
        <f t="shared" si="23"/>
        <v/>
      </c>
      <c r="G574" s="216" t="str">
        <f t="shared" si="24"/>
        <v/>
      </c>
    </row>
    <row r="575" spans="1:7" x14ac:dyDescent="0.25">
      <c r="A575" s="224" t="s">
        <v>2020</v>
      </c>
      <c r="B575" s="226" t="s">
        <v>1589</v>
      </c>
      <c r="C575" s="478" t="s">
        <v>854</v>
      </c>
      <c r="D575" s="477" t="s">
        <v>854</v>
      </c>
      <c r="E575" s="227"/>
      <c r="F575" s="216" t="str">
        <f t="shared" si="23"/>
        <v/>
      </c>
      <c r="G575" s="216" t="str">
        <f t="shared" si="24"/>
        <v/>
      </c>
    </row>
    <row r="576" spans="1:7" x14ac:dyDescent="0.25">
      <c r="A576" s="224" t="s">
        <v>2021</v>
      </c>
      <c r="B576" s="226" t="s">
        <v>146</v>
      </c>
      <c r="C576" s="230">
        <f>SUM(C558:C575)</f>
        <v>0</v>
      </c>
      <c r="D576" s="231">
        <f>SUM(D558:D575)</f>
        <v>0</v>
      </c>
      <c r="E576" s="227"/>
      <c r="F576" s="221">
        <f>SUM(F558:F575)</f>
        <v>0</v>
      </c>
      <c r="G576" s="221">
        <f>SUM(G558:G575)</f>
        <v>0</v>
      </c>
    </row>
    <row r="577" spans="1:7" x14ac:dyDescent="0.25">
      <c r="A577" s="476"/>
      <c r="B577" s="476" t="s">
        <v>1867</v>
      </c>
      <c r="C577" s="476" t="s">
        <v>112</v>
      </c>
      <c r="D577" s="476" t="s">
        <v>1175</v>
      </c>
      <c r="E577" s="476"/>
      <c r="F577" s="476" t="s">
        <v>514</v>
      </c>
      <c r="G577" s="476" t="s">
        <v>1504</v>
      </c>
    </row>
    <row r="578" spans="1:7" x14ac:dyDescent="0.25">
      <c r="A578" s="224" t="s">
        <v>2022</v>
      </c>
      <c r="B578" s="226" t="s">
        <v>1164</v>
      </c>
      <c r="C578" s="475" t="s">
        <v>854</v>
      </c>
      <c r="D578" s="475" t="s">
        <v>854</v>
      </c>
      <c r="E578" s="227"/>
      <c r="F578" s="216" t="str">
        <f t="shared" ref="F578:F587" si="25">IF($C$588=0,"",IF(C578="[for completion]","",IF(C578="","",C578/$C$588)))</f>
        <v/>
      </c>
      <c r="G578" s="216" t="str">
        <f t="shared" ref="G578:G587" si="26">IF($D$588=0,"",IF(D578="[for completion]","",IF(D578="","",D578/$D$588)))</f>
        <v/>
      </c>
    </row>
    <row r="579" spans="1:7" x14ac:dyDescent="0.25">
      <c r="A579" s="224" t="s">
        <v>2023</v>
      </c>
      <c r="B579" s="226" t="s">
        <v>1165</v>
      </c>
      <c r="C579" s="475" t="s">
        <v>854</v>
      </c>
      <c r="D579" s="475" t="s">
        <v>854</v>
      </c>
      <c r="E579" s="227"/>
      <c r="F579" s="216" t="str">
        <f t="shared" si="25"/>
        <v/>
      </c>
      <c r="G579" s="216" t="str">
        <f t="shared" si="26"/>
        <v/>
      </c>
    </row>
    <row r="580" spans="1:7" x14ac:dyDescent="0.25">
      <c r="A580" s="224" t="s">
        <v>2024</v>
      </c>
      <c r="B580" s="226" t="s">
        <v>1166</v>
      </c>
      <c r="C580" s="475" t="s">
        <v>854</v>
      </c>
      <c r="D580" s="475" t="s">
        <v>854</v>
      </c>
      <c r="E580" s="227"/>
      <c r="F580" s="216" t="str">
        <f t="shared" si="25"/>
        <v/>
      </c>
      <c r="G580" s="216" t="str">
        <f t="shared" si="26"/>
        <v/>
      </c>
    </row>
    <row r="581" spans="1:7" x14ac:dyDescent="0.25">
      <c r="A581" s="224" t="s">
        <v>2025</v>
      </c>
      <c r="B581" s="226" t="s">
        <v>1167</v>
      </c>
      <c r="C581" s="475" t="s">
        <v>854</v>
      </c>
      <c r="D581" s="475" t="s">
        <v>854</v>
      </c>
      <c r="E581" s="227"/>
      <c r="F581" s="216" t="str">
        <f t="shared" si="25"/>
        <v/>
      </c>
      <c r="G581" s="216" t="str">
        <f t="shared" si="26"/>
        <v/>
      </c>
    </row>
    <row r="582" spans="1:7" x14ac:dyDescent="0.25">
      <c r="A582" s="224" t="s">
        <v>2026</v>
      </c>
      <c r="B582" s="226" t="s">
        <v>1168</v>
      </c>
      <c r="C582" s="475" t="s">
        <v>854</v>
      </c>
      <c r="D582" s="475" t="s">
        <v>854</v>
      </c>
      <c r="E582" s="227"/>
      <c r="F582" s="216" t="str">
        <f t="shared" si="25"/>
        <v/>
      </c>
      <c r="G582" s="216" t="str">
        <f t="shared" si="26"/>
        <v/>
      </c>
    </row>
    <row r="583" spans="1:7" x14ac:dyDescent="0.25">
      <c r="A583" s="224" t="s">
        <v>2027</v>
      </c>
      <c r="B583" s="226" t="s">
        <v>1169</v>
      </c>
      <c r="C583" s="475" t="s">
        <v>854</v>
      </c>
      <c r="D583" s="475" t="s">
        <v>854</v>
      </c>
      <c r="E583" s="227"/>
      <c r="F583" s="216" t="str">
        <f t="shared" si="25"/>
        <v/>
      </c>
      <c r="G583" s="216" t="str">
        <f t="shared" si="26"/>
        <v/>
      </c>
    </row>
    <row r="584" spans="1:7" x14ac:dyDescent="0.25">
      <c r="A584" s="224" t="s">
        <v>2028</v>
      </c>
      <c r="B584" s="226" t="s">
        <v>1170</v>
      </c>
      <c r="C584" s="475" t="s">
        <v>854</v>
      </c>
      <c r="D584" s="475" t="s">
        <v>854</v>
      </c>
      <c r="E584" s="227"/>
      <c r="F584" s="216" t="str">
        <f t="shared" si="25"/>
        <v/>
      </c>
      <c r="G584" s="216" t="str">
        <f t="shared" si="26"/>
        <v/>
      </c>
    </row>
    <row r="585" spans="1:7" x14ac:dyDescent="0.25">
      <c r="A585" s="224" t="s">
        <v>2029</v>
      </c>
      <c r="B585" s="226" t="s">
        <v>1171</v>
      </c>
      <c r="C585" s="475" t="s">
        <v>854</v>
      </c>
      <c r="D585" s="475" t="s">
        <v>854</v>
      </c>
      <c r="E585" s="227"/>
      <c r="F585" s="216" t="str">
        <f t="shared" si="25"/>
        <v/>
      </c>
      <c r="G585" s="216" t="str">
        <f t="shared" si="26"/>
        <v/>
      </c>
    </row>
    <row r="586" spans="1:7" x14ac:dyDescent="0.25">
      <c r="A586" s="224" t="s">
        <v>2030</v>
      </c>
      <c r="B586" s="226" t="s">
        <v>1172</v>
      </c>
      <c r="C586" s="475" t="s">
        <v>854</v>
      </c>
      <c r="D586" s="475" t="s">
        <v>854</v>
      </c>
      <c r="E586" s="227"/>
      <c r="F586" s="216" t="str">
        <f t="shared" si="25"/>
        <v/>
      </c>
      <c r="G586" s="216" t="str">
        <f t="shared" si="26"/>
        <v/>
      </c>
    </row>
    <row r="587" spans="1:7" x14ac:dyDescent="0.25">
      <c r="A587" s="224" t="s">
        <v>2031</v>
      </c>
      <c r="B587" s="226" t="s">
        <v>1589</v>
      </c>
      <c r="C587" s="475" t="s">
        <v>854</v>
      </c>
      <c r="D587" s="475" t="s">
        <v>854</v>
      </c>
      <c r="E587" s="227"/>
      <c r="F587" s="216" t="str">
        <f t="shared" si="25"/>
        <v/>
      </c>
      <c r="G587" s="216" t="str">
        <f t="shared" si="26"/>
        <v/>
      </c>
    </row>
    <row r="588" spans="1:7" x14ac:dyDescent="0.25">
      <c r="A588" s="224" t="s">
        <v>2032</v>
      </c>
      <c r="B588" s="226" t="s">
        <v>146</v>
      </c>
      <c r="C588" s="230">
        <f>SUM(C578:C587)</f>
        <v>0</v>
      </c>
      <c r="D588" s="231">
        <f>SUM(D578:D587)</f>
        <v>0</v>
      </c>
      <c r="E588" s="227"/>
      <c r="F588" s="221">
        <f>SUM(F578:F587)</f>
        <v>0</v>
      </c>
      <c r="G588" s="221">
        <f>SUM(G578:G587)</f>
        <v>0</v>
      </c>
    </row>
    <row r="590" spans="1:7" x14ac:dyDescent="0.25">
      <c r="A590" s="476"/>
      <c r="B590" s="476" t="s">
        <v>1977</v>
      </c>
      <c r="C590" s="476" t="s">
        <v>112</v>
      </c>
      <c r="D590" s="476" t="s">
        <v>1173</v>
      </c>
      <c r="E590" s="476"/>
      <c r="F590" s="476" t="s">
        <v>514</v>
      </c>
      <c r="G590" s="476" t="s">
        <v>1504</v>
      </c>
    </row>
    <row r="591" spans="1:7" x14ac:dyDescent="0.25">
      <c r="A591" s="224" t="s">
        <v>2033</v>
      </c>
      <c r="B591" s="226" t="s">
        <v>2040</v>
      </c>
      <c r="C591" s="475" t="s">
        <v>854</v>
      </c>
      <c r="D591" s="475" t="s">
        <v>854</v>
      </c>
      <c r="E591" s="227"/>
      <c r="F591" s="216" t="str">
        <f>IF($C$595=0,"",IF(C591="[for completion]","",IF(C591="","",C591/$C$595)))</f>
        <v/>
      </c>
      <c r="G591" s="216" t="str">
        <f>IF($D$595=0,"",IF(D591="[for completion]","",IF(D591="","",D591/$D$595)))</f>
        <v/>
      </c>
    </row>
    <row r="592" spans="1:7" x14ac:dyDescent="0.25">
      <c r="A592" s="224" t="s">
        <v>2034</v>
      </c>
      <c r="B592" s="222" t="s">
        <v>2039</v>
      </c>
      <c r="C592" s="475" t="s">
        <v>854</v>
      </c>
      <c r="D592" s="475" t="s">
        <v>854</v>
      </c>
      <c r="E592" s="227"/>
      <c r="F592" s="227"/>
      <c r="G592" s="216" t="str">
        <f>IF($D$595=0,"",IF(D592="[for completion]","",IF(D592="","",D592/$D$595)))</f>
        <v/>
      </c>
    </row>
    <row r="593" spans="1:7" x14ac:dyDescent="0.25">
      <c r="A593" s="224" t="s">
        <v>2035</v>
      </c>
      <c r="B593" s="226" t="s">
        <v>1174</v>
      </c>
      <c r="C593" s="475" t="s">
        <v>854</v>
      </c>
      <c r="D593" s="475" t="s">
        <v>854</v>
      </c>
      <c r="E593" s="227"/>
      <c r="F593" s="227"/>
      <c r="G593" s="216" t="str">
        <f>IF($D$595=0,"",IF(D593="[for completion]","",IF(D593="","",D593/$D$595)))</f>
        <v/>
      </c>
    </row>
    <row r="594" spans="1:7" x14ac:dyDescent="0.25">
      <c r="A594" s="224" t="s">
        <v>2036</v>
      </c>
      <c r="B594" s="224" t="s">
        <v>1589</v>
      </c>
      <c r="C594" s="475" t="s">
        <v>854</v>
      </c>
      <c r="D594" s="475" t="s">
        <v>854</v>
      </c>
      <c r="E594" s="227"/>
      <c r="F594" s="227"/>
      <c r="G594" s="216" t="str">
        <f>IF($D$595=0,"",IF(D594="[for completion]","",IF(D594="","",D594/$D$595)))</f>
        <v/>
      </c>
    </row>
    <row r="595" spans="1:7" x14ac:dyDescent="0.25">
      <c r="A595" s="224" t="s">
        <v>2037</v>
      </c>
      <c r="B595" s="226" t="s">
        <v>146</v>
      </c>
      <c r="C595" s="230">
        <f>SUM(C591:C594)</f>
        <v>0</v>
      </c>
      <c r="D595" s="231">
        <f>SUM(D591:D594)</f>
        <v>0</v>
      </c>
      <c r="E595" s="227"/>
      <c r="F595" s="221">
        <f>SUM(F591:F594)</f>
        <v>0</v>
      </c>
      <c r="G595" s="221">
        <f>SUM(G591:G594)</f>
        <v>0</v>
      </c>
    </row>
    <row r="596" spans="1:7" x14ac:dyDescent="0.25">
      <c r="A596" s="224"/>
    </row>
  </sheetData>
  <sheetProtection formatColumns="0" formatRows="0" insertHyperlinks="0" sort="0" autoFilter="0" pivotTables="0"/>
  <protectedRanges>
    <protectedRange sqref="B520" name="Mortgage Assets III_1"/>
    <protectedRange sqref="B215:B229" name="Mortgage Assets II"/>
    <protectedRange sqref="B121:B133" name="Mortgage Asset I"/>
  </protectedRanges>
  <mergeCells count="8">
    <mergeCell ref="A1:B1"/>
    <mergeCell ref="B25:C25"/>
    <mergeCell ref="B6:C6"/>
    <mergeCell ref="B7:C7"/>
    <mergeCell ref="B8:C8"/>
    <mergeCell ref="B9:C9"/>
    <mergeCell ref="B10:C10"/>
    <mergeCell ref="B14:C14"/>
  </mergeCells>
  <hyperlinks>
    <hyperlink ref="B7" location="'F. Optional Sustainable data'!_Hlk506480454" display="1. Additional information on the residential mortgage stock" xr:uid="{FD2D90A6-3D14-47FF-84B3-84FB2177C3CF}"/>
    <hyperlink ref="B10" location="'F. Optional Sustainable data'!B153" display="3.  Additional information on the asset distribution" xr:uid="{0B4A02FD-DE26-4452-A3C8-21794D1FB824}"/>
    <hyperlink ref="B9" location="'F. Optional Sustainable data'!B59" tooltip="b59" display="2.  Additional information on the commercial mortgage stock" xr:uid="{9CEC09A2-E8CC-421E-BD4A-8F8194877B12}"/>
    <hyperlink ref="B171" location="'2. Harmonised Glossary'!A9" display="Breakdown by Interest Rate" xr:uid="{EB07B724-46A2-4505-B843-E258351C139F}"/>
    <hyperlink ref="B201" location="'2. Harmonised Glossary'!A14" display="Non-Performing Loans (NPLs)" xr:uid="{A1E22C05-0C57-49D6-AED9-FDA9A69B313F}"/>
    <hyperlink ref="B240" location="'2. Harmonised Glossary'!A288" display="Loan to Value (LTV) Information - Un-indexed" xr:uid="{0A3D5955-8D04-4E93-A7EA-5C2A65C31647}"/>
    <hyperlink ref="B262" location="'2. Harmonised Glossary'!A11" display="Loan to Value (LTV) Information - Indexed" xr:uid="{738DADAB-3D9B-4B8F-873E-DB2FDCFBD5FF}"/>
    <hyperlink ref="B8:C8" location="'F1. HTT Sustainable M data'!B26" display="2. Additional information on the sustainable section of the mortgage stock" xr:uid="{E2A337E5-C00E-43CA-9B08-8ABA4154B6CD}"/>
    <hyperlink ref="B9:C9" location="'F1. HTT Sustainable M data'!B211" tooltip="b59" display="2A. Sustainable Residential Cover Pool" xr:uid="{BB596CC3-C20D-423C-8666-909657AE8335}"/>
    <hyperlink ref="B10:C10" location="'F1. HTT Sustainable M data'!B401" display="2B. Commercial Cover Pool" xr:uid="{667466D7-B8F6-4A90-83F0-F246BA15F3A4}"/>
    <hyperlink ref="B484" location="'2. Harmonised Glossary'!A11" display="Loan to Value (LTV) Information - Indexed" xr:uid="{183AE870-96AC-4AEC-B640-35DC700B8E9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fea65cff-35b2-4e9d-93fe-9113868a0b1b">MCW447CJNV46-9-4996</_dlc_DocId>
    <_dlc_DocIdUrl xmlns="fea65cff-35b2-4e9d-93fe-9113868a0b1b">
      <Url>https://finance3260.eikanett.eika.no/_layouts/15/DocIdRedir.aspx?ID=MCW447CJNV46-9-4996</Url>
      <Description>MCW447CJNV46-9-4996</Description>
    </_dlc_DocIdUrl>
    <IconOverlay xmlns="http://schemas.microsoft.com/sharepoint/v4" xsi:nil="true"/>
  </documentManagement>
</p:properties>
</file>

<file path=customXml/itemProps1.xml><?xml version="1.0" encoding="utf-8"?>
<ds:datastoreItem xmlns:ds="http://schemas.openxmlformats.org/officeDocument/2006/customXml" ds:itemID="{D5FABE08-0E8C-424F-B56D-6F3C21E2D348}">
  <ds:schemaRefs>
    <ds:schemaRef ds:uri="http://schemas.microsoft.com/sharepoint/v3/contenttype/forms"/>
  </ds:schemaRefs>
</ds:datastoreItem>
</file>

<file path=customXml/itemProps2.xml><?xml version="1.0" encoding="utf-8"?>
<ds:datastoreItem xmlns:ds="http://schemas.openxmlformats.org/officeDocument/2006/customXml" ds:itemID="{14F1FD09-981D-4688-A9BF-061BF46FB7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CF89C-4D1C-4497-993D-702564798BDB}">
  <ds:schemaRefs>
    <ds:schemaRef ds:uri="http://schemas.microsoft.com/sharepoint/events"/>
  </ds:schemaRefs>
</ds:datastoreItem>
</file>

<file path=customXml/itemProps4.xml><?xml version="1.0" encoding="utf-8"?>
<ds:datastoreItem xmlns:ds="http://schemas.openxmlformats.org/officeDocument/2006/customXml" ds:itemID="{BDD6BC05-DEA7-4D24-BCB2-0DA160D7A2DC}">
  <ds:schemaRefs>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fea65cff-35b2-4e9d-93fe-9113868a0b1b"/>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11</vt:i4>
      </vt:variant>
    </vt:vector>
  </HeadingPairs>
  <TitlesOfParts>
    <vt:vector size="28" baseType="lpstr">
      <vt:lpstr>Introduction</vt:lpstr>
      <vt:lpstr>Completion Instructions</vt:lpstr>
      <vt:lpstr>FAQ</vt:lpstr>
      <vt:lpstr>A. HTT General</vt:lpstr>
      <vt:lpstr>B1. HTT Mortgage Assets</vt:lpstr>
      <vt:lpstr>C. HTT Harmonised Glossary</vt:lpstr>
      <vt:lpstr>Disclaimer</vt:lpstr>
      <vt:lpstr>D. Insert Nat Trans Templ</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Elisabeth Warland</cp:lastModifiedBy>
  <cp:lastPrinted>2016-05-20T08:25:54Z</cp:lastPrinted>
  <dcterms:created xsi:type="dcterms:W3CDTF">2016-04-21T08:07:20Z</dcterms:created>
  <dcterms:modified xsi:type="dcterms:W3CDTF">2021-06-29T11:29:13Z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c21d98ff-3c67-4797-8249-c0b7c7bef170</vt:lpwstr>
  </property>
  <property fmtid="{D5CDD505-2E9C-101B-9397-08002B2CF9AE}" pid="3" name="ContentTypeId">
    <vt:lpwstr>0x010100DFF4AED2528F634780F1621363B04F8F</vt:lpwstr>
  </property>
</Properties>
</file>